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always" codeName="ThisWorkbook" hidePivotFieldList="1" defaultThemeVersion="124226"/>
  <mc:AlternateContent xmlns:mc="http://schemas.openxmlformats.org/markup-compatibility/2006">
    <mc:Choice Requires="x15">
      <x15ac:absPath xmlns:x15ac="http://schemas.microsoft.com/office/spreadsheetml/2010/11/ac" url="C:\Users\connor.daly\Downloads\"/>
    </mc:Choice>
  </mc:AlternateContent>
  <xr:revisionPtr revIDLastSave="0" documentId="8_{0985D367-3B93-4C8D-88EC-28A0A3342D8C}" xr6:coauthVersionLast="47" xr6:coauthVersionMax="47" xr10:uidLastSave="{00000000-0000-0000-0000-000000000000}"/>
  <bookViews>
    <workbookView xWindow="28680" yWindow="-120" windowWidth="29040" windowHeight="15720" tabRatio="886" firstSheet="1" activeTab="5" xr2:uid="{00000000-000D-0000-FFFF-FFFF00000000}"/>
  </bookViews>
  <sheets>
    <sheet name="Calc All" sheetId="158" state="hidden" r:id="rId1"/>
    <sheet name="Instructions" sheetId="205" r:id="rId2"/>
    <sheet name="Summary" sheetId="204" r:id="rId3"/>
    <sheet name="Reference" sheetId="202" state="hidden" r:id="rId4"/>
    <sheet name="LatestMeasureDefSheet" sheetId="159" state="hidden" r:id="rId5"/>
    <sheet name="Lighting" sheetId="185" r:id="rId6"/>
    <sheet name="LightingControls" sheetId="187" r:id="rId7"/>
    <sheet name="VariableFrequencyDrives" sheetId="184" r:id="rId8"/>
    <sheet name="CompressedAir" sheetId="193" r:id="rId9"/>
    <sheet name="MiscellaneousElectric" sheetId="189" r:id="rId10"/>
    <sheet name="Manufacturing" sheetId="190" r:id="rId11"/>
    <sheet name="HVACEquipment" sheetId="191" r:id="rId12"/>
    <sheet name="BuildingAutomationSystems" sheetId="192" r:id="rId13"/>
    <sheet name="AADandER" sheetId="188" r:id="rId14"/>
    <sheet name="Laboratory" sheetId="183" r:id="rId15"/>
    <sheet name="TuneupMaintenance" sheetId="201" r:id="rId16"/>
    <sheet name="RefrigerationLaundryKitchen" sheetId="198" r:id="rId17"/>
    <sheet name="BuildingEnvelopeInsulation" sheetId="196" r:id="rId18"/>
    <sheet name="PipeDuctworkInsulation" sheetId="199" r:id="rId19"/>
    <sheet name="Agricultural" sheetId="200" r:id="rId20"/>
    <sheet name="LEEDWholeBuilding" sheetId="197" r:id="rId21"/>
    <sheet name="Custom" sheetId="206" r:id="rId22"/>
  </sheets>
  <definedNames>
    <definedName name="_xlnm._FilterDatabase" localSheetId="13" hidden="1">AADandER!$A$3:$R$3</definedName>
    <definedName name="_xlnm._FilterDatabase" localSheetId="19" hidden="1">Agricultural!$A$3:$R$3</definedName>
    <definedName name="_xlnm._FilterDatabase" localSheetId="12" hidden="1">BuildingAutomationSystems!$A$3:$R$3</definedName>
    <definedName name="_xlnm._FilterDatabase" localSheetId="17" hidden="1">BuildingEnvelopeInsulation!$A$3:$R$3</definedName>
    <definedName name="_xlnm._FilterDatabase" localSheetId="0" hidden="1">'Calc All'!$B$2:$AB$604</definedName>
    <definedName name="_xlnm._FilterDatabase" localSheetId="8" hidden="1">CompressedAir!$A$3:$R$3</definedName>
    <definedName name="_xlnm._FilterDatabase" localSheetId="11" hidden="1">HVACEquipment!$A$3:$R$3</definedName>
    <definedName name="_xlnm._FilterDatabase" localSheetId="14" hidden="1">Laboratory!$A$3:$R$3</definedName>
    <definedName name="_xlnm._FilterDatabase" localSheetId="4" hidden="1">LatestMeasureDefSheet!$A$1:$AX$986</definedName>
    <definedName name="_xlnm._FilterDatabase" localSheetId="20" hidden="1">LEEDWholeBuilding!$A$3:$R$3</definedName>
    <definedName name="_xlnm._FilterDatabase" localSheetId="5" hidden="1">Lighting!$A$3:$R$49</definedName>
    <definedName name="_xlnm._FilterDatabase" localSheetId="6" hidden="1">LightingControls!$A$3:$R$3</definedName>
    <definedName name="_xlnm._FilterDatabase" localSheetId="10" hidden="1">Manufacturing!$A$3:$R$3</definedName>
    <definedName name="_xlnm._FilterDatabase" localSheetId="9" hidden="1">MiscellaneousElectric!$A$3:$R$3</definedName>
    <definedName name="_xlnm._FilterDatabase" localSheetId="18" hidden="1">PipeDuctworkInsulation!$A$3:$R$3</definedName>
    <definedName name="_xlnm._FilterDatabase" localSheetId="3" hidden="1">Reference!$B$2:$L$600</definedName>
    <definedName name="_xlnm._FilterDatabase" localSheetId="16" hidden="1">RefrigerationLaundryKitchen!$A$3:$R$3</definedName>
    <definedName name="_xlnm._FilterDatabase" localSheetId="2" hidden="1">Summary!$E$7:$N$589</definedName>
    <definedName name="_xlnm._FilterDatabase" localSheetId="15" hidden="1">TuneupMaintenance!$A$3:$R$3</definedName>
    <definedName name="_xlnm._FilterDatabase" localSheetId="7" hidden="1">VariableFrequencyDrives!$A$3:$R$3</definedName>
    <definedName name="Account_Number">#REF!</definedName>
    <definedName name="ActualHours">#REF!</definedName>
    <definedName name="Appliances">#REF!</definedName>
    <definedName name="Business">#REF!</definedName>
    <definedName name="Custom_Technology">#REF!</definedName>
    <definedName name="Customer_Information_Entry">#REF!,#REF!,#REF!,#REF!,#REF!</definedName>
    <definedName name="DemandDiversity">1</definedName>
    <definedName name="Domestic_Hot_Water">#REF!</definedName>
    <definedName name="EFgas">0.67</definedName>
    <definedName name="ELECT">0.11</definedName>
    <definedName name="ELECT2" localSheetId="13">IF(PROGRAM2="Con Edison",0.15,0.176)</definedName>
    <definedName name="ELECT2" localSheetId="19">IF(PROGRAM2="Con Edison",0.15,0.176)</definedName>
    <definedName name="ELECT2" localSheetId="12">IF(PROGRAM2="Con Edison",0.15,0.176)</definedName>
    <definedName name="ELECT2" localSheetId="17">IF(PROGRAM2="Con Edison",0.15,0.176)</definedName>
    <definedName name="ELECT2" localSheetId="8">IF(PROGRAM2="Con Edison",0.15,0.176)</definedName>
    <definedName name="ELECT2" localSheetId="11">IF(PROGRAM2="Con Edison",0.15,0.176)</definedName>
    <definedName name="ELECT2" localSheetId="14">IF(PROGRAM2="Con Edison",0.15,0.176)</definedName>
    <definedName name="ELECT2" localSheetId="20">IF(PROGRAM2="Con Edison",0.15,0.176)</definedName>
    <definedName name="ELECT2" localSheetId="5">IF(PROGRAM2="Con Edison",0.15,0.176)</definedName>
    <definedName name="ELECT2" localSheetId="6">IF(PROGRAM2="Con Edison",0.15,0.176)</definedName>
    <definedName name="ELECT2" localSheetId="10">IF(PROGRAM2="Con Edison",0.15,0.176)</definedName>
    <definedName name="ELECT2" localSheetId="9">IF(PROGRAM2="Con Edison",0.15,0.176)</definedName>
    <definedName name="ELECT2" localSheetId="18">IF(PROGRAM2="Con Edison",0.15,0.176)</definedName>
    <definedName name="ELECT2" localSheetId="16">IF(PROGRAM2="Con Edison",0.15,0.176)</definedName>
    <definedName name="ELECT2" localSheetId="2">IF(PROGRAM2="Con Edison",0.15,0.176)</definedName>
    <definedName name="ELECT2" localSheetId="15">IF(PROGRAM2="Con Edison",0.15,0.176)</definedName>
    <definedName name="ELECT2" localSheetId="7">IF(PROGRAM2="Con Edison",0.15,0.176)</definedName>
    <definedName name="ELECT2">IF(PROGRAM2="Con Edison",0.15,0.176)</definedName>
    <definedName name="ELECTTWO" localSheetId="13">IF(PROGRAMTWO="Con Edison",0.15,0.176)</definedName>
    <definedName name="ELECTTWO" localSheetId="19">IF(PROGRAMTWO="Con Edison",0.15,0.176)</definedName>
    <definedName name="ELECTTWO" localSheetId="12">IF(PROGRAMTWO="Con Edison",0.15,0.176)</definedName>
    <definedName name="ELECTTWO" localSheetId="17">IF(PROGRAMTWO="Con Edison",0.15,0.176)</definedName>
    <definedName name="ELECTTWO" localSheetId="8">IF(PROGRAMTWO="Con Edison",0.15,0.176)</definedName>
    <definedName name="ELECTTWO" localSheetId="11">IF(PROGRAMTWO="Con Edison",0.15,0.176)</definedName>
    <definedName name="ELECTTWO" localSheetId="14">IF(PROGRAMTWO="Con Edison",0.15,0.176)</definedName>
    <definedName name="ELECTTWO" localSheetId="20">IF(PROGRAMTWO="Con Edison",0.15,0.176)</definedName>
    <definedName name="ELECTTWO" localSheetId="5">IF(PROGRAMTWO="Con Edison",0.15,0.176)</definedName>
    <definedName name="ELECTTWO" localSheetId="6">IF(PROGRAMTWO="Con Edison",0.15,0.176)</definedName>
    <definedName name="ELECTTWO" localSheetId="10">IF(PROGRAMTWO="Con Edison",0.15,0.176)</definedName>
    <definedName name="ELECTTWO" localSheetId="9">IF(PROGRAMTWO="Con Edison",0.15,0.176)</definedName>
    <definedName name="ELECTTWO" localSheetId="18">IF(PROGRAMTWO="Con Edison",0.15,0.176)</definedName>
    <definedName name="ELECTTWO" localSheetId="16">IF(PROGRAMTWO="Con Edison",0.15,0.176)</definedName>
    <definedName name="ELECTTWO" localSheetId="2">IF(PROGRAMTWO="Con Edison",0.15,0.176)</definedName>
    <definedName name="ELECTTWO" localSheetId="15">IF(PROGRAMTWO="Con Edison",0.15,0.176)</definedName>
    <definedName name="ELECTTWO" localSheetId="7">IF(PROGRAMTWO="Con Edison",0.15,0.176)</definedName>
    <definedName name="ELECTTWO">IF(PROGRAMTWO="Con Edison",0.15,0.176)</definedName>
    <definedName name="Envelope">#REF!</definedName>
    <definedName name="Exist_All">#REF!</definedName>
    <definedName name="Existing_Replace_MAP">#REF!</definedName>
    <definedName name="Existing_Replace_Tune_Up_MAP">#REF!</definedName>
    <definedName name="FreeMeasureLimit">SUMIF(#REF!,"&lt;&gt;0",#REF!)</definedName>
    <definedName name="GAS_Rate">1.13</definedName>
    <definedName name="Generation_Renewable">#REF!</definedName>
    <definedName name="GPMbase_RSV">1.6</definedName>
    <definedName name="GPMee_RSV">1.12</definedName>
    <definedName name="H2Osave_LFA">(2.2-1.5)*0.5*30*260</definedName>
    <definedName name="HeatSource_Baseboard_Electric_with_AC">#REF!</definedName>
    <definedName name="HeatSource_Baseboard_Electric_with_No_AC">#REF!</definedName>
    <definedName name="HeatSource_Heat_Pump">#REF!</definedName>
    <definedName name="HeatSource_Non_Electric_Heating_With_AC">#REF!</definedName>
    <definedName name="HeatSource_Non_Electric_Heating_With_No_AC">#REF!</definedName>
    <definedName name="HeatSource_Unconditioned">#REF!</definedName>
    <definedName name="HeatSource_Unknown">#REF!</definedName>
    <definedName name="HVAC_R">#REF!</definedName>
    <definedName name="INCREMENTAL_INCENTIVE">10</definedName>
    <definedName name="IncremLock">#REF!</definedName>
    <definedName name="IT">#REF!</definedName>
    <definedName name="kWhLock">#REF!</definedName>
    <definedName name="Lighting">#REF!</definedName>
    <definedName name="LightingLocationForSensor">#REF!:INDEX(#REF!,SUMPRODUCT(--(#REF!&lt;&gt;"")))</definedName>
    <definedName name="MAXCENTSKWH">#REF!</definedName>
    <definedName name="MenuE">#REF!</definedName>
    <definedName name="MenuRecommend">#REF!</definedName>
    <definedName name="Motors_Drives_Compressors">#REF!</definedName>
    <definedName name="NegativekWh">AND(COUNTIF(#REF!,"&lt;0")&gt;0,#REF!="No")</definedName>
    <definedName name="Non_Electric_Heating_With_AC">#REF!</definedName>
    <definedName name="Non_Electric_Heating_With_No_AC">#REF!</definedName>
    <definedName name="Non_Measures">#REF!</definedName>
    <definedName name="Occupancy_Sensors">#REF!</definedName>
    <definedName name="OPHOURS" localSheetId="13">IF([0]!PROGRAM="Con Edison",IF(#REF!="Parking Garages",[0]!ActualHours,SectorHours),[0]!ActualHours)</definedName>
    <definedName name="OPHOURS" localSheetId="19">IF([0]!PROGRAM="Con Edison",IF(#REF!="Parking Garages",[0]!ActualHours,SectorHours),[0]!ActualHours)</definedName>
    <definedName name="OPHOURS" localSheetId="12">IF([0]!PROGRAM="Con Edison",IF(#REF!="Parking Garages",[0]!ActualHours,SectorHours),[0]!ActualHours)</definedName>
    <definedName name="OPHOURS" localSheetId="17">IF([0]!PROGRAM="Con Edison",IF(#REF!="Parking Garages",[0]!ActualHours,SectorHours),[0]!ActualHours)</definedName>
    <definedName name="OPHOURS" localSheetId="8">IF([0]!PROGRAM="Con Edison",IF(#REF!="Parking Garages",[0]!ActualHours,SectorHours),[0]!ActualHours)</definedName>
    <definedName name="OPHOURS" localSheetId="11">IF([0]!PROGRAM="Con Edison",IF(#REF!="Parking Garages",[0]!ActualHours,SectorHours),[0]!ActualHours)</definedName>
    <definedName name="OPHOURS" localSheetId="14">IF([0]!PROGRAM="Con Edison",IF(#REF!="Parking Garages",[0]!ActualHours,SectorHours),[0]!ActualHours)</definedName>
    <definedName name="OPHOURS" localSheetId="20">IF([0]!PROGRAM="Con Edison",IF(#REF!="Parking Garages",[0]!ActualHours,SectorHours),[0]!ActualHours)</definedName>
    <definedName name="OPHOURS" localSheetId="5">IF([0]!PROGRAM="Con Edison",IF(#REF!="Parking Garages",[0]!ActualHours,SectorHours),[0]!ActualHours)</definedName>
    <definedName name="OPHOURS" localSheetId="6">IF([0]!PROGRAM="Con Edison",IF(#REF!="Parking Garages",[0]!ActualHours,SectorHours),[0]!ActualHours)</definedName>
    <definedName name="OPHOURS" localSheetId="10">IF([0]!PROGRAM="Con Edison",IF(#REF!="Parking Garages",[0]!ActualHours,SectorHours),[0]!ActualHours)</definedName>
    <definedName name="OPHOURS" localSheetId="9">IF([0]!PROGRAM="Con Edison",IF(#REF!="Parking Garages",[0]!ActualHours,SectorHours),[0]!ActualHours)</definedName>
    <definedName name="OPHOURS" localSheetId="18">IF([0]!PROGRAM="Con Edison",IF(#REF!="Parking Garages",[0]!ActualHours,SectorHours),[0]!ActualHours)</definedName>
    <definedName name="OPHOURS" localSheetId="16">IF([0]!PROGRAM="Con Edison",IF(#REF!="Parking Garages",[0]!ActualHours,SectorHours),[0]!ActualHours)</definedName>
    <definedName name="OPHOURS" localSheetId="2">IF([0]!PROGRAM="Con Edison",IF(#REF!="Parking Garages",[0]!ActualHours,SectorHours),[0]!ActualHours)</definedName>
    <definedName name="OPHOURS" localSheetId="15">IF([0]!PROGRAM="Con Edison",IF(#REF!="Parking Garages",[0]!ActualHours,SectorHours),[0]!ActualHours)</definedName>
    <definedName name="OPHOURS" localSheetId="7">IF([0]!PROGRAM="Con Edison",IF(#REF!="Parking Garages",[0]!ActualHours,SectorHours),[0]!ActualHours)</definedName>
    <definedName name="OPHOURS">IF(PROGRAM="Con Edison",IF(#REF!="Parking Garages",ActualHours,SectorHours),ActualHours)</definedName>
    <definedName name="OPHOURS24x7">24*365</definedName>
    <definedName name="OverHeadLighting">#REF!</definedName>
    <definedName name="PrimaryHeatingType">#REF!</definedName>
    <definedName name="PROGRAM">#REF!</definedName>
    <definedName name="SensorType">#REF!</definedName>
    <definedName name="T_faucet_LFA">80</definedName>
    <definedName name="T_heater_PRSV">130</definedName>
    <definedName name="T_main">55</definedName>
    <definedName name="TBD">#REF!</definedName>
    <definedName name="Temperature_Control_System">VLOOKUP(VLOOKUP(#REF!,#REF!,3,FALSE),#REF!,3,FALSE)</definedName>
    <definedName name="VENDOR">10</definedName>
    <definedName name="VENDORNAME">#REF!</definedName>
    <definedName name="WhichExist">"H"</definedName>
    <definedName name="WhichExist2">WhichExist</definedName>
    <definedName name="Whole_Building">#REF!</definedName>
    <definedName name="WOBottom">143</definedName>
    <definedName name="WOoffset">0</definedName>
    <definedName name="WOTop">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189" l="1" a="1"/>
  <c r="C17" i="189" s="1"/>
  <c r="C28" i="196" a="1"/>
  <c r="C28" i="196" s="1"/>
  <c r="C27" i="196" a="1"/>
  <c r="C27" i="196" s="1"/>
  <c r="C26" i="196" a="1"/>
  <c r="C26" i="196" s="1"/>
  <c r="AB28" i="196" l="1" a="1"/>
  <c r="AB28" i="196" s="1"/>
  <c r="AA28" i="196" a="1"/>
  <c r="AA28" i="196" s="1"/>
  <c r="Z28" i="196" a="1"/>
  <c r="Z28" i="196" s="1"/>
  <c r="Y28" i="196" a="1"/>
  <c r="Y28" i="196" s="1"/>
  <c r="X28" i="196" a="1"/>
  <c r="X28" i="196" s="1"/>
  <c r="W28" i="196" a="1"/>
  <c r="W28" i="196" s="1"/>
  <c r="V28" i="196" a="1"/>
  <c r="V28" i="196" s="1"/>
  <c r="Q28" i="196"/>
  <c r="O28" i="196"/>
  <c r="N28" i="196"/>
  <c r="M28" i="196"/>
  <c r="G28" i="196" a="1"/>
  <c r="G28" i="196" s="1"/>
  <c r="F28" i="196" a="1"/>
  <c r="F28" i="196" s="1"/>
  <c r="E28" i="196" a="1"/>
  <c r="E28" i="196" s="1"/>
  <c r="D28" i="196" a="1"/>
  <c r="D28" i="196" s="1"/>
  <c r="P28" i="196"/>
  <c r="AB27" i="196" a="1"/>
  <c r="AB27" i="196" s="1"/>
  <c r="AA27" i="196" a="1"/>
  <c r="AA27" i="196" s="1"/>
  <c r="Z27" i="196" a="1"/>
  <c r="Z27" i="196" s="1"/>
  <c r="Y27" i="196" a="1"/>
  <c r="Y27" i="196" s="1"/>
  <c r="X27" i="196" a="1"/>
  <c r="X27" i="196" s="1"/>
  <c r="W27" i="196" a="1"/>
  <c r="W27" i="196" s="1"/>
  <c r="V27" i="196" a="1"/>
  <c r="V27" i="196" s="1"/>
  <c r="Q27" i="196"/>
  <c r="P27" i="196"/>
  <c r="O27" i="196"/>
  <c r="N27" i="196"/>
  <c r="M27" i="196"/>
  <c r="G27" i="196" a="1"/>
  <c r="G27" i="196" s="1"/>
  <c r="F27" i="196" a="1"/>
  <c r="F27" i="196" s="1"/>
  <c r="E27" i="196" a="1"/>
  <c r="E27" i="196" s="1"/>
  <c r="D27" i="196" a="1"/>
  <c r="D27" i="196" s="1"/>
  <c r="O16" i="187"/>
  <c r="N16" i="187"/>
  <c r="O15" i="187"/>
  <c r="N15" i="187"/>
  <c r="M16" i="187"/>
  <c r="M15" i="187"/>
  <c r="M5" i="185"/>
  <c r="M6" i="185"/>
  <c r="M7" i="185"/>
  <c r="M8" i="185"/>
  <c r="M9" i="185"/>
  <c r="M10" i="185"/>
  <c r="M11" i="185"/>
  <c r="M12" i="185"/>
  <c r="M13" i="185"/>
  <c r="M14" i="185"/>
  <c r="M15" i="185"/>
  <c r="M16" i="185"/>
  <c r="M17" i="185"/>
  <c r="M18" i="185"/>
  <c r="M19" i="185"/>
  <c r="M20" i="185"/>
  <c r="M21" i="185"/>
  <c r="M22" i="185"/>
  <c r="M23" i="185"/>
  <c r="M24" i="185"/>
  <c r="M25" i="185"/>
  <c r="M26" i="185"/>
  <c r="M27" i="185"/>
  <c r="M28" i="185"/>
  <c r="M29" i="185"/>
  <c r="M30" i="185"/>
  <c r="M31" i="185"/>
  <c r="M32" i="185"/>
  <c r="M33" i="185"/>
  <c r="M34" i="185"/>
  <c r="M36" i="185"/>
  <c r="M37" i="185"/>
  <c r="M38" i="185"/>
  <c r="M39" i="185"/>
  <c r="M40" i="185"/>
  <c r="M41" i="185"/>
  <c r="M42" i="185"/>
  <c r="M43" i="185"/>
  <c r="M44" i="185"/>
  <c r="M45" i="185"/>
  <c r="M46" i="185"/>
  <c r="M47" i="185"/>
  <c r="M48" i="185"/>
  <c r="M49" i="185"/>
  <c r="M17" i="189"/>
  <c r="O17" i="189"/>
  <c r="N17" i="189"/>
  <c r="O16" i="189"/>
  <c r="N16" i="189"/>
  <c r="M16" i="189"/>
  <c r="O9" i="197"/>
  <c r="O8" i="197"/>
  <c r="O7" i="197"/>
  <c r="M6" i="197"/>
  <c r="M5" i="197"/>
  <c r="M4" i="197"/>
  <c r="Q42" i="200" l="1"/>
  <c r="Q43" i="200"/>
  <c r="M573" i="202" s="1"/>
  <c r="N573" i="202" s="1"/>
  <c r="Q44" i="200"/>
  <c r="M574" i="202" s="1"/>
  <c r="N574" i="202" s="1"/>
  <c r="Q45" i="200"/>
  <c r="Q46" i="200"/>
  <c r="M576" i="202" s="1"/>
  <c r="N576" i="202" s="1"/>
  <c r="Q47" i="200"/>
  <c r="M577" i="202" s="1"/>
  <c r="N577" i="202" s="1"/>
  <c r="Q48" i="200"/>
  <c r="M578" i="202" s="1"/>
  <c r="N578" i="202" s="1"/>
  <c r="Q49" i="200"/>
  <c r="M579" i="202" s="1"/>
  <c r="N579" i="202" s="1"/>
  <c r="Q50" i="200"/>
  <c r="M580" i="202" s="1"/>
  <c r="N580" i="202" s="1"/>
  <c r="Q51" i="200"/>
  <c r="M581" i="202" s="1"/>
  <c r="N581" i="202" s="1"/>
  <c r="Q52" i="200"/>
  <c r="M582" i="202" s="1"/>
  <c r="N582" i="202" s="1"/>
  <c r="Q53" i="200"/>
  <c r="M583" i="202" s="1"/>
  <c r="N583" i="202" s="1"/>
  <c r="Q54" i="200"/>
  <c r="Q55" i="200"/>
  <c r="M585" i="202" s="1"/>
  <c r="N585" i="202" s="1"/>
  <c r="Q56" i="200"/>
  <c r="M586" i="202" s="1"/>
  <c r="N586" i="202" s="1"/>
  <c r="Q57" i="200"/>
  <c r="M587" i="202" s="1"/>
  <c r="N587" i="202" s="1"/>
  <c r="F582" i="202"/>
  <c r="F572" i="202"/>
  <c r="G572" i="202"/>
  <c r="H572" i="202"/>
  <c r="M572" i="202"/>
  <c r="N572" i="202" s="1"/>
  <c r="F573" i="202"/>
  <c r="G573" i="202"/>
  <c r="H573" i="202"/>
  <c r="F574" i="202"/>
  <c r="G574" i="202"/>
  <c r="H574" i="202"/>
  <c r="F575" i="202"/>
  <c r="G575" i="202"/>
  <c r="H575" i="202"/>
  <c r="M575" i="202"/>
  <c r="N575" i="202"/>
  <c r="F576" i="202"/>
  <c r="G576" i="202"/>
  <c r="H576" i="202"/>
  <c r="F577" i="202"/>
  <c r="G577" i="202"/>
  <c r="H577" i="202"/>
  <c r="F578" i="202"/>
  <c r="G578" i="202"/>
  <c r="H578" i="202"/>
  <c r="F579" i="202"/>
  <c r="G579" i="202"/>
  <c r="H579" i="202"/>
  <c r="F580" i="202"/>
  <c r="G580" i="202"/>
  <c r="H580" i="202"/>
  <c r="F581" i="202"/>
  <c r="G581" i="202"/>
  <c r="H581" i="202"/>
  <c r="G582" i="202"/>
  <c r="H582" i="202"/>
  <c r="F583" i="202"/>
  <c r="G583" i="202"/>
  <c r="H583" i="202"/>
  <c r="F584" i="202"/>
  <c r="G584" i="202"/>
  <c r="H584" i="202"/>
  <c r="M584" i="202"/>
  <c r="N584" i="202" s="1"/>
  <c r="F585" i="202"/>
  <c r="G585" i="202"/>
  <c r="H585" i="202"/>
  <c r="F586" i="202"/>
  <c r="G586" i="202"/>
  <c r="H586" i="202"/>
  <c r="F587" i="202"/>
  <c r="G587" i="202"/>
  <c r="H587" i="202"/>
  <c r="C46" i="200" a="1"/>
  <c r="C46" i="200" s="1"/>
  <c r="P46" i="200" s="1"/>
  <c r="L576" i="202" s="1"/>
  <c r="B576" i="202" s="1"/>
  <c r="C47" i="200" a="1"/>
  <c r="C47" i="200" s="1"/>
  <c r="P47" i="200" s="1"/>
  <c r="L577" i="202" s="1"/>
  <c r="B577" i="202" s="1"/>
  <c r="C48" i="200" a="1"/>
  <c r="C48" i="200" s="1"/>
  <c r="P48" i="200" s="1"/>
  <c r="L578" i="202" s="1"/>
  <c r="B578" i="202" s="1"/>
  <c r="C49" i="200" a="1"/>
  <c r="C49" i="200" s="1"/>
  <c r="P49" i="200" s="1"/>
  <c r="L579" i="202" s="1"/>
  <c r="B579" i="202" s="1"/>
  <c r="C50" i="200" a="1"/>
  <c r="C50" i="200" s="1"/>
  <c r="P50" i="200" s="1"/>
  <c r="L580" i="202" s="1"/>
  <c r="B580" i="202" s="1"/>
  <c r="C51" i="200" a="1"/>
  <c r="C51" i="200" s="1"/>
  <c r="P51" i="200" s="1"/>
  <c r="L581" i="202" s="1"/>
  <c r="B581" i="202" s="1"/>
  <c r="C52" i="200" a="1"/>
  <c r="C52" i="200" s="1"/>
  <c r="P52" i="200" s="1"/>
  <c r="L582" i="202" s="1"/>
  <c r="B582" i="202" s="1"/>
  <c r="C53" i="200" a="1"/>
  <c r="C53" i="200" s="1"/>
  <c r="P53" i="200" s="1"/>
  <c r="L583" i="202" s="1"/>
  <c r="B583" i="202" s="1"/>
  <c r="C54" i="200" a="1"/>
  <c r="C54" i="200" s="1"/>
  <c r="P54" i="200" s="1"/>
  <c r="L584" i="202" s="1"/>
  <c r="B584" i="202" s="1"/>
  <c r="C55" i="200" a="1"/>
  <c r="C55" i="200" s="1"/>
  <c r="P55" i="200" s="1"/>
  <c r="L585" i="202" s="1"/>
  <c r="B585" i="202" s="1"/>
  <c r="C56" i="200" a="1"/>
  <c r="C56" i="200" s="1"/>
  <c r="P56" i="200" s="1"/>
  <c r="L586" i="202" s="1"/>
  <c r="B586" i="202" s="1"/>
  <c r="C57" i="200" a="1"/>
  <c r="C57" i="200" s="1"/>
  <c r="P57" i="200" s="1"/>
  <c r="L587" i="202" s="1"/>
  <c r="B587" i="202" s="1"/>
  <c r="C58" i="200" a="1"/>
  <c r="C58" i="200" s="1"/>
  <c r="C40" i="200" a="1"/>
  <c r="C40" i="200" s="1"/>
  <c r="C41" i="200" a="1"/>
  <c r="C41" i="200" s="1"/>
  <c r="C42" i="200" a="1"/>
  <c r="C42" i="200" s="1"/>
  <c r="P42" i="200" s="1"/>
  <c r="L572" i="202" s="1"/>
  <c r="B572" i="202" s="1"/>
  <c r="C43" i="200" a="1"/>
  <c r="C43" i="200" s="1"/>
  <c r="P43" i="200" s="1"/>
  <c r="L573" i="202" s="1"/>
  <c r="B573" i="202" s="1"/>
  <c r="C44" i="200" a="1"/>
  <c r="C44" i="200" s="1"/>
  <c r="P44" i="200" s="1"/>
  <c r="L574" i="202" s="1"/>
  <c r="B574" i="202" s="1"/>
  <c r="C45" i="200" a="1"/>
  <c r="C45" i="200" s="1"/>
  <c r="P45" i="200" s="1"/>
  <c r="L575" i="202" s="1"/>
  <c r="B575" i="202" s="1"/>
  <c r="AB57" i="200" l="1" a="1"/>
  <c r="AB57" i="200" s="1"/>
  <c r="AA57" i="200" a="1"/>
  <c r="AA57" i="200" s="1"/>
  <c r="Z57" i="200" a="1"/>
  <c r="Z57" i="200" s="1"/>
  <c r="Y57" i="200" a="1"/>
  <c r="Y57" i="200" s="1"/>
  <c r="X57" i="200" a="1"/>
  <c r="X57" i="200" s="1"/>
  <c r="O57" i="200" s="1"/>
  <c r="K587" i="202" s="1"/>
  <c r="W57" i="200" a="1"/>
  <c r="W57" i="200" s="1"/>
  <c r="N57" i="200" s="1"/>
  <c r="J587" i="202" s="1"/>
  <c r="V57" i="200" a="1"/>
  <c r="V57" i="200" s="1"/>
  <c r="M57" i="200" s="1"/>
  <c r="I587" i="202" s="1"/>
  <c r="AB56" i="200" a="1"/>
  <c r="AB56" i="200" s="1"/>
  <c r="AA56" i="200" a="1"/>
  <c r="AA56" i="200" s="1"/>
  <c r="Z56" i="200" a="1"/>
  <c r="Z56" i="200" s="1"/>
  <c r="Y56" i="200" a="1"/>
  <c r="Y56" i="200" s="1"/>
  <c r="X56" i="200" a="1"/>
  <c r="X56" i="200" s="1"/>
  <c r="O56" i="200" s="1"/>
  <c r="K586" i="202" s="1"/>
  <c r="W56" i="200" a="1"/>
  <c r="W56" i="200" s="1"/>
  <c r="N56" i="200" s="1"/>
  <c r="J586" i="202" s="1"/>
  <c r="V56" i="200" a="1"/>
  <c r="V56" i="200" s="1"/>
  <c r="M56" i="200" s="1"/>
  <c r="I586" i="202" s="1"/>
  <c r="AB55" i="200" a="1"/>
  <c r="AB55" i="200" s="1"/>
  <c r="AA55" i="200" a="1"/>
  <c r="AA55" i="200" s="1"/>
  <c r="Z55" i="200" a="1"/>
  <c r="Z55" i="200" s="1"/>
  <c r="Y55" i="200" a="1"/>
  <c r="Y55" i="200" s="1"/>
  <c r="X55" i="200" a="1"/>
  <c r="X55" i="200" s="1"/>
  <c r="O55" i="200" s="1"/>
  <c r="K585" i="202" s="1"/>
  <c r="W55" i="200" a="1"/>
  <c r="W55" i="200" s="1"/>
  <c r="N55" i="200" s="1"/>
  <c r="J585" i="202" s="1"/>
  <c r="V55" i="200" a="1"/>
  <c r="V55" i="200" s="1"/>
  <c r="M55" i="200" s="1"/>
  <c r="I585" i="202" s="1"/>
  <c r="AB54" i="200" a="1"/>
  <c r="AB54" i="200" s="1"/>
  <c r="AA54" i="200" a="1"/>
  <c r="AA54" i="200" s="1"/>
  <c r="Z54" i="200" a="1"/>
  <c r="Z54" i="200" s="1"/>
  <c r="Y54" i="200" a="1"/>
  <c r="Y54" i="200" s="1"/>
  <c r="X54" i="200" a="1"/>
  <c r="X54" i="200" s="1"/>
  <c r="O54" i="200" s="1"/>
  <c r="K584" i="202" s="1"/>
  <c r="W54" i="200" a="1"/>
  <c r="W54" i="200" s="1"/>
  <c r="N54" i="200" s="1"/>
  <c r="J584" i="202" s="1"/>
  <c r="V54" i="200" a="1"/>
  <c r="V54" i="200" s="1"/>
  <c r="M54" i="200" s="1"/>
  <c r="I584" i="202" s="1"/>
  <c r="AB53" i="200" a="1"/>
  <c r="AB53" i="200" s="1"/>
  <c r="AA53" i="200" a="1"/>
  <c r="AA53" i="200" s="1"/>
  <c r="Z53" i="200" a="1"/>
  <c r="Z53" i="200" s="1"/>
  <c r="Y53" i="200" a="1"/>
  <c r="Y53" i="200" s="1"/>
  <c r="X53" i="200" a="1"/>
  <c r="X53" i="200" s="1"/>
  <c r="O53" i="200" s="1"/>
  <c r="K583" i="202" s="1"/>
  <c r="W53" i="200" a="1"/>
  <c r="W53" i="200" s="1"/>
  <c r="N53" i="200" s="1"/>
  <c r="J583" i="202" s="1"/>
  <c r="V53" i="200" a="1"/>
  <c r="V53" i="200" s="1"/>
  <c r="M53" i="200" s="1"/>
  <c r="I583" i="202" s="1"/>
  <c r="AB52" i="200" a="1"/>
  <c r="AB52" i="200" s="1"/>
  <c r="AA52" i="200" a="1"/>
  <c r="AA52" i="200" s="1"/>
  <c r="Z52" i="200" a="1"/>
  <c r="Z52" i="200" s="1"/>
  <c r="Y52" i="200" a="1"/>
  <c r="Y52" i="200" s="1"/>
  <c r="X52" i="200" a="1"/>
  <c r="X52" i="200" s="1"/>
  <c r="O52" i="200" s="1"/>
  <c r="K582" i="202" s="1"/>
  <c r="W52" i="200" a="1"/>
  <c r="W52" i="200" s="1"/>
  <c r="N52" i="200" s="1"/>
  <c r="J582" i="202" s="1"/>
  <c r="V52" i="200" a="1"/>
  <c r="V52" i="200" s="1"/>
  <c r="M52" i="200" s="1"/>
  <c r="I582" i="202" s="1"/>
  <c r="AB51" i="200" a="1"/>
  <c r="AB51" i="200" s="1"/>
  <c r="AA51" i="200" a="1"/>
  <c r="AA51" i="200" s="1"/>
  <c r="Z51" i="200" a="1"/>
  <c r="Z51" i="200" s="1"/>
  <c r="Y51" i="200" a="1"/>
  <c r="Y51" i="200" s="1"/>
  <c r="X51" i="200" a="1"/>
  <c r="X51" i="200" s="1"/>
  <c r="O51" i="200" s="1"/>
  <c r="K581" i="202" s="1"/>
  <c r="W51" i="200" a="1"/>
  <c r="W51" i="200" s="1"/>
  <c r="N51" i="200" s="1"/>
  <c r="J581" i="202" s="1"/>
  <c r="V51" i="200" a="1"/>
  <c r="V51" i="200" s="1"/>
  <c r="M51" i="200" s="1"/>
  <c r="I581" i="202" s="1"/>
  <c r="AB50" i="200" a="1"/>
  <c r="AB50" i="200" s="1"/>
  <c r="AA50" i="200" a="1"/>
  <c r="AA50" i="200" s="1"/>
  <c r="Z50" i="200" a="1"/>
  <c r="Z50" i="200" s="1"/>
  <c r="Y50" i="200" a="1"/>
  <c r="Y50" i="200" s="1"/>
  <c r="X50" i="200" a="1"/>
  <c r="X50" i="200" s="1"/>
  <c r="O50" i="200" s="1"/>
  <c r="K580" i="202" s="1"/>
  <c r="W50" i="200" a="1"/>
  <c r="W50" i="200" s="1"/>
  <c r="N50" i="200" s="1"/>
  <c r="J580" i="202" s="1"/>
  <c r="V50" i="200" a="1"/>
  <c r="V50" i="200" s="1"/>
  <c r="M50" i="200" s="1"/>
  <c r="I580" i="202" s="1"/>
  <c r="AB49" i="200" a="1"/>
  <c r="AB49" i="200" s="1"/>
  <c r="AA49" i="200" a="1"/>
  <c r="AA49" i="200" s="1"/>
  <c r="Z49" i="200" a="1"/>
  <c r="Z49" i="200" s="1"/>
  <c r="Y49" i="200" a="1"/>
  <c r="Y49" i="200" s="1"/>
  <c r="X49" i="200" a="1"/>
  <c r="X49" i="200" s="1"/>
  <c r="O49" i="200" s="1"/>
  <c r="K579" i="202" s="1"/>
  <c r="W49" i="200" a="1"/>
  <c r="W49" i="200" s="1"/>
  <c r="N49" i="200" s="1"/>
  <c r="J579" i="202" s="1"/>
  <c r="V49" i="200" a="1"/>
  <c r="V49" i="200" s="1"/>
  <c r="M49" i="200" s="1"/>
  <c r="I579" i="202" s="1"/>
  <c r="AB48" i="200" a="1"/>
  <c r="AB48" i="200" s="1"/>
  <c r="AA48" i="200" a="1"/>
  <c r="AA48" i="200" s="1"/>
  <c r="Z48" i="200" a="1"/>
  <c r="Z48" i="200" s="1"/>
  <c r="Y48" i="200" a="1"/>
  <c r="Y48" i="200" s="1"/>
  <c r="X48" i="200" a="1"/>
  <c r="X48" i="200" s="1"/>
  <c r="O48" i="200" s="1"/>
  <c r="K578" i="202" s="1"/>
  <c r="W48" i="200" a="1"/>
  <c r="W48" i="200" s="1"/>
  <c r="N48" i="200" s="1"/>
  <c r="J578" i="202" s="1"/>
  <c r="V48" i="200" a="1"/>
  <c r="V48" i="200" s="1"/>
  <c r="M48" i="200" s="1"/>
  <c r="I578" i="202" s="1"/>
  <c r="AB47" i="200" a="1"/>
  <c r="AB47" i="200" s="1"/>
  <c r="AA47" i="200" a="1"/>
  <c r="AA47" i="200" s="1"/>
  <c r="Z47" i="200" a="1"/>
  <c r="Z47" i="200" s="1"/>
  <c r="Y47" i="200" a="1"/>
  <c r="Y47" i="200" s="1"/>
  <c r="X47" i="200" a="1"/>
  <c r="X47" i="200" s="1"/>
  <c r="O47" i="200" s="1"/>
  <c r="K577" i="202" s="1"/>
  <c r="W47" i="200" a="1"/>
  <c r="W47" i="200" s="1"/>
  <c r="N47" i="200" s="1"/>
  <c r="J577" i="202" s="1"/>
  <c r="V47" i="200" a="1"/>
  <c r="V47" i="200" s="1"/>
  <c r="M47" i="200" s="1"/>
  <c r="I577" i="202" s="1"/>
  <c r="AB46" i="200" a="1"/>
  <c r="AB46" i="200" s="1"/>
  <c r="AA46" i="200" a="1"/>
  <c r="AA46" i="200" s="1"/>
  <c r="Z46" i="200" a="1"/>
  <c r="Z46" i="200" s="1"/>
  <c r="Y46" i="200" a="1"/>
  <c r="Y46" i="200" s="1"/>
  <c r="X46" i="200" a="1"/>
  <c r="X46" i="200" s="1"/>
  <c r="O46" i="200" s="1"/>
  <c r="K576" i="202" s="1"/>
  <c r="W46" i="200" a="1"/>
  <c r="W46" i="200" s="1"/>
  <c r="N46" i="200" s="1"/>
  <c r="J576" i="202" s="1"/>
  <c r="V46" i="200" a="1"/>
  <c r="V46" i="200" s="1"/>
  <c r="M46" i="200" s="1"/>
  <c r="I576" i="202" s="1"/>
  <c r="AB45" i="200" a="1"/>
  <c r="AB45" i="200" s="1"/>
  <c r="AA45" i="200" a="1"/>
  <c r="AA45" i="200" s="1"/>
  <c r="Z45" i="200" a="1"/>
  <c r="Z45" i="200" s="1"/>
  <c r="Y45" i="200" a="1"/>
  <c r="Y45" i="200" s="1"/>
  <c r="X45" i="200" a="1"/>
  <c r="X45" i="200" s="1"/>
  <c r="O45" i="200" s="1"/>
  <c r="K575" i="202" s="1"/>
  <c r="W45" i="200" a="1"/>
  <c r="W45" i="200" s="1"/>
  <c r="N45" i="200" s="1"/>
  <c r="J575" i="202" s="1"/>
  <c r="V45" i="200" a="1"/>
  <c r="V45" i="200" s="1"/>
  <c r="M45" i="200" s="1"/>
  <c r="I575" i="202" s="1"/>
  <c r="AB44" i="200" a="1"/>
  <c r="AB44" i="200" s="1"/>
  <c r="AA44" i="200" a="1"/>
  <c r="AA44" i="200" s="1"/>
  <c r="Z44" i="200" a="1"/>
  <c r="Z44" i="200" s="1"/>
  <c r="Y44" i="200" a="1"/>
  <c r="Y44" i="200" s="1"/>
  <c r="X44" i="200" a="1"/>
  <c r="X44" i="200" s="1"/>
  <c r="O44" i="200" s="1"/>
  <c r="K574" i="202" s="1"/>
  <c r="W44" i="200" a="1"/>
  <c r="W44" i="200" s="1"/>
  <c r="N44" i="200" s="1"/>
  <c r="J574" i="202" s="1"/>
  <c r="V44" i="200" a="1"/>
  <c r="V44" i="200" s="1"/>
  <c r="M44" i="200" s="1"/>
  <c r="I574" i="202" s="1"/>
  <c r="AB43" i="200" a="1"/>
  <c r="AB43" i="200" s="1"/>
  <c r="AA43" i="200" a="1"/>
  <c r="AA43" i="200" s="1"/>
  <c r="Z43" i="200" a="1"/>
  <c r="Z43" i="200" s="1"/>
  <c r="Y43" i="200" a="1"/>
  <c r="Y43" i="200" s="1"/>
  <c r="X43" i="200" a="1"/>
  <c r="X43" i="200" s="1"/>
  <c r="O43" i="200" s="1"/>
  <c r="K573" i="202" s="1"/>
  <c r="W43" i="200" a="1"/>
  <c r="W43" i="200" s="1"/>
  <c r="N43" i="200" s="1"/>
  <c r="J573" i="202" s="1"/>
  <c r="V43" i="200" a="1"/>
  <c r="V43" i="200" s="1"/>
  <c r="M43" i="200" s="1"/>
  <c r="I573" i="202" s="1"/>
  <c r="AB42" i="200" a="1"/>
  <c r="AB42" i="200" s="1"/>
  <c r="AA42" i="200" a="1"/>
  <c r="AA42" i="200" s="1"/>
  <c r="Z42" i="200" a="1"/>
  <c r="Z42" i="200" s="1"/>
  <c r="Y42" i="200" a="1"/>
  <c r="Y42" i="200" s="1"/>
  <c r="X42" i="200" a="1"/>
  <c r="X42" i="200" s="1"/>
  <c r="O42" i="200" s="1"/>
  <c r="K572" i="202" s="1"/>
  <c r="W42" i="200" a="1"/>
  <c r="W42" i="200" s="1"/>
  <c r="N42" i="200" s="1"/>
  <c r="J572" i="202" s="1"/>
  <c r="V42" i="200" a="1"/>
  <c r="V42" i="200" s="1"/>
  <c r="M42" i="200" s="1"/>
  <c r="I572" i="202" s="1"/>
  <c r="F43" i="200" l="1" a="1"/>
  <c r="F43" i="200" s="1"/>
  <c r="D43" i="200" a="1"/>
  <c r="D43" i="200" s="1"/>
  <c r="F42" i="200" a="1"/>
  <c r="F42" i="200" s="1"/>
  <c r="D42" i="200" a="1"/>
  <c r="D42" i="200" s="1"/>
  <c r="F57" i="200" a="1"/>
  <c r="F57" i="200" s="1"/>
  <c r="D57" i="200" a="1"/>
  <c r="D57" i="200" s="1"/>
  <c r="F56" i="200" a="1"/>
  <c r="F56" i="200" s="1"/>
  <c r="D56" i="200" a="1"/>
  <c r="D56" i="200" s="1"/>
  <c r="F55" i="200" a="1"/>
  <c r="F55" i="200" s="1"/>
  <c r="D55" i="200" a="1"/>
  <c r="D55" i="200" s="1"/>
  <c r="F54" i="200" a="1"/>
  <c r="F54" i="200" s="1"/>
  <c r="D54" i="200" a="1"/>
  <c r="D54" i="200" s="1"/>
  <c r="F53" i="200" a="1"/>
  <c r="F53" i="200" s="1"/>
  <c r="D53" i="200" a="1"/>
  <c r="D53" i="200" s="1"/>
  <c r="F52" i="200" a="1"/>
  <c r="F52" i="200" s="1"/>
  <c r="D52" i="200" a="1"/>
  <c r="D52" i="200" s="1"/>
  <c r="F51" i="200" a="1"/>
  <c r="F51" i="200" s="1"/>
  <c r="D51" i="200" a="1"/>
  <c r="D51" i="200" s="1"/>
  <c r="F50" i="200" a="1"/>
  <c r="F50" i="200" s="1"/>
  <c r="F49" i="200" a="1"/>
  <c r="F49" i="200" s="1"/>
  <c r="F48" i="200" a="1"/>
  <c r="F48" i="200" s="1"/>
  <c r="F47" i="200" a="1"/>
  <c r="F47" i="200" s="1"/>
  <c r="F46" i="200" a="1"/>
  <c r="F46" i="200" s="1"/>
  <c r="F45" i="200" a="1"/>
  <c r="F45" i="200" s="1"/>
  <c r="F44" i="200" a="1"/>
  <c r="F44" i="200" s="1"/>
  <c r="D50" i="200" a="1"/>
  <c r="D50" i="200" s="1"/>
  <c r="D49" i="200" a="1"/>
  <c r="D49" i="200" s="1"/>
  <c r="D48" i="200" a="1"/>
  <c r="D48" i="200" s="1"/>
  <c r="D47" i="200" a="1"/>
  <c r="D47" i="200" s="1"/>
  <c r="D46" i="200" a="1"/>
  <c r="D46" i="200" s="1"/>
  <c r="D45" i="200" a="1"/>
  <c r="D45" i="200" s="1"/>
  <c r="D44" i="200" a="1"/>
  <c r="D44" i="200" s="1"/>
  <c r="Q16" i="187" l="1"/>
  <c r="Q15" i="187"/>
  <c r="Q14" i="187"/>
  <c r="O14" i="187"/>
  <c r="N14" i="187"/>
  <c r="M14" i="187"/>
  <c r="Q13" i="187"/>
  <c r="O13" i="187"/>
  <c r="N13" i="187"/>
  <c r="M13" i="187"/>
  <c r="Q12" i="187"/>
  <c r="O12" i="187"/>
  <c r="N12" i="187"/>
  <c r="M12" i="187"/>
  <c r="Q11" i="187"/>
  <c r="O11" i="187"/>
  <c r="N11" i="187"/>
  <c r="M11" i="187"/>
  <c r="Q10" i="187"/>
  <c r="O10" i="187"/>
  <c r="N10" i="187"/>
  <c r="M10" i="187"/>
  <c r="Q9" i="187"/>
  <c r="O9" i="187"/>
  <c r="N9" i="187"/>
  <c r="M9" i="187"/>
  <c r="Q8" i="187"/>
  <c r="O8" i="187"/>
  <c r="N8" i="187"/>
  <c r="M8" i="187"/>
  <c r="Q7" i="187"/>
  <c r="O7" i="187"/>
  <c r="N7" i="187"/>
  <c r="M7" i="187"/>
  <c r="Q6" i="187"/>
  <c r="O6" i="187"/>
  <c r="N6" i="187"/>
  <c r="M6" i="187"/>
  <c r="Q5" i="187"/>
  <c r="O5" i="187"/>
  <c r="N5" i="187"/>
  <c r="M5" i="187"/>
  <c r="N5" i="185"/>
  <c r="O5" i="185"/>
  <c r="Q5" i="185"/>
  <c r="N6" i="185"/>
  <c r="O6" i="185"/>
  <c r="Q6" i="185"/>
  <c r="N7" i="185"/>
  <c r="O7" i="185"/>
  <c r="Q7" i="185"/>
  <c r="N8" i="185"/>
  <c r="O8" i="185"/>
  <c r="Q8" i="185"/>
  <c r="N9" i="185"/>
  <c r="O9" i="185"/>
  <c r="Q9" i="185"/>
  <c r="N10" i="185"/>
  <c r="O10" i="185"/>
  <c r="Q10" i="185"/>
  <c r="N11" i="185"/>
  <c r="O11" i="185"/>
  <c r="Q11" i="185"/>
  <c r="N12" i="185"/>
  <c r="O12" i="185"/>
  <c r="Q12" i="185"/>
  <c r="N13" i="185"/>
  <c r="O13" i="185"/>
  <c r="Q13" i="185"/>
  <c r="N14" i="185"/>
  <c r="O14" i="185"/>
  <c r="Q14" i="185"/>
  <c r="N15" i="185"/>
  <c r="O15" i="185"/>
  <c r="Q15" i="185"/>
  <c r="N16" i="185"/>
  <c r="O16" i="185"/>
  <c r="Q16" i="185"/>
  <c r="N17" i="185"/>
  <c r="O17" i="185"/>
  <c r="Q17" i="185"/>
  <c r="N18" i="185"/>
  <c r="O18" i="185"/>
  <c r="Q18" i="185"/>
  <c r="N19" i="185"/>
  <c r="O19" i="185"/>
  <c r="Q19" i="185"/>
  <c r="N20" i="185"/>
  <c r="O20" i="185"/>
  <c r="Q20" i="185"/>
  <c r="N21" i="185"/>
  <c r="O21" i="185"/>
  <c r="Q21" i="185"/>
  <c r="N22" i="185"/>
  <c r="O22" i="185"/>
  <c r="Q22" i="185"/>
  <c r="N23" i="185"/>
  <c r="O23" i="185"/>
  <c r="Q23" i="185"/>
  <c r="N24" i="185"/>
  <c r="O24" i="185"/>
  <c r="Q24" i="185"/>
  <c r="N25" i="185"/>
  <c r="O25" i="185"/>
  <c r="Q25" i="185"/>
  <c r="N26" i="185"/>
  <c r="O26" i="185"/>
  <c r="Q26" i="185"/>
  <c r="N27" i="185"/>
  <c r="O27" i="185"/>
  <c r="Q27" i="185"/>
  <c r="N28" i="185"/>
  <c r="O28" i="185"/>
  <c r="Q28" i="185"/>
  <c r="N29" i="185"/>
  <c r="O29" i="185"/>
  <c r="Q29" i="185"/>
  <c r="N30" i="185"/>
  <c r="O30" i="185"/>
  <c r="Q30" i="185"/>
  <c r="N31" i="185"/>
  <c r="O31" i="185"/>
  <c r="Q31" i="185"/>
  <c r="N32" i="185"/>
  <c r="O32" i="185"/>
  <c r="Q32" i="185"/>
  <c r="N33" i="185"/>
  <c r="O33" i="185"/>
  <c r="Q33" i="185"/>
  <c r="N34" i="185"/>
  <c r="O34" i="185"/>
  <c r="Q34" i="185"/>
  <c r="Q35" i="185"/>
  <c r="N36" i="185"/>
  <c r="O36" i="185"/>
  <c r="Q36" i="185"/>
  <c r="N37" i="185"/>
  <c r="O37" i="185"/>
  <c r="Q37" i="185"/>
  <c r="N38" i="185"/>
  <c r="O38" i="185"/>
  <c r="Q38" i="185"/>
  <c r="N39" i="185"/>
  <c r="O39" i="185"/>
  <c r="Q39" i="185"/>
  <c r="N40" i="185"/>
  <c r="O40" i="185"/>
  <c r="Q40" i="185"/>
  <c r="N41" i="185"/>
  <c r="O41" i="185"/>
  <c r="Q41" i="185"/>
  <c r="N42" i="185"/>
  <c r="O42" i="185"/>
  <c r="Q42" i="185"/>
  <c r="N43" i="185"/>
  <c r="O43" i="185"/>
  <c r="Q43" i="185"/>
  <c r="N44" i="185"/>
  <c r="O44" i="185"/>
  <c r="Q44" i="185"/>
  <c r="N45" i="185"/>
  <c r="O45" i="185"/>
  <c r="Q45" i="185"/>
  <c r="N46" i="185"/>
  <c r="O46" i="185"/>
  <c r="Q46" i="185"/>
  <c r="N47" i="185"/>
  <c r="O47" i="185"/>
  <c r="Q47" i="185"/>
  <c r="N48" i="185"/>
  <c r="O48" i="185"/>
  <c r="Q48" i="185"/>
  <c r="N49" i="185"/>
  <c r="O49" i="185"/>
  <c r="Q49" i="185"/>
  <c r="M4" i="202" l="1"/>
  <c r="N4" i="202" s="1"/>
  <c r="M5" i="202"/>
  <c r="N5" i="202" s="1"/>
  <c r="M6" i="202"/>
  <c r="N6" i="202" s="1"/>
  <c r="M7" i="202"/>
  <c r="N7" i="202" s="1"/>
  <c r="M8" i="202"/>
  <c r="N8" i="202" s="1"/>
  <c r="M9" i="202"/>
  <c r="N9" i="202" s="1"/>
  <c r="M11" i="202"/>
  <c r="N11" i="202" s="1"/>
  <c r="M12" i="202"/>
  <c r="N12" i="202" s="1"/>
  <c r="M13" i="202"/>
  <c r="N13" i="202" s="1"/>
  <c r="M14" i="202"/>
  <c r="N14" i="202" s="1"/>
  <c r="M15" i="202"/>
  <c r="N15" i="202" s="1"/>
  <c r="M16" i="202"/>
  <c r="N16" i="202" s="1"/>
  <c r="M17" i="202"/>
  <c r="N17" i="202" s="1"/>
  <c r="M19" i="202"/>
  <c r="N19" i="202" s="1"/>
  <c r="M20" i="202"/>
  <c r="N20" i="202" s="1"/>
  <c r="M21" i="202"/>
  <c r="N21" i="202" s="1"/>
  <c r="M22" i="202"/>
  <c r="N22" i="202" s="1"/>
  <c r="M23" i="202"/>
  <c r="N23" i="202" s="1"/>
  <c r="M24" i="202"/>
  <c r="N24" i="202" s="1"/>
  <c r="M25" i="202"/>
  <c r="N25" i="202" s="1"/>
  <c r="M26" i="202"/>
  <c r="N26" i="202" s="1"/>
  <c r="M27" i="202"/>
  <c r="N27" i="202" s="1"/>
  <c r="M28" i="202"/>
  <c r="N28" i="202" s="1"/>
  <c r="M29" i="202"/>
  <c r="N29" i="202" s="1"/>
  <c r="M30" i="202"/>
  <c r="N30" i="202" s="1"/>
  <c r="M31" i="202"/>
  <c r="N31" i="202" s="1"/>
  <c r="M32" i="202"/>
  <c r="N32" i="202" s="1"/>
  <c r="M33" i="202"/>
  <c r="N33" i="202" s="1"/>
  <c r="M34" i="202"/>
  <c r="N34" i="202" s="1"/>
  <c r="M35" i="202"/>
  <c r="N35" i="202" s="1"/>
  <c r="M36" i="202"/>
  <c r="N36" i="202" s="1"/>
  <c r="M37" i="202"/>
  <c r="N37" i="202" s="1"/>
  <c r="M38" i="202"/>
  <c r="N38" i="202" s="1"/>
  <c r="M39" i="202"/>
  <c r="N39" i="202" s="1"/>
  <c r="M40" i="202"/>
  <c r="N40" i="202" s="1"/>
  <c r="M41" i="202"/>
  <c r="N41" i="202" s="1"/>
  <c r="M42" i="202"/>
  <c r="N42" i="202" s="1"/>
  <c r="M43" i="202"/>
  <c r="N43" i="202" s="1"/>
  <c r="M44" i="202"/>
  <c r="N44" i="202" s="1"/>
  <c r="M45" i="202"/>
  <c r="N45" i="202" s="1"/>
  <c r="M46" i="202"/>
  <c r="N46" i="202" s="1"/>
  <c r="M47" i="202"/>
  <c r="N47" i="202" s="1"/>
  <c r="M48" i="202"/>
  <c r="N48" i="202" s="1"/>
  <c r="M49" i="202"/>
  <c r="N49" i="202" s="1"/>
  <c r="M50" i="202"/>
  <c r="N50" i="202" s="1"/>
  <c r="M51" i="202"/>
  <c r="N51" i="202" s="1"/>
  <c r="M52" i="202"/>
  <c r="N52" i="202" s="1"/>
  <c r="M53" i="202"/>
  <c r="N53" i="202" s="1"/>
  <c r="M54" i="202"/>
  <c r="N54" i="202" s="1"/>
  <c r="M56" i="202"/>
  <c r="N56" i="202" s="1"/>
  <c r="M57" i="202"/>
  <c r="N57" i="202" s="1"/>
  <c r="M59" i="202"/>
  <c r="N59" i="202" s="1"/>
  <c r="M60" i="202"/>
  <c r="N60" i="202" s="1"/>
  <c r="M66" i="202"/>
  <c r="N66" i="202" s="1"/>
  <c r="M67" i="202"/>
  <c r="N67" i="202" s="1"/>
  <c r="M68" i="202"/>
  <c r="N68" i="202" s="1"/>
  <c r="M71" i="202"/>
  <c r="N71" i="202" s="1"/>
  <c r="M73" i="202"/>
  <c r="N73" i="202" s="1"/>
  <c r="M102" i="202"/>
  <c r="N102" i="202" s="1"/>
  <c r="M103" i="202"/>
  <c r="N103" i="202" s="1"/>
  <c r="M117" i="202"/>
  <c r="N117" i="202" s="1"/>
  <c r="M118" i="202"/>
  <c r="N118" i="202" s="1"/>
  <c r="M119" i="202"/>
  <c r="N119" i="202" s="1"/>
  <c r="M141" i="202"/>
  <c r="N141" i="202" s="1"/>
  <c r="M142" i="202"/>
  <c r="N142" i="202" s="1"/>
  <c r="M143" i="202"/>
  <c r="N143" i="202" s="1"/>
  <c r="M150" i="202"/>
  <c r="N150" i="202" s="1"/>
  <c r="M151" i="202"/>
  <c r="N151" i="202" s="1"/>
  <c r="M156" i="202"/>
  <c r="N156" i="202" s="1"/>
  <c r="M157" i="202"/>
  <c r="N157" i="202" s="1"/>
  <c r="M163" i="202"/>
  <c r="N163" i="202" s="1"/>
  <c r="M185" i="202"/>
  <c r="N185" i="202" s="1"/>
  <c r="M191" i="202"/>
  <c r="N191" i="202" s="1"/>
  <c r="M192" i="202"/>
  <c r="N192" i="202" s="1"/>
  <c r="M193" i="202"/>
  <c r="N193" i="202" s="1"/>
  <c r="M203" i="202"/>
  <c r="N203" i="202" s="1"/>
  <c r="M204" i="202"/>
  <c r="N204" i="202" s="1"/>
  <c r="M205" i="202"/>
  <c r="N205" i="202" s="1"/>
  <c r="M208" i="202"/>
  <c r="N208" i="202" s="1"/>
  <c r="M213" i="202"/>
  <c r="N213" i="202" s="1"/>
  <c r="M237" i="202"/>
  <c r="N237" i="202" s="1"/>
  <c r="M238" i="202"/>
  <c r="N238" i="202" s="1"/>
  <c r="M239" i="202"/>
  <c r="N239" i="202" s="1"/>
  <c r="M249" i="202"/>
  <c r="N249" i="202" s="1"/>
  <c r="M267" i="202"/>
  <c r="N267" i="202" s="1"/>
  <c r="M268" i="202"/>
  <c r="N268" i="202" s="1"/>
  <c r="M273" i="202"/>
  <c r="N273" i="202" s="1"/>
  <c r="M287" i="202"/>
  <c r="N287" i="202" s="1"/>
  <c r="M304" i="202"/>
  <c r="N304" i="202" s="1"/>
  <c r="M305" i="202"/>
  <c r="N305" i="202" s="1"/>
  <c r="M313" i="202"/>
  <c r="N313" i="202" s="1"/>
  <c r="M316" i="202"/>
  <c r="N316" i="202" s="1"/>
  <c r="M328" i="202"/>
  <c r="N328" i="202" s="1"/>
  <c r="M329" i="202"/>
  <c r="N329" i="202" s="1"/>
  <c r="M340" i="202"/>
  <c r="N340" i="202" s="1"/>
  <c r="M351" i="202"/>
  <c r="N351" i="202" s="1"/>
  <c r="M361" i="202"/>
  <c r="N361" i="202" s="1"/>
  <c r="M362" i="202"/>
  <c r="N362" i="202" s="1"/>
  <c r="M363" i="202"/>
  <c r="N363" i="202" s="1"/>
  <c r="M364" i="202"/>
  <c r="N364" i="202" s="1"/>
  <c r="M367" i="202"/>
  <c r="N367" i="202" s="1"/>
  <c r="M375" i="202"/>
  <c r="N375" i="202" s="1"/>
  <c r="M389" i="202"/>
  <c r="N389" i="202" s="1"/>
  <c r="M390" i="202"/>
  <c r="N390" i="202" s="1"/>
  <c r="M393" i="202"/>
  <c r="N393" i="202" s="1"/>
  <c r="M403" i="202"/>
  <c r="N403" i="202" s="1"/>
  <c r="M417" i="202"/>
  <c r="N417" i="202" s="1"/>
  <c r="M418" i="202"/>
  <c r="N418" i="202" s="1"/>
  <c r="M421" i="202"/>
  <c r="N421" i="202" s="1"/>
  <c r="M426" i="202"/>
  <c r="N426" i="202" s="1"/>
  <c r="M430" i="202"/>
  <c r="N430" i="202" s="1"/>
  <c r="M431" i="202"/>
  <c r="N431" i="202" s="1"/>
  <c r="M432" i="202"/>
  <c r="N432" i="202" s="1"/>
  <c r="M438" i="202"/>
  <c r="N438" i="202" s="1"/>
  <c r="M450" i="202"/>
  <c r="N450" i="202" s="1"/>
  <c r="M454" i="202"/>
  <c r="N454" i="202" s="1"/>
  <c r="M455" i="202"/>
  <c r="N455" i="202" s="1"/>
  <c r="M456" i="202"/>
  <c r="N456" i="202" s="1"/>
  <c r="M462" i="202"/>
  <c r="N462" i="202" s="1"/>
  <c r="M471" i="202"/>
  <c r="M474" i="202"/>
  <c r="N474" i="202" s="1"/>
  <c r="M498" i="202"/>
  <c r="N498" i="202" s="1"/>
  <c r="M504" i="202"/>
  <c r="N504" i="202" s="1"/>
  <c r="M510" i="202"/>
  <c r="N510" i="202" s="1"/>
  <c r="M512" i="202"/>
  <c r="N512" i="202" s="1"/>
  <c r="M520" i="202"/>
  <c r="N520" i="202" s="1"/>
  <c r="M521" i="202"/>
  <c r="N521" i="202" s="1"/>
  <c r="M524" i="202"/>
  <c r="N524" i="202" s="1"/>
  <c r="M599" i="202"/>
  <c r="N599" i="202" s="1"/>
  <c r="M600" i="202"/>
  <c r="N600" i="202" s="1"/>
  <c r="M58" i="202"/>
  <c r="N58" i="202" s="1"/>
  <c r="M55" i="202"/>
  <c r="N55" i="202" s="1"/>
  <c r="Q4" i="187"/>
  <c r="Q39" i="184"/>
  <c r="M96" i="202" s="1"/>
  <c r="N96" i="202" s="1"/>
  <c r="Q38" i="184"/>
  <c r="M95" i="202" s="1"/>
  <c r="N95" i="202" s="1"/>
  <c r="Q37" i="184"/>
  <c r="M94" i="202" s="1"/>
  <c r="N94" i="202" s="1"/>
  <c r="Q36" i="184"/>
  <c r="M93" i="202" s="1"/>
  <c r="N93" i="202" s="1"/>
  <c r="Q35" i="184"/>
  <c r="M92" i="202" s="1"/>
  <c r="N92" i="202" s="1"/>
  <c r="Q34" i="184"/>
  <c r="M91" i="202" s="1"/>
  <c r="N91" i="202" s="1"/>
  <c r="Q33" i="184"/>
  <c r="M90" i="202" s="1"/>
  <c r="N90" i="202" s="1"/>
  <c r="Q32" i="184"/>
  <c r="M89" i="202" s="1"/>
  <c r="N89" i="202" s="1"/>
  <c r="Q31" i="184"/>
  <c r="M88" i="202" s="1"/>
  <c r="N88" i="202" s="1"/>
  <c r="Q30" i="184"/>
  <c r="M87" i="202" s="1"/>
  <c r="N87" i="202" s="1"/>
  <c r="Q29" i="184"/>
  <c r="M86" i="202" s="1"/>
  <c r="N86" i="202" s="1"/>
  <c r="Q28" i="184"/>
  <c r="M85" i="202" s="1"/>
  <c r="N85" i="202" s="1"/>
  <c r="Q27" i="184"/>
  <c r="M84" i="202" s="1"/>
  <c r="N84" i="202" s="1"/>
  <c r="Q26" i="184"/>
  <c r="M83" i="202" s="1"/>
  <c r="N83" i="202" s="1"/>
  <c r="Q25" i="184"/>
  <c r="M82" i="202" s="1"/>
  <c r="N82" i="202" s="1"/>
  <c r="Q24" i="184"/>
  <c r="M81" i="202" s="1"/>
  <c r="N81" i="202" s="1"/>
  <c r="Q23" i="184"/>
  <c r="M80" i="202" s="1"/>
  <c r="N80" i="202" s="1"/>
  <c r="Q22" i="184"/>
  <c r="M79" i="202" s="1"/>
  <c r="N79" i="202" s="1"/>
  <c r="Q21" i="184"/>
  <c r="M78" i="202" s="1"/>
  <c r="N78" i="202" s="1"/>
  <c r="Q20" i="184"/>
  <c r="M77" i="202" s="1"/>
  <c r="N77" i="202" s="1"/>
  <c r="Q19" i="184"/>
  <c r="M76" i="202" s="1"/>
  <c r="N76" i="202" s="1"/>
  <c r="Q18" i="184"/>
  <c r="M75" i="202" s="1"/>
  <c r="N75" i="202" s="1"/>
  <c r="Q17" i="184"/>
  <c r="M74" i="202" s="1"/>
  <c r="N74" i="202" s="1"/>
  <c r="Q16" i="184"/>
  <c r="Q15" i="184"/>
  <c r="M72" i="202" s="1"/>
  <c r="N72" i="202" s="1"/>
  <c r="Q14" i="184"/>
  <c r="Q13" i="184"/>
  <c r="M70" i="202" s="1"/>
  <c r="N70" i="202" s="1"/>
  <c r="Q12" i="184"/>
  <c r="M69" i="202" s="1"/>
  <c r="N69" i="202" s="1"/>
  <c r="Q11" i="184"/>
  <c r="Q10" i="184"/>
  <c r="Q9" i="184"/>
  <c r="Q8" i="184"/>
  <c r="M65" i="202" s="1"/>
  <c r="N65" i="202" s="1"/>
  <c r="Q7" i="184"/>
  <c r="M64" i="202" s="1"/>
  <c r="N64" i="202" s="1"/>
  <c r="Q6" i="184"/>
  <c r="M63" i="202" s="1"/>
  <c r="N63" i="202" s="1"/>
  <c r="Q5" i="184"/>
  <c r="M62" i="202" s="1"/>
  <c r="N62" i="202" s="1"/>
  <c r="Q4" i="184"/>
  <c r="M61" i="202" s="1"/>
  <c r="N61" i="202" s="1"/>
  <c r="Q61" i="193"/>
  <c r="M154" i="202" s="1"/>
  <c r="N154" i="202" s="1"/>
  <c r="Q60" i="193"/>
  <c r="M153" i="202" s="1"/>
  <c r="N153" i="202" s="1"/>
  <c r="Q59" i="193"/>
  <c r="M152" i="202" s="1"/>
  <c r="N152" i="202" s="1"/>
  <c r="Q58" i="193"/>
  <c r="Q57" i="193"/>
  <c r="Q56" i="193"/>
  <c r="M149" i="202" s="1"/>
  <c r="N149" i="202" s="1"/>
  <c r="Q55" i="193"/>
  <c r="M148" i="202" s="1"/>
  <c r="N148" i="202" s="1"/>
  <c r="Q54" i="193"/>
  <c r="M147" i="202" s="1"/>
  <c r="N147" i="202" s="1"/>
  <c r="Q53" i="193"/>
  <c r="M146" i="202" s="1"/>
  <c r="N146" i="202" s="1"/>
  <c r="Q52" i="193"/>
  <c r="M145" i="202" s="1"/>
  <c r="N145" i="202" s="1"/>
  <c r="Q51" i="193"/>
  <c r="M144" i="202" s="1"/>
  <c r="N144" i="202" s="1"/>
  <c r="Q50" i="193"/>
  <c r="Q49" i="193"/>
  <c r="Q48" i="193"/>
  <c r="Q47" i="193"/>
  <c r="M140" i="202" s="1"/>
  <c r="N140" i="202" s="1"/>
  <c r="Q46" i="193"/>
  <c r="M139" i="202" s="1"/>
  <c r="N139" i="202" s="1"/>
  <c r="Q45" i="193"/>
  <c r="M138" i="202" s="1"/>
  <c r="N138" i="202" s="1"/>
  <c r="Q44" i="193"/>
  <c r="M137" i="202" s="1"/>
  <c r="N137" i="202" s="1"/>
  <c r="Q43" i="193"/>
  <c r="M136" i="202" s="1"/>
  <c r="N136" i="202" s="1"/>
  <c r="Q42" i="193"/>
  <c r="M135" i="202" s="1"/>
  <c r="N135" i="202" s="1"/>
  <c r="Q41" i="193"/>
  <c r="M134" i="202" s="1"/>
  <c r="N134" i="202" s="1"/>
  <c r="Q40" i="193"/>
  <c r="M133" i="202" s="1"/>
  <c r="N133" i="202" s="1"/>
  <c r="Q39" i="193"/>
  <c r="M132" i="202" s="1"/>
  <c r="N132" i="202" s="1"/>
  <c r="Q38" i="193"/>
  <c r="M131" i="202" s="1"/>
  <c r="N131" i="202" s="1"/>
  <c r="Q37" i="193"/>
  <c r="M130" i="202" s="1"/>
  <c r="N130" i="202" s="1"/>
  <c r="Q36" i="193"/>
  <c r="M129" i="202" s="1"/>
  <c r="N129" i="202" s="1"/>
  <c r="Q35" i="193"/>
  <c r="M128" i="202" s="1"/>
  <c r="N128" i="202" s="1"/>
  <c r="Q34" i="193"/>
  <c r="M127" i="202" s="1"/>
  <c r="N127" i="202" s="1"/>
  <c r="Q33" i="193"/>
  <c r="M126" i="202" s="1"/>
  <c r="N126" i="202" s="1"/>
  <c r="Q32" i="193"/>
  <c r="M125" i="202" s="1"/>
  <c r="N125" i="202" s="1"/>
  <c r="Q31" i="193"/>
  <c r="M124" i="202" s="1"/>
  <c r="N124" i="202" s="1"/>
  <c r="Q30" i="193"/>
  <c r="M123" i="202" s="1"/>
  <c r="N123" i="202" s="1"/>
  <c r="Q29" i="193"/>
  <c r="M122" i="202" s="1"/>
  <c r="N122" i="202" s="1"/>
  <c r="Q28" i="193"/>
  <c r="M121" i="202" s="1"/>
  <c r="N121" i="202" s="1"/>
  <c r="Q27" i="193"/>
  <c r="M120" i="202" s="1"/>
  <c r="N120" i="202" s="1"/>
  <c r="Q26" i="193"/>
  <c r="Q25" i="193"/>
  <c r="Q24" i="193"/>
  <c r="Q23" i="193"/>
  <c r="M116" i="202" s="1"/>
  <c r="N116" i="202" s="1"/>
  <c r="Q22" i="193"/>
  <c r="M115" i="202" s="1"/>
  <c r="N115" i="202" s="1"/>
  <c r="Q21" i="193"/>
  <c r="M114" i="202" s="1"/>
  <c r="N114" i="202" s="1"/>
  <c r="Q20" i="193"/>
  <c r="M113" i="202" s="1"/>
  <c r="N113" i="202" s="1"/>
  <c r="Q19" i="193"/>
  <c r="M112" i="202" s="1"/>
  <c r="N112" i="202" s="1"/>
  <c r="Q18" i="193"/>
  <c r="M111" i="202" s="1"/>
  <c r="N111" i="202" s="1"/>
  <c r="Q17" i="193"/>
  <c r="M110" i="202" s="1"/>
  <c r="N110" i="202" s="1"/>
  <c r="Q16" i="193"/>
  <c r="M109" i="202" s="1"/>
  <c r="N109" i="202" s="1"/>
  <c r="Q15" i="193"/>
  <c r="M108" i="202" s="1"/>
  <c r="N108" i="202" s="1"/>
  <c r="Q14" i="193"/>
  <c r="M107" i="202" s="1"/>
  <c r="N107" i="202" s="1"/>
  <c r="Q13" i="193"/>
  <c r="M106" i="202" s="1"/>
  <c r="N106" i="202" s="1"/>
  <c r="Q12" i="193"/>
  <c r="M105" i="202" s="1"/>
  <c r="N105" i="202" s="1"/>
  <c r="Q11" i="193"/>
  <c r="M104" i="202" s="1"/>
  <c r="N104" i="202" s="1"/>
  <c r="Q10" i="193"/>
  <c r="Q9" i="193"/>
  <c r="Q8" i="193"/>
  <c r="M101" i="202" s="1"/>
  <c r="N101" i="202" s="1"/>
  <c r="Q7" i="193"/>
  <c r="M100" i="202" s="1"/>
  <c r="N100" i="202" s="1"/>
  <c r="Q6" i="193"/>
  <c r="M99" i="202" s="1"/>
  <c r="N99" i="202" s="1"/>
  <c r="Q5" i="193"/>
  <c r="M98" i="202" s="1"/>
  <c r="N98" i="202" s="1"/>
  <c r="Q4" i="193"/>
  <c r="M97" i="202" s="1"/>
  <c r="N97" i="202" s="1"/>
  <c r="Q17" i="189"/>
  <c r="M168" i="202" s="1"/>
  <c r="N168" i="202" s="1"/>
  <c r="Q16" i="189"/>
  <c r="M167" i="202" s="1"/>
  <c r="N167" i="202" s="1"/>
  <c r="Q15" i="189"/>
  <c r="M166" i="202" s="1"/>
  <c r="N166" i="202" s="1"/>
  <c r="Q14" i="189"/>
  <c r="M165" i="202" s="1"/>
  <c r="N165" i="202" s="1"/>
  <c r="Q13" i="189"/>
  <c r="M164" i="202" s="1"/>
  <c r="N164" i="202" s="1"/>
  <c r="Q12" i="189"/>
  <c r="Q11" i="189"/>
  <c r="M162" i="202" s="1"/>
  <c r="N162" i="202" s="1"/>
  <c r="Q10" i="189"/>
  <c r="M161" i="202" s="1"/>
  <c r="N161" i="202" s="1"/>
  <c r="Q9" i="189"/>
  <c r="M160" i="202" s="1"/>
  <c r="N160" i="202" s="1"/>
  <c r="Q8" i="189"/>
  <c r="M159" i="202" s="1"/>
  <c r="N159" i="202" s="1"/>
  <c r="Q7" i="189"/>
  <c r="M158" i="202" s="1"/>
  <c r="N158" i="202" s="1"/>
  <c r="Q6" i="189"/>
  <c r="Q5" i="189"/>
  <c r="Q4" i="189"/>
  <c r="M155" i="202" s="1"/>
  <c r="N155" i="202" s="1"/>
  <c r="Q32" i="190"/>
  <c r="M197" i="202" s="1"/>
  <c r="N197" i="202" s="1"/>
  <c r="Q31" i="190"/>
  <c r="M196" i="202" s="1"/>
  <c r="N196" i="202" s="1"/>
  <c r="Q30" i="190"/>
  <c r="M195" i="202" s="1"/>
  <c r="N195" i="202" s="1"/>
  <c r="Q29" i="190"/>
  <c r="M194" i="202" s="1"/>
  <c r="N194" i="202" s="1"/>
  <c r="Q28" i="190"/>
  <c r="Q27" i="190"/>
  <c r="Q26" i="190"/>
  <c r="Q25" i="190"/>
  <c r="M190" i="202" s="1"/>
  <c r="N190" i="202" s="1"/>
  <c r="Q24" i="190"/>
  <c r="M189" i="202" s="1"/>
  <c r="N189" i="202" s="1"/>
  <c r="Q23" i="190"/>
  <c r="M188" i="202" s="1"/>
  <c r="N188" i="202" s="1"/>
  <c r="Q22" i="190"/>
  <c r="M187" i="202" s="1"/>
  <c r="N187" i="202" s="1"/>
  <c r="Q21" i="190"/>
  <c r="M186" i="202" s="1"/>
  <c r="N186" i="202" s="1"/>
  <c r="Q20" i="190"/>
  <c r="Q19" i="190"/>
  <c r="M184" i="202" s="1"/>
  <c r="N184" i="202" s="1"/>
  <c r="Q18" i="190"/>
  <c r="M183" i="202" s="1"/>
  <c r="N183" i="202" s="1"/>
  <c r="Q17" i="190"/>
  <c r="M182" i="202" s="1"/>
  <c r="N182" i="202" s="1"/>
  <c r="Q16" i="190"/>
  <c r="M181" i="202" s="1"/>
  <c r="N181" i="202" s="1"/>
  <c r="Q15" i="190"/>
  <c r="M180" i="202" s="1"/>
  <c r="N180" i="202" s="1"/>
  <c r="Q14" i="190"/>
  <c r="M179" i="202" s="1"/>
  <c r="N179" i="202" s="1"/>
  <c r="Q13" i="190"/>
  <c r="M178" i="202" s="1"/>
  <c r="N178" i="202" s="1"/>
  <c r="Q12" i="190"/>
  <c r="M177" i="202" s="1"/>
  <c r="N177" i="202" s="1"/>
  <c r="Q11" i="190"/>
  <c r="M176" i="202" s="1"/>
  <c r="N176" i="202" s="1"/>
  <c r="Q10" i="190"/>
  <c r="M175" i="202" s="1"/>
  <c r="N175" i="202" s="1"/>
  <c r="Q9" i="190"/>
  <c r="M174" i="202" s="1"/>
  <c r="N174" i="202" s="1"/>
  <c r="Q8" i="190"/>
  <c r="M173" i="202" s="1"/>
  <c r="N173" i="202" s="1"/>
  <c r="Q7" i="190"/>
  <c r="M172" i="202" s="1"/>
  <c r="N172" i="202" s="1"/>
  <c r="Q6" i="190"/>
  <c r="M171" i="202" s="1"/>
  <c r="N171" i="202" s="1"/>
  <c r="Q5" i="190"/>
  <c r="M170" i="202" s="1"/>
  <c r="N170" i="202" s="1"/>
  <c r="Q4" i="190"/>
  <c r="M169" i="202" s="1"/>
  <c r="N169" i="202" s="1"/>
  <c r="Q93" i="191"/>
  <c r="M296" i="202" s="1"/>
  <c r="N296" i="202" s="1"/>
  <c r="Q92" i="191"/>
  <c r="M295" i="202" s="1"/>
  <c r="N295" i="202" s="1"/>
  <c r="Q91" i="191"/>
  <c r="M294" i="202" s="1"/>
  <c r="N294" i="202" s="1"/>
  <c r="Q90" i="191"/>
  <c r="M293" i="202" s="1"/>
  <c r="N293" i="202" s="1"/>
  <c r="Q89" i="191"/>
  <c r="M292" i="202" s="1"/>
  <c r="N292" i="202" s="1"/>
  <c r="Q88" i="191"/>
  <c r="M291" i="202" s="1"/>
  <c r="N291" i="202" s="1"/>
  <c r="Q87" i="191"/>
  <c r="M290" i="202" s="1"/>
  <c r="N290" i="202" s="1"/>
  <c r="Q86" i="191"/>
  <c r="M289" i="202" s="1"/>
  <c r="N289" i="202" s="1"/>
  <c r="Q85" i="191"/>
  <c r="M288" i="202" s="1"/>
  <c r="N288" i="202" s="1"/>
  <c r="Q84" i="191"/>
  <c r="Q83" i="191"/>
  <c r="M286" i="202" s="1"/>
  <c r="N286" i="202" s="1"/>
  <c r="Q82" i="191"/>
  <c r="M285" i="202" s="1"/>
  <c r="N285" i="202" s="1"/>
  <c r="Q81" i="191"/>
  <c r="M284" i="202" s="1"/>
  <c r="N284" i="202" s="1"/>
  <c r="Q80" i="191"/>
  <c r="M283" i="202" s="1"/>
  <c r="N283" i="202" s="1"/>
  <c r="Q79" i="191"/>
  <c r="M282" i="202" s="1"/>
  <c r="N282" i="202" s="1"/>
  <c r="Q78" i="191"/>
  <c r="M281" i="202" s="1"/>
  <c r="N281" i="202" s="1"/>
  <c r="Q77" i="191"/>
  <c r="M280" i="202" s="1"/>
  <c r="N280" i="202" s="1"/>
  <c r="Q76" i="191"/>
  <c r="M279" i="202" s="1"/>
  <c r="N279" i="202" s="1"/>
  <c r="Q75" i="191"/>
  <c r="M278" i="202" s="1"/>
  <c r="N278" i="202" s="1"/>
  <c r="Q74" i="191"/>
  <c r="M277" i="202" s="1"/>
  <c r="N277" i="202" s="1"/>
  <c r="Q73" i="191"/>
  <c r="M276" i="202" s="1"/>
  <c r="N276" i="202" s="1"/>
  <c r="Q72" i="191"/>
  <c r="M275" i="202" s="1"/>
  <c r="N275" i="202" s="1"/>
  <c r="Q71" i="191"/>
  <c r="M274" i="202" s="1"/>
  <c r="N274" i="202" s="1"/>
  <c r="Q70" i="191"/>
  <c r="Q69" i="191"/>
  <c r="M272" i="202" s="1"/>
  <c r="N272" i="202" s="1"/>
  <c r="Q68" i="191"/>
  <c r="Q67" i="191"/>
  <c r="Q66" i="191"/>
  <c r="Q65" i="191"/>
  <c r="Q64" i="191"/>
  <c r="Q63" i="191"/>
  <c r="Q62" i="191"/>
  <c r="Q61" i="191"/>
  <c r="Q60" i="191"/>
  <c r="Q59" i="191"/>
  <c r="Q58" i="191"/>
  <c r="M271" i="202" s="1"/>
  <c r="N271" i="202" s="1"/>
  <c r="Q57" i="191"/>
  <c r="M270" i="202" s="1"/>
  <c r="N270" i="202" s="1"/>
  <c r="Q56" i="191"/>
  <c r="M269" i="202" s="1"/>
  <c r="N269" i="202" s="1"/>
  <c r="Q55" i="191"/>
  <c r="M258" i="202" s="1"/>
  <c r="N258" i="202" s="1"/>
  <c r="Q54" i="191"/>
  <c r="M257" i="202" s="1"/>
  <c r="N257" i="202" s="1"/>
  <c r="Q53" i="191"/>
  <c r="M256" i="202" s="1"/>
  <c r="N256" i="202" s="1"/>
  <c r="Q52" i="191"/>
  <c r="M265" i="202" s="1"/>
  <c r="N265" i="202" s="1"/>
  <c r="Q51" i="191"/>
  <c r="M264" i="202" s="1"/>
  <c r="N264" i="202" s="1"/>
  <c r="Q50" i="191"/>
  <c r="M263" i="202" s="1"/>
  <c r="N263" i="202" s="1"/>
  <c r="Q49" i="191"/>
  <c r="M262" i="202" s="1"/>
  <c r="N262" i="202" s="1"/>
  <c r="Q48" i="191"/>
  <c r="Q47" i="191"/>
  <c r="M250" i="202" s="1"/>
  <c r="N250" i="202" s="1"/>
  <c r="Q46" i="191"/>
  <c r="Q45" i="191"/>
  <c r="M248" i="202" s="1"/>
  <c r="N248" i="202" s="1"/>
  <c r="Q44" i="191"/>
  <c r="M247" i="202" s="1"/>
  <c r="N247" i="202" s="1"/>
  <c r="Q43" i="191"/>
  <c r="M246" i="202" s="1"/>
  <c r="N246" i="202" s="1"/>
  <c r="Q42" i="191"/>
  <c r="Q41" i="191"/>
  <c r="M245" i="202" s="1"/>
  <c r="N245" i="202" s="1"/>
  <c r="Q40" i="191"/>
  <c r="M243" i="202" s="1"/>
  <c r="N243" i="202" s="1"/>
  <c r="Q39" i="191"/>
  <c r="M242" i="202" s="1"/>
  <c r="N242" i="202" s="1"/>
  <c r="Q38" i="191"/>
  <c r="M241" i="202" s="1"/>
  <c r="N241" i="202" s="1"/>
  <c r="Q37" i="191"/>
  <c r="M240" i="202" s="1"/>
  <c r="N240" i="202" s="1"/>
  <c r="Q36" i="191"/>
  <c r="Q35" i="191"/>
  <c r="Q34" i="191"/>
  <c r="Q33" i="191"/>
  <c r="M236" i="202" s="1"/>
  <c r="N236" i="202" s="1"/>
  <c r="Q32" i="191"/>
  <c r="M235" i="202" s="1"/>
  <c r="N235" i="202" s="1"/>
  <c r="Q31" i="191"/>
  <c r="M234" i="202" s="1"/>
  <c r="N234" i="202" s="1"/>
  <c r="Q30" i="191"/>
  <c r="M233" i="202" s="1"/>
  <c r="N233" i="202" s="1"/>
  <c r="Q29" i="191"/>
  <c r="M232" i="202" s="1"/>
  <c r="N232" i="202" s="1"/>
  <c r="Q28" i="191"/>
  <c r="M231" i="202" s="1"/>
  <c r="N231" i="202" s="1"/>
  <c r="Q27" i="191"/>
  <c r="M230" i="202" s="1"/>
  <c r="N230" i="202" s="1"/>
  <c r="Q26" i="191"/>
  <c r="M229" i="202" s="1"/>
  <c r="N229" i="202" s="1"/>
  <c r="Q25" i="191"/>
  <c r="M228" i="202" s="1"/>
  <c r="N228" i="202" s="1"/>
  <c r="Q24" i="191"/>
  <c r="M227" i="202" s="1"/>
  <c r="N227" i="202" s="1"/>
  <c r="Q23" i="191"/>
  <c r="M226" i="202" s="1"/>
  <c r="N226" i="202" s="1"/>
  <c r="Q22" i="191"/>
  <c r="M225" i="202" s="1"/>
  <c r="N225" i="202" s="1"/>
  <c r="Q21" i="191"/>
  <c r="M224" i="202" s="1"/>
  <c r="N224" i="202" s="1"/>
  <c r="Q20" i="191"/>
  <c r="M223" i="202" s="1"/>
  <c r="N223" i="202" s="1"/>
  <c r="Q19" i="191"/>
  <c r="M222" i="202" s="1"/>
  <c r="N222" i="202" s="1"/>
  <c r="Q18" i="191"/>
  <c r="M221" i="202" s="1"/>
  <c r="N221" i="202" s="1"/>
  <c r="Q17" i="191"/>
  <c r="M220" i="202" s="1"/>
  <c r="N220" i="202" s="1"/>
  <c r="Q16" i="191"/>
  <c r="M219" i="202" s="1"/>
  <c r="N219" i="202" s="1"/>
  <c r="Q15" i="191"/>
  <c r="M218" i="202" s="1"/>
  <c r="N218" i="202" s="1"/>
  <c r="Q14" i="191"/>
  <c r="M217" i="202" s="1"/>
  <c r="N217" i="202" s="1"/>
  <c r="Q13" i="191"/>
  <c r="M216" i="202" s="1"/>
  <c r="N216" i="202" s="1"/>
  <c r="Q12" i="191"/>
  <c r="M215" i="202" s="1"/>
  <c r="N215" i="202" s="1"/>
  <c r="Q11" i="191"/>
  <c r="M214" i="202" s="1"/>
  <c r="N214" i="202" s="1"/>
  <c r="Q10" i="191"/>
  <c r="Q9" i="191"/>
  <c r="Q8" i="191"/>
  <c r="M212" i="202" s="1"/>
  <c r="N212" i="202" s="1"/>
  <c r="Q7" i="191"/>
  <c r="M211" i="202" s="1"/>
  <c r="N211" i="202" s="1"/>
  <c r="Q6" i="191"/>
  <c r="M210" i="202" s="1"/>
  <c r="N210" i="202" s="1"/>
  <c r="Q5" i="191"/>
  <c r="M209" i="202" s="1"/>
  <c r="N209" i="202" s="1"/>
  <c r="Q4" i="191"/>
  <c r="M198" i="202" s="1"/>
  <c r="N198" i="202" s="1"/>
  <c r="Q52" i="192"/>
  <c r="M345" i="202" s="1"/>
  <c r="N345" i="202" s="1"/>
  <c r="Q51" i="192"/>
  <c r="M344" i="202" s="1"/>
  <c r="N344" i="202" s="1"/>
  <c r="Q50" i="192"/>
  <c r="M343" i="202" s="1"/>
  <c r="N343" i="202" s="1"/>
  <c r="Q49" i="192"/>
  <c r="M342" i="202" s="1"/>
  <c r="N342" i="202" s="1"/>
  <c r="Q48" i="192"/>
  <c r="M341" i="202" s="1"/>
  <c r="N341" i="202" s="1"/>
  <c r="Q47" i="192"/>
  <c r="Q46" i="192"/>
  <c r="M339" i="202" s="1"/>
  <c r="N339" i="202" s="1"/>
  <c r="Q45" i="192"/>
  <c r="M338" i="202" s="1"/>
  <c r="N338" i="202" s="1"/>
  <c r="Q44" i="192"/>
  <c r="M337" i="202" s="1"/>
  <c r="N337" i="202" s="1"/>
  <c r="Q43" i="192"/>
  <c r="M336" i="202" s="1"/>
  <c r="N336" i="202" s="1"/>
  <c r="Q42" i="192"/>
  <c r="M335" i="202" s="1"/>
  <c r="N335" i="202" s="1"/>
  <c r="Q41" i="192"/>
  <c r="M334" i="202" s="1"/>
  <c r="N334" i="202" s="1"/>
  <c r="Q40" i="192"/>
  <c r="M333" i="202" s="1"/>
  <c r="N333" i="202" s="1"/>
  <c r="Q39" i="192"/>
  <c r="M332" i="202" s="1"/>
  <c r="N332" i="202" s="1"/>
  <c r="Q38" i="192"/>
  <c r="M331" i="202" s="1"/>
  <c r="N331" i="202" s="1"/>
  <c r="Q37" i="192"/>
  <c r="M330" i="202" s="1"/>
  <c r="N330" i="202" s="1"/>
  <c r="Q36" i="192"/>
  <c r="Q35" i="192"/>
  <c r="Q34" i="192"/>
  <c r="M327" i="202" s="1"/>
  <c r="N327" i="202" s="1"/>
  <c r="Q33" i="192"/>
  <c r="M326" i="202" s="1"/>
  <c r="N326" i="202" s="1"/>
  <c r="Q32" i="192"/>
  <c r="M325" i="202" s="1"/>
  <c r="N325" i="202" s="1"/>
  <c r="Q31" i="192"/>
  <c r="M324" i="202" s="1"/>
  <c r="N324" i="202" s="1"/>
  <c r="Q30" i="192"/>
  <c r="M323" i="202" s="1"/>
  <c r="N323" i="202" s="1"/>
  <c r="Q29" i="192"/>
  <c r="M322" i="202" s="1"/>
  <c r="N322" i="202" s="1"/>
  <c r="Q28" i="192"/>
  <c r="M321" i="202" s="1"/>
  <c r="N321" i="202" s="1"/>
  <c r="Q27" i="192"/>
  <c r="M320" i="202" s="1"/>
  <c r="N320" i="202" s="1"/>
  <c r="Q26" i="192"/>
  <c r="M319" i="202" s="1"/>
  <c r="N319" i="202" s="1"/>
  <c r="Q25" i="192"/>
  <c r="M318" i="202" s="1"/>
  <c r="N318" i="202" s="1"/>
  <c r="Q24" i="192"/>
  <c r="M317" i="202" s="1"/>
  <c r="N317" i="202" s="1"/>
  <c r="Q23" i="192"/>
  <c r="Q22" i="192"/>
  <c r="M315" i="202" s="1"/>
  <c r="N315" i="202" s="1"/>
  <c r="Q21" i="192"/>
  <c r="M314" i="202" s="1"/>
  <c r="N314" i="202" s="1"/>
  <c r="Q20" i="192"/>
  <c r="Q19" i="192"/>
  <c r="M312" i="202" s="1"/>
  <c r="N312" i="202" s="1"/>
  <c r="Q18" i="192"/>
  <c r="M311" i="202" s="1"/>
  <c r="N311" i="202" s="1"/>
  <c r="Q17" i="192"/>
  <c r="M310" i="202" s="1"/>
  <c r="N310" i="202" s="1"/>
  <c r="Q16" i="192"/>
  <c r="M309" i="202" s="1"/>
  <c r="N309" i="202" s="1"/>
  <c r="Q15" i="192"/>
  <c r="M308" i="202" s="1"/>
  <c r="N308" i="202" s="1"/>
  <c r="Q14" i="192"/>
  <c r="M307" i="202" s="1"/>
  <c r="N307" i="202" s="1"/>
  <c r="Q13" i="192"/>
  <c r="M306" i="202" s="1"/>
  <c r="N306" i="202" s="1"/>
  <c r="Q12" i="192"/>
  <c r="Q11" i="192"/>
  <c r="M346" i="202" s="1"/>
  <c r="N346" i="202" s="1"/>
  <c r="Q10" i="192"/>
  <c r="M303" i="202" s="1"/>
  <c r="N303" i="202" s="1"/>
  <c r="Q9" i="192"/>
  <c r="M302" i="202" s="1"/>
  <c r="N302" i="202" s="1"/>
  <c r="Q8" i="192"/>
  <c r="M301" i="202" s="1"/>
  <c r="N301" i="202" s="1"/>
  <c r="Q7" i="192"/>
  <c r="M300" i="202" s="1"/>
  <c r="N300" i="202" s="1"/>
  <c r="Q6" i="192"/>
  <c r="M299" i="202" s="1"/>
  <c r="N299" i="202" s="1"/>
  <c r="Q5" i="192"/>
  <c r="M298" i="202" s="1"/>
  <c r="N298" i="202" s="1"/>
  <c r="Q4" i="192"/>
  <c r="M297" i="202" s="1"/>
  <c r="N297" i="202" s="1"/>
  <c r="Q39" i="188"/>
  <c r="M382" i="202" s="1"/>
  <c r="N382" i="202" s="1"/>
  <c r="Q38" i="188"/>
  <c r="M381" i="202" s="1"/>
  <c r="N381" i="202" s="1"/>
  <c r="Q37" i="188"/>
  <c r="M380" i="202" s="1"/>
  <c r="N380" i="202" s="1"/>
  <c r="Q36" i="188"/>
  <c r="M379" i="202" s="1"/>
  <c r="N379" i="202" s="1"/>
  <c r="Q35" i="188"/>
  <c r="M378" i="202" s="1"/>
  <c r="N378" i="202" s="1"/>
  <c r="Q34" i="188"/>
  <c r="M377" i="202" s="1"/>
  <c r="N377" i="202" s="1"/>
  <c r="Q33" i="188"/>
  <c r="M376" i="202" s="1"/>
  <c r="N376" i="202" s="1"/>
  <c r="Q32" i="188"/>
  <c r="Q31" i="188"/>
  <c r="M374" i="202" s="1"/>
  <c r="N374" i="202" s="1"/>
  <c r="Q30" i="188"/>
  <c r="M373" i="202" s="1"/>
  <c r="N373" i="202" s="1"/>
  <c r="Q29" i="188"/>
  <c r="M372" i="202" s="1"/>
  <c r="N372" i="202" s="1"/>
  <c r="Q28" i="188"/>
  <c r="M371" i="202" s="1"/>
  <c r="N371" i="202" s="1"/>
  <c r="Q27" i="188"/>
  <c r="M370" i="202" s="1"/>
  <c r="N370" i="202" s="1"/>
  <c r="Q26" i="188"/>
  <c r="M369" i="202" s="1"/>
  <c r="N369" i="202" s="1"/>
  <c r="Q25" i="188"/>
  <c r="M368" i="202" s="1"/>
  <c r="N368" i="202" s="1"/>
  <c r="Q24" i="188"/>
  <c r="Q23" i="188"/>
  <c r="M366" i="202" s="1"/>
  <c r="N366" i="202" s="1"/>
  <c r="Q22" i="188"/>
  <c r="M365" i="202" s="1"/>
  <c r="N365" i="202" s="1"/>
  <c r="Q21" i="188"/>
  <c r="Q20" i="188"/>
  <c r="Q19" i="188"/>
  <c r="Q18" i="188"/>
  <c r="Q17" i="188"/>
  <c r="M360" i="202" s="1"/>
  <c r="N360" i="202" s="1"/>
  <c r="Q16" i="188"/>
  <c r="M359" i="202" s="1"/>
  <c r="N359" i="202" s="1"/>
  <c r="Q15" i="188"/>
  <c r="M358" i="202" s="1"/>
  <c r="N358" i="202" s="1"/>
  <c r="Q14" i="188"/>
  <c r="M357" i="202" s="1"/>
  <c r="N357" i="202" s="1"/>
  <c r="Q13" i="188"/>
  <c r="M356" i="202" s="1"/>
  <c r="N356" i="202" s="1"/>
  <c r="Q12" i="188"/>
  <c r="M355" i="202" s="1"/>
  <c r="N355" i="202" s="1"/>
  <c r="Q11" i="188"/>
  <c r="M354" i="202" s="1"/>
  <c r="N354" i="202" s="1"/>
  <c r="Q10" i="188"/>
  <c r="M353" i="202" s="1"/>
  <c r="N353" i="202" s="1"/>
  <c r="Q9" i="188"/>
  <c r="M352" i="202" s="1"/>
  <c r="N352" i="202" s="1"/>
  <c r="Q8" i="188"/>
  <c r="Q7" i="188"/>
  <c r="M350" i="202" s="1"/>
  <c r="N350" i="202" s="1"/>
  <c r="Q6" i="188"/>
  <c r="M349" i="202" s="1"/>
  <c r="N349" i="202" s="1"/>
  <c r="Q5" i="188"/>
  <c r="M348" i="202" s="1"/>
  <c r="N348" i="202" s="1"/>
  <c r="Q4" i="188"/>
  <c r="M347" i="202" s="1"/>
  <c r="N347" i="202" s="1"/>
  <c r="Q19" i="183"/>
  <c r="M398" i="202" s="1"/>
  <c r="N398" i="202" s="1"/>
  <c r="Q18" i="183"/>
  <c r="M397" i="202" s="1"/>
  <c r="N397" i="202" s="1"/>
  <c r="Q17" i="183"/>
  <c r="M396" i="202" s="1"/>
  <c r="N396" i="202" s="1"/>
  <c r="Q16" i="183"/>
  <c r="M395" i="202" s="1"/>
  <c r="N395" i="202" s="1"/>
  <c r="Q15" i="183"/>
  <c r="M394" i="202" s="1"/>
  <c r="N394" i="202" s="1"/>
  <c r="Q14" i="183"/>
  <c r="Q13" i="183"/>
  <c r="M392" i="202" s="1"/>
  <c r="N392" i="202" s="1"/>
  <c r="Q12" i="183"/>
  <c r="M391" i="202" s="1"/>
  <c r="N391" i="202" s="1"/>
  <c r="Q11" i="183"/>
  <c r="Q10" i="183"/>
  <c r="Q9" i="183"/>
  <c r="M388" i="202" s="1"/>
  <c r="N388" i="202" s="1"/>
  <c r="Q8" i="183"/>
  <c r="M387" i="202" s="1"/>
  <c r="N387" i="202" s="1"/>
  <c r="Q7" i="183"/>
  <c r="M386" i="202" s="1"/>
  <c r="N386" i="202" s="1"/>
  <c r="Q6" i="183"/>
  <c r="M385" i="202" s="1"/>
  <c r="N385" i="202" s="1"/>
  <c r="Q5" i="183"/>
  <c r="M384" i="202" s="1"/>
  <c r="N384" i="202" s="1"/>
  <c r="Q4" i="183"/>
  <c r="M383" i="202" s="1"/>
  <c r="N383" i="202" s="1"/>
  <c r="Q29" i="201"/>
  <c r="M424" i="202" s="1"/>
  <c r="N424" i="202" s="1"/>
  <c r="Q28" i="201"/>
  <c r="M423" i="202" s="1"/>
  <c r="N423" i="202" s="1"/>
  <c r="Q27" i="201"/>
  <c r="M422" i="202" s="1"/>
  <c r="N422" i="202" s="1"/>
  <c r="Q26" i="201"/>
  <c r="Q25" i="201"/>
  <c r="M420" i="202" s="1"/>
  <c r="N420" i="202" s="1"/>
  <c r="Q24" i="201"/>
  <c r="M419" i="202" s="1"/>
  <c r="N419" i="202" s="1"/>
  <c r="Q23" i="201"/>
  <c r="Q22" i="201"/>
  <c r="Q21" i="201"/>
  <c r="M416" i="202" s="1"/>
  <c r="N416" i="202" s="1"/>
  <c r="Q20" i="201"/>
  <c r="M415" i="202" s="1"/>
  <c r="N415" i="202" s="1"/>
  <c r="Q19" i="201"/>
  <c r="M414" i="202" s="1"/>
  <c r="N414" i="202" s="1"/>
  <c r="Q18" i="201"/>
  <c r="M413" i="202" s="1"/>
  <c r="N413" i="202" s="1"/>
  <c r="Q17" i="201"/>
  <c r="M412" i="202" s="1"/>
  <c r="N412" i="202" s="1"/>
  <c r="Q16" i="201"/>
  <c r="M411" i="202" s="1"/>
  <c r="N411" i="202" s="1"/>
  <c r="Q15" i="201"/>
  <c r="M410" i="202" s="1"/>
  <c r="N410" i="202" s="1"/>
  <c r="Q14" i="201"/>
  <c r="M409" i="202" s="1"/>
  <c r="N409" i="202" s="1"/>
  <c r="Q13" i="201"/>
  <c r="M408" i="202" s="1"/>
  <c r="N408" i="202" s="1"/>
  <c r="Q12" i="201"/>
  <c r="M407" i="202" s="1"/>
  <c r="N407" i="202" s="1"/>
  <c r="Q11" i="201"/>
  <c r="M406" i="202" s="1"/>
  <c r="N406" i="202" s="1"/>
  <c r="Q10" i="201"/>
  <c r="M405" i="202" s="1"/>
  <c r="N405" i="202" s="1"/>
  <c r="Q9" i="201"/>
  <c r="M404" i="202" s="1"/>
  <c r="N404" i="202" s="1"/>
  <c r="Q8" i="201"/>
  <c r="Q7" i="201"/>
  <c r="M402" i="202" s="1"/>
  <c r="N402" i="202" s="1"/>
  <c r="Q6" i="201"/>
  <c r="M401" i="202" s="1"/>
  <c r="N401" i="202" s="1"/>
  <c r="Q5" i="201"/>
  <c r="M400" i="202" s="1"/>
  <c r="N400" i="202" s="1"/>
  <c r="Q4" i="201"/>
  <c r="M399" i="202" s="1"/>
  <c r="N399" i="202" s="1"/>
  <c r="Q55" i="198"/>
  <c r="M476" i="202" s="1"/>
  <c r="N476" i="202" s="1"/>
  <c r="Q54" i="198"/>
  <c r="M475" i="202" s="1"/>
  <c r="N475" i="202" s="1"/>
  <c r="Q53" i="198"/>
  <c r="Q52" i="198"/>
  <c r="Q51" i="198"/>
  <c r="M473" i="202" s="1"/>
  <c r="N473" i="202" s="1"/>
  <c r="Q50" i="198"/>
  <c r="Q49" i="198"/>
  <c r="M470" i="202" s="1"/>
  <c r="N470" i="202" s="1"/>
  <c r="Q48" i="198"/>
  <c r="M469" i="202" s="1"/>
  <c r="N469" i="202" s="1"/>
  <c r="Q47" i="198"/>
  <c r="M468" i="202" s="1"/>
  <c r="N468" i="202" s="1"/>
  <c r="Q46" i="198"/>
  <c r="M467" i="202" s="1"/>
  <c r="N467" i="202" s="1"/>
  <c r="Q45" i="198"/>
  <c r="M466" i="202" s="1"/>
  <c r="N466" i="202" s="1"/>
  <c r="Q44" i="198"/>
  <c r="M465" i="202" s="1"/>
  <c r="N465" i="202" s="1"/>
  <c r="Q43" i="198"/>
  <c r="M464" i="202" s="1"/>
  <c r="N464" i="202" s="1"/>
  <c r="Q42" i="198"/>
  <c r="M463" i="202" s="1"/>
  <c r="N463" i="202" s="1"/>
  <c r="Q41" i="198"/>
  <c r="Q40" i="198"/>
  <c r="M461" i="202" s="1"/>
  <c r="N461" i="202" s="1"/>
  <c r="Q39" i="198"/>
  <c r="M460" i="202" s="1"/>
  <c r="N460" i="202" s="1"/>
  <c r="Q38" i="198"/>
  <c r="M459" i="202" s="1"/>
  <c r="N459" i="202" s="1"/>
  <c r="Q37" i="198"/>
  <c r="M458" i="202" s="1"/>
  <c r="N458" i="202" s="1"/>
  <c r="Q36" i="198"/>
  <c r="M457" i="202" s="1"/>
  <c r="N457" i="202" s="1"/>
  <c r="Q35" i="198"/>
  <c r="Q34" i="198"/>
  <c r="Q33" i="198"/>
  <c r="Q32" i="198"/>
  <c r="M453" i="202" s="1"/>
  <c r="N453" i="202" s="1"/>
  <c r="Q31" i="198"/>
  <c r="M452" i="202" s="1"/>
  <c r="N452" i="202" s="1"/>
  <c r="Q30" i="198"/>
  <c r="M451" i="202" s="1"/>
  <c r="N451" i="202" s="1"/>
  <c r="Q29" i="198"/>
  <c r="Q28" i="198"/>
  <c r="M449" i="202" s="1"/>
  <c r="N449" i="202" s="1"/>
  <c r="Q27" i="198"/>
  <c r="M448" i="202" s="1"/>
  <c r="N448" i="202" s="1"/>
  <c r="Q26" i="198"/>
  <c r="M447" i="202" s="1"/>
  <c r="N447" i="202" s="1"/>
  <c r="Q25" i="198"/>
  <c r="M446" i="202" s="1"/>
  <c r="N446" i="202" s="1"/>
  <c r="Q24" i="198"/>
  <c r="M445" i="202" s="1"/>
  <c r="N445" i="202" s="1"/>
  <c r="Q23" i="198"/>
  <c r="M444" i="202" s="1"/>
  <c r="N444" i="202" s="1"/>
  <c r="Q22" i="198"/>
  <c r="M443" i="202" s="1"/>
  <c r="N443" i="202" s="1"/>
  <c r="Q21" i="198"/>
  <c r="M442" i="202" s="1"/>
  <c r="N442" i="202" s="1"/>
  <c r="Q20" i="198"/>
  <c r="M441" i="202" s="1"/>
  <c r="N441" i="202" s="1"/>
  <c r="Q19" i="198"/>
  <c r="M440" i="202" s="1"/>
  <c r="N440" i="202" s="1"/>
  <c r="Q18" i="198"/>
  <c r="M439" i="202" s="1"/>
  <c r="N439" i="202" s="1"/>
  <c r="Q17" i="198"/>
  <c r="Q16" i="198"/>
  <c r="M437" i="202" s="1"/>
  <c r="N437" i="202" s="1"/>
  <c r="Q15" i="198"/>
  <c r="M436" i="202" s="1"/>
  <c r="N436" i="202" s="1"/>
  <c r="Q14" i="198"/>
  <c r="M435" i="202" s="1"/>
  <c r="N435" i="202" s="1"/>
  <c r="Q13" i="198"/>
  <c r="M434" i="202" s="1"/>
  <c r="N434" i="202" s="1"/>
  <c r="Q12" i="198"/>
  <c r="M433" i="202" s="1"/>
  <c r="N433" i="202" s="1"/>
  <c r="Q11" i="198"/>
  <c r="Q10" i="198"/>
  <c r="Q9" i="198"/>
  <c r="Q8" i="198"/>
  <c r="M429" i="202" s="1"/>
  <c r="N429" i="202" s="1"/>
  <c r="Q7" i="198"/>
  <c r="M428" i="202" s="1"/>
  <c r="N428" i="202" s="1"/>
  <c r="Q6" i="198"/>
  <c r="M427" i="202" s="1"/>
  <c r="N427" i="202" s="1"/>
  <c r="Q5" i="198"/>
  <c r="Q4" i="198"/>
  <c r="M425" i="202" s="1"/>
  <c r="N425" i="202" s="1"/>
  <c r="Q39" i="196"/>
  <c r="Q38" i="196"/>
  <c r="M509" i="202" s="1"/>
  <c r="N509" i="202" s="1"/>
  <c r="Q37" i="196"/>
  <c r="M508" i="202" s="1"/>
  <c r="N508" i="202" s="1"/>
  <c r="Q36" i="196"/>
  <c r="M507" i="202" s="1"/>
  <c r="N507" i="202" s="1"/>
  <c r="Q35" i="196"/>
  <c r="M506" i="202" s="1"/>
  <c r="N506" i="202" s="1"/>
  <c r="Q34" i="196"/>
  <c r="M505" i="202" s="1"/>
  <c r="N505" i="202" s="1"/>
  <c r="Q33" i="196"/>
  <c r="Q32" i="196"/>
  <c r="M503" i="202" s="1"/>
  <c r="N503" i="202" s="1"/>
  <c r="Q31" i="196"/>
  <c r="M502" i="202" s="1"/>
  <c r="N502" i="202" s="1"/>
  <c r="Q30" i="196"/>
  <c r="M501" i="202" s="1"/>
  <c r="N501" i="202" s="1"/>
  <c r="Q29" i="196"/>
  <c r="M500" i="202" s="1"/>
  <c r="N500" i="202" s="1"/>
  <c r="Q26" i="196"/>
  <c r="M499" i="202" s="1"/>
  <c r="N499" i="202" s="1"/>
  <c r="Q25" i="196"/>
  <c r="Q24" i="196"/>
  <c r="M497" i="202" s="1"/>
  <c r="N497" i="202" s="1"/>
  <c r="Q23" i="196"/>
  <c r="Q22" i="196"/>
  <c r="M495" i="202" s="1"/>
  <c r="N495" i="202" s="1"/>
  <c r="Q21" i="196"/>
  <c r="Q20" i="196"/>
  <c r="M493" i="202" s="1"/>
  <c r="N493" i="202" s="1"/>
  <c r="Q19" i="196"/>
  <c r="Q18" i="196"/>
  <c r="Q17" i="196"/>
  <c r="Q16" i="196"/>
  <c r="Q15" i="196"/>
  <c r="Q14" i="196"/>
  <c r="Q13" i="196"/>
  <c r="Q12" i="196"/>
  <c r="M485" i="202" s="1"/>
  <c r="N485" i="202" s="1"/>
  <c r="Q11" i="196"/>
  <c r="M484" i="202" s="1"/>
  <c r="N484" i="202" s="1"/>
  <c r="Q10" i="196"/>
  <c r="M483" i="202" s="1"/>
  <c r="N483" i="202" s="1"/>
  <c r="Q9" i="196"/>
  <c r="M482" i="202" s="1"/>
  <c r="N482" i="202" s="1"/>
  <c r="Q8" i="196"/>
  <c r="M488" i="202" s="1"/>
  <c r="N488" i="202" s="1"/>
  <c r="Q7" i="196"/>
  <c r="M487" i="202" s="1"/>
  <c r="N487" i="202" s="1"/>
  <c r="Q6" i="196"/>
  <c r="M486" i="202" s="1"/>
  <c r="N486" i="202" s="1"/>
  <c r="Q5" i="196"/>
  <c r="Q4" i="196"/>
  <c r="M477" i="202" s="1"/>
  <c r="N477" i="202" s="1"/>
  <c r="Q26" i="199"/>
  <c r="M533" i="202" s="1"/>
  <c r="N533" i="202" s="1"/>
  <c r="Q25" i="199"/>
  <c r="M532" i="202" s="1"/>
  <c r="N532" i="202" s="1"/>
  <c r="Q24" i="199"/>
  <c r="M531" i="202" s="1"/>
  <c r="N531" i="202" s="1"/>
  <c r="Q23" i="199"/>
  <c r="M530" i="202" s="1"/>
  <c r="N530" i="202" s="1"/>
  <c r="Q22" i="199"/>
  <c r="M529" i="202" s="1"/>
  <c r="N529" i="202" s="1"/>
  <c r="Q21" i="199"/>
  <c r="M528" i="202" s="1"/>
  <c r="N528" i="202" s="1"/>
  <c r="Q20" i="199"/>
  <c r="M527" i="202" s="1"/>
  <c r="N527" i="202" s="1"/>
  <c r="Q19" i="199"/>
  <c r="M526" i="202" s="1"/>
  <c r="N526" i="202" s="1"/>
  <c r="Q18" i="199"/>
  <c r="M525" i="202" s="1"/>
  <c r="N525" i="202" s="1"/>
  <c r="Q17" i="199"/>
  <c r="Q16" i="199"/>
  <c r="M523" i="202" s="1"/>
  <c r="N523" i="202" s="1"/>
  <c r="Q15" i="199"/>
  <c r="M522" i="202" s="1"/>
  <c r="N522" i="202" s="1"/>
  <c r="Q14" i="199"/>
  <c r="Q13" i="199"/>
  <c r="Q12" i="199"/>
  <c r="M519" i="202" s="1"/>
  <c r="N519" i="202" s="1"/>
  <c r="Q11" i="199"/>
  <c r="M518" i="202" s="1"/>
  <c r="N518" i="202" s="1"/>
  <c r="Q10" i="199"/>
  <c r="M517" i="202" s="1"/>
  <c r="N517" i="202" s="1"/>
  <c r="Q9" i="199"/>
  <c r="M516" i="202" s="1"/>
  <c r="N516" i="202" s="1"/>
  <c r="Q8" i="199"/>
  <c r="M515" i="202" s="1"/>
  <c r="N515" i="202" s="1"/>
  <c r="Q7" i="199"/>
  <c r="M514" i="202" s="1"/>
  <c r="N514" i="202" s="1"/>
  <c r="Q6" i="199"/>
  <c r="M513" i="202" s="1"/>
  <c r="N513" i="202" s="1"/>
  <c r="Q5" i="199"/>
  <c r="Q4" i="199"/>
  <c r="M511" i="202" s="1"/>
  <c r="N511" i="202" s="1"/>
  <c r="Q62" i="200"/>
  <c r="M592" i="202" s="1"/>
  <c r="N592" i="202" s="1"/>
  <c r="Q61" i="200"/>
  <c r="M591" i="202" s="1"/>
  <c r="N591" i="202" s="1"/>
  <c r="Q60" i="200"/>
  <c r="M590" i="202" s="1"/>
  <c r="N590" i="202" s="1"/>
  <c r="Q59" i="200"/>
  <c r="M589" i="202" s="1"/>
  <c r="N589" i="202" s="1"/>
  <c r="Q58" i="200"/>
  <c r="M588" i="202" s="1"/>
  <c r="N588" i="202" s="1"/>
  <c r="Q41" i="200"/>
  <c r="M571" i="202" s="1"/>
  <c r="N571" i="202" s="1"/>
  <c r="Q40" i="200"/>
  <c r="M570" i="202" s="1"/>
  <c r="N570" i="202" s="1"/>
  <c r="Q39" i="200"/>
  <c r="M569" i="202" s="1"/>
  <c r="N569" i="202" s="1"/>
  <c r="Q38" i="200"/>
  <c r="M568" i="202" s="1"/>
  <c r="N568" i="202" s="1"/>
  <c r="Q37" i="200"/>
  <c r="M567" i="202" s="1"/>
  <c r="N567" i="202" s="1"/>
  <c r="Q36" i="200"/>
  <c r="M566" i="202" s="1"/>
  <c r="N566" i="202" s="1"/>
  <c r="Q35" i="200"/>
  <c r="M565" i="202" s="1"/>
  <c r="N565" i="202" s="1"/>
  <c r="Q34" i="200"/>
  <c r="M564" i="202" s="1"/>
  <c r="N564" i="202" s="1"/>
  <c r="Q33" i="200"/>
  <c r="M563" i="202" s="1"/>
  <c r="N563" i="202" s="1"/>
  <c r="Q32" i="200"/>
  <c r="M562" i="202" s="1"/>
  <c r="N562" i="202" s="1"/>
  <c r="Q31" i="200"/>
  <c r="M561" i="202" s="1"/>
  <c r="N561" i="202" s="1"/>
  <c r="Q30" i="200"/>
  <c r="M560" i="202" s="1"/>
  <c r="N560" i="202" s="1"/>
  <c r="Q29" i="200"/>
  <c r="M559" i="202" s="1"/>
  <c r="N559" i="202" s="1"/>
  <c r="Q28" i="200"/>
  <c r="M558" i="202" s="1"/>
  <c r="N558" i="202" s="1"/>
  <c r="Q27" i="200"/>
  <c r="M557" i="202" s="1"/>
  <c r="N557" i="202" s="1"/>
  <c r="Q26" i="200"/>
  <c r="M556" i="202" s="1"/>
  <c r="N556" i="202" s="1"/>
  <c r="Q25" i="200"/>
  <c r="M555" i="202" s="1"/>
  <c r="N555" i="202" s="1"/>
  <c r="Q24" i="200"/>
  <c r="M554" i="202" s="1"/>
  <c r="N554" i="202" s="1"/>
  <c r="Q23" i="200"/>
  <c r="M553" i="202" s="1"/>
  <c r="N553" i="202" s="1"/>
  <c r="Q22" i="200"/>
  <c r="M552" i="202" s="1"/>
  <c r="N552" i="202" s="1"/>
  <c r="Q21" i="200"/>
  <c r="M551" i="202" s="1"/>
  <c r="N551" i="202" s="1"/>
  <c r="Q20" i="200"/>
  <c r="M550" i="202" s="1"/>
  <c r="N550" i="202" s="1"/>
  <c r="Q19" i="200"/>
  <c r="M549" i="202" s="1"/>
  <c r="N549" i="202" s="1"/>
  <c r="Q18" i="200"/>
  <c r="M548" i="202" s="1"/>
  <c r="N548" i="202" s="1"/>
  <c r="Q17" i="200"/>
  <c r="M547" i="202" s="1"/>
  <c r="N547" i="202" s="1"/>
  <c r="Q16" i="200"/>
  <c r="M546" i="202" s="1"/>
  <c r="N546" i="202" s="1"/>
  <c r="Q15" i="200"/>
  <c r="M545" i="202" s="1"/>
  <c r="N545" i="202" s="1"/>
  <c r="Q14" i="200"/>
  <c r="M544" i="202" s="1"/>
  <c r="N544" i="202" s="1"/>
  <c r="Q13" i="200"/>
  <c r="M543" i="202" s="1"/>
  <c r="N543" i="202" s="1"/>
  <c r="Q12" i="200"/>
  <c r="M542" i="202" s="1"/>
  <c r="N542" i="202" s="1"/>
  <c r="Q11" i="200"/>
  <c r="M541" i="202" s="1"/>
  <c r="N541" i="202" s="1"/>
  <c r="Q10" i="200"/>
  <c r="M540" i="202" s="1"/>
  <c r="N540" i="202" s="1"/>
  <c r="Q9" i="200"/>
  <c r="M539" i="202" s="1"/>
  <c r="N539" i="202" s="1"/>
  <c r="Q8" i="200"/>
  <c r="M538" i="202" s="1"/>
  <c r="N538" i="202" s="1"/>
  <c r="Q7" i="200"/>
  <c r="M537" i="202" s="1"/>
  <c r="N537" i="202" s="1"/>
  <c r="Q6" i="200"/>
  <c r="Q5" i="200"/>
  <c r="Q4" i="200"/>
  <c r="M534" i="202" s="1"/>
  <c r="N534" i="202" s="1"/>
  <c r="I5" i="206"/>
  <c r="I4" i="206"/>
  <c r="Q9" i="197"/>
  <c r="Q8" i="197"/>
  <c r="Q7" i="197"/>
  <c r="Q6" i="197"/>
  <c r="M598" i="202" s="1"/>
  <c r="N598" i="202" s="1"/>
  <c r="Q5" i="197"/>
  <c r="M594" i="202" s="1"/>
  <c r="N594" i="202" s="1"/>
  <c r="Q4" i="197"/>
  <c r="M596" i="202" s="1"/>
  <c r="N596" i="202" s="1"/>
  <c r="N471" i="202"/>
  <c r="M10" i="202"/>
  <c r="N10" i="202" s="1"/>
  <c r="M18" i="202"/>
  <c r="N18" i="202" s="1"/>
  <c r="Q4" i="185"/>
  <c r="M3" i="202" s="1"/>
  <c r="N3" i="202" s="1"/>
  <c r="M494" i="202" l="1"/>
  <c r="N494" i="202" s="1"/>
  <c r="M492" i="202"/>
  <c r="N492" i="202" s="1"/>
  <c r="M491" i="202"/>
  <c r="N491" i="202" s="1"/>
  <c r="M481" i="202"/>
  <c r="N481" i="202" s="1"/>
  <c r="M480" i="202"/>
  <c r="N480" i="202" s="1"/>
  <c r="M479" i="202"/>
  <c r="N479" i="202" s="1"/>
  <c r="M490" i="202"/>
  <c r="N490" i="202" s="1"/>
  <c r="M489" i="202"/>
  <c r="N489" i="202" s="1"/>
  <c r="M472" i="202"/>
  <c r="N472" i="202" s="1"/>
  <c r="M266" i="202"/>
  <c r="N266" i="202" s="1"/>
  <c r="M255" i="202"/>
  <c r="N255" i="202" s="1"/>
  <c r="M202" i="202"/>
  <c r="N202" i="202" s="1"/>
  <c r="M251" i="202"/>
  <c r="N251" i="202" s="1"/>
  <c r="M261" i="202"/>
  <c r="N261" i="202" s="1"/>
  <c r="M244" i="202"/>
  <c r="N244" i="202" s="1"/>
  <c r="M207" i="202"/>
  <c r="N207" i="202" s="1"/>
  <c r="M595" i="202"/>
  <c r="N595" i="202" s="1"/>
  <c r="M597" i="202"/>
  <c r="N597" i="202" s="1"/>
  <c r="M593" i="202"/>
  <c r="N593" i="202" s="1"/>
  <c r="M478" i="202"/>
  <c r="N478" i="202" s="1"/>
  <c r="M496" i="202"/>
  <c r="N496" i="202" s="1"/>
  <c r="M254" i="202"/>
  <c r="N254" i="202" s="1"/>
  <c r="M206" i="202"/>
  <c r="N206" i="202" s="1"/>
  <c r="M253" i="202"/>
  <c r="N253" i="202" s="1"/>
  <c r="M252" i="202"/>
  <c r="N252" i="202" s="1"/>
  <c r="M201" i="202"/>
  <c r="N201" i="202" s="1"/>
  <c r="M260" i="202"/>
  <c r="N260" i="202" s="1"/>
  <c r="M200" i="202"/>
  <c r="N200" i="202" s="1"/>
  <c r="M259" i="202"/>
  <c r="N259" i="202" s="1"/>
  <c r="M199" i="202"/>
  <c r="N199" i="202" s="1"/>
  <c r="M536" i="202"/>
  <c r="N536" i="202" s="1"/>
  <c r="M535" i="202"/>
  <c r="N535" i="202" s="1"/>
  <c r="G62" i="200" a="1"/>
  <c r="G62" i="200" s="1"/>
  <c r="F62" i="200" a="1"/>
  <c r="F62" i="200" s="1"/>
  <c r="E62" i="200" a="1"/>
  <c r="E62" i="200" s="1"/>
  <c r="D62" i="200" a="1"/>
  <c r="D62" i="200" s="1"/>
  <c r="C62" i="200" a="1"/>
  <c r="C62" i="200" s="1"/>
  <c r="G61" i="200" a="1"/>
  <c r="G61" i="200" s="1"/>
  <c r="F61" i="200" a="1"/>
  <c r="F61" i="200" s="1"/>
  <c r="E61" i="200" a="1"/>
  <c r="E61" i="200" s="1"/>
  <c r="D61" i="200" a="1"/>
  <c r="D61" i="200" s="1"/>
  <c r="C61" i="200" a="1"/>
  <c r="C61" i="200" s="1"/>
  <c r="G60" i="200" a="1"/>
  <c r="G60" i="200" s="1"/>
  <c r="F60" i="200" a="1"/>
  <c r="F60" i="200" s="1"/>
  <c r="E60" i="200" a="1"/>
  <c r="E60" i="200" s="1"/>
  <c r="D60" i="200" a="1"/>
  <c r="D60" i="200" s="1"/>
  <c r="C60" i="200" a="1"/>
  <c r="C60" i="200" s="1"/>
  <c r="G59" i="200" a="1"/>
  <c r="G59" i="200" s="1"/>
  <c r="F59" i="200" a="1"/>
  <c r="F59" i="200" s="1"/>
  <c r="E59" i="200" a="1"/>
  <c r="E59" i="200" s="1"/>
  <c r="D59" i="200" a="1"/>
  <c r="D59" i="200" s="1"/>
  <c r="C59" i="200" a="1"/>
  <c r="C59" i="200" s="1"/>
  <c r="G58" i="200" a="1"/>
  <c r="G58" i="200" s="1"/>
  <c r="F58" i="200" a="1"/>
  <c r="F58" i="200" s="1"/>
  <c r="E58" i="200" a="1"/>
  <c r="E58" i="200" s="1"/>
  <c r="D58" i="200" a="1"/>
  <c r="D58" i="200" s="1"/>
  <c r="G41" i="200" a="1"/>
  <c r="G41" i="200" s="1"/>
  <c r="F41" i="200" a="1"/>
  <c r="F41" i="200" s="1"/>
  <c r="E41" i="200" a="1"/>
  <c r="E41" i="200" s="1"/>
  <c r="D41" i="200" a="1"/>
  <c r="D41" i="200" s="1"/>
  <c r="G40" i="200" a="1"/>
  <c r="G40" i="200" s="1"/>
  <c r="F40" i="200" a="1"/>
  <c r="F40" i="200" s="1"/>
  <c r="E40" i="200" a="1"/>
  <c r="E40" i="200" s="1"/>
  <c r="D40" i="200" a="1"/>
  <c r="D40" i="200" s="1"/>
  <c r="G39" i="200" a="1"/>
  <c r="G39" i="200" s="1"/>
  <c r="F39" i="200" a="1"/>
  <c r="F39" i="200" s="1"/>
  <c r="E39" i="200" a="1"/>
  <c r="E39" i="200" s="1"/>
  <c r="D39" i="200" a="1"/>
  <c r="D39" i="200" s="1"/>
  <c r="C39" i="200" a="1"/>
  <c r="C39" i="200" s="1"/>
  <c r="G38" i="200" a="1"/>
  <c r="G38" i="200" s="1"/>
  <c r="F38" i="200" a="1"/>
  <c r="F38" i="200" s="1"/>
  <c r="E38" i="200" a="1"/>
  <c r="E38" i="200" s="1"/>
  <c r="D38" i="200" a="1"/>
  <c r="D38" i="200" s="1"/>
  <c r="C38" i="200" a="1"/>
  <c r="C38" i="200" s="1"/>
  <c r="G37" i="200" a="1"/>
  <c r="G37" i="200" s="1"/>
  <c r="F37" i="200" a="1"/>
  <c r="F37" i="200" s="1"/>
  <c r="E37" i="200" a="1"/>
  <c r="E37" i="200" s="1"/>
  <c r="D37" i="200" a="1"/>
  <c r="D37" i="200" s="1"/>
  <c r="C37" i="200" a="1"/>
  <c r="C37" i="200" s="1"/>
  <c r="G36" i="200" a="1"/>
  <c r="G36" i="200" s="1"/>
  <c r="F36" i="200" a="1"/>
  <c r="F36" i="200" s="1"/>
  <c r="E36" i="200" a="1"/>
  <c r="E36" i="200" s="1"/>
  <c r="D36" i="200" a="1"/>
  <c r="D36" i="200" s="1"/>
  <c r="C36" i="200" a="1"/>
  <c r="C36" i="200" s="1"/>
  <c r="G35" i="200" a="1"/>
  <c r="G35" i="200" s="1"/>
  <c r="F35" i="200" a="1"/>
  <c r="F35" i="200" s="1"/>
  <c r="E35" i="200" a="1"/>
  <c r="E35" i="200" s="1"/>
  <c r="D35" i="200" a="1"/>
  <c r="D35" i="200" s="1"/>
  <c r="C35" i="200" a="1"/>
  <c r="C35" i="200" s="1"/>
  <c r="G34" i="200" a="1"/>
  <c r="G34" i="200" s="1"/>
  <c r="F34" i="200" a="1"/>
  <c r="F34" i="200" s="1"/>
  <c r="E34" i="200" a="1"/>
  <c r="E34" i="200" s="1"/>
  <c r="D34" i="200" a="1"/>
  <c r="D34" i="200" s="1"/>
  <c r="C34" i="200" a="1"/>
  <c r="C34" i="200" s="1"/>
  <c r="G33" i="200" a="1"/>
  <c r="G33" i="200" s="1"/>
  <c r="F33" i="200" a="1"/>
  <c r="F33" i="200" s="1"/>
  <c r="E33" i="200" a="1"/>
  <c r="E33" i="200" s="1"/>
  <c r="D33" i="200" a="1"/>
  <c r="D33" i="200" s="1"/>
  <c r="C33" i="200" a="1"/>
  <c r="C33" i="200" s="1"/>
  <c r="G32" i="200" a="1"/>
  <c r="G32" i="200" s="1"/>
  <c r="F32" i="200" a="1"/>
  <c r="F32" i="200" s="1"/>
  <c r="E32" i="200" a="1"/>
  <c r="E32" i="200" s="1"/>
  <c r="D32" i="200" a="1"/>
  <c r="D32" i="200" s="1"/>
  <c r="C32" i="200" a="1"/>
  <c r="C32" i="200" s="1"/>
  <c r="G31" i="200" a="1"/>
  <c r="G31" i="200" s="1"/>
  <c r="F31" i="200" a="1"/>
  <c r="F31" i="200" s="1"/>
  <c r="E31" i="200" a="1"/>
  <c r="E31" i="200" s="1"/>
  <c r="D31" i="200" a="1"/>
  <c r="D31" i="200" s="1"/>
  <c r="C31" i="200" a="1"/>
  <c r="C31" i="200" s="1"/>
  <c r="G30" i="200" a="1"/>
  <c r="G30" i="200" s="1"/>
  <c r="F30" i="200" a="1"/>
  <c r="F30" i="200" s="1"/>
  <c r="E30" i="200" a="1"/>
  <c r="E30" i="200" s="1"/>
  <c r="D30" i="200" a="1"/>
  <c r="D30" i="200" s="1"/>
  <c r="C30" i="200" a="1"/>
  <c r="C30" i="200" s="1"/>
  <c r="G29" i="200" a="1"/>
  <c r="G29" i="200" s="1"/>
  <c r="F29" i="200" a="1"/>
  <c r="F29" i="200" s="1"/>
  <c r="E29" i="200" a="1"/>
  <c r="E29" i="200" s="1"/>
  <c r="D29" i="200" a="1"/>
  <c r="D29" i="200" s="1"/>
  <c r="C29" i="200" a="1"/>
  <c r="C29" i="200" s="1"/>
  <c r="G28" i="200" a="1"/>
  <c r="G28" i="200" s="1"/>
  <c r="F28" i="200" a="1"/>
  <c r="F28" i="200" s="1"/>
  <c r="E28" i="200" a="1"/>
  <c r="E28" i="200" s="1"/>
  <c r="D28" i="200" a="1"/>
  <c r="D28" i="200" s="1"/>
  <c r="C28" i="200" a="1"/>
  <c r="C28" i="200" s="1"/>
  <c r="G27" i="200" a="1"/>
  <c r="G27" i="200" s="1"/>
  <c r="F27" i="200" a="1"/>
  <c r="F27" i="200" s="1"/>
  <c r="E27" i="200" a="1"/>
  <c r="E27" i="200" s="1"/>
  <c r="D27" i="200" a="1"/>
  <c r="D27" i="200" s="1"/>
  <c r="C27" i="200" a="1"/>
  <c r="C27" i="200" s="1"/>
  <c r="G26" i="200" a="1"/>
  <c r="G26" i="200" s="1"/>
  <c r="F26" i="200" a="1"/>
  <c r="F26" i="200" s="1"/>
  <c r="E26" i="200" a="1"/>
  <c r="E26" i="200" s="1"/>
  <c r="D26" i="200" a="1"/>
  <c r="D26" i="200" s="1"/>
  <c r="C26" i="200" a="1"/>
  <c r="C26" i="200" s="1"/>
  <c r="G25" i="200" a="1"/>
  <c r="G25" i="200" s="1"/>
  <c r="F25" i="200" a="1"/>
  <c r="F25" i="200" s="1"/>
  <c r="E25" i="200" a="1"/>
  <c r="E25" i="200" s="1"/>
  <c r="D25" i="200" a="1"/>
  <c r="D25" i="200" s="1"/>
  <c r="C25" i="200" a="1"/>
  <c r="C25" i="200" s="1"/>
  <c r="G24" i="200" a="1"/>
  <c r="G24" i="200" s="1"/>
  <c r="F24" i="200" a="1"/>
  <c r="F24" i="200" s="1"/>
  <c r="E24" i="200" a="1"/>
  <c r="E24" i="200" s="1"/>
  <c r="D24" i="200" a="1"/>
  <c r="D24" i="200" s="1"/>
  <c r="C24" i="200" a="1"/>
  <c r="C24" i="200" s="1"/>
  <c r="G23" i="200" a="1"/>
  <c r="G23" i="200" s="1"/>
  <c r="F23" i="200" a="1"/>
  <c r="F23" i="200" s="1"/>
  <c r="E23" i="200" a="1"/>
  <c r="E23" i="200" s="1"/>
  <c r="D23" i="200" a="1"/>
  <c r="D23" i="200" s="1"/>
  <c r="C23" i="200" a="1"/>
  <c r="C23" i="200" s="1"/>
  <c r="G22" i="200" a="1"/>
  <c r="G22" i="200" s="1"/>
  <c r="F22" i="200" a="1"/>
  <c r="F22" i="200" s="1"/>
  <c r="E22" i="200" a="1"/>
  <c r="E22" i="200" s="1"/>
  <c r="D22" i="200" a="1"/>
  <c r="D22" i="200" s="1"/>
  <c r="C22" i="200" a="1"/>
  <c r="C22" i="200" s="1"/>
  <c r="G21" i="200" a="1"/>
  <c r="G21" i="200" s="1"/>
  <c r="F21" i="200" a="1"/>
  <c r="F21" i="200" s="1"/>
  <c r="E21" i="200" a="1"/>
  <c r="E21" i="200" s="1"/>
  <c r="D21" i="200" a="1"/>
  <c r="D21" i="200" s="1"/>
  <c r="C21" i="200" a="1"/>
  <c r="C21" i="200" s="1"/>
  <c r="G20" i="200" a="1"/>
  <c r="G20" i="200" s="1"/>
  <c r="F20" i="200" a="1"/>
  <c r="F20" i="200" s="1"/>
  <c r="E20" i="200" a="1"/>
  <c r="E20" i="200" s="1"/>
  <c r="D20" i="200" a="1"/>
  <c r="D20" i="200" s="1"/>
  <c r="C20" i="200" a="1"/>
  <c r="C20" i="200" s="1"/>
  <c r="G19" i="200" a="1"/>
  <c r="G19" i="200" s="1"/>
  <c r="F19" i="200" a="1"/>
  <c r="F19" i="200" s="1"/>
  <c r="E19" i="200" a="1"/>
  <c r="E19" i="200" s="1"/>
  <c r="D19" i="200" a="1"/>
  <c r="D19" i="200" s="1"/>
  <c r="C19" i="200" a="1"/>
  <c r="C19" i="200" s="1"/>
  <c r="G18" i="200" a="1"/>
  <c r="G18" i="200" s="1"/>
  <c r="F18" i="200" a="1"/>
  <c r="F18" i="200" s="1"/>
  <c r="E18" i="200" a="1"/>
  <c r="E18" i="200" s="1"/>
  <c r="D18" i="200" a="1"/>
  <c r="D18" i="200" s="1"/>
  <c r="C18" i="200" a="1"/>
  <c r="C18" i="200" s="1"/>
  <c r="G17" i="200" a="1"/>
  <c r="G17" i="200" s="1"/>
  <c r="F17" i="200" a="1"/>
  <c r="F17" i="200" s="1"/>
  <c r="E17" i="200" a="1"/>
  <c r="E17" i="200" s="1"/>
  <c r="D17" i="200" a="1"/>
  <c r="D17" i="200" s="1"/>
  <c r="C17" i="200" a="1"/>
  <c r="C17" i="200" s="1"/>
  <c r="G16" i="200" a="1"/>
  <c r="G16" i="200" s="1"/>
  <c r="F16" i="200" a="1"/>
  <c r="F16" i="200" s="1"/>
  <c r="E16" i="200" a="1"/>
  <c r="E16" i="200" s="1"/>
  <c r="D16" i="200" a="1"/>
  <c r="D16" i="200" s="1"/>
  <c r="C16" i="200" a="1"/>
  <c r="C16" i="200" s="1"/>
  <c r="G15" i="200" a="1"/>
  <c r="G15" i="200" s="1"/>
  <c r="F15" i="200" a="1"/>
  <c r="F15" i="200" s="1"/>
  <c r="E15" i="200" a="1"/>
  <c r="E15" i="200" s="1"/>
  <c r="D15" i="200" a="1"/>
  <c r="D15" i="200" s="1"/>
  <c r="C15" i="200" a="1"/>
  <c r="C15" i="200" s="1"/>
  <c r="G14" i="200" a="1"/>
  <c r="G14" i="200" s="1"/>
  <c r="F14" i="200" a="1"/>
  <c r="F14" i="200" s="1"/>
  <c r="E14" i="200" a="1"/>
  <c r="E14" i="200" s="1"/>
  <c r="D14" i="200" a="1"/>
  <c r="D14" i="200" s="1"/>
  <c r="C14" i="200" a="1"/>
  <c r="C14" i="200" s="1"/>
  <c r="G13" i="200" a="1"/>
  <c r="G13" i="200" s="1"/>
  <c r="F13" i="200" a="1"/>
  <c r="F13" i="200" s="1"/>
  <c r="E13" i="200" a="1"/>
  <c r="E13" i="200" s="1"/>
  <c r="D13" i="200" a="1"/>
  <c r="D13" i="200" s="1"/>
  <c r="C13" i="200" a="1"/>
  <c r="C13" i="200" s="1"/>
  <c r="G12" i="200" a="1"/>
  <c r="G12" i="200" s="1"/>
  <c r="F12" i="200" a="1"/>
  <c r="F12" i="200" s="1"/>
  <c r="E12" i="200" a="1"/>
  <c r="E12" i="200" s="1"/>
  <c r="D12" i="200" a="1"/>
  <c r="D12" i="200" s="1"/>
  <c r="C12" i="200" a="1"/>
  <c r="C12" i="200" s="1"/>
  <c r="G11" i="200" a="1"/>
  <c r="G11" i="200" s="1"/>
  <c r="F11" i="200" a="1"/>
  <c r="F11" i="200" s="1"/>
  <c r="E11" i="200" a="1"/>
  <c r="E11" i="200" s="1"/>
  <c r="D11" i="200" a="1"/>
  <c r="D11" i="200" s="1"/>
  <c r="C11" i="200" a="1"/>
  <c r="C11" i="200" s="1"/>
  <c r="G10" i="200" a="1"/>
  <c r="G10" i="200" s="1"/>
  <c r="F10" i="200" a="1"/>
  <c r="F10" i="200" s="1"/>
  <c r="E10" i="200" a="1"/>
  <c r="E10" i="200" s="1"/>
  <c r="D10" i="200" a="1"/>
  <c r="D10" i="200" s="1"/>
  <c r="C10" i="200" a="1"/>
  <c r="C10" i="200" s="1"/>
  <c r="G9" i="200" a="1"/>
  <c r="G9" i="200" s="1"/>
  <c r="F9" i="200" a="1"/>
  <c r="F9" i="200" s="1"/>
  <c r="E9" i="200" a="1"/>
  <c r="E9" i="200" s="1"/>
  <c r="D9" i="200" a="1"/>
  <c r="D9" i="200" s="1"/>
  <c r="C9" i="200" a="1"/>
  <c r="C9" i="200" s="1"/>
  <c r="G8" i="200" a="1"/>
  <c r="G8" i="200" s="1"/>
  <c r="F8" i="200" a="1"/>
  <c r="F8" i="200" s="1"/>
  <c r="E8" i="200" a="1"/>
  <c r="E8" i="200" s="1"/>
  <c r="D8" i="200" a="1"/>
  <c r="D8" i="200" s="1"/>
  <c r="C8" i="200" a="1"/>
  <c r="C8" i="200" s="1"/>
  <c r="G7" i="200" a="1"/>
  <c r="G7" i="200" s="1"/>
  <c r="F7" i="200" a="1"/>
  <c r="F7" i="200" s="1"/>
  <c r="E7" i="200" a="1"/>
  <c r="E7" i="200" s="1"/>
  <c r="D7" i="200" a="1"/>
  <c r="D7" i="200" s="1"/>
  <c r="C7" i="200" a="1"/>
  <c r="C7" i="200" s="1"/>
  <c r="G6" i="200" a="1"/>
  <c r="G6" i="200" s="1"/>
  <c r="F6" i="200" a="1"/>
  <c r="F6" i="200" s="1"/>
  <c r="E6" i="200" a="1"/>
  <c r="E6" i="200" s="1"/>
  <c r="D6" i="200" a="1"/>
  <c r="D6" i="200" s="1"/>
  <c r="C6" i="200" a="1"/>
  <c r="C6" i="200" s="1"/>
  <c r="G5" i="200" a="1"/>
  <c r="G5" i="200" s="1"/>
  <c r="F5" i="200" a="1"/>
  <c r="F5" i="200" s="1"/>
  <c r="E5" i="200" a="1"/>
  <c r="E5" i="200" s="1"/>
  <c r="D5" i="200" a="1"/>
  <c r="D5" i="200" s="1"/>
  <c r="C5" i="200" a="1"/>
  <c r="C5" i="200" s="1"/>
  <c r="G26" i="199" a="1"/>
  <c r="G26" i="199" s="1"/>
  <c r="F26" i="199" a="1"/>
  <c r="F26" i="199" s="1"/>
  <c r="E26" i="199" a="1"/>
  <c r="E26" i="199" s="1"/>
  <c r="D26" i="199" a="1"/>
  <c r="D26" i="199" s="1"/>
  <c r="C26" i="199" a="1"/>
  <c r="C26" i="199" s="1"/>
  <c r="G25" i="199" a="1"/>
  <c r="G25" i="199" s="1"/>
  <c r="F25" i="199" a="1"/>
  <c r="F25" i="199" s="1"/>
  <c r="E25" i="199" a="1"/>
  <c r="E25" i="199" s="1"/>
  <c r="D25" i="199" a="1"/>
  <c r="D25" i="199" s="1"/>
  <c r="C25" i="199" a="1"/>
  <c r="C25" i="199" s="1"/>
  <c r="G24" i="199" a="1"/>
  <c r="G24" i="199" s="1"/>
  <c r="F24" i="199" a="1"/>
  <c r="F24" i="199" s="1"/>
  <c r="E24" i="199" a="1"/>
  <c r="E24" i="199" s="1"/>
  <c r="D24" i="199" a="1"/>
  <c r="D24" i="199" s="1"/>
  <c r="C24" i="199" a="1"/>
  <c r="C24" i="199" s="1"/>
  <c r="G23" i="199" a="1"/>
  <c r="G23" i="199" s="1"/>
  <c r="F23" i="199" a="1"/>
  <c r="F23" i="199" s="1"/>
  <c r="E23" i="199" a="1"/>
  <c r="E23" i="199" s="1"/>
  <c r="D23" i="199" a="1"/>
  <c r="D23" i="199" s="1"/>
  <c r="C23" i="199" a="1"/>
  <c r="C23" i="199" s="1"/>
  <c r="G22" i="199" a="1"/>
  <c r="G22" i="199" s="1"/>
  <c r="F22" i="199" a="1"/>
  <c r="F22" i="199" s="1"/>
  <c r="E22" i="199" a="1"/>
  <c r="E22" i="199" s="1"/>
  <c r="D22" i="199" a="1"/>
  <c r="D22" i="199" s="1"/>
  <c r="C22" i="199" a="1"/>
  <c r="C22" i="199" s="1"/>
  <c r="G21" i="199" a="1"/>
  <c r="G21" i="199" s="1"/>
  <c r="F21" i="199" a="1"/>
  <c r="F21" i="199" s="1"/>
  <c r="E21" i="199" a="1"/>
  <c r="E21" i="199" s="1"/>
  <c r="D21" i="199" a="1"/>
  <c r="D21" i="199" s="1"/>
  <c r="C21" i="199" a="1"/>
  <c r="C21" i="199" s="1"/>
  <c r="G20" i="199" a="1"/>
  <c r="G20" i="199" s="1"/>
  <c r="F20" i="199" a="1"/>
  <c r="F20" i="199" s="1"/>
  <c r="E20" i="199" a="1"/>
  <c r="E20" i="199" s="1"/>
  <c r="D20" i="199" a="1"/>
  <c r="D20" i="199" s="1"/>
  <c r="C20" i="199" a="1"/>
  <c r="C20" i="199" s="1"/>
  <c r="G19" i="199" a="1"/>
  <c r="G19" i="199" s="1"/>
  <c r="F19" i="199" a="1"/>
  <c r="F19" i="199" s="1"/>
  <c r="E19" i="199" a="1"/>
  <c r="E19" i="199" s="1"/>
  <c r="D19" i="199" a="1"/>
  <c r="D19" i="199" s="1"/>
  <c r="C19" i="199" a="1"/>
  <c r="C19" i="199" s="1"/>
  <c r="G18" i="199" a="1"/>
  <c r="G18" i="199" s="1"/>
  <c r="F18" i="199" a="1"/>
  <c r="F18" i="199" s="1"/>
  <c r="E18" i="199" a="1"/>
  <c r="E18" i="199" s="1"/>
  <c r="D18" i="199" a="1"/>
  <c r="D18" i="199" s="1"/>
  <c r="C18" i="199" a="1"/>
  <c r="C18" i="199" s="1"/>
  <c r="G17" i="199" a="1"/>
  <c r="G17" i="199" s="1"/>
  <c r="F17" i="199" a="1"/>
  <c r="F17" i="199" s="1"/>
  <c r="E17" i="199" a="1"/>
  <c r="E17" i="199" s="1"/>
  <c r="D17" i="199" a="1"/>
  <c r="D17" i="199" s="1"/>
  <c r="C17" i="199" a="1"/>
  <c r="C17" i="199" s="1"/>
  <c r="G16" i="199" a="1"/>
  <c r="G16" i="199" s="1"/>
  <c r="F16" i="199" a="1"/>
  <c r="F16" i="199" s="1"/>
  <c r="E16" i="199" a="1"/>
  <c r="E16" i="199" s="1"/>
  <c r="D16" i="199" a="1"/>
  <c r="D16" i="199" s="1"/>
  <c r="C16" i="199" a="1"/>
  <c r="C16" i="199" s="1"/>
  <c r="G15" i="199" a="1"/>
  <c r="G15" i="199" s="1"/>
  <c r="F15" i="199" a="1"/>
  <c r="F15" i="199" s="1"/>
  <c r="E15" i="199" a="1"/>
  <c r="E15" i="199" s="1"/>
  <c r="D15" i="199" a="1"/>
  <c r="D15" i="199" s="1"/>
  <c r="C15" i="199" a="1"/>
  <c r="C15" i="199" s="1"/>
  <c r="G14" i="199" a="1"/>
  <c r="G14" i="199" s="1"/>
  <c r="F14" i="199" a="1"/>
  <c r="F14" i="199" s="1"/>
  <c r="E14" i="199" a="1"/>
  <c r="E14" i="199" s="1"/>
  <c r="D14" i="199" a="1"/>
  <c r="D14" i="199" s="1"/>
  <c r="C14" i="199" a="1"/>
  <c r="C14" i="199" s="1"/>
  <c r="G13" i="199" a="1"/>
  <c r="G13" i="199" s="1"/>
  <c r="F13" i="199" a="1"/>
  <c r="F13" i="199" s="1"/>
  <c r="E13" i="199" a="1"/>
  <c r="E13" i="199" s="1"/>
  <c r="D13" i="199" a="1"/>
  <c r="D13" i="199" s="1"/>
  <c r="C13" i="199" a="1"/>
  <c r="C13" i="199" s="1"/>
  <c r="G12" i="199" a="1"/>
  <c r="G12" i="199" s="1"/>
  <c r="F12" i="199" a="1"/>
  <c r="F12" i="199" s="1"/>
  <c r="E12" i="199" a="1"/>
  <c r="E12" i="199" s="1"/>
  <c r="D12" i="199" a="1"/>
  <c r="D12" i="199" s="1"/>
  <c r="C12" i="199" a="1"/>
  <c r="C12" i="199" s="1"/>
  <c r="G11" i="199" a="1"/>
  <c r="G11" i="199" s="1"/>
  <c r="F11" i="199" a="1"/>
  <c r="F11" i="199" s="1"/>
  <c r="E11" i="199" a="1"/>
  <c r="E11" i="199" s="1"/>
  <c r="D11" i="199" a="1"/>
  <c r="D11" i="199" s="1"/>
  <c r="C11" i="199" a="1"/>
  <c r="C11" i="199" s="1"/>
  <c r="G10" i="199" a="1"/>
  <c r="G10" i="199" s="1"/>
  <c r="F10" i="199" a="1"/>
  <c r="F10" i="199" s="1"/>
  <c r="E10" i="199" a="1"/>
  <c r="E10" i="199" s="1"/>
  <c r="D10" i="199" a="1"/>
  <c r="D10" i="199" s="1"/>
  <c r="C10" i="199" a="1"/>
  <c r="C10" i="199" s="1"/>
  <c r="G9" i="199" a="1"/>
  <c r="G9" i="199" s="1"/>
  <c r="F9" i="199" a="1"/>
  <c r="F9" i="199" s="1"/>
  <c r="E9" i="199" a="1"/>
  <c r="E9" i="199" s="1"/>
  <c r="D9" i="199" a="1"/>
  <c r="D9" i="199" s="1"/>
  <c r="C9" i="199" a="1"/>
  <c r="C9" i="199" s="1"/>
  <c r="G8" i="199" a="1"/>
  <c r="G8" i="199" s="1"/>
  <c r="F8" i="199" a="1"/>
  <c r="F8" i="199" s="1"/>
  <c r="E8" i="199" a="1"/>
  <c r="E8" i="199" s="1"/>
  <c r="D8" i="199" a="1"/>
  <c r="D8" i="199" s="1"/>
  <c r="C8" i="199" a="1"/>
  <c r="C8" i="199" s="1"/>
  <c r="G7" i="199" a="1"/>
  <c r="G7" i="199" s="1"/>
  <c r="F7" i="199" a="1"/>
  <c r="F7" i="199" s="1"/>
  <c r="E7" i="199" a="1"/>
  <c r="E7" i="199" s="1"/>
  <c r="D7" i="199" a="1"/>
  <c r="D7" i="199" s="1"/>
  <c r="C7" i="199" a="1"/>
  <c r="C7" i="199" s="1"/>
  <c r="G6" i="199" a="1"/>
  <c r="G6" i="199" s="1"/>
  <c r="F6" i="199" a="1"/>
  <c r="F6" i="199" s="1"/>
  <c r="E6" i="199" a="1"/>
  <c r="E6" i="199" s="1"/>
  <c r="D6" i="199" a="1"/>
  <c r="D6" i="199" s="1"/>
  <c r="C6" i="199" a="1"/>
  <c r="C6" i="199" s="1"/>
  <c r="G5" i="199" a="1"/>
  <c r="G5" i="199" s="1"/>
  <c r="F5" i="199" a="1"/>
  <c r="F5" i="199" s="1"/>
  <c r="E5" i="199" a="1"/>
  <c r="E5" i="199" s="1"/>
  <c r="D5" i="199" a="1"/>
  <c r="D5" i="199" s="1"/>
  <c r="C5" i="199" a="1"/>
  <c r="C5" i="199" s="1"/>
  <c r="G39" i="196" a="1"/>
  <c r="G39" i="196" s="1"/>
  <c r="F39" i="196" a="1"/>
  <c r="F39" i="196" s="1"/>
  <c r="E39" i="196" a="1"/>
  <c r="E39" i="196" s="1"/>
  <c r="D39" i="196" a="1"/>
  <c r="D39" i="196" s="1"/>
  <c r="C39" i="196" a="1"/>
  <c r="C39" i="196" s="1"/>
  <c r="G38" i="196" a="1"/>
  <c r="G38" i="196" s="1"/>
  <c r="F38" i="196" a="1"/>
  <c r="F38" i="196" s="1"/>
  <c r="E38" i="196" a="1"/>
  <c r="E38" i="196" s="1"/>
  <c r="D38" i="196" a="1"/>
  <c r="D38" i="196" s="1"/>
  <c r="C38" i="196" a="1"/>
  <c r="C38" i="196" s="1"/>
  <c r="G37" i="196" a="1"/>
  <c r="G37" i="196" s="1"/>
  <c r="F37" i="196" a="1"/>
  <c r="F37" i="196" s="1"/>
  <c r="E37" i="196" a="1"/>
  <c r="E37" i="196" s="1"/>
  <c r="D37" i="196" a="1"/>
  <c r="D37" i="196" s="1"/>
  <c r="C37" i="196" a="1"/>
  <c r="C37" i="196" s="1"/>
  <c r="G36" i="196" a="1"/>
  <c r="G36" i="196" s="1"/>
  <c r="F36" i="196" a="1"/>
  <c r="F36" i="196" s="1"/>
  <c r="E36" i="196" a="1"/>
  <c r="E36" i="196" s="1"/>
  <c r="D36" i="196" a="1"/>
  <c r="D36" i="196" s="1"/>
  <c r="C36" i="196" a="1"/>
  <c r="C36" i="196" s="1"/>
  <c r="G35" i="196" a="1"/>
  <c r="G35" i="196" s="1"/>
  <c r="F35" i="196" a="1"/>
  <c r="F35" i="196" s="1"/>
  <c r="E35" i="196" a="1"/>
  <c r="E35" i="196" s="1"/>
  <c r="D35" i="196" a="1"/>
  <c r="D35" i="196" s="1"/>
  <c r="C35" i="196" a="1"/>
  <c r="C35" i="196" s="1"/>
  <c r="G34" i="196" a="1"/>
  <c r="G34" i="196" s="1"/>
  <c r="F34" i="196" a="1"/>
  <c r="F34" i="196" s="1"/>
  <c r="E34" i="196" a="1"/>
  <c r="E34" i="196" s="1"/>
  <c r="D34" i="196" a="1"/>
  <c r="D34" i="196" s="1"/>
  <c r="C34" i="196" a="1"/>
  <c r="C34" i="196" s="1"/>
  <c r="G33" i="196" a="1"/>
  <c r="G33" i="196" s="1"/>
  <c r="F33" i="196" a="1"/>
  <c r="F33" i="196" s="1"/>
  <c r="E33" i="196" a="1"/>
  <c r="E33" i="196" s="1"/>
  <c r="D33" i="196" a="1"/>
  <c r="D33" i="196" s="1"/>
  <c r="C33" i="196" a="1"/>
  <c r="C33" i="196" s="1"/>
  <c r="G32" i="196" a="1"/>
  <c r="G32" i="196" s="1"/>
  <c r="F32" i="196" a="1"/>
  <c r="F32" i="196" s="1"/>
  <c r="E32" i="196" a="1"/>
  <c r="E32" i="196" s="1"/>
  <c r="D32" i="196" a="1"/>
  <c r="D32" i="196" s="1"/>
  <c r="C32" i="196" a="1"/>
  <c r="C32" i="196" s="1"/>
  <c r="G31" i="196" a="1"/>
  <c r="G31" i="196" s="1"/>
  <c r="F31" i="196" a="1"/>
  <c r="F31" i="196" s="1"/>
  <c r="E31" i="196" a="1"/>
  <c r="E31" i="196" s="1"/>
  <c r="D31" i="196" a="1"/>
  <c r="D31" i="196" s="1"/>
  <c r="C31" i="196" a="1"/>
  <c r="C31" i="196" s="1"/>
  <c r="G30" i="196" a="1"/>
  <c r="G30" i="196" s="1"/>
  <c r="F30" i="196" a="1"/>
  <c r="F30" i="196" s="1"/>
  <c r="E30" i="196" a="1"/>
  <c r="E30" i="196" s="1"/>
  <c r="D30" i="196" a="1"/>
  <c r="D30" i="196" s="1"/>
  <c r="C30" i="196" a="1"/>
  <c r="C30" i="196" s="1"/>
  <c r="G29" i="196" a="1"/>
  <c r="G29" i="196" s="1"/>
  <c r="F29" i="196" a="1"/>
  <c r="F29" i="196" s="1"/>
  <c r="E29" i="196" a="1"/>
  <c r="E29" i="196" s="1"/>
  <c r="D29" i="196" a="1"/>
  <c r="D29" i="196" s="1"/>
  <c r="C29" i="196" a="1"/>
  <c r="C29" i="196" s="1"/>
  <c r="G26" i="196" a="1"/>
  <c r="G26" i="196" s="1"/>
  <c r="F26" i="196" a="1"/>
  <c r="F26" i="196" s="1"/>
  <c r="E26" i="196" a="1"/>
  <c r="E26" i="196" s="1"/>
  <c r="D26" i="196" a="1"/>
  <c r="D26" i="196" s="1"/>
  <c r="G25" i="196" a="1"/>
  <c r="G25" i="196" s="1"/>
  <c r="F25" i="196" a="1"/>
  <c r="F25" i="196" s="1"/>
  <c r="E25" i="196" a="1"/>
  <c r="E25" i="196" s="1"/>
  <c r="D25" i="196" a="1"/>
  <c r="D25" i="196" s="1"/>
  <c r="C25" i="196" a="1"/>
  <c r="C25" i="196" s="1"/>
  <c r="G24" i="196" a="1"/>
  <c r="G24" i="196" s="1"/>
  <c r="F24" i="196" a="1"/>
  <c r="F24" i="196" s="1"/>
  <c r="E24" i="196" a="1"/>
  <c r="E24" i="196" s="1"/>
  <c r="D24" i="196" a="1"/>
  <c r="D24" i="196" s="1"/>
  <c r="C24" i="196" a="1"/>
  <c r="C24" i="196" s="1"/>
  <c r="G23" i="196" a="1"/>
  <c r="G23" i="196" s="1"/>
  <c r="F23" i="196" a="1"/>
  <c r="F23" i="196" s="1"/>
  <c r="E23" i="196" a="1"/>
  <c r="E23" i="196" s="1"/>
  <c r="D23" i="196" a="1"/>
  <c r="D23" i="196" s="1"/>
  <c r="C23" i="196" a="1"/>
  <c r="C23" i="196" s="1"/>
  <c r="G22" i="196" a="1"/>
  <c r="G22" i="196" s="1"/>
  <c r="F22" i="196" a="1"/>
  <c r="F22" i="196" s="1"/>
  <c r="E22" i="196" a="1"/>
  <c r="E22" i="196" s="1"/>
  <c r="D22" i="196" a="1"/>
  <c r="D22" i="196" s="1"/>
  <c r="C22" i="196" a="1"/>
  <c r="C22" i="196" s="1"/>
  <c r="G21" i="196" a="1"/>
  <c r="G21" i="196" s="1"/>
  <c r="F21" i="196" a="1"/>
  <c r="F21" i="196" s="1"/>
  <c r="E21" i="196" a="1"/>
  <c r="E21" i="196" s="1"/>
  <c r="D21" i="196" a="1"/>
  <c r="D21" i="196" s="1"/>
  <c r="C21" i="196" a="1"/>
  <c r="C21" i="196" s="1"/>
  <c r="G20" i="196" a="1"/>
  <c r="G20" i="196" s="1"/>
  <c r="F20" i="196" a="1"/>
  <c r="F20" i="196" s="1"/>
  <c r="E20" i="196" a="1"/>
  <c r="E20" i="196" s="1"/>
  <c r="D20" i="196" a="1"/>
  <c r="D20" i="196" s="1"/>
  <c r="C20" i="196" a="1"/>
  <c r="C20" i="196" s="1"/>
  <c r="G19" i="196" a="1"/>
  <c r="G19" i="196" s="1"/>
  <c r="F19" i="196" a="1"/>
  <c r="F19" i="196" s="1"/>
  <c r="E19" i="196" a="1"/>
  <c r="E19" i="196" s="1"/>
  <c r="D19" i="196" a="1"/>
  <c r="D19" i="196" s="1"/>
  <c r="C19" i="196" a="1"/>
  <c r="C19" i="196" s="1"/>
  <c r="G18" i="196" a="1"/>
  <c r="G18" i="196" s="1"/>
  <c r="F18" i="196" a="1"/>
  <c r="F18" i="196" s="1"/>
  <c r="E18" i="196" a="1"/>
  <c r="E18" i="196" s="1"/>
  <c r="D18" i="196" a="1"/>
  <c r="D18" i="196" s="1"/>
  <c r="C18" i="196" a="1"/>
  <c r="C18" i="196" s="1"/>
  <c r="G17" i="196" a="1"/>
  <c r="G17" i="196" s="1"/>
  <c r="F17" i="196" a="1"/>
  <c r="F17" i="196" s="1"/>
  <c r="E17" i="196" a="1"/>
  <c r="E17" i="196" s="1"/>
  <c r="D17" i="196" a="1"/>
  <c r="D17" i="196" s="1"/>
  <c r="C17" i="196" a="1"/>
  <c r="C17" i="196" s="1"/>
  <c r="G16" i="196" a="1"/>
  <c r="G16" i="196" s="1"/>
  <c r="F16" i="196" a="1"/>
  <c r="F16" i="196" s="1"/>
  <c r="E16" i="196" a="1"/>
  <c r="E16" i="196" s="1"/>
  <c r="D16" i="196" a="1"/>
  <c r="D16" i="196" s="1"/>
  <c r="C16" i="196" a="1"/>
  <c r="C16" i="196" s="1"/>
  <c r="G15" i="196" a="1"/>
  <c r="G15" i="196" s="1"/>
  <c r="F15" i="196" a="1"/>
  <c r="F15" i="196" s="1"/>
  <c r="E15" i="196" a="1"/>
  <c r="E15" i="196" s="1"/>
  <c r="D15" i="196" a="1"/>
  <c r="D15" i="196" s="1"/>
  <c r="C15" i="196" a="1"/>
  <c r="C15" i="196" s="1"/>
  <c r="G14" i="196" a="1"/>
  <c r="G14" i="196" s="1"/>
  <c r="F14" i="196" a="1"/>
  <c r="F14" i="196" s="1"/>
  <c r="E14" i="196" a="1"/>
  <c r="E14" i="196" s="1"/>
  <c r="D14" i="196" a="1"/>
  <c r="D14" i="196" s="1"/>
  <c r="C14" i="196" a="1"/>
  <c r="C14" i="196" s="1"/>
  <c r="G13" i="196" a="1"/>
  <c r="G13" i="196" s="1"/>
  <c r="F13" i="196" a="1"/>
  <c r="F13" i="196" s="1"/>
  <c r="E13" i="196" a="1"/>
  <c r="E13" i="196" s="1"/>
  <c r="D13" i="196" a="1"/>
  <c r="D13" i="196" s="1"/>
  <c r="C13" i="196" a="1"/>
  <c r="C13" i="196" s="1"/>
  <c r="G12" i="196" a="1"/>
  <c r="G12" i="196" s="1"/>
  <c r="F12" i="196" a="1"/>
  <c r="F12" i="196" s="1"/>
  <c r="E12" i="196" a="1"/>
  <c r="E12" i="196" s="1"/>
  <c r="D12" i="196" a="1"/>
  <c r="D12" i="196" s="1"/>
  <c r="C12" i="196" a="1"/>
  <c r="C12" i="196" s="1"/>
  <c r="G11" i="196" a="1"/>
  <c r="G11" i="196" s="1"/>
  <c r="F11" i="196" a="1"/>
  <c r="F11" i="196" s="1"/>
  <c r="E11" i="196" a="1"/>
  <c r="E11" i="196" s="1"/>
  <c r="D11" i="196" a="1"/>
  <c r="D11" i="196" s="1"/>
  <c r="C11" i="196" a="1"/>
  <c r="C11" i="196" s="1"/>
  <c r="G10" i="196" a="1"/>
  <c r="G10" i="196" s="1"/>
  <c r="F10" i="196" a="1"/>
  <c r="F10" i="196" s="1"/>
  <c r="E10" i="196" a="1"/>
  <c r="E10" i="196" s="1"/>
  <c r="D10" i="196" a="1"/>
  <c r="D10" i="196" s="1"/>
  <c r="C10" i="196" a="1"/>
  <c r="C10" i="196" s="1"/>
  <c r="G9" i="196" a="1"/>
  <c r="G9" i="196" s="1"/>
  <c r="F9" i="196" a="1"/>
  <c r="F9" i="196" s="1"/>
  <c r="E9" i="196" a="1"/>
  <c r="E9" i="196" s="1"/>
  <c r="D9" i="196" a="1"/>
  <c r="D9" i="196" s="1"/>
  <c r="C9" i="196" a="1"/>
  <c r="C9" i="196" s="1"/>
  <c r="G8" i="196" a="1"/>
  <c r="G8" i="196" s="1"/>
  <c r="F8" i="196" a="1"/>
  <c r="F8" i="196" s="1"/>
  <c r="E8" i="196" a="1"/>
  <c r="E8" i="196" s="1"/>
  <c r="D8" i="196" a="1"/>
  <c r="D8" i="196" s="1"/>
  <c r="C8" i="196" a="1"/>
  <c r="C8" i="196" s="1"/>
  <c r="G7" i="196" a="1"/>
  <c r="G7" i="196" s="1"/>
  <c r="F7" i="196" a="1"/>
  <c r="F7" i="196" s="1"/>
  <c r="E7" i="196" a="1"/>
  <c r="E7" i="196" s="1"/>
  <c r="D7" i="196" a="1"/>
  <c r="D7" i="196" s="1"/>
  <c r="C7" i="196" a="1"/>
  <c r="C7" i="196" s="1"/>
  <c r="G6" i="196" a="1"/>
  <c r="G6" i="196" s="1"/>
  <c r="F6" i="196" a="1"/>
  <c r="F6" i="196" s="1"/>
  <c r="E6" i="196" a="1"/>
  <c r="E6" i="196" s="1"/>
  <c r="D6" i="196" a="1"/>
  <c r="D6" i="196" s="1"/>
  <c r="C6" i="196" a="1"/>
  <c r="C6" i="196" s="1"/>
  <c r="G5" i="196" a="1"/>
  <c r="G5" i="196" s="1"/>
  <c r="F5" i="196" a="1"/>
  <c r="F5" i="196" s="1"/>
  <c r="E5" i="196" a="1"/>
  <c r="E5" i="196" s="1"/>
  <c r="D5" i="196" a="1"/>
  <c r="D5" i="196" s="1"/>
  <c r="C5" i="196" a="1"/>
  <c r="C5" i="196" s="1"/>
  <c r="G55" i="198" a="1"/>
  <c r="G55" i="198" s="1"/>
  <c r="F55" i="198" a="1"/>
  <c r="F55" i="198" s="1"/>
  <c r="E55" i="198" a="1"/>
  <c r="E55" i="198" s="1"/>
  <c r="D55" i="198" a="1"/>
  <c r="D55" i="198" s="1"/>
  <c r="C55" i="198" a="1"/>
  <c r="C55" i="198" s="1"/>
  <c r="G54" i="198" a="1"/>
  <c r="G54" i="198" s="1"/>
  <c r="F54" i="198" a="1"/>
  <c r="F54" i="198" s="1"/>
  <c r="E54" i="198" a="1"/>
  <c r="E54" i="198" s="1"/>
  <c r="D54" i="198" a="1"/>
  <c r="D54" i="198" s="1"/>
  <c r="C54" i="198" a="1"/>
  <c r="C54" i="198" s="1"/>
  <c r="G53" i="198" a="1"/>
  <c r="G53" i="198" s="1"/>
  <c r="F53" i="198" a="1"/>
  <c r="F53" i="198" s="1"/>
  <c r="E53" i="198" a="1"/>
  <c r="E53" i="198" s="1"/>
  <c r="D53" i="198" a="1"/>
  <c r="D53" i="198" s="1"/>
  <c r="C53" i="198" a="1"/>
  <c r="C53" i="198" s="1"/>
  <c r="G52" i="198" a="1"/>
  <c r="G52" i="198" s="1"/>
  <c r="F52" i="198" a="1"/>
  <c r="F52" i="198" s="1"/>
  <c r="E52" i="198" a="1"/>
  <c r="E52" i="198" s="1"/>
  <c r="D52" i="198" a="1"/>
  <c r="D52" i="198" s="1"/>
  <c r="C52" i="198" a="1"/>
  <c r="C52" i="198" s="1"/>
  <c r="G51" i="198" a="1"/>
  <c r="G51" i="198" s="1"/>
  <c r="F51" i="198" a="1"/>
  <c r="F51" i="198" s="1"/>
  <c r="E51" i="198" a="1"/>
  <c r="E51" i="198" s="1"/>
  <c r="D51" i="198" a="1"/>
  <c r="D51" i="198" s="1"/>
  <c r="C51" i="198" a="1"/>
  <c r="C51" i="198" s="1"/>
  <c r="G50" i="198" a="1"/>
  <c r="G50" i="198" s="1"/>
  <c r="F50" i="198" a="1"/>
  <c r="F50" i="198" s="1"/>
  <c r="E50" i="198" a="1"/>
  <c r="E50" i="198" s="1"/>
  <c r="D50" i="198" a="1"/>
  <c r="D50" i="198" s="1"/>
  <c r="C50" i="198" a="1"/>
  <c r="C50" i="198" s="1"/>
  <c r="G49" i="198" a="1"/>
  <c r="G49" i="198" s="1"/>
  <c r="F49" i="198" a="1"/>
  <c r="F49" i="198" s="1"/>
  <c r="E49" i="198" a="1"/>
  <c r="E49" i="198" s="1"/>
  <c r="D49" i="198" a="1"/>
  <c r="D49" i="198" s="1"/>
  <c r="C49" i="198" a="1"/>
  <c r="C49" i="198" s="1"/>
  <c r="G48" i="198" a="1"/>
  <c r="G48" i="198" s="1"/>
  <c r="F48" i="198" a="1"/>
  <c r="F48" i="198" s="1"/>
  <c r="E48" i="198" a="1"/>
  <c r="E48" i="198" s="1"/>
  <c r="D48" i="198" a="1"/>
  <c r="D48" i="198" s="1"/>
  <c r="C48" i="198" a="1"/>
  <c r="C48" i="198" s="1"/>
  <c r="G47" i="198" a="1"/>
  <c r="G47" i="198" s="1"/>
  <c r="F47" i="198" a="1"/>
  <c r="F47" i="198" s="1"/>
  <c r="E47" i="198" a="1"/>
  <c r="E47" i="198" s="1"/>
  <c r="D47" i="198" a="1"/>
  <c r="D47" i="198" s="1"/>
  <c r="C47" i="198" a="1"/>
  <c r="C47" i="198" s="1"/>
  <c r="G46" i="198" a="1"/>
  <c r="G46" i="198" s="1"/>
  <c r="F46" i="198" a="1"/>
  <c r="F46" i="198" s="1"/>
  <c r="E46" i="198" a="1"/>
  <c r="E46" i="198" s="1"/>
  <c r="D46" i="198" a="1"/>
  <c r="D46" i="198" s="1"/>
  <c r="C46" i="198" a="1"/>
  <c r="C46" i="198" s="1"/>
  <c r="G45" i="198" a="1"/>
  <c r="G45" i="198" s="1"/>
  <c r="F45" i="198" a="1"/>
  <c r="F45" i="198" s="1"/>
  <c r="E45" i="198" a="1"/>
  <c r="E45" i="198" s="1"/>
  <c r="D45" i="198" a="1"/>
  <c r="D45" i="198" s="1"/>
  <c r="C45" i="198" a="1"/>
  <c r="C45" i="198" s="1"/>
  <c r="G44" i="198" a="1"/>
  <c r="G44" i="198" s="1"/>
  <c r="F44" i="198" a="1"/>
  <c r="F44" i="198" s="1"/>
  <c r="E44" i="198" a="1"/>
  <c r="E44" i="198" s="1"/>
  <c r="D44" i="198" a="1"/>
  <c r="D44" i="198" s="1"/>
  <c r="C44" i="198" a="1"/>
  <c r="C44" i="198" s="1"/>
  <c r="G43" i="198" a="1"/>
  <c r="G43" i="198" s="1"/>
  <c r="F43" i="198" a="1"/>
  <c r="F43" i="198" s="1"/>
  <c r="E43" i="198" a="1"/>
  <c r="E43" i="198" s="1"/>
  <c r="D43" i="198" a="1"/>
  <c r="D43" i="198" s="1"/>
  <c r="C43" i="198" a="1"/>
  <c r="C43" i="198" s="1"/>
  <c r="G42" i="198" a="1"/>
  <c r="G42" i="198" s="1"/>
  <c r="F42" i="198" a="1"/>
  <c r="F42" i="198" s="1"/>
  <c r="E42" i="198" a="1"/>
  <c r="E42" i="198" s="1"/>
  <c r="D42" i="198" a="1"/>
  <c r="D42" i="198" s="1"/>
  <c r="C42" i="198" a="1"/>
  <c r="C42" i="198" s="1"/>
  <c r="G41" i="198" a="1"/>
  <c r="G41" i="198" s="1"/>
  <c r="F41" i="198" a="1"/>
  <c r="F41" i="198" s="1"/>
  <c r="E41" i="198" a="1"/>
  <c r="E41" i="198" s="1"/>
  <c r="D41" i="198" a="1"/>
  <c r="D41" i="198" s="1"/>
  <c r="C41" i="198" a="1"/>
  <c r="C41" i="198" s="1"/>
  <c r="G40" i="198" a="1"/>
  <c r="G40" i="198" s="1"/>
  <c r="F40" i="198" a="1"/>
  <c r="F40" i="198" s="1"/>
  <c r="E40" i="198" a="1"/>
  <c r="E40" i="198" s="1"/>
  <c r="D40" i="198" a="1"/>
  <c r="D40" i="198" s="1"/>
  <c r="C40" i="198" a="1"/>
  <c r="C40" i="198" s="1"/>
  <c r="G39" i="198" a="1"/>
  <c r="G39" i="198" s="1"/>
  <c r="F39" i="198" a="1"/>
  <c r="F39" i="198" s="1"/>
  <c r="E39" i="198" a="1"/>
  <c r="E39" i="198" s="1"/>
  <c r="D39" i="198" a="1"/>
  <c r="D39" i="198" s="1"/>
  <c r="C39" i="198" a="1"/>
  <c r="C39" i="198" s="1"/>
  <c r="G38" i="198" a="1"/>
  <c r="G38" i="198" s="1"/>
  <c r="F38" i="198" a="1"/>
  <c r="F38" i="198" s="1"/>
  <c r="E38" i="198" a="1"/>
  <c r="E38" i="198" s="1"/>
  <c r="D38" i="198" a="1"/>
  <c r="D38" i="198" s="1"/>
  <c r="C38" i="198" a="1"/>
  <c r="C38" i="198" s="1"/>
  <c r="G37" i="198" a="1"/>
  <c r="G37" i="198" s="1"/>
  <c r="F37" i="198" a="1"/>
  <c r="F37" i="198" s="1"/>
  <c r="E37" i="198" a="1"/>
  <c r="E37" i="198" s="1"/>
  <c r="D37" i="198" a="1"/>
  <c r="D37" i="198" s="1"/>
  <c r="C37" i="198" a="1"/>
  <c r="C37" i="198" s="1"/>
  <c r="G36" i="198" a="1"/>
  <c r="G36" i="198" s="1"/>
  <c r="F36" i="198" a="1"/>
  <c r="F36" i="198" s="1"/>
  <c r="E36" i="198" a="1"/>
  <c r="E36" i="198" s="1"/>
  <c r="D36" i="198" a="1"/>
  <c r="D36" i="198" s="1"/>
  <c r="C36" i="198" a="1"/>
  <c r="C36" i="198" s="1"/>
  <c r="G35" i="198" a="1"/>
  <c r="G35" i="198" s="1"/>
  <c r="F35" i="198" a="1"/>
  <c r="F35" i="198" s="1"/>
  <c r="E35" i="198" a="1"/>
  <c r="E35" i="198" s="1"/>
  <c r="D35" i="198" a="1"/>
  <c r="D35" i="198" s="1"/>
  <c r="C35" i="198" a="1"/>
  <c r="C35" i="198" s="1"/>
  <c r="G34" i="198" a="1"/>
  <c r="G34" i="198" s="1"/>
  <c r="F34" i="198" a="1"/>
  <c r="F34" i="198" s="1"/>
  <c r="E34" i="198" a="1"/>
  <c r="E34" i="198" s="1"/>
  <c r="D34" i="198" a="1"/>
  <c r="D34" i="198" s="1"/>
  <c r="C34" i="198" a="1"/>
  <c r="C34" i="198" s="1"/>
  <c r="G33" i="198" a="1"/>
  <c r="G33" i="198" s="1"/>
  <c r="F33" i="198" a="1"/>
  <c r="F33" i="198" s="1"/>
  <c r="E33" i="198" a="1"/>
  <c r="E33" i="198" s="1"/>
  <c r="D33" i="198" a="1"/>
  <c r="D33" i="198" s="1"/>
  <c r="C33" i="198" a="1"/>
  <c r="C33" i="198" s="1"/>
  <c r="C5" i="198" a="1"/>
  <c r="C5" i="198" s="1"/>
  <c r="D5" i="198" a="1"/>
  <c r="D5" i="198" s="1"/>
  <c r="E5" i="198" a="1"/>
  <c r="E5" i="198" s="1"/>
  <c r="F5" i="198" a="1"/>
  <c r="F5" i="198" s="1"/>
  <c r="G5" i="198" a="1"/>
  <c r="G5" i="198" s="1"/>
  <c r="C6" i="198" a="1"/>
  <c r="C6" i="198" s="1"/>
  <c r="D6" i="198" a="1"/>
  <c r="D6" i="198" s="1"/>
  <c r="E6" i="198" a="1"/>
  <c r="E6" i="198" s="1"/>
  <c r="F6" i="198" a="1"/>
  <c r="F6" i="198" s="1"/>
  <c r="G6" i="198" a="1"/>
  <c r="G6" i="198" s="1"/>
  <c r="C7" i="198" a="1"/>
  <c r="C7" i="198" s="1"/>
  <c r="D7" i="198" a="1"/>
  <c r="D7" i="198" s="1"/>
  <c r="E7" i="198" a="1"/>
  <c r="E7" i="198" s="1"/>
  <c r="F7" i="198" a="1"/>
  <c r="F7" i="198" s="1"/>
  <c r="G7" i="198" a="1"/>
  <c r="G7" i="198" s="1"/>
  <c r="C8" i="198" a="1"/>
  <c r="C8" i="198" s="1"/>
  <c r="D8" i="198" a="1"/>
  <c r="D8" i="198" s="1"/>
  <c r="E8" i="198" a="1"/>
  <c r="E8" i="198" s="1"/>
  <c r="F8" i="198" a="1"/>
  <c r="F8" i="198" s="1"/>
  <c r="G8" i="198" a="1"/>
  <c r="G8" i="198" s="1"/>
  <c r="C9" i="198" a="1"/>
  <c r="C9" i="198" s="1"/>
  <c r="D9" i="198" a="1"/>
  <c r="D9" i="198" s="1"/>
  <c r="E9" i="198" a="1"/>
  <c r="E9" i="198" s="1"/>
  <c r="F9" i="198" a="1"/>
  <c r="F9" i="198" s="1"/>
  <c r="G9" i="198" a="1"/>
  <c r="G9" i="198" s="1"/>
  <c r="C10" i="198" a="1"/>
  <c r="C10" i="198" s="1"/>
  <c r="D10" i="198" a="1"/>
  <c r="D10" i="198" s="1"/>
  <c r="E10" i="198" a="1"/>
  <c r="E10" i="198" s="1"/>
  <c r="F10" i="198" a="1"/>
  <c r="F10" i="198" s="1"/>
  <c r="G10" i="198" a="1"/>
  <c r="G10" i="198" s="1"/>
  <c r="C11" i="198" a="1"/>
  <c r="C11" i="198" s="1"/>
  <c r="D11" i="198" a="1"/>
  <c r="D11" i="198" s="1"/>
  <c r="E11" i="198" a="1"/>
  <c r="E11" i="198" s="1"/>
  <c r="F11" i="198" a="1"/>
  <c r="F11" i="198" s="1"/>
  <c r="G11" i="198" a="1"/>
  <c r="G11" i="198" s="1"/>
  <c r="C12" i="198" a="1"/>
  <c r="C12" i="198" s="1"/>
  <c r="D12" i="198" a="1"/>
  <c r="D12" i="198" s="1"/>
  <c r="E12" i="198" a="1"/>
  <c r="E12" i="198" s="1"/>
  <c r="F12" i="198" a="1"/>
  <c r="F12" i="198" s="1"/>
  <c r="G12" i="198" a="1"/>
  <c r="G12" i="198" s="1"/>
  <c r="C13" i="198" a="1"/>
  <c r="C13" i="198" s="1"/>
  <c r="D13" i="198" a="1"/>
  <c r="D13" i="198" s="1"/>
  <c r="E13" i="198" a="1"/>
  <c r="E13" i="198" s="1"/>
  <c r="F13" i="198" a="1"/>
  <c r="F13" i="198" s="1"/>
  <c r="G13" i="198" a="1"/>
  <c r="G13" i="198" s="1"/>
  <c r="C14" i="198" a="1"/>
  <c r="C14" i="198" s="1"/>
  <c r="D14" i="198" a="1"/>
  <c r="D14" i="198" s="1"/>
  <c r="E14" i="198" a="1"/>
  <c r="E14" i="198" s="1"/>
  <c r="F14" i="198" a="1"/>
  <c r="F14" i="198" s="1"/>
  <c r="G14" i="198" a="1"/>
  <c r="G14" i="198" s="1"/>
  <c r="C15" i="198" a="1"/>
  <c r="C15" i="198" s="1"/>
  <c r="D15" i="198" a="1"/>
  <c r="D15" i="198" s="1"/>
  <c r="E15" i="198" a="1"/>
  <c r="E15" i="198" s="1"/>
  <c r="F15" i="198" a="1"/>
  <c r="F15" i="198" s="1"/>
  <c r="G15" i="198" a="1"/>
  <c r="G15" i="198" s="1"/>
  <c r="C16" i="198" a="1"/>
  <c r="C16" i="198" s="1"/>
  <c r="D16" i="198" a="1"/>
  <c r="D16" i="198" s="1"/>
  <c r="E16" i="198" a="1"/>
  <c r="E16" i="198" s="1"/>
  <c r="F16" i="198" a="1"/>
  <c r="F16" i="198" s="1"/>
  <c r="G16" i="198" a="1"/>
  <c r="G16" i="198" s="1"/>
  <c r="C17" i="198" a="1"/>
  <c r="C17" i="198" s="1"/>
  <c r="D17" i="198" a="1"/>
  <c r="D17" i="198" s="1"/>
  <c r="E17" i="198" a="1"/>
  <c r="E17" i="198" s="1"/>
  <c r="F17" i="198" a="1"/>
  <c r="F17" i="198" s="1"/>
  <c r="G17" i="198" a="1"/>
  <c r="G17" i="198" s="1"/>
  <c r="C18" i="198" a="1"/>
  <c r="C18" i="198" s="1"/>
  <c r="D18" i="198" a="1"/>
  <c r="D18" i="198" s="1"/>
  <c r="E18" i="198" a="1"/>
  <c r="E18" i="198" s="1"/>
  <c r="F18" i="198" a="1"/>
  <c r="F18" i="198" s="1"/>
  <c r="G18" i="198" a="1"/>
  <c r="G18" i="198" s="1"/>
  <c r="C19" i="198" a="1"/>
  <c r="C19" i="198" s="1"/>
  <c r="D19" i="198" a="1"/>
  <c r="D19" i="198" s="1"/>
  <c r="E19" i="198" a="1"/>
  <c r="E19" i="198" s="1"/>
  <c r="F19" i="198" a="1"/>
  <c r="F19" i="198" s="1"/>
  <c r="G19" i="198" a="1"/>
  <c r="G19" i="198" s="1"/>
  <c r="C20" i="198" a="1"/>
  <c r="C20" i="198" s="1"/>
  <c r="D20" i="198" a="1"/>
  <c r="D20" i="198" s="1"/>
  <c r="E20" i="198" a="1"/>
  <c r="E20" i="198" s="1"/>
  <c r="F20" i="198" a="1"/>
  <c r="F20" i="198" s="1"/>
  <c r="G20" i="198" a="1"/>
  <c r="G20" i="198" s="1"/>
  <c r="C21" i="198" a="1"/>
  <c r="C21" i="198" s="1"/>
  <c r="D21" i="198" a="1"/>
  <c r="D21" i="198" s="1"/>
  <c r="E21" i="198" a="1"/>
  <c r="E21" i="198" s="1"/>
  <c r="F21" i="198" a="1"/>
  <c r="F21" i="198" s="1"/>
  <c r="G21" i="198" a="1"/>
  <c r="G21" i="198" s="1"/>
  <c r="C22" i="198" a="1"/>
  <c r="C22" i="198" s="1"/>
  <c r="D22" i="198" a="1"/>
  <c r="D22" i="198" s="1"/>
  <c r="E22" i="198" a="1"/>
  <c r="E22" i="198" s="1"/>
  <c r="F22" i="198" a="1"/>
  <c r="F22" i="198" s="1"/>
  <c r="G22" i="198" a="1"/>
  <c r="G22" i="198" s="1"/>
  <c r="C23" i="198" a="1"/>
  <c r="C23" i="198" s="1"/>
  <c r="D23" i="198" a="1"/>
  <c r="D23" i="198" s="1"/>
  <c r="E23" i="198" a="1"/>
  <c r="E23" i="198" s="1"/>
  <c r="F23" i="198" a="1"/>
  <c r="F23" i="198" s="1"/>
  <c r="G23" i="198" a="1"/>
  <c r="G23" i="198" s="1"/>
  <c r="C24" i="198" a="1"/>
  <c r="C24" i="198" s="1"/>
  <c r="D24" i="198" a="1"/>
  <c r="D24" i="198" s="1"/>
  <c r="E24" i="198" a="1"/>
  <c r="E24" i="198" s="1"/>
  <c r="F24" i="198" a="1"/>
  <c r="F24" i="198" s="1"/>
  <c r="G24" i="198" a="1"/>
  <c r="G24" i="198" s="1"/>
  <c r="C25" i="198" a="1"/>
  <c r="C25" i="198" s="1"/>
  <c r="D25" i="198" a="1"/>
  <c r="D25" i="198" s="1"/>
  <c r="E25" i="198" a="1"/>
  <c r="E25" i="198" s="1"/>
  <c r="F25" i="198" a="1"/>
  <c r="F25" i="198" s="1"/>
  <c r="G25" i="198" a="1"/>
  <c r="G25" i="198" s="1"/>
  <c r="C26" i="198" a="1"/>
  <c r="C26" i="198" s="1"/>
  <c r="D26" i="198" a="1"/>
  <c r="D26" i="198" s="1"/>
  <c r="E26" i="198" a="1"/>
  <c r="E26" i="198" s="1"/>
  <c r="F26" i="198" a="1"/>
  <c r="F26" i="198" s="1"/>
  <c r="G26" i="198" a="1"/>
  <c r="G26" i="198" s="1"/>
  <c r="C27" i="198" a="1"/>
  <c r="C27" i="198" s="1"/>
  <c r="D27" i="198" a="1"/>
  <c r="D27" i="198" s="1"/>
  <c r="E27" i="198" a="1"/>
  <c r="E27" i="198" s="1"/>
  <c r="F27" i="198" a="1"/>
  <c r="F27" i="198" s="1"/>
  <c r="G27" i="198" a="1"/>
  <c r="G27" i="198" s="1"/>
  <c r="C28" i="198" a="1"/>
  <c r="C28" i="198" s="1"/>
  <c r="D28" i="198" a="1"/>
  <c r="D28" i="198" s="1"/>
  <c r="E28" i="198" a="1"/>
  <c r="E28" i="198" s="1"/>
  <c r="F28" i="198" a="1"/>
  <c r="F28" i="198" s="1"/>
  <c r="G28" i="198" a="1"/>
  <c r="G28" i="198" s="1"/>
  <c r="C29" i="198" a="1"/>
  <c r="C29" i="198" s="1"/>
  <c r="D29" i="198" a="1"/>
  <c r="D29" i="198" s="1"/>
  <c r="E29" i="198" a="1"/>
  <c r="E29" i="198" s="1"/>
  <c r="F29" i="198" a="1"/>
  <c r="F29" i="198" s="1"/>
  <c r="G29" i="198" a="1"/>
  <c r="G29" i="198" s="1"/>
  <c r="C30" i="198" a="1"/>
  <c r="C30" i="198" s="1"/>
  <c r="D30" i="198" a="1"/>
  <c r="D30" i="198" s="1"/>
  <c r="E30" i="198" a="1"/>
  <c r="E30" i="198" s="1"/>
  <c r="F30" i="198" a="1"/>
  <c r="F30" i="198" s="1"/>
  <c r="G30" i="198" a="1"/>
  <c r="G30" i="198" s="1"/>
  <c r="C31" i="198" a="1"/>
  <c r="C31" i="198" s="1"/>
  <c r="D31" i="198" a="1"/>
  <c r="D31" i="198" s="1"/>
  <c r="E31" i="198" a="1"/>
  <c r="E31" i="198" s="1"/>
  <c r="F31" i="198" a="1"/>
  <c r="F31" i="198" s="1"/>
  <c r="G31" i="198" a="1"/>
  <c r="G31" i="198" s="1"/>
  <c r="C32" i="198" a="1"/>
  <c r="C32" i="198" s="1"/>
  <c r="D32" i="198" a="1"/>
  <c r="D32" i="198" s="1"/>
  <c r="E32" i="198" a="1"/>
  <c r="E32" i="198" s="1"/>
  <c r="F32" i="198" a="1"/>
  <c r="F32" i="198" s="1"/>
  <c r="G32" i="198" a="1"/>
  <c r="G32" i="198" s="1"/>
  <c r="G29" i="201" a="1"/>
  <c r="G29" i="201" s="1"/>
  <c r="F29" i="201" a="1"/>
  <c r="F29" i="201" s="1"/>
  <c r="E29" i="201" a="1"/>
  <c r="E29" i="201" s="1"/>
  <c r="D29" i="201" a="1"/>
  <c r="D29" i="201" s="1"/>
  <c r="C29" i="201" a="1"/>
  <c r="C29" i="201" s="1"/>
  <c r="G28" i="201" a="1"/>
  <c r="G28" i="201" s="1"/>
  <c r="F28" i="201" a="1"/>
  <c r="F28" i="201" s="1"/>
  <c r="E28" i="201" a="1"/>
  <c r="E28" i="201" s="1"/>
  <c r="D28" i="201" a="1"/>
  <c r="D28" i="201" s="1"/>
  <c r="C28" i="201" a="1"/>
  <c r="C28" i="201" s="1"/>
  <c r="G27" i="201" a="1"/>
  <c r="G27" i="201" s="1"/>
  <c r="F27" i="201" a="1"/>
  <c r="F27" i="201" s="1"/>
  <c r="E27" i="201" a="1"/>
  <c r="E27" i="201" s="1"/>
  <c r="D27" i="201" a="1"/>
  <c r="D27" i="201" s="1"/>
  <c r="C27" i="201" a="1"/>
  <c r="C27" i="201" s="1"/>
  <c r="G26" i="201" a="1"/>
  <c r="G26" i="201" s="1"/>
  <c r="F26" i="201" a="1"/>
  <c r="F26" i="201" s="1"/>
  <c r="E26" i="201" a="1"/>
  <c r="E26" i="201" s="1"/>
  <c r="D26" i="201" a="1"/>
  <c r="D26" i="201" s="1"/>
  <c r="C26" i="201" a="1"/>
  <c r="C26" i="201" s="1"/>
  <c r="G25" i="201" a="1"/>
  <c r="G25" i="201" s="1"/>
  <c r="F25" i="201" a="1"/>
  <c r="F25" i="201" s="1"/>
  <c r="E25" i="201" a="1"/>
  <c r="E25" i="201" s="1"/>
  <c r="D25" i="201" a="1"/>
  <c r="D25" i="201" s="1"/>
  <c r="C25" i="201" a="1"/>
  <c r="C25" i="201" s="1"/>
  <c r="G24" i="201" a="1"/>
  <c r="G24" i="201" s="1"/>
  <c r="F24" i="201" a="1"/>
  <c r="F24" i="201" s="1"/>
  <c r="E24" i="201" a="1"/>
  <c r="E24" i="201" s="1"/>
  <c r="D24" i="201" a="1"/>
  <c r="D24" i="201" s="1"/>
  <c r="C24" i="201" a="1"/>
  <c r="C24" i="201" s="1"/>
  <c r="G23" i="201" a="1"/>
  <c r="G23" i="201" s="1"/>
  <c r="F23" i="201" a="1"/>
  <c r="F23" i="201" s="1"/>
  <c r="E23" i="201" a="1"/>
  <c r="E23" i="201" s="1"/>
  <c r="D23" i="201" a="1"/>
  <c r="D23" i="201" s="1"/>
  <c r="C23" i="201" a="1"/>
  <c r="C23" i="201" s="1"/>
  <c r="G22" i="201" a="1"/>
  <c r="G22" i="201" s="1"/>
  <c r="F22" i="201" a="1"/>
  <c r="F22" i="201" s="1"/>
  <c r="E22" i="201" a="1"/>
  <c r="E22" i="201" s="1"/>
  <c r="D22" i="201" a="1"/>
  <c r="D22" i="201" s="1"/>
  <c r="C22" i="201" a="1"/>
  <c r="C22" i="201" s="1"/>
  <c r="G21" i="201" a="1"/>
  <c r="G21" i="201" s="1"/>
  <c r="F21" i="201" a="1"/>
  <c r="F21" i="201" s="1"/>
  <c r="E21" i="201" a="1"/>
  <c r="E21" i="201" s="1"/>
  <c r="D21" i="201" a="1"/>
  <c r="D21" i="201" s="1"/>
  <c r="C21" i="201" a="1"/>
  <c r="C21" i="201" s="1"/>
  <c r="G20" i="201" a="1"/>
  <c r="G20" i="201" s="1"/>
  <c r="F20" i="201" a="1"/>
  <c r="F20" i="201" s="1"/>
  <c r="E20" i="201" a="1"/>
  <c r="E20" i="201" s="1"/>
  <c r="D20" i="201" a="1"/>
  <c r="D20" i="201" s="1"/>
  <c r="C20" i="201" a="1"/>
  <c r="C20" i="201" s="1"/>
  <c r="G19" i="201" a="1"/>
  <c r="G19" i="201" s="1"/>
  <c r="F19" i="201" a="1"/>
  <c r="F19" i="201" s="1"/>
  <c r="E19" i="201" a="1"/>
  <c r="E19" i="201" s="1"/>
  <c r="D19" i="201" a="1"/>
  <c r="D19" i="201" s="1"/>
  <c r="C19" i="201" a="1"/>
  <c r="C19" i="201" s="1"/>
  <c r="G18" i="201" a="1"/>
  <c r="G18" i="201" s="1"/>
  <c r="F18" i="201" a="1"/>
  <c r="F18" i="201" s="1"/>
  <c r="E18" i="201" a="1"/>
  <c r="E18" i="201" s="1"/>
  <c r="D18" i="201" a="1"/>
  <c r="D18" i="201" s="1"/>
  <c r="C18" i="201" a="1"/>
  <c r="C18" i="201" s="1"/>
  <c r="G17" i="201" a="1"/>
  <c r="G17" i="201" s="1"/>
  <c r="F17" i="201" a="1"/>
  <c r="F17" i="201" s="1"/>
  <c r="E17" i="201" a="1"/>
  <c r="E17" i="201" s="1"/>
  <c r="D17" i="201" a="1"/>
  <c r="D17" i="201" s="1"/>
  <c r="C17" i="201" a="1"/>
  <c r="C17" i="201" s="1"/>
  <c r="G16" i="201" a="1"/>
  <c r="G16" i="201" s="1"/>
  <c r="F16" i="201" a="1"/>
  <c r="F16" i="201" s="1"/>
  <c r="E16" i="201" a="1"/>
  <c r="E16" i="201" s="1"/>
  <c r="D16" i="201" a="1"/>
  <c r="D16" i="201" s="1"/>
  <c r="C16" i="201" a="1"/>
  <c r="C16" i="201" s="1"/>
  <c r="G15" i="201" a="1"/>
  <c r="G15" i="201" s="1"/>
  <c r="F15" i="201" a="1"/>
  <c r="F15" i="201" s="1"/>
  <c r="E15" i="201" a="1"/>
  <c r="E15" i="201" s="1"/>
  <c r="D15" i="201" a="1"/>
  <c r="D15" i="201" s="1"/>
  <c r="C15" i="201" a="1"/>
  <c r="C15" i="201" s="1"/>
  <c r="G14" i="201" a="1"/>
  <c r="G14" i="201" s="1"/>
  <c r="F14" i="201" a="1"/>
  <c r="F14" i="201" s="1"/>
  <c r="E14" i="201" a="1"/>
  <c r="E14" i="201" s="1"/>
  <c r="D14" i="201" a="1"/>
  <c r="D14" i="201" s="1"/>
  <c r="C14" i="201" a="1"/>
  <c r="C14" i="201" s="1"/>
  <c r="G13" i="201" a="1"/>
  <c r="G13" i="201" s="1"/>
  <c r="F13" i="201" a="1"/>
  <c r="F13" i="201" s="1"/>
  <c r="E13" i="201" a="1"/>
  <c r="E13" i="201" s="1"/>
  <c r="D13" i="201" a="1"/>
  <c r="D13" i="201" s="1"/>
  <c r="C13" i="201" a="1"/>
  <c r="C13" i="201" s="1"/>
  <c r="G12" i="201" a="1"/>
  <c r="G12" i="201" s="1"/>
  <c r="F12" i="201" a="1"/>
  <c r="F12" i="201" s="1"/>
  <c r="E12" i="201" a="1"/>
  <c r="E12" i="201" s="1"/>
  <c r="D12" i="201" a="1"/>
  <c r="D12" i="201" s="1"/>
  <c r="C12" i="201" a="1"/>
  <c r="C12" i="201" s="1"/>
  <c r="G11" i="201" a="1"/>
  <c r="G11" i="201" s="1"/>
  <c r="F11" i="201" a="1"/>
  <c r="F11" i="201" s="1"/>
  <c r="E11" i="201" a="1"/>
  <c r="E11" i="201" s="1"/>
  <c r="D11" i="201" a="1"/>
  <c r="D11" i="201" s="1"/>
  <c r="C11" i="201" a="1"/>
  <c r="C11" i="201" s="1"/>
  <c r="G10" i="201" a="1"/>
  <c r="G10" i="201" s="1"/>
  <c r="F10" i="201" a="1"/>
  <c r="F10" i="201" s="1"/>
  <c r="E10" i="201" a="1"/>
  <c r="E10" i="201" s="1"/>
  <c r="D10" i="201" a="1"/>
  <c r="D10" i="201" s="1"/>
  <c r="C10" i="201" a="1"/>
  <c r="C10" i="201" s="1"/>
  <c r="G9" i="201" a="1"/>
  <c r="G9" i="201" s="1"/>
  <c r="F9" i="201" a="1"/>
  <c r="F9" i="201" s="1"/>
  <c r="E9" i="201" a="1"/>
  <c r="E9" i="201" s="1"/>
  <c r="D9" i="201" a="1"/>
  <c r="D9" i="201" s="1"/>
  <c r="C9" i="201" a="1"/>
  <c r="C9" i="201" s="1"/>
  <c r="G8" i="201" a="1"/>
  <c r="G8" i="201" s="1"/>
  <c r="F8" i="201" a="1"/>
  <c r="F8" i="201" s="1"/>
  <c r="E8" i="201" a="1"/>
  <c r="E8" i="201" s="1"/>
  <c r="D8" i="201" a="1"/>
  <c r="D8" i="201" s="1"/>
  <c r="C8" i="201" a="1"/>
  <c r="C8" i="201" s="1"/>
  <c r="G7" i="201" a="1"/>
  <c r="G7" i="201" s="1"/>
  <c r="F7" i="201" a="1"/>
  <c r="F7" i="201" s="1"/>
  <c r="E7" i="201" a="1"/>
  <c r="E7" i="201" s="1"/>
  <c r="D7" i="201" a="1"/>
  <c r="D7" i="201" s="1"/>
  <c r="C7" i="201" a="1"/>
  <c r="C7" i="201" s="1"/>
  <c r="G6" i="201" a="1"/>
  <c r="G6" i="201" s="1"/>
  <c r="F6" i="201" a="1"/>
  <c r="F6" i="201" s="1"/>
  <c r="E6" i="201" a="1"/>
  <c r="E6" i="201" s="1"/>
  <c r="D6" i="201" a="1"/>
  <c r="D6" i="201" s="1"/>
  <c r="C6" i="201" a="1"/>
  <c r="C6" i="201" s="1"/>
  <c r="G5" i="201" a="1"/>
  <c r="G5" i="201" s="1"/>
  <c r="F5" i="201" a="1"/>
  <c r="F5" i="201" s="1"/>
  <c r="E5" i="201" a="1"/>
  <c r="E5" i="201" s="1"/>
  <c r="D5" i="201" a="1"/>
  <c r="D5" i="201" s="1"/>
  <c r="C5" i="201" a="1"/>
  <c r="C5" i="201" s="1"/>
  <c r="C5" i="183" a="1"/>
  <c r="C5" i="183" s="1"/>
  <c r="D5" i="183" a="1"/>
  <c r="D5" i="183" s="1"/>
  <c r="E5" i="183" a="1"/>
  <c r="E5" i="183" s="1"/>
  <c r="F5" i="183" a="1"/>
  <c r="F5" i="183" s="1"/>
  <c r="G5" i="183" a="1"/>
  <c r="G5" i="183" s="1"/>
  <c r="C6" i="183" a="1"/>
  <c r="C6" i="183" s="1"/>
  <c r="D6" i="183" a="1"/>
  <c r="D6" i="183" s="1"/>
  <c r="E6" i="183" a="1"/>
  <c r="E6" i="183" s="1"/>
  <c r="F6" i="183" a="1"/>
  <c r="F6" i="183" s="1"/>
  <c r="G6" i="183" a="1"/>
  <c r="G6" i="183" s="1"/>
  <c r="C7" i="183" a="1"/>
  <c r="C7" i="183" s="1"/>
  <c r="D7" i="183" a="1"/>
  <c r="D7" i="183" s="1"/>
  <c r="E7" i="183" a="1"/>
  <c r="E7" i="183" s="1"/>
  <c r="F7" i="183" a="1"/>
  <c r="F7" i="183" s="1"/>
  <c r="G7" i="183" a="1"/>
  <c r="G7" i="183" s="1"/>
  <c r="C8" i="183" a="1"/>
  <c r="C8" i="183" s="1"/>
  <c r="D8" i="183" a="1"/>
  <c r="D8" i="183" s="1"/>
  <c r="E8" i="183" a="1"/>
  <c r="E8" i="183" s="1"/>
  <c r="F8" i="183" a="1"/>
  <c r="F8" i="183" s="1"/>
  <c r="G8" i="183" a="1"/>
  <c r="G8" i="183" s="1"/>
  <c r="C9" i="183" a="1"/>
  <c r="C9" i="183" s="1"/>
  <c r="D9" i="183" a="1"/>
  <c r="D9" i="183" s="1"/>
  <c r="E9" i="183" a="1"/>
  <c r="E9" i="183" s="1"/>
  <c r="F9" i="183" a="1"/>
  <c r="F9" i="183" s="1"/>
  <c r="G9" i="183" a="1"/>
  <c r="G9" i="183" s="1"/>
  <c r="C10" i="183" a="1"/>
  <c r="C10" i="183" s="1"/>
  <c r="D10" i="183" a="1"/>
  <c r="D10" i="183" s="1"/>
  <c r="E10" i="183" a="1"/>
  <c r="E10" i="183" s="1"/>
  <c r="F10" i="183" a="1"/>
  <c r="F10" i="183" s="1"/>
  <c r="G10" i="183" a="1"/>
  <c r="G10" i="183" s="1"/>
  <c r="C11" i="183" a="1"/>
  <c r="C11" i="183" s="1"/>
  <c r="D11" i="183" a="1"/>
  <c r="D11" i="183" s="1"/>
  <c r="E11" i="183" a="1"/>
  <c r="E11" i="183" s="1"/>
  <c r="F11" i="183" a="1"/>
  <c r="F11" i="183" s="1"/>
  <c r="G11" i="183" a="1"/>
  <c r="G11" i="183" s="1"/>
  <c r="C12" i="183" a="1"/>
  <c r="C12" i="183" s="1"/>
  <c r="D12" i="183" a="1"/>
  <c r="D12" i="183" s="1"/>
  <c r="E12" i="183" a="1"/>
  <c r="E12" i="183" s="1"/>
  <c r="F12" i="183" a="1"/>
  <c r="F12" i="183" s="1"/>
  <c r="G12" i="183" a="1"/>
  <c r="G12" i="183" s="1"/>
  <c r="C13" i="183" a="1"/>
  <c r="C13" i="183" s="1"/>
  <c r="D13" i="183" a="1"/>
  <c r="D13" i="183" s="1"/>
  <c r="E13" i="183" a="1"/>
  <c r="E13" i="183" s="1"/>
  <c r="F13" i="183" a="1"/>
  <c r="F13" i="183" s="1"/>
  <c r="G13" i="183" a="1"/>
  <c r="G13" i="183" s="1"/>
  <c r="C14" i="183" a="1"/>
  <c r="C14" i="183" s="1"/>
  <c r="D14" i="183" a="1"/>
  <c r="D14" i="183" s="1"/>
  <c r="E14" i="183" a="1"/>
  <c r="E14" i="183" s="1"/>
  <c r="F14" i="183" a="1"/>
  <c r="F14" i="183" s="1"/>
  <c r="G14" i="183" a="1"/>
  <c r="G14" i="183" s="1"/>
  <c r="C15" i="183" a="1"/>
  <c r="C15" i="183" s="1"/>
  <c r="D15" i="183" a="1"/>
  <c r="D15" i="183" s="1"/>
  <c r="E15" i="183" a="1"/>
  <c r="E15" i="183" s="1"/>
  <c r="F15" i="183" a="1"/>
  <c r="F15" i="183" s="1"/>
  <c r="G15" i="183" a="1"/>
  <c r="G15" i="183" s="1"/>
  <c r="C16" i="183" a="1"/>
  <c r="C16" i="183" s="1"/>
  <c r="D16" i="183" a="1"/>
  <c r="D16" i="183" s="1"/>
  <c r="E16" i="183" a="1"/>
  <c r="E16" i="183" s="1"/>
  <c r="F16" i="183" a="1"/>
  <c r="F16" i="183" s="1"/>
  <c r="G16" i="183" a="1"/>
  <c r="G16" i="183" s="1"/>
  <c r="C17" i="183" a="1"/>
  <c r="C17" i="183" s="1"/>
  <c r="D17" i="183" a="1"/>
  <c r="D17" i="183" s="1"/>
  <c r="E17" i="183" a="1"/>
  <c r="E17" i="183" s="1"/>
  <c r="F17" i="183" a="1"/>
  <c r="F17" i="183" s="1"/>
  <c r="G17" i="183" a="1"/>
  <c r="G17" i="183" s="1"/>
  <c r="C18" i="183" a="1"/>
  <c r="C18" i="183" s="1"/>
  <c r="D18" i="183" a="1"/>
  <c r="D18" i="183" s="1"/>
  <c r="E18" i="183" a="1"/>
  <c r="E18" i="183" s="1"/>
  <c r="F18" i="183" a="1"/>
  <c r="F18" i="183" s="1"/>
  <c r="G18" i="183" a="1"/>
  <c r="G18" i="183" s="1"/>
  <c r="C19" i="183" a="1"/>
  <c r="C19" i="183" s="1"/>
  <c r="D19" i="183" a="1"/>
  <c r="D19" i="183" s="1"/>
  <c r="E19" i="183" a="1"/>
  <c r="E19" i="183" s="1"/>
  <c r="F19" i="183" a="1"/>
  <c r="F19" i="183" s="1"/>
  <c r="G19" i="183" a="1"/>
  <c r="G19" i="183" s="1"/>
  <c r="G39" i="188" a="1"/>
  <c r="G39" i="188" s="1"/>
  <c r="F39" i="188" a="1"/>
  <c r="F39" i="188" s="1"/>
  <c r="E39" i="188" a="1"/>
  <c r="E39" i="188" s="1"/>
  <c r="D39" i="188" a="1"/>
  <c r="D39" i="188" s="1"/>
  <c r="C39" i="188" a="1"/>
  <c r="C39" i="188" s="1"/>
  <c r="G38" i="188" a="1"/>
  <c r="G38" i="188" s="1"/>
  <c r="F38" i="188" a="1"/>
  <c r="F38" i="188" s="1"/>
  <c r="E38" i="188" a="1"/>
  <c r="E38" i="188" s="1"/>
  <c r="D38" i="188" a="1"/>
  <c r="D38" i="188" s="1"/>
  <c r="C38" i="188" a="1"/>
  <c r="C38" i="188" s="1"/>
  <c r="G37" i="188" a="1"/>
  <c r="G37" i="188" s="1"/>
  <c r="F37" i="188" a="1"/>
  <c r="F37" i="188" s="1"/>
  <c r="E37" i="188" a="1"/>
  <c r="E37" i="188" s="1"/>
  <c r="D37" i="188" a="1"/>
  <c r="D37" i="188" s="1"/>
  <c r="C37" i="188" a="1"/>
  <c r="C37" i="188" s="1"/>
  <c r="G36" i="188" a="1"/>
  <c r="G36" i="188" s="1"/>
  <c r="F36" i="188" a="1"/>
  <c r="F36" i="188" s="1"/>
  <c r="E36" i="188" a="1"/>
  <c r="E36" i="188" s="1"/>
  <c r="D36" i="188" a="1"/>
  <c r="D36" i="188" s="1"/>
  <c r="C36" i="188" a="1"/>
  <c r="C36" i="188" s="1"/>
  <c r="G35" i="188" a="1"/>
  <c r="G35" i="188" s="1"/>
  <c r="F35" i="188" a="1"/>
  <c r="F35" i="188" s="1"/>
  <c r="E35" i="188" a="1"/>
  <c r="E35" i="188" s="1"/>
  <c r="D35" i="188" a="1"/>
  <c r="D35" i="188" s="1"/>
  <c r="C35" i="188" a="1"/>
  <c r="C35" i="188" s="1"/>
  <c r="G34" i="188" a="1"/>
  <c r="G34" i="188" s="1"/>
  <c r="F34" i="188" a="1"/>
  <c r="F34" i="188" s="1"/>
  <c r="E34" i="188" a="1"/>
  <c r="E34" i="188" s="1"/>
  <c r="D34" i="188" a="1"/>
  <c r="D34" i="188" s="1"/>
  <c r="C34" i="188" a="1"/>
  <c r="C34" i="188" s="1"/>
  <c r="G33" i="188" a="1"/>
  <c r="G33" i="188" s="1"/>
  <c r="F33" i="188" a="1"/>
  <c r="F33" i="188" s="1"/>
  <c r="E33" i="188" a="1"/>
  <c r="E33" i="188" s="1"/>
  <c r="D33" i="188" a="1"/>
  <c r="D33" i="188" s="1"/>
  <c r="C33" i="188" a="1"/>
  <c r="C33" i="188" s="1"/>
  <c r="G32" i="188" a="1"/>
  <c r="G32" i="188" s="1"/>
  <c r="F32" i="188" a="1"/>
  <c r="F32" i="188" s="1"/>
  <c r="E32" i="188" a="1"/>
  <c r="E32" i="188" s="1"/>
  <c r="D32" i="188" a="1"/>
  <c r="D32" i="188" s="1"/>
  <c r="C32" i="188" a="1"/>
  <c r="C32" i="188" s="1"/>
  <c r="G31" i="188" a="1"/>
  <c r="G31" i="188" s="1"/>
  <c r="F31" i="188" a="1"/>
  <c r="F31" i="188" s="1"/>
  <c r="E31" i="188" a="1"/>
  <c r="E31" i="188" s="1"/>
  <c r="D31" i="188" a="1"/>
  <c r="D31" i="188" s="1"/>
  <c r="C31" i="188" a="1"/>
  <c r="C31" i="188" s="1"/>
  <c r="G30" i="188" a="1"/>
  <c r="G30" i="188" s="1"/>
  <c r="F30" i="188" a="1"/>
  <c r="F30" i="188" s="1"/>
  <c r="E30" i="188" a="1"/>
  <c r="E30" i="188" s="1"/>
  <c r="D30" i="188" a="1"/>
  <c r="D30" i="188" s="1"/>
  <c r="C30" i="188" a="1"/>
  <c r="C30" i="188" s="1"/>
  <c r="G29" i="188" a="1"/>
  <c r="G29" i="188" s="1"/>
  <c r="F29" i="188" a="1"/>
  <c r="F29" i="188" s="1"/>
  <c r="E29" i="188" a="1"/>
  <c r="E29" i="188" s="1"/>
  <c r="D29" i="188" a="1"/>
  <c r="D29" i="188" s="1"/>
  <c r="C29" i="188" a="1"/>
  <c r="C29" i="188" s="1"/>
  <c r="G28" i="188" a="1"/>
  <c r="G28" i="188" s="1"/>
  <c r="F28" i="188" a="1"/>
  <c r="F28" i="188" s="1"/>
  <c r="E28" i="188" a="1"/>
  <c r="E28" i="188" s="1"/>
  <c r="D28" i="188" a="1"/>
  <c r="D28" i="188" s="1"/>
  <c r="C28" i="188" a="1"/>
  <c r="C28" i="188" s="1"/>
  <c r="G27" i="188" a="1"/>
  <c r="G27" i="188" s="1"/>
  <c r="F27" i="188" a="1"/>
  <c r="F27" i="188" s="1"/>
  <c r="E27" i="188" a="1"/>
  <c r="E27" i="188" s="1"/>
  <c r="D27" i="188" a="1"/>
  <c r="D27" i="188" s="1"/>
  <c r="C27" i="188" a="1"/>
  <c r="C27" i="188" s="1"/>
  <c r="G26" i="188" a="1"/>
  <c r="G26" i="188" s="1"/>
  <c r="F26" i="188" a="1"/>
  <c r="F26" i="188" s="1"/>
  <c r="E26" i="188" a="1"/>
  <c r="E26" i="188" s="1"/>
  <c r="D26" i="188" a="1"/>
  <c r="D26" i="188" s="1"/>
  <c r="C26" i="188" a="1"/>
  <c r="C26" i="188" s="1"/>
  <c r="G25" i="188" a="1"/>
  <c r="G25" i="188" s="1"/>
  <c r="F25" i="188" a="1"/>
  <c r="F25" i="188" s="1"/>
  <c r="E25" i="188" a="1"/>
  <c r="E25" i="188" s="1"/>
  <c r="D25" i="188" a="1"/>
  <c r="D25" i="188" s="1"/>
  <c r="C25" i="188" a="1"/>
  <c r="C25" i="188" s="1"/>
  <c r="G24" i="188" a="1"/>
  <c r="G24" i="188" s="1"/>
  <c r="F24" i="188" a="1"/>
  <c r="F24" i="188" s="1"/>
  <c r="E24" i="188" a="1"/>
  <c r="E24" i="188" s="1"/>
  <c r="D24" i="188" a="1"/>
  <c r="D24" i="188" s="1"/>
  <c r="C24" i="188" a="1"/>
  <c r="C24" i="188" s="1"/>
  <c r="G23" i="188" a="1"/>
  <c r="G23" i="188" s="1"/>
  <c r="F23" i="188" a="1"/>
  <c r="F23" i="188" s="1"/>
  <c r="E23" i="188" a="1"/>
  <c r="E23" i="188" s="1"/>
  <c r="D23" i="188" a="1"/>
  <c r="D23" i="188" s="1"/>
  <c r="C23" i="188" a="1"/>
  <c r="C23" i="188" s="1"/>
  <c r="G22" i="188" a="1"/>
  <c r="G22" i="188" s="1"/>
  <c r="F22" i="188" a="1"/>
  <c r="F22" i="188" s="1"/>
  <c r="E22" i="188" a="1"/>
  <c r="E22" i="188" s="1"/>
  <c r="D22" i="188" a="1"/>
  <c r="D22" i="188" s="1"/>
  <c r="C22" i="188" a="1"/>
  <c r="C22" i="188" s="1"/>
  <c r="G21" i="188" a="1"/>
  <c r="G21" i="188" s="1"/>
  <c r="F21" i="188" a="1"/>
  <c r="F21" i="188" s="1"/>
  <c r="E21" i="188" a="1"/>
  <c r="E21" i="188" s="1"/>
  <c r="D21" i="188" a="1"/>
  <c r="D21" i="188" s="1"/>
  <c r="C21" i="188" a="1"/>
  <c r="C21" i="188" s="1"/>
  <c r="G20" i="188" a="1"/>
  <c r="G20" i="188" s="1"/>
  <c r="F20" i="188" a="1"/>
  <c r="F20" i="188" s="1"/>
  <c r="E20" i="188" a="1"/>
  <c r="E20" i="188" s="1"/>
  <c r="D20" i="188" a="1"/>
  <c r="D20" i="188" s="1"/>
  <c r="C20" i="188" a="1"/>
  <c r="C20" i="188" s="1"/>
  <c r="G19" i="188" a="1"/>
  <c r="G19" i="188" s="1"/>
  <c r="F19" i="188" a="1"/>
  <c r="F19" i="188" s="1"/>
  <c r="E19" i="188" a="1"/>
  <c r="E19" i="188" s="1"/>
  <c r="D19" i="188" a="1"/>
  <c r="D19" i="188" s="1"/>
  <c r="C19" i="188" a="1"/>
  <c r="C19" i="188" s="1"/>
  <c r="G18" i="188" a="1"/>
  <c r="G18" i="188" s="1"/>
  <c r="F18" i="188" a="1"/>
  <c r="F18" i="188" s="1"/>
  <c r="E18" i="188" a="1"/>
  <c r="E18" i="188" s="1"/>
  <c r="D18" i="188" a="1"/>
  <c r="D18" i="188" s="1"/>
  <c r="C18" i="188" a="1"/>
  <c r="C18" i="188" s="1"/>
  <c r="G17" i="188" a="1"/>
  <c r="G17" i="188" s="1"/>
  <c r="F17" i="188" a="1"/>
  <c r="F17" i="188" s="1"/>
  <c r="E17" i="188" a="1"/>
  <c r="E17" i="188" s="1"/>
  <c r="D17" i="188" a="1"/>
  <c r="D17" i="188" s="1"/>
  <c r="C17" i="188" a="1"/>
  <c r="C17" i="188" s="1"/>
  <c r="G16" i="188" a="1"/>
  <c r="G16" i="188" s="1"/>
  <c r="F16" i="188" a="1"/>
  <c r="F16" i="188" s="1"/>
  <c r="E16" i="188" a="1"/>
  <c r="E16" i="188" s="1"/>
  <c r="D16" i="188" a="1"/>
  <c r="D16" i="188" s="1"/>
  <c r="C16" i="188" a="1"/>
  <c r="C16" i="188" s="1"/>
  <c r="G15" i="188" a="1"/>
  <c r="G15" i="188" s="1"/>
  <c r="F15" i="188" a="1"/>
  <c r="F15" i="188" s="1"/>
  <c r="E15" i="188" a="1"/>
  <c r="E15" i="188" s="1"/>
  <c r="D15" i="188" a="1"/>
  <c r="D15" i="188" s="1"/>
  <c r="C15" i="188" a="1"/>
  <c r="C15" i="188" s="1"/>
  <c r="G14" i="188" a="1"/>
  <c r="G14" i="188" s="1"/>
  <c r="F14" i="188" a="1"/>
  <c r="F14" i="188" s="1"/>
  <c r="E14" i="188" a="1"/>
  <c r="E14" i="188" s="1"/>
  <c r="D14" i="188" a="1"/>
  <c r="D14" i="188" s="1"/>
  <c r="C14" i="188" a="1"/>
  <c r="C14" i="188" s="1"/>
  <c r="G13" i="188" a="1"/>
  <c r="G13" i="188" s="1"/>
  <c r="F13" i="188" a="1"/>
  <c r="F13" i="188" s="1"/>
  <c r="E13" i="188" a="1"/>
  <c r="E13" i="188" s="1"/>
  <c r="D13" i="188" a="1"/>
  <c r="D13" i="188" s="1"/>
  <c r="C13" i="188" a="1"/>
  <c r="C13" i="188" s="1"/>
  <c r="G12" i="188" a="1"/>
  <c r="G12" i="188" s="1"/>
  <c r="F12" i="188" a="1"/>
  <c r="F12" i="188" s="1"/>
  <c r="E12" i="188" a="1"/>
  <c r="E12" i="188" s="1"/>
  <c r="D12" i="188" a="1"/>
  <c r="D12" i="188" s="1"/>
  <c r="C12" i="188" a="1"/>
  <c r="C12" i="188" s="1"/>
  <c r="G11" i="188" a="1"/>
  <c r="G11" i="188" s="1"/>
  <c r="F11" i="188" a="1"/>
  <c r="F11" i="188" s="1"/>
  <c r="E11" i="188" a="1"/>
  <c r="E11" i="188" s="1"/>
  <c r="D11" i="188" a="1"/>
  <c r="D11" i="188" s="1"/>
  <c r="C11" i="188" a="1"/>
  <c r="C11" i="188" s="1"/>
  <c r="G10" i="188" a="1"/>
  <c r="G10" i="188" s="1"/>
  <c r="F10" i="188" a="1"/>
  <c r="F10" i="188" s="1"/>
  <c r="E10" i="188" a="1"/>
  <c r="E10" i="188" s="1"/>
  <c r="D10" i="188" a="1"/>
  <c r="D10" i="188" s="1"/>
  <c r="C10" i="188" a="1"/>
  <c r="C10" i="188" s="1"/>
  <c r="G9" i="188" a="1"/>
  <c r="G9" i="188" s="1"/>
  <c r="F9" i="188" a="1"/>
  <c r="F9" i="188" s="1"/>
  <c r="E9" i="188" a="1"/>
  <c r="E9" i="188" s="1"/>
  <c r="D9" i="188" a="1"/>
  <c r="D9" i="188" s="1"/>
  <c r="C9" i="188" a="1"/>
  <c r="C9" i="188" s="1"/>
  <c r="G8" i="188" a="1"/>
  <c r="G8" i="188" s="1"/>
  <c r="F8" i="188" a="1"/>
  <c r="F8" i="188" s="1"/>
  <c r="E8" i="188" a="1"/>
  <c r="E8" i="188" s="1"/>
  <c r="D8" i="188" a="1"/>
  <c r="D8" i="188" s="1"/>
  <c r="C8" i="188" a="1"/>
  <c r="C8" i="188" s="1"/>
  <c r="G7" i="188" a="1"/>
  <c r="G7" i="188" s="1"/>
  <c r="F7" i="188" a="1"/>
  <c r="F7" i="188" s="1"/>
  <c r="E7" i="188" a="1"/>
  <c r="E7" i="188" s="1"/>
  <c r="D7" i="188" a="1"/>
  <c r="D7" i="188" s="1"/>
  <c r="C7" i="188" a="1"/>
  <c r="C7" i="188" s="1"/>
  <c r="G6" i="188" a="1"/>
  <c r="G6" i="188" s="1"/>
  <c r="F6" i="188" a="1"/>
  <c r="F6" i="188" s="1"/>
  <c r="E6" i="188" a="1"/>
  <c r="E6" i="188" s="1"/>
  <c r="D6" i="188" a="1"/>
  <c r="D6" i="188" s="1"/>
  <c r="C6" i="188" a="1"/>
  <c r="C6" i="188" s="1"/>
  <c r="G5" i="188" a="1"/>
  <c r="G5" i="188" s="1"/>
  <c r="F5" i="188" a="1"/>
  <c r="F5" i="188" s="1"/>
  <c r="E5" i="188" a="1"/>
  <c r="E5" i="188" s="1"/>
  <c r="D5" i="188" a="1"/>
  <c r="D5" i="188" s="1"/>
  <c r="C5" i="188" a="1"/>
  <c r="C5" i="188" s="1"/>
  <c r="G5" i="197" a="1"/>
  <c r="G5" i="197" s="1"/>
  <c r="G6" i="197" a="1"/>
  <c r="G6" i="197" s="1"/>
  <c r="G7" i="197" a="1"/>
  <c r="G7" i="197" s="1"/>
  <c r="G8" i="197" a="1"/>
  <c r="G8" i="197" s="1"/>
  <c r="G9" i="197" a="1"/>
  <c r="G9" i="197" s="1"/>
  <c r="C5" i="197" a="1"/>
  <c r="C5" i="197" s="1"/>
  <c r="C6" i="197" a="1"/>
  <c r="C6" i="197" s="1"/>
  <c r="C7" i="197" a="1"/>
  <c r="C7" i="197" s="1"/>
  <c r="C8" i="197" a="1"/>
  <c r="C8" i="197" s="1"/>
  <c r="C9" i="197" a="1"/>
  <c r="C9" i="197" s="1"/>
  <c r="G4" i="197" a="1"/>
  <c r="G4" i="197" s="1"/>
  <c r="C4" i="197" a="1"/>
  <c r="C4" i="197" s="1"/>
  <c r="G4" i="200" a="1"/>
  <c r="G4" i="200" s="1"/>
  <c r="F4" i="200" a="1"/>
  <c r="F4" i="200" s="1"/>
  <c r="E4" i="200" a="1"/>
  <c r="E4" i="200" s="1"/>
  <c r="D4" i="200" a="1"/>
  <c r="D4" i="200" s="1"/>
  <c r="C4" i="200" a="1"/>
  <c r="C4" i="200" s="1"/>
  <c r="G4" i="199" a="1"/>
  <c r="G4" i="199" s="1"/>
  <c r="F4" i="199" a="1"/>
  <c r="F4" i="199" s="1"/>
  <c r="E4" i="199" a="1"/>
  <c r="E4" i="199" s="1"/>
  <c r="D4" i="199" a="1"/>
  <c r="D4" i="199" s="1"/>
  <c r="C4" i="199" a="1"/>
  <c r="C4" i="199" s="1"/>
  <c r="G4" i="196" a="1"/>
  <c r="G4" i="196" s="1"/>
  <c r="F4" i="196" a="1"/>
  <c r="F4" i="196" s="1"/>
  <c r="E4" i="196" a="1"/>
  <c r="E4" i="196" s="1"/>
  <c r="D4" i="196" a="1"/>
  <c r="D4" i="196" s="1"/>
  <c r="C4" i="196" a="1"/>
  <c r="C4" i="196" s="1"/>
  <c r="G4" i="198" a="1"/>
  <c r="G4" i="198" s="1"/>
  <c r="F4" i="198" a="1"/>
  <c r="F4" i="198" s="1"/>
  <c r="E4" i="198" a="1"/>
  <c r="E4" i="198" s="1"/>
  <c r="D4" i="198" a="1"/>
  <c r="D4" i="198" s="1"/>
  <c r="C4" i="198" a="1"/>
  <c r="C4" i="198" s="1"/>
  <c r="G4" i="201" a="1"/>
  <c r="G4" i="201" s="1"/>
  <c r="F4" i="201" a="1"/>
  <c r="F4" i="201" s="1"/>
  <c r="E4" i="201" a="1"/>
  <c r="E4" i="201" s="1"/>
  <c r="D4" i="201" a="1"/>
  <c r="D4" i="201" s="1"/>
  <c r="C4" i="201" a="1"/>
  <c r="C4" i="201" s="1"/>
  <c r="G4" i="183" a="1"/>
  <c r="G4" i="183" s="1"/>
  <c r="F4" i="183" a="1"/>
  <c r="F4" i="183" s="1"/>
  <c r="E4" i="183" a="1"/>
  <c r="E4" i="183" s="1"/>
  <c r="D4" i="183" a="1"/>
  <c r="D4" i="183" s="1"/>
  <c r="C4" i="183" a="1"/>
  <c r="C4" i="183" s="1"/>
  <c r="G4" i="188" a="1"/>
  <c r="G4" i="188" s="1"/>
  <c r="F4" i="188" a="1"/>
  <c r="F4" i="188" s="1"/>
  <c r="E4" i="188" a="1"/>
  <c r="E4" i="188" s="1"/>
  <c r="D4" i="188" a="1"/>
  <c r="D4" i="188" s="1"/>
  <c r="C4" i="188" a="1"/>
  <c r="C4" i="188" s="1"/>
  <c r="G52" i="192" a="1"/>
  <c r="G52" i="192" s="1"/>
  <c r="F52" i="192" a="1"/>
  <c r="F52" i="192" s="1"/>
  <c r="E52" i="192" a="1"/>
  <c r="E52" i="192" s="1"/>
  <c r="D52" i="192" a="1"/>
  <c r="D52" i="192" s="1"/>
  <c r="C52" i="192" a="1"/>
  <c r="C52" i="192" s="1"/>
  <c r="G51" i="192" a="1"/>
  <c r="G51" i="192" s="1"/>
  <c r="F51" i="192" a="1"/>
  <c r="F51" i="192" s="1"/>
  <c r="E51" i="192" a="1"/>
  <c r="E51" i="192" s="1"/>
  <c r="D51" i="192" a="1"/>
  <c r="D51" i="192" s="1"/>
  <c r="C51" i="192" a="1"/>
  <c r="C51" i="192" s="1"/>
  <c r="G50" i="192" a="1"/>
  <c r="G50" i="192" s="1"/>
  <c r="F50" i="192" a="1"/>
  <c r="F50" i="192" s="1"/>
  <c r="E50" i="192" a="1"/>
  <c r="E50" i="192" s="1"/>
  <c r="D50" i="192" a="1"/>
  <c r="D50" i="192" s="1"/>
  <c r="C50" i="192" a="1"/>
  <c r="C50" i="192" s="1"/>
  <c r="G49" i="192" a="1"/>
  <c r="G49" i="192" s="1"/>
  <c r="F49" i="192" a="1"/>
  <c r="F49" i="192" s="1"/>
  <c r="E49" i="192" a="1"/>
  <c r="E49" i="192" s="1"/>
  <c r="D49" i="192" a="1"/>
  <c r="D49" i="192" s="1"/>
  <c r="C49" i="192" a="1"/>
  <c r="C49" i="192" s="1"/>
  <c r="G48" i="192" a="1"/>
  <c r="G48" i="192" s="1"/>
  <c r="F48" i="192" a="1"/>
  <c r="F48" i="192" s="1"/>
  <c r="E48" i="192" a="1"/>
  <c r="E48" i="192" s="1"/>
  <c r="D48" i="192" a="1"/>
  <c r="D48" i="192" s="1"/>
  <c r="C48" i="192" a="1"/>
  <c r="C48" i="192" s="1"/>
  <c r="G47" i="192" a="1"/>
  <c r="G47" i="192" s="1"/>
  <c r="F47" i="192" a="1"/>
  <c r="F47" i="192" s="1"/>
  <c r="E47" i="192" a="1"/>
  <c r="E47" i="192" s="1"/>
  <c r="D47" i="192" a="1"/>
  <c r="D47" i="192" s="1"/>
  <c r="C47" i="192" a="1"/>
  <c r="C47" i="192" s="1"/>
  <c r="G46" i="192" a="1"/>
  <c r="G46" i="192" s="1"/>
  <c r="F46" i="192" a="1"/>
  <c r="F46" i="192" s="1"/>
  <c r="E46" i="192" a="1"/>
  <c r="E46" i="192" s="1"/>
  <c r="D46" i="192" a="1"/>
  <c r="D46" i="192" s="1"/>
  <c r="C46" i="192" a="1"/>
  <c r="C46" i="192" s="1"/>
  <c r="G45" i="192" a="1"/>
  <c r="G45" i="192" s="1"/>
  <c r="F45" i="192" a="1"/>
  <c r="F45" i="192" s="1"/>
  <c r="E45" i="192" a="1"/>
  <c r="E45" i="192" s="1"/>
  <c r="D45" i="192" a="1"/>
  <c r="D45" i="192" s="1"/>
  <c r="C45" i="192" a="1"/>
  <c r="C45" i="192" s="1"/>
  <c r="G44" i="192" a="1"/>
  <c r="G44" i="192" s="1"/>
  <c r="F44" i="192" a="1"/>
  <c r="F44" i="192" s="1"/>
  <c r="E44" i="192" a="1"/>
  <c r="E44" i="192" s="1"/>
  <c r="D44" i="192" a="1"/>
  <c r="D44" i="192" s="1"/>
  <c r="C44" i="192" a="1"/>
  <c r="C44" i="192" s="1"/>
  <c r="G43" i="192" a="1"/>
  <c r="G43" i="192" s="1"/>
  <c r="F43" i="192" a="1"/>
  <c r="F43" i="192" s="1"/>
  <c r="E43" i="192" a="1"/>
  <c r="E43" i="192" s="1"/>
  <c r="D43" i="192" a="1"/>
  <c r="D43" i="192" s="1"/>
  <c r="C43" i="192" a="1"/>
  <c r="C43" i="192" s="1"/>
  <c r="G42" i="192" a="1"/>
  <c r="G42" i="192" s="1"/>
  <c r="F42" i="192" a="1"/>
  <c r="F42" i="192" s="1"/>
  <c r="E42" i="192" a="1"/>
  <c r="E42" i="192" s="1"/>
  <c r="D42" i="192" a="1"/>
  <c r="D42" i="192" s="1"/>
  <c r="C42" i="192" a="1"/>
  <c r="C42" i="192" s="1"/>
  <c r="G41" i="192" a="1"/>
  <c r="G41" i="192" s="1"/>
  <c r="F41" i="192" a="1"/>
  <c r="F41" i="192" s="1"/>
  <c r="E41" i="192" a="1"/>
  <c r="E41" i="192" s="1"/>
  <c r="D41" i="192" a="1"/>
  <c r="D41" i="192" s="1"/>
  <c r="C41" i="192" a="1"/>
  <c r="C41" i="192" s="1"/>
  <c r="G40" i="192" a="1"/>
  <c r="G40" i="192" s="1"/>
  <c r="F40" i="192" a="1"/>
  <c r="F40" i="192" s="1"/>
  <c r="E40" i="192" a="1"/>
  <c r="E40" i="192" s="1"/>
  <c r="D40" i="192" a="1"/>
  <c r="D40" i="192" s="1"/>
  <c r="C40" i="192" a="1"/>
  <c r="C40" i="192" s="1"/>
  <c r="G39" i="192" a="1"/>
  <c r="G39" i="192" s="1"/>
  <c r="F39" i="192" a="1"/>
  <c r="F39" i="192" s="1"/>
  <c r="E39" i="192" a="1"/>
  <c r="E39" i="192" s="1"/>
  <c r="D39" i="192" a="1"/>
  <c r="D39" i="192" s="1"/>
  <c r="C39" i="192" a="1"/>
  <c r="C39" i="192" s="1"/>
  <c r="G38" i="192" a="1"/>
  <c r="G38" i="192" s="1"/>
  <c r="F38" i="192" a="1"/>
  <c r="F38" i="192" s="1"/>
  <c r="E38" i="192" a="1"/>
  <c r="E38" i="192" s="1"/>
  <c r="D38" i="192" a="1"/>
  <c r="D38" i="192" s="1"/>
  <c r="C38" i="192" a="1"/>
  <c r="C38" i="192" s="1"/>
  <c r="G37" i="192" a="1"/>
  <c r="G37" i="192" s="1"/>
  <c r="F37" i="192" a="1"/>
  <c r="F37" i="192" s="1"/>
  <c r="E37" i="192" a="1"/>
  <c r="E37" i="192" s="1"/>
  <c r="D37" i="192" a="1"/>
  <c r="D37" i="192" s="1"/>
  <c r="C37" i="192" a="1"/>
  <c r="C37" i="192" s="1"/>
  <c r="G36" i="192" a="1"/>
  <c r="G36" i="192" s="1"/>
  <c r="F36" i="192" a="1"/>
  <c r="F36" i="192" s="1"/>
  <c r="E36" i="192" a="1"/>
  <c r="E36" i="192" s="1"/>
  <c r="D36" i="192" a="1"/>
  <c r="D36" i="192" s="1"/>
  <c r="C36" i="192" a="1"/>
  <c r="C36" i="192" s="1"/>
  <c r="G35" i="192" a="1"/>
  <c r="G35" i="192" s="1"/>
  <c r="F35" i="192" a="1"/>
  <c r="F35" i="192" s="1"/>
  <c r="E35" i="192" a="1"/>
  <c r="E35" i="192" s="1"/>
  <c r="D35" i="192" a="1"/>
  <c r="D35" i="192" s="1"/>
  <c r="C35" i="192" a="1"/>
  <c r="C35" i="192" s="1"/>
  <c r="G34" i="192" a="1"/>
  <c r="G34" i="192" s="1"/>
  <c r="F34" i="192" a="1"/>
  <c r="F34" i="192" s="1"/>
  <c r="E34" i="192" a="1"/>
  <c r="E34" i="192" s="1"/>
  <c r="D34" i="192" a="1"/>
  <c r="D34" i="192" s="1"/>
  <c r="G33" i="192" a="1"/>
  <c r="G33" i="192" s="1"/>
  <c r="F33" i="192" a="1"/>
  <c r="F33" i="192" s="1"/>
  <c r="E33" i="192" a="1"/>
  <c r="E33" i="192" s="1"/>
  <c r="D33" i="192" a="1"/>
  <c r="D33" i="192" s="1"/>
  <c r="G32" i="192" a="1"/>
  <c r="G32" i="192" s="1"/>
  <c r="F32" i="192" a="1"/>
  <c r="F32" i="192" s="1"/>
  <c r="E32" i="192" a="1"/>
  <c r="E32" i="192" s="1"/>
  <c r="D32" i="192" a="1"/>
  <c r="D32" i="192" s="1"/>
  <c r="C32" i="192" a="1"/>
  <c r="C32" i="192" s="1"/>
  <c r="G31" i="192" a="1"/>
  <c r="G31" i="192" s="1"/>
  <c r="F31" i="192" a="1"/>
  <c r="F31" i="192" s="1"/>
  <c r="E31" i="192" a="1"/>
  <c r="E31" i="192" s="1"/>
  <c r="D31" i="192" a="1"/>
  <c r="D31" i="192" s="1"/>
  <c r="C31" i="192" a="1"/>
  <c r="C31" i="192" s="1"/>
  <c r="G30" i="192" a="1"/>
  <c r="G30" i="192" s="1"/>
  <c r="F30" i="192" a="1"/>
  <c r="F30" i="192" s="1"/>
  <c r="E30" i="192" a="1"/>
  <c r="E30" i="192" s="1"/>
  <c r="D30" i="192" a="1"/>
  <c r="D30" i="192" s="1"/>
  <c r="C30" i="192" a="1"/>
  <c r="C30" i="192" s="1"/>
  <c r="G29" i="192" a="1"/>
  <c r="G29" i="192" s="1"/>
  <c r="F29" i="192" a="1"/>
  <c r="F29" i="192" s="1"/>
  <c r="E29" i="192" a="1"/>
  <c r="E29" i="192" s="1"/>
  <c r="D29" i="192" a="1"/>
  <c r="D29" i="192" s="1"/>
  <c r="C29" i="192" a="1"/>
  <c r="C29" i="192" s="1"/>
  <c r="G28" i="192" a="1"/>
  <c r="G28" i="192" s="1"/>
  <c r="F28" i="192" a="1"/>
  <c r="F28" i="192" s="1"/>
  <c r="E28" i="192" a="1"/>
  <c r="E28" i="192" s="1"/>
  <c r="D28" i="192" a="1"/>
  <c r="D28" i="192" s="1"/>
  <c r="C28" i="192" a="1"/>
  <c r="C28" i="192" s="1"/>
  <c r="G27" i="192" a="1"/>
  <c r="G27" i="192" s="1"/>
  <c r="F27" i="192" a="1"/>
  <c r="F27" i="192" s="1"/>
  <c r="E27" i="192" a="1"/>
  <c r="E27" i="192" s="1"/>
  <c r="D27" i="192" a="1"/>
  <c r="D27" i="192" s="1"/>
  <c r="C27" i="192" a="1"/>
  <c r="C27" i="192" s="1"/>
  <c r="G26" i="192" a="1"/>
  <c r="G26" i="192" s="1"/>
  <c r="F26" i="192" a="1"/>
  <c r="F26" i="192" s="1"/>
  <c r="E26" i="192" a="1"/>
  <c r="E26" i="192" s="1"/>
  <c r="D26" i="192" a="1"/>
  <c r="D26" i="192" s="1"/>
  <c r="C26" i="192" a="1"/>
  <c r="C26" i="192" s="1"/>
  <c r="G25" i="192" a="1"/>
  <c r="G25" i="192" s="1"/>
  <c r="F25" i="192" a="1"/>
  <c r="F25" i="192" s="1"/>
  <c r="E25" i="192" a="1"/>
  <c r="E25" i="192" s="1"/>
  <c r="D25" i="192" a="1"/>
  <c r="D25" i="192" s="1"/>
  <c r="C25" i="192" a="1"/>
  <c r="C25" i="192" s="1"/>
  <c r="G24" i="192" a="1"/>
  <c r="G24" i="192" s="1"/>
  <c r="F24" i="192" a="1"/>
  <c r="F24" i="192" s="1"/>
  <c r="E24" i="192" a="1"/>
  <c r="E24" i="192" s="1"/>
  <c r="D24" i="192" a="1"/>
  <c r="D24" i="192" s="1"/>
  <c r="C24" i="192" a="1"/>
  <c r="C24" i="192" s="1"/>
  <c r="G23" i="192" a="1"/>
  <c r="G23" i="192" s="1"/>
  <c r="F23" i="192" a="1"/>
  <c r="F23" i="192" s="1"/>
  <c r="E23" i="192" a="1"/>
  <c r="E23" i="192" s="1"/>
  <c r="D23" i="192" a="1"/>
  <c r="D23" i="192" s="1"/>
  <c r="C23" i="192" a="1"/>
  <c r="C23" i="192" s="1"/>
  <c r="G22" i="192" a="1"/>
  <c r="G22" i="192" s="1"/>
  <c r="F22" i="192" a="1"/>
  <c r="F22" i="192" s="1"/>
  <c r="E22" i="192" a="1"/>
  <c r="E22" i="192" s="1"/>
  <c r="D22" i="192" a="1"/>
  <c r="D22" i="192" s="1"/>
  <c r="C22" i="192" a="1"/>
  <c r="C22" i="192" s="1"/>
  <c r="G21" i="192" a="1"/>
  <c r="G21" i="192" s="1"/>
  <c r="F21" i="192" a="1"/>
  <c r="F21" i="192" s="1"/>
  <c r="E21" i="192" a="1"/>
  <c r="E21" i="192" s="1"/>
  <c r="D21" i="192" a="1"/>
  <c r="D21" i="192" s="1"/>
  <c r="C21" i="192" a="1"/>
  <c r="C21" i="192" s="1"/>
  <c r="G20" i="192" a="1"/>
  <c r="G20" i="192" s="1"/>
  <c r="F20" i="192" a="1"/>
  <c r="F20" i="192" s="1"/>
  <c r="E20" i="192" a="1"/>
  <c r="E20" i="192" s="1"/>
  <c r="D20" i="192" a="1"/>
  <c r="D20" i="192" s="1"/>
  <c r="C20" i="192" a="1"/>
  <c r="C20" i="192" s="1"/>
  <c r="G19" i="192" a="1"/>
  <c r="G19" i="192" s="1"/>
  <c r="F19" i="192" a="1"/>
  <c r="F19" i="192" s="1"/>
  <c r="E19" i="192" a="1"/>
  <c r="E19" i="192" s="1"/>
  <c r="D19" i="192" a="1"/>
  <c r="D19" i="192" s="1"/>
  <c r="C19" i="192" a="1"/>
  <c r="C19" i="192" s="1"/>
  <c r="G18" i="192" a="1"/>
  <c r="G18" i="192" s="1"/>
  <c r="F18" i="192" a="1"/>
  <c r="F18" i="192" s="1"/>
  <c r="E18" i="192" a="1"/>
  <c r="E18" i="192" s="1"/>
  <c r="D18" i="192" a="1"/>
  <c r="D18" i="192" s="1"/>
  <c r="C18" i="192" a="1"/>
  <c r="C18" i="192" s="1"/>
  <c r="G17" i="192" a="1"/>
  <c r="G17" i="192" s="1"/>
  <c r="F17" i="192" a="1"/>
  <c r="F17" i="192" s="1"/>
  <c r="E17" i="192" a="1"/>
  <c r="E17" i="192" s="1"/>
  <c r="D17" i="192" a="1"/>
  <c r="D17" i="192" s="1"/>
  <c r="C17" i="192" a="1"/>
  <c r="C17" i="192" s="1"/>
  <c r="G16" i="192" a="1"/>
  <c r="G16" i="192" s="1"/>
  <c r="F16" i="192" a="1"/>
  <c r="F16" i="192" s="1"/>
  <c r="E16" i="192" a="1"/>
  <c r="E16" i="192" s="1"/>
  <c r="D16" i="192" a="1"/>
  <c r="D16" i="192" s="1"/>
  <c r="C16" i="192" a="1"/>
  <c r="C16" i="192" s="1"/>
  <c r="G15" i="192" a="1"/>
  <c r="G15" i="192" s="1"/>
  <c r="F15" i="192" a="1"/>
  <c r="F15" i="192" s="1"/>
  <c r="E15" i="192" a="1"/>
  <c r="E15" i="192" s="1"/>
  <c r="D15" i="192" a="1"/>
  <c r="D15" i="192" s="1"/>
  <c r="C15" i="192" a="1"/>
  <c r="C15" i="192" s="1"/>
  <c r="G14" i="192" a="1"/>
  <c r="G14" i="192" s="1"/>
  <c r="F14" i="192" a="1"/>
  <c r="F14" i="192" s="1"/>
  <c r="E14" i="192" a="1"/>
  <c r="E14" i="192" s="1"/>
  <c r="D14" i="192" a="1"/>
  <c r="D14" i="192" s="1"/>
  <c r="C14" i="192" a="1"/>
  <c r="C14" i="192" s="1"/>
  <c r="G13" i="192" a="1"/>
  <c r="G13" i="192" s="1"/>
  <c r="F13" i="192" a="1"/>
  <c r="F13" i="192" s="1"/>
  <c r="E13" i="192" a="1"/>
  <c r="E13" i="192" s="1"/>
  <c r="D13" i="192" a="1"/>
  <c r="D13" i="192" s="1"/>
  <c r="C13" i="192" a="1"/>
  <c r="C13" i="192" s="1"/>
  <c r="G12" i="192" a="1"/>
  <c r="G12" i="192" s="1"/>
  <c r="F12" i="192" a="1"/>
  <c r="F12" i="192" s="1"/>
  <c r="E12" i="192" a="1"/>
  <c r="E12" i="192" s="1"/>
  <c r="D12" i="192" a="1"/>
  <c r="D12" i="192" s="1"/>
  <c r="C12" i="192" a="1"/>
  <c r="C12" i="192" s="1"/>
  <c r="G11" i="192" a="1"/>
  <c r="G11" i="192" s="1"/>
  <c r="F11" i="192" a="1"/>
  <c r="F11" i="192" s="1"/>
  <c r="E11" i="192" a="1"/>
  <c r="E11" i="192" s="1"/>
  <c r="D11" i="192" a="1"/>
  <c r="D11" i="192" s="1"/>
  <c r="C11" i="192" a="1"/>
  <c r="C11" i="192" s="1"/>
  <c r="G10" i="192" a="1"/>
  <c r="G10" i="192" s="1"/>
  <c r="F10" i="192" a="1"/>
  <c r="F10" i="192" s="1"/>
  <c r="E10" i="192" a="1"/>
  <c r="E10" i="192" s="1"/>
  <c r="D10" i="192" a="1"/>
  <c r="D10" i="192" s="1"/>
  <c r="C10" i="192" a="1"/>
  <c r="C10" i="192" s="1"/>
  <c r="G9" i="192" a="1"/>
  <c r="G9" i="192" s="1"/>
  <c r="F9" i="192" a="1"/>
  <c r="F9" i="192" s="1"/>
  <c r="E9" i="192" a="1"/>
  <c r="E9" i="192" s="1"/>
  <c r="D9" i="192" a="1"/>
  <c r="D9" i="192" s="1"/>
  <c r="C9" i="192" a="1"/>
  <c r="C9" i="192" s="1"/>
  <c r="G8" i="192" a="1"/>
  <c r="G8" i="192" s="1"/>
  <c r="F8" i="192" a="1"/>
  <c r="F8" i="192" s="1"/>
  <c r="E8" i="192" a="1"/>
  <c r="E8" i="192" s="1"/>
  <c r="D8" i="192" a="1"/>
  <c r="D8" i="192" s="1"/>
  <c r="C8" i="192" a="1"/>
  <c r="C8" i="192" s="1"/>
  <c r="G7" i="192" a="1"/>
  <c r="G7" i="192" s="1"/>
  <c r="F7" i="192" a="1"/>
  <c r="F7" i="192" s="1"/>
  <c r="E7" i="192" a="1"/>
  <c r="E7" i="192" s="1"/>
  <c r="D7" i="192" a="1"/>
  <c r="D7" i="192" s="1"/>
  <c r="C7" i="192" a="1"/>
  <c r="C7" i="192" s="1"/>
  <c r="G6" i="192" a="1"/>
  <c r="G6" i="192" s="1"/>
  <c r="F6" i="192" a="1"/>
  <c r="F6" i="192" s="1"/>
  <c r="E6" i="192" a="1"/>
  <c r="E6" i="192" s="1"/>
  <c r="D6" i="192" a="1"/>
  <c r="D6" i="192" s="1"/>
  <c r="C6" i="192" a="1"/>
  <c r="C6" i="192" s="1"/>
  <c r="G5" i="192" a="1"/>
  <c r="G5" i="192" s="1"/>
  <c r="F5" i="192" a="1"/>
  <c r="F5" i="192" s="1"/>
  <c r="E5" i="192" a="1"/>
  <c r="E5" i="192" s="1"/>
  <c r="D5" i="192" a="1"/>
  <c r="D5" i="192" s="1"/>
  <c r="C5" i="192" a="1"/>
  <c r="C5" i="192" s="1"/>
  <c r="G93" i="191" a="1"/>
  <c r="G93" i="191" s="1"/>
  <c r="F93" i="191" a="1"/>
  <c r="F93" i="191" s="1"/>
  <c r="E93" i="191" a="1"/>
  <c r="E93" i="191" s="1"/>
  <c r="D93" i="191" a="1"/>
  <c r="D93" i="191" s="1"/>
  <c r="C93" i="191" a="1"/>
  <c r="C93" i="191" s="1"/>
  <c r="G92" i="191" a="1"/>
  <c r="G92" i="191" s="1"/>
  <c r="F92" i="191" a="1"/>
  <c r="F92" i="191" s="1"/>
  <c r="E92" i="191" a="1"/>
  <c r="E92" i="191" s="1"/>
  <c r="D92" i="191" a="1"/>
  <c r="D92" i="191" s="1"/>
  <c r="C92" i="191" a="1"/>
  <c r="C92" i="191" s="1"/>
  <c r="G91" i="191" a="1"/>
  <c r="G91" i="191" s="1"/>
  <c r="F91" i="191" a="1"/>
  <c r="F91" i="191" s="1"/>
  <c r="E91" i="191" a="1"/>
  <c r="E91" i="191" s="1"/>
  <c r="D91" i="191" a="1"/>
  <c r="D91" i="191" s="1"/>
  <c r="C91" i="191" a="1"/>
  <c r="C91" i="191" s="1"/>
  <c r="G90" i="191" a="1"/>
  <c r="G90" i="191" s="1"/>
  <c r="F90" i="191" a="1"/>
  <c r="F90" i="191" s="1"/>
  <c r="E90" i="191" a="1"/>
  <c r="E90" i="191" s="1"/>
  <c r="D90" i="191" a="1"/>
  <c r="D90" i="191" s="1"/>
  <c r="C90" i="191" a="1"/>
  <c r="C90" i="191" s="1"/>
  <c r="G89" i="191" a="1"/>
  <c r="G89" i="191" s="1"/>
  <c r="F89" i="191" a="1"/>
  <c r="F89" i="191" s="1"/>
  <c r="E89" i="191" a="1"/>
  <c r="E89" i="191" s="1"/>
  <c r="D89" i="191" a="1"/>
  <c r="D89" i="191" s="1"/>
  <c r="C89" i="191" a="1"/>
  <c r="C89" i="191" s="1"/>
  <c r="G88" i="191" a="1"/>
  <c r="G88" i="191" s="1"/>
  <c r="F88" i="191" a="1"/>
  <c r="F88" i="191" s="1"/>
  <c r="E88" i="191" a="1"/>
  <c r="E88" i="191" s="1"/>
  <c r="D88" i="191" a="1"/>
  <c r="D88" i="191" s="1"/>
  <c r="C88" i="191" a="1"/>
  <c r="C88" i="191" s="1"/>
  <c r="G87" i="191" a="1"/>
  <c r="G87" i="191" s="1"/>
  <c r="F87" i="191" a="1"/>
  <c r="F87" i="191" s="1"/>
  <c r="E87" i="191" a="1"/>
  <c r="E87" i="191" s="1"/>
  <c r="D87" i="191" a="1"/>
  <c r="D87" i="191" s="1"/>
  <c r="C87" i="191" a="1"/>
  <c r="C87" i="191" s="1"/>
  <c r="G86" i="191" a="1"/>
  <c r="G86" i="191" s="1"/>
  <c r="F86" i="191" a="1"/>
  <c r="F86" i="191" s="1"/>
  <c r="E86" i="191" a="1"/>
  <c r="E86" i="191" s="1"/>
  <c r="D86" i="191" a="1"/>
  <c r="D86" i="191" s="1"/>
  <c r="C86" i="191" a="1"/>
  <c r="C86" i="191" s="1"/>
  <c r="G85" i="191" a="1"/>
  <c r="G85" i="191" s="1"/>
  <c r="F85" i="191" a="1"/>
  <c r="F85" i="191" s="1"/>
  <c r="E85" i="191" a="1"/>
  <c r="E85" i="191" s="1"/>
  <c r="D85" i="191" a="1"/>
  <c r="D85" i="191" s="1"/>
  <c r="C85" i="191" a="1"/>
  <c r="C85" i="191" s="1"/>
  <c r="G84" i="191" a="1"/>
  <c r="G84" i="191" s="1"/>
  <c r="F84" i="191" a="1"/>
  <c r="F84" i="191" s="1"/>
  <c r="E84" i="191" a="1"/>
  <c r="E84" i="191" s="1"/>
  <c r="D84" i="191" a="1"/>
  <c r="D84" i="191" s="1"/>
  <c r="C84" i="191" a="1"/>
  <c r="C84" i="191" s="1"/>
  <c r="G83" i="191" a="1"/>
  <c r="G83" i="191" s="1"/>
  <c r="F83" i="191" a="1"/>
  <c r="F83" i="191" s="1"/>
  <c r="E83" i="191" a="1"/>
  <c r="E83" i="191" s="1"/>
  <c r="D83" i="191" a="1"/>
  <c r="D83" i="191" s="1"/>
  <c r="C83" i="191" a="1"/>
  <c r="C83" i="191" s="1"/>
  <c r="G82" i="191" a="1"/>
  <c r="G82" i="191" s="1"/>
  <c r="F82" i="191" a="1"/>
  <c r="F82" i="191" s="1"/>
  <c r="E82" i="191" a="1"/>
  <c r="E82" i="191" s="1"/>
  <c r="D82" i="191" a="1"/>
  <c r="D82" i="191" s="1"/>
  <c r="C82" i="191" a="1"/>
  <c r="C82" i="191" s="1"/>
  <c r="G81" i="191" a="1"/>
  <c r="G81" i="191" s="1"/>
  <c r="F81" i="191" a="1"/>
  <c r="F81" i="191" s="1"/>
  <c r="E81" i="191" a="1"/>
  <c r="E81" i="191" s="1"/>
  <c r="D81" i="191" a="1"/>
  <c r="D81" i="191" s="1"/>
  <c r="C81" i="191" a="1"/>
  <c r="C81" i="191" s="1"/>
  <c r="G80" i="191" a="1"/>
  <c r="G80" i="191" s="1"/>
  <c r="F80" i="191" a="1"/>
  <c r="F80" i="191" s="1"/>
  <c r="E80" i="191" a="1"/>
  <c r="E80" i="191" s="1"/>
  <c r="D80" i="191" a="1"/>
  <c r="D80" i="191" s="1"/>
  <c r="C80" i="191" a="1"/>
  <c r="C80" i="191" s="1"/>
  <c r="G79" i="191" a="1"/>
  <c r="G79" i="191" s="1"/>
  <c r="F79" i="191" a="1"/>
  <c r="F79" i="191" s="1"/>
  <c r="E79" i="191" a="1"/>
  <c r="E79" i="191" s="1"/>
  <c r="D79" i="191" a="1"/>
  <c r="D79" i="191" s="1"/>
  <c r="C79" i="191" a="1"/>
  <c r="C79" i="191" s="1"/>
  <c r="G78" i="191" a="1"/>
  <c r="G78" i="191" s="1"/>
  <c r="F78" i="191" a="1"/>
  <c r="F78" i="191" s="1"/>
  <c r="E78" i="191" a="1"/>
  <c r="E78" i="191" s="1"/>
  <c r="D78" i="191" a="1"/>
  <c r="D78" i="191" s="1"/>
  <c r="C78" i="191" a="1"/>
  <c r="C78" i="191" s="1"/>
  <c r="G77" i="191" a="1"/>
  <c r="G77" i="191" s="1"/>
  <c r="F77" i="191" a="1"/>
  <c r="F77" i="191" s="1"/>
  <c r="E77" i="191" a="1"/>
  <c r="E77" i="191" s="1"/>
  <c r="D77" i="191" a="1"/>
  <c r="D77" i="191" s="1"/>
  <c r="C77" i="191" a="1"/>
  <c r="C77" i="191" s="1"/>
  <c r="G76" i="191" a="1"/>
  <c r="G76" i="191" s="1"/>
  <c r="F76" i="191" a="1"/>
  <c r="F76" i="191" s="1"/>
  <c r="E76" i="191" a="1"/>
  <c r="E76" i="191" s="1"/>
  <c r="D76" i="191" a="1"/>
  <c r="D76" i="191" s="1"/>
  <c r="C76" i="191" a="1"/>
  <c r="C76" i="191" s="1"/>
  <c r="G75" i="191" a="1"/>
  <c r="G75" i="191" s="1"/>
  <c r="F75" i="191" a="1"/>
  <c r="F75" i="191" s="1"/>
  <c r="E75" i="191" a="1"/>
  <c r="E75" i="191" s="1"/>
  <c r="D75" i="191" a="1"/>
  <c r="D75" i="191" s="1"/>
  <c r="C75" i="191" a="1"/>
  <c r="C75" i="191" s="1"/>
  <c r="G74" i="191" a="1"/>
  <c r="G74" i="191" s="1"/>
  <c r="F74" i="191" a="1"/>
  <c r="F74" i="191" s="1"/>
  <c r="E74" i="191" a="1"/>
  <c r="E74" i="191" s="1"/>
  <c r="D74" i="191" a="1"/>
  <c r="D74" i="191" s="1"/>
  <c r="C74" i="191" a="1"/>
  <c r="C74" i="191" s="1"/>
  <c r="G73" i="191" a="1"/>
  <c r="G73" i="191" s="1"/>
  <c r="F73" i="191" a="1"/>
  <c r="F73" i="191" s="1"/>
  <c r="E73" i="191" a="1"/>
  <c r="E73" i="191" s="1"/>
  <c r="D73" i="191" a="1"/>
  <c r="D73" i="191" s="1"/>
  <c r="C73" i="191" a="1"/>
  <c r="C73" i="191" s="1"/>
  <c r="G72" i="191" a="1"/>
  <c r="G72" i="191" s="1"/>
  <c r="F72" i="191" a="1"/>
  <c r="F72" i="191" s="1"/>
  <c r="E72" i="191" a="1"/>
  <c r="E72" i="191" s="1"/>
  <c r="D72" i="191" a="1"/>
  <c r="D72" i="191" s="1"/>
  <c r="C72" i="191" a="1"/>
  <c r="C72" i="191" s="1"/>
  <c r="G71" i="191" a="1"/>
  <c r="G71" i="191" s="1"/>
  <c r="F71" i="191" a="1"/>
  <c r="F71" i="191" s="1"/>
  <c r="E71" i="191" a="1"/>
  <c r="E71" i="191" s="1"/>
  <c r="D71" i="191" a="1"/>
  <c r="D71" i="191" s="1"/>
  <c r="C71" i="191" a="1"/>
  <c r="C71" i="191" s="1"/>
  <c r="G70" i="191" a="1"/>
  <c r="G70" i="191" s="1"/>
  <c r="F70" i="191" a="1"/>
  <c r="F70" i="191" s="1"/>
  <c r="E70" i="191" a="1"/>
  <c r="E70" i="191" s="1"/>
  <c r="D70" i="191" a="1"/>
  <c r="D70" i="191" s="1"/>
  <c r="C70" i="191" a="1"/>
  <c r="C70" i="191" s="1"/>
  <c r="G69" i="191" a="1"/>
  <c r="G69" i="191" s="1"/>
  <c r="F69" i="191" a="1"/>
  <c r="F69" i="191" s="1"/>
  <c r="E69" i="191" a="1"/>
  <c r="E69" i="191" s="1"/>
  <c r="D69" i="191" a="1"/>
  <c r="D69" i="191" s="1"/>
  <c r="C69" i="191" a="1"/>
  <c r="C69" i="191" s="1"/>
  <c r="G68" i="191" a="1"/>
  <c r="G68" i="191" s="1"/>
  <c r="F68" i="191" a="1"/>
  <c r="F68" i="191" s="1"/>
  <c r="E68" i="191" a="1"/>
  <c r="E68" i="191" s="1"/>
  <c r="D68" i="191" a="1"/>
  <c r="D68" i="191" s="1"/>
  <c r="C68" i="191" a="1"/>
  <c r="C68" i="191" s="1"/>
  <c r="G67" i="191" a="1"/>
  <c r="G67" i="191" s="1"/>
  <c r="F67" i="191" a="1"/>
  <c r="F67" i="191" s="1"/>
  <c r="E67" i="191" a="1"/>
  <c r="E67" i="191" s="1"/>
  <c r="D67" i="191" a="1"/>
  <c r="D67" i="191" s="1"/>
  <c r="C67" i="191" a="1"/>
  <c r="C67" i="191" s="1"/>
  <c r="G66" i="191" a="1"/>
  <c r="G66" i="191" s="1"/>
  <c r="F66" i="191" a="1"/>
  <c r="F66" i="191" s="1"/>
  <c r="E66" i="191" a="1"/>
  <c r="E66" i="191" s="1"/>
  <c r="D66" i="191" a="1"/>
  <c r="D66" i="191" s="1"/>
  <c r="C66" i="191" a="1"/>
  <c r="C66" i="191" s="1"/>
  <c r="G65" i="191" a="1"/>
  <c r="G65" i="191" s="1"/>
  <c r="F65" i="191" a="1"/>
  <c r="F65" i="191" s="1"/>
  <c r="E65" i="191" a="1"/>
  <c r="E65" i="191" s="1"/>
  <c r="D65" i="191" a="1"/>
  <c r="D65" i="191" s="1"/>
  <c r="C65" i="191" a="1"/>
  <c r="C65" i="191" s="1"/>
  <c r="G64" i="191" a="1"/>
  <c r="G64" i="191" s="1"/>
  <c r="F64" i="191" a="1"/>
  <c r="F64" i="191" s="1"/>
  <c r="E64" i="191" a="1"/>
  <c r="E64" i="191" s="1"/>
  <c r="D64" i="191" a="1"/>
  <c r="D64" i="191" s="1"/>
  <c r="C64" i="191" a="1"/>
  <c r="C64" i="191" s="1"/>
  <c r="G63" i="191" a="1"/>
  <c r="G63" i="191" s="1"/>
  <c r="F63" i="191" a="1"/>
  <c r="F63" i="191" s="1"/>
  <c r="E63" i="191" a="1"/>
  <c r="E63" i="191" s="1"/>
  <c r="D63" i="191" a="1"/>
  <c r="D63" i="191" s="1"/>
  <c r="C63" i="191" a="1"/>
  <c r="C63" i="191" s="1"/>
  <c r="G62" i="191" a="1"/>
  <c r="G62" i="191" s="1"/>
  <c r="F62" i="191" a="1"/>
  <c r="F62" i="191" s="1"/>
  <c r="E62" i="191" a="1"/>
  <c r="E62" i="191" s="1"/>
  <c r="D62" i="191" a="1"/>
  <c r="D62" i="191" s="1"/>
  <c r="C62" i="191" a="1"/>
  <c r="C62" i="191" s="1"/>
  <c r="G61" i="191" a="1"/>
  <c r="G61" i="191" s="1"/>
  <c r="F61" i="191" a="1"/>
  <c r="F61" i="191" s="1"/>
  <c r="E61" i="191" a="1"/>
  <c r="E61" i="191" s="1"/>
  <c r="D61" i="191" a="1"/>
  <c r="D61" i="191" s="1"/>
  <c r="C61" i="191" a="1"/>
  <c r="C61" i="191" s="1"/>
  <c r="G60" i="191" a="1"/>
  <c r="G60" i="191" s="1"/>
  <c r="F60" i="191" a="1"/>
  <c r="F60" i="191" s="1"/>
  <c r="E60" i="191" a="1"/>
  <c r="E60" i="191" s="1"/>
  <c r="D60" i="191" a="1"/>
  <c r="D60" i="191" s="1"/>
  <c r="C60" i="191" a="1"/>
  <c r="C60" i="191" s="1"/>
  <c r="G59" i="191" a="1"/>
  <c r="G59" i="191" s="1"/>
  <c r="F59" i="191" a="1"/>
  <c r="F59" i="191" s="1"/>
  <c r="E59" i="191" a="1"/>
  <c r="E59" i="191" s="1"/>
  <c r="D59" i="191" a="1"/>
  <c r="D59" i="191" s="1"/>
  <c r="C59" i="191" a="1"/>
  <c r="C59" i="191" s="1"/>
  <c r="G58" i="191" a="1"/>
  <c r="G58" i="191" s="1"/>
  <c r="F58" i="191" a="1"/>
  <c r="F58" i="191" s="1"/>
  <c r="E58" i="191" a="1"/>
  <c r="E58" i="191" s="1"/>
  <c r="D58" i="191" a="1"/>
  <c r="D58" i="191" s="1"/>
  <c r="C58" i="191" a="1"/>
  <c r="C58" i="191" s="1"/>
  <c r="G57" i="191" a="1"/>
  <c r="G57" i="191" s="1"/>
  <c r="F57" i="191" a="1"/>
  <c r="F57" i="191" s="1"/>
  <c r="E57" i="191" a="1"/>
  <c r="E57" i="191" s="1"/>
  <c r="D57" i="191" a="1"/>
  <c r="D57" i="191" s="1"/>
  <c r="C57" i="191" a="1"/>
  <c r="C57" i="191" s="1"/>
  <c r="G56" i="191" a="1"/>
  <c r="G56" i="191" s="1"/>
  <c r="F56" i="191" a="1"/>
  <c r="F56" i="191" s="1"/>
  <c r="E56" i="191" a="1"/>
  <c r="E56" i="191" s="1"/>
  <c r="D56" i="191" a="1"/>
  <c r="D56" i="191" s="1"/>
  <c r="C56" i="191" a="1"/>
  <c r="C56" i="191" s="1"/>
  <c r="G55" i="191" a="1"/>
  <c r="G55" i="191" s="1"/>
  <c r="F55" i="191" a="1"/>
  <c r="F55" i="191" s="1"/>
  <c r="E55" i="191" a="1"/>
  <c r="E55" i="191" s="1"/>
  <c r="D55" i="191" a="1"/>
  <c r="D55" i="191" s="1"/>
  <c r="C55" i="191" a="1"/>
  <c r="C55" i="191" s="1"/>
  <c r="G54" i="191" a="1"/>
  <c r="G54" i="191" s="1"/>
  <c r="F54" i="191" a="1"/>
  <c r="F54" i="191" s="1"/>
  <c r="E54" i="191" a="1"/>
  <c r="E54" i="191" s="1"/>
  <c r="D54" i="191" a="1"/>
  <c r="D54" i="191" s="1"/>
  <c r="C54" i="191" a="1"/>
  <c r="C54" i="191" s="1"/>
  <c r="G53" i="191" a="1"/>
  <c r="G53" i="191" s="1"/>
  <c r="F53" i="191" a="1"/>
  <c r="F53" i="191" s="1"/>
  <c r="E53" i="191" a="1"/>
  <c r="E53" i="191" s="1"/>
  <c r="D53" i="191" a="1"/>
  <c r="D53" i="191" s="1"/>
  <c r="C53" i="191" a="1"/>
  <c r="C53" i="191" s="1"/>
  <c r="G52" i="191" a="1"/>
  <c r="G52" i="191" s="1"/>
  <c r="F52" i="191" a="1"/>
  <c r="F52" i="191" s="1"/>
  <c r="E52" i="191" a="1"/>
  <c r="E52" i="191" s="1"/>
  <c r="D52" i="191" a="1"/>
  <c r="D52" i="191" s="1"/>
  <c r="C52" i="191" a="1"/>
  <c r="C52" i="191" s="1"/>
  <c r="G51" i="191" a="1"/>
  <c r="G51" i="191" s="1"/>
  <c r="F51" i="191" a="1"/>
  <c r="F51" i="191" s="1"/>
  <c r="E51" i="191" a="1"/>
  <c r="E51" i="191" s="1"/>
  <c r="D51" i="191" a="1"/>
  <c r="D51" i="191" s="1"/>
  <c r="C51" i="191" a="1"/>
  <c r="C51" i="191" s="1"/>
  <c r="G50" i="191" a="1"/>
  <c r="G50" i="191" s="1"/>
  <c r="F50" i="191" a="1"/>
  <c r="F50" i="191" s="1"/>
  <c r="E50" i="191" a="1"/>
  <c r="E50" i="191" s="1"/>
  <c r="D50" i="191" a="1"/>
  <c r="D50" i="191" s="1"/>
  <c r="C50" i="191" a="1"/>
  <c r="C50" i="191" s="1"/>
  <c r="G49" i="191" a="1"/>
  <c r="G49" i="191" s="1"/>
  <c r="F49" i="191" a="1"/>
  <c r="F49" i="191" s="1"/>
  <c r="E49" i="191" a="1"/>
  <c r="E49" i="191" s="1"/>
  <c r="D49" i="191" a="1"/>
  <c r="D49" i="191" s="1"/>
  <c r="C49" i="191" a="1"/>
  <c r="C49" i="191" s="1"/>
  <c r="G48" i="191" a="1"/>
  <c r="G48" i="191" s="1"/>
  <c r="F48" i="191" a="1"/>
  <c r="F48" i="191" s="1"/>
  <c r="E48" i="191" a="1"/>
  <c r="E48" i="191" s="1"/>
  <c r="D48" i="191" a="1"/>
  <c r="D48" i="191" s="1"/>
  <c r="C48" i="191" a="1"/>
  <c r="C48" i="191" s="1"/>
  <c r="G47" i="191" a="1"/>
  <c r="G47" i="191" s="1"/>
  <c r="F47" i="191" a="1"/>
  <c r="F47" i="191" s="1"/>
  <c r="E47" i="191" a="1"/>
  <c r="E47" i="191" s="1"/>
  <c r="D47" i="191" a="1"/>
  <c r="D47" i="191" s="1"/>
  <c r="C47" i="191" a="1"/>
  <c r="C47" i="191" s="1"/>
  <c r="G46" i="191" a="1"/>
  <c r="G46" i="191" s="1"/>
  <c r="F46" i="191" a="1"/>
  <c r="F46" i="191" s="1"/>
  <c r="E46" i="191" a="1"/>
  <c r="E46" i="191" s="1"/>
  <c r="D46" i="191" a="1"/>
  <c r="D46" i="191" s="1"/>
  <c r="C46" i="191" a="1"/>
  <c r="C46" i="191" s="1"/>
  <c r="G45" i="191" a="1"/>
  <c r="G45" i="191" s="1"/>
  <c r="F45" i="191" a="1"/>
  <c r="F45" i="191" s="1"/>
  <c r="E45" i="191" a="1"/>
  <c r="E45" i="191" s="1"/>
  <c r="D45" i="191" a="1"/>
  <c r="D45" i="191" s="1"/>
  <c r="C45" i="191" a="1"/>
  <c r="C45" i="191" s="1"/>
  <c r="G44" i="191" a="1"/>
  <c r="G44" i="191" s="1"/>
  <c r="F44" i="191" a="1"/>
  <c r="F44" i="191" s="1"/>
  <c r="E44" i="191" a="1"/>
  <c r="E44" i="191" s="1"/>
  <c r="D44" i="191" a="1"/>
  <c r="D44" i="191" s="1"/>
  <c r="C44" i="191" a="1"/>
  <c r="C44" i="191" s="1"/>
  <c r="G43" i="191" a="1"/>
  <c r="G43" i="191" s="1"/>
  <c r="F43" i="191" a="1"/>
  <c r="F43" i="191" s="1"/>
  <c r="E43" i="191" a="1"/>
  <c r="E43" i="191" s="1"/>
  <c r="D43" i="191" a="1"/>
  <c r="D43" i="191" s="1"/>
  <c r="C43" i="191" a="1"/>
  <c r="C43" i="191" s="1"/>
  <c r="G42" i="191" a="1"/>
  <c r="G42" i="191" s="1"/>
  <c r="F42" i="191" a="1"/>
  <c r="F42" i="191" s="1"/>
  <c r="E42" i="191" a="1"/>
  <c r="E42" i="191" s="1"/>
  <c r="D42" i="191" a="1"/>
  <c r="D42" i="191" s="1"/>
  <c r="C42" i="191" a="1"/>
  <c r="C42" i="191" s="1"/>
  <c r="G41" i="191" a="1"/>
  <c r="G41" i="191" s="1"/>
  <c r="F41" i="191" a="1"/>
  <c r="F41" i="191" s="1"/>
  <c r="E41" i="191" a="1"/>
  <c r="E41" i="191" s="1"/>
  <c r="D41" i="191" a="1"/>
  <c r="D41" i="191" s="1"/>
  <c r="C41" i="191" a="1"/>
  <c r="C41" i="191" s="1"/>
  <c r="G40" i="191" a="1"/>
  <c r="G40" i="191" s="1"/>
  <c r="F40" i="191" a="1"/>
  <c r="F40" i="191" s="1"/>
  <c r="E40" i="191" a="1"/>
  <c r="E40" i="191" s="1"/>
  <c r="D40" i="191" a="1"/>
  <c r="D40" i="191" s="1"/>
  <c r="C40" i="191" a="1"/>
  <c r="C40" i="191" s="1"/>
  <c r="G39" i="191" a="1"/>
  <c r="G39" i="191" s="1"/>
  <c r="F39" i="191" a="1"/>
  <c r="F39" i="191" s="1"/>
  <c r="E39" i="191" a="1"/>
  <c r="E39" i="191" s="1"/>
  <c r="D39" i="191" a="1"/>
  <c r="D39" i="191" s="1"/>
  <c r="C39" i="191" a="1"/>
  <c r="C39" i="191" s="1"/>
  <c r="G38" i="191" a="1"/>
  <c r="G38" i="191" s="1"/>
  <c r="F38" i="191" a="1"/>
  <c r="F38" i="191" s="1"/>
  <c r="E38" i="191" a="1"/>
  <c r="E38" i="191" s="1"/>
  <c r="D38" i="191" a="1"/>
  <c r="D38" i="191" s="1"/>
  <c r="C38" i="191" a="1"/>
  <c r="C38" i="191" s="1"/>
  <c r="G37" i="191" a="1"/>
  <c r="G37" i="191" s="1"/>
  <c r="F37" i="191" a="1"/>
  <c r="F37" i="191" s="1"/>
  <c r="E37" i="191" a="1"/>
  <c r="E37" i="191" s="1"/>
  <c r="D37" i="191" a="1"/>
  <c r="D37" i="191" s="1"/>
  <c r="C37" i="191" a="1"/>
  <c r="C37" i="191" s="1"/>
  <c r="G36" i="191" a="1"/>
  <c r="G36" i="191" s="1"/>
  <c r="F36" i="191" a="1"/>
  <c r="F36" i="191" s="1"/>
  <c r="E36" i="191" a="1"/>
  <c r="E36" i="191" s="1"/>
  <c r="D36" i="191" a="1"/>
  <c r="D36" i="191" s="1"/>
  <c r="C36" i="191" a="1"/>
  <c r="C36" i="191" s="1"/>
  <c r="G35" i="191" a="1"/>
  <c r="G35" i="191" s="1"/>
  <c r="F35" i="191" a="1"/>
  <c r="F35" i="191" s="1"/>
  <c r="E35" i="191" a="1"/>
  <c r="E35" i="191" s="1"/>
  <c r="D35" i="191" a="1"/>
  <c r="D35" i="191" s="1"/>
  <c r="C35" i="191" a="1"/>
  <c r="C35" i="191" s="1"/>
  <c r="G34" i="191" a="1"/>
  <c r="G34" i="191" s="1"/>
  <c r="F34" i="191" a="1"/>
  <c r="F34" i="191" s="1"/>
  <c r="E34" i="191" a="1"/>
  <c r="E34" i="191" s="1"/>
  <c r="D34" i="191" a="1"/>
  <c r="D34" i="191" s="1"/>
  <c r="C34" i="191" a="1"/>
  <c r="C34" i="191" s="1"/>
  <c r="G33" i="191" a="1"/>
  <c r="G33" i="191" s="1"/>
  <c r="F33" i="191" a="1"/>
  <c r="F33" i="191" s="1"/>
  <c r="E33" i="191" a="1"/>
  <c r="E33" i="191" s="1"/>
  <c r="D33" i="191" a="1"/>
  <c r="D33" i="191" s="1"/>
  <c r="C33" i="191" a="1"/>
  <c r="C33" i="191" s="1"/>
  <c r="G32" i="191" a="1"/>
  <c r="G32" i="191" s="1"/>
  <c r="F32" i="191" a="1"/>
  <c r="F32" i="191" s="1"/>
  <c r="E32" i="191" a="1"/>
  <c r="E32" i="191" s="1"/>
  <c r="D32" i="191" a="1"/>
  <c r="D32" i="191" s="1"/>
  <c r="C32" i="191" a="1"/>
  <c r="C32" i="191" s="1"/>
  <c r="G31" i="191" a="1"/>
  <c r="G31" i="191" s="1"/>
  <c r="F31" i="191" a="1"/>
  <c r="F31" i="191" s="1"/>
  <c r="E31" i="191" a="1"/>
  <c r="E31" i="191" s="1"/>
  <c r="D31" i="191" a="1"/>
  <c r="D31" i="191" s="1"/>
  <c r="C31" i="191" a="1"/>
  <c r="C31" i="191" s="1"/>
  <c r="G30" i="191" a="1"/>
  <c r="G30" i="191" s="1"/>
  <c r="F30" i="191" a="1"/>
  <c r="F30" i="191" s="1"/>
  <c r="E30" i="191" a="1"/>
  <c r="E30" i="191" s="1"/>
  <c r="D30" i="191" a="1"/>
  <c r="D30" i="191" s="1"/>
  <c r="C30" i="191" a="1"/>
  <c r="C30" i="191" s="1"/>
  <c r="G29" i="191" a="1"/>
  <c r="G29" i="191" s="1"/>
  <c r="F29" i="191" a="1"/>
  <c r="F29" i="191" s="1"/>
  <c r="E29" i="191" a="1"/>
  <c r="E29" i="191" s="1"/>
  <c r="D29" i="191" a="1"/>
  <c r="D29" i="191" s="1"/>
  <c r="C29" i="191" a="1"/>
  <c r="C29" i="191" s="1"/>
  <c r="G28" i="191" a="1"/>
  <c r="G28" i="191" s="1"/>
  <c r="F28" i="191" a="1"/>
  <c r="F28" i="191" s="1"/>
  <c r="E28" i="191" a="1"/>
  <c r="E28" i="191" s="1"/>
  <c r="D28" i="191" a="1"/>
  <c r="D28" i="191" s="1"/>
  <c r="C28" i="191" a="1"/>
  <c r="C28" i="191" s="1"/>
  <c r="G27" i="191" a="1"/>
  <c r="G27" i="191" s="1"/>
  <c r="F27" i="191" a="1"/>
  <c r="F27" i="191" s="1"/>
  <c r="E27" i="191" a="1"/>
  <c r="E27" i="191" s="1"/>
  <c r="D27" i="191" a="1"/>
  <c r="D27" i="191" s="1"/>
  <c r="C27" i="191" a="1"/>
  <c r="C27" i="191" s="1"/>
  <c r="G26" i="191" a="1"/>
  <c r="G26" i="191" s="1"/>
  <c r="F26" i="191" a="1"/>
  <c r="F26" i="191" s="1"/>
  <c r="E26" i="191" a="1"/>
  <c r="E26" i="191" s="1"/>
  <c r="D26" i="191" a="1"/>
  <c r="D26" i="191" s="1"/>
  <c r="C26" i="191" a="1"/>
  <c r="C26" i="191" s="1"/>
  <c r="G25" i="191" a="1"/>
  <c r="G25" i="191" s="1"/>
  <c r="F25" i="191" a="1"/>
  <c r="F25" i="191" s="1"/>
  <c r="E25" i="191" a="1"/>
  <c r="E25" i="191" s="1"/>
  <c r="D25" i="191" a="1"/>
  <c r="D25" i="191" s="1"/>
  <c r="C25" i="191" a="1"/>
  <c r="C25" i="191" s="1"/>
  <c r="G24" i="191" a="1"/>
  <c r="G24" i="191" s="1"/>
  <c r="F24" i="191" a="1"/>
  <c r="F24" i="191" s="1"/>
  <c r="E24" i="191" a="1"/>
  <c r="E24" i="191" s="1"/>
  <c r="D24" i="191" a="1"/>
  <c r="D24" i="191" s="1"/>
  <c r="C24" i="191" a="1"/>
  <c r="C24" i="191" s="1"/>
  <c r="G23" i="191" a="1"/>
  <c r="G23" i="191" s="1"/>
  <c r="F23" i="191" a="1"/>
  <c r="F23" i="191" s="1"/>
  <c r="E23" i="191" a="1"/>
  <c r="E23" i="191" s="1"/>
  <c r="D23" i="191" a="1"/>
  <c r="D23" i="191" s="1"/>
  <c r="C23" i="191" a="1"/>
  <c r="C23" i="191" s="1"/>
  <c r="G22" i="191" a="1"/>
  <c r="G22" i="191" s="1"/>
  <c r="F22" i="191" a="1"/>
  <c r="F22" i="191" s="1"/>
  <c r="E22" i="191" a="1"/>
  <c r="E22" i="191" s="1"/>
  <c r="D22" i="191" a="1"/>
  <c r="D22" i="191" s="1"/>
  <c r="C22" i="191" a="1"/>
  <c r="C22" i="191" s="1"/>
  <c r="G21" i="191" a="1"/>
  <c r="G21" i="191" s="1"/>
  <c r="F21" i="191" a="1"/>
  <c r="F21" i="191" s="1"/>
  <c r="E21" i="191" a="1"/>
  <c r="E21" i="191" s="1"/>
  <c r="D21" i="191" a="1"/>
  <c r="D21" i="191" s="1"/>
  <c r="C21" i="191" a="1"/>
  <c r="C21" i="191" s="1"/>
  <c r="G20" i="191" a="1"/>
  <c r="G20" i="191" s="1"/>
  <c r="F20" i="191" a="1"/>
  <c r="F20" i="191" s="1"/>
  <c r="E20" i="191" a="1"/>
  <c r="E20" i="191" s="1"/>
  <c r="D20" i="191" a="1"/>
  <c r="D20" i="191" s="1"/>
  <c r="C20" i="191" a="1"/>
  <c r="C20" i="191" s="1"/>
  <c r="G19" i="191" a="1"/>
  <c r="G19" i="191" s="1"/>
  <c r="F19" i="191" a="1"/>
  <c r="F19" i="191" s="1"/>
  <c r="E19" i="191" a="1"/>
  <c r="E19" i="191" s="1"/>
  <c r="D19" i="191" a="1"/>
  <c r="D19" i="191" s="1"/>
  <c r="C19" i="191" a="1"/>
  <c r="C19" i="191" s="1"/>
  <c r="G18" i="191" a="1"/>
  <c r="G18" i="191" s="1"/>
  <c r="F18" i="191" a="1"/>
  <c r="F18" i="191" s="1"/>
  <c r="E18" i="191" a="1"/>
  <c r="E18" i="191" s="1"/>
  <c r="D18" i="191" a="1"/>
  <c r="D18" i="191" s="1"/>
  <c r="C18" i="191" a="1"/>
  <c r="C18" i="191" s="1"/>
  <c r="G17" i="191" a="1"/>
  <c r="G17" i="191" s="1"/>
  <c r="F17" i="191" a="1"/>
  <c r="F17" i="191" s="1"/>
  <c r="E17" i="191" a="1"/>
  <c r="E17" i="191" s="1"/>
  <c r="D17" i="191" a="1"/>
  <c r="D17" i="191" s="1"/>
  <c r="C17" i="191" a="1"/>
  <c r="C17" i="191" s="1"/>
  <c r="G16" i="191" a="1"/>
  <c r="G16" i="191" s="1"/>
  <c r="F16" i="191" a="1"/>
  <c r="F16" i="191" s="1"/>
  <c r="E16" i="191" a="1"/>
  <c r="E16" i="191" s="1"/>
  <c r="D16" i="191" a="1"/>
  <c r="D16" i="191" s="1"/>
  <c r="C16" i="191" a="1"/>
  <c r="C16" i="191" s="1"/>
  <c r="G15" i="191" a="1"/>
  <c r="G15" i="191" s="1"/>
  <c r="F15" i="191" a="1"/>
  <c r="F15" i="191" s="1"/>
  <c r="E15" i="191" a="1"/>
  <c r="E15" i="191" s="1"/>
  <c r="D15" i="191" a="1"/>
  <c r="D15" i="191" s="1"/>
  <c r="C15" i="191" a="1"/>
  <c r="C15" i="191" s="1"/>
  <c r="G14" i="191" a="1"/>
  <c r="G14" i="191" s="1"/>
  <c r="F14" i="191" a="1"/>
  <c r="F14" i="191" s="1"/>
  <c r="E14" i="191" a="1"/>
  <c r="E14" i="191" s="1"/>
  <c r="D14" i="191" a="1"/>
  <c r="D14" i="191" s="1"/>
  <c r="C14" i="191" a="1"/>
  <c r="C14" i="191" s="1"/>
  <c r="G13" i="191" a="1"/>
  <c r="G13" i="191" s="1"/>
  <c r="F13" i="191" a="1"/>
  <c r="F13" i="191" s="1"/>
  <c r="E13" i="191" a="1"/>
  <c r="E13" i="191" s="1"/>
  <c r="D13" i="191" a="1"/>
  <c r="D13" i="191" s="1"/>
  <c r="C13" i="191" a="1"/>
  <c r="C13" i="191" s="1"/>
  <c r="G12" i="191" a="1"/>
  <c r="G12" i="191" s="1"/>
  <c r="F12" i="191" a="1"/>
  <c r="F12" i="191" s="1"/>
  <c r="E12" i="191" a="1"/>
  <c r="E12" i="191" s="1"/>
  <c r="D12" i="191" a="1"/>
  <c r="D12" i="191" s="1"/>
  <c r="C12" i="191" a="1"/>
  <c r="C12" i="191" s="1"/>
  <c r="G11" i="191" a="1"/>
  <c r="G11" i="191" s="1"/>
  <c r="F11" i="191" a="1"/>
  <c r="F11" i="191" s="1"/>
  <c r="E11" i="191" a="1"/>
  <c r="E11" i="191" s="1"/>
  <c r="D11" i="191" a="1"/>
  <c r="D11" i="191" s="1"/>
  <c r="C11" i="191" a="1"/>
  <c r="C11" i="191" s="1"/>
  <c r="G10" i="191" a="1"/>
  <c r="G10" i="191" s="1"/>
  <c r="F10" i="191" a="1"/>
  <c r="F10" i="191" s="1"/>
  <c r="E10" i="191" a="1"/>
  <c r="E10" i="191" s="1"/>
  <c r="D10" i="191" a="1"/>
  <c r="D10" i="191" s="1"/>
  <c r="C10" i="191" a="1"/>
  <c r="C10" i="191" s="1"/>
  <c r="G9" i="191" a="1"/>
  <c r="G9" i="191" s="1"/>
  <c r="F9" i="191" a="1"/>
  <c r="F9" i="191" s="1"/>
  <c r="E9" i="191" a="1"/>
  <c r="E9" i="191" s="1"/>
  <c r="D9" i="191" a="1"/>
  <c r="D9" i="191" s="1"/>
  <c r="C9" i="191" a="1"/>
  <c r="C9" i="191" s="1"/>
  <c r="G8" i="191" a="1"/>
  <c r="G8" i="191" s="1"/>
  <c r="F8" i="191" a="1"/>
  <c r="F8" i="191" s="1"/>
  <c r="E8" i="191" a="1"/>
  <c r="E8" i="191" s="1"/>
  <c r="D8" i="191" a="1"/>
  <c r="D8" i="191" s="1"/>
  <c r="C8" i="191" a="1"/>
  <c r="C8" i="191" s="1"/>
  <c r="G7" i="191" a="1"/>
  <c r="G7" i="191" s="1"/>
  <c r="F7" i="191" a="1"/>
  <c r="F7" i="191" s="1"/>
  <c r="E7" i="191" a="1"/>
  <c r="E7" i="191" s="1"/>
  <c r="D7" i="191" a="1"/>
  <c r="D7" i="191" s="1"/>
  <c r="C7" i="191" a="1"/>
  <c r="C7" i="191" s="1"/>
  <c r="G6" i="191" a="1"/>
  <c r="G6" i="191" s="1"/>
  <c r="F6" i="191" a="1"/>
  <c r="F6" i="191" s="1"/>
  <c r="E6" i="191" a="1"/>
  <c r="E6" i="191" s="1"/>
  <c r="D6" i="191" a="1"/>
  <c r="D6" i="191" s="1"/>
  <c r="C6" i="191" a="1"/>
  <c r="C6" i="191" s="1"/>
  <c r="G5" i="191" a="1"/>
  <c r="G5" i="191" s="1"/>
  <c r="F5" i="191" a="1"/>
  <c r="F5" i="191" s="1"/>
  <c r="E5" i="191" a="1"/>
  <c r="E5" i="191" s="1"/>
  <c r="D5" i="191" a="1"/>
  <c r="D5" i="191" s="1"/>
  <c r="C5" i="191" a="1"/>
  <c r="C5" i="191" s="1"/>
  <c r="G32" i="190" a="1"/>
  <c r="G32" i="190" s="1"/>
  <c r="F32" i="190" a="1"/>
  <c r="F32" i="190" s="1"/>
  <c r="E32" i="190" a="1"/>
  <c r="E32" i="190" s="1"/>
  <c r="D32" i="190" a="1"/>
  <c r="D32" i="190" s="1"/>
  <c r="C32" i="190" a="1"/>
  <c r="C32" i="190" s="1"/>
  <c r="G31" i="190" a="1"/>
  <c r="G31" i="190" s="1"/>
  <c r="F31" i="190" a="1"/>
  <c r="F31" i="190" s="1"/>
  <c r="E31" i="190" a="1"/>
  <c r="E31" i="190" s="1"/>
  <c r="D31" i="190" a="1"/>
  <c r="D31" i="190" s="1"/>
  <c r="C31" i="190" a="1"/>
  <c r="C31" i="190" s="1"/>
  <c r="G30" i="190" a="1"/>
  <c r="G30" i="190" s="1"/>
  <c r="F30" i="190" a="1"/>
  <c r="F30" i="190" s="1"/>
  <c r="E30" i="190" a="1"/>
  <c r="E30" i="190" s="1"/>
  <c r="D30" i="190" a="1"/>
  <c r="D30" i="190" s="1"/>
  <c r="C30" i="190" a="1"/>
  <c r="C30" i="190" s="1"/>
  <c r="G29" i="190" a="1"/>
  <c r="G29" i="190" s="1"/>
  <c r="F29" i="190" a="1"/>
  <c r="F29" i="190" s="1"/>
  <c r="E29" i="190" a="1"/>
  <c r="E29" i="190" s="1"/>
  <c r="D29" i="190" a="1"/>
  <c r="D29" i="190" s="1"/>
  <c r="C29" i="190" a="1"/>
  <c r="C29" i="190" s="1"/>
  <c r="G28" i="190" a="1"/>
  <c r="G28" i="190" s="1"/>
  <c r="F28" i="190" a="1"/>
  <c r="F28" i="190" s="1"/>
  <c r="E28" i="190" a="1"/>
  <c r="E28" i="190" s="1"/>
  <c r="D28" i="190" a="1"/>
  <c r="D28" i="190" s="1"/>
  <c r="C28" i="190" a="1"/>
  <c r="C28" i="190" s="1"/>
  <c r="G27" i="190" a="1"/>
  <c r="G27" i="190" s="1"/>
  <c r="F27" i="190" a="1"/>
  <c r="F27" i="190" s="1"/>
  <c r="E27" i="190" a="1"/>
  <c r="E27" i="190" s="1"/>
  <c r="D27" i="190" a="1"/>
  <c r="D27" i="190" s="1"/>
  <c r="C27" i="190" a="1"/>
  <c r="C27" i="190" s="1"/>
  <c r="G26" i="190" a="1"/>
  <c r="G26" i="190" s="1"/>
  <c r="F26" i="190" a="1"/>
  <c r="F26" i="190" s="1"/>
  <c r="E26" i="190" a="1"/>
  <c r="E26" i="190" s="1"/>
  <c r="D26" i="190" a="1"/>
  <c r="D26" i="190" s="1"/>
  <c r="C26" i="190" a="1"/>
  <c r="C26" i="190" s="1"/>
  <c r="G25" i="190" a="1"/>
  <c r="G25" i="190" s="1"/>
  <c r="F25" i="190" a="1"/>
  <c r="F25" i="190" s="1"/>
  <c r="E25" i="190" a="1"/>
  <c r="E25" i="190" s="1"/>
  <c r="D25" i="190" a="1"/>
  <c r="D25" i="190" s="1"/>
  <c r="C25" i="190" a="1"/>
  <c r="C25" i="190" s="1"/>
  <c r="G24" i="190" a="1"/>
  <c r="G24" i="190" s="1"/>
  <c r="F24" i="190" a="1"/>
  <c r="F24" i="190" s="1"/>
  <c r="E24" i="190" a="1"/>
  <c r="E24" i="190" s="1"/>
  <c r="D24" i="190" a="1"/>
  <c r="D24" i="190" s="1"/>
  <c r="C24" i="190" a="1"/>
  <c r="C24" i="190" s="1"/>
  <c r="G23" i="190" a="1"/>
  <c r="G23" i="190" s="1"/>
  <c r="F23" i="190" a="1"/>
  <c r="F23" i="190" s="1"/>
  <c r="E23" i="190" a="1"/>
  <c r="E23" i="190" s="1"/>
  <c r="D23" i="190" a="1"/>
  <c r="D23" i="190" s="1"/>
  <c r="C23" i="190" a="1"/>
  <c r="C23" i="190" s="1"/>
  <c r="G22" i="190" a="1"/>
  <c r="G22" i="190" s="1"/>
  <c r="F22" i="190" a="1"/>
  <c r="F22" i="190" s="1"/>
  <c r="E22" i="190" a="1"/>
  <c r="E22" i="190" s="1"/>
  <c r="D22" i="190" a="1"/>
  <c r="D22" i="190" s="1"/>
  <c r="C22" i="190" a="1"/>
  <c r="C22" i="190" s="1"/>
  <c r="G21" i="190" a="1"/>
  <c r="G21" i="190" s="1"/>
  <c r="F21" i="190" a="1"/>
  <c r="F21" i="190" s="1"/>
  <c r="E21" i="190" a="1"/>
  <c r="E21" i="190" s="1"/>
  <c r="D21" i="190" a="1"/>
  <c r="D21" i="190" s="1"/>
  <c r="C21" i="190" a="1"/>
  <c r="C21" i="190" s="1"/>
  <c r="G20" i="190" a="1"/>
  <c r="G20" i="190" s="1"/>
  <c r="F20" i="190" a="1"/>
  <c r="F20" i="190" s="1"/>
  <c r="E20" i="190" a="1"/>
  <c r="E20" i="190" s="1"/>
  <c r="D20" i="190" a="1"/>
  <c r="D20" i="190" s="1"/>
  <c r="C20" i="190" a="1"/>
  <c r="C20" i="190" s="1"/>
  <c r="G19" i="190" a="1"/>
  <c r="G19" i="190" s="1"/>
  <c r="F19" i="190" a="1"/>
  <c r="F19" i="190" s="1"/>
  <c r="E19" i="190" a="1"/>
  <c r="E19" i="190" s="1"/>
  <c r="D19" i="190" a="1"/>
  <c r="D19" i="190" s="1"/>
  <c r="C19" i="190" a="1"/>
  <c r="C19" i="190" s="1"/>
  <c r="G18" i="190" a="1"/>
  <c r="G18" i="190" s="1"/>
  <c r="F18" i="190" a="1"/>
  <c r="F18" i="190" s="1"/>
  <c r="E18" i="190" a="1"/>
  <c r="E18" i="190" s="1"/>
  <c r="D18" i="190" a="1"/>
  <c r="D18" i="190" s="1"/>
  <c r="C18" i="190" a="1"/>
  <c r="C18" i="190" s="1"/>
  <c r="G17" i="190" a="1"/>
  <c r="G17" i="190" s="1"/>
  <c r="F17" i="190" a="1"/>
  <c r="F17" i="190" s="1"/>
  <c r="E17" i="190" a="1"/>
  <c r="E17" i="190" s="1"/>
  <c r="D17" i="190" a="1"/>
  <c r="D17" i="190" s="1"/>
  <c r="C17" i="190" a="1"/>
  <c r="C17" i="190" s="1"/>
  <c r="G16" i="190" a="1"/>
  <c r="G16" i="190" s="1"/>
  <c r="F16" i="190" a="1"/>
  <c r="F16" i="190" s="1"/>
  <c r="E16" i="190" a="1"/>
  <c r="E16" i="190" s="1"/>
  <c r="D16" i="190" a="1"/>
  <c r="D16" i="190" s="1"/>
  <c r="C16" i="190" a="1"/>
  <c r="C16" i="190" s="1"/>
  <c r="G15" i="190" a="1"/>
  <c r="G15" i="190" s="1"/>
  <c r="F15" i="190" a="1"/>
  <c r="F15" i="190" s="1"/>
  <c r="E15" i="190" a="1"/>
  <c r="E15" i="190" s="1"/>
  <c r="D15" i="190" a="1"/>
  <c r="D15" i="190" s="1"/>
  <c r="C15" i="190" a="1"/>
  <c r="C15" i="190" s="1"/>
  <c r="G14" i="190" a="1"/>
  <c r="G14" i="190" s="1"/>
  <c r="F14" i="190" a="1"/>
  <c r="F14" i="190" s="1"/>
  <c r="E14" i="190" a="1"/>
  <c r="E14" i="190" s="1"/>
  <c r="D14" i="190" a="1"/>
  <c r="D14" i="190" s="1"/>
  <c r="C14" i="190" a="1"/>
  <c r="C14" i="190" s="1"/>
  <c r="G13" i="190" a="1"/>
  <c r="G13" i="190" s="1"/>
  <c r="F13" i="190" a="1"/>
  <c r="F13" i="190" s="1"/>
  <c r="E13" i="190" a="1"/>
  <c r="E13" i="190" s="1"/>
  <c r="D13" i="190" a="1"/>
  <c r="D13" i="190" s="1"/>
  <c r="C13" i="190" a="1"/>
  <c r="C13" i="190" s="1"/>
  <c r="G12" i="190" a="1"/>
  <c r="G12" i="190" s="1"/>
  <c r="F12" i="190" a="1"/>
  <c r="F12" i="190" s="1"/>
  <c r="E12" i="190" a="1"/>
  <c r="E12" i="190" s="1"/>
  <c r="D12" i="190" a="1"/>
  <c r="D12" i="190" s="1"/>
  <c r="C12" i="190" a="1"/>
  <c r="C12" i="190" s="1"/>
  <c r="G11" i="190" a="1"/>
  <c r="G11" i="190" s="1"/>
  <c r="F11" i="190" a="1"/>
  <c r="F11" i="190" s="1"/>
  <c r="E11" i="190" a="1"/>
  <c r="E11" i="190" s="1"/>
  <c r="D11" i="190" a="1"/>
  <c r="D11" i="190" s="1"/>
  <c r="C11" i="190" a="1"/>
  <c r="C11" i="190" s="1"/>
  <c r="G10" i="190" a="1"/>
  <c r="G10" i="190" s="1"/>
  <c r="F10" i="190" a="1"/>
  <c r="F10" i="190" s="1"/>
  <c r="E10" i="190" a="1"/>
  <c r="E10" i="190" s="1"/>
  <c r="D10" i="190" a="1"/>
  <c r="D10" i="190" s="1"/>
  <c r="C10" i="190" a="1"/>
  <c r="C10" i="190" s="1"/>
  <c r="G9" i="190" a="1"/>
  <c r="G9" i="190" s="1"/>
  <c r="F9" i="190" a="1"/>
  <c r="F9" i="190" s="1"/>
  <c r="E9" i="190" a="1"/>
  <c r="E9" i="190" s="1"/>
  <c r="D9" i="190" a="1"/>
  <c r="D9" i="190" s="1"/>
  <c r="C9" i="190" a="1"/>
  <c r="C9" i="190" s="1"/>
  <c r="G8" i="190" a="1"/>
  <c r="G8" i="190" s="1"/>
  <c r="F8" i="190" a="1"/>
  <c r="F8" i="190" s="1"/>
  <c r="E8" i="190" a="1"/>
  <c r="E8" i="190" s="1"/>
  <c r="D8" i="190" a="1"/>
  <c r="D8" i="190" s="1"/>
  <c r="C8" i="190" a="1"/>
  <c r="C8" i="190" s="1"/>
  <c r="G7" i="190" a="1"/>
  <c r="G7" i="190" s="1"/>
  <c r="F7" i="190" a="1"/>
  <c r="F7" i="190" s="1"/>
  <c r="E7" i="190" a="1"/>
  <c r="E7" i="190" s="1"/>
  <c r="D7" i="190" a="1"/>
  <c r="D7" i="190" s="1"/>
  <c r="C7" i="190" a="1"/>
  <c r="C7" i="190" s="1"/>
  <c r="G6" i="190" a="1"/>
  <c r="G6" i="190" s="1"/>
  <c r="F6" i="190" a="1"/>
  <c r="F6" i="190" s="1"/>
  <c r="E6" i="190" a="1"/>
  <c r="E6" i="190" s="1"/>
  <c r="D6" i="190" a="1"/>
  <c r="D6" i="190" s="1"/>
  <c r="C6" i="190" a="1"/>
  <c r="C6" i="190" s="1"/>
  <c r="G5" i="190" a="1"/>
  <c r="G5" i="190" s="1"/>
  <c r="F5" i="190" a="1"/>
  <c r="F5" i="190" s="1"/>
  <c r="E5" i="190" a="1"/>
  <c r="E5" i="190" s="1"/>
  <c r="D5" i="190" a="1"/>
  <c r="D5" i="190" s="1"/>
  <c r="C5" i="190" a="1"/>
  <c r="C5" i="190" s="1"/>
  <c r="C5" i="189" a="1"/>
  <c r="C5" i="189" s="1"/>
  <c r="D5" i="189" a="1"/>
  <c r="D5" i="189" s="1"/>
  <c r="E5" i="189" a="1"/>
  <c r="E5" i="189" s="1"/>
  <c r="F5" i="189" a="1"/>
  <c r="F5" i="189" s="1"/>
  <c r="G5" i="189" a="1"/>
  <c r="G5" i="189" s="1"/>
  <c r="C6" i="189" a="1"/>
  <c r="C6" i="189" s="1"/>
  <c r="D6" i="189" a="1"/>
  <c r="D6" i="189" s="1"/>
  <c r="E6" i="189" a="1"/>
  <c r="E6" i="189" s="1"/>
  <c r="F6" i="189" a="1"/>
  <c r="F6" i="189" s="1"/>
  <c r="G6" i="189" a="1"/>
  <c r="G6" i="189" s="1"/>
  <c r="C7" i="189" a="1"/>
  <c r="C7" i="189" s="1"/>
  <c r="D7" i="189" a="1"/>
  <c r="D7" i="189" s="1"/>
  <c r="E7" i="189" a="1"/>
  <c r="E7" i="189" s="1"/>
  <c r="F7" i="189" a="1"/>
  <c r="F7" i="189" s="1"/>
  <c r="G7" i="189" a="1"/>
  <c r="G7" i="189" s="1"/>
  <c r="C8" i="189" a="1"/>
  <c r="C8" i="189" s="1"/>
  <c r="D8" i="189" a="1"/>
  <c r="D8" i="189" s="1"/>
  <c r="E8" i="189" a="1"/>
  <c r="E8" i="189" s="1"/>
  <c r="F8" i="189" a="1"/>
  <c r="F8" i="189" s="1"/>
  <c r="G8" i="189" a="1"/>
  <c r="G8" i="189" s="1"/>
  <c r="C9" i="189" a="1"/>
  <c r="C9" i="189" s="1"/>
  <c r="D9" i="189" a="1"/>
  <c r="D9" i="189" s="1"/>
  <c r="E9" i="189" a="1"/>
  <c r="E9" i="189" s="1"/>
  <c r="F9" i="189" a="1"/>
  <c r="F9" i="189" s="1"/>
  <c r="G9" i="189" a="1"/>
  <c r="G9" i="189" s="1"/>
  <c r="C10" i="189" a="1"/>
  <c r="C10" i="189" s="1"/>
  <c r="D10" i="189" a="1"/>
  <c r="D10" i="189" s="1"/>
  <c r="E10" i="189" a="1"/>
  <c r="E10" i="189" s="1"/>
  <c r="F10" i="189" a="1"/>
  <c r="F10" i="189" s="1"/>
  <c r="G10" i="189" a="1"/>
  <c r="G10" i="189" s="1"/>
  <c r="C11" i="189" a="1"/>
  <c r="C11" i="189" s="1"/>
  <c r="D11" i="189" a="1"/>
  <c r="D11" i="189" s="1"/>
  <c r="E11" i="189" a="1"/>
  <c r="E11" i="189" s="1"/>
  <c r="F11" i="189" a="1"/>
  <c r="F11" i="189" s="1"/>
  <c r="G11" i="189" a="1"/>
  <c r="G11" i="189" s="1"/>
  <c r="C12" i="189" a="1"/>
  <c r="C12" i="189" s="1"/>
  <c r="D12" i="189" a="1"/>
  <c r="D12" i="189" s="1"/>
  <c r="E12" i="189" a="1"/>
  <c r="E12" i="189" s="1"/>
  <c r="F12" i="189" a="1"/>
  <c r="F12" i="189" s="1"/>
  <c r="G12" i="189" a="1"/>
  <c r="G12" i="189" s="1"/>
  <c r="C13" i="189" a="1"/>
  <c r="C13" i="189" s="1"/>
  <c r="D13" i="189" a="1"/>
  <c r="D13" i="189" s="1"/>
  <c r="E13" i="189" a="1"/>
  <c r="E13" i="189" s="1"/>
  <c r="F13" i="189" a="1"/>
  <c r="F13" i="189" s="1"/>
  <c r="G13" i="189" a="1"/>
  <c r="G13" i="189" s="1"/>
  <c r="C14" i="189" a="1"/>
  <c r="C14" i="189" s="1"/>
  <c r="D14" i="189" a="1"/>
  <c r="D14" i="189" s="1"/>
  <c r="E14" i="189" a="1"/>
  <c r="E14" i="189" s="1"/>
  <c r="F14" i="189" a="1"/>
  <c r="F14" i="189" s="1"/>
  <c r="G14" i="189" a="1"/>
  <c r="G14" i="189" s="1"/>
  <c r="C15" i="189" a="1"/>
  <c r="C15" i="189" s="1"/>
  <c r="P15" i="189" s="1"/>
  <c r="D15" i="189" a="1"/>
  <c r="D15" i="189" s="1"/>
  <c r="E15" i="189" a="1"/>
  <c r="E15" i="189" s="1"/>
  <c r="F15" i="189" a="1"/>
  <c r="F15" i="189" s="1"/>
  <c r="G15" i="189" a="1"/>
  <c r="G15" i="189" s="1"/>
  <c r="G20" i="193" a="1"/>
  <c r="G20" i="193" s="1"/>
  <c r="G19" i="193" a="1"/>
  <c r="G19" i="193" s="1"/>
  <c r="G18" i="193" a="1"/>
  <c r="G18" i="193" s="1"/>
  <c r="G17" i="193" a="1"/>
  <c r="G17" i="193" s="1"/>
  <c r="G16" i="193" a="1"/>
  <c r="G16" i="193" s="1"/>
  <c r="G15" i="193" a="1"/>
  <c r="G15" i="193" s="1"/>
  <c r="E20" i="193" a="1"/>
  <c r="E20" i="193" s="1"/>
  <c r="E19" i="193" a="1"/>
  <c r="E19" i="193" s="1"/>
  <c r="E18" i="193" a="1"/>
  <c r="E18" i="193" s="1"/>
  <c r="E17" i="193" a="1"/>
  <c r="E17" i="193" s="1"/>
  <c r="E16" i="193" a="1"/>
  <c r="E16" i="193" s="1"/>
  <c r="E15" i="193" a="1"/>
  <c r="E15" i="193" s="1"/>
  <c r="C19" i="193" a="1"/>
  <c r="C19" i="193" s="1"/>
  <c r="C18" i="193" a="1"/>
  <c r="C18" i="193" s="1"/>
  <c r="C17" i="193" a="1"/>
  <c r="C17" i="193" s="1"/>
  <c r="C16" i="193" a="1"/>
  <c r="C16" i="193" s="1"/>
  <c r="C22" i="193" a="1"/>
  <c r="C22" i="193" s="1"/>
  <c r="D22" i="193" a="1"/>
  <c r="D22" i="193" s="1"/>
  <c r="E22" i="193" a="1"/>
  <c r="E22" i="193" s="1"/>
  <c r="F22" i="193" a="1"/>
  <c r="F22" i="193" s="1"/>
  <c r="G22" i="193" a="1"/>
  <c r="G22" i="193" s="1"/>
  <c r="C23" i="193" a="1"/>
  <c r="C23" i="193" s="1"/>
  <c r="D23" i="193" a="1"/>
  <c r="D23" i="193" s="1"/>
  <c r="E23" i="193" a="1"/>
  <c r="E23" i="193" s="1"/>
  <c r="F23" i="193" a="1"/>
  <c r="F23" i="193" s="1"/>
  <c r="G23" i="193" a="1"/>
  <c r="G23" i="193" s="1"/>
  <c r="C24" i="193" a="1"/>
  <c r="C24" i="193" s="1"/>
  <c r="D24" i="193" a="1"/>
  <c r="D24" i="193" s="1"/>
  <c r="E24" i="193" a="1"/>
  <c r="E24" i="193" s="1"/>
  <c r="F24" i="193" a="1"/>
  <c r="F24" i="193" s="1"/>
  <c r="G24" i="193" a="1"/>
  <c r="G24" i="193" s="1"/>
  <c r="C25" i="193" a="1"/>
  <c r="C25" i="193" s="1"/>
  <c r="D25" i="193" a="1"/>
  <c r="D25" i="193" s="1"/>
  <c r="E25" i="193" a="1"/>
  <c r="E25" i="193" s="1"/>
  <c r="F25" i="193" a="1"/>
  <c r="F25" i="193" s="1"/>
  <c r="G25" i="193" a="1"/>
  <c r="G25" i="193" s="1"/>
  <c r="C26" i="193" a="1"/>
  <c r="C26" i="193" s="1"/>
  <c r="D26" i="193" a="1"/>
  <c r="D26" i="193" s="1"/>
  <c r="E26" i="193" a="1"/>
  <c r="E26" i="193" s="1"/>
  <c r="F26" i="193" a="1"/>
  <c r="F26" i="193" s="1"/>
  <c r="G26" i="193" a="1"/>
  <c r="G26" i="193" s="1"/>
  <c r="C27" i="193" a="1"/>
  <c r="C27" i="193" s="1"/>
  <c r="D27" i="193" a="1"/>
  <c r="D27" i="193" s="1"/>
  <c r="E27" i="193" a="1"/>
  <c r="E27" i="193" s="1"/>
  <c r="F27" i="193" a="1"/>
  <c r="F27" i="193" s="1"/>
  <c r="G27" i="193" a="1"/>
  <c r="G27" i="193" s="1"/>
  <c r="C28" i="193" a="1"/>
  <c r="C28" i="193" s="1"/>
  <c r="D28" i="193" a="1"/>
  <c r="D28" i="193" s="1"/>
  <c r="E28" i="193" a="1"/>
  <c r="E28" i="193" s="1"/>
  <c r="F28" i="193" a="1"/>
  <c r="F28" i="193" s="1"/>
  <c r="G28" i="193" a="1"/>
  <c r="G28" i="193" s="1"/>
  <c r="C29" i="193" a="1"/>
  <c r="C29" i="193" s="1"/>
  <c r="D29" i="193" a="1"/>
  <c r="D29" i="193" s="1"/>
  <c r="E29" i="193" a="1"/>
  <c r="E29" i="193" s="1"/>
  <c r="F29" i="193" a="1"/>
  <c r="F29" i="193" s="1"/>
  <c r="G29" i="193" a="1"/>
  <c r="G29" i="193" s="1"/>
  <c r="C30" i="193" a="1"/>
  <c r="C30" i="193" s="1"/>
  <c r="D30" i="193" a="1"/>
  <c r="D30" i="193" s="1"/>
  <c r="E30" i="193" a="1"/>
  <c r="E30" i="193" s="1"/>
  <c r="F30" i="193" a="1"/>
  <c r="F30" i="193" s="1"/>
  <c r="G30" i="193" a="1"/>
  <c r="G30" i="193" s="1"/>
  <c r="C31" i="193" a="1"/>
  <c r="C31" i="193" s="1"/>
  <c r="D31" i="193" a="1"/>
  <c r="D31" i="193" s="1"/>
  <c r="E31" i="193" a="1"/>
  <c r="E31" i="193" s="1"/>
  <c r="F31" i="193" a="1"/>
  <c r="F31" i="193" s="1"/>
  <c r="G31" i="193" a="1"/>
  <c r="G31" i="193" s="1"/>
  <c r="C32" i="193" a="1"/>
  <c r="C32" i="193" s="1"/>
  <c r="D32" i="193" a="1"/>
  <c r="D32" i="193" s="1"/>
  <c r="E32" i="193" a="1"/>
  <c r="E32" i="193" s="1"/>
  <c r="F32" i="193" a="1"/>
  <c r="F32" i="193" s="1"/>
  <c r="G32" i="193" a="1"/>
  <c r="G32" i="193" s="1"/>
  <c r="C33" i="193" a="1"/>
  <c r="C33" i="193" s="1"/>
  <c r="D33" i="193" a="1"/>
  <c r="D33" i="193" s="1"/>
  <c r="E33" i="193" a="1"/>
  <c r="E33" i="193" s="1"/>
  <c r="F33" i="193" a="1"/>
  <c r="F33" i="193" s="1"/>
  <c r="G33" i="193" a="1"/>
  <c r="G33" i="193" s="1"/>
  <c r="C34" i="193" a="1"/>
  <c r="C34" i="193" s="1"/>
  <c r="D34" i="193" a="1"/>
  <c r="D34" i="193" s="1"/>
  <c r="E34" i="193" a="1"/>
  <c r="E34" i="193" s="1"/>
  <c r="F34" i="193" a="1"/>
  <c r="F34" i="193" s="1"/>
  <c r="G34" i="193" a="1"/>
  <c r="G34" i="193" s="1"/>
  <c r="C35" i="193" a="1"/>
  <c r="C35" i="193" s="1"/>
  <c r="D35" i="193" a="1"/>
  <c r="D35" i="193" s="1"/>
  <c r="E35" i="193" a="1"/>
  <c r="E35" i="193" s="1"/>
  <c r="F35" i="193" a="1"/>
  <c r="F35" i="193" s="1"/>
  <c r="G35" i="193" a="1"/>
  <c r="G35" i="193" s="1"/>
  <c r="C36" i="193" a="1"/>
  <c r="C36" i="193" s="1"/>
  <c r="D36" i="193" a="1"/>
  <c r="D36" i="193" s="1"/>
  <c r="E36" i="193" a="1"/>
  <c r="E36" i="193" s="1"/>
  <c r="F36" i="193" a="1"/>
  <c r="F36" i="193" s="1"/>
  <c r="G36" i="193" a="1"/>
  <c r="G36" i="193" s="1"/>
  <c r="C37" i="193" a="1"/>
  <c r="C37" i="193" s="1"/>
  <c r="D37" i="193" a="1"/>
  <c r="D37" i="193" s="1"/>
  <c r="E37" i="193" a="1"/>
  <c r="E37" i="193" s="1"/>
  <c r="F37" i="193" a="1"/>
  <c r="F37" i="193" s="1"/>
  <c r="G37" i="193" a="1"/>
  <c r="G37" i="193" s="1"/>
  <c r="C38" i="193" a="1"/>
  <c r="C38" i="193" s="1"/>
  <c r="D38" i="193" a="1"/>
  <c r="D38" i="193" s="1"/>
  <c r="E38" i="193" a="1"/>
  <c r="E38" i="193" s="1"/>
  <c r="F38" i="193" a="1"/>
  <c r="F38" i="193" s="1"/>
  <c r="G38" i="193" a="1"/>
  <c r="G38" i="193" s="1"/>
  <c r="C39" i="193" a="1"/>
  <c r="C39" i="193" s="1"/>
  <c r="D39" i="193" a="1"/>
  <c r="D39" i="193" s="1"/>
  <c r="E39" i="193" a="1"/>
  <c r="E39" i="193" s="1"/>
  <c r="F39" i="193" a="1"/>
  <c r="F39" i="193" s="1"/>
  <c r="G39" i="193" a="1"/>
  <c r="G39" i="193" s="1"/>
  <c r="C40" i="193" a="1"/>
  <c r="C40" i="193" s="1"/>
  <c r="D40" i="193" a="1"/>
  <c r="D40" i="193" s="1"/>
  <c r="E40" i="193" a="1"/>
  <c r="E40" i="193" s="1"/>
  <c r="F40" i="193" a="1"/>
  <c r="F40" i="193" s="1"/>
  <c r="G40" i="193" a="1"/>
  <c r="G40" i="193" s="1"/>
  <c r="C41" i="193" a="1"/>
  <c r="C41" i="193" s="1"/>
  <c r="D41" i="193" a="1"/>
  <c r="D41" i="193" s="1"/>
  <c r="E41" i="193" a="1"/>
  <c r="E41" i="193" s="1"/>
  <c r="F41" i="193" a="1"/>
  <c r="F41" i="193" s="1"/>
  <c r="G41" i="193" a="1"/>
  <c r="G41" i="193" s="1"/>
  <c r="C42" i="193" a="1"/>
  <c r="C42" i="193" s="1"/>
  <c r="D42" i="193" a="1"/>
  <c r="D42" i="193" s="1"/>
  <c r="E42" i="193" a="1"/>
  <c r="E42" i="193" s="1"/>
  <c r="F42" i="193" a="1"/>
  <c r="F42" i="193" s="1"/>
  <c r="G42" i="193" a="1"/>
  <c r="G42" i="193" s="1"/>
  <c r="C43" i="193" a="1"/>
  <c r="C43" i="193" s="1"/>
  <c r="D43" i="193" a="1"/>
  <c r="D43" i="193" s="1"/>
  <c r="E43" i="193" a="1"/>
  <c r="E43" i="193" s="1"/>
  <c r="F43" i="193" a="1"/>
  <c r="F43" i="193" s="1"/>
  <c r="G43" i="193" a="1"/>
  <c r="G43" i="193" s="1"/>
  <c r="C44" i="193" a="1"/>
  <c r="C44" i="193" s="1"/>
  <c r="D44" i="193" a="1"/>
  <c r="D44" i="193" s="1"/>
  <c r="E44" i="193" a="1"/>
  <c r="E44" i="193" s="1"/>
  <c r="F44" i="193" a="1"/>
  <c r="F44" i="193" s="1"/>
  <c r="G44" i="193" a="1"/>
  <c r="G44" i="193" s="1"/>
  <c r="C45" i="193" a="1"/>
  <c r="C45" i="193" s="1"/>
  <c r="D45" i="193" a="1"/>
  <c r="D45" i="193" s="1"/>
  <c r="E45" i="193" a="1"/>
  <c r="E45" i="193" s="1"/>
  <c r="F45" i="193" a="1"/>
  <c r="F45" i="193" s="1"/>
  <c r="G45" i="193" a="1"/>
  <c r="G45" i="193" s="1"/>
  <c r="C46" i="193" a="1"/>
  <c r="C46" i="193" s="1"/>
  <c r="D46" i="193" a="1"/>
  <c r="D46" i="193" s="1"/>
  <c r="E46" i="193" a="1"/>
  <c r="E46" i="193" s="1"/>
  <c r="F46" i="193" a="1"/>
  <c r="F46" i="193" s="1"/>
  <c r="G46" i="193" a="1"/>
  <c r="G46" i="193" s="1"/>
  <c r="C47" i="193" a="1"/>
  <c r="C47" i="193" s="1"/>
  <c r="D47" i="193" a="1"/>
  <c r="D47" i="193" s="1"/>
  <c r="E47" i="193" a="1"/>
  <c r="E47" i="193" s="1"/>
  <c r="F47" i="193" a="1"/>
  <c r="F47" i="193" s="1"/>
  <c r="G47" i="193" a="1"/>
  <c r="G47" i="193" s="1"/>
  <c r="C48" i="193" a="1"/>
  <c r="C48" i="193" s="1"/>
  <c r="D48" i="193" a="1"/>
  <c r="D48" i="193" s="1"/>
  <c r="E48" i="193" a="1"/>
  <c r="E48" i="193" s="1"/>
  <c r="F48" i="193" a="1"/>
  <c r="F48" i="193" s="1"/>
  <c r="G48" i="193" a="1"/>
  <c r="G48" i="193" s="1"/>
  <c r="C49" i="193" a="1"/>
  <c r="C49" i="193" s="1"/>
  <c r="D49" i="193" a="1"/>
  <c r="D49" i="193" s="1"/>
  <c r="E49" i="193" a="1"/>
  <c r="E49" i="193" s="1"/>
  <c r="F49" i="193" a="1"/>
  <c r="F49" i="193" s="1"/>
  <c r="G49" i="193" a="1"/>
  <c r="G49" i="193" s="1"/>
  <c r="C50" i="193" a="1"/>
  <c r="C50" i="193" s="1"/>
  <c r="D50" i="193" a="1"/>
  <c r="D50" i="193" s="1"/>
  <c r="E50" i="193" a="1"/>
  <c r="E50" i="193" s="1"/>
  <c r="F50" i="193" a="1"/>
  <c r="F50" i="193" s="1"/>
  <c r="G50" i="193" a="1"/>
  <c r="G50" i="193" s="1"/>
  <c r="C51" i="193" a="1"/>
  <c r="C51" i="193" s="1"/>
  <c r="D51" i="193" a="1"/>
  <c r="D51" i="193" s="1"/>
  <c r="E51" i="193" a="1"/>
  <c r="E51" i="193" s="1"/>
  <c r="F51" i="193" a="1"/>
  <c r="F51" i="193" s="1"/>
  <c r="G51" i="193" a="1"/>
  <c r="G51" i="193" s="1"/>
  <c r="C52" i="193" a="1"/>
  <c r="C52" i="193" s="1"/>
  <c r="D52" i="193" a="1"/>
  <c r="D52" i="193" s="1"/>
  <c r="E52" i="193" a="1"/>
  <c r="E52" i="193" s="1"/>
  <c r="F52" i="193" a="1"/>
  <c r="F52" i="193" s="1"/>
  <c r="G52" i="193" a="1"/>
  <c r="G52" i="193" s="1"/>
  <c r="C53" i="193" a="1"/>
  <c r="C53" i="193" s="1"/>
  <c r="D53" i="193" a="1"/>
  <c r="D53" i="193" s="1"/>
  <c r="E53" i="193" a="1"/>
  <c r="E53" i="193" s="1"/>
  <c r="F53" i="193" a="1"/>
  <c r="F53" i="193" s="1"/>
  <c r="G53" i="193" a="1"/>
  <c r="G53" i="193" s="1"/>
  <c r="C54" i="193" a="1"/>
  <c r="C54" i="193" s="1"/>
  <c r="D54" i="193" a="1"/>
  <c r="D54" i="193" s="1"/>
  <c r="E54" i="193" a="1"/>
  <c r="E54" i="193" s="1"/>
  <c r="F54" i="193" a="1"/>
  <c r="F54" i="193" s="1"/>
  <c r="G54" i="193" a="1"/>
  <c r="G54" i="193" s="1"/>
  <c r="C55" i="193" a="1"/>
  <c r="C55" i="193" s="1"/>
  <c r="D55" i="193" a="1"/>
  <c r="D55" i="193" s="1"/>
  <c r="E55" i="193" a="1"/>
  <c r="E55" i="193" s="1"/>
  <c r="F55" i="193" a="1"/>
  <c r="F55" i="193" s="1"/>
  <c r="G55" i="193" a="1"/>
  <c r="G55" i="193" s="1"/>
  <c r="C56" i="193" a="1"/>
  <c r="C56" i="193" s="1"/>
  <c r="D56" i="193" a="1"/>
  <c r="D56" i="193" s="1"/>
  <c r="E56" i="193" a="1"/>
  <c r="E56" i="193" s="1"/>
  <c r="F56" i="193" a="1"/>
  <c r="F56" i="193" s="1"/>
  <c r="G56" i="193" a="1"/>
  <c r="G56" i="193" s="1"/>
  <c r="C57" i="193" a="1"/>
  <c r="C57" i="193" s="1"/>
  <c r="D57" i="193" a="1"/>
  <c r="D57" i="193" s="1"/>
  <c r="E57" i="193" a="1"/>
  <c r="E57" i="193" s="1"/>
  <c r="F57" i="193" a="1"/>
  <c r="F57" i="193" s="1"/>
  <c r="G57" i="193" a="1"/>
  <c r="G57" i="193" s="1"/>
  <c r="C58" i="193" a="1"/>
  <c r="C58" i="193" s="1"/>
  <c r="D58" i="193" a="1"/>
  <c r="D58" i="193" s="1"/>
  <c r="E58" i="193" a="1"/>
  <c r="E58" i="193" s="1"/>
  <c r="F58" i="193" a="1"/>
  <c r="F58" i="193" s="1"/>
  <c r="G58" i="193" a="1"/>
  <c r="G58" i="193" s="1"/>
  <c r="C59" i="193" a="1"/>
  <c r="C59" i="193" s="1"/>
  <c r="D59" i="193" a="1"/>
  <c r="D59" i="193" s="1"/>
  <c r="E59" i="193" a="1"/>
  <c r="E59" i="193" s="1"/>
  <c r="F59" i="193" a="1"/>
  <c r="F59" i="193" s="1"/>
  <c r="G59" i="193" a="1"/>
  <c r="G59" i="193" s="1"/>
  <c r="C60" i="193" a="1"/>
  <c r="C60" i="193" s="1"/>
  <c r="D60" i="193" a="1"/>
  <c r="D60" i="193" s="1"/>
  <c r="E60" i="193" a="1"/>
  <c r="E60" i="193" s="1"/>
  <c r="F60" i="193" a="1"/>
  <c r="F60" i="193" s="1"/>
  <c r="G60" i="193" a="1"/>
  <c r="G60" i="193" s="1"/>
  <c r="C61" i="193" a="1"/>
  <c r="C61" i="193" s="1"/>
  <c r="D61" i="193" a="1"/>
  <c r="D61" i="193" s="1"/>
  <c r="E61" i="193" a="1"/>
  <c r="E61" i="193" s="1"/>
  <c r="F61" i="193" a="1"/>
  <c r="F61" i="193" s="1"/>
  <c r="G61" i="193" a="1"/>
  <c r="G61" i="193" s="1"/>
  <c r="C21" i="193" a="1"/>
  <c r="C21" i="193" s="1"/>
  <c r="D21" i="193" a="1"/>
  <c r="D21" i="193" s="1"/>
  <c r="E21" i="193" a="1"/>
  <c r="E21" i="193" s="1"/>
  <c r="F21" i="193" a="1"/>
  <c r="F21" i="193" s="1"/>
  <c r="G21" i="193" a="1"/>
  <c r="G21" i="193" s="1"/>
  <c r="F20" i="193" a="1"/>
  <c r="F20" i="193" s="1"/>
  <c r="D20" i="193" a="1"/>
  <c r="D20" i="193" s="1"/>
  <c r="C20" i="193" a="1"/>
  <c r="C20" i="193" s="1"/>
  <c r="C5" i="193" a="1"/>
  <c r="C5" i="193" s="1"/>
  <c r="D5" i="193" a="1"/>
  <c r="D5" i="193" s="1"/>
  <c r="E5" i="193" a="1"/>
  <c r="E5" i="193" s="1"/>
  <c r="F5" i="193" a="1"/>
  <c r="F5" i="193" s="1"/>
  <c r="G5" i="193" a="1"/>
  <c r="G5" i="193" s="1"/>
  <c r="C6" i="193" a="1"/>
  <c r="C6" i="193" s="1"/>
  <c r="D6" i="193" a="1"/>
  <c r="D6" i="193" s="1"/>
  <c r="E6" i="193" a="1"/>
  <c r="E6" i="193" s="1"/>
  <c r="F6" i="193" a="1"/>
  <c r="F6" i="193" s="1"/>
  <c r="G6" i="193" a="1"/>
  <c r="G6" i="193" s="1"/>
  <c r="C7" i="193" a="1"/>
  <c r="C7" i="193" s="1"/>
  <c r="D7" i="193" a="1"/>
  <c r="D7" i="193" s="1"/>
  <c r="E7" i="193" a="1"/>
  <c r="E7" i="193" s="1"/>
  <c r="F7" i="193" a="1"/>
  <c r="F7" i="193" s="1"/>
  <c r="G7" i="193" a="1"/>
  <c r="G7" i="193" s="1"/>
  <c r="C8" i="193" a="1"/>
  <c r="C8" i="193" s="1"/>
  <c r="D8" i="193" a="1"/>
  <c r="D8" i="193" s="1"/>
  <c r="E8" i="193" a="1"/>
  <c r="E8" i="193" s="1"/>
  <c r="F8" i="193" a="1"/>
  <c r="F8" i="193" s="1"/>
  <c r="G8" i="193" a="1"/>
  <c r="G8" i="193" s="1"/>
  <c r="C9" i="193" a="1"/>
  <c r="C9" i="193" s="1"/>
  <c r="D9" i="193" a="1"/>
  <c r="D9" i="193" s="1"/>
  <c r="E9" i="193" a="1"/>
  <c r="E9" i="193" s="1"/>
  <c r="F9" i="193" a="1"/>
  <c r="F9" i="193" s="1"/>
  <c r="G9" i="193" a="1"/>
  <c r="G9" i="193" s="1"/>
  <c r="C10" i="193" a="1"/>
  <c r="C10" i="193" s="1"/>
  <c r="D10" i="193" a="1"/>
  <c r="D10" i="193" s="1"/>
  <c r="E10" i="193" a="1"/>
  <c r="E10" i="193" s="1"/>
  <c r="F10" i="193" a="1"/>
  <c r="F10" i="193" s="1"/>
  <c r="G10" i="193" a="1"/>
  <c r="G10" i="193" s="1"/>
  <c r="C11" i="193" a="1"/>
  <c r="C11" i="193" s="1"/>
  <c r="D11" i="193" a="1"/>
  <c r="D11" i="193" s="1"/>
  <c r="E11" i="193" a="1"/>
  <c r="E11" i="193" s="1"/>
  <c r="F11" i="193" a="1"/>
  <c r="F11" i="193" s="1"/>
  <c r="G11" i="193" a="1"/>
  <c r="G11" i="193" s="1"/>
  <c r="C12" i="193" a="1"/>
  <c r="C12" i="193" s="1"/>
  <c r="D12" i="193" a="1"/>
  <c r="D12" i="193" s="1"/>
  <c r="E12" i="193" a="1"/>
  <c r="E12" i="193" s="1"/>
  <c r="F12" i="193" a="1"/>
  <c r="F12" i="193" s="1"/>
  <c r="G12" i="193" a="1"/>
  <c r="G12" i="193" s="1"/>
  <c r="C13" i="193" a="1"/>
  <c r="C13" i="193" s="1"/>
  <c r="D13" i="193" a="1"/>
  <c r="D13" i="193" s="1"/>
  <c r="E13" i="193" a="1"/>
  <c r="E13" i="193" s="1"/>
  <c r="F13" i="193" a="1"/>
  <c r="F13" i="193" s="1"/>
  <c r="G13" i="193" a="1"/>
  <c r="G13" i="193" s="1"/>
  <c r="C14" i="193" a="1"/>
  <c r="C14" i="193" s="1"/>
  <c r="D14" i="193" a="1"/>
  <c r="D14" i="193" s="1"/>
  <c r="E14" i="193" a="1"/>
  <c r="E14" i="193" s="1"/>
  <c r="F14" i="193" a="1"/>
  <c r="F14" i="193" s="1"/>
  <c r="G14" i="193" a="1"/>
  <c r="G14" i="193" s="1"/>
  <c r="C15" i="193" a="1"/>
  <c r="C15" i="193" s="1"/>
  <c r="D15" i="193" a="1"/>
  <c r="D15" i="193" s="1"/>
  <c r="F15" i="193" a="1"/>
  <c r="F15" i="193" s="1"/>
  <c r="G4" i="192" a="1"/>
  <c r="G4" i="192" s="1"/>
  <c r="F4" i="192" a="1"/>
  <c r="F4" i="192" s="1"/>
  <c r="E4" i="192" a="1"/>
  <c r="E4" i="192" s="1"/>
  <c r="D4" i="192" a="1"/>
  <c r="D4" i="192" s="1"/>
  <c r="C4" i="192" a="1"/>
  <c r="C4" i="192" s="1"/>
  <c r="G4" i="191" a="1"/>
  <c r="G4" i="191" s="1"/>
  <c r="F4" i="191" a="1"/>
  <c r="F4" i="191" s="1"/>
  <c r="E4" i="191" a="1"/>
  <c r="E4" i="191" s="1"/>
  <c r="D4" i="191" a="1"/>
  <c r="D4" i="191" s="1"/>
  <c r="C4" i="191" a="1"/>
  <c r="C4" i="191" s="1"/>
  <c r="G4" i="190" a="1"/>
  <c r="G4" i="190" s="1"/>
  <c r="F4" i="190" a="1"/>
  <c r="F4" i="190" s="1"/>
  <c r="E4" i="190" a="1"/>
  <c r="E4" i="190" s="1"/>
  <c r="D4" i="190" a="1"/>
  <c r="D4" i="190" s="1"/>
  <c r="C4" i="190" a="1"/>
  <c r="C4" i="190" s="1"/>
  <c r="F17" i="189" l="1" a="1"/>
  <c r="F17" i="189" s="1"/>
  <c r="F16" i="189" a="1"/>
  <c r="F16" i="189" s="1"/>
  <c r="D17" i="189" a="1"/>
  <c r="D17" i="189" s="1"/>
  <c r="D16" i="189" a="1"/>
  <c r="D16" i="189" s="1"/>
  <c r="C16" i="189" a="1"/>
  <c r="C16" i="189" s="1"/>
  <c r="F4" i="189" a="1"/>
  <c r="F4" i="189" s="1"/>
  <c r="G4" i="189" a="1"/>
  <c r="G4" i="189" s="1"/>
  <c r="E4" i="189" a="1"/>
  <c r="E4" i="189" s="1"/>
  <c r="D4" i="189" a="1"/>
  <c r="D4" i="189" s="1"/>
  <c r="C4" i="189" a="1"/>
  <c r="C4" i="189" s="1"/>
  <c r="G4" i="193" a="1"/>
  <c r="G4" i="193" s="1"/>
  <c r="F4" i="193" a="1"/>
  <c r="F4" i="193" s="1"/>
  <c r="E4" i="193" a="1"/>
  <c r="E4" i="193" s="1"/>
  <c r="D4" i="193" a="1"/>
  <c r="D4" i="193" s="1"/>
  <c r="C4" i="193" a="1"/>
  <c r="C4" i="193" s="1"/>
  <c r="G4" i="184" a="1"/>
  <c r="G4" i="184" s="1"/>
  <c r="F4" i="184" a="1"/>
  <c r="F4" i="184" s="1"/>
  <c r="E4" i="184" a="1"/>
  <c r="E4" i="184" s="1"/>
  <c r="D4" i="184" a="1"/>
  <c r="D4" i="184" s="1"/>
  <c r="C4" i="184" a="1"/>
  <c r="C4" i="184" s="1"/>
  <c r="C9" i="187" a="1"/>
  <c r="C9" i="187" s="1"/>
  <c r="P9" i="187" s="1"/>
  <c r="D9" i="187" a="1"/>
  <c r="D9" i="187" s="1"/>
  <c r="E9" i="187" a="1"/>
  <c r="E9" i="187" s="1"/>
  <c r="F9" i="187" a="1"/>
  <c r="F9" i="187" s="1"/>
  <c r="G9" i="187" a="1"/>
  <c r="G9" i="187" s="1"/>
  <c r="C10" i="187" a="1"/>
  <c r="C10" i="187" s="1"/>
  <c r="P10" i="187" s="1"/>
  <c r="D10" i="187" a="1"/>
  <c r="D10" i="187" s="1"/>
  <c r="E10" i="187" a="1"/>
  <c r="E10" i="187" s="1"/>
  <c r="F10" i="187" a="1"/>
  <c r="F10" i="187" s="1"/>
  <c r="G10" i="187" a="1"/>
  <c r="G10" i="187" s="1"/>
  <c r="C11" i="187" a="1"/>
  <c r="C11" i="187" s="1"/>
  <c r="P11" i="187" s="1"/>
  <c r="D11" i="187" a="1"/>
  <c r="D11" i="187" s="1"/>
  <c r="E11" i="187" a="1"/>
  <c r="E11" i="187" s="1"/>
  <c r="F11" i="187" a="1"/>
  <c r="F11" i="187" s="1"/>
  <c r="G11" i="187" a="1"/>
  <c r="G11" i="187" s="1"/>
  <c r="C12" i="187" a="1"/>
  <c r="C12" i="187" s="1"/>
  <c r="P12" i="187" s="1"/>
  <c r="D12" i="187" a="1"/>
  <c r="D12" i="187" s="1"/>
  <c r="E12" i="187" a="1"/>
  <c r="E12" i="187" s="1"/>
  <c r="F12" i="187" a="1"/>
  <c r="F12" i="187" s="1"/>
  <c r="G12" i="187" a="1"/>
  <c r="G12" i="187" s="1"/>
  <c r="C13" i="187" a="1"/>
  <c r="C13" i="187" s="1"/>
  <c r="P13" i="187" s="1"/>
  <c r="D13" i="187" a="1"/>
  <c r="D13" i="187" s="1"/>
  <c r="E13" i="187" a="1"/>
  <c r="E13" i="187" s="1"/>
  <c r="F13" i="187" a="1"/>
  <c r="F13" i="187" s="1"/>
  <c r="G13" i="187" a="1"/>
  <c r="G13" i="187" s="1"/>
  <c r="C14" i="187" a="1"/>
  <c r="C14" i="187" s="1"/>
  <c r="P14" i="187" s="1"/>
  <c r="D14" i="187" a="1"/>
  <c r="D14" i="187" s="1"/>
  <c r="E14" i="187" a="1"/>
  <c r="E14" i="187" s="1"/>
  <c r="F14" i="187" a="1"/>
  <c r="F14" i="187" s="1"/>
  <c r="G14" i="187" a="1"/>
  <c r="G14" i="187" s="1"/>
  <c r="C15" i="187" a="1"/>
  <c r="C15" i="187" s="1"/>
  <c r="P15" i="187" s="1"/>
  <c r="D15" i="187" a="1"/>
  <c r="D15" i="187" s="1"/>
  <c r="E15" i="187" a="1"/>
  <c r="E15" i="187" s="1"/>
  <c r="F15" i="187" a="1"/>
  <c r="F15" i="187" s="1"/>
  <c r="G15" i="187" a="1"/>
  <c r="G15" i="187" s="1"/>
  <c r="C16" i="187" a="1"/>
  <c r="C16" i="187" s="1"/>
  <c r="P16" i="187" s="1"/>
  <c r="D16" i="187" a="1"/>
  <c r="D16" i="187" s="1"/>
  <c r="E16" i="187" a="1"/>
  <c r="E16" i="187" s="1"/>
  <c r="F16" i="187" a="1"/>
  <c r="F16" i="187" s="1"/>
  <c r="G16" i="187" a="1"/>
  <c r="G16" i="187" s="1"/>
  <c r="C5" i="187" a="1"/>
  <c r="C5" i="187" s="1"/>
  <c r="P5" i="187" s="1"/>
  <c r="D5" i="187" a="1"/>
  <c r="D5" i="187" s="1"/>
  <c r="E5" i="187" a="1"/>
  <c r="E5" i="187" s="1"/>
  <c r="F5" i="187" a="1"/>
  <c r="F5" i="187" s="1"/>
  <c r="G5" i="187" a="1"/>
  <c r="G5" i="187" s="1"/>
  <c r="C6" i="187" a="1"/>
  <c r="C6" i="187" s="1"/>
  <c r="P6" i="187" s="1"/>
  <c r="D6" i="187" a="1"/>
  <c r="D6" i="187" s="1"/>
  <c r="E6" i="187" a="1"/>
  <c r="E6" i="187" s="1"/>
  <c r="F6" i="187" a="1"/>
  <c r="F6" i="187" s="1"/>
  <c r="G6" i="187" a="1"/>
  <c r="G6" i="187" s="1"/>
  <c r="C7" i="187" a="1"/>
  <c r="C7" i="187" s="1"/>
  <c r="P7" i="187" s="1"/>
  <c r="D7" i="187" a="1"/>
  <c r="D7" i="187" s="1"/>
  <c r="E7" i="187" a="1"/>
  <c r="E7" i="187" s="1"/>
  <c r="F7" i="187" a="1"/>
  <c r="F7" i="187" s="1"/>
  <c r="G7" i="187" a="1"/>
  <c r="G7" i="187" s="1"/>
  <c r="C8" i="187" a="1"/>
  <c r="C8" i="187" s="1"/>
  <c r="P8" i="187" s="1"/>
  <c r="D8" i="187" a="1"/>
  <c r="D8" i="187" s="1"/>
  <c r="E8" i="187" a="1"/>
  <c r="E8" i="187" s="1"/>
  <c r="F8" i="187" a="1"/>
  <c r="F8" i="187" s="1"/>
  <c r="G8" i="187" a="1"/>
  <c r="G8" i="187" s="1"/>
  <c r="G4" i="187" a="1"/>
  <c r="G4" i="187" s="1"/>
  <c r="F4" i="187" a="1"/>
  <c r="F4" i="187" s="1"/>
  <c r="E4" i="187" a="1"/>
  <c r="E4" i="187" s="1"/>
  <c r="D4" i="187" a="1"/>
  <c r="D4" i="187" s="1"/>
  <c r="C4" i="187" a="1"/>
  <c r="C4" i="187" s="1"/>
  <c r="V5" i="190" a="1"/>
  <c r="V5" i="190" s="1"/>
  <c r="W5" i="190" a="1"/>
  <c r="W5" i="190" s="1"/>
  <c r="X5" i="190" a="1"/>
  <c r="X5" i="190" s="1"/>
  <c r="Y5" i="190" a="1"/>
  <c r="Y5" i="190" s="1"/>
  <c r="Z5" i="190" a="1"/>
  <c r="Z5" i="190" s="1"/>
  <c r="AA5" i="190" a="1"/>
  <c r="AA5" i="190" s="1"/>
  <c r="AB5" i="190" a="1"/>
  <c r="AB5" i="190" s="1"/>
  <c r="V6" i="190" a="1"/>
  <c r="V6" i="190" s="1"/>
  <c r="W6" i="190" a="1"/>
  <c r="W6" i="190" s="1"/>
  <c r="X6" i="190" a="1"/>
  <c r="X6" i="190" s="1"/>
  <c r="Y6" i="190" a="1"/>
  <c r="Y6" i="190" s="1"/>
  <c r="Z6" i="190" a="1"/>
  <c r="Z6" i="190" s="1"/>
  <c r="AA6" i="190" a="1"/>
  <c r="AA6" i="190" s="1"/>
  <c r="AB6" i="190" a="1"/>
  <c r="AB6" i="190" s="1"/>
  <c r="V7" i="190" a="1"/>
  <c r="V7" i="190" s="1"/>
  <c r="W7" i="190" a="1"/>
  <c r="W7" i="190" s="1"/>
  <c r="X7" i="190" a="1"/>
  <c r="X7" i="190" s="1"/>
  <c r="Y7" i="190" a="1"/>
  <c r="Y7" i="190" s="1"/>
  <c r="Z7" i="190" a="1"/>
  <c r="Z7" i="190" s="1"/>
  <c r="AA7" i="190" a="1"/>
  <c r="AA7" i="190" s="1"/>
  <c r="AB7" i="190" a="1"/>
  <c r="AB7" i="190" s="1"/>
  <c r="V8" i="190" a="1"/>
  <c r="V8" i="190" s="1"/>
  <c r="W8" i="190" a="1"/>
  <c r="W8" i="190" s="1"/>
  <c r="X8" i="190" a="1"/>
  <c r="X8" i="190" s="1"/>
  <c r="Y8" i="190" a="1"/>
  <c r="Y8" i="190" s="1"/>
  <c r="Z8" i="190" a="1"/>
  <c r="Z8" i="190" s="1"/>
  <c r="AA8" i="190" a="1"/>
  <c r="AA8" i="190" s="1"/>
  <c r="AB8" i="190" a="1"/>
  <c r="AB8" i="190" s="1"/>
  <c r="V9" i="190" a="1"/>
  <c r="V9" i="190" s="1"/>
  <c r="W9" i="190" a="1"/>
  <c r="W9" i="190" s="1"/>
  <c r="X9" i="190" a="1"/>
  <c r="X9" i="190" s="1"/>
  <c r="Y9" i="190" a="1"/>
  <c r="Y9" i="190" s="1"/>
  <c r="Z9" i="190" a="1"/>
  <c r="Z9" i="190" s="1"/>
  <c r="AA9" i="190" a="1"/>
  <c r="AA9" i="190" s="1"/>
  <c r="AB9" i="190" a="1"/>
  <c r="AB9" i="190" s="1"/>
  <c r="V10" i="190" a="1"/>
  <c r="V10" i="190" s="1"/>
  <c r="W10" i="190" a="1"/>
  <c r="W10" i="190" s="1"/>
  <c r="X10" i="190" a="1"/>
  <c r="X10" i="190" s="1"/>
  <c r="Y10" i="190" a="1"/>
  <c r="Y10" i="190" s="1"/>
  <c r="Z10" i="190" a="1"/>
  <c r="Z10" i="190" s="1"/>
  <c r="AA10" i="190" a="1"/>
  <c r="AA10" i="190" s="1"/>
  <c r="AB10" i="190" a="1"/>
  <c r="AB10" i="190" s="1"/>
  <c r="V11" i="190" a="1"/>
  <c r="V11" i="190" s="1"/>
  <c r="W11" i="190" a="1"/>
  <c r="W11" i="190" s="1"/>
  <c r="X11" i="190" a="1"/>
  <c r="X11" i="190" s="1"/>
  <c r="Y11" i="190" a="1"/>
  <c r="Y11" i="190" s="1"/>
  <c r="Z11" i="190" a="1"/>
  <c r="Z11" i="190" s="1"/>
  <c r="AA11" i="190" a="1"/>
  <c r="AA11" i="190" s="1"/>
  <c r="AB11" i="190" a="1"/>
  <c r="AB11" i="190" s="1"/>
  <c r="V12" i="190" a="1"/>
  <c r="V12" i="190" s="1"/>
  <c r="W12" i="190" a="1"/>
  <c r="W12" i="190" s="1"/>
  <c r="X12" i="190" a="1"/>
  <c r="X12" i="190" s="1"/>
  <c r="Y12" i="190" a="1"/>
  <c r="Y12" i="190" s="1"/>
  <c r="Z12" i="190" a="1"/>
  <c r="Z12" i="190" s="1"/>
  <c r="AA12" i="190" a="1"/>
  <c r="AA12" i="190" s="1"/>
  <c r="AB12" i="190" a="1"/>
  <c r="AB12" i="190" s="1"/>
  <c r="V13" i="190" a="1"/>
  <c r="V13" i="190" s="1"/>
  <c r="W13" i="190" a="1"/>
  <c r="W13" i="190" s="1"/>
  <c r="X13" i="190" a="1"/>
  <c r="X13" i="190" s="1"/>
  <c r="Y13" i="190" a="1"/>
  <c r="Y13" i="190" s="1"/>
  <c r="Z13" i="190" a="1"/>
  <c r="Z13" i="190" s="1"/>
  <c r="AA13" i="190" a="1"/>
  <c r="AA13" i="190" s="1"/>
  <c r="AB13" i="190" a="1"/>
  <c r="AB13" i="190" s="1"/>
  <c r="V14" i="190" a="1"/>
  <c r="V14" i="190" s="1"/>
  <c r="W14" i="190" a="1"/>
  <c r="W14" i="190" s="1"/>
  <c r="X14" i="190" a="1"/>
  <c r="X14" i="190" s="1"/>
  <c r="Y14" i="190" a="1"/>
  <c r="Y14" i="190" s="1"/>
  <c r="Z14" i="190" a="1"/>
  <c r="Z14" i="190" s="1"/>
  <c r="AA14" i="190" a="1"/>
  <c r="AA14" i="190" s="1"/>
  <c r="AB14" i="190" a="1"/>
  <c r="AB14" i="190" s="1"/>
  <c r="V15" i="190" a="1"/>
  <c r="V15" i="190" s="1"/>
  <c r="W15" i="190" a="1"/>
  <c r="W15" i="190" s="1"/>
  <c r="X15" i="190" a="1"/>
  <c r="X15" i="190" s="1"/>
  <c r="Y15" i="190" a="1"/>
  <c r="Y15" i="190" s="1"/>
  <c r="Z15" i="190" a="1"/>
  <c r="Z15" i="190" s="1"/>
  <c r="AA15" i="190" a="1"/>
  <c r="AA15" i="190" s="1"/>
  <c r="AB15" i="190" a="1"/>
  <c r="AB15" i="190" s="1"/>
  <c r="V16" i="190" a="1"/>
  <c r="V16" i="190" s="1"/>
  <c r="W16" i="190" a="1"/>
  <c r="W16" i="190" s="1"/>
  <c r="X16" i="190" a="1"/>
  <c r="X16" i="190" s="1"/>
  <c r="Y16" i="190" a="1"/>
  <c r="Y16" i="190" s="1"/>
  <c r="Z16" i="190" a="1"/>
  <c r="Z16" i="190" s="1"/>
  <c r="AA16" i="190" a="1"/>
  <c r="AA16" i="190" s="1"/>
  <c r="AB16" i="190" a="1"/>
  <c r="AB16" i="190" s="1"/>
  <c r="V17" i="190" a="1"/>
  <c r="V17" i="190" s="1"/>
  <c r="W17" i="190" a="1"/>
  <c r="W17" i="190" s="1"/>
  <c r="X17" i="190" a="1"/>
  <c r="X17" i="190" s="1"/>
  <c r="Y17" i="190" a="1"/>
  <c r="Y17" i="190" s="1"/>
  <c r="Z17" i="190" a="1"/>
  <c r="Z17" i="190" s="1"/>
  <c r="AA17" i="190" a="1"/>
  <c r="AA17" i="190" s="1"/>
  <c r="AB17" i="190" a="1"/>
  <c r="AB17" i="190" s="1"/>
  <c r="V18" i="190" a="1"/>
  <c r="V18" i="190" s="1"/>
  <c r="W18" i="190" a="1"/>
  <c r="W18" i="190" s="1"/>
  <c r="X18" i="190" a="1"/>
  <c r="X18" i="190" s="1"/>
  <c r="Y18" i="190" a="1"/>
  <c r="Y18" i="190" s="1"/>
  <c r="Z18" i="190" a="1"/>
  <c r="Z18" i="190" s="1"/>
  <c r="AA18" i="190" a="1"/>
  <c r="AA18" i="190" s="1"/>
  <c r="AB18" i="190" a="1"/>
  <c r="AB18" i="190" s="1"/>
  <c r="V19" i="190" a="1"/>
  <c r="V19" i="190" s="1"/>
  <c r="W19" i="190" a="1"/>
  <c r="W19" i="190" s="1"/>
  <c r="X19" i="190" a="1"/>
  <c r="X19" i="190" s="1"/>
  <c r="Y19" i="190" a="1"/>
  <c r="Y19" i="190" s="1"/>
  <c r="Z19" i="190" a="1"/>
  <c r="Z19" i="190" s="1"/>
  <c r="AA19" i="190" a="1"/>
  <c r="AA19" i="190" s="1"/>
  <c r="AB19" i="190" a="1"/>
  <c r="AB19" i="190" s="1"/>
  <c r="V20" i="190" a="1"/>
  <c r="V20" i="190" s="1"/>
  <c r="W20" i="190" a="1"/>
  <c r="W20" i="190" s="1"/>
  <c r="X20" i="190" a="1"/>
  <c r="X20" i="190" s="1"/>
  <c r="Y20" i="190" a="1"/>
  <c r="Y20" i="190" s="1"/>
  <c r="Z20" i="190" a="1"/>
  <c r="Z20" i="190" s="1"/>
  <c r="AA20" i="190" a="1"/>
  <c r="AA20" i="190" s="1"/>
  <c r="AB20" i="190" a="1"/>
  <c r="AB20" i="190" s="1"/>
  <c r="V21" i="190" a="1"/>
  <c r="V21" i="190" s="1"/>
  <c r="W21" i="190" a="1"/>
  <c r="W21" i="190" s="1"/>
  <c r="X21" i="190" a="1"/>
  <c r="X21" i="190" s="1"/>
  <c r="Y21" i="190" a="1"/>
  <c r="Y21" i="190" s="1"/>
  <c r="Z21" i="190" a="1"/>
  <c r="Z21" i="190" s="1"/>
  <c r="AA21" i="190" a="1"/>
  <c r="AA21" i="190" s="1"/>
  <c r="AB21" i="190" a="1"/>
  <c r="AB21" i="190" s="1"/>
  <c r="V22" i="190" a="1"/>
  <c r="V22" i="190" s="1"/>
  <c r="W22" i="190" a="1"/>
  <c r="W22" i="190" s="1"/>
  <c r="X22" i="190" a="1"/>
  <c r="X22" i="190" s="1"/>
  <c r="Y22" i="190" a="1"/>
  <c r="Y22" i="190" s="1"/>
  <c r="Z22" i="190" a="1"/>
  <c r="Z22" i="190" s="1"/>
  <c r="AA22" i="190" a="1"/>
  <c r="AA22" i="190" s="1"/>
  <c r="AB22" i="190" a="1"/>
  <c r="AB22" i="190" s="1"/>
  <c r="V23" i="190" a="1"/>
  <c r="V23" i="190" s="1"/>
  <c r="W23" i="190" a="1"/>
  <c r="W23" i="190" s="1"/>
  <c r="X23" i="190" a="1"/>
  <c r="X23" i="190" s="1"/>
  <c r="Y23" i="190" a="1"/>
  <c r="Y23" i="190" s="1"/>
  <c r="Z23" i="190" a="1"/>
  <c r="Z23" i="190" s="1"/>
  <c r="AA23" i="190" a="1"/>
  <c r="AA23" i="190" s="1"/>
  <c r="AB23" i="190" a="1"/>
  <c r="AB23" i="190" s="1"/>
  <c r="V24" i="190" a="1"/>
  <c r="V24" i="190" s="1"/>
  <c r="W24" i="190" a="1"/>
  <c r="W24" i="190" s="1"/>
  <c r="X24" i="190" a="1"/>
  <c r="X24" i="190" s="1"/>
  <c r="Y24" i="190" a="1"/>
  <c r="Y24" i="190" s="1"/>
  <c r="Z24" i="190" a="1"/>
  <c r="Z24" i="190" s="1"/>
  <c r="AA24" i="190" a="1"/>
  <c r="AA24" i="190" s="1"/>
  <c r="AB24" i="190" a="1"/>
  <c r="AB24" i="190" s="1"/>
  <c r="V25" i="190" a="1"/>
  <c r="V25" i="190" s="1"/>
  <c r="W25" i="190" a="1"/>
  <c r="W25" i="190" s="1"/>
  <c r="X25" i="190" a="1"/>
  <c r="X25" i="190" s="1"/>
  <c r="Y25" i="190" a="1"/>
  <c r="Y25" i="190" s="1"/>
  <c r="Z25" i="190" a="1"/>
  <c r="Z25" i="190" s="1"/>
  <c r="AA25" i="190" a="1"/>
  <c r="AA25" i="190" s="1"/>
  <c r="AB25" i="190" a="1"/>
  <c r="AB25" i="190" s="1"/>
  <c r="V26" i="190" a="1"/>
  <c r="V26" i="190" s="1"/>
  <c r="W26" i="190" a="1"/>
  <c r="W26" i="190" s="1"/>
  <c r="X26" i="190" a="1"/>
  <c r="X26" i="190" s="1"/>
  <c r="Y26" i="190" a="1"/>
  <c r="Y26" i="190" s="1"/>
  <c r="Z26" i="190" a="1"/>
  <c r="Z26" i="190" s="1"/>
  <c r="AA26" i="190" a="1"/>
  <c r="AA26" i="190" s="1"/>
  <c r="AB26" i="190" a="1"/>
  <c r="AB26" i="190" s="1"/>
  <c r="V27" i="190" a="1"/>
  <c r="V27" i="190" s="1"/>
  <c r="W27" i="190" a="1"/>
  <c r="W27" i="190" s="1"/>
  <c r="X27" i="190" a="1"/>
  <c r="X27" i="190" s="1"/>
  <c r="Y27" i="190" a="1"/>
  <c r="Y27" i="190" s="1"/>
  <c r="Z27" i="190" a="1"/>
  <c r="Z27" i="190" s="1"/>
  <c r="AA27" i="190" a="1"/>
  <c r="AA27" i="190" s="1"/>
  <c r="AB27" i="190" a="1"/>
  <c r="AB27" i="190" s="1"/>
  <c r="V28" i="190" a="1"/>
  <c r="V28" i="190" s="1"/>
  <c r="W28" i="190" a="1"/>
  <c r="W28" i="190" s="1"/>
  <c r="X28" i="190" a="1"/>
  <c r="X28" i="190" s="1"/>
  <c r="Y28" i="190" a="1"/>
  <c r="Y28" i="190" s="1"/>
  <c r="Z28" i="190" a="1"/>
  <c r="Z28" i="190" s="1"/>
  <c r="AA28" i="190" a="1"/>
  <c r="AA28" i="190" s="1"/>
  <c r="AB28" i="190" a="1"/>
  <c r="AB28" i="190" s="1"/>
  <c r="V29" i="190" a="1"/>
  <c r="V29" i="190" s="1"/>
  <c r="W29" i="190" a="1"/>
  <c r="W29" i="190" s="1"/>
  <c r="X29" i="190" a="1"/>
  <c r="X29" i="190" s="1"/>
  <c r="Y29" i="190" a="1"/>
  <c r="Y29" i="190" s="1"/>
  <c r="Z29" i="190" a="1"/>
  <c r="Z29" i="190" s="1"/>
  <c r="AA29" i="190" a="1"/>
  <c r="AA29" i="190" s="1"/>
  <c r="AB29" i="190" a="1"/>
  <c r="AB29" i="190" s="1"/>
  <c r="V30" i="190" a="1"/>
  <c r="V30" i="190" s="1"/>
  <c r="W30" i="190" a="1"/>
  <c r="W30" i="190" s="1"/>
  <c r="X30" i="190" a="1"/>
  <c r="X30" i="190" s="1"/>
  <c r="Y30" i="190" a="1"/>
  <c r="Y30" i="190" s="1"/>
  <c r="Z30" i="190" a="1"/>
  <c r="Z30" i="190" s="1"/>
  <c r="AA30" i="190" a="1"/>
  <c r="AA30" i="190" s="1"/>
  <c r="AB30" i="190" a="1"/>
  <c r="AB30" i="190" s="1"/>
  <c r="V31" i="190" a="1"/>
  <c r="V31" i="190" s="1"/>
  <c r="W31" i="190" a="1"/>
  <c r="W31" i="190" s="1"/>
  <c r="X31" i="190" a="1"/>
  <c r="X31" i="190" s="1"/>
  <c r="Y31" i="190" a="1"/>
  <c r="Y31" i="190" s="1"/>
  <c r="Z31" i="190" a="1"/>
  <c r="Z31" i="190" s="1"/>
  <c r="AA31" i="190" a="1"/>
  <c r="AA31" i="190" s="1"/>
  <c r="AB31" i="190" a="1"/>
  <c r="AB31" i="190" s="1"/>
  <c r="V32" i="190" a="1"/>
  <c r="V32" i="190" s="1"/>
  <c r="W32" i="190" a="1"/>
  <c r="W32" i="190" s="1"/>
  <c r="X32" i="190" a="1"/>
  <c r="X32" i="190" s="1"/>
  <c r="Y32" i="190" a="1"/>
  <c r="Y32" i="190" s="1"/>
  <c r="Z32" i="190" a="1"/>
  <c r="Z32" i="190" s="1"/>
  <c r="AA32" i="190" a="1"/>
  <c r="AA32" i="190" s="1"/>
  <c r="AB32" i="190" a="1"/>
  <c r="AB32" i="190" s="1"/>
  <c r="V5" i="191" a="1"/>
  <c r="V5" i="191" s="1"/>
  <c r="W5" i="191" a="1"/>
  <c r="W5" i="191" s="1"/>
  <c r="X5" i="191" a="1"/>
  <c r="X5" i="191" s="1"/>
  <c r="Y5" i="191" a="1"/>
  <c r="Y5" i="191" s="1"/>
  <c r="Z5" i="191" a="1"/>
  <c r="Z5" i="191" s="1"/>
  <c r="AA5" i="191" a="1"/>
  <c r="AA5" i="191" s="1"/>
  <c r="AB5" i="191" a="1"/>
  <c r="AB5" i="191" s="1"/>
  <c r="V6" i="191" a="1"/>
  <c r="V6" i="191" s="1"/>
  <c r="W6" i="191" a="1"/>
  <c r="W6" i="191" s="1"/>
  <c r="X6" i="191" a="1"/>
  <c r="X6" i="191" s="1"/>
  <c r="Y6" i="191" a="1"/>
  <c r="Y6" i="191" s="1"/>
  <c r="Z6" i="191" a="1"/>
  <c r="Z6" i="191" s="1"/>
  <c r="AA6" i="191" a="1"/>
  <c r="AA6" i="191" s="1"/>
  <c r="AB6" i="191" a="1"/>
  <c r="AB6" i="191" s="1"/>
  <c r="V7" i="191" a="1"/>
  <c r="V7" i="191" s="1"/>
  <c r="W7" i="191" a="1"/>
  <c r="W7" i="191" s="1"/>
  <c r="X7" i="191" a="1"/>
  <c r="X7" i="191" s="1"/>
  <c r="Y7" i="191" a="1"/>
  <c r="Y7" i="191" s="1"/>
  <c r="Z7" i="191" a="1"/>
  <c r="Z7" i="191" s="1"/>
  <c r="AA7" i="191" a="1"/>
  <c r="AA7" i="191" s="1"/>
  <c r="AB7" i="191" a="1"/>
  <c r="AB7" i="191" s="1"/>
  <c r="V8" i="191" a="1"/>
  <c r="V8" i="191" s="1"/>
  <c r="W8" i="191" a="1"/>
  <c r="W8" i="191" s="1"/>
  <c r="X8" i="191" a="1"/>
  <c r="X8" i="191" s="1"/>
  <c r="Y8" i="191" a="1"/>
  <c r="Y8" i="191" s="1"/>
  <c r="Z8" i="191" a="1"/>
  <c r="Z8" i="191" s="1"/>
  <c r="AA8" i="191" a="1"/>
  <c r="AA8" i="191" s="1"/>
  <c r="AB8" i="191" a="1"/>
  <c r="AB8" i="191" s="1"/>
  <c r="V9" i="191" a="1"/>
  <c r="V9" i="191" s="1"/>
  <c r="W9" i="191" a="1"/>
  <c r="W9" i="191" s="1"/>
  <c r="X9" i="191" a="1"/>
  <c r="X9" i="191" s="1"/>
  <c r="Y9" i="191" a="1"/>
  <c r="Y9" i="191" s="1"/>
  <c r="Z9" i="191" a="1"/>
  <c r="Z9" i="191" s="1"/>
  <c r="AA9" i="191" a="1"/>
  <c r="AA9" i="191" s="1"/>
  <c r="AB9" i="191" a="1"/>
  <c r="AB9" i="191" s="1"/>
  <c r="V10" i="191" a="1"/>
  <c r="V10" i="191" s="1"/>
  <c r="W10" i="191" a="1"/>
  <c r="W10" i="191" s="1"/>
  <c r="X10" i="191" a="1"/>
  <c r="X10" i="191" s="1"/>
  <c r="Y10" i="191" a="1"/>
  <c r="Y10" i="191" s="1"/>
  <c r="Z10" i="191" a="1"/>
  <c r="Z10" i="191" s="1"/>
  <c r="AA10" i="191" a="1"/>
  <c r="AA10" i="191" s="1"/>
  <c r="AB10" i="191" a="1"/>
  <c r="AB10" i="191" s="1"/>
  <c r="V11" i="191" a="1"/>
  <c r="V11" i="191" s="1"/>
  <c r="W11" i="191" a="1"/>
  <c r="W11" i="191" s="1"/>
  <c r="X11" i="191" a="1"/>
  <c r="X11" i="191" s="1"/>
  <c r="Y11" i="191" a="1"/>
  <c r="Y11" i="191" s="1"/>
  <c r="Z11" i="191" a="1"/>
  <c r="Z11" i="191" s="1"/>
  <c r="AA11" i="191" a="1"/>
  <c r="AA11" i="191" s="1"/>
  <c r="AB11" i="191" a="1"/>
  <c r="AB11" i="191" s="1"/>
  <c r="V12" i="191" a="1"/>
  <c r="V12" i="191" s="1"/>
  <c r="W12" i="191" a="1"/>
  <c r="W12" i="191" s="1"/>
  <c r="X12" i="191" a="1"/>
  <c r="X12" i="191" s="1"/>
  <c r="Y12" i="191" a="1"/>
  <c r="Y12" i="191" s="1"/>
  <c r="Z12" i="191" a="1"/>
  <c r="Z12" i="191" s="1"/>
  <c r="AA12" i="191" a="1"/>
  <c r="AA12" i="191" s="1"/>
  <c r="AB12" i="191" a="1"/>
  <c r="AB12" i="191" s="1"/>
  <c r="V13" i="191" a="1"/>
  <c r="V13" i="191" s="1"/>
  <c r="W13" i="191" a="1"/>
  <c r="W13" i="191" s="1"/>
  <c r="X13" i="191" a="1"/>
  <c r="X13" i="191" s="1"/>
  <c r="Y13" i="191" a="1"/>
  <c r="Y13" i="191" s="1"/>
  <c r="Z13" i="191" a="1"/>
  <c r="Z13" i="191" s="1"/>
  <c r="AA13" i="191" a="1"/>
  <c r="AA13" i="191" s="1"/>
  <c r="AB13" i="191" a="1"/>
  <c r="AB13" i="191" s="1"/>
  <c r="V14" i="191" a="1"/>
  <c r="V14" i="191" s="1"/>
  <c r="W14" i="191" a="1"/>
  <c r="W14" i="191" s="1"/>
  <c r="X14" i="191" a="1"/>
  <c r="X14" i="191" s="1"/>
  <c r="Y14" i="191" a="1"/>
  <c r="Y14" i="191" s="1"/>
  <c r="Z14" i="191" a="1"/>
  <c r="Z14" i="191" s="1"/>
  <c r="AA14" i="191" a="1"/>
  <c r="AA14" i="191" s="1"/>
  <c r="AB14" i="191" a="1"/>
  <c r="AB14" i="191" s="1"/>
  <c r="V15" i="191" a="1"/>
  <c r="V15" i="191" s="1"/>
  <c r="W15" i="191" a="1"/>
  <c r="W15" i="191" s="1"/>
  <c r="X15" i="191" a="1"/>
  <c r="X15" i="191" s="1"/>
  <c r="Y15" i="191" a="1"/>
  <c r="Y15" i="191" s="1"/>
  <c r="Z15" i="191" a="1"/>
  <c r="Z15" i="191" s="1"/>
  <c r="AA15" i="191" a="1"/>
  <c r="AA15" i="191" s="1"/>
  <c r="AB15" i="191" a="1"/>
  <c r="AB15" i="191" s="1"/>
  <c r="V16" i="191" a="1"/>
  <c r="V16" i="191" s="1"/>
  <c r="W16" i="191" a="1"/>
  <c r="W16" i="191" s="1"/>
  <c r="X16" i="191" a="1"/>
  <c r="X16" i="191" s="1"/>
  <c r="Y16" i="191" a="1"/>
  <c r="Y16" i="191" s="1"/>
  <c r="Z16" i="191" a="1"/>
  <c r="Z16" i="191" s="1"/>
  <c r="AA16" i="191" a="1"/>
  <c r="AA16" i="191" s="1"/>
  <c r="AB16" i="191" a="1"/>
  <c r="AB16" i="191" s="1"/>
  <c r="V17" i="191" a="1"/>
  <c r="V17" i="191" s="1"/>
  <c r="W17" i="191" a="1"/>
  <c r="W17" i="191" s="1"/>
  <c r="X17" i="191" a="1"/>
  <c r="X17" i="191" s="1"/>
  <c r="Y17" i="191" a="1"/>
  <c r="Y17" i="191" s="1"/>
  <c r="Z17" i="191" a="1"/>
  <c r="Z17" i="191" s="1"/>
  <c r="AA17" i="191" a="1"/>
  <c r="AA17" i="191" s="1"/>
  <c r="AB17" i="191" a="1"/>
  <c r="AB17" i="191" s="1"/>
  <c r="V18" i="191" a="1"/>
  <c r="V18" i="191" s="1"/>
  <c r="W18" i="191" a="1"/>
  <c r="W18" i="191" s="1"/>
  <c r="X18" i="191" a="1"/>
  <c r="X18" i="191" s="1"/>
  <c r="Y18" i="191" a="1"/>
  <c r="Y18" i="191" s="1"/>
  <c r="Z18" i="191" a="1"/>
  <c r="Z18" i="191" s="1"/>
  <c r="AA18" i="191" a="1"/>
  <c r="AA18" i="191" s="1"/>
  <c r="AB18" i="191" a="1"/>
  <c r="AB18" i="191" s="1"/>
  <c r="V19" i="191" a="1"/>
  <c r="V19" i="191" s="1"/>
  <c r="W19" i="191" a="1"/>
  <c r="W19" i="191" s="1"/>
  <c r="X19" i="191" a="1"/>
  <c r="X19" i="191" s="1"/>
  <c r="Y19" i="191" a="1"/>
  <c r="Y19" i="191" s="1"/>
  <c r="Z19" i="191" a="1"/>
  <c r="Z19" i="191" s="1"/>
  <c r="AA19" i="191" a="1"/>
  <c r="AA19" i="191" s="1"/>
  <c r="AB19" i="191" a="1"/>
  <c r="AB19" i="191" s="1"/>
  <c r="V20" i="191" a="1"/>
  <c r="V20" i="191" s="1"/>
  <c r="W20" i="191" a="1"/>
  <c r="W20" i="191" s="1"/>
  <c r="X20" i="191" a="1"/>
  <c r="X20" i="191" s="1"/>
  <c r="Y20" i="191" a="1"/>
  <c r="Y20" i="191" s="1"/>
  <c r="Z20" i="191" a="1"/>
  <c r="Z20" i="191" s="1"/>
  <c r="AA20" i="191" a="1"/>
  <c r="AA20" i="191" s="1"/>
  <c r="AB20" i="191" a="1"/>
  <c r="AB20" i="191" s="1"/>
  <c r="V21" i="191" a="1"/>
  <c r="V21" i="191" s="1"/>
  <c r="W21" i="191" a="1"/>
  <c r="W21" i="191" s="1"/>
  <c r="X21" i="191" a="1"/>
  <c r="X21" i="191" s="1"/>
  <c r="Y21" i="191" a="1"/>
  <c r="Y21" i="191" s="1"/>
  <c r="Z21" i="191" a="1"/>
  <c r="Z21" i="191" s="1"/>
  <c r="AA21" i="191" a="1"/>
  <c r="AA21" i="191" s="1"/>
  <c r="AB21" i="191" a="1"/>
  <c r="AB21" i="191" s="1"/>
  <c r="V22" i="191" a="1"/>
  <c r="V22" i="191" s="1"/>
  <c r="W22" i="191" a="1"/>
  <c r="W22" i="191" s="1"/>
  <c r="X22" i="191" a="1"/>
  <c r="X22" i="191" s="1"/>
  <c r="Y22" i="191" a="1"/>
  <c r="Y22" i="191" s="1"/>
  <c r="Z22" i="191" a="1"/>
  <c r="Z22" i="191" s="1"/>
  <c r="AA22" i="191" a="1"/>
  <c r="AA22" i="191" s="1"/>
  <c r="AB22" i="191" a="1"/>
  <c r="AB22" i="191" s="1"/>
  <c r="V23" i="191" a="1"/>
  <c r="V23" i="191" s="1"/>
  <c r="W23" i="191" a="1"/>
  <c r="W23" i="191" s="1"/>
  <c r="X23" i="191" a="1"/>
  <c r="X23" i="191" s="1"/>
  <c r="Y23" i="191" a="1"/>
  <c r="Y23" i="191" s="1"/>
  <c r="Z23" i="191" a="1"/>
  <c r="Z23" i="191" s="1"/>
  <c r="AA23" i="191" a="1"/>
  <c r="AA23" i="191" s="1"/>
  <c r="AB23" i="191" a="1"/>
  <c r="AB23" i="191" s="1"/>
  <c r="V24" i="191" a="1"/>
  <c r="V24" i="191" s="1"/>
  <c r="W24" i="191" a="1"/>
  <c r="W24" i="191" s="1"/>
  <c r="X24" i="191" a="1"/>
  <c r="X24" i="191" s="1"/>
  <c r="Y24" i="191" a="1"/>
  <c r="Y24" i="191" s="1"/>
  <c r="Z24" i="191" a="1"/>
  <c r="Z24" i="191" s="1"/>
  <c r="AA24" i="191" a="1"/>
  <c r="AA24" i="191" s="1"/>
  <c r="AB24" i="191" a="1"/>
  <c r="AB24" i="191" s="1"/>
  <c r="V25" i="191" a="1"/>
  <c r="V25" i="191" s="1"/>
  <c r="W25" i="191" a="1"/>
  <c r="W25" i="191" s="1"/>
  <c r="X25" i="191" a="1"/>
  <c r="X25" i="191" s="1"/>
  <c r="Y25" i="191" a="1"/>
  <c r="Y25" i="191" s="1"/>
  <c r="Z25" i="191" a="1"/>
  <c r="Z25" i="191" s="1"/>
  <c r="AA25" i="191" a="1"/>
  <c r="AA25" i="191" s="1"/>
  <c r="AB25" i="191" a="1"/>
  <c r="AB25" i="191" s="1"/>
  <c r="V26" i="191" a="1"/>
  <c r="V26" i="191" s="1"/>
  <c r="W26" i="191" a="1"/>
  <c r="W26" i="191" s="1"/>
  <c r="X26" i="191" a="1"/>
  <c r="X26" i="191" s="1"/>
  <c r="Y26" i="191" a="1"/>
  <c r="Y26" i="191" s="1"/>
  <c r="Z26" i="191" a="1"/>
  <c r="Z26" i="191" s="1"/>
  <c r="AA26" i="191" a="1"/>
  <c r="AA26" i="191" s="1"/>
  <c r="AB26" i="191" a="1"/>
  <c r="AB26" i="191" s="1"/>
  <c r="V27" i="191" a="1"/>
  <c r="V27" i="191" s="1"/>
  <c r="W27" i="191" a="1"/>
  <c r="W27" i="191" s="1"/>
  <c r="X27" i="191" a="1"/>
  <c r="X27" i="191" s="1"/>
  <c r="Y27" i="191" a="1"/>
  <c r="Y27" i="191" s="1"/>
  <c r="Z27" i="191" a="1"/>
  <c r="Z27" i="191" s="1"/>
  <c r="AA27" i="191" a="1"/>
  <c r="AA27" i="191" s="1"/>
  <c r="AB27" i="191" a="1"/>
  <c r="AB27" i="191" s="1"/>
  <c r="V28" i="191" a="1"/>
  <c r="V28" i="191" s="1"/>
  <c r="W28" i="191" a="1"/>
  <c r="W28" i="191" s="1"/>
  <c r="X28" i="191" a="1"/>
  <c r="X28" i="191" s="1"/>
  <c r="Y28" i="191" a="1"/>
  <c r="Y28" i="191" s="1"/>
  <c r="Z28" i="191" a="1"/>
  <c r="Z28" i="191" s="1"/>
  <c r="AA28" i="191" a="1"/>
  <c r="AA28" i="191" s="1"/>
  <c r="AB28" i="191" a="1"/>
  <c r="AB28" i="191" s="1"/>
  <c r="V29" i="191" a="1"/>
  <c r="V29" i="191" s="1"/>
  <c r="W29" i="191" a="1"/>
  <c r="W29" i="191" s="1"/>
  <c r="X29" i="191" a="1"/>
  <c r="X29" i="191" s="1"/>
  <c r="Y29" i="191" a="1"/>
  <c r="Y29" i="191" s="1"/>
  <c r="Z29" i="191" a="1"/>
  <c r="Z29" i="191" s="1"/>
  <c r="AA29" i="191" a="1"/>
  <c r="AA29" i="191" s="1"/>
  <c r="AB29" i="191" a="1"/>
  <c r="AB29" i="191" s="1"/>
  <c r="V30" i="191" a="1"/>
  <c r="V30" i="191" s="1"/>
  <c r="W30" i="191" a="1"/>
  <c r="W30" i="191" s="1"/>
  <c r="X30" i="191" a="1"/>
  <c r="X30" i="191" s="1"/>
  <c r="Y30" i="191" a="1"/>
  <c r="Y30" i="191" s="1"/>
  <c r="Z30" i="191" a="1"/>
  <c r="Z30" i="191" s="1"/>
  <c r="AA30" i="191" a="1"/>
  <c r="AA30" i="191" s="1"/>
  <c r="AB30" i="191" a="1"/>
  <c r="AB30" i="191" s="1"/>
  <c r="V31" i="191" a="1"/>
  <c r="V31" i="191" s="1"/>
  <c r="W31" i="191" a="1"/>
  <c r="W31" i="191" s="1"/>
  <c r="X31" i="191" a="1"/>
  <c r="X31" i="191" s="1"/>
  <c r="Y31" i="191" a="1"/>
  <c r="Y31" i="191" s="1"/>
  <c r="Z31" i="191" a="1"/>
  <c r="Z31" i="191" s="1"/>
  <c r="AA31" i="191" a="1"/>
  <c r="AA31" i="191" s="1"/>
  <c r="AB31" i="191" a="1"/>
  <c r="AB31" i="191" s="1"/>
  <c r="V32" i="191" a="1"/>
  <c r="V32" i="191" s="1"/>
  <c r="W32" i="191" a="1"/>
  <c r="W32" i="191" s="1"/>
  <c r="X32" i="191" a="1"/>
  <c r="X32" i="191" s="1"/>
  <c r="Y32" i="191" a="1"/>
  <c r="Y32" i="191" s="1"/>
  <c r="Z32" i="191" a="1"/>
  <c r="Z32" i="191" s="1"/>
  <c r="AA32" i="191" a="1"/>
  <c r="AA32" i="191" s="1"/>
  <c r="AB32" i="191" a="1"/>
  <c r="AB32" i="191" s="1"/>
  <c r="V33" i="191" a="1"/>
  <c r="V33" i="191" s="1"/>
  <c r="W33" i="191" a="1"/>
  <c r="W33" i="191" s="1"/>
  <c r="X33" i="191" a="1"/>
  <c r="X33" i="191" s="1"/>
  <c r="Y33" i="191" a="1"/>
  <c r="Y33" i="191" s="1"/>
  <c r="Z33" i="191" a="1"/>
  <c r="Z33" i="191" s="1"/>
  <c r="AA33" i="191" a="1"/>
  <c r="AA33" i="191" s="1"/>
  <c r="AB33" i="191" a="1"/>
  <c r="AB33" i="191" s="1"/>
  <c r="V34" i="191" a="1"/>
  <c r="V34" i="191" s="1"/>
  <c r="W34" i="191" a="1"/>
  <c r="W34" i="191" s="1"/>
  <c r="X34" i="191" a="1"/>
  <c r="X34" i="191" s="1"/>
  <c r="Y34" i="191" a="1"/>
  <c r="Y34" i="191" s="1"/>
  <c r="Z34" i="191" a="1"/>
  <c r="Z34" i="191" s="1"/>
  <c r="AA34" i="191" a="1"/>
  <c r="AA34" i="191" s="1"/>
  <c r="AB34" i="191" a="1"/>
  <c r="AB34" i="191" s="1"/>
  <c r="V35" i="191" a="1"/>
  <c r="V35" i="191" s="1"/>
  <c r="W35" i="191" a="1"/>
  <c r="W35" i="191" s="1"/>
  <c r="X35" i="191" a="1"/>
  <c r="X35" i="191" s="1"/>
  <c r="Y35" i="191" a="1"/>
  <c r="Y35" i="191" s="1"/>
  <c r="Z35" i="191" a="1"/>
  <c r="Z35" i="191" s="1"/>
  <c r="AA35" i="191" a="1"/>
  <c r="AA35" i="191" s="1"/>
  <c r="AB35" i="191" a="1"/>
  <c r="AB35" i="191" s="1"/>
  <c r="V36" i="191" a="1"/>
  <c r="V36" i="191" s="1"/>
  <c r="W36" i="191" a="1"/>
  <c r="W36" i="191" s="1"/>
  <c r="X36" i="191" a="1"/>
  <c r="X36" i="191" s="1"/>
  <c r="Y36" i="191" a="1"/>
  <c r="Y36" i="191" s="1"/>
  <c r="Z36" i="191" a="1"/>
  <c r="Z36" i="191" s="1"/>
  <c r="AA36" i="191" a="1"/>
  <c r="AA36" i="191" s="1"/>
  <c r="AB36" i="191" a="1"/>
  <c r="AB36" i="191" s="1"/>
  <c r="V37" i="191" a="1"/>
  <c r="V37" i="191" s="1"/>
  <c r="W37" i="191" a="1"/>
  <c r="W37" i="191" s="1"/>
  <c r="X37" i="191" a="1"/>
  <c r="X37" i="191" s="1"/>
  <c r="Y37" i="191" a="1"/>
  <c r="Y37" i="191" s="1"/>
  <c r="Z37" i="191" a="1"/>
  <c r="Z37" i="191" s="1"/>
  <c r="AA37" i="191" a="1"/>
  <c r="AA37" i="191" s="1"/>
  <c r="AB37" i="191" a="1"/>
  <c r="AB37" i="191" s="1"/>
  <c r="V38" i="191" a="1"/>
  <c r="V38" i="191" s="1"/>
  <c r="W38" i="191" a="1"/>
  <c r="W38" i="191" s="1"/>
  <c r="X38" i="191" a="1"/>
  <c r="X38" i="191" s="1"/>
  <c r="Y38" i="191" a="1"/>
  <c r="Y38" i="191" s="1"/>
  <c r="Z38" i="191" a="1"/>
  <c r="Z38" i="191" s="1"/>
  <c r="AA38" i="191" a="1"/>
  <c r="AA38" i="191" s="1"/>
  <c r="AB38" i="191" a="1"/>
  <c r="AB38" i="191" s="1"/>
  <c r="V39" i="191" a="1"/>
  <c r="V39" i="191" s="1"/>
  <c r="W39" i="191" a="1"/>
  <c r="W39" i="191" s="1"/>
  <c r="X39" i="191" a="1"/>
  <c r="X39" i="191" s="1"/>
  <c r="Y39" i="191" a="1"/>
  <c r="Y39" i="191" s="1"/>
  <c r="Z39" i="191" a="1"/>
  <c r="Z39" i="191" s="1"/>
  <c r="AA39" i="191" a="1"/>
  <c r="AA39" i="191" s="1"/>
  <c r="AB39" i="191" a="1"/>
  <c r="AB39" i="191" s="1"/>
  <c r="V40" i="191" a="1"/>
  <c r="V40" i="191" s="1"/>
  <c r="W40" i="191" a="1"/>
  <c r="W40" i="191" s="1"/>
  <c r="X40" i="191" a="1"/>
  <c r="X40" i="191" s="1"/>
  <c r="Y40" i="191" a="1"/>
  <c r="Y40" i="191" s="1"/>
  <c r="Z40" i="191" a="1"/>
  <c r="Z40" i="191" s="1"/>
  <c r="AA40" i="191" a="1"/>
  <c r="AA40" i="191" s="1"/>
  <c r="AB40" i="191" a="1"/>
  <c r="AB40" i="191" s="1"/>
  <c r="V41" i="191" a="1"/>
  <c r="V41" i="191" s="1"/>
  <c r="W41" i="191" a="1"/>
  <c r="W41" i="191" s="1"/>
  <c r="X41" i="191" a="1"/>
  <c r="X41" i="191" s="1"/>
  <c r="Y41" i="191" a="1"/>
  <c r="Y41" i="191" s="1"/>
  <c r="Z41" i="191" a="1"/>
  <c r="Z41" i="191" s="1"/>
  <c r="AA41" i="191" a="1"/>
  <c r="AA41" i="191" s="1"/>
  <c r="AB41" i="191" a="1"/>
  <c r="AB41" i="191" s="1"/>
  <c r="V42" i="191" a="1"/>
  <c r="V42" i="191" s="1"/>
  <c r="W42" i="191" a="1"/>
  <c r="W42" i="191" s="1"/>
  <c r="X42" i="191" a="1"/>
  <c r="X42" i="191" s="1"/>
  <c r="Y42" i="191" a="1"/>
  <c r="Y42" i="191" s="1"/>
  <c r="Z42" i="191" a="1"/>
  <c r="Z42" i="191" s="1"/>
  <c r="AA42" i="191" a="1"/>
  <c r="AA42" i="191" s="1"/>
  <c r="AB42" i="191" a="1"/>
  <c r="AB42" i="191" s="1"/>
  <c r="V43" i="191" a="1"/>
  <c r="V43" i="191" s="1"/>
  <c r="W43" i="191" a="1"/>
  <c r="W43" i="191" s="1"/>
  <c r="X43" i="191" a="1"/>
  <c r="X43" i="191" s="1"/>
  <c r="Y43" i="191" a="1"/>
  <c r="Y43" i="191" s="1"/>
  <c r="Z43" i="191" a="1"/>
  <c r="Z43" i="191" s="1"/>
  <c r="AA43" i="191" a="1"/>
  <c r="AA43" i="191" s="1"/>
  <c r="AB43" i="191" a="1"/>
  <c r="AB43" i="191" s="1"/>
  <c r="V44" i="191" a="1"/>
  <c r="V44" i="191" s="1"/>
  <c r="W44" i="191" a="1"/>
  <c r="W44" i="191" s="1"/>
  <c r="X44" i="191" a="1"/>
  <c r="X44" i="191" s="1"/>
  <c r="Y44" i="191" a="1"/>
  <c r="Y44" i="191" s="1"/>
  <c r="Z44" i="191" a="1"/>
  <c r="Z44" i="191" s="1"/>
  <c r="AA44" i="191" a="1"/>
  <c r="AA44" i="191" s="1"/>
  <c r="AB44" i="191" a="1"/>
  <c r="AB44" i="191" s="1"/>
  <c r="V45" i="191" a="1"/>
  <c r="V45" i="191" s="1"/>
  <c r="M45" i="191" s="1"/>
  <c r="W45" i="191" a="1"/>
  <c r="W45" i="191" s="1"/>
  <c r="N45" i="191" s="1"/>
  <c r="X45" i="191" a="1"/>
  <c r="X45" i="191" s="1"/>
  <c r="O45" i="191" s="1"/>
  <c r="Y45" i="191" a="1"/>
  <c r="Y45" i="191" s="1"/>
  <c r="Z45" i="191" a="1"/>
  <c r="Z45" i="191" s="1"/>
  <c r="AA45" i="191" a="1"/>
  <c r="AA45" i="191" s="1"/>
  <c r="AB45" i="191" a="1"/>
  <c r="AB45" i="191" s="1"/>
  <c r="V46" i="191" a="1"/>
  <c r="V46" i="191" s="1"/>
  <c r="W46" i="191" a="1"/>
  <c r="W46" i="191" s="1"/>
  <c r="X46" i="191" a="1"/>
  <c r="X46" i="191" s="1"/>
  <c r="Y46" i="191" a="1"/>
  <c r="Y46" i="191" s="1"/>
  <c r="Z46" i="191" a="1"/>
  <c r="Z46" i="191" s="1"/>
  <c r="AA46" i="191" a="1"/>
  <c r="AA46" i="191" s="1"/>
  <c r="AB46" i="191" a="1"/>
  <c r="AB46" i="191" s="1"/>
  <c r="V47" i="191" a="1"/>
  <c r="V47" i="191" s="1"/>
  <c r="W47" i="191" a="1"/>
  <c r="W47" i="191" s="1"/>
  <c r="X47" i="191" a="1"/>
  <c r="X47" i="191" s="1"/>
  <c r="Y47" i="191" a="1"/>
  <c r="Y47" i="191" s="1"/>
  <c r="Z47" i="191" a="1"/>
  <c r="Z47" i="191" s="1"/>
  <c r="AA47" i="191" a="1"/>
  <c r="AA47" i="191" s="1"/>
  <c r="AB47" i="191" a="1"/>
  <c r="AB47" i="191" s="1"/>
  <c r="V48" i="191" a="1"/>
  <c r="V48" i="191" s="1"/>
  <c r="W48" i="191" a="1"/>
  <c r="W48" i="191" s="1"/>
  <c r="X48" i="191" a="1"/>
  <c r="X48" i="191" s="1"/>
  <c r="Y48" i="191" a="1"/>
  <c r="Y48" i="191" s="1"/>
  <c r="Z48" i="191" a="1"/>
  <c r="Z48" i="191" s="1"/>
  <c r="AA48" i="191" a="1"/>
  <c r="AA48" i="191" s="1"/>
  <c r="AB48" i="191" a="1"/>
  <c r="AB48" i="191" s="1"/>
  <c r="V49" i="191" a="1"/>
  <c r="V49" i="191" s="1"/>
  <c r="W49" i="191" a="1"/>
  <c r="W49" i="191" s="1"/>
  <c r="X49" i="191" a="1"/>
  <c r="X49" i="191" s="1"/>
  <c r="Y49" i="191" a="1"/>
  <c r="Y49" i="191" s="1"/>
  <c r="Z49" i="191" a="1"/>
  <c r="Z49" i="191" s="1"/>
  <c r="AA49" i="191" a="1"/>
  <c r="AA49" i="191" s="1"/>
  <c r="AB49" i="191" a="1"/>
  <c r="AB49" i="191" s="1"/>
  <c r="V50" i="191" a="1"/>
  <c r="V50" i="191" s="1"/>
  <c r="M50" i="191" s="1"/>
  <c r="W50" i="191" a="1"/>
  <c r="W50" i="191" s="1"/>
  <c r="N50" i="191" s="1"/>
  <c r="X50" i="191" a="1"/>
  <c r="X50" i="191" s="1"/>
  <c r="O50" i="191" s="1"/>
  <c r="Y50" i="191" a="1"/>
  <c r="Y50" i="191" s="1"/>
  <c r="Z50" i="191" a="1"/>
  <c r="Z50" i="191" s="1"/>
  <c r="AA50" i="191" a="1"/>
  <c r="AA50" i="191" s="1"/>
  <c r="AB50" i="191" a="1"/>
  <c r="AB50" i="191" s="1"/>
  <c r="V51" i="191" a="1"/>
  <c r="V51" i="191" s="1"/>
  <c r="W51" i="191" a="1"/>
  <c r="W51" i="191" s="1"/>
  <c r="X51" i="191" a="1"/>
  <c r="X51" i="191" s="1"/>
  <c r="Y51" i="191" a="1"/>
  <c r="Y51" i="191" s="1"/>
  <c r="Z51" i="191" a="1"/>
  <c r="Z51" i="191" s="1"/>
  <c r="AA51" i="191" a="1"/>
  <c r="AA51" i="191" s="1"/>
  <c r="AB51" i="191" a="1"/>
  <c r="AB51" i="191" s="1"/>
  <c r="V52" i="191" a="1"/>
  <c r="V52" i="191" s="1"/>
  <c r="M52" i="191" s="1"/>
  <c r="W52" i="191" a="1"/>
  <c r="W52" i="191" s="1"/>
  <c r="N52" i="191" s="1"/>
  <c r="X52" i="191" a="1"/>
  <c r="X52" i="191" s="1"/>
  <c r="Y52" i="191" a="1"/>
  <c r="Y52" i="191" s="1"/>
  <c r="Z52" i="191" a="1"/>
  <c r="Z52" i="191" s="1"/>
  <c r="AA52" i="191" a="1"/>
  <c r="AA52" i="191" s="1"/>
  <c r="AB52" i="191" a="1"/>
  <c r="AB52" i="191" s="1"/>
  <c r="V53" i="191" a="1"/>
  <c r="V53" i="191" s="1"/>
  <c r="W53" i="191" a="1"/>
  <c r="W53" i="191" s="1"/>
  <c r="X53" i="191" a="1"/>
  <c r="X53" i="191" s="1"/>
  <c r="Y53" i="191" a="1"/>
  <c r="Y53" i="191" s="1"/>
  <c r="Z53" i="191" a="1"/>
  <c r="Z53" i="191" s="1"/>
  <c r="AA53" i="191" a="1"/>
  <c r="AA53" i="191" s="1"/>
  <c r="AB53" i="191" a="1"/>
  <c r="AB53" i="191" s="1"/>
  <c r="V54" i="191" a="1"/>
  <c r="V54" i="191" s="1"/>
  <c r="W54" i="191" a="1"/>
  <c r="W54" i="191" s="1"/>
  <c r="X54" i="191" a="1"/>
  <c r="X54" i="191" s="1"/>
  <c r="Y54" i="191" a="1"/>
  <c r="Y54" i="191" s="1"/>
  <c r="Z54" i="191" a="1"/>
  <c r="Z54" i="191" s="1"/>
  <c r="AA54" i="191" a="1"/>
  <c r="AA54" i="191" s="1"/>
  <c r="AB54" i="191" a="1"/>
  <c r="AB54" i="191" s="1"/>
  <c r="V55" i="191" a="1"/>
  <c r="V55" i="191" s="1"/>
  <c r="W55" i="191" a="1"/>
  <c r="W55" i="191" s="1"/>
  <c r="X55" i="191" a="1"/>
  <c r="X55" i="191" s="1"/>
  <c r="Y55" i="191" a="1"/>
  <c r="Y55" i="191" s="1"/>
  <c r="Z55" i="191" a="1"/>
  <c r="Z55" i="191" s="1"/>
  <c r="AA55" i="191" a="1"/>
  <c r="AA55" i="191" s="1"/>
  <c r="AB55" i="191" a="1"/>
  <c r="AB55" i="191" s="1"/>
  <c r="V56" i="191" a="1"/>
  <c r="V56" i="191" s="1"/>
  <c r="W56" i="191" a="1"/>
  <c r="W56" i="191" s="1"/>
  <c r="X56" i="191" a="1"/>
  <c r="X56" i="191" s="1"/>
  <c r="Y56" i="191" a="1"/>
  <c r="Y56" i="191" s="1"/>
  <c r="Z56" i="191" a="1"/>
  <c r="Z56" i="191" s="1"/>
  <c r="AA56" i="191" a="1"/>
  <c r="AA56" i="191" s="1"/>
  <c r="AB56" i="191" a="1"/>
  <c r="AB56" i="191" s="1"/>
  <c r="V57" i="191" a="1"/>
  <c r="V57" i="191" s="1"/>
  <c r="M57" i="191" s="1"/>
  <c r="W57" i="191" a="1"/>
  <c r="W57" i="191" s="1"/>
  <c r="N57" i="191" s="1"/>
  <c r="X57" i="191" a="1"/>
  <c r="X57" i="191" s="1"/>
  <c r="O57" i="191" s="1"/>
  <c r="Y57" i="191" a="1"/>
  <c r="Y57" i="191" s="1"/>
  <c r="Z57" i="191" a="1"/>
  <c r="Z57" i="191" s="1"/>
  <c r="AA57" i="191" a="1"/>
  <c r="AA57" i="191" s="1"/>
  <c r="AB57" i="191" a="1"/>
  <c r="AB57" i="191" s="1"/>
  <c r="V58" i="191" a="1"/>
  <c r="V58" i="191" s="1"/>
  <c r="W58" i="191" a="1"/>
  <c r="W58" i="191" s="1"/>
  <c r="X58" i="191" a="1"/>
  <c r="X58" i="191" s="1"/>
  <c r="Y58" i="191" a="1"/>
  <c r="Y58" i="191" s="1"/>
  <c r="Z58" i="191" a="1"/>
  <c r="Z58" i="191" s="1"/>
  <c r="AA58" i="191" a="1"/>
  <c r="AA58" i="191" s="1"/>
  <c r="AB58" i="191" a="1"/>
  <c r="AB58" i="191" s="1"/>
  <c r="V59" i="191" a="1"/>
  <c r="V59" i="191" s="1"/>
  <c r="W59" i="191" a="1"/>
  <c r="W59" i="191" s="1"/>
  <c r="X59" i="191" a="1"/>
  <c r="X59" i="191" s="1"/>
  <c r="Y59" i="191" a="1"/>
  <c r="Y59" i="191" s="1"/>
  <c r="Z59" i="191" a="1"/>
  <c r="Z59" i="191" s="1"/>
  <c r="AA59" i="191" a="1"/>
  <c r="AA59" i="191" s="1"/>
  <c r="AB59" i="191" a="1"/>
  <c r="AB59" i="191" s="1"/>
  <c r="V60" i="191" a="1"/>
  <c r="V60" i="191" s="1"/>
  <c r="W60" i="191" a="1"/>
  <c r="W60" i="191" s="1"/>
  <c r="X60" i="191" a="1"/>
  <c r="X60" i="191" s="1"/>
  <c r="Y60" i="191" a="1"/>
  <c r="Y60" i="191" s="1"/>
  <c r="Z60" i="191" a="1"/>
  <c r="Z60" i="191" s="1"/>
  <c r="AA60" i="191" a="1"/>
  <c r="AA60" i="191" s="1"/>
  <c r="AB60" i="191" a="1"/>
  <c r="AB60" i="191" s="1"/>
  <c r="V61" i="191" a="1"/>
  <c r="V61" i="191" s="1"/>
  <c r="W61" i="191" a="1"/>
  <c r="W61" i="191" s="1"/>
  <c r="X61" i="191" a="1"/>
  <c r="X61" i="191" s="1"/>
  <c r="Y61" i="191" a="1"/>
  <c r="Y61" i="191" s="1"/>
  <c r="Z61" i="191" a="1"/>
  <c r="Z61" i="191" s="1"/>
  <c r="AA61" i="191" a="1"/>
  <c r="AA61" i="191" s="1"/>
  <c r="AB61" i="191" a="1"/>
  <c r="AB61" i="191" s="1"/>
  <c r="V62" i="191" a="1"/>
  <c r="V62" i="191" s="1"/>
  <c r="M62" i="191" s="1"/>
  <c r="W62" i="191" a="1"/>
  <c r="W62" i="191" s="1"/>
  <c r="N62" i="191" s="1"/>
  <c r="X62" i="191" a="1"/>
  <c r="X62" i="191" s="1"/>
  <c r="O62" i="191" s="1"/>
  <c r="Y62" i="191" a="1"/>
  <c r="Y62" i="191" s="1"/>
  <c r="Z62" i="191" a="1"/>
  <c r="Z62" i="191" s="1"/>
  <c r="AA62" i="191" a="1"/>
  <c r="AA62" i="191" s="1"/>
  <c r="AB62" i="191" a="1"/>
  <c r="AB62" i="191" s="1"/>
  <c r="V63" i="191" a="1"/>
  <c r="V63" i="191" s="1"/>
  <c r="W63" i="191" a="1"/>
  <c r="W63" i="191" s="1"/>
  <c r="X63" i="191" a="1"/>
  <c r="X63" i="191" s="1"/>
  <c r="Y63" i="191" a="1"/>
  <c r="Y63" i="191" s="1"/>
  <c r="Z63" i="191" a="1"/>
  <c r="Z63" i="191" s="1"/>
  <c r="AA63" i="191" a="1"/>
  <c r="AA63" i="191" s="1"/>
  <c r="AB63" i="191" a="1"/>
  <c r="AB63" i="191" s="1"/>
  <c r="V64" i="191" a="1"/>
  <c r="V64" i="191" s="1"/>
  <c r="M64" i="191" s="1"/>
  <c r="W64" i="191" a="1"/>
  <c r="W64" i="191" s="1"/>
  <c r="N64" i="191" s="1"/>
  <c r="X64" i="191" a="1"/>
  <c r="X64" i="191" s="1"/>
  <c r="Y64" i="191" a="1"/>
  <c r="Y64" i="191" s="1"/>
  <c r="Z64" i="191" a="1"/>
  <c r="Z64" i="191" s="1"/>
  <c r="AA64" i="191" a="1"/>
  <c r="AA64" i="191" s="1"/>
  <c r="AB64" i="191" a="1"/>
  <c r="AB64" i="191" s="1"/>
  <c r="V65" i="191" a="1"/>
  <c r="V65" i="191" s="1"/>
  <c r="W65" i="191" a="1"/>
  <c r="W65" i="191" s="1"/>
  <c r="X65" i="191" a="1"/>
  <c r="X65" i="191" s="1"/>
  <c r="Y65" i="191" a="1"/>
  <c r="Y65" i="191" s="1"/>
  <c r="Z65" i="191" a="1"/>
  <c r="Z65" i="191" s="1"/>
  <c r="AA65" i="191" a="1"/>
  <c r="AA65" i="191" s="1"/>
  <c r="AB65" i="191" a="1"/>
  <c r="AB65" i="191" s="1"/>
  <c r="V66" i="191" a="1"/>
  <c r="V66" i="191" s="1"/>
  <c r="W66" i="191" a="1"/>
  <c r="W66" i="191" s="1"/>
  <c r="X66" i="191" a="1"/>
  <c r="X66" i="191" s="1"/>
  <c r="Y66" i="191" a="1"/>
  <c r="Y66" i="191" s="1"/>
  <c r="Z66" i="191" a="1"/>
  <c r="Z66" i="191" s="1"/>
  <c r="AA66" i="191" a="1"/>
  <c r="AA66" i="191" s="1"/>
  <c r="AB66" i="191" a="1"/>
  <c r="AB66" i="191" s="1"/>
  <c r="V67" i="191" a="1"/>
  <c r="V67" i="191" s="1"/>
  <c r="W67" i="191" a="1"/>
  <c r="W67" i="191" s="1"/>
  <c r="X67" i="191" a="1"/>
  <c r="X67" i="191" s="1"/>
  <c r="Y67" i="191" a="1"/>
  <c r="Y67" i="191" s="1"/>
  <c r="Z67" i="191" a="1"/>
  <c r="Z67" i="191" s="1"/>
  <c r="AA67" i="191" a="1"/>
  <c r="AA67" i="191" s="1"/>
  <c r="AB67" i="191" a="1"/>
  <c r="AB67" i="191" s="1"/>
  <c r="V68" i="191" a="1"/>
  <c r="V68" i="191" s="1"/>
  <c r="W68" i="191" a="1"/>
  <c r="W68" i="191" s="1"/>
  <c r="X68" i="191" a="1"/>
  <c r="X68" i="191" s="1"/>
  <c r="Y68" i="191" a="1"/>
  <c r="Y68" i="191" s="1"/>
  <c r="Z68" i="191" a="1"/>
  <c r="Z68" i="191" s="1"/>
  <c r="AA68" i="191" a="1"/>
  <c r="AA68" i="191" s="1"/>
  <c r="AB68" i="191" a="1"/>
  <c r="AB68" i="191" s="1"/>
  <c r="V69" i="191" a="1"/>
  <c r="V69" i="191" s="1"/>
  <c r="W69" i="191" a="1"/>
  <c r="W69" i="191" s="1"/>
  <c r="X69" i="191" a="1"/>
  <c r="X69" i="191" s="1"/>
  <c r="Y69" i="191" a="1"/>
  <c r="Y69" i="191" s="1"/>
  <c r="Z69" i="191" a="1"/>
  <c r="Z69" i="191" s="1"/>
  <c r="AA69" i="191" a="1"/>
  <c r="AA69" i="191" s="1"/>
  <c r="AB69" i="191" a="1"/>
  <c r="AB69" i="191" s="1"/>
  <c r="V70" i="191" a="1"/>
  <c r="V70" i="191" s="1"/>
  <c r="W70" i="191" a="1"/>
  <c r="W70" i="191" s="1"/>
  <c r="X70" i="191" a="1"/>
  <c r="X70" i="191" s="1"/>
  <c r="Y70" i="191" a="1"/>
  <c r="Y70" i="191" s="1"/>
  <c r="Z70" i="191" a="1"/>
  <c r="Z70" i="191" s="1"/>
  <c r="AA70" i="191" a="1"/>
  <c r="AA70" i="191" s="1"/>
  <c r="AB70" i="191" a="1"/>
  <c r="AB70" i="191" s="1"/>
  <c r="V71" i="191" a="1"/>
  <c r="V71" i="191" s="1"/>
  <c r="W71" i="191" a="1"/>
  <c r="W71" i="191" s="1"/>
  <c r="X71" i="191" a="1"/>
  <c r="X71" i="191" s="1"/>
  <c r="Y71" i="191" a="1"/>
  <c r="Y71" i="191" s="1"/>
  <c r="Z71" i="191" a="1"/>
  <c r="Z71" i="191" s="1"/>
  <c r="AA71" i="191" a="1"/>
  <c r="AA71" i="191" s="1"/>
  <c r="AB71" i="191" a="1"/>
  <c r="AB71" i="191" s="1"/>
  <c r="V72" i="191" a="1"/>
  <c r="V72" i="191" s="1"/>
  <c r="W72" i="191" a="1"/>
  <c r="W72" i="191" s="1"/>
  <c r="X72" i="191" a="1"/>
  <c r="X72" i="191" s="1"/>
  <c r="Y72" i="191" a="1"/>
  <c r="Y72" i="191" s="1"/>
  <c r="Z72" i="191" a="1"/>
  <c r="Z72" i="191" s="1"/>
  <c r="AA72" i="191" a="1"/>
  <c r="AA72" i="191" s="1"/>
  <c r="AB72" i="191" a="1"/>
  <c r="AB72" i="191" s="1"/>
  <c r="V73" i="191" a="1"/>
  <c r="V73" i="191" s="1"/>
  <c r="W73" i="191" a="1"/>
  <c r="W73" i="191" s="1"/>
  <c r="X73" i="191" a="1"/>
  <c r="X73" i="191" s="1"/>
  <c r="Y73" i="191" a="1"/>
  <c r="Y73" i="191" s="1"/>
  <c r="Z73" i="191" a="1"/>
  <c r="Z73" i="191" s="1"/>
  <c r="AA73" i="191" a="1"/>
  <c r="AA73" i="191" s="1"/>
  <c r="AB73" i="191" a="1"/>
  <c r="AB73" i="191" s="1"/>
  <c r="V74" i="191" a="1"/>
  <c r="V74" i="191" s="1"/>
  <c r="W74" i="191" a="1"/>
  <c r="W74" i="191" s="1"/>
  <c r="X74" i="191" a="1"/>
  <c r="X74" i="191" s="1"/>
  <c r="Y74" i="191" a="1"/>
  <c r="Y74" i="191" s="1"/>
  <c r="Z74" i="191" a="1"/>
  <c r="Z74" i="191" s="1"/>
  <c r="AA74" i="191" a="1"/>
  <c r="AA74" i="191" s="1"/>
  <c r="AB74" i="191" a="1"/>
  <c r="AB74" i="191" s="1"/>
  <c r="V75" i="191" a="1"/>
  <c r="V75" i="191" s="1"/>
  <c r="W75" i="191" a="1"/>
  <c r="W75" i="191" s="1"/>
  <c r="X75" i="191" a="1"/>
  <c r="X75" i="191" s="1"/>
  <c r="Y75" i="191" a="1"/>
  <c r="Y75" i="191" s="1"/>
  <c r="Z75" i="191" a="1"/>
  <c r="Z75" i="191" s="1"/>
  <c r="AA75" i="191" a="1"/>
  <c r="AA75" i="191" s="1"/>
  <c r="AB75" i="191" a="1"/>
  <c r="AB75" i="191" s="1"/>
  <c r="V76" i="191" a="1"/>
  <c r="V76" i="191" s="1"/>
  <c r="W76" i="191" a="1"/>
  <c r="W76" i="191" s="1"/>
  <c r="X76" i="191" a="1"/>
  <c r="X76" i="191" s="1"/>
  <c r="Y76" i="191" a="1"/>
  <c r="Y76" i="191" s="1"/>
  <c r="Z76" i="191" a="1"/>
  <c r="Z76" i="191" s="1"/>
  <c r="AA76" i="191" a="1"/>
  <c r="AA76" i="191" s="1"/>
  <c r="AB76" i="191" a="1"/>
  <c r="AB76" i="191" s="1"/>
  <c r="V77" i="191" a="1"/>
  <c r="V77" i="191" s="1"/>
  <c r="W77" i="191" a="1"/>
  <c r="W77" i="191" s="1"/>
  <c r="X77" i="191" a="1"/>
  <c r="X77" i="191" s="1"/>
  <c r="Y77" i="191" a="1"/>
  <c r="Y77" i="191" s="1"/>
  <c r="Z77" i="191" a="1"/>
  <c r="Z77" i="191" s="1"/>
  <c r="AA77" i="191" a="1"/>
  <c r="AA77" i="191" s="1"/>
  <c r="AB77" i="191" a="1"/>
  <c r="AB77" i="191" s="1"/>
  <c r="V78" i="191" a="1"/>
  <c r="V78" i="191" s="1"/>
  <c r="W78" i="191" a="1"/>
  <c r="W78" i="191" s="1"/>
  <c r="X78" i="191" a="1"/>
  <c r="X78" i="191" s="1"/>
  <c r="Y78" i="191" a="1"/>
  <c r="Y78" i="191" s="1"/>
  <c r="Z78" i="191" a="1"/>
  <c r="Z78" i="191" s="1"/>
  <c r="AA78" i="191" a="1"/>
  <c r="AA78" i="191" s="1"/>
  <c r="AB78" i="191" a="1"/>
  <c r="AB78" i="191" s="1"/>
  <c r="V79" i="191" a="1"/>
  <c r="V79" i="191" s="1"/>
  <c r="W79" i="191" a="1"/>
  <c r="W79" i="191" s="1"/>
  <c r="X79" i="191" a="1"/>
  <c r="X79" i="191" s="1"/>
  <c r="Y79" i="191" a="1"/>
  <c r="Y79" i="191" s="1"/>
  <c r="Z79" i="191" a="1"/>
  <c r="Z79" i="191" s="1"/>
  <c r="AA79" i="191" a="1"/>
  <c r="AA79" i="191" s="1"/>
  <c r="AB79" i="191" a="1"/>
  <c r="AB79" i="191" s="1"/>
  <c r="V80" i="191" a="1"/>
  <c r="V80" i="191" s="1"/>
  <c r="W80" i="191" a="1"/>
  <c r="W80" i="191" s="1"/>
  <c r="X80" i="191" a="1"/>
  <c r="X80" i="191" s="1"/>
  <c r="Y80" i="191" a="1"/>
  <c r="Y80" i="191" s="1"/>
  <c r="Z80" i="191" a="1"/>
  <c r="Z80" i="191" s="1"/>
  <c r="AA80" i="191" a="1"/>
  <c r="AA80" i="191" s="1"/>
  <c r="AB80" i="191" a="1"/>
  <c r="AB80" i="191" s="1"/>
  <c r="V81" i="191" a="1"/>
  <c r="V81" i="191" s="1"/>
  <c r="W81" i="191" a="1"/>
  <c r="W81" i="191" s="1"/>
  <c r="X81" i="191" a="1"/>
  <c r="X81" i="191" s="1"/>
  <c r="Y81" i="191" a="1"/>
  <c r="Y81" i="191" s="1"/>
  <c r="Z81" i="191" a="1"/>
  <c r="Z81" i="191" s="1"/>
  <c r="AA81" i="191" a="1"/>
  <c r="AA81" i="191" s="1"/>
  <c r="AB81" i="191" a="1"/>
  <c r="AB81" i="191" s="1"/>
  <c r="V82" i="191" a="1"/>
  <c r="V82" i="191" s="1"/>
  <c r="W82" i="191" a="1"/>
  <c r="W82" i="191" s="1"/>
  <c r="X82" i="191" a="1"/>
  <c r="X82" i="191" s="1"/>
  <c r="Y82" i="191" a="1"/>
  <c r="Y82" i="191" s="1"/>
  <c r="Z82" i="191" a="1"/>
  <c r="Z82" i="191" s="1"/>
  <c r="AA82" i="191" a="1"/>
  <c r="AA82" i="191" s="1"/>
  <c r="AB82" i="191" a="1"/>
  <c r="AB82" i="191" s="1"/>
  <c r="V83" i="191" a="1"/>
  <c r="V83" i="191" s="1"/>
  <c r="W83" i="191" a="1"/>
  <c r="W83" i="191" s="1"/>
  <c r="X83" i="191" a="1"/>
  <c r="X83" i="191" s="1"/>
  <c r="Y83" i="191" a="1"/>
  <c r="Y83" i="191" s="1"/>
  <c r="Z83" i="191" a="1"/>
  <c r="Z83" i="191" s="1"/>
  <c r="AA83" i="191" a="1"/>
  <c r="AA83" i="191" s="1"/>
  <c r="AB83" i="191" a="1"/>
  <c r="AB83" i="191" s="1"/>
  <c r="V84" i="191" a="1"/>
  <c r="V84" i="191" s="1"/>
  <c r="W84" i="191" a="1"/>
  <c r="W84" i="191" s="1"/>
  <c r="X84" i="191" a="1"/>
  <c r="X84" i="191" s="1"/>
  <c r="Y84" i="191" a="1"/>
  <c r="Y84" i="191" s="1"/>
  <c r="Z84" i="191" a="1"/>
  <c r="Z84" i="191" s="1"/>
  <c r="AA84" i="191" a="1"/>
  <c r="AA84" i="191" s="1"/>
  <c r="AB84" i="191" a="1"/>
  <c r="AB84" i="191" s="1"/>
  <c r="V85" i="191" a="1"/>
  <c r="V85" i="191" s="1"/>
  <c r="W85" i="191" a="1"/>
  <c r="W85" i="191" s="1"/>
  <c r="X85" i="191" a="1"/>
  <c r="X85" i="191" s="1"/>
  <c r="Y85" i="191" a="1"/>
  <c r="Y85" i="191" s="1"/>
  <c r="Z85" i="191" a="1"/>
  <c r="Z85" i="191" s="1"/>
  <c r="AA85" i="191" a="1"/>
  <c r="AA85" i="191" s="1"/>
  <c r="AB85" i="191" a="1"/>
  <c r="AB85" i="191" s="1"/>
  <c r="V86" i="191" a="1"/>
  <c r="V86" i="191" s="1"/>
  <c r="W86" i="191" a="1"/>
  <c r="W86" i="191" s="1"/>
  <c r="X86" i="191" a="1"/>
  <c r="X86" i="191" s="1"/>
  <c r="Y86" i="191" a="1"/>
  <c r="Y86" i="191" s="1"/>
  <c r="Z86" i="191" a="1"/>
  <c r="Z86" i="191" s="1"/>
  <c r="AA86" i="191" a="1"/>
  <c r="AA86" i="191" s="1"/>
  <c r="AB86" i="191" a="1"/>
  <c r="AB86" i="191" s="1"/>
  <c r="V87" i="191" a="1"/>
  <c r="V87" i="191" s="1"/>
  <c r="W87" i="191" a="1"/>
  <c r="W87" i="191" s="1"/>
  <c r="X87" i="191" a="1"/>
  <c r="X87" i="191" s="1"/>
  <c r="Y87" i="191" a="1"/>
  <c r="Y87" i="191" s="1"/>
  <c r="Z87" i="191" a="1"/>
  <c r="Z87" i="191" s="1"/>
  <c r="AA87" i="191" a="1"/>
  <c r="AA87" i="191" s="1"/>
  <c r="AB87" i="191" a="1"/>
  <c r="AB87" i="191" s="1"/>
  <c r="V88" i="191" a="1"/>
  <c r="V88" i="191" s="1"/>
  <c r="W88" i="191" a="1"/>
  <c r="W88" i="191" s="1"/>
  <c r="X88" i="191" a="1"/>
  <c r="X88" i="191" s="1"/>
  <c r="Y88" i="191" a="1"/>
  <c r="Y88" i="191" s="1"/>
  <c r="Z88" i="191" a="1"/>
  <c r="Z88" i="191" s="1"/>
  <c r="AA88" i="191" a="1"/>
  <c r="AA88" i="191" s="1"/>
  <c r="AB88" i="191" a="1"/>
  <c r="AB88" i="191" s="1"/>
  <c r="V89" i="191" a="1"/>
  <c r="V89" i="191" s="1"/>
  <c r="W89" i="191" a="1"/>
  <c r="W89" i="191" s="1"/>
  <c r="X89" i="191" a="1"/>
  <c r="X89" i="191" s="1"/>
  <c r="Y89" i="191" a="1"/>
  <c r="Y89" i="191" s="1"/>
  <c r="Z89" i="191" a="1"/>
  <c r="Z89" i="191" s="1"/>
  <c r="AA89" i="191" a="1"/>
  <c r="AA89" i="191" s="1"/>
  <c r="AB89" i="191" a="1"/>
  <c r="AB89" i="191" s="1"/>
  <c r="V90" i="191" a="1"/>
  <c r="V90" i="191" s="1"/>
  <c r="W90" i="191" a="1"/>
  <c r="W90" i="191" s="1"/>
  <c r="X90" i="191" a="1"/>
  <c r="X90" i="191" s="1"/>
  <c r="Y90" i="191" a="1"/>
  <c r="Y90" i="191" s="1"/>
  <c r="Z90" i="191" a="1"/>
  <c r="Z90" i="191" s="1"/>
  <c r="AA90" i="191" a="1"/>
  <c r="AA90" i="191" s="1"/>
  <c r="AB90" i="191" a="1"/>
  <c r="AB90" i="191" s="1"/>
  <c r="V91" i="191" a="1"/>
  <c r="V91" i="191" s="1"/>
  <c r="W91" i="191" a="1"/>
  <c r="W91" i="191" s="1"/>
  <c r="X91" i="191" a="1"/>
  <c r="X91" i="191" s="1"/>
  <c r="Y91" i="191" a="1"/>
  <c r="Y91" i="191" s="1"/>
  <c r="Z91" i="191" a="1"/>
  <c r="Z91" i="191" s="1"/>
  <c r="AA91" i="191" a="1"/>
  <c r="AA91" i="191" s="1"/>
  <c r="AB91" i="191" a="1"/>
  <c r="AB91" i="191" s="1"/>
  <c r="V92" i="191" a="1"/>
  <c r="V92" i="191" s="1"/>
  <c r="W92" i="191" a="1"/>
  <c r="W92" i="191" s="1"/>
  <c r="X92" i="191" a="1"/>
  <c r="X92" i="191" s="1"/>
  <c r="Y92" i="191" a="1"/>
  <c r="Y92" i="191" s="1"/>
  <c r="Z92" i="191" a="1"/>
  <c r="Z92" i="191" s="1"/>
  <c r="AA92" i="191" a="1"/>
  <c r="AA92" i="191" s="1"/>
  <c r="AB92" i="191" a="1"/>
  <c r="AB92" i="191" s="1"/>
  <c r="V93" i="191" a="1"/>
  <c r="V93" i="191" s="1"/>
  <c r="W93" i="191" a="1"/>
  <c r="W93" i="191" s="1"/>
  <c r="X93" i="191" a="1"/>
  <c r="X93" i="191" s="1"/>
  <c r="Y93" i="191" a="1"/>
  <c r="Y93" i="191" s="1"/>
  <c r="Z93" i="191" a="1"/>
  <c r="Z93" i="191" s="1"/>
  <c r="AA93" i="191" a="1"/>
  <c r="AA93" i="191" s="1"/>
  <c r="AB93" i="191" a="1"/>
  <c r="AB93" i="191" s="1"/>
  <c r="V5" i="192" a="1"/>
  <c r="V5" i="192" s="1"/>
  <c r="W5" i="192" a="1"/>
  <c r="W5" i="192" s="1"/>
  <c r="X5" i="192" a="1"/>
  <c r="X5" i="192" s="1"/>
  <c r="Y5" i="192" a="1"/>
  <c r="Y5" i="192" s="1"/>
  <c r="Z5" i="192" a="1"/>
  <c r="Z5" i="192" s="1"/>
  <c r="AA5" i="192" a="1"/>
  <c r="AA5" i="192" s="1"/>
  <c r="AB5" i="192" a="1"/>
  <c r="AB5" i="192" s="1"/>
  <c r="V6" i="192" a="1"/>
  <c r="V6" i="192" s="1"/>
  <c r="W6" i="192" a="1"/>
  <c r="W6" i="192" s="1"/>
  <c r="X6" i="192" a="1"/>
  <c r="X6" i="192" s="1"/>
  <c r="Y6" i="192" a="1"/>
  <c r="Y6" i="192" s="1"/>
  <c r="Z6" i="192" a="1"/>
  <c r="Z6" i="192" s="1"/>
  <c r="AA6" i="192" a="1"/>
  <c r="AA6" i="192" s="1"/>
  <c r="AB6" i="192" a="1"/>
  <c r="AB6" i="192" s="1"/>
  <c r="V7" i="192" a="1"/>
  <c r="V7" i="192" s="1"/>
  <c r="W7" i="192" a="1"/>
  <c r="W7" i="192" s="1"/>
  <c r="X7" i="192" a="1"/>
  <c r="X7" i="192" s="1"/>
  <c r="Y7" i="192" a="1"/>
  <c r="Y7" i="192" s="1"/>
  <c r="Z7" i="192" a="1"/>
  <c r="Z7" i="192" s="1"/>
  <c r="AA7" i="192" a="1"/>
  <c r="AA7" i="192" s="1"/>
  <c r="AB7" i="192" a="1"/>
  <c r="AB7" i="192" s="1"/>
  <c r="V8" i="192" a="1"/>
  <c r="V8" i="192" s="1"/>
  <c r="W8" i="192" a="1"/>
  <c r="W8" i="192" s="1"/>
  <c r="X8" i="192" a="1"/>
  <c r="X8" i="192" s="1"/>
  <c r="Y8" i="192" a="1"/>
  <c r="Y8" i="192" s="1"/>
  <c r="Z8" i="192" a="1"/>
  <c r="Z8" i="192" s="1"/>
  <c r="AA8" i="192" a="1"/>
  <c r="AA8" i="192" s="1"/>
  <c r="AB8" i="192" a="1"/>
  <c r="AB8" i="192" s="1"/>
  <c r="V9" i="192" a="1"/>
  <c r="V9" i="192" s="1"/>
  <c r="W9" i="192" a="1"/>
  <c r="W9" i="192" s="1"/>
  <c r="X9" i="192" a="1"/>
  <c r="X9" i="192" s="1"/>
  <c r="Y9" i="192" a="1"/>
  <c r="Y9" i="192" s="1"/>
  <c r="Z9" i="192" a="1"/>
  <c r="Z9" i="192" s="1"/>
  <c r="AA9" i="192" a="1"/>
  <c r="AA9" i="192" s="1"/>
  <c r="AB9" i="192" a="1"/>
  <c r="AB9" i="192" s="1"/>
  <c r="V10" i="192" a="1"/>
  <c r="V10" i="192" s="1"/>
  <c r="W10" i="192" a="1"/>
  <c r="W10" i="192" s="1"/>
  <c r="X10" i="192" a="1"/>
  <c r="X10" i="192" s="1"/>
  <c r="Y10" i="192" a="1"/>
  <c r="Y10" i="192" s="1"/>
  <c r="Z10" i="192" a="1"/>
  <c r="Z10" i="192" s="1"/>
  <c r="AA10" i="192" a="1"/>
  <c r="AA10" i="192" s="1"/>
  <c r="AB10" i="192" a="1"/>
  <c r="AB10" i="192" s="1"/>
  <c r="V11" i="192" a="1"/>
  <c r="V11" i="192" s="1"/>
  <c r="W11" i="192" a="1"/>
  <c r="W11" i="192" s="1"/>
  <c r="X11" i="192" a="1"/>
  <c r="X11" i="192" s="1"/>
  <c r="Y11" i="192" a="1"/>
  <c r="Y11" i="192" s="1"/>
  <c r="Z11" i="192" a="1"/>
  <c r="Z11" i="192" s="1"/>
  <c r="AA11" i="192" a="1"/>
  <c r="AA11" i="192" s="1"/>
  <c r="AB11" i="192" a="1"/>
  <c r="AB11" i="192" s="1"/>
  <c r="V12" i="192" a="1"/>
  <c r="V12" i="192" s="1"/>
  <c r="W12" i="192" a="1"/>
  <c r="W12" i="192" s="1"/>
  <c r="X12" i="192" a="1"/>
  <c r="X12" i="192" s="1"/>
  <c r="Y12" i="192" a="1"/>
  <c r="Y12" i="192" s="1"/>
  <c r="Z12" i="192" a="1"/>
  <c r="Z12" i="192" s="1"/>
  <c r="AA12" i="192" a="1"/>
  <c r="AA12" i="192" s="1"/>
  <c r="AB12" i="192" a="1"/>
  <c r="AB12" i="192" s="1"/>
  <c r="V13" i="192" a="1"/>
  <c r="V13" i="192" s="1"/>
  <c r="W13" i="192" a="1"/>
  <c r="W13" i="192" s="1"/>
  <c r="X13" i="192" a="1"/>
  <c r="X13" i="192" s="1"/>
  <c r="Y13" i="192" a="1"/>
  <c r="Y13" i="192" s="1"/>
  <c r="Z13" i="192" a="1"/>
  <c r="Z13" i="192" s="1"/>
  <c r="AA13" i="192" a="1"/>
  <c r="AA13" i="192" s="1"/>
  <c r="AB13" i="192" a="1"/>
  <c r="AB13" i="192" s="1"/>
  <c r="V14" i="192" a="1"/>
  <c r="V14" i="192" s="1"/>
  <c r="W14" i="192" a="1"/>
  <c r="W14" i="192" s="1"/>
  <c r="X14" i="192" a="1"/>
  <c r="X14" i="192" s="1"/>
  <c r="Y14" i="192" a="1"/>
  <c r="Y14" i="192" s="1"/>
  <c r="Z14" i="192" a="1"/>
  <c r="Z14" i="192" s="1"/>
  <c r="AA14" i="192" a="1"/>
  <c r="AA14" i="192" s="1"/>
  <c r="AB14" i="192" a="1"/>
  <c r="AB14" i="192" s="1"/>
  <c r="V15" i="192" a="1"/>
  <c r="V15" i="192" s="1"/>
  <c r="W15" i="192" a="1"/>
  <c r="W15" i="192" s="1"/>
  <c r="X15" i="192" a="1"/>
  <c r="X15" i="192" s="1"/>
  <c r="Y15" i="192" a="1"/>
  <c r="Y15" i="192" s="1"/>
  <c r="Z15" i="192" a="1"/>
  <c r="Z15" i="192" s="1"/>
  <c r="AA15" i="192" a="1"/>
  <c r="AA15" i="192" s="1"/>
  <c r="AB15" i="192" a="1"/>
  <c r="AB15" i="192" s="1"/>
  <c r="V16" i="192" a="1"/>
  <c r="V16" i="192" s="1"/>
  <c r="W16" i="192" a="1"/>
  <c r="W16" i="192" s="1"/>
  <c r="X16" i="192" a="1"/>
  <c r="X16" i="192" s="1"/>
  <c r="Y16" i="192" a="1"/>
  <c r="Y16" i="192" s="1"/>
  <c r="Z16" i="192" a="1"/>
  <c r="Z16" i="192" s="1"/>
  <c r="AA16" i="192" a="1"/>
  <c r="AA16" i="192" s="1"/>
  <c r="AB16" i="192" a="1"/>
  <c r="AB16" i="192" s="1"/>
  <c r="V17" i="192" a="1"/>
  <c r="V17" i="192" s="1"/>
  <c r="W17" i="192" a="1"/>
  <c r="W17" i="192" s="1"/>
  <c r="X17" i="192" a="1"/>
  <c r="X17" i="192" s="1"/>
  <c r="Y17" i="192" a="1"/>
  <c r="Y17" i="192" s="1"/>
  <c r="Z17" i="192" a="1"/>
  <c r="Z17" i="192" s="1"/>
  <c r="AA17" i="192" a="1"/>
  <c r="AA17" i="192" s="1"/>
  <c r="AB17" i="192" a="1"/>
  <c r="AB17" i="192" s="1"/>
  <c r="V18" i="192" a="1"/>
  <c r="V18" i="192" s="1"/>
  <c r="W18" i="192" a="1"/>
  <c r="W18" i="192" s="1"/>
  <c r="X18" i="192" a="1"/>
  <c r="X18" i="192" s="1"/>
  <c r="Y18" i="192" a="1"/>
  <c r="Y18" i="192" s="1"/>
  <c r="Z18" i="192" a="1"/>
  <c r="Z18" i="192" s="1"/>
  <c r="AA18" i="192" a="1"/>
  <c r="AA18" i="192" s="1"/>
  <c r="AB18" i="192" a="1"/>
  <c r="AB18" i="192" s="1"/>
  <c r="V19" i="192" a="1"/>
  <c r="V19" i="192" s="1"/>
  <c r="W19" i="192" a="1"/>
  <c r="W19" i="192" s="1"/>
  <c r="X19" i="192" a="1"/>
  <c r="X19" i="192" s="1"/>
  <c r="Y19" i="192" a="1"/>
  <c r="Y19" i="192" s="1"/>
  <c r="Z19" i="192" a="1"/>
  <c r="Z19" i="192" s="1"/>
  <c r="AA19" i="192" a="1"/>
  <c r="AA19" i="192" s="1"/>
  <c r="AB19" i="192" a="1"/>
  <c r="AB19" i="192" s="1"/>
  <c r="V20" i="192" a="1"/>
  <c r="V20" i="192" s="1"/>
  <c r="W20" i="192" a="1"/>
  <c r="W20" i="192" s="1"/>
  <c r="X20" i="192" a="1"/>
  <c r="X20" i="192" s="1"/>
  <c r="Y20" i="192" a="1"/>
  <c r="Y20" i="192" s="1"/>
  <c r="Z20" i="192" a="1"/>
  <c r="Z20" i="192" s="1"/>
  <c r="AA20" i="192" a="1"/>
  <c r="AA20" i="192" s="1"/>
  <c r="AB20" i="192" a="1"/>
  <c r="AB20" i="192" s="1"/>
  <c r="V21" i="192" a="1"/>
  <c r="V21" i="192" s="1"/>
  <c r="W21" i="192" a="1"/>
  <c r="W21" i="192" s="1"/>
  <c r="X21" i="192" a="1"/>
  <c r="X21" i="192" s="1"/>
  <c r="Y21" i="192" a="1"/>
  <c r="Y21" i="192" s="1"/>
  <c r="Z21" i="192" a="1"/>
  <c r="Z21" i="192" s="1"/>
  <c r="AA21" i="192" a="1"/>
  <c r="AA21" i="192" s="1"/>
  <c r="AB21" i="192" a="1"/>
  <c r="AB21" i="192" s="1"/>
  <c r="V22" i="192" a="1"/>
  <c r="V22" i="192" s="1"/>
  <c r="W22" i="192" a="1"/>
  <c r="W22" i="192" s="1"/>
  <c r="X22" i="192" a="1"/>
  <c r="X22" i="192" s="1"/>
  <c r="Y22" i="192" a="1"/>
  <c r="Y22" i="192" s="1"/>
  <c r="Z22" i="192" a="1"/>
  <c r="Z22" i="192" s="1"/>
  <c r="AA22" i="192" a="1"/>
  <c r="AA22" i="192" s="1"/>
  <c r="AB22" i="192" a="1"/>
  <c r="AB22" i="192" s="1"/>
  <c r="V23" i="192" a="1"/>
  <c r="V23" i="192" s="1"/>
  <c r="W23" i="192" a="1"/>
  <c r="W23" i="192" s="1"/>
  <c r="X23" i="192" a="1"/>
  <c r="X23" i="192" s="1"/>
  <c r="Y23" i="192" a="1"/>
  <c r="Y23" i="192" s="1"/>
  <c r="Z23" i="192" a="1"/>
  <c r="Z23" i="192" s="1"/>
  <c r="AA23" i="192" a="1"/>
  <c r="AA23" i="192" s="1"/>
  <c r="AB23" i="192" a="1"/>
  <c r="AB23" i="192" s="1"/>
  <c r="V24" i="192" a="1"/>
  <c r="V24" i="192" s="1"/>
  <c r="W24" i="192" a="1"/>
  <c r="W24" i="192" s="1"/>
  <c r="X24" i="192" a="1"/>
  <c r="X24" i="192" s="1"/>
  <c r="Y24" i="192" a="1"/>
  <c r="Y24" i="192" s="1"/>
  <c r="Z24" i="192" a="1"/>
  <c r="Z24" i="192" s="1"/>
  <c r="AA24" i="192" a="1"/>
  <c r="AA24" i="192" s="1"/>
  <c r="AB24" i="192" a="1"/>
  <c r="AB24" i="192" s="1"/>
  <c r="V25" i="192" a="1"/>
  <c r="V25" i="192" s="1"/>
  <c r="W25" i="192" a="1"/>
  <c r="W25" i="192" s="1"/>
  <c r="X25" i="192" a="1"/>
  <c r="X25" i="192" s="1"/>
  <c r="Y25" i="192" a="1"/>
  <c r="Y25" i="192" s="1"/>
  <c r="Z25" i="192" a="1"/>
  <c r="Z25" i="192" s="1"/>
  <c r="AA25" i="192" a="1"/>
  <c r="AA25" i="192" s="1"/>
  <c r="AB25" i="192" a="1"/>
  <c r="AB25" i="192" s="1"/>
  <c r="V26" i="192" a="1"/>
  <c r="V26" i="192" s="1"/>
  <c r="W26" i="192" a="1"/>
  <c r="W26" i="192" s="1"/>
  <c r="X26" i="192" a="1"/>
  <c r="X26" i="192" s="1"/>
  <c r="Y26" i="192" a="1"/>
  <c r="Y26" i="192" s="1"/>
  <c r="Z26" i="192" a="1"/>
  <c r="Z26" i="192" s="1"/>
  <c r="AA26" i="192" a="1"/>
  <c r="AA26" i="192" s="1"/>
  <c r="AB26" i="192" a="1"/>
  <c r="AB26" i="192" s="1"/>
  <c r="V27" i="192" a="1"/>
  <c r="V27" i="192" s="1"/>
  <c r="W27" i="192" a="1"/>
  <c r="W27" i="192" s="1"/>
  <c r="X27" i="192" a="1"/>
  <c r="X27" i="192" s="1"/>
  <c r="Y27" i="192" a="1"/>
  <c r="Y27" i="192" s="1"/>
  <c r="Z27" i="192" a="1"/>
  <c r="Z27" i="192" s="1"/>
  <c r="AA27" i="192" a="1"/>
  <c r="AA27" i="192" s="1"/>
  <c r="AB27" i="192" a="1"/>
  <c r="AB27" i="192" s="1"/>
  <c r="V28" i="192" a="1"/>
  <c r="V28" i="192" s="1"/>
  <c r="W28" i="192" a="1"/>
  <c r="W28" i="192" s="1"/>
  <c r="X28" i="192" a="1"/>
  <c r="X28" i="192" s="1"/>
  <c r="Y28" i="192" a="1"/>
  <c r="Y28" i="192" s="1"/>
  <c r="Z28" i="192" a="1"/>
  <c r="Z28" i="192" s="1"/>
  <c r="AA28" i="192" a="1"/>
  <c r="AA28" i="192" s="1"/>
  <c r="AB28" i="192" a="1"/>
  <c r="AB28" i="192" s="1"/>
  <c r="V29" i="192" a="1"/>
  <c r="V29" i="192" s="1"/>
  <c r="W29" i="192" a="1"/>
  <c r="W29" i="192" s="1"/>
  <c r="X29" i="192" a="1"/>
  <c r="X29" i="192" s="1"/>
  <c r="Y29" i="192" a="1"/>
  <c r="Y29" i="192" s="1"/>
  <c r="Z29" i="192" a="1"/>
  <c r="Z29" i="192" s="1"/>
  <c r="AA29" i="192" a="1"/>
  <c r="AA29" i="192" s="1"/>
  <c r="AB29" i="192" a="1"/>
  <c r="AB29" i="192" s="1"/>
  <c r="V30" i="192" a="1"/>
  <c r="V30" i="192" s="1"/>
  <c r="W30" i="192" a="1"/>
  <c r="W30" i="192" s="1"/>
  <c r="X30" i="192" a="1"/>
  <c r="X30" i="192" s="1"/>
  <c r="Y30" i="192" a="1"/>
  <c r="Y30" i="192" s="1"/>
  <c r="Z30" i="192" a="1"/>
  <c r="Z30" i="192" s="1"/>
  <c r="AA30" i="192" a="1"/>
  <c r="AA30" i="192" s="1"/>
  <c r="AB30" i="192" a="1"/>
  <c r="AB30" i="192" s="1"/>
  <c r="V31" i="192" a="1"/>
  <c r="V31" i="192" s="1"/>
  <c r="W31" i="192" a="1"/>
  <c r="W31" i="192" s="1"/>
  <c r="X31" i="192" a="1"/>
  <c r="X31" i="192" s="1"/>
  <c r="Y31" i="192" a="1"/>
  <c r="Y31" i="192" s="1"/>
  <c r="Z31" i="192" a="1"/>
  <c r="Z31" i="192" s="1"/>
  <c r="AA31" i="192" a="1"/>
  <c r="AA31" i="192" s="1"/>
  <c r="AB31" i="192" a="1"/>
  <c r="AB31" i="192" s="1"/>
  <c r="V32" i="192" a="1"/>
  <c r="V32" i="192" s="1"/>
  <c r="W32" i="192" a="1"/>
  <c r="W32" i="192" s="1"/>
  <c r="X32" i="192" a="1"/>
  <c r="X32" i="192" s="1"/>
  <c r="Y32" i="192" a="1"/>
  <c r="Y32" i="192" s="1"/>
  <c r="Z32" i="192" a="1"/>
  <c r="Z32" i="192" s="1"/>
  <c r="AA32" i="192" a="1"/>
  <c r="AA32" i="192" s="1"/>
  <c r="AB32" i="192" a="1"/>
  <c r="AB32" i="192" s="1"/>
  <c r="V33" i="192" a="1"/>
  <c r="V33" i="192" s="1"/>
  <c r="W33" i="192" a="1"/>
  <c r="W33" i="192" s="1"/>
  <c r="X33" i="192" a="1"/>
  <c r="X33" i="192" s="1"/>
  <c r="Y33" i="192" a="1"/>
  <c r="Y33" i="192" s="1"/>
  <c r="Z33" i="192" a="1"/>
  <c r="Z33" i="192" s="1"/>
  <c r="AA33" i="192" a="1"/>
  <c r="AA33" i="192" s="1"/>
  <c r="AB33" i="192" a="1"/>
  <c r="AB33" i="192" s="1"/>
  <c r="V34" i="192" a="1"/>
  <c r="V34" i="192" s="1"/>
  <c r="W34" i="192" a="1"/>
  <c r="W34" i="192" s="1"/>
  <c r="X34" i="192" a="1"/>
  <c r="X34" i="192" s="1"/>
  <c r="Y34" i="192" a="1"/>
  <c r="Y34" i="192" s="1"/>
  <c r="Z34" i="192" a="1"/>
  <c r="Z34" i="192" s="1"/>
  <c r="AA34" i="192" a="1"/>
  <c r="AA34" i="192" s="1"/>
  <c r="AB34" i="192" a="1"/>
  <c r="AB34" i="192" s="1"/>
  <c r="V35" i="192" a="1"/>
  <c r="V35" i="192" s="1"/>
  <c r="W35" i="192" a="1"/>
  <c r="W35" i="192" s="1"/>
  <c r="X35" i="192" a="1"/>
  <c r="X35" i="192" s="1"/>
  <c r="Y35" i="192" a="1"/>
  <c r="Y35" i="192" s="1"/>
  <c r="Z35" i="192" a="1"/>
  <c r="Z35" i="192" s="1"/>
  <c r="AA35" i="192" a="1"/>
  <c r="AA35" i="192" s="1"/>
  <c r="AB35" i="192" a="1"/>
  <c r="AB35" i="192" s="1"/>
  <c r="V36" i="192" a="1"/>
  <c r="V36" i="192" s="1"/>
  <c r="W36" i="192" a="1"/>
  <c r="W36" i="192" s="1"/>
  <c r="X36" i="192" a="1"/>
  <c r="X36" i="192" s="1"/>
  <c r="Y36" i="192" a="1"/>
  <c r="Y36" i="192" s="1"/>
  <c r="Z36" i="192" a="1"/>
  <c r="Z36" i="192" s="1"/>
  <c r="AA36" i="192" a="1"/>
  <c r="AA36" i="192" s="1"/>
  <c r="AB36" i="192" a="1"/>
  <c r="AB36" i="192" s="1"/>
  <c r="V37" i="192" a="1"/>
  <c r="V37" i="192" s="1"/>
  <c r="W37" i="192" a="1"/>
  <c r="W37" i="192" s="1"/>
  <c r="X37" i="192" a="1"/>
  <c r="X37" i="192" s="1"/>
  <c r="Y37" i="192" a="1"/>
  <c r="Y37" i="192" s="1"/>
  <c r="Z37" i="192" a="1"/>
  <c r="Z37" i="192" s="1"/>
  <c r="AA37" i="192" a="1"/>
  <c r="AA37" i="192" s="1"/>
  <c r="AB37" i="192" a="1"/>
  <c r="AB37" i="192" s="1"/>
  <c r="V38" i="192" a="1"/>
  <c r="V38" i="192" s="1"/>
  <c r="W38" i="192" a="1"/>
  <c r="W38" i="192" s="1"/>
  <c r="X38" i="192" a="1"/>
  <c r="X38" i="192" s="1"/>
  <c r="Y38" i="192" a="1"/>
  <c r="Y38" i="192" s="1"/>
  <c r="Z38" i="192" a="1"/>
  <c r="Z38" i="192" s="1"/>
  <c r="AA38" i="192" a="1"/>
  <c r="AA38" i="192" s="1"/>
  <c r="AB38" i="192" a="1"/>
  <c r="AB38" i="192" s="1"/>
  <c r="V39" i="192" a="1"/>
  <c r="V39" i="192" s="1"/>
  <c r="W39" i="192" a="1"/>
  <c r="W39" i="192" s="1"/>
  <c r="X39" i="192" a="1"/>
  <c r="X39" i="192" s="1"/>
  <c r="Y39" i="192" a="1"/>
  <c r="Y39" i="192" s="1"/>
  <c r="Z39" i="192" a="1"/>
  <c r="Z39" i="192" s="1"/>
  <c r="AA39" i="192" a="1"/>
  <c r="AA39" i="192" s="1"/>
  <c r="AB39" i="192" a="1"/>
  <c r="AB39" i="192" s="1"/>
  <c r="V40" i="192" a="1"/>
  <c r="V40" i="192" s="1"/>
  <c r="W40" i="192" a="1"/>
  <c r="W40" i="192" s="1"/>
  <c r="X40" i="192" a="1"/>
  <c r="X40" i="192" s="1"/>
  <c r="Y40" i="192" a="1"/>
  <c r="Y40" i="192" s="1"/>
  <c r="Z40" i="192" a="1"/>
  <c r="Z40" i="192" s="1"/>
  <c r="AA40" i="192" a="1"/>
  <c r="AA40" i="192" s="1"/>
  <c r="AB40" i="192" a="1"/>
  <c r="AB40" i="192" s="1"/>
  <c r="V41" i="192" a="1"/>
  <c r="V41" i="192" s="1"/>
  <c r="W41" i="192" a="1"/>
  <c r="W41" i="192" s="1"/>
  <c r="X41" i="192" a="1"/>
  <c r="X41" i="192" s="1"/>
  <c r="Y41" i="192" a="1"/>
  <c r="Y41" i="192" s="1"/>
  <c r="Z41" i="192" a="1"/>
  <c r="Z41" i="192" s="1"/>
  <c r="AA41" i="192" a="1"/>
  <c r="AA41" i="192" s="1"/>
  <c r="AB41" i="192" a="1"/>
  <c r="AB41" i="192" s="1"/>
  <c r="V42" i="192" a="1"/>
  <c r="V42" i="192" s="1"/>
  <c r="W42" i="192" a="1"/>
  <c r="W42" i="192" s="1"/>
  <c r="X42" i="192" a="1"/>
  <c r="X42" i="192" s="1"/>
  <c r="Y42" i="192" a="1"/>
  <c r="Y42" i="192" s="1"/>
  <c r="Z42" i="192" a="1"/>
  <c r="Z42" i="192" s="1"/>
  <c r="AA42" i="192" a="1"/>
  <c r="AA42" i="192" s="1"/>
  <c r="AB42" i="192" a="1"/>
  <c r="AB42" i="192" s="1"/>
  <c r="V43" i="192" a="1"/>
  <c r="V43" i="192" s="1"/>
  <c r="W43" i="192" a="1"/>
  <c r="W43" i="192" s="1"/>
  <c r="X43" i="192" a="1"/>
  <c r="X43" i="192" s="1"/>
  <c r="Y43" i="192" a="1"/>
  <c r="Y43" i="192" s="1"/>
  <c r="Z43" i="192" a="1"/>
  <c r="Z43" i="192" s="1"/>
  <c r="AA43" i="192" a="1"/>
  <c r="AA43" i="192" s="1"/>
  <c r="AB43" i="192" a="1"/>
  <c r="AB43" i="192" s="1"/>
  <c r="V44" i="192" a="1"/>
  <c r="V44" i="192" s="1"/>
  <c r="W44" i="192" a="1"/>
  <c r="W44" i="192" s="1"/>
  <c r="X44" i="192" a="1"/>
  <c r="X44" i="192" s="1"/>
  <c r="Y44" i="192" a="1"/>
  <c r="Y44" i="192" s="1"/>
  <c r="Z44" i="192" a="1"/>
  <c r="Z44" i="192" s="1"/>
  <c r="AA44" i="192" a="1"/>
  <c r="AA44" i="192" s="1"/>
  <c r="AB44" i="192" a="1"/>
  <c r="AB44" i="192" s="1"/>
  <c r="V45" i="192" a="1"/>
  <c r="V45" i="192" s="1"/>
  <c r="W45" i="192" a="1"/>
  <c r="W45" i="192" s="1"/>
  <c r="X45" i="192" a="1"/>
  <c r="X45" i="192" s="1"/>
  <c r="Y45" i="192" a="1"/>
  <c r="Y45" i="192" s="1"/>
  <c r="Z45" i="192" a="1"/>
  <c r="Z45" i="192" s="1"/>
  <c r="AA45" i="192" a="1"/>
  <c r="AA45" i="192" s="1"/>
  <c r="AB45" i="192" a="1"/>
  <c r="AB45" i="192" s="1"/>
  <c r="V46" i="192" a="1"/>
  <c r="V46" i="192" s="1"/>
  <c r="W46" i="192" a="1"/>
  <c r="W46" i="192" s="1"/>
  <c r="X46" i="192" a="1"/>
  <c r="X46" i="192" s="1"/>
  <c r="Y46" i="192" a="1"/>
  <c r="Y46" i="192" s="1"/>
  <c r="Z46" i="192" a="1"/>
  <c r="Z46" i="192" s="1"/>
  <c r="AA46" i="192" a="1"/>
  <c r="AA46" i="192" s="1"/>
  <c r="AB46" i="192" a="1"/>
  <c r="AB46" i="192" s="1"/>
  <c r="V47" i="192" a="1"/>
  <c r="V47" i="192" s="1"/>
  <c r="W47" i="192" a="1"/>
  <c r="W47" i="192" s="1"/>
  <c r="X47" i="192" a="1"/>
  <c r="X47" i="192" s="1"/>
  <c r="Y47" i="192" a="1"/>
  <c r="Y47" i="192" s="1"/>
  <c r="Z47" i="192" a="1"/>
  <c r="Z47" i="192" s="1"/>
  <c r="AA47" i="192" a="1"/>
  <c r="AA47" i="192" s="1"/>
  <c r="AB47" i="192" a="1"/>
  <c r="AB47" i="192" s="1"/>
  <c r="V48" i="192" a="1"/>
  <c r="V48" i="192" s="1"/>
  <c r="W48" i="192" a="1"/>
  <c r="W48" i="192" s="1"/>
  <c r="X48" i="192" a="1"/>
  <c r="X48" i="192" s="1"/>
  <c r="Y48" i="192" a="1"/>
  <c r="Y48" i="192" s="1"/>
  <c r="Z48" i="192" a="1"/>
  <c r="Z48" i="192" s="1"/>
  <c r="AA48" i="192" a="1"/>
  <c r="AA48" i="192" s="1"/>
  <c r="AB48" i="192" a="1"/>
  <c r="AB48" i="192" s="1"/>
  <c r="V49" i="192" a="1"/>
  <c r="V49" i="192" s="1"/>
  <c r="W49" i="192" a="1"/>
  <c r="W49" i="192" s="1"/>
  <c r="X49" i="192" a="1"/>
  <c r="X49" i="192" s="1"/>
  <c r="Y49" i="192" a="1"/>
  <c r="Y49" i="192" s="1"/>
  <c r="Z49" i="192" a="1"/>
  <c r="Z49" i="192" s="1"/>
  <c r="AA49" i="192" a="1"/>
  <c r="AA49" i="192" s="1"/>
  <c r="AB49" i="192" a="1"/>
  <c r="AB49" i="192" s="1"/>
  <c r="V50" i="192" a="1"/>
  <c r="V50" i="192" s="1"/>
  <c r="W50" i="192" a="1"/>
  <c r="W50" i="192" s="1"/>
  <c r="X50" i="192" a="1"/>
  <c r="X50" i="192" s="1"/>
  <c r="Y50" i="192" a="1"/>
  <c r="Y50" i="192" s="1"/>
  <c r="Z50" i="192" a="1"/>
  <c r="Z50" i="192" s="1"/>
  <c r="AA50" i="192" a="1"/>
  <c r="AA50" i="192" s="1"/>
  <c r="AB50" i="192" a="1"/>
  <c r="AB50" i="192" s="1"/>
  <c r="V51" i="192" a="1"/>
  <c r="V51" i="192" s="1"/>
  <c r="W51" i="192" a="1"/>
  <c r="W51" i="192" s="1"/>
  <c r="X51" i="192" a="1"/>
  <c r="X51" i="192" s="1"/>
  <c r="Y51" i="192" a="1"/>
  <c r="Y51" i="192" s="1"/>
  <c r="Z51" i="192" a="1"/>
  <c r="Z51" i="192" s="1"/>
  <c r="AA51" i="192" a="1"/>
  <c r="AA51" i="192" s="1"/>
  <c r="AB51" i="192" a="1"/>
  <c r="AB51" i="192" s="1"/>
  <c r="V52" i="192" a="1"/>
  <c r="V52" i="192" s="1"/>
  <c r="W52" i="192" a="1"/>
  <c r="W52" i="192" s="1"/>
  <c r="X52" i="192" a="1"/>
  <c r="X52" i="192" s="1"/>
  <c r="Y52" i="192" a="1"/>
  <c r="Y52" i="192" s="1"/>
  <c r="Z52" i="192" a="1"/>
  <c r="Z52" i="192" s="1"/>
  <c r="AA52" i="192" a="1"/>
  <c r="AA52" i="192" s="1"/>
  <c r="AB52" i="192" a="1"/>
  <c r="AB52" i="192" s="1"/>
  <c r="V5" i="188" a="1"/>
  <c r="V5" i="188" s="1"/>
  <c r="W5" i="188" a="1"/>
  <c r="W5" i="188" s="1"/>
  <c r="X5" i="188" a="1"/>
  <c r="X5" i="188" s="1"/>
  <c r="Y5" i="188" a="1"/>
  <c r="Y5" i="188" s="1"/>
  <c r="Z5" i="188" a="1"/>
  <c r="Z5" i="188" s="1"/>
  <c r="AA5" i="188" a="1"/>
  <c r="AA5" i="188" s="1"/>
  <c r="AB5" i="188" a="1"/>
  <c r="AB5" i="188" s="1"/>
  <c r="V6" i="188" a="1"/>
  <c r="V6" i="188" s="1"/>
  <c r="W6" i="188" a="1"/>
  <c r="W6" i="188" s="1"/>
  <c r="X6" i="188" a="1"/>
  <c r="X6" i="188" s="1"/>
  <c r="Y6" i="188" a="1"/>
  <c r="Y6" i="188" s="1"/>
  <c r="Z6" i="188" a="1"/>
  <c r="Z6" i="188" s="1"/>
  <c r="AA6" i="188" a="1"/>
  <c r="AA6" i="188" s="1"/>
  <c r="AB6" i="188" a="1"/>
  <c r="AB6" i="188" s="1"/>
  <c r="V7" i="188" a="1"/>
  <c r="V7" i="188" s="1"/>
  <c r="W7" i="188" a="1"/>
  <c r="W7" i="188" s="1"/>
  <c r="X7" i="188" a="1"/>
  <c r="X7" i="188" s="1"/>
  <c r="Y7" i="188" a="1"/>
  <c r="Y7" i="188" s="1"/>
  <c r="Z7" i="188" a="1"/>
  <c r="Z7" i="188" s="1"/>
  <c r="AA7" i="188" a="1"/>
  <c r="AA7" i="188" s="1"/>
  <c r="AB7" i="188" a="1"/>
  <c r="AB7" i="188" s="1"/>
  <c r="V8" i="188" a="1"/>
  <c r="V8" i="188" s="1"/>
  <c r="W8" i="188" a="1"/>
  <c r="W8" i="188" s="1"/>
  <c r="X8" i="188" a="1"/>
  <c r="X8" i="188" s="1"/>
  <c r="Y8" i="188" a="1"/>
  <c r="Y8" i="188" s="1"/>
  <c r="Z8" i="188" a="1"/>
  <c r="Z8" i="188" s="1"/>
  <c r="AA8" i="188" a="1"/>
  <c r="AA8" i="188" s="1"/>
  <c r="AB8" i="188" a="1"/>
  <c r="AB8" i="188" s="1"/>
  <c r="V9" i="188" a="1"/>
  <c r="V9" i="188" s="1"/>
  <c r="W9" i="188" a="1"/>
  <c r="W9" i="188" s="1"/>
  <c r="X9" i="188" a="1"/>
  <c r="X9" i="188" s="1"/>
  <c r="Y9" i="188" a="1"/>
  <c r="Y9" i="188" s="1"/>
  <c r="Z9" i="188" a="1"/>
  <c r="Z9" i="188" s="1"/>
  <c r="AA9" i="188" a="1"/>
  <c r="AA9" i="188" s="1"/>
  <c r="AB9" i="188" a="1"/>
  <c r="AB9" i="188" s="1"/>
  <c r="V10" i="188" a="1"/>
  <c r="V10" i="188" s="1"/>
  <c r="W10" i="188" a="1"/>
  <c r="W10" i="188" s="1"/>
  <c r="X10" i="188" a="1"/>
  <c r="X10" i="188" s="1"/>
  <c r="Y10" i="188" a="1"/>
  <c r="Y10" i="188" s="1"/>
  <c r="Z10" i="188" a="1"/>
  <c r="Z10" i="188" s="1"/>
  <c r="AA10" i="188" a="1"/>
  <c r="AA10" i="188" s="1"/>
  <c r="AB10" i="188" a="1"/>
  <c r="AB10" i="188" s="1"/>
  <c r="V11" i="188" a="1"/>
  <c r="V11" i="188" s="1"/>
  <c r="W11" i="188" a="1"/>
  <c r="W11" i="188" s="1"/>
  <c r="X11" i="188" a="1"/>
  <c r="X11" i="188" s="1"/>
  <c r="Y11" i="188" a="1"/>
  <c r="Y11" i="188" s="1"/>
  <c r="Z11" i="188" a="1"/>
  <c r="Z11" i="188" s="1"/>
  <c r="AA11" i="188" a="1"/>
  <c r="AA11" i="188" s="1"/>
  <c r="AB11" i="188" a="1"/>
  <c r="AB11" i="188" s="1"/>
  <c r="V12" i="188" a="1"/>
  <c r="V12" i="188" s="1"/>
  <c r="W12" i="188" a="1"/>
  <c r="W12" i="188" s="1"/>
  <c r="X12" i="188" a="1"/>
  <c r="X12" i="188" s="1"/>
  <c r="Y12" i="188" a="1"/>
  <c r="Y12" i="188" s="1"/>
  <c r="Z12" i="188" a="1"/>
  <c r="Z12" i="188" s="1"/>
  <c r="AA12" i="188" a="1"/>
  <c r="AA12" i="188" s="1"/>
  <c r="AB12" i="188" a="1"/>
  <c r="AB12" i="188" s="1"/>
  <c r="V13" i="188" a="1"/>
  <c r="V13" i="188" s="1"/>
  <c r="W13" i="188" a="1"/>
  <c r="W13" i="188" s="1"/>
  <c r="X13" i="188" a="1"/>
  <c r="X13" i="188" s="1"/>
  <c r="Y13" i="188" a="1"/>
  <c r="Y13" i="188" s="1"/>
  <c r="Z13" i="188" a="1"/>
  <c r="Z13" i="188" s="1"/>
  <c r="AA13" i="188" a="1"/>
  <c r="AA13" i="188" s="1"/>
  <c r="AB13" i="188" a="1"/>
  <c r="AB13" i="188" s="1"/>
  <c r="V14" i="188" a="1"/>
  <c r="V14" i="188" s="1"/>
  <c r="W14" i="188" a="1"/>
  <c r="W14" i="188" s="1"/>
  <c r="X14" i="188" a="1"/>
  <c r="X14" i="188" s="1"/>
  <c r="Y14" i="188" a="1"/>
  <c r="Y14" i="188" s="1"/>
  <c r="Z14" i="188" a="1"/>
  <c r="Z14" i="188" s="1"/>
  <c r="AA14" i="188" a="1"/>
  <c r="AA14" i="188" s="1"/>
  <c r="AB14" i="188" a="1"/>
  <c r="AB14" i="188" s="1"/>
  <c r="V15" i="188" a="1"/>
  <c r="V15" i="188" s="1"/>
  <c r="W15" i="188" a="1"/>
  <c r="W15" i="188" s="1"/>
  <c r="X15" i="188" a="1"/>
  <c r="X15" i="188" s="1"/>
  <c r="Y15" i="188" a="1"/>
  <c r="Y15" i="188" s="1"/>
  <c r="Z15" i="188" a="1"/>
  <c r="Z15" i="188" s="1"/>
  <c r="AA15" i="188" a="1"/>
  <c r="AA15" i="188" s="1"/>
  <c r="AB15" i="188" a="1"/>
  <c r="AB15" i="188" s="1"/>
  <c r="V16" i="188" a="1"/>
  <c r="V16" i="188" s="1"/>
  <c r="W16" i="188" a="1"/>
  <c r="W16" i="188" s="1"/>
  <c r="X16" i="188" a="1"/>
  <c r="X16" i="188" s="1"/>
  <c r="Y16" i="188" a="1"/>
  <c r="Y16" i="188" s="1"/>
  <c r="Z16" i="188" a="1"/>
  <c r="Z16" i="188" s="1"/>
  <c r="AA16" i="188" a="1"/>
  <c r="AA16" i="188" s="1"/>
  <c r="AB16" i="188" a="1"/>
  <c r="AB16" i="188" s="1"/>
  <c r="V17" i="188" a="1"/>
  <c r="V17" i="188" s="1"/>
  <c r="W17" i="188" a="1"/>
  <c r="W17" i="188" s="1"/>
  <c r="X17" i="188" a="1"/>
  <c r="X17" i="188" s="1"/>
  <c r="Y17" i="188" a="1"/>
  <c r="Y17" i="188" s="1"/>
  <c r="Z17" i="188" a="1"/>
  <c r="Z17" i="188" s="1"/>
  <c r="AA17" i="188" a="1"/>
  <c r="AA17" i="188" s="1"/>
  <c r="AB17" i="188" a="1"/>
  <c r="AB17" i="188" s="1"/>
  <c r="V18" i="188" a="1"/>
  <c r="V18" i="188" s="1"/>
  <c r="W18" i="188" a="1"/>
  <c r="W18" i="188" s="1"/>
  <c r="X18" i="188" a="1"/>
  <c r="X18" i="188" s="1"/>
  <c r="Y18" i="188" a="1"/>
  <c r="Y18" i="188" s="1"/>
  <c r="Z18" i="188" a="1"/>
  <c r="Z18" i="188" s="1"/>
  <c r="AA18" i="188" a="1"/>
  <c r="AA18" i="188" s="1"/>
  <c r="AB18" i="188" a="1"/>
  <c r="AB18" i="188" s="1"/>
  <c r="V19" i="188" a="1"/>
  <c r="V19" i="188" s="1"/>
  <c r="W19" i="188" a="1"/>
  <c r="W19" i="188" s="1"/>
  <c r="X19" i="188" a="1"/>
  <c r="X19" i="188" s="1"/>
  <c r="Y19" i="188" a="1"/>
  <c r="Y19" i="188" s="1"/>
  <c r="Z19" i="188" a="1"/>
  <c r="Z19" i="188" s="1"/>
  <c r="AA19" i="188" a="1"/>
  <c r="AA19" i="188" s="1"/>
  <c r="AB19" i="188" a="1"/>
  <c r="AB19" i="188" s="1"/>
  <c r="V20" i="188" a="1"/>
  <c r="V20" i="188" s="1"/>
  <c r="W20" i="188" a="1"/>
  <c r="W20" i="188" s="1"/>
  <c r="X20" i="188" a="1"/>
  <c r="X20" i="188" s="1"/>
  <c r="Y20" i="188" a="1"/>
  <c r="Y20" i="188" s="1"/>
  <c r="Z20" i="188" a="1"/>
  <c r="Z20" i="188" s="1"/>
  <c r="AA20" i="188" a="1"/>
  <c r="AA20" i="188" s="1"/>
  <c r="AB20" i="188" a="1"/>
  <c r="AB20" i="188" s="1"/>
  <c r="V21" i="188" a="1"/>
  <c r="V21" i="188" s="1"/>
  <c r="W21" i="188" a="1"/>
  <c r="W21" i="188" s="1"/>
  <c r="X21" i="188" a="1"/>
  <c r="X21" i="188" s="1"/>
  <c r="Y21" i="188" a="1"/>
  <c r="Y21" i="188" s="1"/>
  <c r="Z21" i="188" a="1"/>
  <c r="Z21" i="188" s="1"/>
  <c r="AA21" i="188" a="1"/>
  <c r="AA21" i="188" s="1"/>
  <c r="AB21" i="188" a="1"/>
  <c r="AB21" i="188" s="1"/>
  <c r="V22" i="188" a="1"/>
  <c r="V22" i="188" s="1"/>
  <c r="W22" i="188" a="1"/>
  <c r="W22" i="188" s="1"/>
  <c r="X22" i="188" a="1"/>
  <c r="X22" i="188" s="1"/>
  <c r="Y22" i="188" a="1"/>
  <c r="Y22" i="188" s="1"/>
  <c r="Z22" i="188" a="1"/>
  <c r="Z22" i="188" s="1"/>
  <c r="AA22" i="188" a="1"/>
  <c r="AA22" i="188" s="1"/>
  <c r="AB22" i="188" a="1"/>
  <c r="AB22" i="188" s="1"/>
  <c r="V23" i="188" a="1"/>
  <c r="V23" i="188" s="1"/>
  <c r="W23" i="188" a="1"/>
  <c r="W23" i="188" s="1"/>
  <c r="X23" i="188" a="1"/>
  <c r="X23" i="188" s="1"/>
  <c r="Y23" i="188" a="1"/>
  <c r="Y23" i="188" s="1"/>
  <c r="Z23" i="188" a="1"/>
  <c r="Z23" i="188" s="1"/>
  <c r="AA23" i="188" a="1"/>
  <c r="AA23" i="188" s="1"/>
  <c r="AB23" i="188" a="1"/>
  <c r="AB23" i="188" s="1"/>
  <c r="V24" i="188" a="1"/>
  <c r="V24" i="188" s="1"/>
  <c r="W24" i="188" a="1"/>
  <c r="W24" i="188" s="1"/>
  <c r="X24" i="188" a="1"/>
  <c r="X24" i="188" s="1"/>
  <c r="Y24" i="188" a="1"/>
  <c r="Y24" i="188" s="1"/>
  <c r="Z24" i="188" a="1"/>
  <c r="Z24" i="188" s="1"/>
  <c r="AA24" i="188" a="1"/>
  <c r="AA24" i="188" s="1"/>
  <c r="AB24" i="188" a="1"/>
  <c r="AB24" i="188" s="1"/>
  <c r="V25" i="188" a="1"/>
  <c r="V25" i="188" s="1"/>
  <c r="W25" i="188" a="1"/>
  <c r="W25" i="188" s="1"/>
  <c r="X25" i="188" a="1"/>
  <c r="X25" i="188" s="1"/>
  <c r="Y25" i="188" a="1"/>
  <c r="Y25" i="188" s="1"/>
  <c r="Z25" i="188" a="1"/>
  <c r="Z25" i="188" s="1"/>
  <c r="AA25" i="188" a="1"/>
  <c r="AA25" i="188" s="1"/>
  <c r="AB25" i="188" a="1"/>
  <c r="AB25" i="188" s="1"/>
  <c r="V26" i="188" a="1"/>
  <c r="V26" i="188" s="1"/>
  <c r="W26" i="188" a="1"/>
  <c r="W26" i="188" s="1"/>
  <c r="X26" i="188" a="1"/>
  <c r="X26" i="188" s="1"/>
  <c r="Y26" i="188" a="1"/>
  <c r="Y26" i="188" s="1"/>
  <c r="Z26" i="188" a="1"/>
  <c r="Z26" i="188" s="1"/>
  <c r="AA26" i="188" a="1"/>
  <c r="AA26" i="188" s="1"/>
  <c r="AB26" i="188" a="1"/>
  <c r="AB26" i="188" s="1"/>
  <c r="V27" i="188" a="1"/>
  <c r="V27" i="188" s="1"/>
  <c r="W27" i="188" a="1"/>
  <c r="W27" i="188" s="1"/>
  <c r="X27" i="188" a="1"/>
  <c r="X27" i="188" s="1"/>
  <c r="Y27" i="188" a="1"/>
  <c r="Y27" i="188" s="1"/>
  <c r="Z27" i="188" a="1"/>
  <c r="Z27" i="188" s="1"/>
  <c r="AA27" i="188" a="1"/>
  <c r="AA27" i="188" s="1"/>
  <c r="AB27" i="188" a="1"/>
  <c r="AB27" i="188" s="1"/>
  <c r="V28" i="188" a="1"/>
  <c r="V28" i="188" s="1"/>
  <c r="W28" i="188" a="1"/>
  <c r="W28" i="188" s="1"/>
  <c r="X28" i="188" a="1"/>
  <c r="X28" i="188" s="1"/>
  <c r="Y28" i="188" a="1"/>
  <c r="Y28" i="188" s="1"/>
  <c r="Z28" i="188" a="1"/>
  <c r="Z28" i="188" s="1"/>
  <c r="AA28" i="188" a="1"/>
  <c r="AA28" i="188" s="1"/>
  <c r="AB28" i="188" a="1"/>
  <c r="AB28" i="188" s="1"/>
  <c r="V29" i="188" a="1"/>
  <c r="V29" i="188" s="1"/>
  <c r="W29" i="188" a="1"/>
  <c r="W29" i="188" s="1"/>
  <c r="X29" i="188" a="1"/>
  <c r="X29" i="188" s="1"/>
  <c r="Y29" i="188" a="1"/>
  <c r="Y29" i="188" s="1"/>
  <c r="Z29" i="188" a="1"/>
  <c r="Z29" i="188" s="1"/>
  <c r="AA29" i="188" a="1"/>
  <c r="AA29" i="188" s="1"/>
  <c r="AB29" i="188" a="1"/>
  <c r="AB29" i="188" s="1"/>
  <c r="V30" i="188" a="1"/>
  <c r="V30" i="188" s="1"/>
  <c r="W30" i="188" a="1"/>
  <c r="W30" i="188" s="1"/>
  <c r="X30" i="188" a="1"/>
  <c r="X30" i="188" s="1"/>
  <c r="Y30" i="188" a="1"/>
  <c r="Y30" i="188" s="1"/>
  <c r="Z30" i="188" a="1"/>
  <c r="Z30" i="188" s="1"/>
  <c r="AA30" i="188" a="1"/>
  <c r="AA30" i="188" s="1"/>
  <c r="AB30" i="188" a="1"/>
  <c r="AB30" i="188" s="1"/>
  <c r="V31" i="188" a="1"/>
  <c r="V31" i="188" s="1"/>
  <c r="W31" i="188" a="1"/>
  <c r="W31" i="188" s="1"/>
  <c r="X31" i="188" a="1"/>
  <c r="X31" i="188" s="1"/>
  <c r="Y31" i="188" a="1"/>
  <c r="Y31" i="188" s="1"/>
  <c r="Z31" i="188" a="1"/>
  <c r="Z31" i="188" s="1"/>
  <c r="AA31" i="188" a="1"/>
  <c r="AA31" i="188" s="1"/>
  <c r="AB31" i="188" a="1"/>
  <c r="AB31" i="188" s="1"/>
  <c r="V32" i="188" a="1"/>
  <c r="V32" i="188" s="1"/>
  <c r="W32" i="188" a="1"/>
  <c r="W32" i="188" s="1"/>
  <c r="X32" i="188" a="1"/>
  <c r="X32" i="188" s="1"/>
  <c r="Y32" i="188" a="1"/>
  <c r="Y32" i="188" s="1"/>
  <c r="Z32" i="188" a="1"/>
  <c r="Z32" i="188" s="1"/>
  <c r="AA32" i="188" a="1"/>
  <c r="AA32" i="188" s="1"/>
  <c r="AB32" i="188" a="1"/>
  <c r="AB32" i="188" s="1"/>
  <c r="V33" i="188" a="1"/>
  <c r="V33" i="188" s="1"/>
  <c r="W33" i="188" a="1"/>
  <c r="W33" i="188" s="1"/>
  <c r="X33" i="188" a="1"/>
  <c r="X33" i="188" s="1"/>
  <c r="Y33" i="188" a="1"/>
  <c r="Y33" i="188" s="1"/>
  <c r="Z33" i="188" a="1"/>
  <c r="Z33" i="188" s="1"/>
  <c r="AA33" i="188" a="1"/>
  <c r="AA33" i="188" s="1"/>
  <c r="AB33" i="188" a="1"/>
  <c r="AB33" i="188" s="1"/>
  <c r="V34" i="188" a="1"/>
  <c r="V34" i="188" s="1"/>
  <c r="W34" i="188" a="1"/>
  <c r="W34" i="188" s="1"/>
  <c r="X34" i="188" a="1"/>
  <c r="X34" i="188" s="1"/>
  <c r="Y34" i="188" a="1"/>
  <c r="Y34" i="188" s="1"/>
  <c r="Z34" i="188" a="1"/>
  <c r="Z34" i="188" s="1"/>
  <c r="AA34" i="188" a="1"/>
  <c r="AA34" i="188" s="1"/>
  <c r="AB34" i="188" a="1"/>
  <c r="AB34" i="188" s="1"/>
  <c r="V35" i="188" a="1"/>
  <c r="V35" i="188" s="1"/>
  <c r="W35" i="188" a="1"/>
  <c r="W35" i="188" s="1"/>
  <c r="X35" i="188" a="1"/>
  <c r="X35" i="188" s="1"/>
  <c r="Y35" i="188" a="1"/>
  <c r="Y35" i="188" s="1"/>
  <c r="Z35" i="188" a="1"/>
  <c r="Z35" i="188" s="1"/>
  <c r="AA35" i="188" a="1"/>
  <c r="AA35" i="188" s="1"/>
  <c r="AB35" i="188" a="1"/>
  <c r="AB35" i="188" s="1"/>
  <c r="V36" i="188" a="1"/>
  <c r="V36" i="188" s="1"/>
  <c r="W36" i="188" a="1"/>
  <c r="W36" i="188" s="1"/>
  <c r="X36" i="188" a="1"/>
  <c r="X36" i="188" s="1"/>
  <c r="Y36" i="188" a="1"/>
  <c r="Y36" i="188" s="1"/>
  <c r="Z36" i="188" a="1"/>
  <c r="Z36" i="188" s="1"/>
  <c r="AA36" i="188" a="1"/>
  <c r="AA36" i="188" s="1"/>
  <c r="AB36" i="188" a="1"/>
  <c r="AB36" i="188" s="1"/>
  <c r="V37" i="188" a="1"/>
  <c r="V37" i="188" s="1"/>
  <c r="W37" i="188" a="1"/>
  <c r="W37" i="188" s="1"/>
  <c r="X37" i="188" a="1"/>
  <c r="X37" i="188" s="1"/>
  <c r="Y37" i="188" a="1"/>
  <c r="Y37" i="188" s="1"/>
  <c r="Z37" i="188" a="1"/>
  <c r="Z37" i="188" s="1"/>
  <c r="AA37" i="188" a="1"/>
  <c r="AA37" i="188" s="1"/>
  <c r="AB37" i="188" a="1"/>
  <c r="AB37" i="188" s="1"/>
  <c r="V38" i="188" a="1"/>
  <c r="V38" i="188" s="1"/>
  <c r="W38" i="188" a="1"/>
  <c r="W38" i="188" s="1"/>
  <c r="X38" i="188" a="1"/>
  <c r="X38" i="188" s="1"/>
  <c r="Y38" i="188" a="1"/>
  <c r="Y38" i="188" s="1"/>
  <c r="Z38" i="188" a="1"/>
  <c r="Z38" i="188" s="1"/>
  <c r="AA38" i="188" a="1"/>
  <c r="AA38" i="188" s="1"/>
  <c r="AB38" i="188" a="1"/>
  <c r="AB38" i="188" s="1"/>
  <c r="V39" i="188" a="1"/>
  <c r="V39" i="188" s="1"/>
  <c r="W39" i="188" a="1"/>
  <c r="W39" i="188" s="1"/>
  <c r="X39" i="188" a="1"/>
  <c r="X39" i="188" s="1"/>
  <c r="Y39" i="188" a="1"/>
  <c r="Y39" i="188" s="1"/>
  <c r="Z39" i="188" a="1"/>
  <c r="Z39" i="188" s="1"/>
  <c r="AA39" i="188" a="1"/>
  <c r="AA39" i="188" s="1"/>
  <c r="AB39" i="188" a="1"/>
  <c r="AB39" i="188" s="1"/>
  <c r="V5" i="183" a="1"/>
  <c r="V5" i="183" s="1"/>
  <c r="W5" i="183" a="1"/>
  <c r="W5" i="183" s="1"/>
  <c r="X5" i="183" a="1"/>
  <c r="X5" i="183" s="1"/>
  <c r="Y5" i="183" a="1"/>
  <c r="Y5" i="183" s="1"/>
  <c r="Z5" i="183" a="1"/>
  <c r="Z5" i="183" s="1"/>
  <c r="AA5" i="183" a="1"/>
  <c r="AA5" i="183" s="1"/>
  <c r="AB5" i="183" a="1"/>
  <c r="AB5" i="183" s="1"/>
  <c r="V6" i="183" a="1"/>
  <c r="V6" i="183" s="1"/>
  <c r="W6" i="183" a="1"/>
  <c r="W6" i="183" s="1"/>
  <c r="X6" i="183" a="1"/>
  <c r="X6" i="183" s="1"/>
  <c r="Y6" i="183" a="1"/>
  <c r="Y6" i="183" s="1"/>
  <c r="Z6" i="183" a="1"/>
  <c r="Z6" i="183" s="1"/>
  <c r="AA6" i="183" a="1"/>
  <c r="AA6" i="183" s="1"/>
  <c r="AB6" i="183" a="1"/>
  <c r="AB6" i="183" s="1"/>
  <c r="V7" i="183" a="1"/>
  <c r="V7" i="183" s="1"/>
  <c r="W7" i="183" a="1"/>
  <c r="W7" i="183" s="1"/>
  <c r="X7" i="183" a="1"/>
  <c r="X7" i="183" s="1"/>
  <c r="Y7" i="183" a="1"/>
  <c r="Y7" i="183" s="1"/>
  <c r="Z7" i="183" a="1"/>
  <c r="Z7" i="183" s="1"/>
  <c r="AA7" i="183" a="1"/>
  <c r="AA7" i="183" s="1"/>
  <c r="AB7" i="183" a="1"/>
  <c r="AB7" i="183" s="1"/>
  <c r="V8" i="183" a="1"/>
  <c r="V8" i="183" s="1"/>
  <c r="W8" i="183" a="1"/>
  <c r="W8" i="183" s="1"/>
  <c r="X8" i="183" a="1"/>
  <c r="X8" i="183" s="1"/>
  <c r="Y8" i="183" a="1"/>
  <c r="Y8" i="183" s="1"/>
  <c r="Z8" i="183" a="1"/>
  <c r="Z8" i="183" s="1"/>
  <c r="AA8" i="183" a="1"/>
  <c r="AA8" i="183" s="1"/>
  <c r="AB8" i="183" a="1"/>
  <c r="AB8" i="183" s="1"/>
  <c r="V9" i="183" a="1"/>
  <c r="V9" i="183" s="1"/>
  <c r="W9" i="183" a="1"/>
  <c r="W9" i="183" s="1"/>
  <c r="X9" i="183" a="1"/>
  <c r="X9" i="183" s="1"/>
  <c r="Y9" i="183" a="1"/>
  <c r="Y9" i="183" s="1"/>
  <c r="Z9" i="183" a="1"/>
  <c r="Z9" i="183" s="1"/>
  <c r="AA9" i="183" a="1"/>
  <c r="AA9" i="183" s="1"/>
  <c r="AB9" i="183" a="1"/>
  <c r="AB9" i="183" s="1"/>
  <c r="V10" i="183" a="1"/>
  <c r="V10" i="183" s="1"/>
  <c r="W10" i="183" a="1"/>
  <c r="W10" i="183" s="1"/>
  <c r="X10" i="183" a="1"/>
  <c r="X10" i="183" s="1"/>
  <c r="Y10" i="183" a="1"/>
  <c r="Y10" i="183" s="1"/>
  <c r="Z10" i="183" a="1"/>
  <c r="Z10" i="183" s="1"/>
  <c r="AA10" i="183" a="1"/>
  <c r="AA10" i="183" s="1"/>
  <c r="AB10" i="183" a="1"/>
  <c r="AB10" i="183" s="1"/>
  <c r="V11" i="183" a="1"/>
  <c r="V11" i="183" s="1"/>
  <c r="W11" i="183" a="1"/>
  <c r="W11" i="183" s="1"/>
  <c r="X11" i="183" a="1"/>
  <c r="X11" i="183" s="1"/>
  <c r="Y11" i="183" a="1"/>
  <c r="Y11" i="183" s="1"/>
  <c r="Z11" i="183" a="1"/>
  <c r="Z11" i="183" s="1"/>
  <c r="AA11" i="183" a="1"/>
  <c r="AA11" i="183" s="1"/>
  <c r="AB11" i="183" a="1"/>
  <c r="AB11" i="183" s="1"/>
  <c r="V12" i="183" a="1"/>
  <c r="V12" i="183" s="1"/>
  <c r="W12" i="183" a="1"/>
  <c r="W12" i="183" s="1"/>
  <c r="X12" i="183" a="1"/>
  <c r="X12" i="183" s="1"/>
  <c r="Y12" i="183" a="1"/>
  <c r="Y12" i="183" s="1"/>
  <c r="Z12" i="183" a="1"/>
  <c r="Z12" i="183" s="1"/>
  <c r="AA12" i="183" a="1"/>
  <c r="AA12" i="183" s="1"/>
  <c r="AB12" i="183" a="1"/>
  <c r="AB12" i="183" s="1"/>
  <c r="V13" i="183" a="1"/>
  <c r="V13" i="183" s="1"/>
  <c r="W13" i="183" a="1"/>
  <c r="W13" i="183" s="1"/>
  <c r="X13" i="183" a="1"/>
  <c r="X13" i="183" s="1"/>
  <c r="Y13" i="183" a="1"/>
  <c r="Y13" i="183" s="1"/>
  <c r="Z13" i="183" a="1"/>
  <c r="Z13" i="183" s="1"/>
  <c r="AA13" i="183" a="1"/>
  <c r="AA13" i="183" s="1"/>
  <c r="AB13" i="183" a="1"/>
  <c r="AB13" i="183" s="1"/>
  <c r="V14" i="183" a="1"/>
  <c r="V14" i="183" s="1"/>
  <c r="W14" i="183" a="1"/>
  <c r="W14" i="183" s="1"/>
  <c r="X14" i="183" a="1"/>
  <c r="X14" i="183" s="1"/>
  <c r="Y14" i="183" a="1"/>
  <c r="Y14" i="183" s="1"/>
  <c r="Z14" i="183" a="1"/>
  <c r="Z14" i="183" s="1"/>
  <c r="AA14" i="183" a="1"/>
  <c r="AA14" i="183" s="1"/>
  <c r="AB14" i="183" a="1"/>
  <c r="AB14" i="183" s="1"/>
  <c r="V15" i="183" a="1"/>
  <c r="V15" i="183" s="1"/>
  <c r="W15" i="183" a="1"/>
  <c r="W15" i="183" s="1"/>
  <c r="X15" i="183" a="1"/>
  <c r="X15" i="183" s="1"/>
  <c r="Y15" i="183" a="1"/>
  <c r="Y15" i="183" s="1"/>
  <c r="Z15" i="183" a="1"/>
  <c r="Z15" i="183" s="1"/>
  <c r="AA15" i="183" a="1"/>
  <c r="AA15" i="183" s="1"/>
  <c r="AB15" i="183" a="1"/>
  <c r="AB15" i="183" s="1"/>
  <c r="V16" i="183" a="1"/>
  <c r="V16" i="183" s="1"/>
  <c r="W16" i="183" a="1"/>
  <c r="W16" i="183" s="1"/>
  <c r="X16" i="183" a="1"/>
  <c r="X16" i="183" s="1"/>
  <c r="Y16" i="183" a="1"/>
  <c r="Y16" i="183" s="1"/>
  <c r="Z16" i="183" a="1"/>
  <c r="Z16" i="183" s="1"/>
  <c r="AA16" i="183" a="1"/>
  <c r="AA16" i="183" s="1"/>
  <c r="AB16" i="183" a="1"/>
  <c r="AB16" i="183" s="1"/>
  <c r="V17" i="183" a="1"/>
  <c r="V17" i="183" s="1"/>
  <c r="W17" i="183" a="1"/>
  <c r="W17" i="183" s="1"/>
  <c r="X17" i="183" a="1"/>
  <c r="X17" i="183" s="1"/>
  <c r="Y17" i="183" a="1"/>
  <c r="Y17" i="183" s="1"/>
  <c r="Z17" i="183" a="1"/>
  <c r="Z17" i="183" s="1"/>
  <c r="AA17" i="183" a="1"/>
  <c r="AA17" i="183" s="1"/>
  <c r="AB17" i="183" a="1"/>
  <c r="AB17" i="183" s="1"/>
  <c r="V18" i="183" a="1"/>
  <c r="V18" i="183" s="1"/>
  <c r="W18" i="183" a="1"/>
  <c r="W18" i="183" s="1"/>
  <c r="X18" i="183" a="1"/>
  <c r="X18" i="183" s="1"/>
  <c r="Y18" i="183" a="1"/>
  <c r="Y18" i="183" s="1"/>
  <c r="Z18" i="183" a="1"/>
  <c r="Z18" i="183" s="1"/>
  <c r="AA18" i="183" a="1"/>
  <c r="AA18" i="183" s="1"/>
  <c r="AB18" i="183" a="1"/>
  <c r="AB18" i="183" s="1"/>
  <c r="V19" i="183" a="1"/>
  <c r="V19" i="183" s="1"/>
  <c r="W19" i="183" a="1"/>
  <c r="W19" i="183" s="1"/>
  <c r="X19" i="183" a="1"/>
  <c r="X19" i="183" s="1"/>
  <c r="Y19" i="183" a="1"/>
  <c r="Y19" i="183" s="1"/>
  <c r="Z19" i="183" a="1"/>
  <c r="Z19" i="183" s="1"/>
  <c r="AA19" i="183" a="1"/>
  <c r="AA19" i="183" s="1"/>
  <c r="AB19" i="183" a="1"/>
  <c r="AB19" i="183" s="1"/>
  <c r="V5" i="201" a="1"/>
  <c r="V5" i="201" s="1"/>
  <c r="W5" i="201" a="1"/>
  <c r="W5" i="201" s="1"/>
  <c r="X5" i="201" a="1"/>
  <c r="X5" i="201" s="1"/>
  <c r="Y5" i="201" a="1"/>
  <c r="Y5" i="201" s="1"/>
  <c r="Z5" i="201" a="1"/>
  <c r="Z5" i="201" s="1"/>
  <c r="AA5" i="201" a="1"/>
  <c r="AA5" i="201" s="1"/>
  <c r="AB5" i="201" a="1"/>
  <c r="AB5" i="201" s="1"/>
  <c r="V6" i="201" a="1"/>
  <c r="V6" i="201" s="1"/>
  <c r="W6" i="201" a="1"/>
  <c r="W6" i="201" s="1"/>
  <c r="X6" i="201" a="1"/>
  <c r="X6" i="201" s="1"/>
  <c r="Y6" i="201" a="1"/>
  <c r="Y6" i="201" s="1"/>
  <c r="Z6" i="201" a="1"/>
  <c r="Z6" i="201" s="1"/>
  <c r="AA6" i="201" a="1"/>
  <c r="AA6" i="201" s="1"/>
  <c r="AB6" i="201" a="1"/>
  <c r="AB6" i="201" s="1"/>
  <c r="V7" i="201" a="1"/>
  <c r="V7" i="201" s="1"/>
  <c r="W7" i="201" a="1"/>
  <c r="W7" i="201" s="1"/>
  <c r="X7" i="201" a="1"/>
  <c r="X7" i="201" s="1"/>
  <c r="Y7" i="201" a="1"/>
  <c r="Y7" i="201" s="1"/>
  <c r="Z7" i="201" a="1"/>
  <c r="Z7" i="201" s="1"/>
  <c r="AA7" i="201" a="1"/>
  <c r="AA7" i="201" s="1"/>
  <c r="AB7" i="201" a="1"/>
  <c r="AB7" i="201" s="1"/>
  <c r="V8" i="201" a="1"/>
  <c r="V8" i="201" s="1"/>
  <c r="W8" i="201" a="1"/>
  <c r="W8" i="201" s="1"/>
  <c r="X8" i="201" a="1"/>
  <c r="X8" i="201" s="1"/>
  <c r="Y8" i="201" a="1"/>
  <c r="Y8" i="201" s="1"/>
  <c r="Z8" i="201" a="1"/>
  <c r="Z8" i="201" s="1"/>
  <c r="AA8" i="201" a="1"/>
  <c r="AA8" i="201" s="1"/>
  <c r="AB8" i="201" a="1"/>
  <c r="AB8" i="201" s="1"/>
  <c r="V9" i="201" a="1"/>
  <c r="V9" i="201" s="1"/>
  <c r="W9" i="201" a="1"/>
  <c r="W9" i="201" s="1"/>
  <c r="X9" i="201" a="1"/>
  <c r="X9" i="201" s="1"/>
  <c r="Y9" i="201" a="1"/>
  <c r="Y9" i="201" s="1"/>
  <c r="Z9" i="201" a="1"/>
  <c r="Z9" i="201" s="1"/>
  <c r="AA9" i="201" a="1"/>
  <c r="AA9" i="201" s="1"/>
  <c r="AB9" i="201" a="1"/>
  <c r="AB9" i="201" s="1"/>
  <c r="V10" i="201" a="1"/>
  <c r="V10" i="201" s="1"/>
  <c r="W10" i="201" a="1"/>
  <c r="W10" i="201" s="1"/>
  <c r="X10" i="201" a="1"/>
  <c r="X10" i="201" s="1"/>
  <c r="Y10" i="201" a="1"/>
  <c r="Y10" i="201" s="1"/>
  <c r="Z10" i="201" a="1"/>
  <c r="Z10" i="201" s="1"/>
  <c r="AA10" i="201" a="1"/>
  <c r="AA10" i="201" s="1"/>
  <c r="AB10" i="201" a="1"/>
  <c r="AB10" i="201" s="1"/>
  <c r="V11" i="201" a="1"/>
  <c r="V11" i="201" s="1"/>
  <c r="W11" i="201" a="1"/>
  <c r="W11" i="201" s="1"/>
  <c r="X11" i="201" a="1"/>
  <c r="X11" i="201" s="1"/>
  <c r="Y11" i="201" a="1"/>
  <c r="Y11" i="201" s="1"/>
  <c r="Z11" i="201" a="1"/>
  <c r="Z11" i="201" s="1"/>
  <c r="AA11" i="201" a="1"/>
  <c r="AA11" i="201" s="1"/>
  <c r="AB11" i="201" a="1"/>
  <c r="AB11" i="201" s="1"/>
  <c r="V12" i="201" a="1"/>
  <c r="V12" i="201" s="1"/>
  <c r="W12" i="201" a="1"/>
  <c r="W12" i="201" s="1"/>
  <c r="X12" i="201" a="1"/>
  <c r="X12" i="201" s="1"/>
  <c r="Y12" i="201" a="1"/>
  <c r="Y12" i="201" s="1"/>
  <c r="Z12" i="201" a="1"/>
  <c r="Z12" i="201" s="1"/>
  <c r="AA12" i="201" a="1"/>
  <c r="AA12" i="201" s="1"/>
  <c r="AB12" i="201" a="1"/>
  <c r="AB12" i="201" s="1"/>
  <c r="V13" i="201" a="1"/>
  <c r="V13" i="201" s="1"/>
  <c r="W13" i="201" a="1"/>
  <c r="W13" i="201" s="1"/>
  <c r="X13" i="201" a="1"/>
  <c r="X13" i="201" s="1"/>
  <c r="Y13" i="201" a="1"/>
  <c r="Y13" i="201" s="1"/>
  <c r="Z13" i="201" a="1"/>
  <c r="Z13" i="201" s="1"/>
  <c r="AA13" i="201" a="1"/>
  <c r="AA13" i="201" s="1"/>
  <c r="AB13" i="201" a="1"/>
  <c r="AB13" i="201" s="1"/>
  <c r="V14" i="201" a="1"/>
  <c r="V14" i="201" s="1"/>
  <c r="W14" i="201" a="1"/>
  <c r="W14" i="201" s="1"/>
  <c r="X14" i="201" a="1"/>
  <c r="X14" i="201" s="1"/>
  <c r="Y14" i="201" a="1"/>
  <c r="Y14" i="201" s="1"/>
  <c r="Z14" i="201" a="1"/>
  <c r="Z14" i="201" s="1"/>
  <c r="AA14" i="201" a="1"/>
  <c r="AA14" i="201" s="1"/>
  <c r="AB14" i="201" a="1"/>
  <c r="AB14" i="201" s="1"/>
  <c r="V15" i="201" a="1"/>
  <c r="V15" i="201" s="1"/>
  <c r="W15" i="201" a="1"/>
  <c r="W15" i="201" s="1"/>
  <c r="X15" i="201" a="1"/>
  <c r="X15" i="201" s="1"/>
  <c r="Y15" i="201" a="1"/>
  <c r="Y15" i="201" s="1"/>
  <c r="Z15" i="201" a="1"/>
  <c r="Z15" i="201" s="1"/>
  <c r="AA15" i="201" a="1"/>
  <c r="AA15" i="201" s="1"/>
  <c r="AB15" i="201" a="1"/>
  <c r="AB15" i="201" s="1"/>
  <c r="V16" i="201" a="1"/>
  <c r="V16" i="201" s="1"/>
  <c r="W16" i="201" a="1"/>
  <c r="W16" i="201" s="1"/>
  <c r="X16" i="201" a="1"/>
  <c r="X16" i="201" s="1"/>
  <c r="Y16" i="201" a="1"/>
  <c r="Y16" i="201" s="1"/>
  <c r="Z16" i="201" a="1"/>
  <c r="Z16" i="201" s="1"/>
  <c r="AA16" i="201" a="1"/>
  <c r="AA16" i="201" s="1"/>
  <c r="AB16" i="201" a="1"/>
  <c r="AB16" i="201" s="1"/>
  <c r="V17" i="201" a="1"/>
  <c r="V17" i="201" s="1"/>
  <c r="W17" i="201" a="1"/>
  <c r="W17" i="201" s="1"/>
  <c r="X17" i="201" a="1"/>
  <c r="X17" i="201" s="1"/>
  <c r="Y17" i="201" a="1"/>
  <c r="Y17" i="201" s="1"/>
  <c r="Z17" i="201" a="1"/>
  <c r="Z17" i="201" s="1"/>
  <c r="AA17" i="201" a="1"/>
  <c r="AA17" i="201" s="1"/>
  <c r="AB17" i="201" a="1"/>
  <c r="AB17" i="201" s="1"/>
  <c r="V18" i="201" a="1"/>
  <c r="V18" i="201" s="1"/>
  <c r="W18" i="201" a="1"/>
  <c r="W18" i="201" s="1"/>
  <c r="X18" i="201" a="1"/>
  <c r="X18" i="201" s="1"/>
  <c r="Y18" i="201" a="1"/>
  <c r="Y18" i="201" s="1"/>
  <c r="Z18" i="201" a="1"/>
  <c r="Z18" i="201" s="1"/>
  <c r="AA18" i="201" a="1"/>
  <c r="AA18" i="201" s="1"/>
  <c r="AB18" i="201" a="1"/>
  <c r="AB18" i="201" s="1"/>
  <c r="V19" i="201" a="1"/>
  <c r="V19" i="201" s="1"/>
  <c r="W19" i="201" a="1"/>
  <c r="W19" i="201" s="1"/>
  <c r="X19" i="201" a="1"/>
  <c r="X19" i="201" s="1"/>
  <c r="Y19" i="201" a="1"/>
  <c r="Y19" i="201" s="1"/>
  <c r="Z19" i="201" a="1"/>
  <c r="Z19" i="201" s="1"/>
  <c r="AA19" i="201" a="1"/>
  <c r="AA19" i="201" s="1"/>
  <c r="AB19" i="201" a="1"/>
  <c r="AB19" i="201" s="1"/>
  <c r="V20" i="201" a="1"/>
  <c r="V20" i="201" s="1"/>
  <c r="W20" i="201" a="1"/>
  <c r="W20" i="201" s="1"/>
  <c r="X20" i="201" a="1"/>
  <c r="X20" i="201" s="1"/>
  <c r="Y20" i="201" a="1"/>
  <c r="Y20" i="201" s="1"/>
  <c r="Z20" i="201" a="1"/>
  <c r="Z20" i="201" s="1"/>
  <c r="AA20" i="201" a="1"/>
  <c r="AA20" i="201" s="1"/>
  <c r="AB20" i="201" a="1"/>
  <c r="AB20" i="201" s="1"/>
  <c r="V21" i="201" a="1"/>
  <c r="V21" i="201" s="1"/>
  <c r="W21" i="201" a="1"/>
  <c r="W21" i="201" s="1"/>
  <c r="X21" i="201" a="1"/>
  <c r="X21" i="201" s="1"/>
  <c r="Y21" i="201" a="1"/>
  <c r="Y21" i="201" s="1"/>
  <c r="Z21" i="201" a="1"/>
  <c r="Z21" i="201" s="1"/>
  <c r="AA21" i="201" a="1"/>
  <c r="AA21" i="201" s="1"/>
  <c r="AB21" i="201" a="1"/>
  <c r="AB21" i="201" s="1"/>
  <c r="V22" i="201" a="1"/>
  <c r="V22" i="201" s="1"/>
  <c r="W22" i="201" a="1"/>
  <c r="W22" i="201" s="1"/>
  <c r="X22" i="201" a="1"/>
  <c r="X22" i="201" s="1"/>
  <c r="Y22" i="201" a="1"/>
  <c r="Y22" i="201" s="1"/>
  <c r="Z22" i="201" a="1"/>
  <c r="Z22" i="201" s="1"/>
  <c r="AA22" i="201" a="1"/>
  <c r="AA22" i="201" s="1"/>
  <c r="AB22" i="201" a="1"/>
  <c r="AB22" i="201" s="1"/>
  <c r="V23" i="201" a="1"/>
  <c r="V23" i="201" s="1"/>
  <c r="W23" i="201" a="1"/>
  <c r="W23" i="201" s="1"/>
  <c r="X23" i="201" a="1"/>
  <c r="X23" i="201" s="1"/>
  <c r="Y23" i="201" a="1"/>
  <c r="Y23" i="201" s="1"/>
  <c r="Z23" i="201" a="1"/>
  <c r="Z23" i="201" s="1"/>
  <c r="M23" i="201" s="1"/>
  <c r="AA23" i="201" a="1"/>
  <c r="AA23" i="201" s="1"/>
  <c r="AB23" i="201" a="1"/>
  <c r="AB23" i="201" s="1"/>
  <c r="V24" i="201" a="1"/>
  <c r="V24" i="201" s="1"/>
  <c r="M24" i="201" s="1"/>
  <c r="W24" i="201" a="1"/>
  <c r="W24" i="201" s="1"/>
  <c r="X24" i="201" a="1"/>
  <c r="X24" i="201" s="1"/>
  <c r="Y24" i="201" a="1"/>
  <c r="Y24" i="201" s="1"/>
  <c r="Z24" i="201" a="1"/>
  <c r="Z24" i="201" s="1"/>
  <c r="AA24" i="201" a="1"/>
  <c r="AA24" i="201" s="1"/>
  <c r="AB24" i="201" a="1"/>
  <c r="AB24" i="201" s="1"/>
  <c r="V25" i="201" a="1"/>
  <c r="V25" i="201" s="1"/>
  <c r="W25" i="201" a="1"/>
  <c r="W25" i="201" s="1"/>
  <c r="X25" i="201" a="1"/>
  <c r="X25" i="201" s="1"/>
  <c r="Y25" i="201" a="1"/>
  <c r="Y25" i="201" s="1"/>
  <c r="Z25" i="201" a="1"/>
  <c r="Z25" i="201" s="1"/>
  <c r="AA25" i="201" a="1"/>
  <c r="AA25" i="201" s="1"/>
  <c r="AB25" i="201" a="1"/>
  <c r="AB25" i="201" s="1"/>
  <c r="V26" i="201" a="1"/>
  <c r="V26" i="201" s="1"/>
  <c r="W26" i="201" a="1"/>
  <c r="W26" i="201" s="1"/>
  <c r="X26" i="201" a="1"/>
  <c r="X26" i="201" s="1"/>
  <c r="Y26" i="201" a="1"/>
  <c r="Y26" i="201" s="1"/>
  <c r="Z26" i="201" a="1"/>
  <c r="Z26" i="201" s="1"/>
  <c r="AA26" i="201" a="1"/>
  <c r="AA26" i="201" s="1"/>
  <c r="AB26" i="201" a="1"/>
  <c r="AB26" i="201" s="1"/>
  <c r="V27" i="201" a="1"/>
  <c r="V27" i="201" s="1"/>
  <c r="W27" i="201" a="1"/>
  <c r="W27" i="201" s="1"/>
  <c r="X27" i="201" a="1"/>
  <c r="X27" i="201" s="1"/>
  <c r="Y27" i="201" a="1"/>
  <c r="Y27" i="201" s="1"/>
  <c r="Z27" i="201" a="1"/>
  <c r="Z27" i="201" s="1"/>
  <c r="AA27" i="201" a="1"/>
  <c r="AA27" i="201" s="1"/>
  <c r="AB27" i="201" a="1"/>
  <c r="AB27" i="201" s="1"/>
  <c r="V28" i="201" a="1"/>
  <c r="V28" i="201" s="1"/>
  <c r="W28" i="201" a="1"/>
  <c r="W28" i="201" s="1"/>
  <c r="X28" i="201" a="1"/>
  <c r="X28" i="201" s="1"/>
  <c r="Y28" i="201" a="1"/>
  <c r="Y28" i="201" s="1"/>
  <c r="Z28" i="201" a="1"/>
  <c r="Z28" i="201" s="1"/>
  <c r="AA28" i="201" a="1"/>
  <c r="AA28" i="201" s="1"/>
  <c r="AB28" i="201" a="1"/>
  <c r="AB28" i="201" s="1"/>
  <c r="V29" i="201" a="1"/>
  <c r="V29" i="201" s="1"/>
  <c r="M29" i="201" s="1"/>
  <c r="W29" i="201" a="1"/>
  <c r="W29" i="201" s="1"/>
  <c r="N29" i="201" s="1"/>
  <c r="X29" i="201" a="1"/>
  <c r="X29" i="201" s="1"/>
  <c r="O29" i="201" s="1"/>
  <c r="Y29" i="201" a="1"/>
  <c r="Y29" i="201" s="1"/>
  <c r="Z29" i="201" a="1"/>
  <c r="Z29" i="201" s="1"/>
  <c r="AA29" i="201" a="1"/>
  <c r="AA29" i="201" s="1"/>
  <c r="AB29" i="201" a="1"/>
  <c r="AB29" i="201" s="1"/>
  <c r="V5" i="198" a="1"/>
  <c r="V5" i="198" s="1"/>
  <c r="W5" i="198" a="1"/>
  <c r="W5" i="198" s="1"/>
  <c r="X5" i="198" a="1"/>
  <c r="X5" i="198" s="1"/>
  <c r="Y5" i="198" a="1"/>
  <c r="Y5" i="198" s="1"/>
  <c r="Z5" i="198" a="1"/>
  <c r="Z5" i="198" s="1"/>
  <c r="AA5" i="198" a="1"/>
  <c r="AA5" i="198" s="1"/>
  <c r="AB5" i="198" a="1"/>
  <c r="AB5" i="198" s="1"/>
  <c r="V6" i="198" a="1"/>
  <c r="V6" i="198" s="1"/>
  <c r="W6" i="198" a="1"/>
  <c r="W6" i="198" s="1"/>
  <c r="X6" i="198" a="1"/>
  <c r="X6" i="198" s="1"/>
  <c r="Y6" i="198" a="1"/>
  <c r="Y6" i="198" s="1"/>
  <c r="Z6" i="198" a="1"/>
  <c r="Z6" i="198" s="1"/>
  <c r="AA6" i="198" a="1"/>
  <c r="AA6" i="198" s="1"/>
  <c r="AB6" i="198" a="1"/>
  <c r="AB6" i="198" s="1"/>
  <c r="V7" i="198" a="1"/>
  <c r="V7" i="198" s="1"/>
  <c r="W7" i="198" a="1"/>
  <c r="W7" i="198" s="1"/>
  <c r="X7" i="198" a="1"/>
  <c r="X7" i="198" s="1"/>
  <c r="Y7" i="198" a="1"/>
  <c r="Y7" i="198" s="1"/>
  <c r="Z7" i="198" a="1"/>
  <c r="Z7" i="198" s="1"/>
  <c r="AA7" i="198" a="1"/>
  <c r="AA7" i="198" s="1"/>
  <c r="AB7" i="198" a="1"/>
  <c r="AB7" i="198" s="1"/>
  <c r="V8" i="198" a="1"/>
  <c r="V8" i="198" s="1"/>
  <c r="W8" i="198" a="1"/>
  <c r="W8" i="198" s="1"/>
  <c r="X8" i="198" a="1"/>
  <c r="X8" i="198" s="1"/>
  <c r="Y8" i="198" a="1"/>
  <c r="Y8" i="198" s="1"/>
  <c r="Z8" i="198" a="1"/>
  <c r="Z8" i="198" s="1"/>
  <c r="AA8" i="198" a="1"/>
  <c r="AA8" i="198" s="1"/>
  <c r="AB8" i="198" a="1"/>
  <c r="AB8" i="198" s="1"/>
  <c r="V9" i="198" a="1"/>
  <c r="V9" i="198" s="1"/>
  <c r="W9" i="198" a="1"/>
  <c r="W9" i="198" s="1"/>
  <c r="X9" i="198" a="1"/>
  <c r="X9" i="198" s="1"/>
  <c r="Y9" i="198" a="1"/>
  <c r="Y9" i="198" s="1"/>
  <c r="Z9" i="198" a="1"/>
  <c r="Z9" i="198" s="1"/>
  <c r="AA9" i="198" a="1"/>
  <c r="AA9" i="198" s="1"/>
  <c r="AB9" i="198" a="1"/>
  <c r="AB9" i="198" s="1"/>
  <c r="V10" i="198" a="1"/>
  <c r="V10" i="198" s="1"/>
  <c r="W10" i="198" a="1"/>
  <c r="W10" i="198" s="1"/>
  <c r="X10" i="198" a="1"/>
  <c r="X10" i="198" s="1"/>
  <c r="Y10" i="198" a="1"/>
  <c r="Y10" i="198" s="1"/>
  <c r="Z10" i="198" a="1"/>
  <c r="Z10" i="198" s="1"/>
  <c r="AA10" i="198" a="1"/>
  <c r="AA10" i="198" s="1"/>
  <c r="AB10" i="198" a="1"/>
  <c r="AB10" i="198" s="1"/>
  <c r="V11" i="198" a="1"/>
  <c r="V11" i="198" s="1"/>
  <c r="W11" i="198" a="1"/>
  <c r="W11" i="198" s="1"/>
  <c r="X11" i="198" a="1"/>
  <c r="X11" i="198" s="1"/>
  <c r="Y11" i="198" a="1"/>
  <c r="Y11" i="198" s="1"/>
  <c r="Z11" i="198" a="1"/>
  <c r="Z11" i="198" s="1"/>
  <c r="AA11" i="198" a="1"/>
  <c r="AA11" i="198" s="1"/>
  <c r="AB11" i="198" a="1"/>
  <c r="AB11" i="198" s="1"/>
  <c r="V12" i="198" a="1"/>
  <c r="V12" i="198" s="1"/>
  <c r="W12" i="198" a="1"/>
  <c r="W12" i="198" s="1"/>
  <c r="X12" i="198" a="1"/>
  <c r="X12" i="198" s="1"/>
  <c r="Y12" i="198" a="1"/>
  <c r="Y12" i="198" s="1"/>
  <c r="Z12" i="198" a="1"/>
  <c r="Z12" i="198" s="1"/>
  <c r="AA12" i="198" a="1"/>
  <c r="AA12" i="198" s="1"/>
  <c r="AB12" i="198" a="1"/>
  <c r="AB12" i="198" s="1"/>
  <c r="V13" i="198" a="1"/>
  <c r="V13" i="198" s="1"/>
  <c r="W13" i="198" a="1"/>
  <c r="W13" i="198" s="1"/>
  <c r="X13" i="198" a="1"/>
  <c r="X13" i="198" s="1"/>
  <c r="Y13" i="198" a="1"/>
  <c r="Y13" i="198" s="1"/>
  <c r="Z13" i="198" a="1"/>
  <c r="Z13" i="198" s="1"/>
  <c r="AA13" i="198" a="1"/>
  <c r="AA13" i="198" s="1"/>
  <c r="AB13" i="198" a="1"/>
  <c r="AB13" i="198" s="1"/>
  <c r="V14" i="198" a="1"/>
  <c r="V14" i="198" s="1"/>
  <c r="W14" i="198" a="1"/>
  <c r="W14" i="198" s="1"/>
  <c r="X14" i="198" a="1"/>
  <c r="X14" i="198" s="1"/>
  <c r="Y14" i="198" a="1"/>
  <c r="Y14" i="198" s="1"/>
  <c r="Z14" i="198" a="1"/>
  <c r="Z14" i="198" s="1"/>
  <c r="AA14" i="198" a="1"/>
  <c r="AA14" i="198" s="1"/>
  <c r="AB14" i="198" a="1"/>
  <c r="AB14" i="198" s="1"/>
  <c r="V15" i="198" a="1"/>
  <c r="V15" i="198" s="1"/>
  <c r="W15" i="198" a="1"/>
  <c r="W15" i="198" s="1"/>
  <c r="X15" i="198" a="1"/>
  <c r="X15" i="198" s="1"/>
  <c r="Y15" i="198" a="1"/>
  <c r="Y15" i="198" s="1"/>
  <c r="Z15" i="198" a="1"/>
  <c r="Z15" i="198" s="1"/>
  <c r="AA15" i="198" a="1"/>
  <c r="AA15" i="198" s="1"/>
  <c r="AB15" i="198" a="1"/>
  <c r="AB15" i="198" s="1"/>
  <c r="V16" i="198" a="1"/>
  <c r="V16" i="198" s="1"/>
  <c r="W16" i="198" a="1"/>
  <c r="W16" i="198" s="1"/>
  <c r="X16" i="198" a="1"/>
  <c r="X16" i="198" s="1"/>
  <c r="Y16" i="198" a="1"/>
  <c r="Y16" i="198" s="1"/>
  <c r="Z16" i="198" a="1"/>
  <c r="Z16" i="198" s="1"/>
  <c r="AA16" i="198" a="1"/>
  <c r="AA16" i="198" s="1"/>
  <c r="AB16" i="198" a="1"/>
  <c r="AB16" i="198" s="1"/>
  <c r="V17" i="198" a="1"/>
  <c r="V17" i="198" s="1"/>
  <c r="W17" i="198" a="1"/>
  <c r="W17" i="198" s="1"/>
  <c r="X17" i="198" a="1"/>
  <c r="X17" i="198" s="1"/>
  <c r="Y17" i="198" a="1"/>
  <c r="Y17" i="198" s="1"/>
  <c r="Z17" i="198" a="1"/>
  <c r="Z17" i="198" s="1"/>
  <c r="AA17" i="198" a="1"/>
  <c r="AA17" i="198" s="1"/>
  <c r="AB17" i="198" a="1"/>
  <c r="AB17" i="198" s="1"/>
  <c r="V18" i="198" a="1"/>
  <c r="V18" i="198" s="1"/>
  <c r="W18" i="198" a="1"/>
  <c r="W18" i="198" s="1"/>
  <c r="X18" i="198" a="1"/>
  <c r="X18" i="198" s="1"/>
  <c r="Y18" i="198" a="1"/>
  <c r="Y18" i="198" s="1"/>
  <c r="Z18" i="198" a="1"/>
  <c r="Z18" i="198" s="1"/>
  <c r="AA18" i="198" a="1"/>
  <c r="AA18" i="198" s="1"/>
  <c r="AB18" i="198" a="1"/>
  <c r="AB18" i="198" s="1"/>
  <c r="V19" i="198" a="1"/>
  <c r="V19" i="198" s="1"/>
  <c r="W19" i="198" a="1"/>
  <c r="W19" i="198" s="1"/>
  <c r="X19" i="198" a="1"/>
  <c r="X19" i="198" s="1"/>
  <c r="Y19" i="198" a="1"/>
  <c r="Y19" i="198" s="1"/>
  <c r="Z19" i="198" a="1"/>
  <c r="Z19" i="198" s="1"/>
  <c r="AA19" i="198" a="1"/>
  <c r="AA19" i="198" s="1"/>
  <c r="AB19" i="198" a="1"/>
  <c r="AB19" i="198" s="1"/>
  <c r="V20" i="198" a="1"/>
  <c r="V20" i="198" s="1"/>
  <c r="W20" i="198" a="1"/>
  <c r="W20" i="198" s="1"/>
  <c r="X20" i="198" a="1"/>
  <c r="X20" i="198" s="1"/>
  <c r="Y20" i="198" a="1"/>
  <c r="Y20" i="198" s="1"/>
  <c r="Z20" i="198" a="1"/>
  <c r="Z20" i="198" s="1"/>
  <c r="AA20" i="198" a="1"/>
  <c r="AA20" i="198" s="1"/>
  <c r="AB20" i="198" a="1"/>
  <c r="AB20" i="198" s="1"/>
  <c r="V21" i="198" a="1"/>
  <c r="V21" i="198" s="1"/>
  <c r="W21" i="198" a="1"/>
  <c r="W21" i="198" s="1"/>
  <c r="X21" i="198" a="1"/>
  <c r="X21" i="198" s="1"/>
  <c r="Y21" i="198" a="1"/>
  <c r="Y21" i="198" s="1"/>
  <c r="Z21" i="198" a="1"/>
  <c r="Z21" i="198" s="1"/>
  <c r="AA21" i="198" a="1"/>
  <c r="AA21" i="198" s="1"/>
  <c r="AB21" i="198" a="1"/>
  <c r="AB21" i="198" s="1"/>
  <c r="V22" i="198" a="1"/>
  <c r="V22" i="198" s="1"/>
  <c r="W22" i="198" a="1"/>
  <c r="W22" i="198" s="1"/>
  <c r="X22" i="198" a="1"/>
  <c r="X22" i="198" s="1"/>
  <c r="Y22" i="198" a="1"/>
  <c r="Y22" i="198" s="1"/>
  <c r="Z22" i="198" a="1"/>
  <c r="Z22" i="198" s="1"/>
  <c r="AA22" i="198" a="1"/>
  <c r="AA22" i="198" s="1"/>
  <c r="AB22" i="198" a="1"/>
  <c r="AB22" i="198" s="1"/>
  <c r="V23" i="198" a="1"/>
  <c r="V23" i="198" s="1"/>
  <c r="W23" i="198" a="1"/>
  <c r="W23" i="198" s="1"/>
  <c r="X23" i="198" a="1"/>
  <c r="X23" i="198" s="1"/>
  <c r="Y23" i="198" a="1"/>
  <c r="Y23" i="198" s="1"/>
  <c r="Z23" i="198" a="1"/>
  <c r="Z23" i="198" s="1"/>
  <c r="AA23" i="198" a="1"/>
  <c r="AA23" i="198" s="1"/>
  <c r="AB23" i="198" a="1"/>
  <c r="AB23" i="198" s="1"/>
  <c r="V24" i="198" a="1"/>
  <c r="V24" i="198" s="1"/>
  <c r="W24" i="198" a="1"/>
  <c r="W24" i="198" s="1"/>
  <c r="X24" i="198" a="1"/>
  <c r="X24" i="198" s="1"/>
  <c r="Y24" i="198" a="1"/>
  <c r="Y24" i="198" s="1"/>
  <c r="Z24" i="198" a="1"/>
  <c r="Z24" i="198" s="1"/>
  <c r="AA24" i="198" a="1"/>
  <c r="AA24" i="198" s="1"/>
  <c r="AB24" i="198" a="1"/>
  <c r="AB24" i="198" s="1"/>
  <c r="V25" i="198" a="1"/>
  <c r="V25" i="198" s="1"/>
  <c r="W25" i="198" a="1"/>
  <c r="W25" i="198" s="1"/>
  <c r="X25" i="198" a="1"/>
  <c r="X25" i="198" s="1"/>
  <c r="Y25" i="198" a="1"/>
  <c r="Y25" i="198" s="1"/>
  <c r="Z25" i="198" a="1"/>
  <c r="Z25" i="198" s="1"/>
  <c r="AA25" i="198" a="1"/>
  <c r="AA25" i="198" s="1"/>
  <c r="AB25" i="198" a="1"/>
  <c r="AB25" i="198" s="1"/>
  <c r="V26" i="198" a="1"/>
  <c r="V26" i="198" s="1"/>
  <c r="W26" i="198" a="1"/>
  <c r="W26" i="198" s="1"/>
  <c r="X26" i="198" a="1"/>
  <c r="X26" i="198" s="1"/>
  <c r="Y26" i="198" a="1"/>
  <c r="Y26" i="198" s="1"/>
  <c r="Z26" i="198" a="1"/>
  <c r="Z26" i="198" s="1"/>
  <c r="AA26" i="198" a="1"/>
  <c r="AA26" i="198" s="1"/>
  <c r="AB26" i="198" a="1"/>
  <c r="AB26" i="198" s="1"/>
  <c r="V27" i="198" a="1"/>
  <c r="V27" i="198" s="1"/>
  <c r="W27" i="198" a="1"/>
  <c r="W27" i="198" s="1"/>
  <c r="X27" i="198" a="1"/>
  <c r="X27" i="198" s="1"/>
  <c r="Y27" i="198" a="1"/>
  <c r="Y27" i="198" s="1"/>
  <c r="Z27" i="198" a="1"/>
  <c r="Z27" i="198" s="1"/>
  <c r="AA27" i="198" a="1"/>
  <c r="AA27" i="198" s="1"/>
  <c r="AB27" i="198" a="1"/>
  <c r="AB27" i="198" s="1"/>
  <c r="V28" i="198" a="1"/>
  <c r="V28" i="198" s="1"/>
  <c r="W28" i="198" a="1"/>
  <c r="W28" i="198" s="1"/>
  <c r="X28" i="198" a="1"/>
  <c r="X28" i="198" s="1"/>
  <c r="Y28" i="198" a="1"/>
  <c r="Y28" i="198" s="1"/>
  <c r="Z28" i="198" a="1"/>
  <c r="Z28" i="198" s="1"/>
  <c r="AA28" i="198" a="1"/>
  <c r="AA28" i="198" s="1"/>
  <c r="AB28" i="198" a="1"/>
  <c r="AB28" i="198" s="1"/>
  <c r="V29" i="198" a="1"/>
  <c r="V29" i="198" s="1"/>
  <c r="W29" i="198" a="1"/>
  <c r="W29" i="198" s="1"/>
  <c r="X29" i="198" a="1"/>
  <c r="X29" i="198" s="1"/>
  <c r="Y29" i="198" a="1"/>
  <c r="Y29" i="198" s="1"/>
  <c r="Z29" i="198" a="1"/>
  <c r="Z29" i="198" s="1"/>
  <c r="AA29" i="198" a="1"/>
  <c r="AA29" i="198" s="1"/>
  <c r="AB29" i="198" a="1"/>
  <c r="AB29" i="198" s="1"/>
  <c r="V30" i="198" a="1"/>
  <c r="V30" i="198" s="1"/>
  <c r="W30" i="198" a="1"/>
  <c r="W30" i="198" s="1"/>
  <c r="X30" i="198" a="1"/>
  <c r="X30" i="198" s="1"/>
  <c r="Y30" i="198" a="1"/>
  <c r="Y30" i="198" s="1"/>
  <c r="Z30" i="198" a="1"/>
  <c r="Z30" i="198" s="1"/>
  <c r="AA30" i="198" a="1"/>
  <c r="AA30" i="198" s="1"/>
  <c r="AB30" i="198" a="1"/>
  <c r="AB30" i="198" s="1"/>
  <c r="V31" i="198" a="1"/>
  <c r="V31" i="198" s="1"/>
  <c r="W31" i="198" a="1"/>
  <c r="W31" i="198" s="1"/>
  <c r="X31" i="198" a="1"/>
  <c r="X31" i="198" s="1"/>
  <c r="Y31" i="198" a="1"/>
  <c r="Y31" i="198" s="1"/>
  <c r="Z31" i="198" a="1"/>
  <c r="Z31" i="198" s="1"/>
  <c r="AA31" i="198" a="1"/>
  <c r="AA31" i="198" s="1"/>
  <c r="AB31" i="198" a="1"/>
  <c r="AB31" i="198" s="1"/>
  <c r="V32" i="198" a="1"/>
  <c r="V32" i="198" s="1"/>
  <c r="W32" i="198" a="1"/>
  <c r="W32" i="198" s="1"/>
  <c r="X32" i="198" a="1"/>
  <c r="X32" i="198" s="1"/>
  <c r="Y32" i="198" a="1"/>
  <c r="Y32" i="198" s="1"/>
  <c r="Z32" i="198" a="1"/>
  <c r="Z32" i="198" s="1"/>
  <c r="AA32" i="198" a="1"/>
  <c r="AA32" i="198" s="1"/>
  <c r="AB32" i="198" a="1"/>
  <c r="AB32" i="198" s="1"/>
  <c r="V33" i="198" a="1"/>
  <c r="V33" i="198" s="1"/>
  <c r="W33" i="198" a="1"/>
  <c r="W33" i="198" s="1"/>
  <c r="X33" i="198" a="1"/>
  <c r="X33" i="198" s="1"/>
  <c r="Y33" i="198" a="1"/>
  <c r="Y33" i="198" s="1"/>
  <c r="Z33" i="198" a="1"/>
  <c r="Z33" i="198" s="1"/>
  <c r="AA33" i="198" a="1"/>
  <c r="AA33" i="198" s="1"/>
  <c r="AB33" i="198" a="1"/>
  <c r="AB33" i="198" s="1"/>
  <c r="V34" i="198" a="1"/>
  <c r="V34" i="198" s="1"/>
  <c r="W34" i="198" a="1"/>
  <c r="W34" i="198" s="1"/>
  <c r="X34" i="198" a="1"/>
  <c r="X34" i="198" s="1"/>
  <c r="Y34" i="198" a="1"/>
  <c r="Y34" i="198" s="1"/>
  <c r="Z34" i="198" a="1"/>
  <c r="Z34" i="198" s="1"/>
  <c r="AA34" i="198" a="1"/>
  <c r="AA34" i="198" s="1"/>
  <c r="AB34" i="198" a="1"/>
  <c r="AB34" i="198" s="1"/>
  <c r="V35" i="198" a="1"/>
  <c r="V35" i="198" s="1"/>
  <c r="W35" i="198" a="1"/>
  <c r="W35" i="198" s="1"/>
  <c r="X35" i="198" a="1"/>
  <c r="X35" i="198" s="1"/>
  <c r="Y35" i="198" a="1"/>
  <c r="Y35" i="198" s="1"/>
  <c r="Z35" i="198" a="1"/>
  <c r="Z35" i="198" s="1"/>
  <c r="AA35" i="198" a="1"/>
  <c r="AA35" i="198" s="1"/>
  <c r="AB35" i="198" a="1"/>
  <c r="AB35" i="198" s="1"/>
  <c r="V36" i="198" a="1"/>
  <c r="V36" i="198" s="1"/>
  <c r="W36" i="198" a="1"/>
  <c r="W36" i="198" s="1"/>
  <c r="X36" i="198" a="1"/>
  <c r="X36" i="198" s="1"/>
  <c r="Y36" i="198" a="1"/>
  <c r="Y36" i="198" s="1"/>
  <c r="Z36" i="198" a="1"/>
  <c r="Z36" i="198" s="1"/>
  <c r="AA36" i="198" a="1"/>
  <c r="AA36" i="198" s="1"/>
  <c r="AB36" i="198" a="1"/>
  <c r="AB36" i="198" s="1"/>
  <c r="V37" i="198" a="1"/>
  <c r="V37" i="198" s="1"/>
  <c r="W37" i="198" a="1"/>
  <c r="W37" i="198" s="1"/>
  <c r="X37" i="198" a="1"/>
  <c r="X37" i="198" s="1"/>
  <c r="Y37" i="198" a="1"/>
  <c r="Y37" i="198" s="1"/>
  <c r="Z37" i="198" a="1"/>
  <c r="Z37" i="198" s="1"/>
  <c r="AA37" i="198" a="1"/>
  <c r="AA37" i="198" s="1"/>
  <c r="AB37" i="198" a="1"/>
  <c r="AB37" i="198" s="1"/>
  <c r="V38" i="198" a="1"/>
  <c r="V38" i="198" s="1"/>
  <c r="W38" i="198" a="1"/>
  <c r="W38" i="198" s="1"/>
  <c r="X38" i="198" a="1"/>
  <c r="X38" i="198" s="1"/>
  <c r="Y38" i="198" a="1"/>
  <c r="Y38" i="198" s="1"/>
  <c r="Z38" i="198" a="1"/>
  <c r="Z38" i="198" s="1"/>
  <c r="AA38" i="198" a="1"/>
  <c r="AA38" i="198" s="1"/>
  <c r="AB38" i="198" a="1"/>
  <c r="AB38" i="198" s="1"/>
  <c r="V39" i="198" a="1"/>
  <c r="V39" i="198" s="1"/>
  <c r="W39" i="198" a="1"/>
  <c r="W39" i="198" s="1"/>
  <c r="X39" i="198" a="1"/>
  <c r="X39" i="198" s="1"/>
  <c r="Y39" i="198" a="1"/>
  <c r="Y39" i="198" s="1"/>
  <c r="Z39" i="198" a="1"/>
  <c r="Z39" i="198" s="1"/>
  <c r="AA39" i="198" a="1"/>
  <c r="AA39" i="198" s="1"/>
  <c r="AB39" i="198" a="1"/>
  <c r="AB39" i="198" s="1"/>
  <c r="V40" i="198" a="1"/>
  <c r="V40" i="198" s="1"/>
  <c r="W40" i="198" a="1"/>
  <c r="W40" i="198" s="1"/>
  <c r="X40" i="198" a="1"/>
  <c r="X40" i="198" s="1"/>
  <c r="Y40" i="198" a="1"/>
  <c r="Y40" i="198" s="1"/>
  <c r="Z40" i="198" a="1"/>
  <c r="Z40" i="198" s="1"/>
  <c r="AA40" i="198" a="1"/>
  <c r="AA40" i="198" s="1"/>
  <c r="AB40" i="198" a="1"/>
  <c r="AB40" i="198" s="1"/>
  <c r="V41" i="198" a="1"/>
  <c r="V41" i="198" s="1"/>
  <c r="W41" i="198" a="1"/>
  <c r="W41" i="198" s="1"/>
  <c r="X41" i="198" a="1"/>
  <c r="X41" i="198" s="1"/>
  <c r="Y41" i="198" a="1"/>
  <c r="Y41" i="198" s="1"/>
  <c r="Z41" i="198" a="1"/>
  <c r="Z41" i="198" s="1"/>
  <c r="AA41" i="198" a="1"/>
  <c r="AA41" i="198" s="1"/>
  <c r="AB41" i="198" a="1"/>
  <c r="AB41" i="198" s="1"/>
  <c r="V42" i="198" a="1"/>
  <c r="V42" i="198" s="1"/>
  <c r="W42" i="198" a="1"/>
  <c r="W42" i="198" s="1"/>
  <c r="X42" i="198" a="1"/>
  <c r="X42" i="198" s="1"/>
  <c r="Y42" i="198" a="1"/>
  <c r="Y42" i="198" s="1"/>
  <c r="Z42" i="198" a="1"/>
  <c r="Z42" i="198" s="1"/>
  <c r="AA42" i="198" a="1"/>
  <c r="AA42" i="198" s="1"/>
  <c r="AB42" i="198" a="1"/>
  <c r="AB42" i="198" s="1"/>
  <c r="V43" i="198" a="1"/>
  <c r="V43" i="198" s="1"/>
  <c r="W43" i="198" a="1"/>
  <c r="W43" i="198" s="1"/>
  <c r="X43" i="198" a="1"/>
  <c r="X43" i="198" s="1"/>
  <c r="Y43" i="198" a="1"/>
  <c r="Y43" i="198" s="1"/>
  <c r="Z43" i="198" a="1"/>
  <c r="Z43" i="198" s="1"/>
  <c r="AA43" i="198" a="1"/>
  <c r="AA43" i="198" s="1"/>
  <c r="AB43" i="198" a="1"/>
  <c r="AB43" i="198" s="1"/>
  <c r="V44" i="198" a="1"/>
  <c r="V44" i="198" s="1"/>
  <c r="W44" i="198" a="1"/>
  <c r="W44" i="198" s="1"/>
  <c r="X44" i="198" a="1"/>
  <c r="X44" i="198" s="1"/>
  <c r="Y44" i="198" a="1"/>
  <c r="Y44" i="198" s="1"/>
  <c r="Z44" i="198" a="1"/>
  <c r="Z44" i="198" s="1"/>
  <c r="AA44" i="198" a="1"/>
  <c r="AA44" i="198" s="1"/>
  <c r="AB44" i="198" a="1"/>
  <c r="AB44" i="198" s="1"/>
  <c r="V45" i="198" a="1"/>
  <c r="V45" i="198" s="1"/>
  <c r="W45" i="198" a="1"/>
  <c r="W45" i="198" s="1"/>
  <c r="X45" i="198" a="1"/>
  <c r="X45" i="198" s="1"/>
  <c r="Y45" i="198" a="1"/>
  <c r="Y45" i="198" s="1"/>
  <c r="Z45" i="198" a="1"/>
  <c r="Z45" i="198" s="1"/>
  <c r="AA45" i="198" a="1"/>
  <c r="AA45" i="198" s="1"/>
  <c r="AB45" i="198" a="1"/>
  <c r="AB45" i="198" s="1"/>
  <c r="V46" i="198" a="1"/>
  <c r="V46" i="198" s="1"/>
  <c r="W46" i="198" a="1"/>
  <c r="W46" i="198" s="1"/>
  <c r="X46" i="198" a="1"/>
  <c r="X46" i="198" s="1"/>
  <c r="Y46" i="198" a="1"/>
  <c r="Y46" i="198" s="1"/>
  <c r="Z46" i="198" a="1"/>
  <c r="Z46" i="198" s="1"/>
  <c r="AA46" i="198" a="1"/>
  <c r="AA46" i="198" s="1"/>
  <c r="AB46" i="198" a="1"/>
  <c r="AB46" i="198" s="1"/>
  <c r="V47" i="198" a="1"/>
  <c r="V47" i="198" s="1"/>
  <c r="W47" i="198" a="1"/>
  <c r="W47" i="198" s="1"/>
  <c r="X47" i="198" a="1"/>
  <c r="X47" i="198" s="1"/>
  <c r="Y47" i="198" a="1"/>
  <c r="Y47" i="198" s="1"/>
  <c r="Z47" i="198" a="1"/>
  <c r="Z47" i="198" s="1"/>
  <c r="AA47" i="198" a="1"/>
  <c r="AA47" i="198" s="1"/>
  <c r="AB47" i="198" a="1"/>
  <c r="AB47" i="198" s="1"/>
  <c r="V48" i="198" a="1"/>
  <c r="V48" i="198" s="1"/>
  <c r="W48" i="198" a="1"/>
  <c r="W48" i="198" s="1"/>
  <c r="X48" i="198" a="1"/>
  <c r="X48" i="198" s="1"/>
  <c r="Y48" i="198" a="1"/>
  <c r="Y48" i="198" s="1"/>
  <c r="Z48" i="198" a="1"/>
  <c r="Z48" i="198" s="1"/>
  <c r="AA48" i="198" a="1"/>
  <c r="AA48" i="198" s="1"/>
  <c r="AB48" i="198" a="1"/>
  <c r="AB48" i="198" s="1"/>
  <c r="V49" i="198" a="1"/>
  <c r="V49" i="198" s="1"/>
  <c r="W49" i="198" a="1"/>
  <c r="W49" i="198" s="1"/>
  <c r="X49" i="198" a="1"/>
  <c r="X49" i="198" s="1"/>
  <c r="Y49" i="198" a="1"/>
  <c r="Y49" i="198" s="1"/>
  <c r="Z49" i="198" a="1"/>
  <c r="Z49" i="198" s="1"/>
  <c r="AA49" i="198" a="1"/>
  <c r="AA49" i="198" s="1"/>
  <c r="AB49" i="198" a="1"/>
  <c r="AB49" i="198" s="1"/>
  <c r="V50" i="198" a="1"/>
  <c r="V50" i="198" s="1"/>
  <c r="W50" i="198" a="1"/>
  <c r="W50" i="198" s="1"/>
  <c r="X50" i="198" a="1"/>
  <c r="X50" i="198" s="1"/>
  <c r="Y50" i="198" a="1"/>
  <c r="Y50" i="198" s="1"/>
  <c r="Z50" i="198" a="1"/>
  <c r="Z50" i="198" s="1"/>
  <c r="AA50" i="198" a="1"/>
  <c r="AA50" i="198" s="1"/>
  <c r="AB50" i="198" a="1"/>
  <c r="AB50" i="198" s="1"/>
  <c r="V51" i="198" a="1"/>
  <c r="V51" i="198" s="1"/>
  <c r="W51" i="198" a="1"/>
  <c r="W51" i="198" s="1"/>
  <c r="X51" i="198" a="1"/>
  <c r="X51" i="198" s="1"/>
  <c r="Y51" i="198" a="1"/>
  <c r="Y51" i="198" s="1"/>
  <c r="Z51" i="198" a="1"/>
  <c r="Z51" i="198" s="1"/>
  <c r="AA51" i="198" a="1"/>
  <c r="AA51" i="198" s="1"/>
  <c r="AB51" i="198" a="1"/>
  <c r="AB51" i="198" s="1"/>
  <c r="V52" i="198" a="1"/>
  <c r="V52" i="198" s="1"/>
  <c r="W52" i="198" a="1"/>
  <c r="W52" i="198" s="1"/>
  <c r="X52" i="198" a="1"/>
  <c r="X52" i="198" s="1"/>
  <c r="Y52" i="198" a="1"/>
  <c r="Y52" i="198" s="1"/>
  <c r="Z52" i="198" a="1"/>
  <c r="Z52" i="198" s="1"/>
  <c r="AA52" i="198" a="1"/>
  <c r="AA52" i="198" s="1"/>
  <c r="AB52" i="198" a="1"/>
  <c r="AB52" i="198" s="1"/>
  <c r="V53" i="198" a="1"/>
  <c r="V53" i="198" s="1"/>
  <c r="W53" i="198" a="1"/>
  <c r="W53" i="198" s="1"/>
  <c r="X53" i="198" a="1"/>
  <c r="X53" i="198" s="1"/>
  <c r="Y53" i="198" a="1"/>
  <c r="Y53" i="198" s="1"/>
  <c r="Z53" i="198" a="1"/>
  <c r="Z53" i="198" s="1"/>
  <c r="AA53" i="198" a="1"/>
  <c r="AA53" i="198" s="1"/>
  <c r="AB53" i="198" a="1"/>
  <c r="AB53" i="198" s="1"/>
  <c r="V54" i="198" a="1"/>
  <c r="V54" i="198" s="1"/>
  <c r="W54" i="198" a="1"/>
  <c r="W54" i="198" s="1"/>
  <c r="X54" i="198" a="1"/>
  <c r="X54" i="198" s="1"/>
  <c r="Y54" i="198" a="1"/>
  <c r="Y54" i="198" s="1"/>
  <c r="Z54" i="198" a="1"/>
  <c r="Z54" i="198" s="1"/>
  <c r="AA54" i="198" a="1"/>
  <c r="AA54" i="198" s="1"/>
  <c r="AB54" i="198" a="1"/>
  <c r="AB54" i="198" s="1"/>
  <c r="V55" i="198" a="1"/>
  <c r="V55" i="198" s="1"/>
  <c r="W55" i="198" a="1"/>
  <c r="W55" i="198" s="1"/>
  <c r="X55" i="198" a="1"/>
  <c r="X55" i="198" s="1"/>
  <c r="Y55" i="198" a="1"/>
  <c r="Y55" i="198" s="1"/>
  <c r="Z55" i="198" a="1"/>
  <c r="Z55" i="198" s="1"/>
  <c r="AA55" i="198" a="1"/>
  <c r="AA55" i="198" s="1"/>
  <c r="AB55" i="198" a="1"/>
  <c r="AB55" i="198" s="1"/>
  <c r="V5" i="196" a="1"/>
  <c r="V5" i="196" s="1"/>
  <c r="W5" i="196" a="1"/>
  <c r="W5" i="196" s="1"/>
  <c r="X5" i="196" a="1"/>
  <c r="X5" i="196" s="1"/>
  <c r="Y5" i="196" a="1"/>
  <c r="Y5" i="196" s="1"/>
  <c r="Z5" i="196" a="1"/>
  <c r="Z5" i="196" s="1"/>
  <c r="AA5" i="196" a="1"/>
  <c r="AA5" i="196" s="1"/>
  <c r="AB5" i="196" a="1"/>
  <c r="AB5" i="196" s="1"/>
  <c r="V6" i="196" a="1"/>
  <c r="V6" i="196" s="1"/>
  <c r="W6" i="196" a="1"/>
  <c r="W6" i="196" s="1"/>
  <c r="X6" i="196" a="1"/>
  <c r="X6" i="196" s="1"/>
  <c r="Y6" i="196" a="1"/>
  <c r="Y6" i="196" s="1"/>
  <c r="Z6" i="196" a="1"/>
  <c r="Z6" i="196" s="1"/>
  <c r="AA6" i="196" a="1"/>
  <c r="AA6" i="196" s="1"/>
  <c r="AB6" i="196" a="1"/>
  <c r="AB6" i="196" s="1"/>
  <c r="V7" i="196" a="1"/>
  <c r="V7" i="196" s="1"/>
  <c r="W7" i="196" a="1"/>
  <c r="W7" i="196" s="1"/>
  <c r="X7" i="196" a="1"/>
  <c r="X7" i="196" s="1"/>
  <c r="Y7" i="196" a="1"/>
  <c r="Y7" i="196" s="1"/>
  <c r="Z7" i="196" a="1"/>
  <c r="Z7" i="196" s="1"/>
  <c r="AA7" i="196" a="1"/>
  <c r="AA7" i="196" s="1"/>
  <c r="AB7" i="196" a="1"/>
  <c r="AB7" i="196" s="1"/>
  <c r="V8" i="196" a="1"/>
  <c r="V8" i="196" s="1"/>
  <c r="W8" i="196" a="1"/>
  <c r="W8" i="196" s="1"/>
  <c r="X8" i="196" a="1"/>
  <c r="X8" i="196" s="1"/>
  <c r="Y8" i="196" a="1"/>
  <c r="Y8" i="196" s="1"/>
  <c r="Z8" i="196" a="1"/>
  <c r="Z8" i="196" s="1"/>
  <c r="AA8" i="196" a="1"/>
  <c r="AA8" i="196" s="1"/>
  <c r="AB8" i="196" a="1"/>
  <c r="AB8" i="196" s="1"/>
  <c r="V9" i="196" a="1"/>
  <c r="V9" i="196" s="1"/>
  <c r="W9" i="196" a="1"/>
  <c r="W9" i="196" s="1"/>
  <c r="X9" i="196" a="1"/>
  <c r="X9" i="196" s="1"/>
  <c r="Y9" i="196" a="1"/>
  <c r="Y9" i="196" s="1"/>
  <c r="Z9" i="196" a="1"/>
  <c r="Z9" i="196" s="1"/>
  <c r="AA9" i="196" a="1"/>
  <c r="AA9" i="196" s="1"/>
  <c r="AB9" i="196" a="1"/>
  <c r="AB9" i="196" s="1"/>
  <c r="V10" i="196" a="1"/>
  <c r="V10" i="196" s="1"/>
  <c r="W10" i="196" a="1"/>
  <c r="W10" i="196" s="1"/>
  <c r="X10" i="196" a="1"/>
  <c r="X10" i="196" s="1"/>
  <c r="Y10" i="196" a="1"/>
  <c r="Y10" i="196" s="1"/>
  <c r="Z10" i="196" a="1"/>
  <c r="Z10" i="196" s="1"/>
  <c r="AA10" i="196" a="1"/>
  <c r="AA10" i="196" s="1"/>
  <c r="AB10" i="196" a="1"/>
  <c r="AB10" i="196" s="1"/>
  <c r="V11" i="196" a="1"/>
  <c r="V11" i="196" s="1"/>
  <c r="W11" i="196" a="1"/>
  <c r="W11" i="196" s="1"/>
  <c r="X11" i="196" a="1"/>
  <c r="X11" i="196" s="1"/>
  <c r="Y11" i="196" a="1"/>
  <c r="Y11" i="196" s="1"/>
  <c r="Z11" i="196" a="1"/>
  <c r="Z11" i="196" s="1"/>
  <c r="AA11" i="196" a="1"/>
  <c r="AA11" i="196" s="1"/>
  <c r="AB11" i="196" a="1"/>
  <c r="AB11" i="196" s="1"/>
  <c r="V12" i="196" a="1"/>
  <c r="V12" i="196" s="1"/>
  <c r="W12" i="196" a="1"/>
  <c r="W12" i="196" s="1"/>
  <c r="X12" i="196" a="1"/>
  <c r="X12" i="196" s="1"/>
  <c r="Y12" i="196" a="1"/>
  <c r="Y12" i="196" s="1"/>
  <c r="Z12" i="196" a="1"/>
  <c r="Z12" i="196" s="1"/>
  <c r="AA12" i="196" a="1"/>
  <c r="AA12" i="196" s="1"/>
  <c r="AB12" i="196" a="1"/>
  <c r="AB12" i="196" s="1"/>
  <c r="V13" i="196" a="1"/>
  <c r="V13" i="196" s="1"/>
  <c r="W13" i="196" a="1"/>
  <c r="W13" i="196" s="1"/>
  <c r="X13" i="196" a="1"/>
  <c r="X13" i="196" s="1"/>
  <c r="Y13" i="196" a="1"/>
  <c r="Y13" i="196" s="1"/>
  <c r="Z13" i="196" a="1"/>
  <c r="Z13" i="196" s="1"/>
  <c r="AA13" i="196" a="1"/>
  <c r="AA13" i="196" s="1"/>
  <c r="AB13" i="196" a="1"/>
  <c r="AB13" i="196" s="1"/>
  <c r="V14" i="196" a="1"/>
  <c r="V14" i="196" s="1"/>
  <c r="W14" i="196" a="1"/>
  <c r="W14" i="196" s="1"/>
  <c r="X14" i="196" a="1"/>
  <c r="X14" i="196" s="1"/>
  <c r="Y14" i="196" a="1"/>
  <c r="Y14" i="196" s="1"/>
  <c r="Z14" i="196" a="1"/>
  <c r="Z14" i="196" s="1"/>
  <c r="AA14" i="196" a="1"/>
  <c r="AA14" i="196" s="1"/>
  <c r="AB14" i="196" a="1"/>
  <c r="AB14" i="196" s="1"/>
  <c r="V15" i="196" a="1"/>
  <c r="V15" i="196" s="1"/>
  <c r="W15" i="196" a="1"/>
  <c r="W15" i="196" s="1"/>
  <c r="X15" i="196" a="1"/>
  <c r="X15" i="196" s="1"/>
  <c r="Y15" i="196" a="1"/>
  <c r="Y15" i="196" s="1"/>
  <c r="Z15" i="196" a="1"/>
  <c r="Z15" i="196" s="1"/>
  <c r="AA15" i="196" a="1"/>
  <c r="AA15" i="196" s="1"/>
  <c r="AB15" i="196" a="1"/>
  <c r="AB15" i="196" s="1"/>
  <c r="V16" i="196" a="1"/>
  <c r="V16" i="196" s="1"/>
  <c r="W16" i="196" a="1"/>
  <c r="W16" i="196" s="1"/>
  <c r="X16" i="196" a="1"/>
  <c r="X16" i="196" s="1"/>
  <c r="Y16" i="196" a="1"/>
  <c r="Y16" i="196" s="1"/>
  <c r="Z16" i="196" a="1"/>
  <c r="Z16" i="196" s="1"/>
  <c r="AA16" i="196" a="1"/>
  <c r="AA16" i="196" s="1"/>
  <c r="AB16" i="196" a="1"/>
  <c r="AB16" i="196" s="1"/>
  <c r="V17" i="196" a="1"/>
  <c r="V17" i="196" s="1"/>
  <c r="W17" i="196" a="1"/>
  <c r="W17" i="196" s="1"/>
  <c r="X17" i="196" a="1"/>
  <c r="X17" i="196" s="1"/>
  <c r="Y17" i="196" a="1"/>
  <c r="Y17" i="196" s="1"/>
  <c r="Z17" i="196" a="1"/>
  <c r="Z17" i="196" s="1"/>
  <c r="AA17" i="196" a="1"/>
  <c r="AA17" i="196" s="1"/>
  <c r="AB17" i="196" a="1"/>
  <c r="AB17" i="196" s="1"/>
  <c r="V18" i="196" a="1"/>
  <c r="V18" i="196" s="1"/>
  <c r="W18" i="196" a="1"/>
  <c r="W18" i="196" s="1"/>
  <c r="X18" i="196" a="1"/>
  <c r="X18" i="196" s="1"/>
  <c r="Y18" i="196" a="1"/>
  <c r="Y18" i="196" s="1"/>
  <c r="Z18" i="196" a="1"/>
  <c r="Z18" i="196" s="1"/>
  <c r="AA18" i="196" a="1"/>
  <c r="AA18" i="196" s="1"/>
  <c r="AB18" i="196" a="1"/>
  <c r="AB18" i="196" s="1"/>
  <c r="V19" i="196" a="1"/>
  <c r="V19" i="196" s="1"/>
  <c r="W19" i="196" a="1"/>
  <c r="W19" i="196" s="1"/>
  <c r="X19" i="196" a="1"/>
  <c r="X19" i="196" s="1"/>
  <c r="Y19" i="196" a="1"/>
  <c r="Y19" i="196" s="1"/>
  <c r="Z19" i="196" a="1"/>
  <c r="Z19" i="196" s="1"/>
  <c r="AA19" i="196" a="1"/>
  <c r="AA19" i="196" s="1"/>
  <c r="AB19" i="196" a="1"/>
  <c r="AB19" i="196" s="1"/>
  <c r="V20" i="196" a="1"/>
  <c r="V20" i="196" s="1"/>
  <c r="W20" i="196" a="1"/>
  <c r="W20" i="196" s="1"/>
  <c r="X20" i="196" a="1"/>
  <c r="X20" i="196" s="1"/>
  <c r="Y20" i="196" a="1"/>
  <c r="Y20" i="196" s="1"/>
  <c r="Z20" i="196" a="1"/>
  <c r="Z20" i="196" s="1"/>
  <c r="AA20" i="196" a="1"/>
  <c r="AA20" i="196" s="1"/>
  <c r="AB20" i="196" a="1"/>
  <c r="AB20" i="196" s="1"/>
  <c r="V21" i="196" a="1"/>
  <c r="V21" i="196" s="1"/>
  <c r="W21" i="196" a="1"/>
  <c r="W21" i="196" s="1"/>
  <c r="X21" i="196" a="1"/>
  <c r="X21" i="196" s="1"/>
  <c r="Y21" i="196" a="1"/>
  <c r="Y21" i="196" s="1"/>
  <c r="Z21" i="196" a="1"/>
  <c r="Z21" i="196" s="1"/>
  <c r="AA21" i="196" a="1"/>
  <c r="AA21" i="196" s="1"/>
  <c r="AB21" i="196" a="1"/>
  <c r="AB21" i="196" s="1"/>
  <c r="V22" i="196" a="1"/>
  <c r="V22" i="196" s="1"/>
  <c r="W22" i="196" a="1"/>
  <c r="W22" i="196" s="1"/>
  <c r="X22" i="196" a="1"/>
  <c r="X22" i="196" s="1"/>
  <c r="Y22" i="196" a="1"/>
  <c r="Y22" i="196" s="1"/>
  <c r="Z22" i="196" a="1"/>
  <c r="Z22" i="196" s="1"/>
  <c r="AA22" i="196" a="1"/>
  <c r="AA22" i="196" s="1"/>
  <c r="AB22" i="196" a="1"/>
  <c r="AB22" i="196" s="1"/>
  <c r="V23" i="196" a="1"/>
  <c r="V23" i="196" s="1"/>
  <c r="W23" i="196" a="1"/>
  <c r="W23" i="196" s="1"/>
  <c r="X23" i="196" a="1"/>
  <c r="X23" i="196" s="1"/>
  <c r="Y23" i="196" a="1"/>
  <c r="Y23" i="196" s="1"/>
  <c r="Z23" i="196" a="1"/>
  <c r="Z23" i="196" s="1"/>
  <c r="AA23" i="196" a="1"/>
  <c r="AA23" i="196" s="1"/>
  <c r="AB23" i="196" a="1"/>
  <c r="AB23" i="196" s="1"/>
  <c r="V24" i="196" a="1"/>
  <c r="V24" i="196" s="1"/>
  <c r="W24" i="196" a="1"/>
  <c r="W24" i="196" s="1"/>
  <c r="X24" i="196" a="1"/>
  <c r="X24" i="196" s="1"/>
  <c r="Y24" i="196" a="1"/>
  <c r="Y24" i="196" s="1"/>
  <c r="Z24" i="196" a="1"/>
  <c r="Z24" i="196" s="1"/>
  <c r="AA24" i="196" a="1"/>
  <c r="AA24" i="196" s="1"/>
  <c r="AB24" i="196" a="1"/>
  <c r="AB24" i="196" s="1"/>
  <c r="V25" i="196" a="1"/>
  <c r="V25" i="196" s="1"/>
  <c r="W25" i="196" a="1"/>
  <c r="W25" i="196" s="1"/>
  <c r="X25" i="196" a="1"/>
  <c r="X25" i="196" s="1"/>
  <c r="Y25" i="196" a="1"/>
  <c r="Y25" i="196" s="1"/>
  <c r="Z25" i="196" a="1"/>
  <c r="Z25" i="196" s="1"/>
  <c r="AA25" i="196" a="1"/>
  <c r="AA25" i="196" s="1"/>
  <c r="AB25" i="196" a="1"/>
  <c r="AB25" i="196" s="1"/>
  <c r="V26" i="196" a="1"/>
  <c r="V26" i="196" s="1"/>
  <c r="W26" i="196" a="1"/>
  <c r="W26" i="196" s="1"/>
  <c r="X26" i="196" a="1"/>
  <c r="X26" i="196" s="1"/>
  <c r="Y26" i="196" a="1"/>
  <c r="Y26" i="196" s="1"/>
  <c r="Z26" i="196" a="1"/>
  <c r="Z26" i="196" s="1"/>
  <c r="AA26" i="196" a="1"/>
  <c r="AA26" i="196" s="1"/>
  <c r="AB26" i="196" a="1"/>
  <c r="AB26" i="196" s="1"/>
  <c r="V29" i="196" a="1"/>
  <c r="V29" i="196" s="1"/>
  <c r="W29" i="196" a="1"/>
  <c r="W29" i="196" s="1"/>
  <c r="X29" i="196" a="1"/>
  <c r="X29" i="196" s="1"/>
  <c r="Y29" i="196" a="1"/>
  <c r="Y29" i="196" s="1"/>
  <c r="Z29" i="196" a="1"/>
  <c r="Z29" i="196" s="1"/>
  <c r="AA29" i="196" a="1"/>
  <c r="AA29" i="196" s="1"/>
  <c r="AB29" i="196" a="1"/>
  <c r="AB29" i="196" s="1"/>
  <c r="V30" i="196" a="1"/>
  <c r="V30" i="196" s="1"/>
  <c r="W30" i="196" a="1"/>
  <c r="W30" i="196" s="1"/>
  <c r="X30" i="196" a="1"/>
  <c r="X30" i="196" s="1"/>
  <c r="Y30" i="196" a="1"/>
  <c r="Y30" i="196" s="1"/>
  <c r="Z30" i="196" a="1"/>
  <c r="Z30" i="196" s="1"/>
  <c r="AA30" i="196" a="1"/>
  <c r="AA30" i="196" s="1"/>
  <c r="AB30" i="196" a="1"/>
  <c r="AB30" i="196" s="1"/>
  <c r="V31" i="196" a="1"/>
  <c r="V31" i="196" s="1"/>
  <c r="W31" i="196" a="1"/>
  <c r="W31" i="196" s="1"/>
  <c r="X31" i="196" a="1"/>
  <c r="X31" i="196" s="1"/>
  <c r="Y31" i="196" a="1"/>
  <c r="Y31" i="196" s="1"/>
  <c r="Z31" i="196" a="1"/>
  <c r="Z31" i="196" s="1"/>
  <c r="AA31" i="196" a="1"/>
  <c r="AA31" i="196" s="1"/>
  <c r="AB31" i="196" a="1"/>
  <c r="AB31" i="196" s="1"/>
  <c r="V32" i="196" a="1"/>
  <c r="V32" i="196" s="1"/>
  <c r="W32" i="196" a="1"/>
  <c r="W32" i="196" s="1"/>
  <c r="X32" i="196" a="1"/>
  <c r="X32" i="196" s="1"/>
  <c r="Y32" i="196" a="1"/>
  <c r="Y32" i="196" s="1"/>
  <c r="Z32" i="196" a="1"/>
  <c r="Z32" i="196" s="1"/>
  <c r="AA32" i="196" a="1"/>
  <c r="AA32" i="196" s="1"/>
  <c r="AB32" i="196" a="1"/>
  <c r="AB32" i="196" s="1"/>
  <c r="V33" i="196" a="1"/>
  <c r="V33" i="196" s="1"/>
  <c r="W33" i="196" a="1"/>
  <c r="W33" i="196" s="1"/>
  <c r="X33" i="196" a="1"/>
  <c r="X33" i="196" s="1"/>
  <c r="Y33" i="196" a="1"/>
  <c r="Y33" i="196" s="1"/>
  <c r="Z33" i="196" a="1"/>
  <c r="Z33" i="196" s="1"/>
  <c r="AA33" i="196" a="1"/>
  <c r="AA33" i="196" s="1"/>
  <c r="AB33" i="196" a="1"/>
  <c r="AB33" i="196" s="1"/>
  <c r="V34" i="196" a="1"/>
  <c r="V34" i="196" s="1"/>
  <c r="W34" i="196" a="1"/>
  <c r="W34" i="196" s="1"/>
  <c r="X34" i="196" a="1"/>
  <c r="X34" i="196" s="1"/>
  <c r="Y34" i="196" a="1"/>
  <c r="Y34" i="196" s="1"/>
  <c r="Z34" i="196" a="1"/>
  <c r="Z34" i="196" s="1"/>
  <c r="AA34" i="196" a="1"/>
  <c r="AA34" i="196" s="1"/>
  <c r="AB34" i="196" a="1"/>
  <c r="AB34" i="196" s="1"/>
  <c r="V35" i="196" a="1"/>
  <c r="V35" i="196" s="1"/>
  <c r="W35" i="196" a="1"/>
  <c r="W35" i="196" s="1"/>
  <c r="X35" i="196" a="1"/>
  <c r="X35" i="196" s="1"/>
  <c r="Y35" i="196" a="1"/>
  <c r="Y35" i="196" s="1"/>
  <c r="Z35" i="196" a="1"/>
  <c r="Z35" i="196" s="1"/>
  <c r="AA35" i="196" a="1"/>
  <c r="AA35" i="196" s="1"/>
  <c r="AB35" i="196" a="1"/>
  <c r="AB35" i="196" s="1"/>
  <c r="V36" i="196" a="1"/>
  <c r="V36" i="196" s="1"/>
  <c r="W36" i="196" a="1"/>
  <c r="W36" i="196" s="1"/>
  <c r="X36" i="196" a="1"/>
  <c r="X36" i="196" s="1"/>
  <c r="Y36" i="196" a="1"/>
  <c r="Y36" i="196" s="1"/>
  <c r="Z36" i="196" a="1"/>
  <c r="Z36" i="196" s="1"/>
  <c r="AA36" i="196" a="1"/>
  <c r="AA36" i="196" s="1"/>
  <c r="AB36" i="196" a="1"/>
  <c r="AB36" i="196" s="1"/>
  <c r="V37" i="196" a="1"/>
  <c r="V37" i="196" s="1"/>
  <c r="W37" i="196" a="1"/>
  <c r="W37" i="196" s="1"/>
  <c r="X37" i="196" a="1"/>
  <c r="X37" i="196" s="1"/>
  <c r="Y37" i="196" a="1"/>
  <c r="Y37" i="196" s="1"/>
  <c r="Z37" i="196" a="1"/>
  <c r="Z37" i="196" s="1"/>
  <c r="AA37" i="196" a="1"/>
  <c r="AA37" i="196" s="1"/>
  <c r="AB37" i="196" a="1"/>
  <c r="AB37" i="196" s="1"/>
  <c r="V38" i="196" a="1"/>
  <c r="V38" i="196" s="1"/>
  <c r="W38" i="196" a="1"/>
  <c r="W38" i="196" s="1"/>
  <c r="X38" i="196" a="1"/>
  <c r="X38" i="196" s="1"/>
  <c r="Y38" i="196" a="1"/>
  <c r="Y38" i="196" s="1"/>
  <c r="Z38" i="196" a="1"/>
  <c r="Z38" i="196" s="1"/>
  <c r="AA38" i="196" a="1"/>
  <c r="AA38" i="196" s="1"/>
  <c r="AB38" i="196" a="1"/>
  <c r="AB38" i="196" s="1"/>
  <c r="V39" i="196" a="1"/>
  <c r="V39" i="196" s="1"/>
  <c r="W39" i="196" a="1"/>
  <c r="W39" i="196" s="1"/>
  <c r="X39" i="196" a="1"/>
  <c r="X39" i="196" s="1"/>
  <c r="Y39" i="196" a="1"/>
  <c r="Y39" i="196" s="1"/>
  <c r="Z39" i="196" a="1"/>
  <c r="Z39" i="196" s="1"/>
  <c r="AA39" i="196" a="1"/>
  <c r="AA39" i="196" s="1"/>
  <c r="AB39" i="196" a="1"/>
  <c r="AB39" i="196" s="1"/>
  <c r="AB26" i="199" a="1"/>
  <c r="AB26" i="199" s="1"/>
  <c r="AA26" i="199" a="1"/>
  <c r="AA26" i="199" s="1"/>
  <c r="Z26" i="199" a="1"/>
  <c r="Z26" i="199" s="1"/>
  <c r="Y26" i="199" a="1"/>
  <c r="Y26" i="199" s="1"/>
  <c r="X26" i="199" a="1"/>
  <c r="X26" i="199" s="1"/>
  <c r="W26" i="199" a="1"/>
  <c r="W26" i="199" s="1"/>
  <c r="V26" i="199" a="1"/>
  <c r="V26" i="199" s="1"/>
  <c r="AB25" i="199" a="1"/>
  <c r="AB25" i="199" s="1"/>
  <c r="AA25" i="199" a="1"/>
  <c r="AA25" i="199" s="1"/>
  <c r="Z25" i="199" a="1"/>
  <c r="Z25" i="199" s="1"/>
  <c r="Y25" i="199" a="1"/>
  <c r="Y25" i="199" s="1"/>
  <c r="X25" i="199" a="1"/>
  <c r="X25" i="199" s="1"/>
  <c r="W25" i="199" a="1"/>
  <c r="W25" i="199" s="1"/>
  <c r="V25" i="199" a="1"/>
  <c r="V25" i="199" s="1"/>
  <c r="AB24" i="199" a="1"/>
  <c r="AB24" i="199" s="1"/>
  <c r="AA24" i="199" a="1"/>
  <c r="AA24" i="199" s="1"/>
  <c r="Z24" i="199" a="1"/>
  <c r="Z24" i="199" s="1"/>
  <c r="Y24" i="199" a="1"/>
  <c r="Y24" i="199" s="1"/>
  <c r="X24" i="199" a="1"/>
  <c r="X24" i="199" s="1"/>
  <c r="W24" i="199" a="1"/>
  <c r="W24" i="199" s="1"/>
  <c r="V24" i="199" a="1"/>
  <c r="V24" i="199" s="1"/>
  <c r="AB23" i="199" a="1"/>
  <c r="AB23" i="199" s="1"/>
  <c r="AA23" i="199" a="1"/>
  <c r="AA23" i="199" s="1"/>
  <c r="Z23" i="199" a="1"/>
  <c r="Z23" i="199" s="1"/>
  <c r="Y23" i="199" a="1"/>
  <c r="Y23" i="199" s="1"/>
  <c r="X23" i="199" a="1"/>
  <c r="X23" i="199" s="1"/>
  <c r="W23" i="199" a="1"/>
  <c r="W23" i="199" s="1"/>
  <c r="V23" i="199" a="1"/>
  <c r="V23" i="199" s="1"/>
  <c r="AB22" i="199" a="1"/>
  <c r="AB22" i="199" s="1"/>
  <c r="AA22" i="199" a="1"/>
  <c r="AA22" i="199" s="1"/>
  <c r="Z22" i="199" a="1"/>
  <c r="Z22" i="199" s="1"/>
  <c r="Y22" i="199" a="1"/>
  <c r="Y22" i="199" s="1"/>
  <c r="X22" i="199" a="1"/>
  <c r="X22" i="199" s="1"/>
  <c r="W22" i="199" a="1"/>
  <c r="W22" i="199" s="1"/>
  <c r="V22" i="199" a="1"/>
  <c r="V22" i="199" s="1"/>
  <c r="AB21" i="199" a="1"/>
  <c r="AB21" i="199" s="1"/>
  <c r="AA21" i="199" a="1"/>
  <c r="AA21" i="199" s="1"/>
  <c r="Z21" i="199" a="1"/>
  <c r="Z21" i="199" s="1"/>
  <c r="Y21" i="199" a="1"/>
  <c r="Y21" i="199" s="1"/>
  <c r="X21" i="199" a="1"/>
  <c r="X21" i="199" s="1"/>
  <c r="W21" i="199" a="1"/>
  <c r="W21" i="199" s="1"/>
  <c r="V21" i="199" a="1"/>
  <c r="V21" i="199" s="1"/>
  <c r="AB20" i="199" a="1"/>
  <c r="AB20" i="199" s="1"/>
  <c r="AA20" i="199" a="1"/>
  <c r="AA20" i="199" s="1"/>
  <c r="Z20" i="199" a="1"/>
  <c r="Z20" i="199" s="1"/>
  <c r="Y20" i="199" a="1"/>
  <c r="Y20" i="199" s="1"/>
  <c r="X20" i="199" a="1"/>
  <c r="X20" i="199" s="1"/>
  <c r="W20" i="199" a="1"/>
  <c r="W20" i="199" s="1"/>
  <c r="V20" i="199" a="1"/>
  <c r="V20" i="199" s="1"/>
  <c r="AB19" i="199" a="1"/>
  <c r="AB19" i="199" s="1"/>
  <c r="AA19" i="199" a="1"/>
  <c r="AA19" i="199" s="1"/>
  <c r="Z19" i="199" a="1"/>
  <c r="Z19" i="199" s="1"/>
  <c r="Y19" i="199" a="1"/>
  <c r="Y19" i="199" s="1"/>
  <c r="X19" i="199" a="1"/>
  <c r="X19" i="199" s="1"/>
  <c r="W19" i="199" a="1"/>
  <c r="W19" i="199" s="1"/>
  <c r="V19" i="199" a="1"/>
  <c r="V19" i="199" s="1"/>
  <c r="AB18" i="199" a="1"/>
  <c r="AB18" i="199" s="1"/>
  <c r="AA18" i="199" a="1"/>
  <c r="AA18" i="199" s="1"/>
  <c r="Z18" i="199" a="1"/>
  <c r="Z18" i="199" s="1"/>
  <c r="Y18" i="199" a="1"/>
  <c r="Y18" i="199" s="1"/>
  <c r="X18" i="199" a="1"/>
  <c r="X18" i="199" s="1"/>
  <c r="W18" i="199" a="1"/>
  <c r="W18" i="199" s="1"/>
  <c r="V18" i="199" a="1"/>
  <c r="V18" i="199" s="1"/>
  <c r="AB17" i="199" a="1"/>
  <c r="AB17" i="199" s="1"/>
  <c r="AA17" i="199" a="1"/>
  <c r="AA17" i="199" s="1"/>
  <c r="Z17" i="199" a="1"/>
  <c r="Z17" i="199" s="1"/>
  <c r="Y17" i="199" a="1"/>
  <c r="Y17" i="199" s="1"/>
  <c r="X17" i="199" a="1"/>
  <c r="X17" i="199" s="1"/>
  <c r="W17" i="199" a="1"/>
  <c r="W17" i="199" s="1"/>
  <c r="V17" i="199" a="1"/>
  <c r="V17" i="199" s="1"/>
  <c r="AB16" i="199" a="1"/>
  <c r="AB16" i="199" s="1"/>
  <c r="AA16" i="199" a="1"/>
  <c r="AA16" i="199" s="1"/>
  <c r="Z16" i="199" a="1"/>
  <c r="Z16" i="199" s="1"/>
  <c r="Y16" i="199" a="1"/>
  <c r="Y16" i="199" s="1"/>
  <c r="X16" i="199" a="1"/>
  <c r="X16" i="199" s="1"/>
  <c r="W16" i="199" a="1"/>
  <c r="W16" i="199" s="1"/>
  <c r="V16" i="199" a="1"/>
  <c r="V16" i="199" s="1"/>
  <c r="AB15" i="199" a="1"/>
  <c r="AB15" i="199" s="1"/>
  <c r="AA15" i="199" a="1"/>
  <c r="AA15" i="199" s="1"/>
  <c r="Z15" i="199" a="1"/>
  <c r="Z15" i="199" s="1"/>
  <c r="Y15" i="199" a="1"/>
  <c r="Y15" i="199" s="1"/>
  <c r="X15" i="199" a="1"/>
  <c r="X15" i="199" s="1"/>
  <c r="W15" i="199" a="1"/>
  <c r="W15" i="199" s="1"/>
  <c r="V15" i="199" a="1"/>
  <c r="V15" i="199" s="1"/>
  <c r="AB14" i="199" a="1"/>
  <c r="AB14" i="199" s="1"/>
  <c r="AA14" i="199" a="1"/>
  <c r="AA14" i="199" s="1"/>
  <c r="Z14" i="199" a="1"/>
  <c r="Z14" i="199" s="1"/>
  <c r="Y14" i="199" a="1"/>
  <c r="Y14" i="199" s="1"/>
  <c r="X14" i="199" a="1"/>
  <c r="X14" i="199" s="1"/>
  <c r="W14" i="199" a="1"/>
  <c r="W14" i="199" s="1"/>
  <c r="V14" i="199" a="1"/>
  <c r="V14" i="199" s="1"/>
  <c r="AB13" i="199" a="1"/>
  <c r="AB13" i="199" s="1"/>
  <c r="AA13" i="199" a="1"/>
  <c r="AA13" i="199" s="1"/>
  <c r="Z13" i="199" a="1"/>
  <c r="Z13" i="199" s="1"/>
  <c r="Y13" i="199" a="1"/>
  <c r="Y13" i="199" s="1"/>
  <c r="X13" i="199" a="1"/>
  <c r="X13" i="199" s="1"/>
  <c r="W13" i="199" a="1"/>
  <c r="W13" i="199" s="1"/>
  <c r="V13" i="199" a="1"/>
  <c r="V13" i="199" s="1"/>
  <c r="AB12" i="199" a="1"/>
  <c r="AB12" i="199" s="1"/>
  <c r="AA12" i="199" a="1"/>
  <c r="AA12" i="199" s="1"/>
  <c r="Z12" i="199" a="1"/>
  <c r="Z12" i="199" s="1"/>
  <c r="Y12" i="199" a="1"/>
  <c r="Y12" i="199" s="1"/>
  <c r="X12" i="199" a="1"/>
  <c r="X12" i="199" s="1"/>
  <c r="W12" i="199" a="1"/>
  <c r="W12" i="199" s="1"/>
  <c r="V12" i="199" a="1"/>
  <c r="V12" i="199" s="1"/>
  <c r="AB11" i="199" a="1"/>
  <c r="AB11" i="199" s="1"/>
  <c r="AA11" i="199" a="1"/>
  <c r="AA11" i="199" s="1"/>
  <c r="Z11" i="199" a="1"/>
  <c r="Z11" i="199" s="1"/>
  <c r="Y11" i="199" a="1"/>
  <c r="Y11" i="199" s="1"/>
  <c r="X11" i="199" a="1"/>
  <c r="X11" i="199" s="1"/>
  <c r="W11" i="199" a="1"/>
  <c r="W11" i="199" s="1"/>
  <c r="V11" i="199" a="1"/>
  <c r="V11" i="199" s="1"/>
  <c r="AB10" i="199" a="1"/>
  <c r="AB10" i="199" s="1"/>
  <c r="AA10" i="199" a="1"/>
  <c r="AA10" i="199" s="1"/>
  <c r="Z10" i="199" a="1"/>
  <c r="Z10" i="199" s="1"/>
  <c r="Y10" i="199" a="1"/>
  <c r="Y10" i="199" s="1"/>
  <c r="X10" i="199" a="1"/>
  <c r="X10" i="199" s="1"/>
  <c r="W10" i="199" a="1"/>
  <c r="W10" i="199" s="1"/>
  <c r="V10" i="199" a="1"/>
  <c r="V10" i="199" s="1"/>
  <c r="AB9" i="199" a="1"/>
  <c r="AB9" i="199" s="1"/>
  <c r="AA9" i="199" a="1"/>
  <c r="AA9" i="199" s="1"/>
  <c r="Z9" i="199" a="1"/>
  <c r="Z9" i="199" s="1"/>
  <c r="Y9" i="199" a="1"/>
  <c r="Y9" i="199" s="1"/>
  <c r="X9" i="199" a="1"/>
  <c r="X9" i="199" s="1"/>
  <c r="W9" i="199" a="1"/>
  <c r="W9" i="199" s="1"/>
  <c r="V9" i="199" a="1"/>
  <c r="V9" i="199" s="1"/>
  <c r="AB8" i="199" a="1"/>
  <c r="AB8" i="199" s="1"/>
  <c r="AA8" i="199" a="1"/>
  <c r="AA8" i="199" s="1"/>
  <c r="Z8" i="199" a="1"/>
  <c r="Z8" i="199" s="1"/>
  <c r="Y8" i="199" a="1"/>
  <c r="Y8" i="199" s="1"/>
  <c r="X8" i="199" a="1"/>
  <c r="X8" i="199" s="1"/>
  <c r="W8" i="199" a="1"/>
  <c r="W8" i="199" s="1"/>
  <c r="V8" i="199" a="1"/>
  <c r="V8" i="199" s="1"/>
  <c r="AB7" i="199" a="1"/>
  <c r="AB7" i="199" s="1"/>
  <c r="AA7" i="199" a="1"/>
  <c r="AA7" i="199" s="1"/>
  <c r="Z7" i="199" a="1"/>
  <c r="Z7" i="199" s="1"/>
  <c r="Y7" i="199" a="1"/>
  <c r="Y7" i="199" s="1"/>
  <c r="X7" i="199" a="1"/>
  <c r="X7" i="199" s="1"/>
  <c r="W7" i="199" a="1"/>
  <c r="W7" i="199" s="1"/>
  <c r="V7" i="199" a="1"/>
  <c r="V7" i="199" s="1"/>
  <c r="AB6" i="199" a="1"/>
  <c r="AB6" i="199" s="1"/>
  <c r="AA6" i="199" a="1"/>
  <c r="AA6" i="199" s="1"/>
  <c r="Z6" i="199" a="1"/>
  <c r="Z6" i="199" s="1"/>
  <c r="Y6" i="199" a="1"/>
  <c r="Y6" i="199" s="1"/>
  <c r="X6" i="199" a="1"/>
  <c r="X6" i="199" s="1"/>
  <c r="W6" i="199" a="1"/>
  <c r="W6" i="199" s="1"/>
  <c r="V6" i="199" a="1"/>
  <c r="V6" i="199" s="1"/>
  <c r="AB5" i="199" a="1"/>
  <c r="AB5" i="199" s="1"/>
  <c r="AA5" i="199" a="1"/>
  <c r="AA5" i="199" s="1"/>
  <c r="Z5" i="199" a="1"/>
  <c r="Z5" i="199" s="1"/>
  <c r="Y5" i="199" a="1"/>
  <c r="Y5" i="199" s="1"/>
  <c r="X5" i="199" a="1"/>
  <c r="X5" i="199" s="1"/>
  <c r="W5" i="199" a="1"/>
  <c r="W5" i="199" s="1"/>
  <c r="V5" i="199" a="1"/>
  <c r="V5" i="199" s="1"/>
  <c r="AB62" i="200" a="1"/>
  <c r="AB62" i="200" s="1"/>
  <c r="AA62" i="200" a="1"/>
  <c r="AA62" i="200" s="1"/>
  <c r="Z62" i="200" a="1"/>
  <c r="Z62" i="200" s="1"/>
  <c r="Y62" i="200" a="1"/>
  <c r="Y62" i="200" s="1"/>
  <c r="X62" i="200" a="1"/>
  <c r="X62" i="200" s="1"/>
  <c r="W62" i="200" a="1"/>
  <c r="W62" i="200" s="1"/>
  <c r="V62" i="200" a="1"/>
  <c r="V62" i="200" s="1"/>
  <c r="AB61" i="200" a="1"/>
  <c r="AB61" i="200" s="1"/>
  <c r="AA61" i="200" a="1"/>
  <c r="AA61" i="200" s="1"/>
  <c r="Z61" i="200" a="1"/>
  <c r="Z61" i="200" s="1"/>
  <c r="Y61" i="200" a="1"/>
  <c r="Y61" i="200" s="1"/>
  <c r="X61" i="200" a="1"/>
  <c r="X61" i="200" s="1"/>
  <c r="W61" i="200" a="1"/>
  <c r="W61" i="200" s="1"/>
  <c r="V61" i="200" a="1"/>
  <c r="V61" i="200" s="1"/>
  <c r="AB60" i="200" a="1"/>
  <c r="AB60" i="200" s="1"/>
  <c r="AA60" i="200" a="1"/>
  <c r="AA60" i="200" s="1"/>
  <c r="Z60" i="200" a="1"/>
  <c r="Z60" i="200" s="1"/>
  <c r="Y60" i="200" a="1"/>
  <c r="Y60" i="200" s="1"/>
  <c r="X60" i="200" a="1"/>
  <c r="X60" i="200" s="1"/>
  <c r="W60" i="200" a="1"/>
  <c r="W60" i="200" s="1"/>
  <c r="V60" i="200" a="1"/>
  <c r="V60" i="200" s="1"/>
  <c r="AB59" i="200" a="1"/>
  <c r="AB59" i="200" s="1"/>
  <c r="AA59" i="200" a="1"/>
  <c r="AA59" i="200" s="1"/>
  <c r="Z59" i="200" a="1"/>
  <c r="Z59" i="200" s="1"/>
  <c r="Y59" i="200" a="1"/>
  <c r="Y59" i="200" s="1"/>
  <c r="X59" i="200" a="1"/>
  <c r="X59" i="200" s="1"/>
  <c r="W59" i="200" a="1"/>
  <c r="W59" i="200" s="1"/>
  <c r="V59" i="200" a="1"/>
  <c r="V59" i="200" s="1"/>
  <c r="AB58" i="200" a="1"/>
  <c r="AB58" i="200" s="1"/>
  <c r="AA58" i="200" a="1"/>
  <c r="AA58" i="200" s="1"/>
  <c r="Z58" i="200" a="1"/>
  <c r="Z58" i="200" s="1"/>
  <c r="Y58" i="200" a="1"/>
  <c r="Y58" i="200" s="1"/>
  <c r="X58" i="200" a="1"/>
  <c r="X58" i="200" s="1"/>
  <c r="W58" i="200" a="1"/>
  <c r="W58" i="200" s="1"/>
  <c r="V58" i="200" a="1"/>
  <c r="V58" i="200" s="1"/>
  <c r="AB41" i="200" a="1"/>
  <c r="AB41" i="200" s="1"/>
  <c r="AA41" i="200" a="1"/>
  <c r="AA41" i="200" s="1"/>
  <c r="Z41" i="200" a="1"/>
  <c r="Z41" i="200" s="1"/>
  <c r="Y41" i="200" a="1"/>
  <c r="Y41" i="200" s="1"/>
  <c r="X41" i="200" a="1"/>
  <c r="X41" i="200" s="1"/>
  <c r="W41" i="200" a="1"/>
  <c r="W41" i="200" s="1"/>
  <c r="V41" i="200" a="1"/>
  <c r="V41" i="200" s="1"/>
  <c r="AB40" i="200" a="1"/>
  <c r="AB40" i="200" s="1"/>
  <c r="AA40" i="200" a="1"/>
  <c r="AA40" i="200" s="1"/>
  <c r="Z40" i="200" a="1"/>
  <c r="Z40" i="200" s="1"/>
  <c r="Y40" i="200" a="1"/>
  <c r="Y40" i="200" s="1"/>
  <c r="X40" i="200" a="1"/>
  <c r="X40" i="200" s="1"/>
  <c r="W40" i="200" a="1"/>
  <c r="W40" i="200" s="1"/>
  <c r="V40" i="200" a="1"/>
  <c r="V40" i="200" s="1"/>
  <c r="AB39" i="200" a="1"/>
  <c r="AB39" i="200" s="1"/>
  <c r="AA39" i="200" a="1"/>
  <c r="AA39" i="200" s="1"/>
  <c r="Z39" i="200" a="1"/>
  <c r="Z39" i="200" s="1"/>
  <c r="Y39" i="200" a="1"/>
  <c r="Y39" i="200" s="1"/>
  <c r="X39" i="200" a="1"/>
  <c r="X39" i="200" s="1"/>
  <c r="W39" i="200" a="1"/>
  <c r="W39" i="200" s="1"/>
  <c r="V39" i="200" a="1"/>
  <c r="V39" i="200" s="1"/>
  <c r="AB38" i="200" a="1"/>
  <c r="AB38" i="200" s="1"/>
  <c r="AA38" i="200" a="1"/>
  <c r="AA38" i="200" s="1"/>
  <c r="Z38" i="200" a="1"/>
  <c r="Z38" i="200" s="1"/>
  <c r="Y38" i="200" a="1"/>
  <c r="Y38" i="200" s="1"/>
  <c r="X38" i="200" a="1"/>
  <c r="X38" i="200" s="1"/>
  <c r="W38" i="200" a="1"/>
  <c r="W38" i="200" s="1"/>
  <c r="V38" i="200" a="1"/>
  <c r="V38" i="200" s="1"/>
  <c r="AB37" i="200" a="1"/>
  <c r="AB37" i="200" s="1"/>
  <c r="AA37" i="200" a="1"/>
  <c r="AA37" i="200" s="1"/>
  <c r="Z37" i="200" a="1"/>
  <c r="Z37" i="200" s="1"/>
  <c r="Y37" i="200" a="1"/>
  <c r="Y37" i="200" s="1"/>
  <c r="X37" i="200" a="1"/>
  <c r="X37" i="200" s="1"/>
  <c r="W37" i="200" a="1"/>
  <c r="W37" i="200" s="1"/>
  <c r="V37" i="200" a="1"/>
  <c r="V37" i="200" s="1"/>
  <c r="AB36" i="200" a="1"/>
  <c r="AB36" i="200" s="1"/>
  <c r="AA36" i="200" a="1"/>
  <c r="AA36" i="200" s="1"/>
  <c r="Z36" i="200" a="1"/>
  <c r="Z36" i="200" s="1"/>
  <c r="Y36" i="200" a="1"/>
  <c r="Y36" i="200" s="1"/>
  <c r="X36" i="200" a="1"/>
  <c r="X36" i="200" s="1"/>
  <c r="W36" i="200" a="1"/>
  <c r="W36" i="200" s="1"/>
  <c r="V36" i="200" a="1"/>
  <c r="V36" i="200" s="1"/>
  <c r="AB35" i="200" a="1"/>
  <c r="AB35" i="200" s="1"/>
  <c r="AA35" i="200" a="1"/>
  <c r="AA35" i="200" s="1"/>
  <c r="Z35" i="200" a="1"/>
  <c r="Z35" i="200" s="1"/>
  <c r="Y35" i="200" a="1"/>
  <c r="Y35" i="200" s="1"/>
  <c r="X35" i="200" a="1"/>
  <c r="X35" i="200" s="1"/>
  <c r="W35" i="200" a="1"/>
  <c r="W35" i="200" s="1"/>
  <c r="V35" i="200" a="1"/>
  <c r="V35" i="200" s="1"/>
  <c r="AB34" i="200" a="1"/>
  <c r="AB34" i="200" s="1"/>
  <c r="AA34" i="200" a="1"/>
  <c r="AA34" i="200" s="1"/>
  <c r="Z34" i="200" a="1"/>
  <c r="Z34" i="200" s="1"/>
  <c r="Y34" i="200" a="1"/>
  <c r="Y34" i="200" s="1"/>
  <c r="X34" i="200" a="1"/>
  <c r="X34" i="200" s="1"/>
  <c r="W34" i="200" a="1"/>
  <c r="W34" i="200" s="1"/>
  <c r="V34" i="200" a="1"/>
  <c r="V34" i="200" s="1"/>
  <c r="AB33" i="200" a="1"/>
  <c r="AB33" i="200" s="1"/>
  <c r="AA33" i="200" a="1"/>
  <c r="AA33" i="200" s="1"/>
  <c r="Z33" i="200" a="1"/>
  <c r="Z33" i="200" s="1"/>
  <c r="Y33" i="200" a="1"/>
  <c r="Y33" i="200" s="1"/>
  <c r="X33" i="200" a="1"/>
  <c r="X33" i="200" s="1"/>
  <c r="W33" i="200" a="1"/>
  <c r="W33" i="200" s="1"/>
  <c r="V33" i="200" a="1"/>
  <c r="V33" i="200" s="1"/>
  <c r="AB32" i="200" a="1"/>
  <c r="AB32" i="200" s="1"/>
  <c r="AA32" i="200" a="1"/>
  <c r="AA32" i="200" s="1"/>
  <c r="Z32" i="200" a="1"/>
  <c r="Z32" i="200" s="1"/>
  <c r="Y32" i="200" a="1"/>
  <c r="Y32" i="200" s="1"/>
  <c r="X32" i="200" a="1"/>
  <c r="X32" i="200" s="1"/>
  <c r="W32" i="200" a="1"/>
  <c r="W32" i="200" s="1"/>
  <c r="V32" i="200" a="1"/>
  <c r="V32" i="200" s="1"/>
  <c r="AB31" i="200" a="1"/>
  <c r="AB31" i="200" s="1"/>
  <c r="AA31" i="200" a="1"/>
  <c r="AA31" i="200" s="1"/>
  <c r="Z31" i="200" a="1"/>
  <c r="Z31" i="200" s="1"/>
  <c r="Y31" i="200" a="1"/>
  <c r="Y31" i="200" s="1"/>
  <c r="X31" i="200" a="1"/>
  <c r="X31" i="200" s="1"/>
  <c r="W31" i="200" a="1"/>
  <c r="W31" i="200" s="1"/>
  <c r="V31" i="200" a="1"/>
  <c r="V31" i="200" s="1"/>
  <c r="AB30" i="200" a="1"/>
  <c r="AB30" i="200" s="1"/>
  <c r="AA30" i="200" a="1"/>
  <c r="AA30" i="200" s="1"/>
  <c r="Z30" i="200" a="1"/>
  <c r="Z30" i="200" s="1"/>
  <c r="Y30" i="200" a="1"/>
  <c r="Y30" i="200" s="1"/>
  <c r="X30" i="200" a="1"/>
  <c r="X30" i="200" s="1"/>
  <c r="W30" i="200" a="1"/>
  <c r="W30" i="200" s="1"/>
  <c r="V30" i="200" a="1"/>
  <c r="V30" i="200" s="1"/>
  <c r="AB29" i="200" a="1"/>
  <c r="AB29" i="200" s="1"/>
  <c r="AA29" i="200" a="1"/>
  <c r="AA29" i="200" s="1"/>
  <c r="Z29" i="200" a="1"/>
  <c r="Z29" i="200" s="1"/>
  <c r="Y29" i="200" a="1"/>
  <c r="Y29" i="200" s="1"/>
  <c r="X29" i="200" a="1"/>
  <c r="X29" i="200" s="1"/>
  <c r="W29" i="200" a="1"/>
  <c r="W29" i="200" s="1"/>
  <c r="V29" i="200" a="1"/>
  <c r="V29" i="200" s="1"/>
  <c r="AB28" i="200" a="1"/>
  <c r="AB28" i="200" s="1"/>
  <c r="AA28" i="200" a="1"/>
  <c r="AA28" i="200" s="1"/>
  <c r="Z28" i="200" a="1"/>
  <c r="Z28" i="200" s="1"/>
  <c r="Y28" i="200" a="1"/>
  <c r="Y28" i="200" s="1"/>
  <c r="X28" i="200" a="1"/>
  <c r="X28" i="200" s="1"/>
  <c r="W28" i="200" a="1"/>
  <c r="W28" i="200" s="1"/>
  <c r="V28" i="200" a="1"/>
  <c r="V28" i="200" s="1"/>
  <c r="AB27" i="200" a="1"/>
  <c r="AB27" i="200" s="1"/>
  <c r="AA27" i="200" a="1"/>
  <c r="AA27" i="200" s="1"/>
  <c r="Z27" i="200" a="1"/>
  <c r="Z27" i="200" s="1"/>
  <c r="Y27" i="200" a="1"/>
  <c r="Y27" i="200" s="1"/>
  <c r="X27" i="200" a="1"/>
  <c r="X27" i="200" s="1"/>
  <c r="W27" i="200" a="1"/>
  <c r="W27" i="200" s="1"/>
  <c r="V27" i="200" a="1"/>
  <c r="V27" i="200" s="1"/>
  <c r="AB26" i="200" a="1"/>
  <c r="AB26" i="200" s="1"/>
  <c r="AA26" i="200" a="1"/>
  <c r="AA26" i="200" s="1"/>
  <c r="Z26" i="200" a="1"/>
  <c r="Z26" i="200" s="1"/>
  <c r="Y26" i="200" a="1"/>
  <c r="Y26" i="200" s="1"/>
  <c r="X26" i="200" a="1"/>
  <c r="X26" i="200" s="1"/>
  <c r="W26" i="200" a="1"/>
  <c r="W26" i="200" s="1"/>
  <c r="V26" i="200" a="1"/>
  <c r="V26" i="200" s="1"/>
  <c r="AB25" i="200" a="1"/>
  <c r="AB25" i="200" s="1"/>
  <c r="AA25" i="200" a="1"/>
  <c r="AA25" i="200" s="1"/>
  <c r="Z25" i="200" a="1"/>
  <c r="Z25" i="200" s="1"/>
  <c r="Y25" i="200" a="1"/>
  <c r="Y25" i="200" s="1"/>
  <c r="X25" i="200" a="1"/>
  <c r="X25" i="200" s="1"/>
  <c r="W25" i="200" a="1"/>
  <c r="W25" i="200" s="1"/>
  <c r="V25" i="200" a="1"/>
  <c r="V25" i="200" s="1"/>
  <c r="AB24" i="200" a="1"/>
  <c r="AB24" i="200" s="1"/>
  <c r="AA24" i="200" a="1"/>
  <c r="AA24" i="200" s="1"/>
  <c r="Z24" i="200" a="1"/>
  <c r="Z24" i="200" s="1"/>
  <c r="Y24" i="200" a="1"/>
  <c r="Y24" i="200" s="1"/>
  <c r="X24" i="200" a="1"/>
  <c r="X24" i="200" s="1"/>
  <c r="W24" i="200" a="1"/>
  <c r="W24" i="200" s="1"/>
  <c r="V24" i="200" a="1"/>
  <c r="V24" i="200" s="1"/>
  <c r="AB23" i="200" a="1"/>
  <c r="AB23" i="200" s="1"/>
  <c r="AA23" i="200" a="1"/>
  <c r="AA23" i="200" s="1"/>
  <c r="Z23" i="200" a="1"/>
  <c r="Z23" i="200" s="1"/>
  <c r="Y23" i="200" a="1"/>
  <c r="Y23" i="200" s="1"/>
  <c r="X23" i="200" a="1"/>
  <c r="X23" i="200" s="1"/>
  <c r="W23" i="200" a="1"/>
  <c r="W23" i="200" s="1"/>
  <c r="V23" i="200" a="1"/>
  <c r="V23" i="200" s="1"/>
  <c r="AB22" i="200" a="1"/>
  <c r="AB22" i="200" s="1"/>
  <c r="AA22" i="200" a="1"/>
  <c r="AA22" i="200" s="1"/>
  <c r="Z22" i="200" a="1"/>
  <c r="Z22" i="200" s="1"/>
  <c r="Y22" i="200" a="1"/>
  <c r="Y22" i="200" s="1"/>
  <c r="X22" i="200" a="1"/>
  <c r="X22" i="200" s="1"/>
  <c r="W22" i="200" a="1"/>
  <c r="W22" i="200" s="1"/>
  <c r="V22" i="200" a="1"/>
  <c r="V22" i="200" s="1"/>
  <c r="AB21" i="200" a="1"/>
  <c r="AB21" i="200" s="1"/>
  <c r="AA21" i="200" a="1"/>
  <c r="AA21" i="200" s="1"/>
  <c r="Z21" i="200" a="1"/>
  <c r="Z21" i="200" s="1"/>
  <c r="Y21" i="200" a="1"/>
  <c r="Y21" i="200" s="1"/>
  <c r="X21" i="200" a="1"/>
  <c r="X21" i="200" s="1"/>
  <c r="W21" i="200" a="1"/>
  <c r="W21" i="200" s="1"/>
  <c r="V21" i="200" a="1"/>
  <c r="V21" i="200" s="1"/>
  <c r="AB20" i="200" a="1"/>
  <c r="AB20" i="200" s="1"/>
  <c r="AA20" i="200" a="1"/>
  <c r="AA20" i="200" s="1"/>
  <c r="Z20" i="200" a="1"/>
  <c r="Z20" i="200" s="1"/>
  <c r="Y20" i="200" a="1"/>
  <c r="Y20" i="200" s="1"/>
  <c r="X20" i="200" a="1"/>
  <c r="X20" i="200" s="1"/>
  <c r="W20" i="200" a="1"/>
  <c r="W20" i="200" s="1"/>
  <c r="V20" i="200" a="1"/>
  <c r="V20" i="200" s="1"/>
  <c r="AB19" i="200" a="1"/>
  <c r="AB19" i="200" s="1"/>
  <c r="AA19" i="200" a="1"/>
  <c r="AA19" i="200" s="1"/>
  <c r="Z19" i="200" a="1"/>
  <c r="Z19" i="200" s="1"/>
  <c r="Y19" i="200" a="1"/>
  <c r="Y19" i="200" s="1"/>
  <c r="X19" i="200" a="1"/>
  <c r="X19" i="200" s="1"/>
  <c r="W19" i="200" a="1"/>
  <c r="W19" i="200" s="1"/>
  <c r="V19" i="200" a="1"/>
  <c r="V19" i="200" s="1"/>
  <c r="AB18" i="200" a="1"/>
  <c r="AB18" i="200" s="1"/>
  <c r="AA18" i="200" a="1"/>
  <c r="AA18" i="200" s="1"/>
  <c r="Z18" i="200" a="1"/>
  <c r="Z18" i="200" s="1"/>
  <c r="Y18" i="200" a="1"/>
  <c r="Y18" i="200" s="1"/>
  <c r="X18" i="200" a="1"/>
  <c r="X18" i="200" s="1"/>
  <c r="W18" i="200" a="1"/>
  <c r="W18" i="200" s="1"/>
  <c r="V18" i="200" a="1"/>
  <c r="V18" i="200" s="1"/>
  <c r="AB17" i="200" a="1"/>
  <c r="AB17" i="200" s="1"/>
  <c r="AA17" i="200" a="1"/>
  <c r="AA17" i="200" s="1"/>
  <c r="Z17" i="200" a="1"/>
  <c r="Z17" i="200" s="1"/>
  <c r="Y17" i="200" a="1"/>
  <c r="Y17" i="200" s="1"/>
  <c r="X17" i="200" a="1"/>
  <c r="X17" i="200" s="1"/>
  <c r="W17" i="200" a="1"/>
  <c r="W17" i="200" s="1"/>
  <c r="V17" i="200" a="1"/>
  <c r="V17" i="200" s="1"/>
  <c r="AB16" i="200" a="1"/>
  <c r="AB16" i="200" s="1"/>
  <c r="AA16" i="200" a="1"/>
  <c r="AA16" i="200" s="1"/>
  <c r="Z16" i="200" a="1"/>
  <c r="Z16" i="200" s="1"/>
  <c r="Y16" i="200" a="1"/>
  <c r="Y16" i="200" s="1"/>
  <c r="X16" i="200" a="1"/>
  <c r="X16" i="200" s="1"/>
  <c r="W16" i="200" a="1"/>
  <c r="W16" i="200" s="1"/>
  <c r="V16" i="200" a="1"/>
  <c r="V16" i="200" s="1"/>
  <c r="AB15" i="200" a="1"/>
  <c r="AB15" i="200" s="1"/>
  <c r="AA15" i="200" a="1"/>
  <c r="AA15" i="200" s="1"/>
  <c r="Z15" i="200" a="1"/>
  <c r="Z15" i="200" s="1"/>
  <c r="Y15" i="200" a="1"/>
  <c r="Y15" i="200" s="1"/>
  <c r="X15" i="200" a="1"/>
  <c r="X15" i="200" s="1"/>
  <c r="W15" i="200" a="1"/>
  <c r="W15" i="200" s="1"/>
  <c r="V15" i="200" a="1"/>
  <c r="V15" i="200" s="1"/>
  <c r="AB14" i="200" a="1"/>
  <c r="AB14" i="200" s="1"/>
  <c r="AA14" i="200" a="1"/>
  <c r="AA14" i="200" s="1"/>
  <c r="Z14" i="200" a="1"/>
  <c r="Z14" i="200" s="1"/>
  <c r="Y14" i="200" a="1"/>
  <c r="Y14" i="200" s="1"/>
  <c r="X14" i="200" a="1"/>
  <c r="X14" i="200" s="1"/>
  <c r="W14" i="200" a="1"/>
  <c r="W14" i="200" s="1"/>
  <c r="V14" i="200" a="1"/>
  <c r="V14" i="200" s="1"/>
  <c r="AB13" i="200" a="1"/>
  <c r="AB13" i="200" s="1"/>
  <c r="AA13" i="200" a="1"/>
  <c r="AA13" i="200" s="1"/>
  <c r="Z13" i="200" a="1"/>
  <c r="Z13" i="200" s="1"/>
  <c r="Y13" i="200" a="1"/>
  <c r="Y13" i="200" s="1"/>
  <c r="X13" i="200" a="1"/>
  <c r="X13" i="200" s="1"/>
  <c r="W13" i="200" a="1"/>
  <c r="W13" i="200" s="1"/>
  <c r="V13" i="200" a="1"/>
  <c r="V13" i="200" s="1"/>
  <c r="AB12" i="200" a="1"/>
  <c r="AB12" i="200" s="1"/>
  <c r="AA12" i="200" a="1"/>
  <c r="AA12" i="200" s="1"/>
  <c r="Z12" i="200" a="1"/>
  <c r="Z12" i="200" s="1"/>
  <c r="Y12" i="200" a="1"/>
  <c r="Y12" i="200" s="1"/>
  <c r="X12" i="200" a="1"/>
  <c r="X12" i="200" s="1"/>
  <c r="W12" i="200" a="1"/>
  <c r="W12" i="200" s="1"/>
  <c r="V12" i="200" a="1"/>
  <c r="V12" i="200" s="1"/>
  <c r="AB11" i="200" a="1"/>
  <c r="AB11" i="200" s="1"/>
  <c r="AA11" i="200" a="1"/>
  <c r="AA11" i="200" s="1"/>
  <c r="Z11" i="200" a="1"/>
  <c r="Z11" i="200" s="1"/>
  <c r="Y11" i="200" a="1"/>
  <c r="Y11" i="200" s="1"/>
  <c r="X11" i="200" a="1"/>
  <c r="X11" i="200" s="1"/>
  <c r="W11" i="200" a="1"/>
  <c r="W11" i="200" s="1"/>
  <c r="V11" i="200" a="1"/>
  <c r="V11" i="200" s="1"/>
  <c r="AB10" i="200" a="1"/>
  <c r="AB10" i="200" s="1"/>
  <c r="AA10" i="200" a="1"/>
  <c r="AA10" i="200" s="1"/>
  <c r="Z10" i="200" a="1"/>
  <c r="Z10" i="200" s="1"/>
  <c r="Y10" i="200" a="1"/>
  <c r="Y10" i="200" s="1"/>
  <c r="X10" i="200" a="1"/>
  <c r="X10" i="200" s="1"/>
  <c r="W10" i="200" a="1"/>
  <c r="W10" i="200" s="1"/>
  <c r="V10" i="200" a="1"/>
  <c r="V10" i="200" s="1"/>
  <c r="AB9" i="200" a="1"/>
  <c r="AB9" i="200" s="1"/>
  <c r="AA9" i="200" a="1"/>
  <c r="AA9" i="200" s="1"/>
  <c r="Z9" i="200" a="1"/>
  <c r="Z9" i="200" s="1"/>
  <c r="Y9" i="200" a="1"/>
  <c r="Y9" i="200" s="1"/>
  <c r="X9" i="200" a="1"/>
  <c r="X9" i="200" s="1"/>
  <c r="W9" i="200" a="1"/>
  <c r="W9" i="200" s="1"/>
  <c r="V9" i="200" a="1"/>
  <c r="V9" i="200" s="1"/>
  <c r="AB8" i="200" a="1"/>
  <c r="AB8" i="200" s="1"/>
  <c r="AA8" i="200" a="1"/>
  <c r="AA8" i="200" s="1"/>
  <c r="Z8" i="200" a="1"/>
  <c r="Z8" i="200" s="1"/>
  <c r="Y8" i="200" a="1"/>
  <c r="Y8" i="200" s="1"/>
  <c r="X8" i="200" a="1"/>
  <c r="X8" i="200" s="1"/>
  <c r="W8" i="200" a="1"/>
  <c r="W8" i="200" s="1"/>
  <c r="V8" i="200" a="1"/>
  <c r="V8" i="200" s="1"/>
  <c r="AB7" i="200" a="1"/>
  <c r="AB7" i="200" s="1"/>
  <c r="AA7" i="200" a="1"/>
  <c r="AA7" i="200" s="1"/>
  <c r="Z7" i="200" a="1"/>
  <c r="Z7" i="200" s="1"/>
  <c r="Y7" i="200" a="1"/>
  <c r="Y7" i="200" s="1"/>
  <c r="X7" i="200" a="1"/>
  <c r="X7" i="200" s="1"/>
  <c r="W7" i="200" a="1"/>
  <c r="W7" i="200" s="1"/>
  <c r="V7" i="200" a="1"/>
  <c r="V7" i="200" s="1"/>
  <c r="AB6" i="200" a="1"/>
  <c r="AB6" i="200" s="1"/>
  <c r="AA6" i="200" a="1"/>
  <c r="AA6" i="200" s="1"/>
  <c r="Z6" i="200" a="1"/>
  <c r="Z6" i="200" s="1"/>
  <c r="Y6" i="200" a="1"/>
  <c r="Y6" i="200" s="1"/>
  <c r="X6" i="200" a="1"/>
  <c r="X6" i="200" s="1"/>
  <c r="W6" i="200" a="1"/>
  <c r="W6" i="200" s="1"/>
  <c r="V6" i="200" a="1"/>
  <c r="V6" i="200" s="1"/>
  <c r="AB5" i="200" a="1"/>
  <c r="AB5" i="200" s="1"/>
  <c r="AA5" i="200" a="1"/>
  <c r="AA5" i="200" s="1"/>
  <c r="Z5" i="200" a="1"/>
  <c r="Z5" i="200" s="1"/>
  <c r="Y5" i="200" a="1"/>
  <c r="Y5" i="200" s="1"/>
  <c r="X5" i="200" a="1"/>
  <c r="X5" i="200" s="1"/>
  <c r="O5" i="200" s="1"/>
  <c r="W5" i="200" a="1"/>
  <c r="W5" i="200" s="1"/>
  <c r="N5" i="200" s="1"/>
  <c r="V5" i="200" a="1"/>
  <c r="V5" i="200" s="1"/>
  <c r="M5" i="200" s="1"/>
  <c r="V5" i="197" a="1"/>
  <c r="V5" i="197" s="1"/>
  <c r="W5" i="197" a="1"/>
  <c r="W5" i="197" s="1"/>
  <c r="X5" i="197" a="1"/>
  <c r="X5" i="197" s="1"/>
  <c r="Y5" i="197" a="1"/>
  <c r="Y5" i="197" s="1"/>
  <c r="Z5" i="197" a="1"/>
  <c r="Z5" i="197" s="1"/>
  <c r="AA5" i="197" a="1"/>
  <c r="AA5" i="197" s="1"/>
  <c r="AB5" i="197" a="1"/>
  <c r="AB5" i="197" s="1"/>
  <c r="V6" i="197" a="1"/>
  <c r="V6" i="197" s="1"/>
  <c r="W6" i="197" a="1"/>
  <c r="W6" i="197" s="1"/>
  <c r="X6" i="197" a="1"/>
  <c r="X6" i="197" s="1"/>
  <c r="Y6" i="197" a="1"/>
  <c r="Y6" i="197" s="1"/>
  <c r="Z6" i="197" a="1"/>
  <c r="Z6" i="197" s="1"/>
  <c r="AA6" i="197" a="1"/>
  <c r="AA6" i="197" s="1"/>
  <c r="AB6" i="197" a="1"/>
  <c r="AB6" i="197" s="1"/>
  <c r="V7" i="197" a="1"/>
  <c r="V7" i="197" s="1"/>
  <c r="W7" i="197" a="1"/>
  <c r="W7" i="197" s="1"/>
  <c r="X7" i="197" a="1"/>
  <c r="X7" i="197" s="1"/>
  <c r="Y7" i="197" a="1"/>
  <c r="Y7" i="197" s="1"/>
  <c r="Z7" i="197" a="1"/>
  <c r="Z7" i="197" s="1"/>
  <c r="AA7" i="197" a="1"/>
  <c r="AA7" i="197" s="1"/>
  <c r="AB7" i="197" a="1"/>
  <c r="AB7" i="197" s="1"/>
  <c r="V8" i="197" a="1"/>
  <c r="V8" i="197" s="1"/>
  <c r="W8" i="197" a="1"/>
  <c r="W8" i="197" s="1"/>
  <c r="X8" i="197" a="1"/>
  <c r="X8" i="197" s="1"/>
  <c r="Y8" i="197" a="1"/>
  <c r="Y8" i="197" s="1"/>
  <c r="Z8" i="197" a="1"/>
  <c r="Z8" i="197" s="1"/>
  <c r="AA8" i="197" a="1"/>
  <c r="AA8" i="197" s="1"/>
  <c r="AB8" i="197" a="1"/>
  <c r="AB8" i="197" s="1"/>
  <c r="V9" i="197" a="1"/>
  <c r="V9" i="197" s="1"/>
  <c r="W9" i="197" a="1"/>
  <c r="W9" i="197" s="1"/>
  <c r="X9" i="197" a="1"/>
  <c r="X9" i="197" s="1"/>
  <c r="Y9" i="197" a="1"/>
  <c r="Y9" i="197" s="1"/>
  <c r="Z9" i="197" a="1"/>
  <c r="Z9" i="197" s="1"/>
  <c r="AA9" i="197" a="1"/>
  <c r="AA9" i="197" s="1"/>
  <c r="AB9" i="197" a="1"/>
  <c r="AB9" i="197" s="1"/>
  <c r="AB4" i="197" a="1"/>
  <c r="AB4" i="197" s="1"/>
  <c r="AA4" i="197" a="1"/>
  <c r="AA4" i="197" s="1"/>
  <c r="Z4" i="197" a="1"/>
  <c r="Z4" i="197" s="1"/>
  <c r="Y4" i="197" a="1"/>
  <c r="Y4" i="197" s="1"/>
  <c r="X4" i="197" a="1"/>
  <c r="X4" i="197" s="1"/>
  <c r="W4" i="197" a="1"/>
  <c r="W4" i="197" s="1"/>
  <c r="V4" i="197" a="1"/>
  <c r="V4" i="197" s="1"/>
  <c r="AB4" i="200" a="1"/>
  <c r="AB4" i="200" s="1"/>
  <c r="AA4" i="200" a="1"/>
  <c r="AA4" i="200" s="1"/>
  <c r="Z4" i="200" a="1"/>
  <c r="Z4" i="200" s="1"/>
  <c r="Y4" i="200" a="1"/>
  <c r="Y4" i="200" s="1"/>
  <c r="X4" i="200" a="1"/>
  <c r="X4" i="200" s="1"/>
  <c r="O4" i="200" s="1"/>
  <c r="W4" i="200" a="1"/>
  <c r="W4" i="200" s="1"/>
  <c r="N4" i="200" s="1"/>
  <c r="V4" i="200" a="1"/>
  <c r="V4" i="200" s="1"/>
  <c r="M4" i="200" s="1"/>
  <c r="AB4" i="199" a="1"/>
  <c r="AB4" i="199" s="1"/>
  <c r="AA4" i="199" a="1"/>
  <c r="AA4" i="199" s="1"/>
  <c r="Z4" i="199" a="1"/>
  <c r="Z4" i="199" s="1"/>
  <c r="Y4" i="199" a="1"/>
  <c r="Y4" i="199" s="1"/>
  <c r="X4" i="199" a="1"/>
  <c r="X4" i="199" s="1"/>
  <c r="W4" i="199" a="1"/>
  <c r="W4" i="199" s="1"/>
  <c r="V4" i="199" a="1"/>
  <c r="V4" i="199" s="1"/>
  <c r="AB4" i="196" a="1"/>
  <c r="AB4" i="196" s="1"/>
  <c r="AA4" i="196" a="1"/>
  <c r="AA4" i="196" s="1"/>
  <c r="Z4" i="196" a="1"/>
  <c r="Z4" i="196" s="1"/>
  <c r="Y4" i="196" a="1"/>
  <c r="Y4" i="196" s="1"/>
  <c r="X4" i="196" a="1"/>
  <c r="X4" i="196" s="1"/>
  <c r="W4" i="196" a="1"/>
  <c r="W4" i="196" s="1"/>
  <c r="V4" i="196" a="1"/>
  <c r="V4" i="196" s="1"/>
  <c r="AB4" i="198" a="1"/>
  <c r="AB4" i="198" s="1"/>
  <c r="AA4" i="198" a="1"/>
  <c r="AA4" i="198" s="1"/>
  <c r="Z4" i="198" a="1"/>
  <c r="Z4" i="198" s="1"/>
  <c r="Y4" i="198" a="1"/>
  <c r="Y4" i="198" s="1"/>
  <c r="X4" i="198" a="1"/>
  <c r="X4" i="198" s="1"/>
  <c r="W4" i="198" a="1"/>
  <c r="W4" i="198" s="1"/>
  <c r="V4" i="198" a="1"/>
  <c r="V4" i="198" s="1"/>
  <c r="AB4" i="201" a="1"/>
  <c r="AB4" i="201" s="1"/>
  <c r="AA4" i="201" a="1"/>
  <c r="AA4" i="201" s="1"/>
  <c r="Z4" i="201" a="1"/>
  <c r="Z4" i="201" s="1"/>
  <c r="Y4" i="201" a="1"/>
  <c r="Y4" i="201" s="1"/>
  <c r="X4" i="201" a="1"/>
  <c r="X4" i="201" s="1"/>
  <c r="W4" i="201" a="1"/>
  <c r="W4" i="201" s="1"/>
  <c r="V4" i="201" a="1"/>
  <c r="V4" i="201" s="1"/>
  <c r="AB4" i="183" a="1"/>
  <c r="AB4" i="183" s="1"/>
  <c r="AA4" i="183" a="1"/>
  <c r="AA4" i="183" s="1"/>
  <c r="Z4" i="183" a="1"/>
  <c r="Z4" i="183" s="1"/>
  <c r="Y4" i="183" a="1"/>
  <c r="Y4" i="183" s="1"/>
  <c r="X4" i="183" a="1"/>
  <c r="X4" i="183" s="1"/>
  <c r="W4" i="183" a="1"/>
  <c r="W4" i="183" s="1"/>
  <c r="V4" i="183" a="1"/>
  <c r="V4" i="183" s="1"/>
  <c r="AB4" i="188" a="1"/>
  <c r="AB4" i="188" s="1"/>
  <c r="AA4" i="188" a="1"/>
  <c r="AA4" i="188" s="1"/>
  <c r="Z4" i="188" a="1"/>
  <c r="Z4" i="188" s="1"/>
  <c r="Y4" i="188" a="1"/>
  <c r="Y4" i="188" s="1"/>
  <c r="X4" i="188" a="1"/>
  <c r="X4" i="188" s="1"/>
  <c r="W4" i="188" a="1"/>
  <c r="W4" i="188" s="1"/>
  <c r="V4" i="188" a="1"/>
  <c r="V4" i="188" s="1"/>
  <c r="AB4" i="192" a="1"/>
  <c r="AB4" i="192" s="1"/>
  <c r="AA4" i="192" a="1"/>
  <c r="AA4" i="192" s="1"/>
  <c r="Z4" i="192" a="1"/>
  <c r="Z4" i="192" s="1"/>
  <c r="Y4" i="192" a="1"/>
  <c r="Y4" i="192" s="1"/>
  <c r="X4" i="192" a="1"/>
  <c r="X4" i="192" s="1"/>
  <c r="W4" i="192" a="1"/>
  <c r="W4" i="192" s="1"/>
  <c r="V4" i="192" a="1"/>
  <c r="V4" i="192" s="1"/>
  <c r="AB4" i="191" a="1"/>
  <c r="AB4" i="191" s="1"/>
  <c r="AA4" i="191" a="1"/>
  <c r="AA4" i="191" s="1"/>
  <c r="Z4" i="191" a="1"/>
  <c r="Z4" i="191" s="1"/>
  <c r="Y4" i="191" a="1"/>
  <c r="Y4" i="191" s="1"/>
  <c r="X4" i="191" a="1"/>
  <c r="X4" i="191" s="1"/>
  <c r="W4" i="191" a="1"/>
  <c r="W4" i="191" s="1"/>
  <c r="V4" i="191" a="1"/>
  <c r="V4" i="191" s="1"/>
  <c r="AB4" i="190" a="1"/>
  <c r="AB4" i="190" s="1"/>
  <c r="AA4" i="190" a="1"/>
  <c r="AA4" i="190" s="1"/>
  <c r="Z4" i="190" a="1"/>
  <c r="Z4" i="190" s="1"/>
  <c r="Y4" i="190" a="1"/>
  <c r="Y4" i="190" s="1"/>
  <c r="X4" i="190" a="1"/>
  <c r="X4" i="190" s="1"/>
  <c r="W4" i="190" a="1"/>
  <c r="W4" i="190" s="1"/>
  <c r="V4" i="190" a="1"/>
  <c r="V4" i="190" s="1"/>
  <c r="AG5" i="189" a="1"/>
  <c r="AG5" i="189" s="1"/>
  <c r="AH5" i="189" a="1"/>
  <c r="AH5" i="189" s="1"/>
  <c r="AI5" i="189" a="1"/>
  <c r="AI5" i="189" s="1"/>
  <c r="AJ5" i="189" a="1"/>
  <c r="AJ5" i="189" s="1"/>
  <c r="AK5" i="189" a="1"/>
  <c r="AK5" i="189" s="1"/>
  <c r="AL5" i="189" a="1"/>
  <c r="AL5" i="189" s="1"/>
  <c r="AM5" i="189" a="1"/>
  <c r="AM5" i="189" s="1"/>
  <c r="AG6" i="189" a="1"/>
  <c r="AG6" i="189" s="1"/>
  <c r="AH6" i="189" a="1"/>
  <c r="AH6" i="189" s="1"/>
  <c r="AI6" i="189" a="1"/>
  <c r="AI6" i="189" s="1"/>
  <c r="AJ6" i="189" a="1"/>
  <c r="AJ6" i="189" s="1"/>
  <c r="AK6" i="189" a="1"/>
  <c r="AK6" i="189" s="1"/>
  <c r="AL6" i="189" a="1"/>
  <c r="AL6" i="189" s="1"/>
  <c r="AM6" i="189" a="1"/>
  <c r="AM6" i="189" s="1"/>
  <c r="AG7" i="189" a="1"/>
  <c r="AG7" i="189" s="1"/>
  <c r="AH7" i="189" a="1"/>
  <c r="AH7" i="189" s="1"/>
  <c r="AI7" i="189" a="1"/>
  <c r="AI7" i="189" s="1"/>
  <c r="AJ7" i="189" a="1"/>
  <c r="AJ7" i="189" s="1"/>
  <c r="AK7" i="189" a="1"/>
  <c r="AK7" i="189" s="1"/>
  <c r="AL7" i="189" a="1"/>
  <c r="AL7" i="189" s="1"/>
  <c r="AM7" i="189" a="1"/>
  <c r="AM7" i="189" s="1"/>
  <c r="AG8" i="189" a="1"/>
  <c r="AG8" i="189" s="1"/>
  <c r="AH8" i="189" a="1"/>
  <c r="AH8" i="189" s="1"/>
  <c r="AI8" i="189" a="1"/>
  <c r="AI8" i="189" s="1"/>
  <c r="AJ8" i="189" a="1"/>
  <c r="AJ8" i="189" s="1"/>
  <c r="AK8" i="189" a="1"/>
  <c r="AK8" i="189" s="1"/>
  <c r="AL8" i="189" a="1"/>
  <c r="AL8" i="189" s="1"/>
  <c r="AM8" i="189" a="1"/>
  <c r="AM8" i="189" s="1"/>
  <c r="AG9" i="189" a="1"/>
  <c r="AG9" i="189" s="1"/>
  <c r="AH9" i="189" a="1"/>
  <c r="AH9" i="189" s="1"/>
  <c r="AI9" i="189" a="1"/>
  <c r="AI9" i="189" s="1"/>
  <c r="AJ9" i="189" a="1"/>
  <c r="AJ9" i="189" s="1"/>
  <c r="AK9" i="189" a="1"/>
  <c r="AK9" i="189" s="1"/>
  <c r="AL9" i="189" a="1"/>
  <c r="AL9" i="189" s="1"/>
  <c r="AM9" i="189" a="1"/>
  <c r="AM9" i="189" s="1"/>
  <c r="AG10" i="189" a="1"/>
  <c r="AG10" i="189" s="1"/>
  <c r="AH10" i="189" a="1"/>
  <c r="AH10" i="189" s="1"/>
  <c r="AI10" i="189" a="1"/>
  <c r="AI10" i="189" s="1"/>
  <c r="AJ10" i="189" a="1"/>
  <c r="AJ10" i="189" s="1"/>
  <c r="AK10" i="189" a="1"/>
  <c r="AK10" i="189" s="1"/>
  <c r="AL10" i="189" a="1"/>
  <c r="AL10" i="189" s="1"/>
  <c r="AM10" i="189" a="1"/>
  <c r="AM10" i="189" s="1"/>
  <c r="AG11" i="189" a="1"/>
  <c r="AG11" i="189" s="1"/>
  <c r="AH11" i="189" a="1"/>
  <c r="AH11" i="189" s="1"/>
  <c r="AI11" i="189" a="1"/>
  <c r="AI11" i="189" s="1"/>
  <c r="AJ11" i="189" a="1"/>
  <c r="AJ11" i="189" s="1"/>
  <c r="AK11" i="189" a="1"/>
  <c r="AK11" i="189" s="1"/>
  <c r="AL11" i="189" a="1"/>
  <c r="AL11" i="189" s="1"/>
  <c r="AM11" i="189" a="1"/>
  <c r="AM11" i="189" s="1"/>
  <c r="AG12" i="189" a="1"/>
  <c r="AG12" i="189" s="1"/>
  <c r="AH12" i="189" a="1"/>
  <c r="AH12" i="189" s="1"/>
  <c r="AI12" i="189" a="1"/>
  <c r="AI12" i="189" s="1"/>
  <c r="AJ12" i="189" a="1"/>
  <c r="AJ12" i="189" s="1"/>
  <c r="AK12" i="189" a="1"/>
  <c r="AK12" i="189" s="1"/>
  <c r="AL12" i="189" a="1"/>
  <c r="AL12" i="189" s="1"/>
  <c r="AM12" i="189" a="1"/>
  <c r="AM12" i="189" s="1"/>
  <c r="AG13" i="189" a="1"/>
  <c r="AG13" i="189" s="1"/>
  <c r="AH13" i="189" a="1"/>
  <c r="AH13" i="189" s="1"/>
  <c r="AI13" i="189" a="1"/>
  <c r="AI13" i="189" s="1"/>
  <c r="AJ13" i="189" a="1"/>
  <c r="AJ13" i="189" s="1"/>
  <c r="AK13" i="189" a="1"/>
  <c r="AK13" i="189" s="1"/>
  <c r="AL13" i="189" a="1"/>
  <c r="AL13" i="189" s="1"/>
  <c r="AM13" i="189" a="1"/>
  <c r="AM13" i="189" s="1"/>
  <c r="AG14" i="189" a="1"/>
  <c r="AG14" i="189" s="1"/>
  <c r="AH14" i="189" a="1"/>
  <c r="AH14" i="189" s="1"/>
  <c r="AI14" i="189" a="1"/>
  <c r="AI14" i="189" s="1"/>
  <c r="AJ14" i="189" a="1"/>
  <c r="AJ14" i="189" s="1"/>
  <c r="AK14" i="189" a="1"/>
  <c r="AK14" i="189" s="1"/>
  <c r="AL14" i="189" a="1"/>
  <c r="AL14" i="189" s="1"/>
  <c r="AM14" i="189" a="1"/>
  <c r="AM14" i="189" s="1"/>
  <c r="AG15" i="189" a="1"/>
  <c r="AG15" i="189" s="1"/>
  <c r="AH15" i="189" a="1"/>
  <c r="AH15" i="189" s="1"/>
  <c r="AI15" i="189" a="1"/>
  <c r="AI15" i="189" s="1"/>
  <c r="AJ15" i="189" a="1"/>
  <c r="AJ15" i="189" s="1"/>
  <c r="AK15" i="189" a="1"/>
  <c r="AK15" i="189" s="1"/>
  <c r="AL15" i="189" a="1"/>
  <c r="AL15" i="189" s="1"/>
  <c r="AM15" i="189" a="1"/>
  <c r="AM15" i="189" s="1"/>
  <c r="AG16" i="189" a="1"/>
  <c r="AG16" i="189" s="1"/>
  <c r="AH16" i="189" a="1"/>
  <c r="AH16" i="189" s="1"/>
  <c r="AI16" i="189" a="1"/>
  <c r="AI16" i="189" s="1"/>
  <c r="AJ16" i="189" a="1"/>
  <c r="AJ16" i="189" s="1"/>
  <c r="AK16" i="189" a="1"/>
  <c r="AK16" i="189" s="1"/>
  <c r="AL16" i="189" a="1"/>
  <c r="AL16" i="189" s="1"/>
  <c r="AM16" i="189" a="1"/>
  <c r="AM16" i="189" s="1"/>
  <c r="AG17" i="189" a="1"/>
  <c r="AG17" i="189" s="1"/>
  <c r="AH17" i="189" a="1"/>
  <c r="AH17" i="189" s="1"/>
  <c r="AI17" i="189" a="1"/>
  <c r="AI17" i="189" s="1"/>
  <c r="AJ17" i="189" a="1"/>
  <c r="AJ17" i="189" s="1"/>
  <c r="AK17" i="189" a="1"/>
  <c r="AK17" i="189" s="1"/>
  <c r="AL17" i="189" a="1"/>
  <c r="AL17" i="189" s="1"/>
  <c r="AM17" i="189" a="1"/>
  <c r="AM17" i="189" s="1"/>
  <c r="AM4" i="189" a="1"/>
  <c r="AM4" i="189" s="1"/>
  <c r="AL4" i="189" a="1"/>
  <c r="AL4" i="189" s="1"/>
  <c r="AK4" i="189" a="1"/>
  <c r="AK4" i="189" s="1"/>
  <c r="AJ4" i="189" a="1"/>
  <c r="AJ4" i="189" s="1"/>
  <c r="AI4" i="189" a="1"/>
  <c r="AI4" i="189" s="1"/>
  <c r="AH4" i="189" a="1"/>
  <c r="AH4" i="189" s="1"/>
  <c r="AG4" i="189" a="1"/>
  <c r="AG4" i="189" s="1"/>
  <c r="V5" i="193" a="1"/>
  <c r="V5" i="193" s="1"/>
  <c r="W5" i="193" a="1"/>
  <c r="W5" i="193" s="1"/>
  <c r="X5" i="193" a="1"/>
  <c r="X5" i="193" s="1"/>
  <c r="Y5" i="193" a="1"/>
  <c r="Y5" i="193" s="1"/>
  <c r="Z5" i="193" a="1"/>
  <c r="Z5" i="193" s="1"/>
  <c r="AA5" i="193" a="1"/>
  <c r="AA5" i="193" s="1"/>
  <c r="AB5" i="193" a="1"/>
  <c r="AB5" i="193" s="1"/>
  <c r="V6" i="193" a="1"/>
  <c r="V6" i="193" s="1"/>
  <c r="W6" i="193" a="1"/>
  <c r="W6" i="193" s="1"/>
  <c r="X6" i="193" a="1"/>
  <c r="X6" i="193" s="1"/>
  <c r="Y6" i="193" a="1"/>
  <c r="Y6" i="193" s="1"/>
  <c r="Z6" i="193" a="1"/>
  <c r="Z6" i="193" s="1"/>
  <c r="AA6" i="193" a="1"/>
  <c r="AA6" i="193" s="1"/>
  <c r="AB6" i="193" a="1"/>
  <c r="AB6" i="193" s="1"/>
  <c r="V7" i="193" a="1"/>
  <c r="V7" i="193" s="1"/>
  <c r="W7" i="193" a="1"/>
  <c r="W7" i="193" s="1"/>
  <c r="X7" i="193" a="1"/>
  <c r="X7" i="193" s="1"/>
  <c r="Y7" i="193" a="1"/>
  <c r="Y7" i="193" s="1"/>
  <c r="Z7" i="193" a="1"/>
  <c r="Z7" i="193" s="1"/>
  <c r="AA7" i="193" a="1"/>
  <c r="AA7" i="193" s="1"/>
  <c r="AB7" i="193" a="1"/>
  <c r="AB7" i="193" s="1"/>
  <c r="V8" i="193" a="1"/>
  <c r="V8" i="193" s="1"/>
  <c r="W8" i="193" a="1"/>
  <c r="W8" i="193" s="1"/>
  <c r="X8" i="193" a="1"/>
  <c r="X8" i="193" s="1"/>
  <c r="Y8" i="193" a="1"/>
  <c r="Y8" i="193" s="1"/>
  <c r="Z8" i="193" a="1"/>
  <c r="Z8" i="193" s="1"/>
  <c r="AA8" i="193" a="1"/>
  <c r="AA8" i="193" s="1"/>
  <c r="AB8" i="193" a="1"/>
  <c r="AB8" i="193" s="1"/>
  <c r="V9" i="193" a="1"/>
  <c r="V9" i="193" s="1"/>
  <c r="W9" i="193" a="1"/>
  <c r="W9" i="193" s="1"/>
  <c r="X9" i="193" a="1"/>
  <c r="X9" i="193" s="1"/>
  <c r="Y9" i="193" a="1"/>
  <c r="Y9" i="193" s="1"/>
  <c r="Z9" i="193" a="1"/>
  <c r="Z9" i="193" s="1"/>
  <c r="AA9" i="193" a="1"/>
  <c r="AA9" i="193" s="1"/>
  <c r="AB9" i="193" a="1"/>
  <c r="AB9" i="193" s="1"/>
  <c r="V10" i="193" a="1"/>
  <c r="V10" i="193" s="1"/>
  <c r="W10" i="193" a="1"/>
  <c r="W10" i="193" s="1"/>
  <c r="X10" i="193" a="1"/>
  <c r="X10" i="193" s="1"/>
  <c r="Y10" i="193" a="1"/>
  <c r="Y10" i="193" s="1"/>
  <c r="Z10" i="193" a="1"/>
  <c r="Z10" i="193" s="1"/>
  <c r="AA10" i="193" a="1"/>
  <c r="AA10" i="193" s="1"/>
  <c r="AB10" i="193" a="1"/>
  <c r="AB10" i="193" s="1"/>
  <c r="V11" i="193" a="1"/>
  <c r="V11" i="193" s="1"/>
  <c r="W11" i="193" a="1"/>
  <c r="W11" i="193" s="1"/>
  <c r="X11" i="193" a="1"/>
  <c r="X11" i="193" s="1"/>
  <c r="Y11" i="193" a="1"/>
  <c r="Y11" i="193" s="1"/>
  <c r="Z11" i="193" a="1"/>
  <c r="Z11" i="193" s="1"/>
  <c r="AA11" i="193" a="1"/>
  <c r="AA11" i="193" s="1"/>
  <c r="AB11" i="193" a="1"/>
  <c r="AB11" i="193" s="1"/>
  <c r="V12" i="193" a="1"/>
  <c r="V12" i="193" s="1"/>
  <c r="W12" i="193" a="1"/>
  <c r="W12" i="193" s="1"/>
  <c r="X12" i="193" a="1"/>
  <c r="X12" i="193" s="1"/>
  <c r="Y12" i="193" a="1"/>
  <c r="Y12" i="193" s="1"/>
  <c r="Z12" i="193" a="1"/>
  <c r="Z12" i="193" s="1"/>
  <c r="AA12" i="193" a="1"/>
  <c r="AA12" i="193" s="1"/>
  <c r="AB12" i="193" a="1"/>
  <c r="AB12" i="193" s="1"/>
  <c r="V13" i="193" a="1"/>
  <c r="V13" i="193" s="1"/>
  <c r="W13" i="193" a="1"/>
  <c r="W13" i="193" s="1"/>
  <c r="X13" i="193" a="1"/>
  <c r="X13" i="193" s="1"/>
  <c r="Y13" i="193" a="1"/>
  <c r="Y13" i="193" s="1"/>
  <c r="Z13" i="193" a="1"/>
  <c r="Z13" i="193" s="1"/>
  <c r="AA13" i="193" a="1"/>
  <c r="AA13" i="193" s="1"/>
  <c r="AB13" i="193" a="1"/>
  <c r="AB13" i="193" s="1"/>
  <c r="V14" i="193" a="1"/>
  <c r="V14" i="193" s="1"/>
  <c r="W14" i="193" a="1"/>
  <c r="W14" i="193" s="1"/>
  <c r="X14" i="193" a="1"/>
  <c r="X14" i="193" s="1"/>
  <c r="Y14" i="193" a="1"/>
  <c r="Y14" i="193" s="1"/>
  <c r="Z14" i="193" a="1"/>
  <c r="Z14" i="193" s="1"/>
  <c r="AA14" i="193" a="1"/>
  <c r="AA14" i="193" s="1"/>
  <c r="AB14" i="193" a="1"/>
  <c r="AB14" i="193" s="1"/>
  <c r="V15" i="193" a="1"/>
  <c r="V15" i="193" s="1"/>
  <c r="W15" i="193" a="1"/>
  <c r="W15" i="193" s="1"/>
  <c r="X15" i="193" a="1"/>
  <c r="X15" i="193" s="1"/>
  <c r="Y15" i="193" a="1"/>
  <c r="Y15" i="193" s="1"/>
  <c r="Z15" i="193" a="1"/>
  <c r="Z15" i="193" s="1"/>
  <c r="AA15" i="193" a="1"/>
  <c r="AA15" i="193" s="1"/>
  <c r="AB15" i="193" a="1"/>
  <c r="AB15" i="193" s="1"/>
  <c r="V16" i="193" a="1"/>
  <c r="V16" i="193" s="1"/>
  <c r="W16" i="193" a="1"/>
  <c r="W16" i="193" s="1"/>
  <c r="X16" i="193" a="1"/>
  <c r="X16" i="193" s="1"/>
  <c r="Y16" i="193" a="1"/>
  <c r="Y16" i="193" s="1"/>
  <c r="Z16" i="193" a="1"/>
  <c r="Z16" i="193" s="1"/>
  <c r="AA16" i="193" a="1"/>
  <c r="AA16" i="193" s="1"/>
  <c r="AB16" i="193" a="1"/>
  <c r="AB16" i="193" s="1"/>
  <c r="V17" i="193" a="1"/>
  <c r="V17" i="193" s="1"/>
  <c r="W17" i="193" a="1"/>
  <c r="W17" i="193" s="1"/>
  <c r="X17" i="193" a="1"/>
  <c r="X17" i="193" s="1"/>
  <c r="Y17" i="193" a="1"/>
  <c r="Y17" i="193" s="1"/>
  <c r="Z17" i="193" a="1"/>
  <c r="Z17" i="193" s="1"/>
  <c r="AA17" i="193" a="1"/>
  <c r="AA17" i="193" s="1"/>
  <c r="AB17" i="193" a="1"/>
  <c r="AB17" i="193" s="1"/>
  <c r="V18" i="193" a="1"/>
  <c r="V18" i="193" s="1"/>
  <c r="W18" i="193" a="1"/>
  <c r="W18" i="193" s="1"/>
  <c r="X18" i="193" a="1"/>
  <c r="X18" i="193" s="1"/>
  <c r="Y18" i="193" a="1"/>
  <c r="Y18" i="193" s="1"/>
  <c r="Z18" i="193" a="1"/>
  <c r="Z18" i="193" s="1"/>
  <c r="AA18" i="193" a="1"/>
  <c r="AA18" i="193" s="1"/>
  <c r="AB18" i="193" a="1"/>
  <c r="AB18" i="193" s="1"/>
  <c r="V19" i="193" a="1"/>
  <c r="V19" i="193" s="1"/>
  <c r="W19" i="193" a="1"/>
  <c r="W19" i="193" s="1"/>
  <c r="X19" i="193" a="1"/>
  <c r="X19" i="193" s="1"/>
  <c r="Y19" i="193" a="1"/>
  <c r="Y19" i="193" s="1"/>
  <c r="Z19" i="193" a="1"/>
  <c r="Z19" i="193" s="1"/>
  <c r="AA19" i="193" a="1"/>
  <c r="AA19" i="193" s="1"/>
  <c r="AB19" i="193" a="1"/>
  <c r="AB19" i="193" s="1"/>
  <c r="V20" i="193" a="1"/>
  <c r="V20" i="193" s="1"/>
  <c r="W20" i="193" a="1"/>
  <c r="W20" i="193" s="1"/>
  <c r="X20" i="193" a="1"/>
  <c r="X20" i="193" s="1"/>
  <c r="Y20" i="193" a="1"/>
  <c r="Y20" i="193" s="1"/>
  <c r="Z20" i="193" a="1"/>
  <c r="Z20" i="193" s="1"/>
  <c r="AA20" i="193" a="1"/>
  <c r="AA20" i="193" s="1"/>
  <c r="AB20" i="193" a="1"/>
  <c r="AB20" i="193" s="1"/>
  <c r="V21" i="193" a="1"/>
  <c r="V21" i="193" s="1"/>
  <c r="W21" i="193" a="1"/>
  <c r="W21" i="193" s="1"/>
  <c r="X21" i="193" a="1"/>
  <c r="X21" i="193" s="1"/>
  <c r="Y21" i="193" a="1"/>
  <c r="Y21" i="193" s="1"/>
  <c r="Z21" i="193" a="1"/>
  <c r="Z21" i="193" s="1"/>
  <c r="AA21" i="193" a="1"/>
  <c r="AA21" i="193" s="1"/>
  <c r="AB21" i="193" a="1"/>
  <c r="AB21" i="193" s="1"/>
  <c r="V22" i="193" a="1"/>
  <c r="V22" i="193" s="1"/>
  <c r="W22" i="193" a="1"/>
  <c r="W22" i="193" s="1"/>
  <c r="X22" i="193" a="1"/>
  <c r="X22" i="193" s="1"/>
  <c r="Y22" i="193" a="1"/>
  <c r="Y22" i="193" s="1"/>
  <c r="Z22" i="193" a="1"/>
  <c r="Z22" i="193" s="1"/>
  <c r="AA22" i="193" a="1"/>
  <c r="AA22" i="193" s="1"/>
  <c r="AB22" i="193" a="1"/>
  <c r="AB22" i="193" s="1"/>
  <c r="V23" i="193" a="1"/>
  <c r="V23" i="193" s="1"/>
  <c r="W23" i="193" a="1"/>
  <c r="W23" i="193" s="1"/>
  <c r="X23" i="193" a="1"/>
  <c r="X23" i="193" s="1"/>
  <c r="Y23" i="193" a="1"/>
  <c r="Y23" i="193" s="1"/>
  <c r="Z23" i="193" a="1"/>
  <c r="Z23" i="193" s="1"/>
  <c r="AA23" i="193" a="1"/>
  <c r="AA23" i="193" s="1"/>
  <c r="AB23" i="193" a="1"/>
  <c r="AB23" i="193" s="1"/>
  <c r="V24" i="193" a="1"/>
  <c r="V24" i="193" s="1"/>
  <c r="W24" i="193" a="1"/>
  <c r="W24" i="193" s="1"/>
  <c r="X24" i="193" a="1"/>
  <c r="X24" i="193" s="1"/>
  <c r="Y24" i="193" a="1"/>
  <c r="Y24" i="193" s="1"/>
  <c r="Z24" i="193" a="1"/>
  <c r="Z24" i="193" s="1"/>
  <c r="AA24" i="193" a="1"/>
  <c r="AA24" i="193" s="1"/>
  <c r="AB24" i="193" a="1"/>
  <c r="AB24" i="193" s="1"/>
  <c r="V25" i="193" a="1"/>
  <c r="V25" i="193" s="1"/>
  <c r="W25" i="193" a="1"/>
  <c r="W25" i="193" s="1"/>
  <c r="X25" i="193" a="1"/>
  <c r="X25" i="193" s="1"/>
  <c r="Y25" i="193" a="1"/>
  <c r="Y25" i="193" s="1"/>
  <c r="Z25" i="193" a="1"/>
  <c r="Z25" i="193" s="1"/>
  <c r="AA25" i="193" a="1"/>
  <c r="AA25" i="193" s="1"/>
  <c r="AB25" i="193" a="1"/>
  <c r="AB25" i="193" s="1"/>
  <c r="V26" i="193" a="1"/>
  <c r="V26" i="193" s="1"/>
  <c r="W26" i="193" a="1"/>
  <c r="W26" i="193" s="1"/>
  <c r="X26" i="193" a="1"/>
  <c r="X26" i="193" s="1"/>
  <c r="Y26" i="193" a="1"/>
  <c r="Y26" i="193" s="1"/>
  <c r="Z26" i="193" a="1"/>
  <c r="Z26" i="193" s="1"/>
  <c r="AA26" i="193" a="1"/>
  <c r="AA26" i="193" s="1"/>
  <c r="AB26" i="193" a="1"/>
  <c r="AB26" i="193" s="1"/>
  <c r="V27" i="193" a="1"/>
  <c r="V27" i="193" s="1"/>
  <c r="W27" i="193" a="1"/>
  <c r="W27" i="193" s="1"/>
  <c r="X27" i="193" a="1"/>
  <c r="X27" i="193" s="1"/>
  <c r="Y27" i="193" a="1"/>
  <c r="Y27" i="193" s="1"/>
  <c r="Z27" i="193" a="1"/>
  <c r="Z27" i="193" s="1"/>
  <c r="AA27" i="193" a="1"/>
  <c r="AA27" i="193" s="1"/>
  <c r="AB27" i="193" a="1"/>
  <c r="AB27" i="193" s="1"/>
  <c r="V28" i="193" a="1"/>
  <c r="V28" i="193" s="1"/>
  <c r="W28" i="193" a="1"/>
  <c r="W28" i="193" s="1"/>
  <c r="X28" i="193" a="1"/>
  <c r="X28" i="193" s="1"/>
  <c r="Y28" i="193" a="1"/>
  <c r="Y28" i="193" s="1"/>
  <c r="Z28" i="193" a="1"/>
  <c r="Z28" i="193" s="1"/>
  <c r="AA28" i="193" a="1"/>
  <c r="AA28" i="193" s="1"/>
  <c r="AB28" i="193" a="1"/>
  <c r="AB28" i="193" s="1"/>
  <c r="V29" i="193" a="1"/>
  <c r="V29" i="193" s="1"/>
  <c r="W29" i="193" a="1"/>
  <c r="W29" i="193" s="1"/>
  <c r="X29" i="193" a="1"/>
  <c r="X29" i="193" s="1"/>
  <c r="Y29" i="193" a="1"/>
  <c r="Y29" i="193" s="1"/>
  <c r="Z29" i="193" a="1"/>
  <c r="Z29" i="193" s="1"/>
  <c r="AA29" i="193" a="1"/>
  <c r="AA29" i="193" s="1"/>
  <c r="AB29" i="193" a="1"/>
  <c r="AB29" i="193" s="1"/>
  <c r="V30" i="193" a="1"/>
  <c r="V30" i="193" s="1"/>
  <c r="W30" i="193" a="1"/>
  <c r="W30" i="193" s="1"/>
  <c r="X30" i="193" a="1"/>
  <c r="X30" i="193" s="1"/>
  <c r="Y30" i="193" a="1"/>
  <c r="Y30" i="193" s="1"/>
  <c r="Z30" i="193" a="1"/>
  <c r="Z30" i="193" s="1"/>
  <c r="AA30" i="193" a="1"/>
  <c r="AA30" i="193" s="1"/>
  <c r="AB30" i="193" a="1"/>
  <c r="AB30" i="193" s="1"/>
  <c r="V31" i="193" a="1"/>
  <c r="V31" i="193" s="1"/>
  <c r="W31" i="193" a="1"/>
  <c r="W31" i="193" s="1"/>
  <c r="X31" i="193" a="1"/>
  <c r="X31" i="193" s="1"/>
  <c r="Y31" i="193" a="1"/>
  <c r="Y31" i="193" s="1"/>
  <c r="Z31" i="193" a="1"/>
  <c r="Z31" i="193" s="1"/>
  <c r="AA31" i="193" a="1"/>
  <c r="AA31" i="193" s="1"/>
  <c r="AB31" i="193" a="1"/>
  <c r="AB31" i="193" s="1"/>
  <c r="V32" i="193" a="1"/>
  <c r="V32" i="193" s="1"/>
  <c r="W32" i="193" a="1"/>
  <c r="W32" i="193" s="1"/>
  <c r="X32" i="193" a="1"/>
  <c r="X32" i="193" s="1"/>
  <c r="Y32" i="193" a="1"/>
  <c r="Y32" i="193" s="1"/>
  <c r="Z32" i="193" a="1"/>
  <c r="Z32" i="193" s="1"/>
  <c r="AA32" i="193" a="1"/>
  <c r="AA32" i="193" s="1"/>
  <c r="AB32" i="193" a="1"/>
  <c r="AB32" i="193" s="1"/>
  <c r="V33" i="193" a="1"/>
  <c r="V33" i="193" s="1"/>
  <c r="W33" i="193" a="1"/>
  <c r="W33" i="193" s="1"/>
  <c r="X33" i="193" a="1"/>
  <c r="X33" i="193" s="1"/>
  <c r="Y33" i="193" a="1"/>
  <c r="Y33" i="193" s="1"/>
  <c r="Z33" i="193" a="1"/>
  <c r="Z33" i="193" s="1"/>
  <c r="AA33" i="193" a="1"/>
  <c r="AA33" i="193" s="1"/>
  <c r="AB33" i="193" a="1"/>
  <c r="AB33" i="193" s="1"/>
  <c r="V34" i="193" a="1"/>
  <c r="V34" i="193" s="1"/>
  <c r="W34" i="193" a="1"/>
  <c r="W34" i="193" s="1"/>
  <c r="X34" i="193" a="1"/>
  <c r="X34" i="193" s="1"/>
  <c r="Y34" i="193" a="1"/>
  <c r="Y34" i="193" s="1"/>
  <c r="Z34" i="193" a="1"/>
  <c r="Z34" i="193" s="1"/>
  <c r="AA34" i="193" a="1"/>
  <c r="AA34" i="193" s="1"/>
  <c r="AB34" i="193" a="1"/>
  <c r="AB34" i="193" s="1"/>
  <c r="V35" i="193" a="1"/>
  <c r="V35" i="193" s="1"/>
  <c r="W35" i="193" a="1"/>
  <c r="W35" i="193" s="1"/>
  <c r="X35" i="193" a="1"/>
  <c r="X35" i="193" s="1"/>
  <c r="Y35" i="193" a="1"/>
  <c r="Y35" i="193" s="1"/>
  <c r="Z35" i="193" a="1"/>
  <c r="Z35" i="193" s="1"/>
  <c r="AA35" i="193" a="1"/>
  <c r="AA35" i="193" s="1"/>
  <c r="AB35" i="193" a="1"/>
  <c r="AB35" i="193" s="1"/>
  <c r="V36" i="193" a="1"/>
  <c r="V36" i="193" s="1"/>
  <c r="W36" i="193" a="1"/>
  <c r="W36" i="193" s="1"/>
  <c r="X36" i="193" a="1"/>
  <c r="X36" i="193" s="1"/>
  <c r="Y36" i="193" a="1"/>
  <c r="Y36" i="193" s="1"/>
  <c r="Z36" i="193" a="1"/>
  <c r="Z36" i="193" s="1"/>
  <c r="AA36" i="193" a="1"/>
  <c r="AA36" i="193" s="1"/>
  <c r="AB36" i="193" a="1"/>
  <c r="AB36" i="193" s="1"/>
  <c r="V37" i="193" a="1"/>
  <c r="V37" i="193" s="1"/>
  <c r="W37" i="193" a="1"/>
  <c r="W37" i="193" s="1"/>
  <c r="X37" i="193" a="1"/>
  <c r="X37" i="193" s="1"/>
  <c r="Y37" i="193" a="1"/>
  <c r="Y37" i="193" s="1"/>
  <c r="Z37" i="193" a="1"/>
  <c r="Z37" i="193" s="1"/>
  <c r="AA37" i="193" a="1"/>
  <c r="AA37" i="193" s="1"/>
  <c r="AB37" i="193" a="1"/>
  <c r="AB37" i="193" s="1"/>
  <c r="V38" i="193" a="1"/>
  <c r="V38" i="193" s="1"/>
  <c r="W38" i="193" a="1"/>
  <c r="W38" i="193" s="1"/>
  <c r="X38" i="193" a="1"/>
  <c r="X38" i="193" s="1"/>
  <c r="Y38" i="193" a="1"/>
  <c r="Y38" i="193" s="1"/>
  <c r="Z38" i="193" a="1"/>
  <c r="Z38" i="193" s="1"/>
  <c r="AA38" i="193" a="1"/>
  <c r="AA38" i="193" s="1"/>
  <c r="AB38" i="193" a="1"/>
  <c r="AB38" i="193" s="1"/>
  <c r="V39" i="193" a="1"/>
  <c r="V39" i="193" s="1"/>
  <c r="W39" i="193" a="1"/>
  <c r="W39" i="193" s="1"/>
  <c r="X39" i="193" a="1"/>
  <c r="X39" i="193" s="1"/>
  <c r="Y39" i="193" a="1"/>
  <c r="Y39" i="193" s="1"/>
  <c r="Z39" i="193" a="1"/>
  <c r="Z39" i="193" s="1"/>
  <c r="AA39" i="193" a="1"/>
  <c r="AA39" i="193" s="1"/>
  <c r="AB39" i="193" a="1"/>
  <c r="AB39" i="193" s="1"/>
  <c r="V40" i="193" a="1"/>
  <c r="V40" i="193" s="1"/>
  <c r="W40" i="193" a="1"/>
  <c r="W40" i="193" s="1"/>
  <c r="X40" i="193" a="1"/>
  <c r="X40" i="193" s="1"/>
  <c r="Y40" i="193" a="1"/>
  <c r="Y40" i="193" s="1"/>
  <c r="Z40" i="193" a="1"/>
  <c r="Z40" i="193" s="1"/>
  <c r="AA40" i="193" a="1"/>
  <c r="AA40" i="193" s="1"/>
  <c r="AB40" i="193" a="1"/>
  <c r="AB40" i="193" s="1"/>
  <c r="V41" i="193" a="1"/>
  <c r="V41" i="193" s="1"/>
  <c r="W41" i="193" a="1"/>
  <c r="W41" i="193" s="1"/>
  <c r="X41" i="193" a="1"/>
  <c r="X41" i="193" s="1"/>
  <c r="Y41" i="193" a="1"/>
  <c r="Y41" i="193" s="1"/>
  <c r="Z41" i="193" a="1"/>
  <c r="Z41" i="193" s="1"/>
  <c r="AA41" i="193" a="1"/>
  <c r="AA41" i="193" s="1"/>
  <c r="AB41" i="193" a="1"/>
  <c r="AB41" i="193" s="1"/>
  <c r="V42" i="193" a="1"/>
  <c r="V42" i="193" s="1"/>
  <c r="W42" i="193" a="1"/>
  <c r="W42" i="193" s="1"/>
  <c r="X42" i="193" a="1"/>
  <c r="X42" i="193" s="1"/>
  <c r="Y42" i="193" a="1"/>
  <c r="Y42" i="193" s="1"/>
  <c r="Z42" i="193" a="1"/>
  <c r="Z42" i="193" s="1"/>
  <c r="AA42" i="193" a="1"/>
  <c r="AA42" i="193" s="1"/>
  <c r="AB42" i="193" a="1"/>
  <c r="AB42" i="193" s="1"/>
  <c r="V43" i="193" a="1"/>
  <c r="V43" i="193" s="1"/>
  <c r="W43" i="193" a="1"/>
  <c r="W43" i="193" s="1"/>
  <c r="X43" i="193" a="1"/>
  <c r="X43" i="193" s="1"/>
  <c r="Y43" i="193" a="1"/>
  <c r="Y43" i="193" s="1"/>
  <c r="Z43" i="193" a="1"/>
  <c r="Z43" i="193" s="1"/>
  <c r="AA43" i="193" a="1"/>
  <c r="AA43" i="193" s="1"/>
  <c r="AB43" i="193" a="1"/>
  <c r="AB43" i="193" s="1"/>
  <c r="V44" i="193" a="1"/>
  <c r="V44" i="193" s="1"/>
  <c r="W44" i="193" a="1"/>
  <c r="W44" i="193" s="1"/>
  <c r="X44" i="193" a="1"/>
  <c r="X44" i="193" s="1"/>
  <c r="Y44" i="193" a="1"/>
  <c r="Y44" i="193" s="1"/>
  <c r="Z44" i="193" a="1"/>
  <c r="Z44" i="193" s="1"/>
  <c r="AA44" i="193" a="1"/>
  <c r="AA44" i="193" s="1"/>
  <c r="AB44" i="193" a="1"/>
  <c r="AB44" i="193" s="1"/>
  <c r="V45" i="193" a="1"/>
  <c r="V45" i="193" s="1"/>
  <c r="W45" i="193" a="1"/>
  <c r="W45" i="193" s="1"/>
  <c r="X45" i="193" a="1"/>
  <c r="X45" i="193" s="1"/>
  <c r="Y45" i="193" a="1"/>
  <c r="Y45" i="193" s="1"/>
  <c r="Z45" i="193" a="1"/>
  <c r="Z45" i="193" s="1"/>
  <c r="AA45" i="193" a="1"/>
  <c r="AA45" i="193" s="1"/>
  <c r="AB45" i="193" a="1"/>
  <c r="AB45" i="193" s="1"/>
  <c r="V46" i="193" a="1"/>
  <c r="V46" i="193" s="1"/>
  <c r="W46" i="193" a="1"/>
  <c r="W46" i="193" s="1"/>
  <c r="X46" i="193" a="1"/>
  <c r="X46" i="193" s="1"/>
  <c r="Y46" i="193" a="1"/>
  <c r="Y46" i="193" s="1"/>
  <c r="Z46" i="193" a="1"/>
  <c r="Z46" i="193" s="1"/>
  <c r="AA46" i="193" a="1"/>
  <c r="AA46" i="193" s="1"/>
  <c r="AB46" i="193" a="1"/>
  <c r="AB46" i="193" s="1"/>
  <c r="V47" i="193" a="1"/>
  <c r="V47" i="193" s="1"/>
  <c r="W47" i="193" a="1"/>
  <c r="W47" i="193" s="1"/>
  <c r="X47" i="193" a="1"/>
  <c r="X47" i="193" s="1"/>
  <c r="Y47" i="193" a="1"/>
  <c r="Y47" i="193" s="1"/>
  <c r="Z47" i="193" a="1"/>
  <c r="Z47" i="193" s="1"/>
  <c r="AA47" i="193" a="1"/>
  <c r="AA47" i="193" s="1"/>
  <c r="AB47" i="193" a="1"/>
  <c r="AB47" i="193" s="1"/>
  <c r="V48" i="193" a="1"/>
  <c r="V48" i="193" s="1"/>
  <c r="W48" i="193" a="1"/>
  <c r="W48" i="193" s="1"/>
  <c r="X48" i="193" a="1"/>
  <c r="X48" i="193" s="1"/>
  <c r="Y48" i="193" a="1"/>
  <c r="Y48" i="193" s="1"/>
  <c r="Z48" i="193" a="1"/>
  <c r="Z48" i="193" s="1"/>
  <c r="AA48" i="193" a="1"/>
  <c r="AA48" i="193" s="1"/>
  <c r="AB48" i="193" a="1"/>
  <c r="AB48" i="193" s="1"/>
  <c r="V49" i="193" a="1"/>
  <c r="V49" i="193" s="1"/>
  <c r="W49" i="193" a="1"/>
  <c r="W49" i="193" s="1"/>
  <c r="X49" i="193" a="1"/>
  <c r="X49" i="193" s="1"/>
  <c r="Y49" i="193" a="1"/>
  <c r="Y49" i="193" s="1"/>
  <c r="Z49" i="193" a="1"/>
  <c r="Z49" i="193" s="1"/>
  <c r="AA49" i="193" a="1"/>
  <c r="AA49" i="193" s="1"/>
  <c r="AB49" i="193" a="1"/>
  <c r="AB49" i="193" s="1"/>
  <c r="V50" i="193" a="1"/>
  <c r="V50" i="193" s="1"/>
  <c r="W50" i="193" a="1"/>
  <c r="W50" i="193" s="1"/>
  <c r="X50" i="193" a="1"/>
  <c r="X50" i="193" s="1"/>
  <c r="Y50" i="193" a="1"/>
  <c r="Y50" i="193" s="1"/>
  <c r="Z50" i="193" a="1"/>
  <c r="Z50" i="193" s="1"/>
  <c r="AA50" i="193" a="1"/>
  <c r="AA50" i="193" s="1"/>
  <c r="AB50" i="193" a="1"/>
  <c r="AB50" i="193" s="1"/>
  <c r="V51" i="193" a="1"/>
  <c r="V51" i="193" s="1"/>
  <c r="W51" i="193" a="1"/>
  <c r="W51" i="193" s="1"/>
  <c r="X51" i="193" a="1"/>
  <c r="X51" i="193" s="1"/>
  <c r="Y51" i="193" a="1"/>
  <c r="Y51" i="193" s="1"/>
  <c r="Z51" i="193" a="1"/>
  <c r="Z51" i="193" s="1"/>
  <c r="AA51" i="193" a="1"/>
  <c r="AA51" i="193" s="1"/>
  <c r="AB51" i="193" a="1"/>
  <c r="AB51" i="193" s="1"/>
  <c r="V52" i="193" a="1"/>
  <c r="V52" i="193" s="1"/>
  <c r="W52" i="193" a="1"/>
  <c r="W52" i="193" s="1"/>
  <c r="X52" i="193" a="1"/>
  <c r="X52" i="193" s="1"/>
  <c r="Y52" i="193" a="1"/>
  <c r="Y52" i="193" s="1"/>
  <c r="Z52" i="193" a="1"/>
  <c r="Z52" i="193" s="1"/>
  <c r="AA52" i="193" a="1"/>
  <c r="AA52" i="193" s="1"/>
  <c r="AB52" i="193" a="1"/>
  <c r="AB52" i="193" s="1"/>
  <c r="V53" i="193" a="1"/>
  <c r="V53" i="193" s="1"/>
  <c r="W53" i="193" a="1"/>
  <c r="W53" i="193" s="1"/>
  <c r="X53" i="193" a="1"/>
  <c r="X53" i="193" s="1"/>
  <c r="Y53" i="193" a="1"/>
  <c r="Y53" i="193" s="1"/>
  <c r="Z53" i="193" a="1"/>
  <c r="Z53" i="193" s="1"/>
  <c r="AA53" i="193" a="1"/>
  <c r="AA53" i="193" s="1"/>
  <c r="AB53" i="193" a="1"/>
  <c r="AB53" i="193" s="1"/>
  <c r="V54" i="193" a="1"/>
  <c r="V54" i="193" s="1"/>
  <c r="W54" i="193" a="1"/>
  <c r="W54" i="193" s="1"/>
  <c r="X54" i="193" a="1"/>
  <c r="X54" i="193" s="1"/>
  <c r="Y54" i="193" a="1"/>
  <c r="Y54" i="193" s="1"/>
  <c r="Z54" i="193" a="1"/>
  <c r="Z54" i="193" s="1"/>
  <c r="AA54" i="193" a="1"/>
  <c r="AA54" i="193" s="1"/>
  <c r="AB54" i="193" a="1"/>
  <c r="AB54" i="193" s="1"/>
  <c r="V55" i="193" a="1"/>
  <c r="V55" i="193" s="1"/>
  <c r="W55" i="193" a="1"/>
  <c r="W55" i="193" s="1"/>
  <c r="X55" i="193" a="1"/>
  <c r="X55" i="193" s="1"/>
  <c r="Y55" i="193" a="1"/>
  <c r="Y55" i="193" s="1"/>
  <c r="Z55" i="193" a="1"/>
  <c r="Z55" i="193" s="1"/>
  <c r="AA55" i="193" a="1"/>
  <c r="AA55" i="193" s="1"/>
  <c r="AB55" i="193" a="1"/>
  <c r="AB55" i="193" s="1"/>
  <c r="V56" i="193" a="1"/>
  <c r="V56" i="193" s="1"/>
  <c r="W56" i="193" a="1"/>
  <c r="W56" i="193" s="1"/>
  <c r="X56" i="193" a="1"/>
  <c r="X56" i="193" s="1"/>
  <c r="Y56" i="193" a="1"/>
  <c r="Y56" i="193" s="1"/>
  <c r="Z56" i="193" a="1"/>
  <c r="Z56" i="193" s="1"/>
  <c r="AA56" i="193" a="1"/>
  <c r="AA56" i="193" s="1"/>
  <c r="AB56" i="193" a="1"/>
  <c r="AB56" i="193" s="1"/>
  <c r="V57" i="193" a="1"/>
  <c r="V57" i="193" s="1"/>
  <c r="W57" i="193" a="1"/>
  <c r="W57" i="193" s="1"/>
  <c r="X57" i="193" a="1"/>
  <c r="X57" i="193" s="1"/>
  <c r="Y57" i="193" a="1"/>
  <c r="Y57" i="193" s="1"/>
  <c r="Z57" i="193" a="1"/>
  <c r="Z57" i="193" s="1"/>
  <c r="AA57" i="193" a="1"/>
  <c r="AA57" i="193" s="1"/>
  <c r="AB57" i="193" a="1"/>
  <c r="AB57" i="193" s="1"/>
  <c r="V58" i="193" a="1"/>
  <c r="V58" i="193" s="1"/>
  <c r="W58" i="193" a="1"/>
  <c r="W58" i="193" s="1"/>
  <c r="X58" i="193" a="1"/>
  <c r="X58" i="193" s="1"/>
  <c r="Y58" i="193" a="1"/>
  <c r="Y58" i="193" s="1"/>
  <c r="Z58" i="193" a="1"/>
  <c r="Z58" i="193" s="1"/>
  <c r="AA58" i="193" a="1"/>
  <c r="AA58" i="193" s="1"/>
  <c r="AB58" i="193" a="1"/>
  <c r="AB58" i="193" s="1"/>
  <c r="V59" i="193" a="1"/>
  <c r="V59" i="193" s="1"/>
  <c r="W59" i="193" a="1"/>
  <c r="W59" i="193" s="1"/>
  <c r="X59" i="193" a="1"/>
  <c r="X59" i="193" s="1"/>
  <c r="Y59" i="193" a="1"/>
  <c r="Y59" i="193" s="1"/>
  <c r="Z59" i="193" a="1"/>
  <c r="Z59" i="193" s="1"/>
  <c r="AA59" i="193" a="1"/>
  <c r="AA59" i="193" s="1"/>
  <c r="AB59" i="193" a="1"/>
  <c r="AB59" i="193" s="1"/>
  <c r="V60" i="193" a="1"/>
  <c r="V60" i="193" s="1"/>
  <c r="W60" i="193" a="1"/>
  <c r="W60" i="193" s="1"/>
  <c r="X60" i="193" a="1"/>
  <c r="X60" i="193" s="1"/>
  <c r="Y60" i="193" a="1"/>
  <c r="Y60" i="193" s="1"/>
  <c r="Z60" i="193" a="1"/>
  <c r="Z60" i="193" s="1"/>
  <c r="AA60" i="193" a="1"/>
  <c r="AA60" i="193" s="1"/>
  <c r="AB60" i="193" a="1"/>
  <c r="AB60" i="193" s="1"/>
  <c r="V61" i="193" a="1"/>
  <c r="V61" i="193" s="1"/>
  <c r="W61" i="193" a="1"/>
  <c r="W61" i="193" s="1"/>
  <c r="X61" i="193" a="1"/>
  <c r="X61" i="193" s="1"/>
  <c r="Y61" i="193" a="1"/>
  <c r="Y61" i="193" s="1"/>
  <c r="Z61" i="193" a="1"/>
  <c r="Z61" i="193" s="1"/>
  <c r="AA61" i="193" a="1"/>
  <c r="AA61" i="193" s="1"/>
  <c r="AB61" i="193" a="1"/>
  <c r="AB61" i="193" s="1"/>
  <c r="AB4" i="193" a="1"/>
  <c r="AB4" i="193" s="1"/>
  <c r="AA4" i="193" a="1"/>
  <c r="AA4" i="193" s="1"/>
  <c r="Z4" i="193" a="1"/>
  <c r="Z4" i="193" s="1"/>
  <c r="Y4" i="193" a="1"/>
  <c r="Y4" i="193" s="1"/>
  <c r="X4" i="193" a="1"/>
  <c r="X4" i="193" s="1"/>
  <c r="W4" i="193" a="1"/>
  <c r="W4" i="193" s="1"/>
  <c r="V4" i="193" a="1"/>
  <c r="V4" i="193" s="1"/>
  <c r="V5" i="184" a="1"/>
  <c r="V5" i="184" s="1"/>
  <c r="W5" i="184" a="1"/>
  <c r="W5" i="184" s="1"/>
  <c r="X5" i="184" a="1"/>
  <c r="X5" i="184" s="1"/>
  <c r="Y5" i="184" a="1"/>
  <c r="Y5" i="184" s="1"/>
  <c r="Z5" i="184" a="1"/>
  <c r="Z5" i="184" s="1"/>
  <c r="AA5" i="184" a="1"/>
  <c r="AA5" i="184" s="1"/>
  <c r="AB5" i="184" a="1"/>
  <c r="AB5" i="184" s="1"/>
  <c r="V6" i="184" a="1"/>
  <c r="V6" i="184" s="1"/>
  <c r="W6" i="184" a="1"/>
  <c r="W6" i="184" s="1"/>
  <c r="X6" i="184" a="1"/>
  <c r="X6" i="184" s="1"/>
  <c r="Y6" i="184" a="1"/>
  <c r="Y6" i="184" s="1"/>
  <c r="Z6" i="184" a="1"/>
  <c r="Z6" i="184" s="1"/>
  <c r="AA6" i="184" a="1"/>
  <c r="AA6" i="184" s="1"/>
  <c r="AB6" i="184" a="1"/>
  <c r="AB6" i="184" s="1"/>
  <c r="V7" i="184" a="1"/>
  <c r="V7" i="184" s="1"/>
  <c r="W7" i="184" a="1"/>
  <c r="W7" i="184" s="1"/>
  <c r="X7" i="184" a="1"/>
  <c r="X7" i="184" s="1"/>
  <c r="Y7" i="184" a="1"/>
  <c r="Y7" i="184" s="1"/>
  <c r="Z7" i="184" a="1"/>
  <c r="Z7" i="184" s="1"/>
  <c r="AA7" i="184" a="1"/>
  <c r="AA7" i="184" s="1"/>
  <c r="AB7" i="184" a="1"/>
  <c r="AB7" i="184" s="1"/>
  <c r="V8" i="184" a="1"/>
  <c r="V8" i="184" s="1"/>
  <c r="W8" i="184" a="1"/>
  <c r="W8" i="184" s="1"/>
  <c r="X8" i="184" a="1"/>
  <c r="X8" i="184" s="1"/>
  <c r="Y8" i="184" a="1"/>
  <c r="Y8" i="184" s="1"/>
  <c r="Z8" i="184" a="1"/>
  <c r="Z8" i="184" s="1"/>
  <c r="AA8" i="184" a="1"/>
  <c r="AA8" i="184" s="1"/>
  <c r="AB8" i="184" a="1"/>
  <c r="AB8" i="184" s="1"/>
  <c r="V9" i="184" a="1"/>
  <c r="V9" i="184" s="1"/>
  <c r="W9" i="184" a="1"/>
  <c r="W9" i="184" s="1"/>
  <c r="X9" i="184" a="1"/>
  <c r="X9" i="184" s="1"/>
  <c r="Y9" i="184" a="1"/>
  <c r="Y9" i="184" s="1"/>
  <c r="Z9" i="184" a="1"/>
  <c r="Z9" i="184" s="1"/>
  <c r="AA9" i="184" a="1"/>
  <c r="AA9" i="184" s="1"/>
  <c r="AB9" i="184" a="1"/>
  <c r="AB9" i="184" s="1"/>
  <c r="V10" i="184" a="1"/>
  <c r="V10" i="184" s="1"/>
  <c r="W10" i="184" a="1"/>
  <c r="W10" i="184" s="1"/>
  <c r="X10" i="184" a="1"/>
  <c r="X10" i="184" s="1"/>
  <c r="Y10" i="184" a="1"/>
  <c r="Y10" i="184" s="1"/>
  <c r="Z10" i="184" a="1"/>
  <c r="Z10" i="184" s="1"/>
  <c r="AA10" i="184" a="1"/>
  <c r="AA10" i="184" s="1"/>
  <c r="AB10" i="184" a="1"/>
  <c r="AB10" i="184" s="1"/>
  <c r="V11" i="184" a="1"/>
  <c r="V11" i="184" s="1"/>
  <c r="W11" i="184" a="1"/>
  <c r="W11" i="184" s="1"/>
  <c r="X11" i="184" a="1"/>
  <c r="X11" i="184" s="1"/>
  <c r="Y11" i="184" a="1"/>
  <c r="Y11" i="184" s="1"/>
  <c r="Z11" i="184" a="1"/>
  <c r="Z11" i="184" s="1"/>
  <c r="AA11" i="184" a="1"/>
  <c r="AA11" i="184" s="1"/>
  <c r="AB11" i="184" a="1"/>
  <c r="AB11" i="184" s="1"/>
  <c r="V12" i="184" a="1"/>
  <c r="V12" i="184" s="1"/>
  <c r="W12" i="184" a="1"/>
  <c r="W12" i="184" s="1"/>
  <c r="X12" i="184" a="1"/>
  <c r="X12" i="184" s="1"/>
  <c r="Y12" i="184" a="1"/>
  <c r="Y12" i="184" s="1"/>
  <c r="Z12" i="184" a="1"/>
  <c r="Z12" i="184" s="1"/>
  <c r="AA12" i="184" a="1"/>
  <c r="AA12" i="184" s="1"/>
  <c r="AB12" i="184" a="1"/>
  <c r="AB12" i="184" s="1"/>
  <c r="V13" i="184" a="1"/>
  <c r="V13" i="184" s="1"/>
  <c r="W13" i="184" a="1"/>
  <c r="W13" i="184" s="1"/>
  <c r="X13" i="184" a="1"/>
  <c r="X13" i="184" s="1"/>
  <c r="Y13" i="184" a="1"/>
  <c r="Y13" i="184" s="1"/>
  <c r="Z13" i="184" a="1"/>
  <c r="Z13" i="184" s="1"/>
  <c r="AA13" i="184" a="1"/>
  <c r="AA13" i="184" s="1"/>
  <c r="AB13" i="184" a="1"/>
  <c r="AB13" i="184" s="1"/>
  <c r="V14" i="184" a="1"/>
  <c r="V14" i="184" s="1"/>
  <c r="W14" i="184" a="1"/>
  <c r="W14" i="184" s="1"/>
  <c r="X14" i="184" a="1"/>
  <c r="X14" i="184" s="1"/>
  <c r="Y14" i="184" a="1"/>
  <c r="Y14" i="184" s="1"/>
  <c r="Z14" i="184" a="1"/>
  <c r="Z14" i="184" s="1"/>
  <c r="AA14" i="184" a="1"/>
  <c r="AA14" i="184" s="1"/>
  <c r="AB14" i="184" a="1"/>
  <c r="AB14" i="184" s="1"/>
  <c r="V15" i="184" a="1"/>
  <c r="V15" i="184" s="1"/>
  <c r="W15" i="184" a="1"/>
  <c r="W15" i="184" s="1"/>
  <c r="X15" i="184" a="1"/>
  <c r="X15" i="184" s="1"/>
  <c r="Y15" i="184" a="1"/>
  <c r="Y15" i="184" s="1"/>
  <c r="Z15" i="184" a="1"/>
  <c r="Z15" i="184" s="1"/>
  <c r="AA15" i="184" a="1"/>
  <c r="AA15" i="184" s="1"/>
  <c r="AB15" i="184" a="1"/>
  <c r="AB15" i="184" s="1"/>
  <c r="V16" i="184" a="1"/>
  <c r="V16" i="184" s="1"/>
  <c r="W16" i="184" a="1"/>
  <c r="W16" i="184" s="1"/>
  <c r="X16" i="184" a="1"/>
  <c r="X16" i="184" s="1"/>
  <c r="Y16" i="184" a="1"/>
  <c r="Y16" i="184" s="1"/>
  <c r="Z16" i="184" a="1"/>
  <c r="Z16" i="184" s="1"/>
  <c r="AA16" i="184" a="1"/>
  <c r="AA16" i="184" s="1"/>
  <c r="AB16" i="184" a="1"/>
  <c r="AB16" i="184" s="1"/>
  <c r="V17" i="184" a="1"/>
  <c r="V17" i="184" s="1"/>
  <c r="W17" i="184" a="1"/>
  <c r="W17" i="184" s="1"/>
  <c r="X17" i="184" a="1"/>
  <c r="X17" i="184" s="1"/>
  <c r="Y17" i="184" a="1"/>
  <c r="Y17" i="184" s="1"/>
  <c r="Z17" i="184" a="1"/>
  <c r="Z17" i="184" s="1"/>
  <c r="AA17" i="184" a="1"/>
  <c r="AA17" i="184" s="1"/>
  <c r="AB17" i="184" a="1"/>
  <c r="AB17" i="184" s="1"/>
  <c r="V18" i="184" a="1"/>
  <c r="V18" i="184" s="1"/>
  <c r="W18" i="184" a="1"/>
  <c r="W18" i="184" s="1"/>
  <c r="X18" i="184" a="1"/>
  <c r="X18" i="184" s="1"/>
  <c r="Y18" i="184" a="1"/>
  <c r="Y18" i="184" s="1"/>
  <c r="Z18" i="184" a="1"/>
  <c r="Z18" i="184" s="1"/>
  <c r="AA18" i="184" a="1"/>
  <c r="AA18" i="184" s="1"/>
  <c r="AB18" i="184" a="1"/>
  <c r="AB18" i="184" s="1"/>
  <c r="V19" i="184" a="1"/>
  <c r="V19" i="184" s="1"/>
  <c r="W19" i="184" a="1"/>
  <c r="W19" i="184" s="1"/>
  <c r="X19" i="184" a="1"/>
  <c r="X19" i="184" s="1"/>
  <c r="Y19" i="184" a="1"/>
  <c r="Y19" i="184" s="1"/>
  <c r="Z19" i="184" a="1"/>
  <c r="Z19" i="184" s="1"/>
  <c r="AA19" i="184" a="1"/>
  <c r="AA19" i="184" s="1"/>
  <c r="AB19" i="184" a="1"/>
  <c r="AB19" i="184" s="1"/>
  <c r="V20" i="184" a="1"/>
  <c r="V20" i="184" s="1"/>
  <c r="W20" i="184" a="1"/>
  <c r="W20" i="184" s="1"/>
  <c r="X20" i="184" a="1"/>
  <c r="X20" i="184" s="1"/>
  <c r="Y20" i="184" a="1"/>
  <c r="Y20" i="184" s="1"/>
  <c r="Z20" i="184" a="1"/>
  <c r="Z20" i="184" s="1"/>
  <c r="AA20" i="184" a="1"/>
  <c r="AA20" i="184" s="1"/>
  <c r="AB20" i="184" a="1"/>
  <c r="AB20" i="184" s="1"/>
  <c r="V21" i="184" a="1"/>
  <c r="V21" i="184" s="1"/>
  <c r="W21" i="184" a="1"/>
  <c r="W21" i="184" s="1"/>
  <c r="X21" i="184" a="1"/>
  <c r="X21" i="184" s="1"/>
  <c r="Y21" i="184" a="1"/>
  <c r="Y21" i="184" s="1"/>
  <c r="Z21" i="184" a="1"/>
  <c r="Z21" i="184" s="1"/>
  <c r="AA21" i="184" a="1"/>
  <c r="AA21" i="184" s="1"/>
  <c r="AB21" i="184" a="1"/>
  <c r="AB21" i="184" s="1"/>
  <c r="V22" i="184" a="1"/>
  <c r="V22" i="184" s="1"/>
  <c r="W22" i="184" a="1"/>
  <c r="W22" i="184" s="1"/>
  <c r="X22" i="184" a="1"/>
  <c r="X22" i="184" s="1"/>
  <c r="Y22" i="184" a="1"/>
  <c r="Y22" i="184" s="1"/>
  <c r="Z22" i="184" a="1"/>
  <c r="Z22" i="184" s="1"/>
  <c r="AA22" i="184" a="1"/>
  <c r="AA22" i="184" s="1"/>
  <c r="AB22" i="184" a="1"/>
  <c r="AB22" i="184" s="1"/>
  <c r="V23" i="184" a="1"/>
  <c r="V23" i="184" s="1"/>
  <c r="W23" i="184" a="1"/>
  <c r="W23" i="184" s="1"/>
  <c r="X23" i="184" a="1"/>
  <c r="X23" i="184" s="1"/>
  <c r="Y23" i="184" a="1"/>
  <c r="Y23" i="184" s="1"/>
  <c r="Z23" i="184" a="1"/>
  <c r="Z23" i="184" s="1"/>
  <c r="AA23" i="184" a="1"/>
  <c r="AA23" i="184" s="1"/>
  <c r="AB23" i="184" a="1"/>
  <c r="AB23" i="184" s="1"/>
  <c r="V24" i="184" a="1"/>
  <c r="V24" i="184" s="1"/>
  <c r="W24" i="184" a="1"/>
  <c r="W24" i="184" s="1"/>
  <c r="X24" i="184" a="1"/>
  <c r="X24" i="184" s="1"/>
  <c r="Y24" i="184" a="1"/>
  <c r="Y24" i="184" s="1"/>
  <c r="Z24" i="184" a="1"/>
  <c r="Z24" i="184" s="1"/>
  <c r="AA24" i="184" a="1"/>
  <c r="AA24" i="184" s="1"/>
  <c r="AB24" i="184" a="1"/>
  <c r="AB24" i="184" s="1"/>
  <c r="V25" i="184" a="1"/>
  <c r="V25" i="184" s="1"/>
  <c r="W25" i="184" a="1"/>
  <c r="W25" i="184" s="1"/>
  <c r="X25" i="184" a="1"/>
  <c r="X25" i="184" s="1"/>
  <c r="Y25" i="184" a="1"/>
  <c r="Y25" i="184" s="1"/>
  <c r="Z25" i="184" a="1"/>
  <c r="Z25" i="184" s="1"/>
  <c r="AA25" i="184" a="1"/>
  <c r="AA25" i="184" s="1"/>
  <c r="AB25" i="184" a="1"/>
  <c r="AB25" i="184" s="1"/>
  <c r="V26" i="184" a="1"/>
  <c r="V26" i="184" s="1"/>
  <c r="W26" i="184" a="1"/>
  <c r="W26" i="184" s="1"/>
  <c r="X26" i="184" a="1"/>
  <c r="X26" i="184" s="1"/>
  <c r="Y26" i="184" a="1"/>
  <c r="Y26" i="184" s="1"/>
  <c r="Z26" i="184" a="1"/>
  <c r="Z26" i="184" s="1"/>
  <c r="AA26" i="184" a="1"/>
  <c r="AA26" i="184" s="1"/>
  <c r="AB26" i="184" a="1"/>
  <c r="AB26" i="184" s="1"/>
  <c r="V27" i="184" a="1"/>
  <c r="V27" i="184" s="1"/>
  <c r="W27" i="184" a="1"/>
  <c r="W27" i="184" s="1"/>
  <c r="X27" i="184" a="1"/>
  <c r="X27" i="184" s="1"/>
  <c r="Y27" i="184" a="1"/>
  <c r="Y27" i="184" s="1"/>
  <c r="Z27" i="184" a="1"/>
  <c r="Z27" i="184" s="1"/>
  <c r="AA27" i="184" a="1"/>
  <c r="AA27" i="184" s="1"/>
  <c r="AB27" i="184" a="1"/>
  <c r="AB27" i="184" s="1"/>
  <c r="V28" i="184" a="1"/>
  <c r="V28" i="184" s="1"/>
  <c r="W28" i="184" a="1"/>
  <c r="W28" i="184" s="1"/>
  <c r="X28" i="184" a="1"/>
  <c r="X28" i="184" s="1"/>
  <c r="Y28" i="184" a="1"/>
  <c r="Y28" i="184" s="1"/>
  <c r="Z28" i="184" a="1"/>
  <c r="Z28" i="184" s="1"/>
  <c r="AA28" i="184" a="1"/>
  <c r="AA28" i="184" s="1"/>
  <c r="AB28" i="184" a="1"/>
  <c r="AB28" i="184" s="1"/>
  <c r="V29" i="184" a="1"/>
  <c r="V29" i="184" s="1"/>
  <c r="W29" i="184" a="1"/>
  <c r="W29" i="184" s="1"/>
  <c r="X29" i="184" a="1"/>
  <c r="X29" i="184" s="1"/>
  <c r="Y29" i="184" a="1"/>
  <c r="Y29" i="184" s="1"/>
  <c r="Z29" i="184" a="1"/>
  <c r="Z29" i="184" s="1"/>
  <c r="AA29" i="184" a="1"/>
  <c r="AA29" i="184" s="1"/>
  <c r="AB29" i="184" a="1"/>
  <c r="AB29" i="184" s="1"/>
  <c r="V30" i="184" a="1"/>
  <c r="V30" i="184" s="1"/>
  <c r="W30" i="184" a="1"/>
  <c r="W30" i="184" s="1"/>
  <c r="X30" i="184" a="1"/>
  <c r="X30" i="184" s="1"/>
  <c r="Y30" i="184" a="1"/>
  <c r="Y30" i="184" s="1"/>
  <c r="Z30" i="184" a="1"/>
  <c r="Z30" i="184" s="1"/>
  <c r="AA30" i="184" a="1"/>
  <c r="AA30" i="184" s="1"/>
  <c r="AB30" i="184" a="1"/>
  <c r="AB30" i="184" s="1"/>
  <c r="V31" i="184" a="1"/>
  <c r="V31" i="184" s="1"/>
  <c r="W31" i="184" a="1"/>
  <c r="W31" i="184" s="1"/>
  <c r="X31" i="184" a="1"/>
  <c r="X31" i="184" s="1"/>
  <c r="Y31" i="184" a="1"/>
  <c r="Y31" i="184" s="1"/>
  <c r="Z31" i="184" a="1"/>
  <c r="Z31" i="184" s="1"/>
  <c r="AA31" i="184" a="1"/>
  <c r="AA31" i="184" s="1"/>
  <c r="AB31" i="184" a="1"/>
  <c r="AB31" i="184" s="1"/>
  <c r="V32" i="184" a="1"/>
  <c r="V32" i="184" s="1"/>
  <c r="W32" i="184" a="1"/>
  <c r="W32" i="184" s="1"/>
  <c r="X32" i="184" a="1"/>
  <c r="X32" i="184" s="1"/>
  <c r="Y32" i="184" a="1"/>
  <c r="Y32" i="184" s="1"/>
  <c r="Z32" i="184" a="1"/>
  <c r="Z32" i="184" s="1"/>
  <c r="AA32" i="184" a="1"/>
  <c r="AA32" i="184" s="1"/>
  <c r="AB32" i="184" a="1"/>
  <c r="AB32" i="184" s="1"/>
  <c r="V33" i="184" a="1"/>
  <c r="V33" i="184" s="1"/>
  <c r="W33" i="184" a="1"/>
  <c r="W33" i="184" s="1"/>
  <c r="X33" i="184" a="1"/>
  <c r="X33" i="184" s="1"/>
  <c r="Y33" i="184" a="1"/>
  <c r="Y33" i="184" s="1"/>
  <c r="Z33" i="184" a="1"/>
  <c r="Z33" i="184" s="1"/>
  <c r="AA33" i="184" a="1"/>
  <c r="AA33" i="184" s="1"/>
  <c r="AB33" i="184" a="1"/>
  <c r="AB33" i="184" s="1"/>
  <c r="V34" i="184" a="1"/>
  <c r="V34" i="184" s="1"/>
  <c r="W34" i="184" a="1"/>
  <c r="W34" i="184" s="1"/>
  <c r="X34" i="184" a="1"/>
  <c r="X34" i="184" s="1"/>
  <c r="Y34" i="184" a="1"/>
  <c r="Y34" i="184" s="1"/>
  <c r="Z34" i="184" a="1"/>
  <c r="Z34" i="184" s="1"/>
  <c r="AA34" i="184" a="1"/>
  <c r="AA34" i="184" s="1"/>
  <c r="AB34" i="184" a="1"/>
  <c r="AB34" i="184" s="1"/>
  <c r="V35" i="184" a="1"/>
  <c r="V35" i="184" s="1"/>
  <c r="W35" i="184" a="1"/>
  <c r="W35" i="184" s="1"/>
  <c r="X35" i="184" a="1"/>
  <c r="X35" i="184" s="1"/>
  <c r="Y35" i="184" a="1"/>
  <c r="Y35" i="184" s="1"/>
  <c r="Z35" i="184" a="1"/>
  <c r="Z35" i="184" s="1"/>
  <c r="AA35" i="184" a="1"/>
  <c r="AA35" i="184" s="1"/>
  <c r="AB35" i="184" a="1"/>
  <c r="AB35" i="184" s="1"/>
  <c r="V36" i="184" a="1"/>
  <c r="V36" i="184" s="1"/>
  <c r="W36" i="184" a="1"/>
  <c r="W36" i="184" s="1"/>
  <c r="X36" i="184" a="1"/>
  <c r="X36" i="184" s="1"/>
  <c r="Y36" i="184" a="1"/>
  <c r="Y36" i="184" s="1"/>
  <c r="Z36" i="184" a="1"/>
  <c r="Z36" i="184" s="1"/>
  <c r="AA36" i="184" a="1"/>
  <c r="AA36" i="184" s="1"/>
  <c r="AB36" i="184" a="1"/>
  <c r="AB36" i="184" s="1"/>
  <c r="V37" i="184" a="1"/>
  <c r="V37" i="184" s="1"/>
  <c r="W37" i="184" a="1"/>
  <c r="W37" i="184" s="1"/>
  <c r="X37" i="184" a="1"/>
  <c r="X37" i="184" s="1"/>
  <c r="Y37" i="184" a="1"/>
  <c r="Y37" i="184" s="1"/>
  <c r="Z37" i="184" a="1"/>
  <c r="Z37" i="184" s="1"/>
  <c r="AA37" i="184" a="1"/>
  <c r="AA37" i="184" s="1"/>
  <c r="AB37" i="184" a="1"/>
  <c r="AB37" i="184" s="1"/>
  <c r="V38" i="184" a="1"/>
  <c r="V38" i="184" s="1"/>
  <c r="W38" i="184" a="1"/>
  <c r="W38" i="184" s="1"/>
  <c r="X38" i="184" a="1"/>
  <c r="X38" i="184" s="1"/>
  <c r="Y38" i="184" a="1"/>
  <c r="Y38" i="184" s="1"/>
  <c r="Z38" i="184" a="1"/>
  <c r="Z38" i="184" s="1"/>
  <c r="AA38" i="184" a="1"/>
  <c r="AA38" i="184" s="1"/>
  <c r="AB38" i="184" a="1"/>
  <c r="AB38" i="184" s="1"/>
  <c r="V39" i="184" a="1"/>
  <c r="V39" i="184" s="1"/>
  <c r="W39" i="184" a="1"/>
  <c r="W39" i="184" s="1"/>
  <c r="X39" i="184" a="1"/>
  <c r="X39" i="184" s="1"/>
  <c r="Y39" i="184" a="1"/>
  <c r="Y39" i="184" s="1"/>
  <c r="Z39" i="184" a="1"/>
  <c r="Z39" i="184" s="1"/>
  <c r="AA39" i="184" a="1"/>
  <c r="AA39" i="184" s="1"/>
  <c r="AB39" i="184" a="1"/>
  <c r="AB39" i="184" s="1"/>
  <c r="AB4" i="184" a="1"/>
  <c r="AB4" i="184" s="1"/>
  <c r="AA4" i="184" a="1"/>
  <c r="AA4" i="184" s="1"/>
  <c r="Z4" i="184" a="1"/>
  <c r="Z4" i="184" s="1"/>
  <c r="Y4" i="184" a="1"/>
  <c r="Y4" i="184" s="1"/>
  <c r="X4" i="184" a="1"/>
  <c r="X4" i="184" s="1"/>
  <c r="W4" i="184" a="1"/>
  <c r="W4" i="184" s="1"/>
  <c r="V4" i="184" a="1"/>
  <c r="V4" i="184" s="1"/>
  <c r="V9" i="187" a="1"/>
  <c r="V9" i="187" s="1"/>
  <c r="W9" i="187" a="1"/>
  <c r="W9" i="187" s="1"/>
  <c r="X9" i="187" a="1"/>
  <c r="X9" i="187" s="1"/>
  <c r="Y9" i="187" a="1"/>
  <c r="Y9" i="187" s="1"/>
  <c r="Z9" i="187" a="1"/>
  <c r="Z9" i="187" s="1"/>
  <c r="AA9" i="187" a="1"/>
  <c r="AA9" i="187" s="1"/>
  <c r="AB9" i="187" a="1"/>
  <c r="AB9" i="187" s="1"/>
  <c r="V10" i="187" a="1"/>
  <c r="V10" i="187" s="1"/>
  <c r="W10" i="187" a="1"/>
  <c r="W10" i="187" s="1"/>
  <c r="X10" i="187" a="1"/>
  <c r="X10" i="187" s="1"/>
  <c r="Y10" i="187" a="1"/>
  <c r="Y10" i="187" s="1"/>
  <c r="Z10" i="187" a="1"/>
  <c r="Z10" i="187" s="1"/>
  <c r="AA10" i="187" a="1"/>
  <c r="AA10" i="187" s="1"/>
  <c r="AB10" i="187" a="1"/>
  <c r="AB10" i="187" s="1"/>
  <c r="V11" i="187" a="1"/>
  <c r="V11" i="187" s="1"/>
  <c r="W11" i="187" a="1"/>
  <c r="W11" i="187" s="1"/>
  <c r="X11" i="187" a="1"/>
  <c r="X11" i="187" s="1"/>
  <c r="Y11" i="187" a="1"/>
  <c r="Y11" i="187" s="1"/>
  <c r="Z11" i="187" a="1"/>
  <c r="Z11" i="187" s="1"/>
  <c r="AA11" i="187" a="1"/>
  <c r="AA11" i="187" s="1"/>
  <c r="AB11" i="187" a="1"/>
  <c r="AB11" i="187" s="1"/>
  <c r="V12" i="187" a="1"/>
  <c r="V12" i="187" s="1"/>
  <c r="W12" i="187" a="1"/>
  <c r="W12" i="187" s="1"/>
  <c r="X12" i="187" a="1"/>
  <c r="X12" i="187" s="1"/>
  <c r="Y12" i="187" a="1"/>
  <c r="Y12" i="187" s="1"/>
  <c r="Z12" i="187" a="1"/>
  <c r="Z12" i="187" s="1"/>
  <c r="AA12" i="187" a="1"/>
  <c r="AA12" i="187" s="1"/>
  <c r="AB12" i="187" a="1"/>
  <c r="AB12" i="187" s="1"/>
  <c r="V13" i="187" a="1"/>
  <c r="V13" i="187" s="1"/>
  <c r="W13" i="187" a="1"/>
  <c r="W13" i="187" s="1"/>
  <c r="X13" i="187" a="1"/>
  <c r="X13" i="187" s="1"/>
  <c r="Y13" i="187" a="1"/>
  <c r="Y13" i="187" s="1"/>
  <c r="Z13" i="187" a="1"/>
  <c r="Z13" i="187" s="1"/>
  <c r="AA13" i="187" a="1"/>
  <c r="AA13" i="187" s="1"/>
  <c r="AB13" i="187" a="1"/>
  <c r="AB13" i="187" s="1"/>
  <c r="V14" i="187" a="1"/>
  <c r="V14" i="187" s="1"/>
  <c r="W14" i="187" a="1"/>
  <c r="W14" i="187" s="1"/>
  <c r="X14" i="187" a="1"/>
  <c r="X14" i="187" s="1"/>
  <c r="Y14" i="187" a="1"/>
  <c r="Y14" i="187" s="1"/>
  <c r="Z14" i="187" a="1"/>
  <c r="Z14" i="187" s="1"/>
  <c r="AA14" i="187" a="1"/>
  <c r="AA14" i="187" s="1"/>
  <c r="AB14" i="187" a="1"/>
  <c r="AB14" i="187" s="1"/>
  <c r="V15" i="187" a="1"/>
  <c r="V15" i="187" s="1"/>
  <c r="W15" i="187" a="1"/>
  <c r="W15" i="187" s="1"/>
  <c r="X15" i="187" a="1"/>
  <c r="X15" i="187" s="1"/>
  <c r="Y15" i="187" a="1"/>
  <c r="Y15" i="187" s="1"/>
  <c r="Z15" i="187" a="1"/>
  <c r="Z15" i="187" s="1"/>
  <c r="AA15" i="187" a="1"/>
  <c r="AA15" i="187" s="1"/>
  <c r="AB15" i="187" a="1"/>
  <c r="AB15" i="187" s="1"/>
  <c r="V16" i="187" a="1"/>
  <c r="V16" i="187" s="1"/>
  <c r="W16" i="187" a="1"/>
  <c r="W16" i="187" s="1"/>
  <c r="X16" i="187" a="1"/>
  <c r="X16" i="187" s="1"/>
  <c r="Y16" i="187" a="1"/>
  <c r="Y16" i="187" s="1"/>
  <c r="Z16" i="187" a="1"/>
  <c r="Z16" i="187" s="1"/>
  <c r="AA16" i="187" a="1"/>
  <c r="AA16" i="187" s="1"/>
  <c r="AB16" i="187" a="1"/>
  <c r="AB16" i="187" s="1"/>
  <c r="V5" i="187" a="1"/>
  <c r="V5" i="187" s="1"/>
  <c r="W5" i="187" a="1"/>
  <c r="W5" i="187" s="1"/>
  <c r="X5" i="187" a="1"/>
  <c r="X5" i="187" s="1"/>
  <c r="Y5" i="187" a="1"/>
  <c r="Y5" i="187" s="1"/>
  <c r="Z5" i="187" a="1"/>
  <c r="Z5" i="187" s="1"/>
  <c r="AA5" i="187" a="1"/>
  <c r="AA5" i="187" s="1"/>
  <c r="AB5" i="187" a="1"/>
  <c r="AB5" i="187" s="1"/>
  <c r="V6" i="187" a="1"/>
  <c r="V6" i="187" s="1"/>
  <c r="W6" i="187" a="1"/>
  <c r="W6" i="187" s="1"/>
  <c r="X6" i="187" a="1"/>
  <c r="X6" i="187" s="1"/>
  <c r="Y6" i="187" a="1"/>
  <c r="Y6" i="187" s="1"/>
  <c r="Z6" i="187" a="1"/>
  <c r="Z6" i="187" s="1"/>
  <c r="AA6" i="187" a="1"/>
  <c r="AA6" i="187" s="1"/>
  <c r="AB6" i="187" a="1"/>
  <c r="AB6" i="187" s="1"/>
  <c r="V7" i="187" a="1"/>
  <c r="V7" i="187" s="1"/>
  <c r="W7" i="187" a="1"/>
  <c r="W7" i="187" s="1"/>
  <c r="X7" i="187" a="1"/>
  <c r="X7" i="187" s="1"/>
  <c r="Y7" i="187" a="1"/>
  <c r="Y7" i="187" s="1"/>
  <c r="Z7" i="187" a="1"/>
  <c r="Z7" i="187" s="1"/>
  <c r="AA7" i="187" a="1"/>
  <c r="AA7" i="187" s="1"/>
  <c r="AB7" i="187" a="1"/>
  <c r="AB7" i="187" s="1"/>
  <c r="V8" i="187" a="1"/>
  <c r="V8" i="187" s="1"/>
  <c r="W8" i="187" a="1"/>
  <c r="W8" i="187" s="1"/>
  <c r="X8" i="187" a="1"/>
  <c r="X8" i="187" s="1"/>
  <c r="Y8" i="187" a="1"/>
  <c r="Y8" i="187" s="1"/>
  <c r="Z8" i="187" a="1"/>
  <c r="Z8" i="187" s="1"/>
  <c r="AA8" i="187" a="1"/>
  <c r="AA8" i="187" s="1"/>
  <c r="AB8" i="187" a="1"/>
  <c r="AB8" i="187" s="1"/>
  <c r="AB4" i="187" a="1"/>
  <c r="AB4" i="187" s="1"/>
  <c r="AA4" i="187" a="1"/>
  <c r="AA4" i="187" s="1"/>
  <c r="Z4" i="187" a="1"/>
  <c r="Z4" i="187" s="1"/>
  <c r="Y4" i="187" a="1"/>
  <c r="Y4" i="187" s="1"/>
  <c r="X4" i="187" a="1"/>
  <c r="X4" i="187" s="1"/>
  <c r="W4" i="187" a="1"/>
  <c r="W4" i="187" s="1"/>
  <c r="V4" i="187" a="1"/>
  <c r="V4" i="187" s="1"/>
  <c r="G5" i="185" a="1"/>
  <c r="G5" i="185" s="1"/>
  <c r="G6" i="185" a="1"/>
  <c r="G6" i="185" s="1"/>
  <c r="G7" i="185" a="1"/>
  <c r="G7" i="185" s="1"/>
  <c r="G8" i="185" a="1"/>
  <c r="G8" i="185" s="1"/>
  <c r="G9" i="185" a="1"/>
  <c r="G9" i="185" s="1"/>
  <c r="G10" i="185" a="1"/>
  <c r="G10" i="185" s="1"/>
  <c r="G11" i="185" a="1"/>
  <c r="G11" i="185" s="1"/>
  <c r="G12" i="185" a="1"/>
  <c r="G12" i="185" s="1"/>
  <c r="G13" i="185" a="1"/>
  <c r="G13" i="185" s="1"/>
  <c r="G14" i="185" a="1"/>
  <c r="G14" i="185" s="1"/>
  <c r="G15" i="185" a="1"/>
  <c r="G15" i="185" s="1"/>
  <c r="G16" i="185" a="1"/>
  <c r="G16" i="185" s="1"/>
  <c r="G17" i="185" a="1"/>
  <c r="G17" i="185" s="1"/>
  <c r="G18" i="185" a="1"/>
  <c r="G18" i="185" s="1"/>
  <c r="G19" i="185" a="1"/>
  <c r="G19" i="185" s="1"/>
  <c r="G20" i="185" a="1"/>
  <c r="G20" i="185" s="1"/>
  <c r="G21" i="185" a="1"/>
  <c r="G21" i="185" s="1"/>
  <c r="G22" i="185" a="1"/>
  <c r="G22" i="185" s="1"/>
  <c r="G23" i="185" a="1"/>
  <c r="G23" i="185" s="1"/>
  <c r="G24" i="185" a="1"/>
  <c r="G24" i="185" s="1"/>
  <c r="G25" i="185" a="1"/>
  <c r="G25" i="185" s="1"/>
  <c r="G26" i="185" a="1"/>
  <c r="G26" i="185" s="1"/>
  <c r="G27" i="185" a="1"/>
  <c r="G27" i="185" s="1"/>
  <c r="G28" i="185" a="1"/>
  <c r="G28" i="185" s="1"/>
  <c r="G29" i="185" a="1"/>
  <c r="G29" i="185" s="1"/>
  <c r="G30" i="185" a="1"/>
  <c r="G30" i="185" s="1"/>
  <c r="G31" i="185" a="1"/>
  <c r="G31" i="185" s="1"/>
  <c r="G32" i="185" a="1"/>
  <c r="G32" i="185" s="1"/>
  <c r="G33" i="185" a="1"/>
  <c r="G33" i="185" s="1"/>
  <c r="G34" i="185" a="1"/>
  <c r="G34" i="185" s="1"/>
  <c r="G35" i="185" a="1"/>
  <c r="G35" i="185" s="1"/>
  <c r="G36" i="185" a="1"/>
  <c r="G36" i="185" s="1"/>
  <c r="G37" i="185" a="1"/>
  <c r="G37" i="185" s="1"/>
  <c r="G38" i="185" a="1"/>
  <c r="G38" i="185" s="1"/>
  <c r="G39" i="185" a="1"/>
  <c r="G39" i="185" s="1"/>
  <c r="G40" i="185" a="1"/>
  <c r="G40" i="185" s="1"/>
  <c r="G41" i="185" a="1"/>
  <c r="G41" i="185" s="1"/>
  <c r="G42" i="185" a="1"/>
  <c r="G42" i="185" s="1"/>
  <c r="G43" i="185" a="1"/>
  <c r="G43" i="185" s="1"/>
  <c r="G44" i="185" a="1"/>
  <c r="G44" i="185" s="1"/>
  <c r="G45" i="185" a="1"/>
  <c r="G45" i="185" s="1"/>
  <c r="G46" i="185" a="1"/>
  <c r="G46" i="185" s="1"/>
  <c r="G47" i="185" a="1"/>
  <c r="G47" i="185" s="1"/>
  <c r="G48" i="185" a="1"/>
  <c r="G48" i="185" s="1"/>
  <c r="G49" i="185" a="1"/>
  <c r="G49" i="185" s="1"/>
  <c r="G4" i="185" a="1"/>
  <c r="G4" i="185" s="1"/>
  <c r="F49" i="185" a="1"/>
  <c r="F49" i="185" s="1"/>
  <c r="F48" i="185" a="1"/>
  <c r="F48" i="185" s="1"/>
  <c r="F47" i="185" a="1"/>
  <c r="F47" i="185" s="1"/>
  <c r="F46" i="185" a="1"/>
  <c r="F46" i="185" s="1"/>
  <c r="F45" i="185" a="1"/>
  <c r="F45" i="185" s="1"/>
  <c r="F44" i="185" a="1"/>
  <c r="F44" i="185" s="1"/>
  <c r="F43" i="185" a="1"/>
  <c r="F43" i="185" s="1"/>
  <c r="F42" i="185" a="1"/>
  <c r="F42" i="185" s="1"/>
  <c r="F41" i="185" a="1"/>
  <c r="F41" i="185" s="1"/>
  <c r="F40" i="185" a="1"/>
  <c r="F40" i="185" s="1"/>
  <c r="F39" i="185" a="1"/>
  <c r="F39" i="185" s="1"/>
  <c r="F38" i="185" a="1"/>
  <c r="F38" i="185" s="1"/>
  <c r="F37" i="185" a="1"/>
  <c r="F37" i="185" s="1"/>
  <c r="F36" i="185" a="1"/>
  <c r="F36" i="185" s="1"/>
  <c r="F35" i="185" a="1"/>
  <c r="F35" i="185" s="1"/>
  <c r="F34" i="185" a="1"/>
  <c r="F34" i="185" s="1"/>
  <c r="F33" i="185" a="1"/>
  <c r="F33" i="185" s="1"/>
  <c r="F32" i="185" a="1"/>
  <c r="F32" i="185" s="1"/>
  <c r="F31" i="185" a="1"/>
  <c r="F31" i="185" s="1"/>
  <c r="F30" i="185" a="1"/>
  <c r="F30" i="185" s="1"/>
  <c r="F29" i="185" a="1"/>
  <c r="F29" i="185" s="1"/>
  <c r="F28" i="185" a="1"/>
  <c r="F28" i="185" s="1"/>
  <c r="F27" i="185" a="1"/>
  <c r="F27" i="185" s="1"/>
  <c r="F26" i="185" a="1"/>
  <c r="F26" i="185" s="1"/>
  <c r="F25" i="185" a="1"/>
  <c r="F25" i="185" s="1"/>
  <c r="F24" i="185" a="1"/>
  <c r="F24" i="185" s="1"/>
  <c r="F23" i="185" a="1"/>
  <c r="F23" i="185" s="1"/>
  <c r="F22" i="185" a="1"/>
  <c r="F22" i="185" s="1"/>
  <c r="F21" i="185" a="1"/>
  <c r="F21" i="185" s="1"/>
  <c r="F20" i="185" a="1"/>
  <c r="F20" i="185" s="1"/>
  <c r="F19" i="185" a="1"/>
  <c r="F19" i="185" s="1"/>
  <c r="F18" i="185" a="1"/>
  <c r="F18" i="185" s="1"/>
  <c r="F17" i="185" a="1"/>
  <c r="F17" i="185" s="1"/>
  <c r="F16" i="185" a="1"/>
  <c r="F16" i="185" s="1"/>
  <c r="F15" i="185" a="1"/>
  <c r="F15" i="185" s="1"/>
  <c r="F14" i="185" a="1"/>
  <c r="F14" i="185" s="1"/>
  <c r="F13" i="185" a="1"/>
  <c r="F13" i="185" s="1"/>
  <c r="F12" i="185" a="1"/>
  <c r="F12" i="185" s="1"/>
  <c r="F11" i="185" a="1"/>
  <c r="F11" i="185" s="1"/>
  <c r="F10" i="185" a="1"/>
  <c r="F10" i="185" s="1"/>
  <c r="F9" i="185" a="1"/>
  <c r="F9" i="185" s="1"/>
  <c r="F8" i="185" a="1"/>
  <c r="F8" i="185" s="1"/>
  <c r="F7" i="185" a="1"/>
  <c r="F7" i="185" s="1"/>
  <c r="F6" i="185" a="1"/>
  <c r="F6" i="185" s="1"/>
  <c r="F5" i="185" a="1"/>
  <c r="F5" i="185" s="1"/>
  <c r="F4" i="185" a="1"/>
  <c r="F4" i="185" s="1"/>
  <c r="E49" i="185" a="1"/>
  <c r="E49" i="185" s="1"/>
  <c r="E48" i="185" a="1"/>
  <c r="E48" i="185" s="1"/>
  <c r="E47" i="185" a="1"/>
  <c r="E47" i="185" s="1"/>
  <c r="E46" i="185" a="1"/>
  <c r="E46" i="185" s="1"/>
  <c r="E45" i="185" a="1"/>
  <c r="E45" i="185" s="1"/>
  <c r="E44" i="185" a="1"/>
  <c r="E44" i="185" s="1"/>
  <c r="E43" i="185" a="1"/>
  <c r="E43" i="185" s="1"/>
  <c r="E42" i="185" a="1"/>
  <c r="E42" i="185" s="1"/>
  <c r="E41" i="185" a="1"/>
  <c r="E41" i="185" s="1"/>
  <c r="E40" i="185" a="1"/>
  <c r="E40" i="185" s="1"/>
  <c r="E39" i="185" a="1"/>
  <c r="E39" i="185" s="1"/>
  <c r="E38" i="185" a="1"/>
  <c r="E38" i="185" s="1"/>
  <c r="E37" i="185" a="1"/>
  <c r="E37" i="185" s="1"/>
  <c r="E36" i="185" a="1"/>
  <c r="E36" i="185" s="1"/>
  <c r="E35" i="185" a="1"/>
  <c r="E35" i="185" s="1"/>
  <c r="E34" i="185" a="1"/>
  <c r="E34" i="185" s="1"/>
  <c r="E33" i="185" a="1"/>
  <c r="E33" i="185" s="1"/>
  <c r="E32" i="185" a="1"/>
  <c r="E32" i="185" s="1"/>
  <c r="E31" i="185" a="1"/>
  <c r="E31" i="185" s="1"/>
  <c r="E30" i="185" a="1"/>
  <c r="E30" i="185" s="1"/>
  <c r="E29" i="185" a="1"/>
  <c r="E29" i="185" s="1"/>
  <c r="E28" i="185" a="1"/>
  <c r="E28" i="185" s="1"/>
  <c r="E27" i="185" a="1"/>
  <c r="E27" i="185" s="1"/>
  <c r="E26" i="185" a="1"/>
  <c r="E26" i="185" s="1"/>
  <c r="E25" i="185" a="1"/>
  <c r="E25" i="185" s="1"/>
  <c r="E24" i="185" a="1"/>
  <c r="E24" i="185" s="1"/>
  <c r="E23" i="185" a="1"/>
  <c r="E23" i="185" s="1"/>
  <c r="E22" i="185" a="1"/>
  <c r="E22" i="185" s="1"/>
  <c r="E21" i="185" a="1"/>
  <c r="E21" i="185" s="1"/>
  <c r="E20" i="185" a="1"/>
  <c r="E20" i="185" s="1"/>
  <c r="E19" i="185" a="1"/>
  <c r="E19" i="185" s="1"/>
  <c r="E18" i="185" a="1"/>
  <c r="E18" i="185" s="1"/>
  <c r="E17" i="185" a="1"/>
  <c r="E17" i="185" s="1"/>
  <c r="E16" i="185" a="1"/>
  <c r="E16" i="185" s="1"/>
  <c r="E15" i="185" a="1"/>
  <c r="E15" i="185" s="1"/>
  <c r="E14" i="185" a="1"/>
  <c r="E14" i="185" s="1"/>
  <c r="E13" i="185" a="1"/>
  <c r="E13" i="185" s="1"/>
  <c r="E12" i="185" a="1"/>
  <c r="E12" i="185" s="1"/>
  <c r="E11" i="185" a="1"/>
  <c r="E11" i="185" s="1"/>
  <c r="E10" i="185" a="1"/>
  <c r="E10" i="185" s="1"/>
  <c r="E9" i="185" a="1"/>
  <c r="E9" i="185" s="1"/>
  <c r="E8" i="185" a="1"/>
  <c r="E8" i="185" s="1"/>
  <c r="E7" i="185" a="1"/>
  <c r="E7" i="185" s="1"/>
  <c r="E6" i="185" a="1"/>
  <c r="E6" i="185" s="1"/>
  <c r="E5" i="185" a="1"/>
  <c r="E5" i="185" s="1"/>
  <c r="E4" i="185" a="1"/>
  <c r="E4" i="185" s="1"/>
  <c r="D5" i="185" a="1"/>
  <c r="D5" i="185" s="1"/>
  <c r="D6" i="185" a="1"/>
  <c r="D6" i="185" s="1"/>
  <c r="D7" i="185" a="1"/>
  <c r="D7" i="185" s="1"/>
  <c r="D8" i="185" a="1"/>
  <c r="D8" i="185" s="1"/>
  <c r="D9" i="185" a="1"/>
  <c r="D9" i="185" s="1"/>
  <c r="D10" i="185" a="1"/>
  <c r="D10" i="185" s="1"/>
  <c r="D11" i="185" a="1"/>
  <c r="D11" i="185" s="1"/>
  <c r="D12" i="185" a="1"/>
  <c r="D12" i="185" s="1"/>
  <c r="D13" i="185" a="1"/>
  <c r="D13" i="185" s="1"/>
  <c r="D14" i="185" a="1"/>
  <c r="D14" i="185" s="1"/>
  <c r="D15" i="185" a="1"/>
  <c r="D15" i="185" s="1"/>
  <c r="D16" i="185" a="1"/>
  <c r="D16" i="185" s="1"/>
  <c r="D17" i="185" a="1"/>
  <c r="D17" i="185" s="1"/>
  <c r="D18" i="185" a="1"/>
  <c r="D18" i="185" s="1"/>
  <c r="D19" i="185" a="1"/>
  <c r="D19" i="185" s="1"/>
  <c r="D20" i="185" a="1"/>
  <c r="D20" i="185" s="1"/>
  <c r="D21" i="185" a="1"/>
  <c r="D21" i="185" s="1"/>
  <c r="D22" i="185" a="1"/>
  <c r="D22" i="185" s="1"/>
  <c r="D23" i="185" a="1"/>
  <c r="D23" i="185" s="1"/>
  <c r="D24" i="185" a="1"/>
  <c r="D24" i="185" s="1"/>
  <c r="D25" i="185" a="1"/>
  <c r="D25" i="185" s="1"/>
  <c r="D26" i="185" a="1"/>
  <c r="D26" i="185" s="1"/>
  <c r="D27" i="185" a="1"/>
  <c r="D27" i="185" s="1"/>
  <c r="D28" i="185" a="1"/>
  <c r="D28" i="185" s="1"/>
  <c r="D29" i="185" a="1"/>
  <c r="D29" i="185" s="1"/>
  <c r="D30" i="185" a="1"/>
  <c r="D30" i="185" s="1"/>
  <c r="D31" i="185" a="1"/>
  <c r="D31" i="185" s="1"/>
  <c r="D32" i="185" a="1"/>
  <c r="D32" i="185" s="1"/>
  <c r="D33" i="185" a="1"/>
  <c r="D33" i="185" s="1"/>
  <c r="D34" i="185" a="1"/>
  <c r="D34" i="185" s="1"/>
  <c r="D35" i="185" a="1"/>
  <c r="D35" i="185" s="1"/>
  <c r="D36" i="185" a="1"/>
  <c r="D36" i="185" s="1"/>
  <c r="D37" i="185" a="1"/>
  <c r="D37" i="185" s="1"/>
  <c r="D38" i="185" a="1"/>
  <c r="D38" i="185" s="1"/>
  <c r="D39" i="185" a="1"/>
  <c r="D39" i="185" s="1"/>
  <c r="D40" i="185" a="1"/>
  <c r="D40" i="185" s="1"/>
  <c r="D41" i="185" a="1"/>
  <c r="D41" i="185" s="1"/>
  <c r="D42" i="185" a="1"/>
  <c r="D42" i="185" s="1"/>
  <c r="D43" i="185" a="1"/>
  <c r="D43" i="185" s="1"/>
  <c r="D44" i="185" a="1"/>
  <c r="D44" i="185" s="1"/>
  <c r="D45" i="185" a="1"/>
  <c r="D45" i="185" s="1"/>
  <c r="D46" i="185" a="1"/>
  <c r="D46" i="185" s="1"/>
  <c r="D47" i="185" a="1"/>
  <c r="D47" i="185" s="1"/>
  <c r="D48" i="185" a="1"/>
  <c r="D48" i="185" s="1"/>
  <c r="D49" i="185" a="1"/>
  <c r="D49" i="185" s="1"/>
  <c r="D4" i="185" a="1"/>
  <c r="D4" i="185" s="1"/>
  <c r="C5" i="185" a="1"/>
  <c r="C5" i="185" s="1"/>
  <c r="P5" i="185" s="1"/>
  <c r="C6" i="185" a="1"/>
  <c r="C6" i="185" s="1"/>
  <c r="P6" i="185" s="1"/>
  <c r="C7" i="185" a="1"/>
  <c r="C7" i="185" s="1"/>
  <c r="P7" i="185" s="1"/>
  <c r="C8" i="185" a="1"/>
  <c r="C8" i="185" s="1"/>
  <c r="P8" i="185" s="1"/>
  <c r="C9" i="185" a="1"/>
  <c r="C9" i="185" s="1"/>
  <c r="P9" i="185" s="1"/>
  <c r="C10" i="185" a="1"/>
  <c r="C10" i="185" s="1"/>
  <c r="P10" i="185" s="1"/>
  <c r="C11" i="185" a="1"/>
  <c r="C11" i="185" s="1"/>
  <c r="P11" i="185" s="1"/>
  <c r="C12" i="185" a="1"/>
  <c r="C12" i="185" s="1"/>
  <c r="P12" i="185" s="1"/>
  <c r="C13" i="185" a="1"/>
  <c r="C13" i="185" s="1"/>
  <c r="P13" i="185" s="1"/>
  <c r="C14" i="185" a="1"/>
  <c r="C14" i="185" s="1"/>
  <c r="P14" i="185" s="1"/>
  <c r="C15" i="185" a="1"/>
  <c r="C15" i="185" s="1"/>
  <c r="P15" i="185" s="1"/>
  <c r="C16" i="185" a="1"/>
  <c r="C16" i="185" s="1"/>
  <c r="P16" i="185" s="1"/>
  <c r="C17" i="185" a="1"/>
  <c r="C17" i="185" s="1"/>
  <c r="P17" i="185" s="1"/>
  <c r="C18" i="185" a="1"/>
  <c r="C18" i="185" s="1"/>
  <c r="P18" i="185" s="1"/>
  <c r="C19" i="185" a="1"/>
  <c r="C19" i="185" s="1"/>
  <c r="P19" i="185" s="1"/>
  <c r="C20" i="185" a="1"/>
  <c r="C20" i="185" s="1"/>
  <c r="P20" i="185" s="1"/>
  <c r="C21" i="185" a="1"/>
  <c r="C21" i="185" s="1"/>
  <c r="P21" i="185" s="1"/>
  <c r="C22" i="185" a="1"/>
  <c r="C22" i="185" s="1"/>
  <c r="P22" i="185" s="1"/>
  <c r="C23" i="185" a="1"/>
  <c r="C23" i="185" s="1"/>
  <c r="P23" i="185" s="1"/>
  <c r="C24" i="185" a="1"/>
  <c r="C24" i="185" s="1"/>
  <c r="P24" i="185" s="1"/>
  <c r="C25" i="185" a="1"/>
  <c r="C25" i="185" s="1"/>
  <c r="P25" i="185" s="1"/>
  <c r="C26" i="185" a="1"/>
  <c r="C26" i="185" s="1"/>
  <c r="P26" i="185" s="1"/>
  <c r="C27" i="185" a="1"/>
  <c r="C27" i="185" s="1"/>
  <c r="P27" i="185" s="1"/>
  <c r="C28" i="185" a="1"/>
  <c r="C28" i="185" s="1"/>
  <c r="P28" i="185" s="1"/>
  <c r="C29" i="185" a="1"/>
  <c r="C29" i="185" s="1"/>
  <c r="P29" i="185" s="1"/>
  <c r="C30" i="185" a="1"/>
  <c r="C30" i="185" s="1"/>
  <c r="P30" i="185" s="1"/>
  <c r="C31" i="185" a="1"/>
  <c r="C31" i="185" s="1"/>
  <c r="P31" i="185" s="1"/>
  <c r="C32" i="185" a="1"/>
  <c r="C32" i="185" s="1"/>
  <c r="P32" i="185" s="1"/>
  <c r="C33" i="185" a="1"/>
  <c r="C33" i="185" s="1"/>
  <c r="P33" i="185" s="1"/>
  <c r="C34" i="185" a="1"/>
  <c r="C34" i="185" s="1"/>
  <c r="P34" i="185" s="1"/>
  <c r="C35" i="185" a="1"/>
  <c r="C35" i="185" s="1"/>
  <c r="P35" i="185" s="1"/>
  <c r="C36" i="185" a="1"/>
  <c r="C36" i="185" s="1"/>
  <c r="P36" i="185" s="1"/>
  <c r="C37" i="185" a="1"/>
  <c r="C37" i="185" s="1"/>
  <c r="P37" i="185" s="1"/>
  <c r="C38" i="185" a="1"/>
  <c r="C38" i="185" s="1"/>
  <c r="P38" i="185" s="1"/>
  <c r="C39" i="185" a="1"/>
  <c r="C39" i="185" s="1"/>
  <c r="P39" i="185" s="1"/>
  <c r="C40" i="185" a="1"/>
  <c r="C40" i="185" s="1"/>
  <c r="P40" i="185" s="1"/>
  <c r="C41" i="185" a="1"/>
  <c r="C41" i="185" s="1"/>
  <c r="P41" i="185" s="1"/>
  <c r="C42" i="185" a="1"/>
  <c r="C42" i="185" s="1"/>
  <c r="P42" i="185" s="1"/>
  <c r="C43" i="185" a="1"/>
  <c r="C43" i="185" s="1"/>
  <c r="P43" i="185" s="1"/>
  <c r="C44" i="185" a="1"/>
  <c r="C44" i="185" s="1"/>
  <c r="P44" i="185" s="1"/>
  <c r="C45" i="185" a="1"/>
  <c r="C45" i="185" s="1"/>
  <c r="P45" i="185" s="1"/>
  <c r="C46" i="185" a="1"/>
  <c r="C46" i="185" s="1"/>
  <c r="P46" i="185" s="1"/>
  <c r="C47" i="185" a="1"/>
  <c r="C47" i="185" s="1"/>
  <c r="P47" i="185" s="1"/>
  <c r="C48" i="185" a="1"/>
  <c r="C48" i="185" s="1"/>
  <c r="P48" i="185" s="1"/>
  <c r="C49" i="185" a="1"/>
  <c r="C49" i="185" s="1"/>
  <c r="P49" i="185" s="1"/>
  <c r="C4" i="185" a="1"/>
  <c r="C4" i="185" s="1"/>
  <c r="V5" i="185" a="1"/>
  <c r="V5" i="185" s="1"/>
  <c r="W5" i="185" a="1"/>
  <c r="W5" i="185" s="1"/>
  <c r="X5" i="185" a="1"/>
  <c r="X5" i="185" s="1"/>
  <c r="Y5" i="185" a="1"/>
  <c r="Y5" i="185" s="1"/>
  <c r="Z5" i="185" a="1"/>
  <c r="Z5" i="185" s="1"/>
  <c r="AA5" i="185" a="1"/>
  <c r="AA5" i="185" s="1"/>
  <c r="AB5" i="185" a="1"/>
  <c r="AB5" i="185" s="1"/>
  <c r="V6" i="185" a="1"/>
  <c r="V6" i="185" s="1"/>
  <c r="W6" i="185" a="1"/>
  <c r="W6" i="185" s="1"/>
  <c r="X6" i="185" a="1"/>
  <c r="X6" i="185" s="1"/>
  <c r="Y6" i="185" a="1"/>
  <c r="Y6" i="185" s="1"/>
  <c r="Z6" i="185" a="1"/>
  <c r="Z6" i="185" s="1"/>
  <c r="AA6" i="185" a="1"/>
  <c r="AA6" i="185" s="1"/>
  <c r="AB6" i="185" a="1"/>
  <c r="AB6" i="185" s="1"/>
  <c r="V7" i="185" a="1"/>
  <c r="V7" i="185" s="1"/>
  <c r="W7" i="185" a="1"/>
  <c r="W7" i="185" s="1"/>
  <c r="X7" i="185" a="1"/>
  <c r="X7" i="185" s="1"/>
  <c r="Y7" i="185" a="1"/>
  <c r="Y7" i="185" s="1"/>
  <c r="Z7" i="185" a="1"/>
  <c r="Z7" i="185" s="1"/>
  <c r="AA7" i="185" a="1"/>
  <c r="AA7" i="185" s="1"/>
  <c r="AB7" i="185" a="1"/>
  <c r="AB7" i="185" s="1"/>
  <c r="V8" i="185" a="1"/>
  <c r="V8" i="185" s="1"/>
  <c r="W8" i="185" a="1"/>
  <c r="W8" i="185" s="1"/>
  <c r="X8" i="185" a="1"/>
  <c r="X8" i="185" s="1"/>
  <c r="Y8" i="185" a="1"/>
  <c r="Y8" i="185" s="1"/>
  <c r="Z8" i="185" a="1"/>
  <c r="Z8" i="185" s="1"/>
  <c r="AA8" i="185" a="1"/>
  <c r="AA8" i="185" s="1"/>
  <c r="AB8" i="185" a="1"/>
  <c r="AB8" i="185" s="1"/>
  <c r="V9" i="185" a="1"/>
  <c r="V9" i="185" s="1"/>
  <c r="W9" i="185" a="1"/>
  <c r="W9" i="185" s="1"/>
  <c r="X9" i="185" a="1"/>
  <c r="X9" i="185" s="1"/>
  <c r="Y9" i="185" a="1"/>
  <c r="Y9" i="185" s="1"/>
  <c r="Z9" i="185" a="1"/>
  <c r="Z9" i="185" s="1"/>
  <c r="AA9" i="185" a="1"/>
  <c r="AA9" i="185" s="1"/>
  <c r="AB9" i="185" a="1"/>
  <c r="AB9" i="185" s="1"/>
  <c r="V10" i="185" a="1"/>
  <c r="V10" i="185" s="1"/>
  <c r="W10" i="185" a="1"/>
  <c r="W10" i="185" s="1"/>
  <c r="X10" i="185" a="1"/>
  <c r="X10" i="185" s="1"/>
  <c r="Y10" i="185" a="1"/>
  <c r="Y10" i="185" s="1"/>
  <c r="Z10" i="185" a="1"/>
  <c r="Z10" i="185" s="1"/>
  <c r="AA10" i="185" a="1"/>
  <c r="AA10" i="185" s="1"/>
  <c r="AB10" i="185" a="1"/>
  <c r="AB10" i="185" s="1"/>
  <c r="V11" i="185" a="1"/>
  <c r="V11" i="185" s="1"/>
  <c r="W11" i="185" a="1"/>
  <c r="W11" i="185" s="1"/>
  <c r="X11" i="185" a="1"/>
  <c r="X11" i="185" s="1"/>
  <c r="Y11" i="185" a="1"/>
  <c r="Y11" i="185" s="1"/>
  <c r="Z11" i="185" a="1"/>
  <c r="Z11" i="185" s="1"/>
  <c r="AA11" i="185" a="1"/>
  <c r="AA11" i="185" s="1"/>
  <c r="AB11" i="185" a="1"/>
  <c r="AB11" i="185" s="1"/>
  <c r="V12" i="185" a="1"/>
  <c r="V12" i="185" s="1"/>
  <c r="W12" i="185" a="1"/>
  <c r="W12" i="185" s="1"/>
  <c r="X12" i="185" a="1"/>
  <c r="X12" i="185" s="1"/>
  <c r="Y12" i="185" a="1"/>
  <c r="Y12" i="185" s="1"/>
  <c r="Z12" i="185" a="1"/>
  <c r="Z12" i="185" s="1"/>
  <c r="AA12" i="185" a="1"/>
  <c r="AA12" i="185" s="1"/>
  <c r="AB12" i="185" a="1"/>
  <c r="AB12" i="185" s="1"/>
  <c r="V13" i="185" a="1"/>
  <c r="V13" i="185" s="1"/>
  <c r="W13" i="185" a="1"/>
  <c r="W13" i="185" s="1"/>
  <c r="X13" i="185" a="1"/>
  <c r="X13" i="185" s="1"/>
  <c r="Y13" i="185" a="1"/>
  <c r="Y13" i="185" s="1"/>
  <c r="Z13" i="185" a="1"/>
  <c r="Z13" i="185" s="1"/>
  <c r="AA13" i="185" a="1"/>
  <c r="AA13" i="185" s="1"/>
  <c r="AB13" i="185" a="1"/>
  <c r="AB13" i="185" s="1"/>
  <c r="V14" i="185" a="1"/>
  <c r="V14" i="185" s="1"/>
  <c r="W14" i="185" a="1"/>
  <c r="W14" i="185" s="1"/>
  <c r="X14" i="185" a="1"/>
  <c r="X14" i="185" s="1"/>
  <c r="Y14" i="185" a="1"/>
  <c r="Y14" i="185" s="1"/>
  <c r="Z14" i="185" a="1"/>
  <c r="Z14" i="185" s="1"/>
  <c r="AA14" i="185" a="1"/>
  <c r="AA14" i="185" s="1"/>
  <c r="AB14" i="185" a="1"/>
  <c r="AB14" i="185" s="1"/>
  <c r="V15" i="185" a="1"/>
  <c r="V15" i="185" s="1"/>
  <c r="W15" i="185" a="1"/>
  <c r="W15" i="185" s="1"/>
  <c r="X15" i="185" a="1"/>
  <c r="X15" i="185" s="1"/>
  <c r="Y15" i="185" a="1"/>
  <c r="Y15" i="185" s="1"/>
  <c r="Z15" i="185" a="1"/>
  <c r="Z15" i="185" s="1"/>
  <c r="AA15" i="185" a="1"/>
  <c r="AA15" i="185" s="1"/>
  <c r="AB15" i="185" a="1"/>
  <c r="AB15" i="185" s="1"/>
  <c r="V16" i="185" a="1"/>
  <c r="V16" i="185" s="1"/>
  <c r="W16" i="185" a="1"/>
  <c r="W16" i="185" s="1"/>
  <c r="X16" i="185" a="1"/>
  <c r="X16" i="185" s="1"/>
  <c r="Y16" i="185" a="1"/>
  <c r="Y16" i="185" s="1"/>
  <c r="Z16" i="185" a="1"/>
  <c r="Z16" i="185" s="1"/>
  <c r="AA16" i="185" a="1"/>
  <c r="AA16" i="185" s="1"/>
  <c r="AB16" i="185" a="1"/>
  <c r="AB16" i="185" s="1"/>
  <c r="V17" i="185" a="1"/>
  <c r="V17" i="185" s="1"/>
  <c r="W17" i="185" a="1"/>
  <c r="W17" i="185" s="1"/>
  <c r="X17" i="185" a="1"/>
  <c r="X17" i="185" s="1"/>
  <c r="Y17" i="185" a="1"/>
  <c r="Y17" i="185" s="1"/>
  <c r="Z17" i="185" a="1"/>
  <c r="Z17" i="185" s="1"/>
  <c r="AA17" i="185" a="1"/>
  <c r="AA17" i="185" s="1"/>
  <c r="AB17" i="185" a="1"/>
  <c r="AB17" i="185" s="1"/>
  <c r="V18" i="185" a="1"/>
  <c r="V18" i="185" s="1"/>
  <c r="W18" i="185" a="1"/>
  <c r="W18" i="185" s="1"/>
  <c r="X18" i="185" a="1"/>
  <c r="X18" i="185" s="1"/>
  <c r="Y18" i="185" a="1"/>
  <c r="Y18" i="185" s="1"/>
  <c r="Z18" i="185" a="1"/>
  <c r="Z18" i="185" s="1"/>
  <c r="AA18" i="185" a="1"/>
  <c r="AA18" i="185" s="1"/>
  <c r="AB18" i="185" a="1"/>
  <c r="AB18" i="185" s="1"/>
  <c r="V19" i="185" a="1"/>
  <c r="V19" i="185" s="1"/>
  <c r="W19" i="185" a="1"/>
  <c r="W19" i="185" s="1"/>
  <c r="X19" i="185" a="1"/>
  <c r="X19" i="185" s="1"/>
  <c r="Y19" i="185" a="1"/>
  <c r="Y19" i="185" s="1"/>
  <c r="Z19" i="185" a="1"/>
  <c r="Z19" i="185" s="1"/>
  <c r="AA19" i="185" a="1"/>
  <c r="AA19" i="185" s="1"/>
  <c r="AB19" i="185" a="1"/>
  <c r="AB19" i="185" s="1"/>
  <c r="V20" i="185" a="1"/>
  <c r="V20" i="185" s="1"/>
  <c r="W20" i="185" a="1"/>
  <c r="W20" i="185" s="1"/>
  <c r="X20" i="185" a="1"/>
  <c r="X20" i="185" s="1"/>
  <c r="Y20" i="185" a="1"/>
  <c r="Y20" i="185" s="1"/>
  <c r="Z20" i="185" a="1"/>
  <c r="Z20" i="185" s="1"/>
  <c r="AA20" i="185" a="1"/>
  <c r="AA20" i="185" s="1"/>
  <c r="AB20" i="185" a="1"/>
  <c r="AB20" i="185" s="1"/>
  <c r="V21" i="185" a="1"/>
  <c r="V21" i="185" s="1"/>
  <c r="W21" i="185" a="1"/>
  <c r="W21" i="185" s="1"/>
  <c r="X21" i="185" a="1"/>
  <c r="X21" i="185" s="1"/>
  <c r="Y21" i="185" a="1"/>
  <c r="Y21" i="185" s="1"/>
  <c r="Z21" i="185" a="1"/>
  <c r="Z21" i="185" s="1"/>
  <c r="AA21" i="185" a="1"/>
  <c r="AA21" i="185" s="1"/>
  <c r="AB21" i="185" a="1"/>
  <c r="AB21" i="185" s="1"/>
  <c r="V22" i="185" a="1"/>
  <c r="V22" i="185" s="1"/>
  <c r="W22" i="185" a="1"/>
  <c r="W22" i="185" s="1"/>
  <c r="X22" i="185" a="1"/>
  <c r="X22" i="185" s="1"/>
  <c r="Y22" i="185" a="1"/>
  <c r="Y22" i="185" s="1"/>
  <c r="Z22" i="185" a="1"/>
  <c r="Z22" i="185" s="1"/>
  <c r="AA22" i="185" a="1"/>
  <c r="AA22" i="185" s="1"/>
  <c r="AB22" i="185" a="1"/>
  <c r="AB22" i="185" s="1"/>
  <c r="V23" i="185" a="1"/>
  <c r="V23" i="185" s="1"/>
  <c r="W23" i="185" a="1"/>
  <c r="W23" i="185" s="1"/>
  <c r="X23" i="185" a="1"/>
  <c r="X23" i="185" s="1"/>
  <c r="Y23" i="185" a="1"/>
  <c r="Y23" i="185" s="1"/>
  <c r="Z23" i="185" a="1"/>
  <c r="Z23" i="185" s="1"/>
  <c r="AA23" i="185" a="1"/>
  <c r="AA23" i="185" s="1"/>
  <c r="AB23" i="185" a="1"/>
  <c r="AB23" i="185" s="1"/>
  <c r="V24" i="185" a="1"/>
  <c r="V24" i="185" s="1"/>
  <c r="W24" i="185" a="1"/>
  <c r="W24" i="185" s="1"/>
  <c r="X24" i="185" a="1"/>
  <c r="X24" i="185" s="1"/>
  <c r="Y24" i="185" a="1"/>
  <c r="Y24" i="185" s="1"/>
  <c r="Z24" i="185" a="1"/>
  <c r="Z24" i="185" s="1"/>
  <c r="AA24" i="185" a="1"/>
  <c r="AA24" i="185" s="1"/>
  <c r="AB24" i="185" a="1"/>
  <c r="AB24" i="185" s="1"/>
  <c r="V25" i="185" a="1"/>
  <c r="V25" i="185" s="1"/>
  <c r="W25" i="185" a="1"/>
  <c r="W25" i="185" s="1"/>
  <c r="X25" i="185" a="1"/>
  <c r="X25" i="185" s="1"/>
  <c r="Y25" i="185" a="1"/>
  <c r="Y25" i="185" s="1"/>
  <c r="Z25" i="185" a="1"/>
  <c r="Z25" i="185" s="1"/>
  <c r="AA25" i="185" a="1"/>
  <c r="AA25" i="185" s="1"/>
  <c r="AB25" i="185" a="1"/>
  <c r="AB25" i="185" s="1"/>
  <c r="V26" i="185" a="1"/>
  <c r="V26" i="185" s="1"/>
  <c r="W26" i="185" a="1"/>
  <c r="W26" i="185" s="1"/>
  <c r="X26" i="185" a="1"/>
  <c r="X26" i="185" s="1"/>
  <c r="Y26" i="185" a="1"/>
  <c r="Y26" i="185" s="1"/>
  <c r="Z26" i="185" a="1"/>
  <c r="Z26" i="185" s="1"/>
  <c r="AA26" i="185" a="1"/>
  <c r="AA26" i="185" s="1"/>
  <c r="AB26" i="185" a="1"/>
  <c r="AB26" i="185" s="1"/>
  <c r="V27" i="185" a="1"/>
  <c r="V27" i="185" s="1"/>
  <c r="W27" i="185" a="1"/>
  <c r="W27" i="185" s="1"/>
  <c r="X27" i="185" a="1"/>
  <c r="X27" i="185" s="1"/>
  <c r="Y27" i="185" a="1"/>
  <c r="Y27" i="185" s="1"/>
  <c r="Z27" i="185" a="1"/>
  <c r="Z27" i="185" s="1"/>
  <c r="AA27" i="185" a="1"/>
  <c r="AA27" i="185" s="1"/>
  <c r="AB27" i="185" a="1"/>
  <c r="AB27" i="185" s="1"/>
  <c r="V28" i="185" a="1"/>
  <c r="V28" i="185" s="1"/>
  <c r="W28" i="185" a="1"/>
  <c r="W28" i="185" s="1"/>
  <c r="X28" i="185" a="1"/>
  <c r="X28" i="185" s="1"/>
  <c r="Y28" i="185" a="1"/>
  <c r="Y28" i="185" s="1"/>
  <c r="Z28" i="185" a="1"/>
  <c r="Z28" i="185" s="1"/>
  <c r="AA28" i="185" a="1"/>
  <c r="AA28" i="185" s="1"/>
  <c r="AB28" i="185" a="1"/>
  <c r="AB28" i="185" s="1"/>
  <c r="V29" i="185" a="1"/>
  <c r="V29" i="185" s="1"/>
  <c r="W29" i="185" a="1"/>
  <c r="W29" i="185" s="1"/>
  <c r="X29" i="185" a="1"/>
  <c r="X29" i="185" s="1"/>
  <c r="Y29" i="185" a="1"/>
  <c r="Y29" i="185" s="1"/>
  <c r="Z29" i="185" a="1"/>
  <c r="Z29" i="185" s="1"/>
  <c r="AA29" i="185" a="1"/>
  <c r="AA29" i="185" s="1"/>
  <c r="AB29" i="185" a="1"/>
  <c r="AB29" i="185" s="1"/>
  <c r="V30" i="185" a="1"/>
  <c r="V30" i="185" s="1"/>
  <c r="W30" i="185" a="1"/>
  <c r="W30" i="185" s="1"/>
  <c r="X30" i="185" a="1"/>
  <c r="X30" i="185" s="1"/>
  <c r="Y30" i="185" a="1"/>
  <c r="Y30" i="185" s="1"/>
  <c r="Z30" i="185" a="1"/>
  <c r="Z30" i="185" s="1"/>
  <c r="AA30" i="185" a="1"/>
  <c r="AA30" i="185" s="1"/>
  <c r="AB30" i="185" a="1"/>
  <c r="AB30" i="185" s="1"/>
  <c r="V31" i="185" a="1"/>
  <c r="V31" i="185" s="1"/>
  <c r="W31" i="185" a="1"/>
  <c r="W31" i="185" s="1"/>
  <c r="X31" i="185" a="1"/>
  <c r="X31" i="185" s="1"/>
  <c r="Y31" i="185" a="1"/>
  <c r="Y31" i="185" s="1"/>
  <c r="Z31" i="185" a="1"/>
  <c r="Z31" i="185" s="1"/>
  <c r="AA31" i="185" a="1"/>
  <c r="AA31" i="185" s="1"/>
  <c r="AB31" i="185" a="1"/>
  <c r="AB31" i="185" s="1"/>
  <c r="V32" i="185" a="1"/>
  <c r="V32" i="185" s="1"/>
  <c r="W32" i="185" a="1"/>
  <c r="W32" i="185" s="1"/>
  <c r="X32" i="185" a="1"/>
  <c r="X32" i="185" s="1"/>
  <c r="Y32" i="185" a="1"/>
  <c r="Y32" i="185" s="1"/>
  <c r="Z32" i="185" a="1"/>
  <c r="Z32" i="185" s="1"/>
  <c r="AA32" i="185" a="1"/>
  <c r="AA32" i="185" s="1"/>
  <c r="AB32" i="185" a="1"/>
  <c r="AB32" i="185" s="1"/>
  <c r="V33" i="185" a="1"/>
  <c r="V33" i="185" s="1"/>
  <c r="W33" i="185" a="1"/>
  <c r="W33" i="185" s="1"/>
  <c r="X33" i="185" a="1"/>
  <c r="X33" i="185" s="1"/>
  <c r="Y33" i="185" a="1"/>
  <c r="Y33" i="185" s="1"/>
  <c r="Z33" i="185" a="1"/>
  <c r="Z33" i="185" s="1"/>
  <c r="AA33" i="185" a="1"/>
  <c r="AA33" i="185" s="1"/>
  <c r="AB33" i="185" a="1"/>
  <c r="AB33" i="185" s="1"/>
  <c r="V34" i="185" a="1"/>
  <c r="V34" i="185" s="1"/>
  <c r="W34" i="185" a="1"/>
  <c r="W34" i="185" s="1"/>
  <c r="X34" i="185" a="1"/>
  <c r="X34" i="185" s="1"/>
  <c r="Y34" i="185" a="1"/>
  <c r="Y34" i="185" s="1"/>
  <c r="Z34" i="185" a="1"/>
  <c r="Z34" i="185" s="1"/>
  <c r="AA34" i="185" a="1"/>
  <c r="AA34" i="185" s="1"/>
  <c r="AB34" i="185" a="1"/>
  <c r="AB34" i="185" s="1"/>
  <c r="V35" i="185" a="1"/>
  <c r="V35" i="185" s="1"/>
  <c r="W35" i="185" a="1"/>
  <c r="W35" i="185" s="1"/>
  <c r="X35" i="185" a="1"/>
  <c r="X35" i="185" s="1"/>
  <c r="Y35" i="185" a="1"/>
  <c r="Y35" i="185" s="1"/>
  <c r="Z35" i="185" a="1"/>
  <c r="Z35" i="185" s="1"/>
  <c r="AA35" i="185" a="1"/>
  <c r="AA35" i="185" s="1"/>
  <c r="AB35" i="185" a="1"/>
  <c r="AB35" i="185" s="1"/>
  <c r="V36" i="185" a="1"/>
  <c r="V36" i="185" s="1"/>
  <c r="W36" i="185" a="1"/>
  <c r="W36" i="185" s="1"/>
  <c r="X36" i="185" a="1"/>
  <c r="X36" i="185" s="1"/>
  <c r="Y36" i="185" a="1"/>
  <c r="Y36" i="185" s="1"/>
  <c r="Z36" i="185" a="1"/>
  <c r="Z36" i="185" s="1"/>
  <c r="AA36" i="185" a="1"/>
  <c r="AA36" i="185" s="1"/>
  <c r="AB36" i="185" a="1"/>
  <c r="AB36" i="185" s="1"/>
  <c r="V37" i="185" a="1"/>
  <c r="V37" i="185" s="1"/>
  <c r="W37" i="185" a="1"/>
  <c r="W37" i="185" s="1"/>
  <c r="X37" i="185" a="1"/>
  <c r="X37" i="185" s="1"/>
  <c r="Y37" i="185" a="1"/>
  <c r="Y37" i="185" s="1"/>
  <c r="Z37" i="185" a="1"/>
  <c r="Z37" i="185" s="1"/>
  <c r="AA37" i="185" a="1"/>
  <c r="AA37" i="185" s="1"/>
  <c r="AB37" i="185" a="1"/>
  <c r="AB37" i="185" s="1"/>
  <c r="V38" i="185" a="1"/>
  <c r="V38" i="185" s="1"/>
  <c r="W38" i="185" a="1"/>
  <c r="W38" i="185" s="1"/>
  <c r="X38" i="185" a="1"/>
  <c r="X38" i="185" s="1"/>
  <c r="Y38" i="185" a="1"/>
  <c r="Y38" i="185" s="1"/>
  <c r="Z38" i="185" a="1"/>
  <c r="Z38" i="185" s="1"/>
  <c r="AA38" i="185" a="1"/>
  <c r="AA38" i="185" s="1"/>
  <c r="AB38" i="185" a="1"/>
  <c r="AB38" i="185" s="1"/>
  <c r="V39" i="185" a="1"/>
  <c r="V39" i="185" s="1"/>
  <c r="W39" i="185" a="1"/>
  <c r="W39" i="185" s="1"/>
  <c r="X39" i="185" a="1"/>
  <c r="X39" i="185" s="1"/>
  <c r="Y39" i="185" a="1"/>
  <c r="Y39" i="185" s="1"/>
  <c r="Z39" i="185" a="1"/>
  <c r="Z39" i="185" s="1"/>
  <c r="AA39" i="185" a="1"/>
  <c r="AA39" i="185" s="1"/>
  <c r="AB39" i="185" a="1"/>
  <c r="AB39" i="185" s="1"/>
  <c r="V40" i="185" a="1"/>
  <c r="V40" i="185" s="1"/>
  <c r="W40" i="185" a="1"/>
  <c r="W40" i="185" s="1"/>
  <c r="X40" i="185" a="1"/>
  <c r="X40" i="185" s="1"/>
  <c r="Y40" i="185" a="1"/>
  <c r="Y40" i="185" s="1"/>
  <c r="Z40" i="185" a="1"/>
  <c r="Z40" i="185" s="1"/>
  <c r="AA40" i="185" a="1"/>
  <c r="AA40" i="185" s="1"/>
  <c r="AB40" i="185" a="1"/>
  <c r="AB40" i="185" s="1"/>
  <c r="V41" i="185" a="1"/>
  <c r="V41" i="185" s="1"/>
  <c r="W41" i="185" a="1"/>
  <c r="W41" i="185" s="1"/>
  <c r="X41" i="185" a="1"/>
  <c r="X41" i="185" s="1"/>
  <c r="Y41" i="185" a="1"/>
  <c r="Y41" i="185" s="1"/>
  <c r="Z41" i="185" a="1"/>
  <c r="Z41" i="185" s="1"/>
  <c r="AA41" i="185" a="1"/>
  <c r="AA41" i="185" s="1"/>
  <c r="AB41" i="185" a="1"/>
  <c r="AB41" i="185" s="1"/>
  <c r="V42" i="185" a="1"/>
  <c r="V42" i="185" s="1"/>
  <c r="W42" i="185" a="1"/>
  <c r="W42" i="185" s="1"/>
  <c r="X42" i="185" a="1"/>
  <c r="X42" i="185" s="1"/>
  <c r="Y42" i="185" a="1"/>
  <c r="Y42" i="185" s="1"/>
  <c r="Z42" i="185" a="1"/>
  <c r="Z42" i="185" s="1"/>
  <c r="AA42" i="185" a="1"/>
  <c r="AA42" i="185" s="1"/>
  <c r="AB42" i="185" a="1"/>
  <c r="AB42" i="185" s="1"/>
  <c r="V43" i="185" a="1"/>
  <c r="V43" i="185" s="1"/>
  <c r="W43" i="185" a="1"/>
  <c r="W43" i="185" s="1"/>
  <c r="X43" i="185" a="1"/>
  <c r="X43" i="185" s="1"/>
  <c r="Y43" i="185" a="1"/>
  <c r="Y43" i="185" s="1"/>
  <c r="Z43" i="185" a="1"/>
  <c r="Z43" i="185" s="1"/>
  <c r="AA43" i="185" a="1"/>
  <c r="AA43" i="185" s="1"/>
  <c r="AB43" i="185" a="1"/>
  <c r="AB43" i="185" s="1"/>
  <c r="V44" i="185" a="1"/>
  <c r="V44" i="185" s="1"/>
  <c r="W44" i="185" a="1"/>
  <c r="W44" i="185" s="1"/>
  <c r="X44" i="185" a="1"/>
  <c r="X44" i="185" s="1"/>
  <c r="Y44" i="185" a="1"/>
  <c r="Y44" i="185" s="1"/>
  <c r="Z44" i="185" a="1"/>
  <c r="Z44" i="185" s="1"/>
  <c r="AA44" i="185" a="1"/>
  <c r="AA44" i="185" s="1"/>
  <c r="AB44" i="185" a="1"/>
  <c r="AB44" i="185" s="1"/>
  <c r="V45" i="185" a="1"/>
  <c r="V45" i="185" s="1"/>
  <c r="W45" i="185" a="1"/>
  <c r="W45" i="185" s="1"/>
  <c r="X45" i="185" a="1"/>
  <c r="X45" i="185" s="1"/>
  <c r="Y45" i="185" a="1"/>
  <c r="Y45" i="185" s="1"/>
  <c r="Z45" i="185" a="1"/>
  <c r="Z45" i="185" s="1"/>
  <c r="AA45" i="185" a="1"/>
  <c r="AA45" i="185" s="1"/>
  <c r="AB45" i="185" a="1"/>
  <c r="AB45" i="185" s="1"/>
  <c r="V46" i="185" a="1"/>
  <c r="V46" i="185" s="1"/>
  <c r="W46" i="185" a="1"/>
  <c r="W46" i="185" s="1"/>
  <c r="X46" i="185" a="1"/>
  <c r="X46" i="185" s="1"/>
  <c r="Y46" i="185" a="1"/>
  <c r="Y46" i="185" s="1"/>
  <c r="Z46" i="185" a="1"/>
  <c r="Z46" i="185" s="1"/>
  <c r="AA46" i="185" a="1"/>
  <c r="AA46" i="185" s="1"/>
  <c r="AB46" i="185" a="1"/>
  <c r="AB46" i="185" s="1"/>
  <c r="V47" i="185" a="1"/>
  <c r="V47" i="185" s="1"/>
  <c r="W47" i="185" a="1"/>
  <c r="W47" i="185" s="1"/>
  <c r="X47" i="185" a="1"/>
  <c r="X47" i="185" s="1"/>
  <c r="Y47" i="185" a="1"/>
  <c r="Y47" i="185" s="1"/>
  <c r="Z47" i="185" a="1"/>
  <c r="Z47" i="185" s="1"/>
  <c r="AA47" i="185" a="1"/>
  <c r="AA47" i="185" s="1"/>
  <c r="AB47" i="185" a="1"/>
  <c r="AB47" i="185" s="1"/>
  <c r="V48" i="185" a="1"/>
  <c r="V48" i="185" s="1"/>
  <c r="W48" i="185" a="1"/>
  <c r="W48" i="185" s="1"/>
  <c r="X48" i="185" a="1"/>
  <c r="X48" i="185" s="1"/>
  <c r="Y48" i="185" a="1"/>
  <c r="Y48" i="185" s="1"/>
  <c r="Z48" i="185" a="1"/>
  <c r="Z48" i="185" s="1"/>
  <c r="AA48" i="185" a="1"/>
  <c r="AA48" i="185" s="1"/>
  <c r="AB48" i="185" a="1"/>
  <c r="AB48" i="185" s="1"/>
  <c r="V49" i="185" a="1"/>
  <c r="V49" i="185" s="1"/>
  <c r="W49" i="185" a="1"/>
  <c r="W49" i="185" s="1"/>
  <c r="X49" i="185" a="1"/>
  <c r="X49" i="185" s="1"/>
  <c r="Y49" i="185" a="1"/>
  <c r="Y49" i="185" s="1"/>
  <c r="Z49" i="185" a="1"/>
  <c r="Z49" i="185" s="1"/>
  <c r="AA49" i="185" a="1"/>
  <c r="AA49" i="185" s="1"/>
  <c r="AB49" i="185" a="1"/>
  <c r="AB49" i="185" s="1"/>
  <c r="AB4" i="185" a="1"/>
  <c r="AB4" i="185" s="1"/>
  <c r="AA4" i="185" a="1"/>
  <c r="AA4" i="185" s="1"/>
  <c r="Z4" i="185" a="1"/>
  <c r="Z4" i="185" s="1"/>
  <c r="Y4" i="185" a="1"/>
  <c r="Y4" i="185" s="1"/>
  <c r="X4" i="185" a="1"/>
  <c r="X4" i="185" s="1"/>
  <c r="W4" i="185" a="1"/>
  <c r="W4" i="185" s="1"/>
  <c r="V4" i="185" a="1"/>
  <c r="V4" i="185" s="1"/>
  <c r="J600" i="202"/>
  <c r="K600" i="202"/>
  <c r="I600" i="202"/>
  <c r="K599" i="202"/>
  <c r="I599" i="202"/>
  <c r="M65" i="191" l="1"/>
  <c r="O63" i="191"/>
  <c r="N58" i="191"/>
  <c r="M53" i="191"/>
  <c r="O51" i="191"/>
  <c r="N46" i="191"/>
  <c r="O68" i="191"/>
  <c r="N63" i="191"/>
  <c r="M58" i="191"/>
  <c r="O56" i="191"/>
  <c r="N51" i="191"/>
  <c r="M46" i="191"/>
  <c r="P16" i="189"/>
  <c r="N55" i="191"/>
  <c r="N53" i="191"/>
  <c r="N68" i="191"/>
  <c r="M63" i="191"/>
  <c r="O61" i="191"/>
  <c r="N56" i="191"/>
  <c r="M51" i="191"/>
  <c r="O49" i="191"/>
  <c r="O67" i="191"/>
  <c r="O55" i="191"/>
  <c r="M67" i="191"/>
  <c r="N60" i="191"/>
  <c r="O53" i="191"/>
  <c r="N65" i="191"/>
  <c r="O58" i="191"/>
  <c r="O46" i="191"/>
  <c r="M68" i="191"/>
  <c r="O66" i="191"/>
  <c r="N61" i="191"/>
  <c r="M56" i="191"/>
  <c r="O54" i="191"/>
  <c r="N49" i="191"/>
  <c r="N67" i="191"/>
  <c r="O60" i="191"/>
  <c r="O48" i="191"/>
  <c r="O65" i="191"/>
  <c r="M55" i="191"/>
  <c r="N48" i="191"/>
  <c r="M60" i="191"/>
  <c r="M48" i="191"/>
  <c r="N66" i="191"/>
  <c r="M61" i="191"/>
  <c r="O59" i="191"/>
  <c r="N54" i="191"/>
  <c r="M49" i="191"/>
  <c r="O47" i="191"/>
  <c r="M66" i="191"/>
  <c r="O64" i="191"/>
  <c r="N59" i="191"/>
  <c r="M54" i="191"/>
  <c r="O52" i="191"/>
  <c r="N47" i="191"/>
  <c r="M59" i="191"/>
  <c r="M47" i="191"/>
  <c r="F168" i="202"/>
  <c r="H5" i="206" l="1"/>
  <c r="L600" i="202" s="1"/>
  <c r="B600" i="202" s="1"/>
  <c r="H4" i="206"/>
  <c r="L599" i="202" s="1"/>
  <c r="B599" i="202" s="1"/>
  <c r="P46" i="191"/>
  <c r="P47" i="191"/>
  <c r="P48" i="191"/>
  <c r="P49" i="191"/>
  <c r="P50" i="191"/>
  <c r="P51" i="191"/>
  <c r="P52" i="191"/>
  <c r="P53" i="191"/>
  <c r="P54" i="191"/>
  <c r="P55" i="191"/>
  <c r="P56" i="191"/>
  <c r="P57" i="191"/>
  <c r="P58" i="191"/>
  <c r="P59" i="191"/>
  <c r="P60" i="191"/>
  <c r="P61" i="191"/>
  <c r="P62" i="191"/>
  <c r="P63" i="191"/>
  <c r="P64" i="191"/>
  <c r="P65" i="191"/>
  <c r="P66" i="191"/>
  <c r="P67" i="191"/>
  <c r="P68" i="191"/>
  <c r="M5" i="201"/>
  <c r="N5" i="201"/>
  <c r="O5" i="201"/>
  <c r="P5" i="201"/>
  <c r="M6" i="201"/>
  <c r="N6" i="201"/>
  <c r="O6" i="201"/>
  <c r="P6" i="201"/>
  <c r="M7" i="201"/>
  <c r="N7" i="201"/>
  <c r="O7" i="201"/>
  <c r="P7" i="201"/>
  <c r="M8" i="201"/>
  <c r="N8" i="201"/>
  <c r="O8" i="201"/>
  <c r="P8" i="201"/>
  <c r="M9" i="201"/>
  <c r="N9" i="201"/>
  <c r="O9" i="201"/>
  <c r="P9" i="201"/>
  <c r="M10" i="201"/>
  <c r="N10" i="201"/>
  <c r="O10" i="201"/>
  <c r="P10" i="201"/>
  <c r="M11" i="201"/>
  <c r="N11" i="201"/>
  <c r="O11" i="201"/>
  <c r="P11" i="201"/>
  <c r="M12" i="201"/>
  <c r="N12" i="201"/>
  <c r="O12" i="201"/>
  <c r="P12" i="201"/>
  <c r="M13" i="201"/>
  <c r="N13" i="201"/>
  <c r="O13" i="201"/>
  <c r="P13" i="201"/>
  <c r="M14" i="201"/>
  <c r="N14" i="201"/>
  <c r="O14" i="201"/>
  <c r="P14" i="201"/>
  <c r="M15" i="201"/>
  <c r="N15" i="201"/>
  <c r="O15" i="201"/>
  <c r="P15" i="201"/>
  <c r="M16" i="201"/>
  <c r="N16" i="201"/>
  <c r="O16" i="201"/>
  <c r="P16" i="201"/>
  <c r="M17" i="201"/>
  <c r="N17" i="201"/>
  <c r="O17" i="201"/>
  <c r="P17" i="201"/>
  <c r="M18" i="201"/>
  <c r="N18" i="201"/>
  <c r="O18" i="201"/>
  <c r="P18" i="201"/>
  <c r="M19" i="201"/>
  <c r="N19" i="201"/>
  <c r="O19" i="201"/>
  <c r="P19" i="201"/>
  <c r="M20" i="201"/>
  <c r="N20" i="201"/>
  <c r="O20" i="201"/>
  <c r="P20" i="201"/>
  <c r="M21" i="201"/>
  <c r="N21" i="201"/>
  <c r="O21" i="201"/>
  <c r="P21" i="201"/>
  <c r="M22" i="201"/>
  <c r="N22" i="201"/>
  <c r="O22" i="201"/>
  <c r="P22" i="201"/>
  <c r="N23" i="201"/>
  <c r="O23" i="201"/>
  <c r="P23" i="201"/>
  <c r="N24" i="201"/>
  <c r="O24" i="201"/>
  <c r="P24" i="201"/>
  <c r="M25" i="201"/>
  <c r="N25" i="201"/>
  <c r="O25" i="201"/>
  <c r="P25" i="201"/>
  <c r="M26" i="201"/>
  <c r="N26" i="201"/>
  <c r="O26" i="201"/>
  <c r="P26" i="201"/>
  <c r="M27" i="201"/>
  <c r="N27" i="201"/>
  <c r="O27" i="201"/>
  <c r="P27" i="201"/>
  <c r="M28" i="201"/>
  <c r="N28" i="201"/>
  <c r="O28" i="201"/>
  <c r="P28" i="201"/>
  <c r="P29" i="201"/>
  <c r="M5" i="198"/>
  <c r="N5" i="198"/>
  <c r="O5" i="198"/>
  <c r="P5" i="198"/>
  <c r="M6" i="198"/>
  <c r="N6" i="198"/>
  <c r="O6" i="198"/>
  <c r="P6" i="198"/>
  <c r="M7" i="198"/>
  <c r="N7" i="198"/>
  <c r="O7" i="198"/>
  <c r="P7" i="198"/>
  <c r="M8" i="198"/>
  <c r="N8" i="198"/>
  <c r="O8" i="198"/>
  <c r="P8" i="198"/>
  <c r="M9" i="198"/>
  <c r="N9" i="198"/>
  <c r="O9" i="198"/>
  <c r="P9" i="198"/>
  <c r="M10" i="198"/>
  <c r="N10" i="198"/>
  <c r="O10" i="198"/>
  <c r="P10" i="198"/>
  <c r="M11" i="198"/>
  <c r="N11" i="198"/>
  <c r="O11" i="198"/>
  <c r="P11" i="198"/>
  <c r="M12" i="198"/>
  <c r="N12" i="198"/>
  <c r="O12" i="198"/>
  <c r="P12" i="198"/>
  <c r="M13" i="198"/>
  <c r="N13" i="198"/>
  <c r="O13" i="198"/>
  <c r="P13" i="198"/>
  <c r="M14" i="198"/>
  <c r="N14" i="198"/>
  <c r="O14" i="198"/>
  <c r="P14" i="198"/>
  <c r="M15" i="198"/>
  <c r="N15" i="198"/>
  <c r="O15" i="198"/>
  <c r="P15" i="198"/>
  <c r="M16" i="198"/>
  <c r="N16" i="198"/>
  <c r="O16" i="198"/>
  <c r="P16" i="198"/>
  <c r="M17" i="198"/>
  <c r="N17" i="198"/>
  <c r="O17" i="198"/>
  <c r="P17" i="198"/>
  <c r="M18" i="198"/>
  <c r="N18" i="198"/>
  <c r="O18" i="198"/>
  <c r="P18" i="198"/>
  <c r="M19" i="198"/>
  <c r="N19" i="198"/>
  <c r="O19" i="198"/>
  <c r="P19" i="198"/>
  <c r="M20" i="198"/>
  <c r="N20" i="198"/>
  <c r="O20" i="198"/>
  <c r="P20" i="198"/>
  <c r="M21" i="198"/>
  <c r="N21" i="198"/>
  <c r="O21" i="198"/>
  <c r="P21" i="198"/>
  <c r="M22" i="198"/>
  <c r="N22" i="198"/>
  <c r="O22" i="198"/>
  <c r="P22" i="198"/>
  <c r="M23" i="198"/>
  <c r="N23" i="198"/>
  <c r="O23" i="198"/>
  <c r="P23" i="198"/>
  <c r="M24" i="198"/>
  <c r="N24" i="198"/>
  <c r="O24" i="198"/>
  <c r="P24" i="198"/>
  <c r="M25" i="198"/>
  <c r="N25" i="198"/>
  <c r="O25" i="198"/>
  <c r="P25" i="198"/>
  <c r="M26" i="198"/>
  <c r="N26" i="198"/>
  <c r="O26" i="198"/>
  <c r="P26" i="198"/>
  <c r="M27" i="198"/>
  <c r="N27" i="198"/>
  <c r="O27" i="198"/>
  <c r="P27" i="198"/>
  <c r="M28" i="198"/>
  <c r="N28" i="198"/>
  <c r="O28" i="198"/>
  <c r="P28" i="198"/>
  <c r="M29" i="198"/>
  <c r="N29" i="198"/>
  <c r="O29" i="198"/>
  <c r="P29" i="198"/>
  <c r="M30" i="198"/>
  <c r="N30" i="198"/>
  <c r="O30" i="198"/>
  <c r="P30" i="198"/>
  <c r="M31" i="198"/>
  <c r="N31" i="198"/>
  <c r="O31" i="198"/>
  <c r="P31" i="198"/>
  <c r="M32" i="198"/>
  <c r="N32" i="198"/>
  <c r="O32" i="198"/>
  <c r="P32" i="198"/>
  <c r="M33" i="198"/>
  <c r="N33" i="198"/>
  <c r="O33" i="198"/>
  <c r="P33" i="198"/>
  <c r="M34" i="198"/>
  <c r="N34" i="198"/>
  <c r="O34" i="198"/>
  <c r="P34" i="198"/>
  <c r="M35" i="198"/>
  <c r="N35" i="198"/>
  <c r="O35" i="198"/>
  <c r="P35" i="198"/>
  <c r="M36" i="198"/>
  <c r="N36" i="198"/>
  <c r="O36" i="198"/>
  <c r="P36" i="198"/>
  <c r="M37" i="198"/>
  <c r="N37" i="198"/>
  <c r="O37" i="198"/>
  <c r="P37" i="198"/>
  <c r="M38" i="198"/>
  <c r="N38" i="198"/>
  <c r="O38" i="198"/>
  <c r="P38" i="198"/>
  <c r="M39" i="198"/>
  <c r="N39" i="198"/>
  <c r="O39" i="198"/>
  <c r="P39" i="198"/>
  <c r="M40" i="198"/>
  <c r="N40" i="198"/>
  <c r="O40" i="198"/>
  <c r="P40" i="198"/>
  <c r="M41" i="198"/>
  <c r="N41" i="198"/>
  <c r="O41" i="198"/>
  <c r="P41" i="198"/>
  <c r="M42" i="198"/>
  <c r="N42" i="198"/>
  <c r="O42" i="198"/>
  <c r="P42" i="198"/>
  <c r="M43" i="198"/>
  <c r="N43" i="198"/>
  <c r="O43" i="198"/>
  <c r="P43" i="198"/>
  <c r="M44" i="198"/>
  <c r="N44" i="198"/>
  <c r="O44" i="198"/>
  <c r="P44" i="198"/>
  <c r="M45" i="198"/>
  <c r="N45" i="198"/>
  <c r="O45" i="198"/>
  <c r="P45" i="198"/>
  <c r="M46" i="198"/>
  <c r="N46" i="198"/>
  <c r="O46" i="198"/>
  <c r="P46" i="198"/>
  <c r="M47" i="198"/>
  <c r="N47" i="198"/>
  <c r="O47" i="198"/>
  <c r="P47" i="198"/>
  <c r="M48" i="198"/>
  <c r="N48" i="198"/>
  <c r="O48" i="198"/>
  <c r="P48" i="198"/>
  <c r="M49" i="198"/>
  <c r="N49" i="198"/>
  <c r="O49" i="198"/>
  <c r="P49" i="198"/>
  <c r="M50" i="198"/>
  <c r="N50" i="198"/>
  <c r="O50" i="198"/>
  <c r="P50" i="198"/>
  <c r="M51" i="198"/>
  <c r="N51" i="198"/>
  <c r="O51" i="198"/>
  <c r="P51" i="198"/>
  <c r="M52" i="198"/>
  <c r="N52" i="198"/>
  <c r="O52" i="198"/>
  <c r="P52" i="198"/>
  <c r="M53" i="198"/>
  <c r="N53" i="198"/>
  <c r="O53" i="198"/>
  <c r="P53" i="198"/>
  <c r="M54" i="198"/>
  <c r="N54" i="198"/>
  <c r="O54" i="198"/>
  <c r="P54" i="198"/>
  <c r="M55" i="198"/>
  <c r="N55" i="198"/>
  <c r="O55" i="198"/>
  <c r="P55" i="198"/>
  <c r="M5" i="196"/>
  <c r="N5" i="196"/>
  <c r="O5" i="196"/>
  <c r="P5" i="196"/>
  <c r="M6" i="196"/>
  <c r="N6" i="196"/>
  <c r="O6" i="196"/>
  <c r="P6" i="196"/>
  <c r="M7" i="196"/>
  <c r="N7" i="196"/>
  <c r="O7" i="196"/>
  <c r="P7" i="196"/>
  <c r="M8" i="196"/>
  <c r="N8" i="196"/>
  <c r="O8" i="196"/>
  <c r="P8" i="196"/>
  <c r="M9" i="196"/>
  <c r="N9" i="196"/>
  <c r="O9" i="196"/>
  <c r="P9" i="196"/>
  <c r="M10" i="196"/>
  <c r="N10" i="196"/>
  <c r="O10" i="196"/>
  <c r="P10" i="196"/>
  <c r="M11" i="196"/>
  <c r="N11" i="196"/>
  <c r="O11" i="196"/>
  <c r="P11" i="196"/>
  <c r="M12" i="196"/>
  <c r="N12" i="196"/>
  <c r="O12" i="196"/>
  <c r="P12" i="196"/>
  <c r="M13" i="196"/>
  <c r="N13" i="196"/>
  <c r="O13" i="196"/>
  <c r="P13" i="196"/>
  <c r="M14" i="196"/>
  <c r="N14" i="196"/>
  <c r="O14" i="196"/>
  <c r="P14" i="196"/>
  <c r="M15" i="196"/>
  <c r="N15" i="196"/>
  <c r="O15" i="196"/>
  <c r="P15" i="196"/>
  <c r="M16" i="196"/>
  <c r="N16" i="196"/>
  <c r="O16" i="196"/>
  <c r="P16" i="196"/>
  <c r="M17" i="196"/>
  <c r="N17" i="196"/>
  <c r="O17" i="196"/>
  <c r="P17" i="196"/>
  <c r="M18" i="196"/>
  <c r="N18" i="196"/>
  <c r="O18" i="196"/>
  <c r="P18" i="196"/>
  <c r="M19" i="196"/>
  <c r="N19" i="196"/>
  <c r="O19" i="196"/>
  <c r="P19" i="196"/>
  <c r="M20" i="196"/>
  <c r="N20" i="196"/>
  <c r="O20" i="196"/>
  <c r="P20" i="196"/>
  <c r="M21" i="196"/>
  <c r="N21" i="196"/>
  <c r="O21" i="196"/>
  <c r="P21" i="196"/>
  <c r="M22" i="196"/>
  <c r="N22" i="196"/>
  <c r="O22" i="196"/>
  <c r="P22" i="196"/>
  <c r="M23" i="196"/>
  <c r="N23" i="196"/>
  <c r="O23" i="196"/>
  <c r="P23" i="196"/>
  <c r="M24" i="196"/>
  <c r="N24" i="196"/>
  <c r="O24" i="196"/>
  <c r="P24" i="196"/>
  <c r="M25" i="196"/>
  <c r="N25" i="196"/>
  <c r="O25" i="196"/>
  <c r="P25" i="196"/>
  <c r="M26" i="196"/>
  <c r="N26" i="196"/>
  <c r="O26" i="196"/>
  <c r="P26" i="196"/>
  <c r="M29" i="196"/>
  <c r="N29" i="196"/>
  <c r="O29" i="196"/>
  <c r="P29" i="196"/>
  <c r="M30" i="196"/>
  <c r="N30" i="196"/>
  <c r="O30" i="196"/>
  <c r="P30" i="196"/>
  <c r="M31" i="196"/>
  <c r="N31" i="196"/>
  <c r="O31" i="196"/>
  <c r="P31" i="196"/>
  <c r="M32" i="196"/>
  <c r="N32" i="196"/>
  <c r="O32" i="196"/>
  <c r="P32" i="196"/>
  <c r="M33" i="196"/>
  <c r="N33" i="196"/>
  <c r="O33" i="196"/>
  <c r="P33" i="196"/>
  <c r="M34" i="196"/>
  <c r="N34" i="196"/>
  <c r="O34" i="196"/>
  <c r="P34" i="196"/>
  <c r="M35" i="196"/>
  <c r="N35" i="196"/>
  <c r="O35" i="196"/>
  <c r="P35" i="196"/>
  <c r="M36" i="196"/>
  <c r="N36" i="196"/>
  <c r="O36" i="196"/>
  <c r="P36" i="196"/>
  <c r="M37" i="196"/>
  <c r="N37" i="196"/>
  <c r="O37" i="196"/>
  <c r="P37" i="196"/>
  <c r="M38" i="196"/>
  <c r="N38" i="196"/>
  <c r="O38" i="196"/>
  <c r="P38" i="196"/>
  <c r="M39" i="196"/>
  <c r="N39" i="196"/>
  <c r="O39" i="196"/>
  <c r="P39" i="196"/>
  <c r="M5" i="199"/>
  <c r="N5" i="199"/>
  <c r="O5" i="199"/>
  <c r="P5" i="199"/>
  <c r="M6" i="199"/>
  <c r="N6" i="199"/>
  <c r="O6" i="199"/>
  <c r="P6" i="199"/>
  <c r="M7" i="199"/>
  <c r="N7" i="199"/>
  <c r="O7" i="199"/>
  <c r="P7" i="199"/>
  <c r="M8" i="199"/>
  <c r="N8" i="199"/>
  <c r="O8" i="199"/>
  <c r="P8" i="199"/>
  <c r="M9" i="199"/>
  <c r="N9" i="199"/>
  <c r="O9" i="199"/>
  <c r="P9" i="199"/>
  <c r="M10" i="199"/>
  <c r="N10" i="199"/>
  <c r="O10" i="199"/>
  <c r="P10" i="199"/>
  <c r="M11" i="199"/>
  <c r="N11" i="199"/>
  <c r="O11" i="199"/>
  <c r="P11" i="199"/>
  <c r="M12" i="199"/>
  <c r="N12" i="199"/>
  <c r="O12" i="199"/>
  <c r="P12" i="199"/>
  <c r="M13" i="199"/>
  <c r="N13" i="199"/>
  <c r="O13" i="199"/>
  <c r="P13" i="199"/>
  <c r="M14" i="199"/>
  <c r="N14" i="199"/>
  <c r="O14" i="199"/>
  <c r="P14" i="199"/>
  <c r="M15" i="199"/>
  <c r="N15" i="199"/>
  <c r="O15" i="199"/>
  <c r="P15" i="199"/>
  <c r="M16" i="199"/>
  <c r="N16" i="199"/>
  <c r="O16" i="199"/>
  <c r="P16" i="199"/>
  <c r="M17" i="199"/>
  <c r="N17" i="199"/>
  <c r="O17" i="199"/>
  <c r="P17" i="199"/>
  <c r="M18" i="199"/>
  <c r="N18" i="199"/>
  <c r="O18" i="199"/>
  <c r="P18" i="199"/>
  <c r="M19" i="199"/>
  <c r="N19" i="199"/>
  <c r="O19" i="199"/>
  <c r="P19" i="199"/>
  <c r="M20" i="199"/>
  <c r="N20" i="199"/>
  <c r="O20" i="199"/>
  <c r="P20" i="199"/>
  <c r="M21" i="199"/>
  <c r="N21" i="199"/>
  <c r="O21" i="199"/>
  <c r="P21" i="199"/>
  <c r="M22" i="199"/>
  <c r="N22" i="199"/>
  <c r="O22" i="199"/>
  <c r="P22" i="199"/>
  <c r="M23" i="199"/>
  <c r="N23" i="199"/>
  <c r="O23" i="199"/>
  <c r="P23" i="199"/>
  <c r="M24" i="199"/>
  <c r="N24" i="199"/>
  <c r="O24" i="199"/>
  <c r="P24" i="199"/>
  <c r="M25" i="199"/>
  <c r="N25" i="199"/>
  <c r="O25" i="199"/>
  <c r="P25" i="199"/>
  <c r="M26" i="199"/>
  <c r="N26" i="199"/>
  <c r="O26" i="199"/>
  <c r="P26" i="199"/>
  <c r="P5" i="200"/>
  <c r="M6" i="200"/>
  <c r="N6" i="200"/>
  <c r="O6" i="200"/>
  <c r="P6" i="200"/>
  <c r="M7" i="200"/>
  <c r="N7" i="200"/>
  <c r="O7" i="200"/>
  <c r="P7" i="200"/>
  <c r="M8" i="200"/>
  <c r="N8" i="200"/>
  <c r="O8" i="200"/>
  <c r="P8" i="200"/>
  <c r="M9" i="200"/>
  <c r="N9" i="200"/>
  <c r="O9" i="200"/>
  <c r="P9" i="200"/>
  <c r="M10" i="200"/>
  <c r="N10" i="200"/>
  <c r="O10" i="200"/>
  <c r="P10" i="200"/>
  <c r="M11" i="200"/>
  <c r="N11" i="200"/>
  <c r="O11" i="200"/>
  <c r="P11" i="200"/>
  <c r="M12" i="200"/>
  <c r="N12" i="200"/>
  <c r="O12" i="200"/>
  <c r="P12" i="200"/>
  <c r="M13" i="200"/>
  <c r="N13" i="200"/>
  <c r="O13" i="200"/>
  <c r="P13" i="200"/>
  <c r="M14" i="200"/>
  <c r="N14" i="200"/>
  <c r="O14" i="200"/>
  <c r="P14" i="200"/>
  <c r="M15" i="200"/>
  <c r="N15" i="200"/>
  <c r="O15" i="200"/>
  <c r="P15" i="200"/>
  <c r="M16" i="200"/>
  <c r="N16" i="200"/>
  <c r="O16" i="200"/>
  <c r="P16" i="200"/>
  <c r="M17" i="200"/>
  <c r="N17" i="200"/>
  <c r="O17" i="200"/>
  <c r="P17" i="200"/>
  <c r="M18" i="200"/>
  <c r="N18" i="200"/>
  <c r="O18" i="200"/>
  <c r="P18" i="200"/>
  <c r="M19" i="200"/>
  <c r="N19" i="200"/>
  <c r="O19" i="200"/>
  <c r="P19" i="200"/>
  <c r="M20" i="200"/>
  <c r="N20" i="200"/>
  <c r="O20" i="200"/>
  <c r="P20" i="200"/>
  <c r="M21" i="200"/>
  <c r="N21" i="200"/>
  <c r="O21" i="200"/>
  <c r="P21" i="200"/>
  <c r="M22" i="200"/>
  <c r="N22" i="200"/>
  <c r="O22" i="200"/>
  <c r="P22" i="200"/>
  <c r="M23" i="200"/>
  <c r="N23" i="200"/>
  <c r="O23" i="200"/>
  <c r="P23" i="200"/>
  <c r="M24" i="200"/>
  <c r="N24" i="200"/>
  <c r="O24" i="200"/>
  <c r="P24" i="200"/>
  <c r="M25" i="200"/>
  <c r="N25" i="200"/>
  <c r="O25" i="200"/>
  <c r="P25" i="200"/>
  <c r="M26" i="200"/>
  <c r="N26" i="200"/>
  <c r="O26" i="200"/>
  <c r="P26" i="200"/>
  <c r="M27" i="200"/>
  <c r="N27" i="200"/>
  <c r="O27" i="200"/>
  <c r="P27" i="200"/>
  <c r="M28" i="200"/>
  <c r="N28" i="200"/>
  <c r="O28" i="200"/>
  <c r="P28" i="200"/>
  <c r="M29" i="200"/>
  <c r="N29" i="200"/>
  <c r="O29" i="200"/>
  <c r="P29" i="200"/>
  <c r="M30" i="200"/>
  <c r="N30" i="200"/>
  <c r="O30" i="200"/>
  <c r="P30" i="200"/>
  <c r="M31" i="200"/>
  <c r="N31" i="200"/>
  <c r="O31" i="200"/>
  <c r="P31" i="200"/>
  <c r="M32" i="200"/>
  <c r="N32" i="200"/>
  <c r="O32" i="200"/>
  <c r="P32" i="200"/>
  <c r="M33" i="200"/>
  <c r="N33" i="200"/>
  <c r="O33" i="200"/>
  <c r="P33" i="200"/>
  <c r="M34" i="200"/>
  <c r="N34" i="200"/>
  <c r="O34" i="200"/>
  <c r="P34" i="200"/>
  <c r="M35" i="200"/>
  <c r="N35" i="200"/>
  <c r="O35" i="200"/>
  <c r="P35" i="200"/>
  <c r="M36" i="200"/>
  <c r="N36" i="200"/>
  <c r="O36" i="200"/>
  <c r="P36" i="200"/>
  <c r="M37" i="200"/>
  <c r="N37" i="200"/>
  <c r="O37" i="200"/>
  <c r="P37" i="200"/>
  <c r="M38" i="200"/>
  <c r="N38" i="200"/>
  <c r="O38" i="200"/>
  <c r="P38" i="200"/>
  <c r="M39" i="200"/>
  <c r="N39" i="200"/>
  <c r="O39" i="200"/>
  <c r="P39" i="200"/>
  <c r="M40" i="200"/>
  <c r="N40" i="200"/>
  <c r="O40" i="200"/>
  <c r="P40" i="200"/>
  <c r="M41" i="200"/>
  <c r="N41" i="200"/>
  <c r="O41" i="200"/>
  <c r="P41" i="200"/>
  <c r="M58" i="200"/>
  <c r="N58" i="200"/>
  <c r="O58" i="200"/>
  <c r="P58" i="200"/>
  <c r="M59" i="200"/>
  <c r="N59" i="200"/>
  <c r="O59" i="200"/>
  <c r="P59" i="200"/>
  <c r="M60" i="200"/>
  <c r="N60" i="200"/>
  <c r="O60" i="200"/>
  <c r="P60" i="200"/>
  <c r="M61" i="200"/>
  <c r="N61" i="200"/>
  <c r="O61" i="200"/>
  <c r="P61" i="200"/>
  <c r="M62" i="200"/>
  <c r="N62" i="200"/>
  <c r="O62" i="200"/>
  <c r="P62" i="200"/>
  <c r="N5" i="197"/>
  <c r="O5" i="197"/>
  <c r="P5" i="197"/>
  <c r="N6" i="197"/>
  <c r="O6" i="197"/>
  <c r="P6" i="197"/>
  <c r="M7" i="197"/>
  <c r="N7" i="197"/>
  <c r="P7" i="197"/>
  <c r="M8" i="197"/>
  <c r="N8" i="197"/>
  <c r="P8" i="197"/>
  <c r="M9" i="197"/>
  <c r="N9" i="197"/>
  <c r="P9" i="197"/>
  <c r="P17" i="189"/>
  <c r="P45" i="191"/>
  <c r="P41" i="191"/>
  <c r="P44" i="191"/>
  <c r="P4" i="197" l="1"/>
  <c r="O4" i="197"/>
  <c r="N4" i="197"/>
  <c r="P4" i="200"/>
  <c r="P4" i="199"/>
  <c r="O4" i="199"/>
  <c r="N4" i="199"/>
  <c r="M4" i="199"/>
  <c r="P4" i="196"/>
  <c r="O4" i="196"/>
  <c r="N4" i="196"/>
  <c r="M4" i="196"/>
  <c r="P4" i="198"/>
  <c r="O4" i="198"/>
  <c r="N4" i="198"/>
  <c r="M4" i="198"/>
  <c r="P4" i="201"/>
  <c r="O4" i="201"/>
  <c r="N4" i="201"/>
  <c r="M4" i="201"/>
  <c r="M5" i="183"/>
  <c r="N5" i="183"/>
  <c r="O5" i="183"/>
  <c r="P5" i="183"/>
  <c r="M6" i="183"/>
  <c r="N6" i="183"/>
  <c r="O6" i="183"/>
  <c r="P6" i="183"/>
  <c r="M7" i="183"/>
  <c r="N7" i="183"/>
  <c r="O7" i="183"/>
  <c r="P7" i="183"/>
  <c r="M8" i="183"/>
  <c r="N8" i="183"/>
  <c r="O8" i="183"/>
  <c r="P8" i="183"/>
  <c r="M9" i="183"/>
  <c r="N9" i="183"/>
  <c r="O9" i="183"/>
  <c r="P9" i="183"/>
  <c r="M10" i="183"/>
  <c r="N10" i="183"/>
  <c r="O10" i="183"/>
  <c r="P10" i="183"/>
  <c r="M11" i="183"/>
  <c r="N11" i="183"/>
  <c r="O11" i="183"/>
  <c r="P11" i="183"/>
  <c r="M12" i="183"/>
  <c r="N12" i="183"/>
  <c r="O12" i="183"/>
  <c r="P12" i="183"/>
  <c r="M13" i="183"/>
  <c r="N13" i="183"/>
  <c r="O13" i="183"/>
  <c r="P13" i="183"/>
  <c r="M14" i="183"/>
  <c r="N14" i="183"/>
  <c r="O14" i="183"/>
  <c r="P14" i="183"/>
  <c r="M15" i="183"/>
  <c r="N15" i="183"/>
  <c r="O15" i="183"/>
  <c r="P15" i="183"/>
  <c r="M16" i="183"/>
  <c r="N16" i="183"/>
  <c r="O16" i="183"/>
  <c r="P16" i="183"/>
  <c r="M17" i="183"/>
  <c r="N17" i="183"/>
  <c r="O17" i="183"/>
  <c r="P17" i="183"/>
  <c r="M18" i="183"/>
  <c r="N18" i="183"/>
  <c r="O18" i="183"/>
  <c r="P18" i="183"/>
  <c r="M19" i="183"/>
  <c r="N19" i="183"/>
  <c r="O19" i="183"/>
  <c r="P19" i="183"/>
  <c r="P4" i="183"/>
  <c r="O4" i="183"/>
  <c r="N4" i="183"/>
  <c r="M4" i="183"/>
  <c r="M5" i="188"/>
  <c r="N5" i="188"/>
  <c r="O5" i="188"/>
  <c r="P5" i="188"/>
  <c r="M6" i="188"/>
  <c r="N6" i="188"/>
  <c r="O6" i="188"/>
  <c r="P6" i="188"/>
  <c r="M7" i="188"/>
  <c r="N7" i="188"/>
  <c r="O7" i="188"/>
  <c r="P7" i="188"/>
  <c r="M8" i="188"/>
  <c r="N8" i="188"/>
  <c r="O8" i="188"/>
  <c r="P8" i="188"/>
  <c r="M9" i="188"/>
  <c r="N9" i="188"/>
  <c r="O9" i="188"/>
  <c r="P9" i="188"/>
  <c r="M10" i="188"/>
  <c r="N10" i="188"/>
  <c r="O10" i="188"/>
  <c r="P10" i="188"/>
  <c r="M11" i="188"/>
  <c r="N11" i="188"/>
  <c r="O11" i="188"/>
  <c r="P11" i="188"/>
  <c r="M12" i="188"/>
  <c r="N12" i="188"/>
  <c r="O12" i="188"/>
  <c r="P12" i="188"/>
  <c r="M13" i="188"/>
  <c r="N13" i="188"/>
  <c r="O13" i="188"/>
  <c r="P13" i="188"/>
  <c r="M14" i="188"/>
  <c r="N14" i="188"/>
  <c r="O14" i="188"/>
  <c r="P14" i="188"/>
  <c r="M15" i="188"/>
  <c r="N15" i="188"/>
  <c r="O15" i="188"/>
  <c r="P15" i="188"/>
  <c r="M16" i="188"/>
  <c r="N16" i="188"/>
  <c r="O16" i="188"/>
  <c r="P16" i="188"/>
  <c r="M17" i="188"/>
  <c r="N17" i="188"/>
  <c r="O17" i="188"/>
  <c r="P17" i="188"/>
  <c r="M18" i="188"/>
  <c r="N18" i="188"/>
  <c r="O18" i="188"/>
  <c r="P18" i="188"/>
  <c r="M19" i="188"/>
  <c r="N19" i="188"/>
  <c r="O19" i="188"/>
  <c r="P19" i="188"/>
  <c r="M20" i="188"/>
  <c r="N20" i="188"/>
  <c r="O20" i="188"/>
  <c r="P20" i="188"/>
  <c r="M21" i="188"/>
  <c r="N21" i="188"/>
  <c r="O21" i="188"/>
  <c r="P21" i="188"/>
  <c r="M22" i="188"/>
  <c r="N22" i="188"/>
  <c r="O22" i="188"/>
  <c r="P22" i="188"/>
  <c r="M23" i="188"/>
  <c r="N23" i="188"/>
  <c r="O23" i="188"/>
  <c r="P23" i="188"/>
  <c r="M24" i="188"/>
  <c r="N24" i="188"/>
  <c r="O24" i="188"/>
  <c r="P24" i="188"/>
  <c r="M25" i="188"/>
  <c r="N25" i="188"/>
  <c r="O25" i="188"/>
  <c r="P25" i="188"/>
  <c r="M26" i="188"/>
  <c r="N26" i="188"/>
  <c r="O26" i="188"/>
  <c r="P26" i="188"/>
  <c r="M27" i="188"/>
  <c r="N27" i="188"/>
  <c r="O27" i="188"/>
  <c r="P27" i="188"/>
  <c r="M28" i="188"/>
  <c r="N28" i="188"/>
  <c r="O28" i="188"/>
  <c r="P28" i="188"/>
  <c r="M29" i="188"/>
  <c r="N29" i="188"/>
  <c r="O29" i="188"/>
  <c r="P29" i="188"/>
  <c r="M30" i="188"/>
  <c r="N30" i="188"/>
  <c r="O30" i="188"/>
  <c r="P30" i="188"/>
  <c r="M31" i="188"/>
  <c r="N31" i="188"/>
  <c r="O31" i="188"/>
  <c r="P31" i="188"/>
  <c r="M32" i="188"/>
  <c r="N32" i="188"/>
  <c r="O32" i="188"/>
  <c r="P32" i="188"/>
  <c r="M33" i="188"/>
  <c r="N33" i="188"/>
  <c r="O33" i="188"/>
  <c r="P33" i="188"/>
  <c r="M34" i="188"/>
  <c r="N34" i="188"/>
  <c r="O34" i="188"/>
  <c r="P34" i="188"/>
  <c r="M35" i="188"/>
  <c r="N35" i="188"/>
  <c r="O35" i="188"/>
  <c r="P35" i="188"/>
  <c r="M36" i="188"/>
  <c r="N36" i="188"/>
  <c r="O36" i="188"/>
  <c r="P36" i="188"/>
  <c r="M37" i="188"/>
  <c r="N37" i="188"/>
  <c r="O37" i="188"/>
  <c r="P37" i="188"/>
  <c r="M38" i="188"/>
  <c r="N38" i="188"/>
  <c r="O38" i="188"/>
  <c r="P38" i="188"/>
  <c r="M39" i="188"/>
  <c r="N39" i="188"/>
  <c r="O39" i="188"/>
  <c r="P39" i="188"/>
  <c r="P4" i="188"/>
  <c r="O4" i="188"/>
  <c r="N4" i="188"/>
  <c r="M4" i="188"/>
  <c r="M5" i="192"/>
  <c r="N5" i="192"/>
  <c r="O5" i="192"/>
  <c r="P5" i="192"/>
  <c r="M6" i="192"/>
  <c r="N6" i="192"/>
  <c r="O6" i="192"/>
  <c r="P6" i="192"/>
  <c r="M7" i="192"/>
  <c r="N7" i="192"/>
  <c r="O7" i="192"/>
  <c r="P7" i="192"/>
  <c r="M8" i="192"/>
  <c r="N8" i="192"/>
  <c r="O8" i="192"/>
  <c r="P8" i="192"/>
  <c r="M9" i="192"/>
  <c r="N9" i="192"/>
  <c r="O9" i="192"/>
  <c r="P9" i="192"/>
  <c r="M10" i="192"/>
  <c r="N10" i="192"/>
  <c r="O10" i="192"/>
  <c r="P10" i="192"/>
  <c r="M11" i="192"/>
  <c r="N11" i="192"/>
  <c r="O11" i="192"/>
  <c r="P11" i="192"/>
  <c r="M12" i="192"/>
  <c r="N12" i="192"/>
  <c r="O12" i="192"/>
  <c r="P12" i="192"/>
  <c r="M13" i="192"/>
  <c r="N13" i="192"/>
  <c r="O13" i="192"/>
  <c r="P13" i="192"/>
  <c r="M14" i="192"/>
  <c r="N14" i="192"/>
  <c r="O14" i="192"/>
  <c r="P14" i="192"/>
  <c r="M15" i="192"/>
  <c r="N15" i="192"/>
  <c r="O15" i="192"/>
  <c r="P15" i="192"/>
  <c r="M16" i="192"/>
  <c r="N16" i="192"/>
  <c r="O16" i="192"/>
  <c r="P16" i="192"/>
  <c r="M17" i="192"/>
  <c r="N17" i="192"/>
  <c r="O17" i="192"/>
  <c r="P17" i="192"/>
  <c r="M18" i="192"/>
  <c r="N18" i="192"/>
  <c r="O18" i="192"/>
  <c r="P18" i="192"/>
  <c r="M19" i="192"/>
  <c r="N19" i="192"/>
  <c r="O19" i="192"/>
  <c r="P19" i="192"/>
  <c r="M20" i="192"/>
  <c r="N20" i="192"/>
  <c r="O20" i="192"/>
  <c r="P20" i="192"/>
  <c r="M21" i="192"/>
  <c r="N21" i="192"/>
  <c r="O21" i="192"/>
  <c r="P21" i="192"/>
  <c r="M22" i="192"/>
  <c r="N22" i="192"/>
  <c r="O22" i="192"/>
  <c r="P22" i="192"/>
  <c r="M23" i="192"/>
  <c r="N23" i="192"/>
  <c r="O23" i="192"/>
  <c r="P23" i="192"/>
  <c r="M24" i="192"/>
  <c r="N24" i="192"/>
  <c r="O24" i="192"/>
  <c r="P24" i="192"/>
  <c r="M25" i="192"/>
  <c r="N25" i="192"/>
  <c r="O25" i="192"/>
  <c r="P25" i="192"/>
  <c r="M26" i="192"/>
  <c r="N26" i="192"/>
  <c r="O26" i="192"/>
  <c r="P26" i="192"/>
  <c r="M27" i="192"/>
  <c r="N27" i="192"/>
  <c r="O27" i="192"/>
  <c r="P27" i="192"/>
  <c r="M28" i="192"/>
  <c r="N28" i="192"/>
  <c r="O28" i="192"/>
  <c r="P28" i="192"/>
  <c r="M29" i="192"/>
  <c r="N29" i="192"/>
  <c r="O29" i="192"/>
  <c r="P29" i="192"/>
  <c r="M30" i="192"/>
  <c r="N30" i="192"/>
  <c r="O30" i="192"/>
  <c r="P30" i="192"/>
  <c r="M31" i="192"/>
  <c r="N31" i="192"/>
  <c r="O31" i="192"/>
  <c r="P31" i="192"/>
  <c r="M32" i="192"/>
  <c r="N32" i="192"/>
  <c r="O32" i="192"/>
  <c r="P32" i="192"/>
  <c r="M33" i="192"/>
  <c r="N33" i="192"/>
  <c r="O33" i="192"/>
  <c r="P33" i="192"/>
  <c r="M34" i="192"/>
  <c r="N34" i="192"/>
  <c r="O34" i="192"/>
  <c r="P34" i="192"/>
  <c r="M35" i="192"/>
  <c r="N35" i="192"/>
  <c r="O35" i="192"/>
  <c r="P35" i="192"/>
  <c r="M36" i="192"/>
  <c r="N36" i="192"/>
  <c r="O36" i="192"/>
  <c r="P36" i="192"/>
  <c r="M37" i="192"/>
  <c r="N37" i="192"/>
  <c r="O37" i="192"/>
  <c r="P37" i="192"/>
  <c r="M38" i="192"/>
  <c r="N38" i="192"/>
  <c r="O38" i="192"/>
  <c r="P38" i="192"/>
  <c r="M39" i="192"/>
  <c r="N39" i="192"/>
  <c r="O39" i="192"/>
  <c r="P39" i="192"/>
  <c r="M40" i="192"/>
  <c r="N40" i="192"/>
  <c r="O40" i="192"/>
  <c r="P40" i="192"/>
  <c r="M41" i="192"/>
  <c r="N41" i="192"/>
  <c r="O41" i="192"/>
  <c r="P41" i="192"/>
  <c r="M42" i="192"/>
  <c r="N42" i="192"/>
  <c r="O42" i="192"/>
  <c r="P42" i="192"/>
  <c r="M43" i="192"/>
  <c r="N43" i="192"/>
  <c r="O43" i="192"/>
  <c r="P43" i="192"/>
  <c r="M44" i="192"/>
  <c r="N44" i="192"/>
  <c r="O44" i="192"/>
  <c r="P44" i="192"/>
  <c r="M45" i="192"/>
  <c r="N45" i="192"/>
  <c r="O45" i="192"/>
  <c r="P45" i="192"/>
  <c r="M46" i="192"/>
  <c r="N46" i="192"/>
  <c r="O46" i="192"/>
  <c r="P46" i="192"/>
  <c r="M47" i="192"/>
  <c r="N47" i="192"/>
  <c r="O47" i="192"/>
  <c r="P47" i="192"/>
  <c r="M48" i="192"/>
  <c r="N48" i="192"/>
  <c r="O48" i="192"/>
  <c r="P48" i="192"/>
  <c r="M49" i="192"/>
  <c r="N49" i="192"/>
  <c r="O49" i="192"/>
  <c r="P49" i="192"/>
  <c r="M50" i="192"/>
  <c r="N50" i="192"/>
  <c r="O50" i="192"/>
  <c r="P50" i="192"/>
  <c r="M51" i="192"/>
  <c r="N51" i="192"/>
  <c r="O51" i="192"/>
  <c r="P51" i="192"/>
  <c r="M52" i="192"/>
  <c r="N52" i="192"/>
  <c r="O52" i="192"/>
  <c r="P52" i="192"/>
  <c r="P4" i="192"/>
  <c r="O4" i="192"/>
  <c r="N4" i="192"/>
  <c r="M4" i="192"/>
  <c r="O44" i="191"/>
  <c r="N44" i="191"/>
  <c r="M44" i="191"/>
  <c r="M5" i="191" l="1"/>
  <c r="N5" i="191"/>
  <c r="O5" i="191"/>
  <c r="P5" i="191"/>
  <c r="M6" i="191"/>
  <c r="N6" i="191"/>
  <c r="O6" i="191"/>
  <c r="P6" i="191"/>
  <c r="M7" i="191"/>
  <c r="N7" i="191"/>
  <c r="O7" i="191"/>
  <c r="P7" i="191"/>
  <c r="M8" i="191"/>
  <c r="N8" i="191"/>
  <c r="O8" i="191"/>
  <c r="P8" i="191"/>
  <c r="M9" i="191"/>
  <c r="N9" i="191"/>
  <c r="O9" i="191"/>
  <c r="P9" i="191"/>
  <c r="M10" i="191"/>
  <c r="N10" i="191"/>
  <c r="O10" i="191"/>
  <c r="P10" i="191"/>
  <c r="M11" i="191"/>
  <c r="N11" i="191"/>
  <c r="O11" i="191"/>
  <c r="P11" i="191"/>
  <c r="M12" i="191"/>
  <c r="N12" i="191"/>
  <c r="O12" i="191"/>
  <c r="P12" i="191"/>
  <c r="M13" i="191"/>
  <c r="N13" i="191"/>
  <c r="O13" i="191"/>
  <c r="P13" i="191"/>
  <c r="M14" i="191"/>
  <c r="N14" i="191"/>
  <c r="O14" i="191"/>
  <c r="P14" i="191"/>
  <c r="M15" i="191"/>
  <c r="N15" i="191"/>
  <c r="O15" i="191"/>
  <c r="P15" i="191"/>
  <c r="M16" i="191"/>
  <c r="N16" i="191"/>
  <c r="O16" i="191"/>
  <c r="P16" i="191"/>
  <c r="M17" i="191"/>
  <c r="N17" i="191"/>
  <c r="O17" i="191"/>
  <c r="P17" i="191"/>
  <c r="M18" i="191"/>
  <c r="N18" i="191"/>
  <c r="O18" i="191"/>
  <c r="P18" i="191"/>
  <c r="M19" i="191"/>
  <c r="N19" i="191"/>
  <c r="O19" i="191"/>
  <c r="P19" i="191"/>
  <c r="M20" i="191"/>
  <c r="N20" i="191"/>
  <c r="O20" i="191"/>
  <c r="P20" i="191"/>
  <c r="M21" i="191"/>
  <c r="N21" i="191"/>
  <c r="O21" i="191"/>
  <c r="P21" i="191"/>
  <c r="M22" i="191"/>
  <c r="N22" i="191"/>
  <c r="O22" i="191"/>
  <c r="P22" i="191"/>
  <c r="M23" i="191"/>
  <c r="N23" i="191"/>
  <c r="O23" i="191"/>
  <c r="P23" i="191"/>
  <c r="M24" i="191"/>
  <c r="N24" i="191"/>
  <c r="O24" i="191"/>
  <c r="P24" i="191"/>
  <c r="M25" i="191"/>
  <c r="N25" i="191"/>
  <c r="O25" i="191"/>
  <c r="P25" i="191"/>
  <c r="M26" i="191"/>
  <c r="N26" i="191"/>
  <c r="O26" i="191"/>
  <c r="P26" i="191"/>
  <c r="M27" i="191"/>
  <c r="N27" i="191"/>
  <c r="O27" i="191"/>
  <c r="P27" i="191"/>
  <c r="M28" i="191"/>
  <c r="N28" i="191"/>
  <c r="O28" i="191"/>
  <c r="P28" i="191"/>
  <c r="M29" i="191"/>
  <c r="N29" i="191"/>
  <c r="O29" i="191"/>
  <c r="P29" i="191"/>
  <c r="M30" i="191"/>
  <c r="N30" i="191"/>
  <c r="O30" i="191"/>
  <c r="P30" i="191"/>
  <c r="M31" i="191"/>
  <c r="N31" i="191"/>
  <c r="O31" i="191"/>
  <c r="P31" i="191"/>
  <c r="M32" i="191"/>
  <c r="N32" i="191"/>
  <c r="O32" i="191"/>
  <c r="P32" i="191"/>
  <c r="M33" i="191"/>
  <c r="N33" i="191"/>
  <c r="O33" i="191"/>
  <c r="P33" i="191"/>
  <c r="M34" i="191"/>
  <c r="N34" i="191"/>
  <c r="O34" i="191"/>
  <c r="P34" i="191"/>
  <c r="M35" i="191"/>
  <c r="N35" i="191"/>
  <c r="O35" i="191"/>
  <c r="P35" i="191"/>
  <c r="M36" i="191"/>
  <c r="N36" i="191"/>
  <c r="O36" i="191"/>
  <c r="P36" i="191"/>
  <c r="M37" i="191"/>
  <c r="N37" i="191"/>
  <c r="O37" i="191"/>
  <c r="P37" i="191"/>
  <c r="M38" i="191"/>
  <c r="N38" i="191"/>
  <c r="O38" i="191"/>
  <c r="P38" i="191"/>
  <c r="M39" i="191"/>
  <c r="N39" i="191"/>
  <c r="O39" i="191"/>
  <c r="P39" i="191"/>
  <c r="M40" i="191"/>
  <c r="N40" i="191"/>
  <c r="O40" i="191"/>
  <c r="P40" i="191"/>
  <c r="M41" i="191"/>
  <c r="N41" i="191"/>
  <c r="O41" i="191"/>
  <c r="M42" i="191"/>
  <c r="N42" i="191"/>
  <c r="O42" i="191"/>
  <c r="P42" i="191"/>
  <c r="M43" i="191"/>
  <c r="N43" i="191"/>
  <c r="O43" i="191"/>
  <c r="P43" i="191"/>
  <c r="M69" i="191"/>
  <c r="N69" i="191"/>
  <c r="O69" i="191"/>
  <c r="P69" i="191"/>
  <c r="M70" i="191"/>
  <c r="N70" i="191"/>
  <c r="O70" i="191"/>
  <c r="P70" i="191"/>
  <c r="M71" i="191"/>
  <c r="N71" i="191"/>
  <c r="O71" i="191"/>
  <c r="P71" i="191"/>
  <c r="M72" i="191"/>
  <c r="N72" i="191"/>
  <c r="O72" i="191"/>
  <c r="P72" i="191"/>
  <c r="M73" i="191"/>
  <c r="N73" i="191"/>
  <c r="O73" i="191"/>
  <c r="P73" i="191"/>
  <c r="M74" i="191"/>
  <c r="N74" i="191"/>
  <c r="O74" i="191"/>
  <c r="P74" i="191"/>
  <c r="M75" i="191"/>
  <c r="N75" i="191"/>
  <c r="O75" i="191"/>
  <c r="P75" i="191"/>
  <c r="M76" i="191"/>
  <c r="N76" i="191"/>
  <c r="O76" i="191"/>
  <c r="P76" i="191"/>
  <c r="M77" i="191"/>
  <c r="N77" i="191"/>
  <c r="O77" i="191"/>
  <c r="P77" i="191"/>
  <c r="M78" i="191"/>
  <c r="N78" i="191"/>
  <c r="O78" i="191"/>
  <c r="P78" i="191"/>
  <c r="M79" i="191"/>
  <c r="N79" i="191"/>
  <c r="O79" i="191"/>
  <c r="P79" i="191"/>
  <c r="M80" i="191"/>
  <c r="N80" i="191"/>
  <c r="O80" i="191"/>
  <c r="P80" i="191"/>
  <c r="M81" i="191"/>
  <c r="N81" i="191"/>
  <c r="O81" i="191"/>
  <c r="P81" i="191"/>
  <c r="M82" i="191"/>
  <c r="N82" i="191"/>
  <c r="O82" i="191"/>
  <c r="P82" i="191"/>
  <c r="M83" i="191"/>
  <c r="N83" i="191"/>
  <c r="O83" i="191"/>
  <c r="P83" i="191"/>
  <c r="M84" i="191"/>
  <c r="N84" i="191"/>
  <c r="O84" i="191"/>
  <c r="P84" i="191"/>
  <c r="M85" i="191"/>
  <c r="N85" i="191"/>
  <c r="O85" i="191"/>
  <c r="P85" i="191"/>
  <c r="M86" i="191"/>
  <c r="N86" i="191"/>
  <c r="O86" i="191"/>
  <c r="P86" i="191"/>
  <c r="M87" i="191"/>
  <c r="N87" i="191"/>
  <c r="O87" i="191"/>
  <c r="P87" i="191"/>
  <c r="M88" i="191"/>
  <c r="N88" i="191"/>
  <c r="O88" i="191"/>
  <c r="P88" i="191"/>
  <c r="M89" i="191"/>
  <c r="N89" i="191"/>
  <c r="O89" i="191"/>
  <c r="P89" i="191"/>
  <c r="M90" i="191"/>
  <c r="N90" i="191"/>
  <c r="O90" i="191"/>
  <c r="P90" i="191"/>
  <c r="M91" i="191"/>
  <c r="N91" i="191"/>
  <c r="O91" i="191"/>
  <c r="P91" i="191"/>
  <c r="M92" i="191"/>
  <c r="N92" i="191"/>
  <c r="O92" i="191"/>
  <c r="P92" i="191"/>
  <c r="M93" i="191"/>
  <c r="N93" i="191"/>
  <c r="O93" i="191"/>
  <c r="P93" i="191"/>
  <c r="P4" i="191"/>
  <c r="O4" i="191"/>
  <c r="N4" i="191"/>
  <c r="M4" i="191"/>
  <c r="M5" i="190"/>
  <c r="N5" i="190"/>
  <c r="O5" i="190"/>
  <c r="P5" i="190"/>
  <c r="M6" i="190"/>
  <c r="N6" i="190"/>
  <c r="O6" i="190"/>
  <c r="P6" i="190"/>
  <c r="M7" i="190"/>
  <c r="N7" i="190"/>
  <c r="O7" i="190"/>
  <c r="P7" i="190"/>
  <c r="M8" i="190"/>
  <c r="N8" i="190"/>
  <c r="O8" i="190"/>
  <c r="P8" i="190"/>
  <c r="M9" i="190"/>
  <c r="N9" i="190"/>
  <c r="O9" i="190"/>
  <c r="P9" i="190"/>
  <c r="M10" i="190"/>
  <c r="N10" i="190"/>
  <c r="O10" i="190"/>
  <c r="P10" i="190"/>
  <c r="M11" i="190"/>
  <c r="N11" i="190"/>
  <c r="O11" i="190"/>
  <c r="P11" i="190"/>
  <c r="M12" i="190"/>
  <c r="N12" i="190"/>
  <c r="O12" i="190"/>
  <c r="P12" i="190"/>
  <c r="M13" i="190"/>
  <c r="N13" i="190"/>
  <c r="O13" i="190"/>
  <c r="P13" i="190"/>
  <c r="M14" i="190"/>
  <c r="N14" i="190"/>
  <c r="O14" i="190"/>
  <c r="P14" i="190"/>
  <c r="M15" i="190"/>
  <c r="N15" i="190"/>
  <c r="O15" i="190"/>
  <c r="P15" i="190"/>
  <c r="M16" i="190"/>
  <c r="N16" i="190"/>
  <c r="O16" i="190"/>
  <c r="P16" i="190"/>
  <c r="M17" i="190"/>
  <c r="N17" i="190"/>
  <c r="O17" i="190"/>
  <c r="P17" i="190"/>
  <c r="M18" i="190"/>
  <c r="N18" i="190"/>
  <c r="O18" i="190"/>
  <c r="P18" i="190"/>
  <c r="M19" i="190"/>
  <c r="N19" i="190"/>
  <c r="O19" i="190"/>
  <c r="P19" i="190"/>
  <c r="M20" i="190"/>
  <c r="N20" i="190"/>
  <c r="O20" i="190"/>
  <c r="P20" i="190"/>
  <c r="M21" i="190"/>
  <c r="N21" i="190"/>
  <c r="O21" i="190"/>
  <c r="P21" i="190"/>
  <c r="M22" i="190"/>
  <c r="N22" i="190"/>
  <c r="O22" i="190"/>
  <c r="P22" i="190"/>
  <c r="M23" i="190"/>
  <c r="N23" i="190"/>
  <c r="O23" i="190"/>
  <c r="P23" i="190"/>
  <c r="M24" i="190"/>
  <c r="N24" i="190"/>
  <c r="O24" i="190"/>
  <c r="P24" i="190"/>
  <c r="M25" i="190"/>
  <c r="N25" i="190"/>
  <c r="O25" i="190"/>
  <c r="P25" i="190"/>
  <c r="M26" i="190"/>
  <c r="N26" i="190"/>
  <c r="O26" i="190"/>
  <c r="P26" i="190"/>
  <c r="M27" i="190"/>
  <c r="N27" i="190"/>
  <c r="O27" i="190"/>
  <c r="P27" i="190"/>
  <c r="M28" i="190"/>
  <c r="N28" i="190"/>
  <c r="O28" i="190"/>
  <c r="P28" i="190"/>
  <c r="M29" i="190"/>
  <c r="N29" i="190"/>
  <c r="O29" i="190"/>
  <c r="P29" i="190"/>
  <c r="M30" i="190"/>
  <c r="N30" i="190"/>
  <c r="O30" i="190"/>
  <c r="P30" i="190"/>
  <c r="M31" i="190"/>
  <c r="N31" i="190"/>
  <c r="O31" i="190"/>
  <c r="P31" i="190"/>
  <c r="M32" i="190"/>
  <c r="N32" i="190"/>
  <c r="O32" i="190"/>
  <c r="P32" i="190"/>
  <c r="P4" i="190"/>
  <c r="O4" i="190"/>
  <c r="N4" i="190"/>
  <c r="M4" i="190"/>
  <c r="M5" i="189"/>
  <c r="N5" i="189"/>
  <c r="O5" i="189"/>
  <c r="P5" i="189"/>
  <c r="M6" i="189"/>
  <c r="N6" i="189"/>
  <c r="O6" i="189"/>
  <c r="P6" i="189"/>
  <c r="M7" i="189"/>
  <c r="N7" i="189"/>
  <c r="O7" i="189"/>
  <c r="P7" i="189"/>
  <c r="M8" i="189"/>
  <c r="N8" i="189"/>
  <c r="O8" i="189"/>
  <c r="P8" i="189"/>
  <c r="M9" i="189"/>
  <c r="N9" i="189"/>
  <c r="O9" i="189"/>
  <c r="P9" i="189"/>
  <c r="M10" i="189"/>
  <c r="N10" i="189"/>
  <c r="O10" i="189"/>
  <c r="P10" i="189"/>
  <c r="M11" i="189"/>
  <c r="N11" i="189"/>
  <c r="O11" i="189"/>
  <c r="P11" i="189"/>
  <c r="M12" i="189"/>
  <c r="N12" i="189"/>
  <c r="O12" i="189"/>
  <c r="P12" i="189"/>
  <c r="M13" i="189"/>
  <c r="N13" i="189"/>
  <c r="O13" i="189"/>
  <c r="P13" i="189"/>
  <c r="M14" i="189"/>
  <c r="N14" i="189"/>
  <c r="O14" i="189"/>
  <c r="P14" i="189"/>
  <c r="M15" i="189"/>
  <c r="N15" i="189"/>
  <c r="O15" i="189"/>
  <c r="P4" i="189"/>
  <c r="O4" i="189"/>
  <c r="N4" i="189"/>
  <c r="M4" i="189"/>
  <c r="M5" i="193"/>
  <c r="N5" i="193"/>
  <c r="O5" i="193"/>
  <c r="P5" i="193"/>
  <c r="M6" i="193"/>
  <c r="N6" i="193"/>
  <c r="O6" i="193"/>
  <c r="P6" i="193"/>
  <c r="M7" i="193"/>
  <c r="N7" i="193"/>
  <c r="O7" i="193"/>
  <c r="P7" i="193"/>
  <c r="M8" i="193"/>
  <c r="N8" i="193"/>
  <c r="O8" i="193"/>
  <c r="P8" i="193"/>
  <c r="M9" i="193"/>
  <c r="N9" i="193"/>
  <c r="O9" i="193"/>
  <c r="P9" i="193"/>
  <c r="M10" i="193"/>
  <c r="N10" i="193"/>
  <c r="O10" i="193"/>
  <c r="P10" i="193"/>
  <c r="M11" i="193"/>
  <c r="N11" i="193"/>
  <c r="O11" i="193"/>
  <c r="P11" i="193"/>
  <c r="M12" i="193"/>
  <c r="N12" i="193"/>
  <c r="O12" i="193"/>
  <c r="P12" i="193"/>
  <c r="M13" i="193"/>
  <c r="N13" i="193"/>
  <c r="O13" i="193"/>
  <c r="P13" i="193"/>
  <c r="M14" i="193"/>
  <c r="N14" i="193"/>
  <c r="O14" i="193"/>
  <c r="P14" i="193"/>
  <c r="M15" i="193"/>
  <c r="N15" i="193"/>
  <c r="O15" i="193"/>
  <c r="P15" i="193"/>
  <c r="M16" i="193"/>
  <c r="N16" i="193"/>
  <c r="O16" i="193"/>
  <c r="P16" i="193"/>
  <c r="M17" i="193"/>
  <c r="N17" i="193"/>
  <c r="O17" i="193"/>
  <c r="P17" i="193"/>
  <c r="M18" i="193"/>
  <c r="N18" i="193"/>
  <c r="O18" i="193"/>
  <c r="P18" i="193"/>
  <c r="M19" i="193"/>
  <c r="N19" i="193"/>
  <c r="O19" i="193"/>
  <c r="P19" i="193"/>
  <c r="M20" i="193"/>
  <c r="N20" i="193"/>
  <c r="O20" i="193"/>
  <c r="P20" i="193"/>
  <c r="M21" i="193"/>
  <c r="N21" i="193"/>
  <c r="O21" i="193"/>
  <c r="P21" i="193"/>
  <c r="M22" i="193"/>
  <c r="N22" i="193"/>
  <c r="O22" i="193"/>
  <c r="P22" i="193"/>
  <c r="M23" i="193"/>
  <c r="N23" i="193"/>
  <c r="O23" i="193"/>
  <c r="P23" i="193"/>
  <c r="M24" i="193"/>
  <c r="N24" i="193"/>
  <c r="O24" i="193"/>
  <c r="P24" i="193"/>
  <c r="M25" i="193"/>
  <c r="N25" i="193"/>
  <c r="O25" i="193"/>
  <c r="P25" i="193"/>
  <c r="M26" i="193"/>
  <c r="N26" i="193"/>
  <c r="O26" i="193"/>
  <c r="P26" i="193"/>
  <c r="M27" i="193"/>
  <c r="N27" i="193"/>
  <c r="O27" i="193"/>
  <c r="P27" i="193"/>
  <c r="M28" i="193"/>
  <c r="N28" i="193"/>
  <c r="O28" i="193"/>
  <c r="P28" i="193"/>
  <c r="M29" i="193"/>
  <c r="N29" i="193"/>
  <c r="O29" i="193"/>
  <c r="P29" i="193"/>
  <c r="M30" i="193"/>
  <c r="N30" i="193"/>
  <c r="O30" i="193"/>
  <c r="P30" i="193"/>
  <c r="M31" i="193"/>
  <c r="N31" i="193"/>
  <c r="O31" i="193"/>
  <c r="P31" i="193"/>
  <c r="M32" i="193"/>
  <c r="N32" i="193"/>
  <c r="O32" i="193"/>
  <c r="P32" i="193"/>
  <c r="M33" i="193"/>
  <c r="N33" i="193"/>
  <c r="O33" i="193"/>
  <c r="P33" i="193"/>
  <c r="M34" i="193"/>
  <c r="N34" i="193"/>
  <c r="O34" i="193"/>
  <c r="P34" i="193"/>
  <c r="M35" i="193"/>
  <c r="N35" i="193"/>
  <c r="O35" i="193"/>
  <c r="P35" i="193"/>
  <c r="M36" i="193"/>
  <c r="N36" i="193"/>
  <c r="O36" i="193"/>
  <c r="P36" i="193"/>
  <c r="M37" i="193"/>
  <c r="N37" i="193"/>
  <c r="O37" i="193"/>
  <c r="P37" i="193"/>
  <c r="M38" i="193"/>
  <c r="N38" i="193"/>
  <c r="O38" i="193"/>
  <c r="P38" i="193"/>
  <c r="M39" i="193"/>
  <c r="N39" i="193"/>
  <c r="O39" i="193"/>
  <c r="P39" i="193"/>
  <c r="M40" i="193"/>
  <c r="N40" i="193"/>
  <c r="O40" i="193"/>
  <c r="P40" i="193"/>
  <c r="M41" i="193"/>
  <c r="N41" i="193"/>
  <c r="O41" i="193"/>
  <c r="P41" i="193"/>
  <c r="M42" i="193"/>
  <c r="N42" i="193"/>
  <c r="O42" i="193"/>
  <c r="P42" i="193"/>
  <c r="M43" i="193"/>
  <c r="N43" i="193"/>
  <c r="O43" i="193"/>
  <c r="P43" i="193"/>
  <c r="M44" i="193"/>
  <c r="N44" i="193"/>
  <c r="O44" i="193"/>
  <c r="P44" i="193"/>
  <c r="M45" i="193"/>
  <c r="N45" i="193"/>
  <c r="O45" i="193"/>
  <c r="P45" i="193"/>
  <c r="M46" i="193"/>
  <c r="N46" i="193"/>
  <c r="O46" i="193"/>
  <c r="P46" i="193"/>
  <c r="M47" i="193"/>
  <c r="N47" i="193"/>
  <c r="O47" i="193"/>
  <c r="P47" i="193"/>
  <c r="M48" i="193"/>
  <c r="N48" i="193"/>
  <c r="O48" i="193"/>
  <c r="P48" i="193"/>
  <c r="M49" i="193"/>
  <c r="N49" i="193"/>
  <c r="O49" i="193"/>
  <c r="P49" i="193"/>
  <c r="M50" i="193"/>
  <c r="N50" i="193"/>
  <c r="O50" i="193"/>
  <c r="P50" i="193"/>
  <c r="M51" i="193"/>
  <c r="N51" i="193"/>
  <c r="O51" i="193"/>
  <c r="P51" i="193"/>
  <c r="M52" i="193"/>
  <c r="N52" i="193"/>
  <c r="O52" i="193"/>
  <c r="P52" i="193"/>
  <c r="M53" i="193"/>
  <c r="N53" i="193"/>
  <c r="O53" i="193"/>
  <c r="P53" i="193"/>
  <c r="M54" i="193"/>
  <c r="N54" i="193"/>
  <c r="O54" i="193"/>
  <c r="P54" i="193"/>
  <c r="M55" i="193"/>
  <c r="N55" i="193"/>
  <c r="O55" i="193"/>
  <c r="P55" i="193"/>
  <c r="M56" i="193"/>
  <c r="N56" i="193"/>
  <c r="O56" i="193"/>
  <c r="P56" i="193"/>
  <c r="M57" i="193"/>
  <c r="N57" i="193"/>
  <c r="O57" i="193"/>
  <c r="P57" i="193"/>
  <c r="M58" i="193"/>
  <c r="N58" i="193"/>
  <c r="O58" i="193"/>
  <c r="P58" i="193"/>
  <c r="M59" i="193"/>
  <c r="N59" i="193"/>
  <c r="O59" i="193"/>
  <c r="P59" i="193"/>
  <c r="M60" i="193"/>
  <c r="N60" i="193"/>
  <c r="O60" i="193"/>
  <c r="P60" i="193"/>
  <c r="M61" i="193"/>
  <c r="N61" i="193"/>
  <c r="O61" i="193"/>
  <c r="P61" i="193"/>
  <c r="P4" i="193"/>
  <c r="O4" i="193"/>
  <c r="N4" i="193"/>
  <c r="M4" i="193"/>
  <c r="P4" i="187"/>
  <c r="O4" i="187"/>
  <c r="N4" i="187"/>
  <c r="M4" i="187"/>
  <c r="I198" i="202" l="1"/>
  <c r="J198" i="202"/>
  <c r="K198" i="202"/>
  <c r="L198" i="202"/>
  <c r="B198" i="202" s="1"/>
  <c r="I199" i="202"/>
  <c r="J199" i="202"/>
  <c r="K199" i="202"/>
  <c r="L199" i="202"/>
  <c r="B199" i="202" s="1"/>
  <c r="I200" i="202"/>
  <c r="J200" i="202"/>
  <c r="K200" i="202"/>
  <c r="L200" i="202"/>
  <c r="B200" i="202" s="1"/>
  <c r="I201" i="202"/>
  <c r="J201" i="202"/>
  <c r="K201" i="202"/>
  <c r="L201" i="202"/>
  <c r="B201" i="202" s="1"/>
  <c r="I202" i="202"/>
  <c r="J202" i="202"/>
  <c r="K202" i="202"/>
  <c r="L202" i="202"/>
  <c r="B202" i="202" s="1"/>
  <c r="I203" i="202"/>
  <c r="J203" i="202"/>
  <c r="K203" i="202"/>
  <c r="L203" i="202"/>
  <c r="B203" i="202" s="1"/>
  <c r="I204" i="202"/>
  <c r="J204" i="202"/>
  <c r="K204" i="202"/>
  <c r="L204" i="202"/>
  <c r="B204" i="202" s="1"/>
  <c r="I205" i="202"/>
  <c r="J205" i="202"/>
  <c r="K205" i="202"/>
  <c r="L205" i="202"/>
  <c r="B205" i="202" s="1"/>
  <c r="I206" i="202"/>
  <c r="J206" i="202"/>
  <c r="K206" i="202"/>
  <c r="L206" i="202"/>
  <c r="B206" i="202" s="1"/>
  <c r="I207" i="202"/>
  <c r="J207" i="202"/>
  <c r="K207" i="202"/>
  <c r="L207" i="202"/>
  <c r="B207" i="202" s="1"/>
  <c r="I208" i="202"/>
  <c r="J208" i="202"/>
  <c r="K208" i="202"/>
  <c r="L208" i="202"/>
  <c r="B208" i="202" s="1"/>
  <c r="I209" i="202"/>
  <c r="J209" i="202"/>
  <c r="K209" i="202"/>
  <c r="L209" i="202"/>
  <c r="B209" i="202" s="1"/>
  <c r="I210" i="202"/>
  <c r="J210" i="202"/>
  <c r="K210" i="202"/>
  <c r="L210" i="202"/>
  <c r="B210" i="202" s="1"/>
  <c r="I211" i="202"/>
  <c r="J211" i="202"/>
  <c r="K211" i="202"/>
  <c r="L211" i="202"/>
  <c r="B211" i="202" s="1"/>
  <c r="I212" i="202"/>
  <c r="J212" i="202"/>
  <c r="K212" i="202"/>
  <c r="L212" i="202"/>
  <c r="B212" i="202" s="1"/>
  <c r="I213" i="202"/>
  <c r="J213" i="202"/>
  <c r="K213" i="202"/>
  <c r="L213" i="202"/>
  <c r="B213" i="202" s="1"/>
  <c r="I214" i="202"/>
  <c r="J214" i="202"/>
  <c r="K214" i="202"/>
  <c r="L214" i="202"/>
  <c r="B214" i="202" s="1"/>
  <c r="I215" i="202"/>
  <c r="J215" i="202"/>
  <c r="K215" i="202"/>
  <c r="L215" i="202"/>
  <c r="B215" i="202" s="1"/>
  <c r="I216" i="202"/>
  <c r="J216" i="202"/>
  <c r="K216" i="202"/>
  <c r="L216" i="202"/>
  <c r="B216" i="202" s="1"/>
  <c r="I217" i="202"/>
  <c r="J217" i="202"/>
  <c r="K217" i="202"/>
  <c r="L217" i="202"/>
  <c r="B217" i="202" s="1"/>
  <c r="I218" i="202"/>
  <c r="J218" i="202"/>
  <c r="K218" i="202"/>
  <c r="L218" i="202"/>
  <c r="B218" i="202" s="1"/>
  <c r="I219" i="202"/>
  <c r="J219" i="202"/>
  <c r="K219" i="202"/>
  <c r="L219" i="202"/>
  <c r="B219" i="202" s="1"/>
  <c r="I220" i="202"/>
  <c r="J220" i="202"/>
  <c r="K220" i="202"/>
  <c r="L220" i="202"/>
  <c r="B220" i="202" s="1"/>
  <c r="I221" i="202"/>
  <c r="J221" i="202"/>
  <c r="K221" i="202"/>
  <c r="L221" i="202"/>
  <c r="B221" i="202" s="1"/>
  <c r="I222" i="202"/>
  <c r="J222" i="202"/>
  <c r="K222" i="202"/>
  <c r="L222" i="202"/>
  <c r="B222" i="202" s="1"/>
  <c r="I223" i="202"/>
  <c r="J223" i="202"/>
  <c r="K223" i="202"/>
  <c r="L223" i="202"/>
  <c r="B223" i="202" s="1"/>
  <c r="I224" i="202"/>
  <c r="J224" i="202"/>
  <c r="K224" i="202"/>
  <c r="L224" i="202"/>
  <c r="B224" i="202" s="1"/>
  <c r="I225" i="202"/>
  <c r="J225" i="202"/>
  <c r="K225" i="202"/>
  <c r="L225" i="202"/>
  <c r="B225" i="202" s="1"/>
  <c r="I226" i="202"/>
  <c r="J226" i="202"/>
  <c r="K226" i="202"/>
  <c r="L226" i="202"/>
  <c r="B226" i="202" s="1"/>
  <c r="I227" i="202"/>
  <c r="J227" i="202"/>
  <c r="K227" i="202"/>
  <c r="L227" i="202"/>
  <c r="B227" i="202" s="1"/>
  <c r="I228" i="202"/>
  <c r="J228" i="202"/>
  <c r="K228" i="202"/>
  <c r="L228" i="202"/>
  <c r="B228" i="202" s="1"/>
  <c r="I229" i="202"/>
  <c r="J229" i="202"/>
  <c r="K229" i="202"/>
  <c r="L229" i="202"/>
  <c r="B229" i="202" s="1"/>
  <c r="I230" i="202"/>
  <c r="J230" i="202"/>
  <c r="K230" i="202"/>
  <c r="L230" i="202"/>
  <c r="B230" i="202" s="1"/>
  <c r="I231" i="202"/>
  <c r="J231" i="202"/>
  <c r="K231" i="202"/>
  <c r="L231" i="202"/>
  <c r="B231" i="202" s="1"/>
  <c r="I232" i="202"/>
  <c r="J232" i="202"/>
  <c r="K232" i="202"/>
  <c r="L232" i="202"/>
  <c r="B232" i="202" s="1"/>
  <c r="I233" i="202"/>
  <c r="J233" i="202"/>
  <c r="K233" i="202"/>
  <c r="L233" i="202"/>
  <c r="B233" i="202" s="1"/>
  <c r="I234" i="202"/>
  <c r="J234" i="202"/>
  <c r="K234" i="202"/>
  <c r="L234" i="202"/>
  <c r="B234" i="202" s="1"/>
  <c r="I235" i="202"/>
  <c r="J235" i="202"/>
  <c r="K235" i="202"/>
  <c r="L235" i="202"/>
  <c r="B235" i="202" s="1"/>
  <c r="I236" i="202"/>
  <c r="J236" i="202"/>
  <c r="K236" i="202"/>
  <c r="L236" i="202"/>
  <c r="B236" i="202" s="1"/>
  <c r="I237" i="202"/>
  <c r="J237" i="202"/>
  <c r="K237" i="202"/>
  <c r="L237" i="202"/>
  <c r="B237" i="202" s="1"/>
  <c r="I238" i="202"/>
  <c r="J238" i="202"/>
  <c r="K238" i="202"/>
  <c r="L238" i="202"/>
  <c r="B238" i="202" s="1"/>
  <c r="I239" i="202"/>
  <c r="J239" i="202"/>
  <c r="K239" i="202"/>
  <c r="L239" i="202"/>
  <c r="B239" i="202" s="1"/>
  <c r="I240" i="202"/>
  <c r="J240" i="202"/>
  <c r="K240" i="202"/>
  <c r="L240" i="202"/>
  <c r="B240" i="202" s="1"/>
  <c r="I241" i="202"/>
  <c r="J241" i="202"/>
  <c r="K241" i="202"/>
  <c r="L241" i="202"/>
  <c r="B241" i="202" s="1"/>
  <c r="I242" i="202"/>
  <c r="J242" i="202"/>
  <c r="K242" i="202"/>
  <c r="L242" i="202"/>
  <c r="B242" i="202" s="1"/>
  <c r="I243" i="202"/>
  <c r="J243" i="202"/>
  <c r="K243" i="202"/>
  <c r="L243" i="202"/>
  <c r="B243" i="202" s="1"/>
  <c r="I244" i="202"/>
  <c r="J244" i="202"/>
  <c r="K244" i="202"/>
  <c r="L244" i="202"/>
  <c r="B244" i="202" s="1"/>
  <c r="I245" i="202"/>
  <c r="J245" i="202"/>
  <c r="K245" i="202"/>
  <c r="L245" i="202"/>
  <c r="B245" i="202" s="1"/>
  <c r="I246" i="202"/>
  <c r="J246" i="202"/>
  <c r="K246" i="202"/>
  <c r="L246" i="202"/>
  <c r="B246" i="202" s="1"/>
  <c r="I247" i="202"/>
  <c r="J247" i="202"/>
  <c r="K247" i="202"/>
  <c r="L247" i="202"/>
  <c r="B247" i="202" s="1"/>
  <c r="I248" i="202"/>
  <c r="J248" i="202"/>
  <c r="K248" i="202"/>
  <c r="L248" i="202"/>
  <c r="B248" i="202" s="1"/>
  <c r="I249" i="202"/>
  <c r="J249" i="202"/>
  <c r="K249" i="202"/>
  <c r="L249" i="202"/>
  <c r="B249" i="202" s="1"/>
  <c r="I250" i="202"/>
  <c r="J250" i="202"/>
  <c r="K250" i="202"/>
  <c r="L250" i="202"/>
  <c r="B250" i="202" s="1"/>
  <c r="I251" i="202"/>
  <c r="J251" i="202"/>
  <c r="K251" i="202"/>
  <c r="L251" i="202"/>
  <c r="B251" i="202" s="1"/>
  <c r="I252" i="202"/>
  <c r="J252" i="202"/>
  <c r="K252" i="202"/>
  <c r="L252" i="202"/>
  <c r="B252" i="202" s="1"/>
  <c r="I253" i="202"/>
  <c r="J253" i="202"/>
  <c r="K253" i="202"/>
  <c r="L253" i="202"/>
  <c r="B253" i="202" s="1"/>
  <c r="I254" i="202"/>
  <c r="J254" i="202"/>
  <c r="K254" i="202"/>
  <c r="L254" i="202"/>
  <c r="B254" i="202" s="1"/>
  <c r="I255" i="202"/>
  <c r="J255" i="202"/>
  <c r="K255" i="202"/>
  <c r="L255" i="202"/>
  <c r="B255" i="202" s="1"/>
  <c r="I256" i="202"/>
  <c r="J256" i="202"/>
  <c r="K256" i="202"/>
  <c r="L256" i="202"/>
  <c r="B256" i="202" s="1"/>
  <c r="I257" i="202"/>
  <c r="J257" i="202"/>
  <c r="K257" i="202"/>
  <c r="L257" i="202"/>
  <c r="B257" i="202" s="1"/>
  <c r="I258" i="202"/>
  <c r="J258" i="202"/>
  <c r="K258" i="202"/>
  <c r="L258" i="202"/>
  <c r="B258" i="202" s="1"/>
  <c r="I259" i="202"/>
  <c r="J259" i="202"/>
  <c r="K259" i="202"/>
  <c r="L259" i="202"/>
  <c r="B259" i="202" s="1"/>
  <c r="I260" i="202"/>
  <c r="J260" i="202"/>
  <c r="K260" i="202"/>
  <c r="L260" i="202"/>
  <c r="B260" i="202" s="1"/>
  <c r="I261" i="202"/>
  <c r="J261" i="202"/>
  <c r="K261" i="202"/>
  <c r="L261" i="202"/>
  <c r="B261" i="202" s="1"/>
  <c r="I262" i="202"/>
  <c r="J262" i="202"/>
  <c r="K262" i="202"/>
  <c r="L262" i="202"/>
  <c r="B262" i="202" s="1"/>
  <c r="I263" i="202"/>
  <c r="J263" i="202"/>
  <c r="K263" i="202"/>
  <c r="L263" i="202"/>
  <c r="B263" i="202" s="1"/>
  <c r="I264" i="202"/>
  <c r="J264" i="202"/>
  <c r="K264" i="202"/>
  <c r="L264" i="202"/>
  <c r="B264" i="202" s="1"/>
  <c r="I265" i="202"/>
  <c r="J265" i="202"/>
  <c r="K265" i="202"/>
  <c r="L265" i="202"/>
  <c r="B265" i="202" s="1"/>
  <c r="I266" i="202"/>
  <c r="J266" i="202"/>
  <c r="K266" i="202"/>
  <c r="L266" i="202"/>
  <c r="B266" i="202" s="1"/>
  <c r="I267" i="202"/>
  <c r="J267" i="202"/>
  <c r="K267" i="202"/>
  <c r="L267" i="202"/>
  <c r="B267" i="202" s="1"/>
  <c r="I268" i="202"/>
  <c r="J268" i="202"/>
  <c r="K268" i="202"/>
  <c r="L268" i="202"/>
  <c r="B268" i="202" s="1"/>
  <c r="I269" i="202"/>
  <c r="J269" i="202"/>
  <c r="K269" i="202"/>
  <c r="L269" i="202"/>
  <c r="B269" i="202" s="1"/>
  <c r="I270" i="202"/>
  <c r="J270" i="202"/>
  <c r="K270" i="202"/>
  <c r="L270" i="202"/>
  <c r="B270" i="202" s="1"/>
  <c r="I271" i="202"/>
  <c r="J271" i="202"/>
  <c r="K271" i="202"/>
  <c r="L271" i="202"/>
  <c r="B271" i="202" s="1"/>
  <c r="I272" i="202"/>
  <c r="J272" i="202"/>
  <c r="K272" i="202"/>
  <c r="L272" i="202"/>
  <c r="B272" i="202" s="1"/>
  <c r="I273" i="202"/>
  <c r="J273" i="202"/>
  <c r="K273" i="202"/>
  <c r="L273" i="202"/>
  <c r="B273" i="202" s="1"/>
  <c r="I274" i="202"/>
  <c r="J274" i="202"/>
  <c r="K274" i="202"/>
  <c r="L274" i="202"/>
  <c r="B274" i="202" s="1"/>
  <c r="I275" i="202"/>
  <c r="J275" i="202"/>
  <c r="K275" i="202"/>
  <c r="L275" i="202"/>
  <c r="B275" i="202" s="1"/>
  <c r="I276" i="202"/>
  <c r="J276" i="202"/>
  <c r="K276" i="202"/>
  <c r="L276" i="202"/>
  <c r="B276" i="202" s="1"/>
  <c r="I277" i="202"/>
  <c r="J277" i="202"/>
  <c r="K277" i="202"/>
  <c r="L277" i="202"/>
  <c r="B277" i="202" s="1"/>
  <c r="I278" i="202"/>
  <c r="J278" i="202"/>
  <c r="K278" i="202"/>
  <c r="L278" i="202"/>
  <c r="B278" i="202" s="1"/>
  <c r="I279" i="202"/>
  <c r="J279" i="202"/>
  <c r="K279" i="202"/>
  <c r="L279" i="202"/>
  <c r="B279" i="202" s="1"/>
  <c r="I280" i="202"/>
  <c r="J280" i="202"/>
  <c r="K280" i="202"/>
  <c r="L280" i="202"/>
  <c r="B280" i="202" s="1"/>
  <c r="I281" i="202"/>
  <c r="J281" i="202"/>
  <c r="K281" i="202"/>
  <c r="L281" i="202"/>
  <c r="B281" i="202" s="1"/>
  <c r="I282" i="202"/>
  <c r="J282" i="202"/>
  <c r="K282" i="202"/>
  <c r="L282" i="202"/>
  <c r="B282" i="202" s="1"/>
  <c r="I283" i="202"/>
  <c r="J283" i="202"/>
  <c r="K283" i="202"/>
  <c r="L283" i="202"/>
  <c r="B283" i="202" s="1"/>
  <c r="I284" i="202"/>
  <c r="J284" i="202"/>
  <c r="K284" i="202"/>
  <c r="L284" i="202"/>
  <c r="B284" i="202" s="1"/>
  <c r="I285" i="202"/>
  <c r="J285" i="202"/>
  <c r="K285" i="202"/>
  <c r="L285" i="202"/>
  <c r="B285" i="202" s="1"/>
  <c r="I286" i="202"/>
  <c r="J286" i="202"/>
  <c r="K286" i="202"/>
  <c r="L286" i="202"/>
  <c r="B286" i="202" s="1"/>
  <c r="I287" i="202"/>
  <c r="J287" i="202"/>
  <c r="K287" i="202"/>
  <c r="L287" i="202"/>
  <c r="B287" i="202" s="1"/>
  <c r="I288" i="202"/>
  <c r="J288" i="202"/>
  <c r="K288" i="202"/>
  <c r="L288" i="202"/>
  <c r="B288" i="202" s="1"/>
  <c r="I289" i="202"/>
  <c r="J289" i="202"/>
  <c r="K289" i="202"/>
  <c r="L289" i="202"/>
  <c r="B289" i="202" s="1"/>
  <c r="I290" i="202"/>
  <c r="J290" i="202"/>
  <c r="K290" i="202"/>
  <c r="L290" i="202"/>
  <c r="B290" i="202" s="1"/>
  <c r="I291" i="202"/>
  <c r="J291" i="202"/>
  <c r="K291" i="202"/>
  <c r="L291" i="202"/>
  <c r="B291" i="202" s="1"/>
  <c r="I292" i="202"/>
  <c r="J292" i="202"/>
  <c r="K292" i="202"/>
  <c r="L292" i="202"/>
  <c r="B292" i="202" s="1"/>
  <c r="I293" i="202"/>
  <c r="J293" i="202"/>
  <c r="K293" i="202"/>
  <c r="L293" i="202"/>
  <c r="B293" i="202" s="1"/>
  <c r="I294" i="202"/>
  <c r="J294" i="202"/>
  <c r="K294" i="202"/>
  <c r="L294" i="202"/>
  <c r="B294" i="202" s="1"/>
  <c r="I295" i="202"/>
  <c r="J295" i="202"/>
  <c r="K295" i="202"/>
  <c r="L295" i="202"/>
  <c r="B295" i="202" s="1"/>
  <c r="I296" i="202"/>
  <c r="J296" i="202"/>
  <c r="K296" i="202"/>
  <c r="L296" i="202"/>
  <c r="B296" i="202" s="1"/>
  <c r="I297" i="202"/>
  <c r="J297" i="202"/>
  <c r="K297" i="202"/>
  <c r="L297" i="202"/>
  <c r="B297" i="202" s="1"/>
  <c r="I298" i="202"/>
  <c r="J298" i="202"/>
  <c r="K298" i="202"/>
  <c r="L298" i="202"/>
  <c r="B298" i="202" s="1"/>
  <c r="I299" i="202"/>
  <c r="J299" i="202"/>
  <c r="K299" i="202"/>
  <c r="L299" i="202"/>
  <c r="B299" i="202" s="1"/>
  <c r="I300" i="202"/>
  <c r="J300" i="202"/>
  <c r="K300" i="202"/>
  <c r="L300" i="202"/>
  <c r="B300" i="202" s="1"/>
  <c r="I301" i="202"/>
  <c r="J301" i="202"/>
  <c r="K301" i="202"/>
  <c r="L301" i="202"/>
  <c r="B301" i="202" s="1"/>
  <c r="I302" i="202"/>
  <c r="J302" i="202"/>
  <c r="K302" i="202"/>
  <c r="L302" i="202"/>
  <c r="B302" i="202" s="1"/>
  <c r="I303" i="202"/>
  <c r="J303" i="202"/>
  <c r="K303" i="202"/>
  <c r="L303" i="202"/>
  <c r="B303" i="202" s="1"/>
  <c r="I304" i="202"/>
  <c r="J304" i="202"/>
  <c r="K304" i="202"/>
  <c r="L304" i="202"/>
  <c r="B304" i="202" s="1"/>
  <c r="I305" i="202"/>
  <c r="J305" i="202"/>
  <c r="K305" i="202"/>
  <c r="L305" i="202"/>
  <c r="B305" i="202" s="1"/>
  <c r="I306" i="202"/>
  <c r="J306" i="202"/>
  <c r="K306" i="202"/>
  <c r="L306" i="202"/>
  <c r="B306" i="202" s="1"/>
  <c r="I307" i="202"/>
  <c r="J307" i="202"/>
  <c r="K307" i="202"/>
  <c r="L307" i="202"/>
  <c r="B307" i="202" s="1"/>
  <c r="I308" i="202"/>
  <c r="J308" i="202"/>
  <c r="K308" i="202"/>
  <c r="L308" i="202"/>
  <c r="B308" i="202" s="1"/>
  <c r="I309" i="202"/>
  <c r="J309" i="202"/>
  <c r="K309" i="202"/>
  <c r="L309" i="202"/>
  <c r="B309" i="202" s="1"/>
  <c r="I310" i="202"/>
  <c r="J310" i="202"/>
  <c r="K310" i="202"/>
  <c r="L310" i="202"/>
  <c r="B310" i="202" s="1"/>
  <c r="I311" i="202"/>
  <c r="J311" i="202"/>
  <c r="K311" i="202"/>
  <c r="L311" i="202"/>
  <c r="B311" i="202" s="1"/>
  <c r="I312" i="202"/>
  <c r="J312" i="202"/>
  <c r="K312" i="202"/>
  <c r="L312" i="202"/>
  <c r="B312" i="202" s="1"/>
  <c r="I313" i="202"/>
  <c r="J313" i="202"/>
  <c r="K313" i="202"/>
  <c r="L313" i="202"/>
  <c r="B313" i="202" s="1"/>
  <c r="I314" i="202"/>
  <c r="J314" i="202"/>
  <c r="K314" i="202"/>
  <c r="L314" i="202"/>
  <c r="B314" i="202" s="1"/>
  <c r="I315" i="202"/>
  <c r="J315" i="202"/>
  <c r="K315" i="202"/>
  <c r="L315" i="202"/>
  <c r="B315" i="202" s="1"/>
  <c r="I316" i="202"/>
  <c r="J316" i="202"/>
  <c r="K316" i="202"/>
  <c r="L316" i="202"/>
  <c r="B316" i="202" s="1"/>
  <c r="I317" i="202"/>
  <c r="J317" i="202"/>
  <c r="K317" i="202"/>
  <c r="L317" i="202"/>
  <c r="B317" i="202" s="1"/>
  <c r="I318" i="202"/>
  <c r="J318" i="202"/>
  <c r="K318" i="202"/>
  <c r="L318" i="202"/>
  <c r="B318" i="202" s="1"/>
  <c r="I319" i="202"/>
  <c r="J319" i="202"/>
  <c r="K319" i="202"/>
  <c r="L319" i="202"/>
  <c r="B319" i="202" s="1"/>
  <c r="I320" i="202"/>
  <c r="J320" i="202"/>
  <c r="K320" i="202"/>
  <c r="L320" i="202"/>
  <c r="B320" i="202" s="1"/>
  <c r="I321" i="202"/>
  <c r="J321" i="202"/>
  <c r="K321" i="202"/>
  <c r="L321" i="202"/>
  <c r="B321" i="202" s="1"/>
  <c r="I322" i="202"/>
  <c r="J322" i="202"/>
  <c r="K322" i="202"/>
  <c r="L322" i="202"/>
  <c r="B322" i="202" s="1"/>
  <c r="I323" i="202"/>
  <c r="J323" i="202"/>
  <c r="K323" i="202"/>
  <c r="L323" i="202"/>
  <c r="B323" i="202" s="1"/>
  <c r="I324" i="202"/>
  <c r="J324" i="202"/>
  <c r="K324" i="202"/>
  <c r="L324" i="202"/>
  <c r="B324" i="202" s="1"/>
  <c r="I325" i="202"/>
  <c r="J325" i="202"/>
  <c r="K325" i="202"/>
  <c r="L325" i="202"/>
  <c r="B325" i="202" s="1"/>
  <c r="I326" i="202"/>
  <c r="J326" i="202"/>
  <c r="K326" i="202"/>
  <c r="L326" i="202"/>
  <c r="B326" i="202" s="1"/>
  <c r="I327" i="202"/>
  <c r="J327" i="202"/>
  <c r="K327" i="202"/>
  <c r="L327" i="202"/>
  <c r="B327" i="202" s="1"/>
  <c r="I328" i="202"/>
  <c r="J328" i="202"/>
  <c r="K328" i="202"/>
  <c r="L328" i="202"/>
  <c r="B328" i="202" s="1"/>
  <c r="I329" i="202"/>
  <c r="J329" i="202"/>
  <c r="K329" i="202"/>
  <c r="L329" i="202"/>
  <c r="B329" i="202" s="1"/>
  <c r="I330" i="202"/>
  <c r="J330" i="202"/>
  <c r="K330" i="202"/>
  <c r="L330" i="202"/>
  <c r="B330" i="202" s="1"/>
  <c r="I331" i="202"/>
  <c r="J331" i="202"/>
  <c r="K331" i="202"/>
  <c r="L331" i="202"/>
  <c r="B331" i="202" s="1"/>
  <c r="I332" i="202"/>
  <c r="J332" i="202"/>
  <c r="K332" i="202"/>
  <c r="L332" i="202"/>
  <c r="B332" i="202" s="1"/>
  <c r="I333" i="202"/>
  <c r="J333" i="202"/>
  <c r="K333" i="202"/>
  <c r="L333" i="202"/>
  <c r="B333" i="202" s="1"/>
  <c r="I334" i="202"/>
  <c r="J334" i="202"/>
  <c r="K334" i="202"/>
  <c r="L334" i="202"/>
  <c r="B334" i="202" s="1"/>
  <c r="I335" i="202"/>
  <c r="J335" i="202"/>
  <c r="K335" i="202"/>
  <c r="L335" i="202"/>
  <c r="B335" i="202" s="1"/>
  <c r="I336" i="202"/>
  <c r="J336" i="202"/>
  <c r="K336" i="202"/>
  <c r="L336" i="202"/>
  <c r="B336" i="202" s="1"/>
  <c r="I337" i="202"/>
  <c r="J337" i="202"/>
  <c r="K337" i="202"/>
  <c r="L337" i="202"/>
  <c r="B337" i="202" s="1"/>
  <c r="I338" i="202"/>
  <c r="J338" i="202"/>
  <c r="K338" i="202"/>
  <c r="L338" i="202"/>
  <c r="B338" i="202" s="1"/>
  <c r="I339" i="202"/>
  <c r="J339" i="202"/>
  <c r="K339" i="202"/>
  <c r="L339" i="202"/>
  <c r="B339" i="202" s="1"/>
  <c r="I340" i="202"/>
  <c r="J340" i="202"/>
  <c r="K340" i="202"/>
  <c r="L340" i="202"/>
  <c r="B340" i="202" s="1"/>
  <c r="I341" i="202"/>
  <c r="J341" i="202"/>
  <c r="K341" i="202"/>
  <c r="L341" i="202"/>
  <c r="B341" i="202" s="1"/>
  <c r="I342" i="202"/>
  <c r="J342" i="202"/>
  <c r="K342" i="202"/>
  <c r="L342" i="202"/>
  <c r="B342" i="202" s="1"/>
  <c r="I343" i="202"/>
  <c r="J343" i="202"/>
  <c r="K343" i="202"/>
  <c r="L343" i="202"/>
  <c r="B343" i="202" s="1"/>
  <c r="I344" i="202"/>
  <c r="J344" i="202"/>
  <c r="K344" i="202"/>
  <c r="L344" i="202"/>
  <c r="B344" i="202" s="1"/>
  <c r="I345" i="202"/>
  <c r="J345" i="202"/>
  <c r="K345" i="202"/>
  <c r="L345" i="202"/>
  <c r="B345" i="202" s="1"/>
  <c r="I346" i="202"/>
  <c r="J346" i="202"/>
  <c r="K346" i="202"/>
  <c r="L346" i="202"/>
  <c r="B346" i="202" s="1"/>
  <c r="I347" i="202"/>
  <c r="J347" i="202"/>
  <c r="K347" i="202"/>
  <c r="L347" i="202"/>
  <c r="B347" i="202" s="1"/>
  <c r="I348" i="202"/>
  <c r="J348" i="202"/>
  <c r="K348" i="202"/>
  <c r="L348" i="202"/>
  <c r="B348" i="202" s="1"/>
  <c r="I349" i="202"/>
  <c r="J349" i="202"/>
  <c r="K349" i="202"/>
  <c r="L349" i="202"/>
  <c r="B349" i="202" s="1"/>
  <c r="I350" i="202"/>
  <c r="J350" i="202"/>
  <c r="K350" i="202"/>
  <c r="L350" i="202"/>
  <c r="B350" i="202" s="1"/>
  <c r="I351" i="202"/>
  <c r="J351" i="202"/>
  <c r="K351" i="202"/>
  <c r="L351" i="202"/>
  <c r="B351" i="202" s="1"/>
  <c r="I352" i="202"/>
  <c r="J352" i="202"/>
  <c r="K352" i="202"/>
  <c r="L352" i="202"/>
  <c r="B352" i="202" s="1"/>
  <c r="I353" i="202"/>
  <c r="J353" i="202"/>
  <c r="K353" i="202"/>
  <c r="L353" i="202"/>
  <c r="B353" i="202" s="1"/>
  <c r="I354" i="202"/>
  <c r="J354" i="202"/>
  <c r="K354" i="202"/>
  <c r="L354" i="202"/>
  <c r="B354" i="202" s="1"/>
  <c r="I355" i="202"/>
  <c r="J355" i="202"/>
  <c r="K355" i="202"/>
  <c r="L355" i="202"/>
  <c r="B355" i="202" s="1"/>
  <c r="I356" i="202"/>
  <c r="J356" i="202"/>
  <c r="K356" i="202"/>
  <c r="L356" i="202"/>
  <c r="B356" i="202" s="1"/>
  <c r="I357" i="202"/>
  <c r="J357" i="202"/>
  <c r="K357" i="202"/>
  <c r="L357" i="202"/>
  <c r="B357" i="202" s="1"/>
  <c r="I358" i="202"/>
  <c r="J358" i="202"/>
  <c r="K358" i="202"/>
  <c r="L358" i="202"/>
  <c r="B358" i="202" s="1"/>
  <c r="I359" i="202"/>
  <c r="J359" i="202"/>
  <c r="K359" i="202"/>
  <c r="L359" i="202"/>
  <c r="B359" i="202" s="1"/>
  <c r="I360" i="202"/>
  <c r="J360" i="202"/>
  <c r="K360" i="202"/>
  <c r="L360" i="202"/>
  <c r="B360" i="202" s="1"/>
  <c r="I361" i="202"/>
  <c r="J361" i="202"/>
  <c r="K361" i="202"/>
  <c r="L361" i="202"/>
  <c r="B361" i="202" s="1"/>
  <c r="I362" i="202"/>
  <c r="J362" i="202"/>
  <c r="K362" i="202"/>
  <c r="L362" i="202"/>
  <c r="B362" i="202" s="1"/>
  <c r="I363" i="202"/>
  <c r="J363" i="202"/>
  <c r="K363" i="202"/>
  <c r="L363" i="202"/>
  <c r="B363" i="202" s="1"/>
  <c r="I364" i="202"/>
  <c r="J364" i="202"/>
  <c r="K364" i="202"/>
  <c r="L364" i="202"/>
  <c r="B364" i="202" s="1"/>
  <c r="I365" i="202"/>
  <c r="J365" i="202"/>
  <c r="K365" i="202"/>
  <c r="L365" i="202"/>
  <c r="B365" i="202" s="1"/>
  <c r="I366" i="202"/>
  <c r="J366" i="202"/>
  <c r="K366" i="202"/>
  <c r="L366" i="202"/>
  <c r="B366" i="202" s="1"/>
  <c r="I367" i="202"/>
  <c r="J367" i="202"/>
  <c r="K367" i="202"/>
  <c r="L367" i="202"/>
  <c r="B367" i="202" s="1"/>
  <c r="I368" i="202"/>
  <c r="J368" i="202"/>
  <c r="K368" i="202"/>
  <c r="L368" i="202"/>
  <c r="B368" i="202" s="1"/>
  <c r="I369" i="202"/>
  <c r="J369" i="202"/>
  <c r="K369" i="202"/>
  <c r="L369" i="202"/>
  <c r="B369" i="202" s="1"/>
  <c r="I370" i="202"/>
  <c r="J370" i="202"/>
  <c r="K370" i="202"/>
  <c r="L370" i="202"/>
  <c r="B370" i="202" s="1"/>
  <c r="I371" i="202"/>
  <c r="J371" i="202"/>
  <c r="K371" i="202"/>
  <c r="L371" i="202"/>
  <c r="B371" i="202" s="1"/>
  <c r="I372" i="202"/>
  <c r="J372" i="202"/>
  <c r="K372" i="202"/>
  <c r="L372" i="202"/>
  <c r="B372" i="202" s="1"/>
  <c r="I373" i="202"/>
  <c r="J373" i="202"/>
  <c r="K373" i="202"/>
  <c r="L373" i="202"/>
  <c r="B373" i="202" s="1"/>
  <c r="I374" i="202"/>
  <c r="J374" i="202"/>
  <c r="K374" i="202"/>
  <c r="L374" i="202"/>
  <c r="B374" i="202" s="1"/>
  <c r="I375" i="202"/>
  <c r="J375" i="202"/>
  <c r="K375" i="202"/>
  <c r="L375" i="202"/>
  <c r="B375" i="202" s="1"/>
  <c r="I376" i="202"/>
  <c r="J376" i="202"/>
  <c r="K376" i="202"/>
  <c r="L376" i="202"/>
  <c r="B376" i="202" s="1"/>
  <c r="I377" i="202"/>
  <c r="J377" i="202"/>
  <c r="K377" i="202"/>
  <c r="L377" i="202"/>
  <c r="B377" i="202" s="1"/>
  <c r="I378" i="202"/>
  <c r="J378" i="202"/>
  <c r="K378" i="202"/>
  <c r="L378" i="202"/>
  <c r="B378" i="202" s="1"/>
  <c r="I379" i="202"/>
  <c r="J379" i="202"/>
  <c r="K379" i="202"/>
  <c r="L379" i="202"/>
  <c r="B379" i="202" s="1"/>
  <c r="I380" i="202"/>
  <c r="J380" i="202"/>
  <c r="K380" i="202"/>
  <c r="L380" i="202"/>
  <c r="B380" i="202" s="1"/>
  <c r="I381" i="202"/>
  <c r="J381" i="202"/>
  <c r="K381" i="202"/>
  <c r="L381" i="202"/>
  <c r="B381" i="202" s="1"/>
  <c r="I382" i="202"/>
  <c r="J382" i="202"/>
  <c r="K382" i="202"/>
  <c r="L382" i="202"/>
  <c r="B382" i="202" s="1"/>
  <c r="I383" i="202"/>
  <c r="J383" i="202"/>
  <c r="K383" i="202"/>
  <c r="L383" i="202"/>
  <c r="B383" i="202" s="1"/>
  <c r="I384" i="202"/>
  <c r="J384" i="202"/>
  <c r="K384" i="202"/>
  <c r="L384" i="202"/>
  <c r="B384" i="202" s="1"/>
  <c r="I385" i="202"/>
  <c r="J385" i="202"/>
  <c r="K385" i="202"/>
  <c r="L385" i="202"/>
  <c r="B385" i="202" s="1"/>
  <c r="I386" i="202"/>
  <c r="J386" i="202"/>
  <c r="K386" i="202"/>
  <c r="L386" i="202"/>
  <c r="B386" i="202" s="1"/>
  <c r="I387" i="202"/>
  <c r="J387" i="202"/>
  <c r="K387" i="202"/>
  <c r="L387" i="202"/>
  <c r="B387" i="202" s="1"/>
  <c r="I388" i="202"/>
  <c r="J388" i="202"/>
  <c r="K388" i="202"/>
  <c r="L388" i="202"/>
  <c r="B388" i="202" s="1"/>
  <c r="I389" i="202"/>
  <c r="J389" i="202"/>
  <c r="K389" i="202"/>
  <c r="L389" i="202"/>
  <c r="B389" i="202" s="1"/>
  <c r="I390" i="202"/>
  <c r="J390" i="202"/>
  <c r="K390" i="202"/>
  <c r="L390" i="202"/>
  <c r="B390" i="202" s="1"/>
  <c r="I391" i="202"/>
  <c r="J391" i="202"/>
  <c r="K391" i="202"/>
  <c r="L391" i="202"/>
  <c r="B391" i="202" s="1"/>
  <c r="I392" i="202"/>
  <c r="J392" i="202"/>
  <c r="K392" i="202"/>
  <c r="L392" i="202"/>
  <c r="B392" i="202" s="1"/>
  <c r="I393" i="202"/>
  <c r="J393" i="202"/>
  <c r="K393" i="202"/>
  <c r="L393" i="202"/>
  <c r="B393" i="202" s="1"/>
  <c r="I394" i="202"/>
  <c r="J394" i="202"/>
  <c r="K394" i="202"/>
  <c r="L394" i="202"/>
  <c r="B394" i="202" s="1"/>
  <c r="I395" i="202"/>
  <c r="J395" i="202"/>
  <c r="K395" i="202"/>
  <c r="L395" i="202"/>
  <c r="B395" i="202" s="1"/>
  <c r="I396" i="202"/>
  <c r="J396" i="202"/>
  <c r="K396" i="202"/>
  <c r="L396" i="202"/>
  <c r="B396" i="202" s="1"/>
  <c r="I397" i="202"/>
  <c r="J397" i="202"/>
  <c r="K397" i="202"/>
  <c r="L397" i="202"/>
  <c r="B397" i="202" s="1"/>
  <c r="I398" i="202"/>
  <c r="J398" i="202"/>
  <c r="K398" i="202"/>
  <c r="L398" i="202"/>
  <c r="B398" i="202" s="1"/>
  <c r="I399" i="202"/>
  <c r="J399" i="202"/>
  <c r="K399" i="202"/>
  <c r="L399" i="202"/>
  <c r="B399" i="202" s="1"/>
  <c r="I400" i="202"/>
  <c r="J400" i="202"/>
  <c r="K400" i="202"/>
  <c r="L400" i="202"/>
  <c r="B400" i="202" s="1"/>
  <c r="I401" i="202"/>
  <c r="J401" i="202"/>
  <c r="K401" i="202"/>
  <c r="L401" i="202"/>
  <c r="B401" i="202" s="1"/>
  <c r="I402" i="202"/>
  <c r="J402" i="202"/>
  <c r="K402" i="202"/>
  <c r="L402" i="202"/>
  <c r="B402" i="202" s="1"/>
  <c r="I403" i="202"/>
  <c r="J403" i="202"/>
  <c r="K403" i="202"/>
  <c r="L403" i="202"/>
  <c r="B403" i="202" s="1"/>
  <c r="I404" i="202"/>
  <c r="J404" i="202"/>
  <c r="K404" i="202"/>
  <c r="L404" i="202"/>
  <c r="B404" i="202" s="1"/>
  <c r="I405" i="202"/>
  <c r="J405" i="202"/>
  <c r="K405" i="202"/>
  <c r="L405" i="202"/>
  <c r="B405" i="202" s="1"/>
  <c r="I406" i="202"/>
  <c r="J406" i="202"/>
  <c r="K406" i="202"/>
  <c r="L406" i="202"/>
  <c r="B406" i="202" s="1"/>
  <c r="I407" i="202"/>
  <c r="J407" i="202"/>
  <c r="K407" i="202"/>
  <c r="L407" i="202"/>
  <c r="B407" i="202" s="1"/>
  <c r="I408" i="202"/>
  <c r="J408" i="202"/>
  <c r="K408" i="202"/>
  <c r="L408" i="202"/>
  <c r="B408" i="202" s="1"/>
  <c r="I409" i="202"/>
  <c r="J409" i="202"/>
  <c r="K409" i="202"/>
  <c r="L409" i="202"/>
  <c r="B409" i="202" s="1"/>
  <c r="I410" i="202"/>
  <c r="J410" i="202"/>
  <c r="K410" i="202"/>
  <c r="L410" i="202"/>
  <c r="B410" i="202" s="1"/>
  <c r="I411" i="202"/>
  <c r="J411" i="202"/>
  <c r="K411" i="202"/>
  <c r="L411" i="202"/>
  <c r="B411" i="202" s="1"/>
  <c r="I412" i="202"/>
  <c r="J412" i="202"/>
  <c r="K412" i="202"/>
  <c r="L412" i="202"/>
  <c r="B412" i="202" s="1"/>
  <c r="I413" i="202"/>
  <c r="J413" i="202"/>
  <c r="K413" i="202"/>
  <c r="L413" i="202"/>
  <c r="B413" i="202" s="1"/>
  <c r="I414" i="202"/>
  <c r="J414" i="202"/>
  <c r="K414" i="202"/>
  <c r="L414" i="202"/>
  <c r="B414" i="202" s="1"/>
  <c r="I415" i="202"/>
  <c r="J415" i="202"/>
  <c r="K415" i="202"/>
  <c r="L415" i="202"/>
  <c r="B415" i="202" s="1"/>
  <c r="I416" i="202"/>
  <c r="J416" i="202"/>
  <c r="K416" i="202"/>
  <c r="L416" i="202"/>
  <c r="B416" i="202" s="1"/>
  <c r="I417" i="202"/>
  <c r="J417" i="202"/>
  <c r="K417" i="202"/>
  <c r="L417" i="202"/>
  <c r="B417" i="202" s="1"/>
  <c r="I418" i="202"/>
  <c r="J418" i="202"/>
  <c r="K418" i="202"/>
  <c r="L418" i="202"/>
  <c r="B418" i="202" s="1"/>
  <c r="I419" i="202"/>
  <c r="J419" i="202"/>
  <c r="K419" i="202"/>
  <c r="L419" i="202"/>
  <c r="B419" i="202" s="1"/>
  <c r="I420" i="202"/>
  <c r="J420" i="202"/>
  <c r="K420" i="202"/>
  <c r="L420" i="202"/>
  <c r="B420" i="202" s="1"/>
  <c r="I421" i="202"/>
  <c r="J421" i="202"/>
  <c r="K421" i="202"/>
  <c r="L421" i="202"/>
  <c r="B421" i="202" s="1"/>
  <c r="I422" i="202"/>
  <c r="J422" i="202"/>
  <c r="K422" i="202"/>
  <c r="L422" i="202"/>
  <c r="B422" i="202" s="1"/>
  <c r="I423" i="202"/>
  <c r="J423" i="202"/>
  <c r="K423" i="202"/>
  <c r="L423" i="202"/>
  <c r="B423" i="202" s="1"/>
  <c r="I424" i="202"/>
  <c r="J424" i="202"/>
  <c r="K424" i="202"/>
  <c r="L424" i="202"/>
  <c r="B424" i="202" s="1"/>
  <c r="I425" i="202"/>
  <c r="J425" i="202"/>
  <c r="K425" i="202"/>
  <c r="L425" i="202"/>
  <c r="B425" i="202" s="1"/>
  <c r="I426" i="202"/>
  <c r="J426" i="202"/>
  <c r="K426" i="202"/>
  <c r="L426" i="202"/>
  <c r="B426" i="202" s="1"/>
  <c r="I427" i="202"/>
  <c r="J427" i="202"/>
  <c r="K427" i="202"/>
  <c r="L427" i="202"/>
  <c r="B427" i="202" s="1"/>
  <c r="I428" i="202"/>
  <c r="J428" i="202"/>
  <c r="K428" i="202"/>
  <c r="L428" i="202"/>
  <c r="B428" i="202" s="1"/>
  <c r="I429" i="202"/>
  <c r="J429" i="202"/>
  <c r="K429" i="202"/>
  <c r="L429" i="202"/>
  <c r="B429" i="202" s="1"/>
  <c r="I430" i="202"/>
  <c r="J430" i="202"/>
  <c r="K430" i="202"/>
  <c r="L430" i="202"/>
  <c r="B430" i="202" s="1"/>
  <c r="I431" i="202"/>
  <c r="J431" i="202"/>
  <c r="K431" i="202"/>
  <c r="L431" i="202"/>
  <c r="B431" i="202" s="1"/>
  <c r="I432" i="202"/>
  <c r="J432" i="202"/>
  <c r="K432" i="202"/>
  <c r="L432" i="202"/>
  <c r="B432" i="202" s="1"/>
  <c r="I433" i="202"/>
  <c r="J433" i="202"/>
  <c r="K433" i="202"/>
  <c r="L433" i="202"/>
  <c r="B433" i="202" s="1"/>
  <c r="I434" i="202"/>
  <c r="J434" i="202"/>
  <c r="K434" i="202"/>
  <c r="L434" i="202"/>
  <c r="B434" i="202" s="1"/>
  <c r="I435" i="202"/>
  <c r="J435" i="202"/>
  <c r="K435" i="202"/>
  <c r="L435" i="202"/>
  <c r="B435" i="202" s="1"/>
  <c r="I436" i="202"/>
  <c r="J436" i="202"/>
  <c r="K436" i="202"/>
  <c r="L436" i="202"/>
  <c r="B436" i="202" s="1"/>
  <c r="I437" i="202"/>
  <c r="J437" i="202"/>
  <c r="K437" i="202"/>
  <c r="L437" i="202"/>
  <c r="B437" i="202" s="1"/>
  <c r="I438" i="202"/>
  <c r="J438" i="202"/>
  <c r="K438" i="202"/>
  <c r="L438" i="202"/>
  <c r="B438" i="202" s="1"/>
  <c r="I439" i="202"/>
  <c r="J439" i="202"/>
  <c r="K439" i="202"/>
  <c r="L439" i="202"/>
  <c r="B439" i="202" s="1"/>
  <c r="I440" i="202"/>
  <c r="J440" i="202"/>
  <c r="K440" i="202"/>
  <c r="L440" i="202"/>
  <c r="B440" i="202" s="1"/>
  <c r="I441" i="202"/>
  <c r="J441" i="202"/>
  <c r="K441" i="202"/>
  <c r="L441" i="202"/>
  <c r="B441" i="202" s="1"/>
  <c r="I442" i="202"/>
  <c r="J442" i="202"/>
  <c r="K442" i="202"/>
  <c r="L442" i="202"/>
  <c r="B442" i="202" s="1"/>
  <c r="I443" i="202"/>
  <c r="J443" i="202"/>
  <c r="K443" i="202"/>
  <c r="L443" i="202"/>
  <c r="B443" i="202" s="1"/>
  <c r="I444" i="202"/>
  <c r="J444" i="202"/>
  <c r="K444" i="202"/>
  <c r="L444" i="202"/>
  <c r="B444" i="202" s="1"/>
  <c r="I445" i="202"/>
  <c r="J445" i="202"/>
  <c r="K445" i="202"/>
  <c r="L445" i="202"/>
  <c r="B445" i="202" s="1"/>
  <c r="I446" i="202"/>
  <c r="J446" i="202"/>
  <c r="K446" i="202"/>
  <c r="L446" i="202"/>
  <c r="B446" i="202" s="1"/>
  <c r="I447" i="202"/>
  <c r="J447" i="202"/>
  <c r="K447" i="202"/>
  <c r="L447" i="202"/>
  <c r="B447" i="202" s="1"/>
  <c r="I448" i="202"/>
  <c r="J448" i="202"/>
  <c r="K448" i="202"/>
  <c r="L448" i="202"/>
  <c r="B448" i="202" s="1"/>
  <c r="I449" i="202"/>
  <c r="J449" i="202"/>
  <c r="K449" i="202"/>
  <c r="L449" i="202"/>
  <c r="B449" i="202" s="1"/>
  <c r="I450" i="202"/>
  <c r="J450" i="202"/>
  <c r="K450" i="202"/>
  <c r="L450" i="202"/>
  <c r="B450" i="202" s="1"/>
  <c r="I451" i="202"/>
  <c r="J451" i="202"/>
  <c r="K451" i="202"/>
  <c r="L451" i="202"/>
  <c r="B451" i="202" s="1"/>
  <c r="I452" i="202"/>
  <c r="J452" i="202"/>
  <c r="K452" i="202"/>
  <c r="L452" i="202"/>
  <c r="B452" i="202" s="1"/>
  <c r="I453" i="202"/>
  <c r="J453" i="202"/>
  <c r="K453" i="202"/>
  <c r="L453" i="202"/>
  <c r="B453" i="202" s="1"/>
  <c r="I454" i="202"/>
  <c r="J454" i="202"/>
  <c r="K454" i="202"/>
  <c r="L454" i="202"/>
  <c r="B454" i="202" s="1"/>
  <c r="I455" i="202"/>
  <c r="J455" i="202"/>
  <c r="K455" i="202"/>
  <c r="L455" i="202"/>
  <c r="B455" i="202" s="1"/>
  <c r="I456" i="202"/>
  <c r="J456" i="202"/>
  <c r="K456" i="202"/>
  <c r="L456" i="202"/>
  <c r="B456" i="202" s="1"/>
  <c r="I457" i="202"/>
  <c r="J457" i="202"/>
  <c r="K457" i="202"/>
  <c r="L457" i="202"/>
  <c r="B457" i="202" s="1"/>
  <c r="I458" i="202"/>
  <c r="J458" i="202"/>
  <c r="K458" i="202"/>
  <c r="L458" i="202"/>
  <c r="B458" i="202" s="1"/>
  <c r="I459" i="202"/>
  <c r="J459" i="202"/>
  <c r="K459" i="202"/>
  <c r="L459" i="202"/>
  <c r="B459" i="202" s="1"/>
  <c r="I460" i="202"/>
  <c r="J460" i="202"/>
  <c r="K460" i="202"/>
  <c r="L460" i="202"/>
  <c r="B460" i="202" s="1"/>
  <c r="I461" i="202"/>
  <c r="J461" i="202"/>
  <c r="K461" i="202"/>
  <c r="L461" i="202"/>
  <c r="B461" i="202" s="1"/>
  <c r="I462" i="202"/>
  <c r="J462" i="202"/>
  <c r="K462" i="202"/>
  <c r="L462" i="202"/>
  <c r="B462" i="202" s="1"/>
  <c r="I463" i="202"/>
  <c r="J463" i="202"/>
  <c r="K463" i="202"/>
  <c r="L463" i="202"/>
  <c r="B463" i="202" s="1"/>
  <c r="I464" i="202"/>
  <c r="J464" i="202"/>
  <c r="K464" i="202"/>
  <c r="L464" i="202"/>
  <c r="B464" i="202" s="1"/>
  <c r="I465" i="202"/>
  <c r="J465" i="202"/>
  <c r="K465" i="202"/>
  <c r="L465" i="202"/>
  <c r="B465" i="202" s="1"/>
  <c r="I466" i="202"/>
  <c r="J466" i="202"/>
  <c r="K466" i="202"/>
  <c r="L466" i="202"/>
  <c r="B466" i="202" s="1"/>
  <c r="I467" i="202"/>
  <c r="J467" i="202"/>
  <c r="K467" i="202"/>
  <c r="L467" i="202"/>
  <c r="B467" i="202" s="1"/>
  <c r="I468" i="202"/>
  <c r="J468" i="202"/>
  <c r="K468" i="202"/>
  <c r="L468" i="202"/>
  <c r="B468" i="202" s="1"/>
  <c r="I469" i="202"/>
  <c r="J469" i="202"/>
  <c r="K469" i="202"/>
  <c r="L469" i="202"/>
  <c r="B469" i="202" s="1"/>
  <c r="I470" i="202"/>
  <c r="J470" i="202"/>
  <c r="K470" i="202"/>
  <c r="L470" i="202"/>
  <c r="B470" i="202" s="1"/>
  <c r="I471" i="202"/>
  <c r="J471" i="202"/>
  <c r="K471" i="202"/>
  <c r="L471" i="202"/>
  <c r="B471" i="202" s="1"/>
  <c r="I472" i="202"/>
  <c r="J472" i="202"/>
  <c r="K472" i="202"/>
  <c r="L472" i="202"/>
  <c r="B472" i="202" s="1"/>
  <c r="I473" i="202"/>
  <c r="J473" i="202"/>
  <c r="K473" i="202"/>
  <c r="L473" i="202"/>
  <c r="B473" i="202" s="1"/>
  <c r="I474" i="202"/>
  <c r="J474" i="202"/>
  <c r="K474" i="202"/>
  <c r="L474" i="202"/>
  <c r="B474" i="202" s="1"/>
  <c r="I475" i="202"/>
  <c r="J475" i="202"/>
  <c r="K475" i="202"/>
  <c r="L475" i="202"/>
  <c r="B475" i="202" s="1"/>
  <c r="I476" i="202"/>
  <c r="J476" i="202"/>
  <c r="K476" i="202"/>
  <c r="L476" i="202"/>
  <c r="B476" i="202" s="1"/>
  <c r="I477" i="202"/>
  <c r="J477" i="202"/>
  <c r="K477" i="202"/>
  <c r="L477" i="202"/>
  <c r="B477" i="202" s="1"/>
  <c r="I478" i="202"/>
  <c r="J478" i="202"/>
  <c r="K478" i="202"/>
  <c r="L478" i="202"/>
  <c r="B478" i="202" s="1"/>
  <c r="I479" i="202"/>
  <c r="J479" i="202"/>
  <c r="K479" i="202"/>
  <c r="L479" i="202"/>
  <c r="B479" i="202" s="1"/>
  <c r="I480" i="202"/>
  <c r="J480" i="202"/>
  <c r="K480" i="202"/>
  <c r="L480" i="202"/>
  <c r="B480" i="202" s="1"/>
  <c r="I481" i="202"/>
  <c r="J481" i="202"/>
  <c r="K481" i="202"/>
  <c r="L481" i="202"/>
  <c r="B481" i="202" s="1"/>
  <c r="I482" i="202"/>
  <c r="J482" i="202"/>
  <c r="K482" i="202"/>
  <c r="L482" i="202"/>
  <c r="B482" i="202" s="1"/>
  <c r="I483" i="202"/>
  <c r="J483" i="202"/>
  <c r="K483" i="202"/>
  <c r="L483" i="202"/>
  <c r="B483" i="202" s="1"/>
  <c r="I484" i="202"/>
  <c r="J484" i="202"/>
  <c r="K484" i="202"/>
  <c r="L484" i="202"/>
  <c r="B484" i="202" s="1"/>
  <c r="I485" i="202"/>
  <c r="J485" i="202"/>
  <c r="K485" i="202"/>
  <c r="L485" i="202"/>
  <c r="B485" i="202" s="1"/>
  <c r="I486" i="202"/>
  <c r="J486" i="202"/>
  <c r="K486" i="202"/>
  <c r="L486" i="202"/>
  <c r="B486" i="202" s="1"/>
  <c r="I487" i="202"/>
  <c r="J487" i="202"/>
  <c r="K487" i="202"/>
  <c r="L487" i="202"/>
  <c r="B487" i="202" s="1"/>
  <c r="I488" i="202"/>
  <c r="J488" i="202"/>
  <c r="K488" i="202"/>
  <c r="L488" i="202"/>
  <c r="B488" i="202" s="1"/>
  <c r="I489" i="202"/>
  <c r="J489" i="202"/>
  <c r="K489" i="202"/>
  <c r="L489" i="202"/>
  <c r="B489" i="202" s="1"/>
  <c r="I490" i="202"/>
  <c r="J490" i="202"/>
  <c r="K490" i="202"/>
  <c r="L490" i="202"/>
  <c r="B490" i="202" s="1"/>
  <c r="I491" i="202"/>
  <c r="J491" i="202"/>
  <c r="K491" i="202"/>
  <c r="L491" i="202"/>
  <c r="B491" i="202" s="1"/>
  <c r="I492" i="202"/>
  <c r="J492" i="202"/>
  <c r="K492" i="202"/>
  <c r="L492" i="202"/>
  <c r="B492" i="202" s="1"/>
  <c r="I493" i="202"/>
  <c r="J493" i="202"/>
  <c r="K493" i="202"/>
  <c r="L493" i="202"/>
  <c r="B493" i="202" s="1"/>
  <c r="I494" i="202"/>
  <c r="J494" i="202"/>
  <c r="K494" i="202"/>
  <c r="L494" i="202"/>
  <c r="B494" i="202" s="1"/>
  <c r="I495" i="202"/>
  <c r="J495" i="202"/>
  <c r="K495" i="202"/>
  <c r="L495" i="202"/>
  <c r="B495" i="202" s="1"/>
  <c r="I496" i="202"/>
  <c r="J496" i="202"/>
  <c r="K496" i="202"/>
  <c r="L496" i="202"/>
  <c r="B496" i="202" s="1"/>
  <c r="I497" i="202"/>
  <c r="J497" i="202"/>
  <c r="K497" i="202"/>
  <c r="L497" i="202"/>
  <c r="B497" i="202" s="1"/>
  <c r="I498" i="202"/>
  <c r="J498" i="202"/>
  <c r="K498" i="202"/>
  <c r="L498" i="202"/>
  <c r="B498" i="202" s="1"/>
  <c r="I499" i="202"/>
  <c r="J499" i="202"/>
  <c r="K499" i="202"/>
  <c r="L499" i="202"/>
  <c r="B499" i="202" s="1"/>
  <c r="I500" i="202"/>
  <c r="J500" i="202"/>
  <c r="K500" i="202"/>
  <c r="L500" i="202"/>
  <c r="B500" i="202" s="1"/>
  <c r="I501" i="202"/>
  <c r="J501" i="202"/>
  <c r="K501" i="202"/>
  <c r="L501" i="202"/>
  <c r="B501" i="202" s="1"/>
  <c r="I502" i="202"/>
  <c r="J502" i="202"/>
  <c r="K502" i="202"/>
  <c r="L502" i="202"/>
  <c r="B502" i="202" s="1"/>
  <c r="I503" i="202"/>
  <c r="J503" i="202"/>
  <c r="K503" i="202"/>
  <c r="L503" i="202"/>
  <c r="B503" i="202" s="1"/>
  <c r="I504" i="202"/>
  <c r="J504" i="202"/>
  <c r="K504" i="202"/>
  <c r="L504" i="202"/>
  <c r="B504" i="202" s="1"/>
  <c r="I505" i="202"/>
  <c r="J505" i="202"/>
  <c r="K505" i="202"/>
  <c r="L505" i="202"/>
  <c r="B505" i="202" s="1"/>
  <c r="I506" i="202"/>
  <c r="J506" i="202"/>
  <c r="K506" i="202"/>
  <c r="L506" i="202"/>
  <c r="B506" i="202" s="1"/>
  <c r="I507" i="202"/>
  <c r="J507" i="202"/>
  <c r="K507" i="202"/>
  <c r="L507" i="202"/>
  <c r="B507" i="202" s="1"/>
  <c r="I508" i="202"/>
  <c r="J508" i="202"/>
  <c r="K508" i="202"/>
  <c r="L508" i="202"/>
  <c r="B508" i="202" s="1"/>
  <c r="I509" i="202"/>
  <c r="J509" i="202"/>
  <c r="K509" i="202"/>
  <c r="L509" i="202"/>
  <c r="B509" i="202" s="1"/>
  <c r="I510" i="202"/>
  <c r="J510" i="202"/>
  <c r="K510" i="202"/>
  <c r="L510" i="202"/>
  <c r="B510" i="202" s="1"/>
  <c r="I511" i="202"/>
  <c r="J511" i="202"/>
  <c r="K511" i="202"/>
  <c r="L511" i="202"/>
  <c r="B511" i="202" s="1"/>
  <c r="I512" i="202"/>
  <c r="J512" i="202"/>
  <c r="K512" i="202"/>
  <c r="L512" i="202"/>
  <c r="B512" i="202" s="1"/>
  <c r="I513" i="202"/>
  <c r="J513" i="202"/>
  <c r="K513" i="202"/>
  <c r="L513" i="202"/>
  <c r="B513" i="202" s="1"/>
  <c r="I514" i="202"/>
  <c r="J514" i="202"/>
  <c r="K514" i="202"/>
  <c r="L514" i="202"/>
  <c r="B514" i="202" s="1"/>
  <c r="I515" i="202"/>
  <c r="J515" i="202"/>
  <c r="K515" i="202"/>
  <c r="L515" i="202"/>
  <c r="B515" i="202" s="1"/>
  <c r="I516" i="202"/>
  <c r="J516" i="202"/>
  <c r="K516" i="202"/>
  <c r="L516" i="202"/>
  <c r="B516" i="202" s="1"/>
  <c r="I517" i="202"/>
  <c r="J517" i="202"/>
  <c r="K517" i="202"/>
  <c r="L517" i="202"/>
  <c r="B517" i="202" s="1"/>
  <c r="I518" i="202"/>
  <c r="J518" i="202"/>
  <c r="K518" i="202"/>
  <c r="L518" i="202"/>
  <c r="B518" i="202" s="1"/>
  <c r="I519" i="202"/>
  <c r="J519" i="202"/>
  <c r="K519" i="202"/>
  <c r="L519" i="202"/>
  <c r="B519" i="202" s="1"/>
  <c r="I520" i="202"/>
  <c r="J520" i="202"/>
  <c r="K520" i="202"/>
  <c r="L520" i="202"/>
  <c r="B520" i="202" s="1"/>
  <c r="I521" i="202"/>
  <c r="J521" i="202"/>
  <c r="K521" i="202"/>
  <c r="L521" i="202"/>
  <c r="B521" i="202" s="1"/>
  <c r="I522" i="202"/>
  <c r="J522" i="202"/>
  <c r="K522" i="202"/>
  <c r="L522" i="202"/>
  <c r="B522" i="202" s="1"/>
  <c r="I523" i="202"/>
  <c r="J523" i="202"/>
  <c r="K523" i="202"/>
  <c r="L523" i="202"/>
  <c r="B523" i="202" s="1"/>
  <c r="I524" i="202"/>
  <c r="J524" i="202"/>
  <c r="K524" i="202"/>
  <c r="L524" i="202"/>
  <c r="B524" i="202" s="1"/>
  <c r="I525" i="202"/>
  <c r="J525" i="202"/>
  <c r="K525" i="202"/>
  <c r="L525" i="202"/>
  <c r="B525" i="202" s="1"/>
  <c r="I526" i="202"/>
  <c r="J526" i="202"/>
  <c r="K526" i="202"/>
  <c r="L526" i="202"/>
  <c r="B526" i="202" s="1"/>
  <c r="I527" i="202"/>
  <c r="J527" i="202"/>
  <c r="K527" i="202"/>
  <c r="L527" i="202"/>
  <c r="B527" i="202" s="1"/>
  <c r="I528" i="202"/>
  <c r="J528" i="202"/>
  <c r="K528" i="202"/>
  <c r="L528" i="202"/>
  <c r="B528" i="202" s="1"/>
  <c r="I529" i="202"/>
  <c r="J529" i="202"/>
  <c r="K529" i="202"/>
  <c r="L529" i="202"/>
  <c r="B529" i="202" s="1"/>
  <c r="I530" i="202"/>
  <c r="J530" i="202"/>
  <c r="K530" i="202"/>
  <c r="L530" i="202"/>
  <c r="B530" i="202" s="1"/>
  <c r="I531" i="202"/>
  <c r="J531" i="202"/>
  <c r="K531" i="202"/>
  <c r="L531" i="202"/>
  <c r="B531" i="202" s="1"/>
  <c r="I532" i="202"/>
  <c r="J532" i="202"/>
  <c r="K532" i="202"/>
  <c r="L532" i="202"/>
  <c r="B532" i="202" s="1"/>
  <c r="I533" i="202"/>
  <c r="J533" i="202"/>
  <c r="K533" i="202"/>
  <c r="L533" i="202"/>
  <c r="B533" i="202" s="1"/>
  <c r="I534" i="202"/>
  <c r="J534" i="202"/>
  <c r="K534" i="202"/>
  <c r="L534" i="202"/>
  <c r="B534" i="202" s="1"/>
  <c r="I535" i="202"/>
  <c r="J535" i="202"/>
  <c r="K535" i="202"/>
  <c r="L535" i="202"/>
  <c r="B535" i="202" s="1"/>
  <c r="I536" i="202"/>
  <c r="J536" i="202"/>
  <c r="K536" i="202"/>
  <c r="L536" i="202"/>
  <c r="B536" i="202" s="1"/>
  <c r="I537" i="202"/>
  <c r="J537" i="202"/>
  <c r="K537" i="202"/>
  <c r="L537" i="202"/>
  <c r="B537" i="202" s="1"/>
  <c r="I538" i="202"/>
  <c r="J538" i="202"/>
  <c r="K538" i="202"/>
  <c r="L538" i="202"/>
  <c r="B538" i="202" s="1"/>
  <c r="I539" i="202"/>
  <c r="J539" i="202"/>
  <c r="K539" i="202"/>
  <c r="L539" i="202"/>
  <c r="B539" i="202" s="1"/>
  <c r="I540" i="202"/>
  <c r="J540" i="202"/>
  <c r="K540" i="202"/>
  <c r="L540" i="202"/>
  <c r="B540" i="202" s="1"/>
  <c r="I541" i="202"/>
  <c r="J541" i="202"/>
  <c r="K541" i="202"/>
  <c r="L541" i="202"/>
  <c r="B541" i="202" s="1"/>
  <c r="I542" i="202"/>
  <c r="J542" i="202"/>
  <c r="K542" i="202"/>
  <c r="L542" i="202"/>
  <c r="B542" i="202" s="1"/>
  <c r="I543" i="202"/>
  <c r="J543" i="202"/>
  <c r="K543" i="202"/>
  <c r="L543" i="202"/>
  <c r="B543" i="202" s="1"/>
  <c r="I544" i="202"/>
  <c r="J544" i="202"/>
  <c r="K544" i="202"/>
  <c r="L544" i="202"/>
  <c r="B544" i="202" s="1"/>
  <c r="I545" i="202"/>
  <c r="J545" i="202"/>
  <c r="K545" i="202"/>
  <c r="L545" i="202"/>
  <c r="B545" i="202" s="1"/>
  <c r="I546" i="202"/>
  <c r="J546" i="202"/>
  <c r="K546" i="202"/>
  <c r="L546" i="202"/>
  <c r="B546" i="202" s="1"/>
  <c r="I547" i="202"/>
  <c r="J547" i="202"/>
  <c r="K547" i="202"/>
  <c r="L547" i="202"/>
  <c r="B547" i="202" s="1"/>
  <c r="I548" i="202"/>
  <c r="J548" i="202"/>
  <c r="K548" i="202"/>
  <c r="L548" i="202"/>
  <c r="B548" i="202" s="1"/>
  <c r="I549" i="202"/>
  <c r="J549" i="202"/>
  <c r="K549" i="202"/>
  <c r="L549" i="202"/>
  <c r="B549" i="202" s="1"/>
  <c r="I550" i="202"/>
  <c r="J550" i="202"/>
  <c r="K550" i="202"/>
  <c r="L550" i="202"/>
  <c r="B550" i="202" s="1"/>
  <c r="I551" i="202"/>
  <c r="J551" i="202"/>
  <c r="K551" i="202"/>
  <c r="L551" i="202"/>
  <c r="B551" i="202" s="1"/>
  <c r="I552" i="202"/>
  <c r="J552" i="202"/>
  <c r="K552" i="202"/>
  <c r="L552" i="202"/>
  <c r="B552" i="202" s="1"/>
  <c r="I553" i="202"/>
  <c r="J553" i="202"/>
  <c r="K553" i="202"/>
  <c r="L553" i="202"/>
  <c r="B553" i="202" s="1"/>
  <c r="I554" i="202"/>
  <c r="J554" i="202"/>
  <c r="K554" i="202"/>
  <c r="L554" i="202"/>
  <c r="B554" i="202" s="1"/>
  <c r="I555" i="202"/>
  <c r="J555" i="202"/>
  <c r="K555" i="202"/>
  <c r="L555" i="202"/>
  <c r="B555" i="202" s="1"/>
  <c r="I556" i="202"/>
  <c r="J556" i="202"/>
  <c r="K556" i="202"/>
  <c r="L556" i="202"/>
  <c r="B556" i="202" s="1"/>
  <c r="I557" i="202"/>
  <c r="J557" i="202"/>
  <c r="K557" i="202"/>
  <c r="L557" i="202"/>
  <c r="B557" i="202" s="1"/>
  <c r="I558" i="202"/>
  <c r="J558" i="202"/>
  <c r="K558" i="202"/>
  <c r="L558" i="202"/>
  <c r="B558" i="202" s="1"/>
  <c r="I559" i="202"/>
  <c r="J559" i="202"/>
  <c r="K559" i="202"/>
  <c r="L559" i="202"/>
  <c r="B559" i="202" s="1"/>
  <c r="I560" i="202"/>
  <c r="J560" i="202"/>
  <c r="K560" i="202"/>
  <c r="L560" i="202"/>
  <c r="B560" i="202" s="1"/>
  <c r="I561" i="202"/>
  <c r="J561" i="202"/>
  <c r="K561" i="202"/>
  <c r="L561" i="202"/>
  <c r="B561" i="202" s="1"/>
  <c r="I562" i="202"/>
  <c r="J562" i="202"/>
  <c r="K562" i="202"/>
  <c r="L562" i="202"/>
  <c r="B562" i="202" s="1"/>
  <c r="I563" i="202"/>
  <c r="J563" i="202"/>
  <c r="K563" i="202"/>
  <c r="L563" i="202"/>
  <c r="B563" i="202" s="1"/>
  <c r="I564" i="202"/>
  <c r="J564" i="202"/>
  <c r="K564" i="202"/>
  <c r="L564" i="202"/>
  <c r="B564" i="202" s="1"/>
  <c r="I565" i="202"/>
  <c r="J565" i="202"/>
  <c r="K565" i="202"/>
  <c r="L565" i="202"/>
  <c r="B565" i="202" s="1"/>
  <c r="I566" i="202"/>
  <c r="J566" i="202"/>
  <c r="K566" i="202"/>
  <c r="L566" i="202"/>
  <c r="B566" i="202" s="1"/>
  <c r="I567" i="202"/>
  <c r="J567" i="202"/>
  <c r="K567" i="202"/>
  <c r="L567" i="202"/>
  <c r="B567" i="202" s="1"/>
  <c r="I568" i="202"/>
  <c r="J568" i="202"/>
  <c r="K568" i="202"/>
  <c r="L568" i="202"/>
  <c r="B568" i="202" s="1"/>
  <c r="I569" i="202"/>
  <c r="J569" i="202"/>
  <c r="K569" i="202"/>
  <c r="L569" i="202"/>
  <c r="B569" i="202" s="1"/>
  <c r="I570" i="202"/>
  <c r="J570" i="202"/>
  <c r="K570" i="202"/>
  <c r="L570" i="202"/>
  <c r="B570" i="202" s="1"/>
  <c r="I571" i="202"/>
  <c r="J571" i="202"/>
  <c r="K571" i="202"/>
  <c r="L571" i="202"/>
  <c r="B571" i="202" s="1"/>
  <c r="I588" i="202"/>
  <c r="J588" i="202"/>
  <c r="K588" i="202"/>
  <c r="L588" i="202"/>
  <c r="B588" i="202" s="1"/>
  <c r="I589" i="202"/>
  <c r="J589" i="202"/>
  <c r="K589" i="202"/>
  <c r="L589" i="202"/>
  <c r="B589" i="202" s="1"/>
  <c r="I590" i="202"/>
  <c r="J590" i="202"/>
  <c r="K590" i="202"/>
  <c r="L590" i="202"/>
  <c r="B590" i="202" s="1"/>
  <c r="I591" i="202"/>
  <c r="J591" i="202"/>
  <c r="K591" i="202"/>
  <c r="L591" i="202"/>
  <c r="B591" i="202" s="1"/>
  <c r="I592" i="202"/>
  <c r="J592" i="202"/>
  <c r="K592" i="202"/>
  <c r="L592" i="202"/>
  <c r="B592" i="202" s="1"/>
  <c r="I593" i="202"/>
  <c r="J593" i="202"/>
  <c r="K593" i="202"/>
  <c r="L593" i="202"/>
  <c r="B593" i="202" s="1"/>
  <c r="I594" i="202"/>
  <c r="J594" i="202"/>
  <c r="K594" i="202"/>
  <c r="L594" i="202"/>
  <c r="B594" i="202" s="1"/>
  <c r="I595" i="202"/>
  <c r="J595" i="202"/>
  <c r="K595" i="202"/>
  <c r="L595" i="202"/>
  <c r="B595" i="202" s="1"/>
  <c r="I596" i="202"/>
  <c r="J596" i="202"/>
  <c r="K596" i="202"/>
  <c r="L596" i="202"/>
  <c r="B596" i="202" s="1"/>
  <c r="I597" i="202"/>
  <c r="J597" i="202"/>
  <c r="K597" i="202"/>
  <c r="L597" i="202"/>
  <c r="B597" i="202" s="1"/>
  <c r="I598" i="202"/>
  <c r="J598" i="202"/>
  <c r="K598" i="202"/>
  <c r="L598" i="202"/>
  <c r="B598" i="202" s="1"/>
  <c r="F594" i="202"/>
  <c r="G594" i="202"/>
  <c r="H594" i="202"/>
  <c r="F595" i="202"/>
  <c r="G595" i="202"/>
  <c r="H595" i="202"/>
  <c r="F596" i="202"/>
  <c r="G596" i="202"/>
  <c r="H596" i="202"/>
  <c r="F597" i="202"/>
  <c r="G597" i="202"/>
  <c r="H597" i="202"/>
  <c r="F598" i="202"/>
  <c r="G598" i="202"/>
  <c r="H598" i="202"/>
  <c r="G593" i="202"/>
  <c r="H593" i="202"/>
  <c r="H592" i="202"/>
  <c r="G592" i="202"/>
  <c r="F592" i="202"/>
  <c r="H591" i="202"/>
  <c r="G591" i="202"/>
  <c r="F591" i="202"/>
  <c r="H590" i="202"/>
  <c r="G590" i="202"/>
  <c r="F590" i="202"/>
  <c r="H589" i="202"/>
  <c r="G589" i="202"/>
  <c r="F589" i="202"/>
  <c r="H588" i="202"/>
  <c r="G588" i="202"/>
  <c r="F588" i="202"/>
  <c r="H571" i="202"/>
  <c r="G571" i="202"/>
  <c r="F571" i="202"/>
  <c r="H570" i="202"/>
  <c r="G570" i="202"/>
  <c r="F570" i="202"/>
  <c r="H569" i="202"/>
  <c r="G569" i="202"/>
  <c r="F569" i="202"/>
  <c r="H568" i="202"/>
  <c r="G568" i="202"/>
  <c r="F568" i="202"/>
  <c r="H567" i="202"/>
  <c r="G567" i="202"/>
  <c r="F567" i="202"/>
  <c r="H566" i="202"/>
  <c r="G566" i="202"/>
  <c r="F566" i="202"/>
  <c r="H565" i="202"/>
  <c r="G565" i="202"/>
  <c r="F565" i="202"/>
  <c r="H564" i="202"/>
  <c r="G564" i="202"/>
  <c r="F564" i="202"/>
  <c r="H563" i="202"/>
  <c r="G563" i="202"/>
  <c r="F563" i="202"/>
  <c r="H562" i="202"/>
  <c r="G562" i="202"/>
  <c r="F562" i="202"/>
  <c r="H561" i="202"/>
  <c r="G561" i="202"/>
  <c r="F561" i="202"/>
  <c r="H560" i="202"/>
  <c r="G560" i="202"/>
  <c r="F560" i="202"/>
  <c r="H559" i="202"/>
  <c r="G559" i="202"/>
  <c r="F559" i="202"/>
  <c r="H558" i="202"/>
  <c r="G558" i="202"/>
  <c r="F558" i="202"/>
  <c r="H557" i="202"/>
  <c r="G557" i="202"/>
  <c r="F557" i="202"/>
  <c r="H556" i="202"/>
  <c r="G556" i="202"/>
  <c r="F556" i="202"/>
  <c r="H555" i="202"/>
  <c r="G555" i="202"/>
  <c r="F555" i="202"/>
  <c r="H554" i="202"/>
  <c r="G554" i="202"/>
  <c r="F554" i="202"/>
  <c r="H553" i="202"/>
  <c r="G553" i="202"/>
  <c r="F553" i="202"/>
  <c r="H552" i="202"/>
  <c r="G552" i="202"/>
  <c r="F552" i="202"/>
  <c r="H551" i="202"/>
  <c r="G551" i="202"/>
  <c r="F551" i="202"/>
  <c r="H550" i="202"/>
  <c r="G550" i="202"/>
  <c r="F550" i="202"/>
  <c r="H549" i="202"/>
  <c r="G549" i="202"/>
  <c r="F549" i="202"/>
  <c r="H548" i="202"/>
  <c r="G548" i="202"/>
  <c r="F548" i="202"/>
  <c r="H547" i="202"/>
  <c r="G547" i="202"/>
  <c r="F547" i="202"/>
  <c r="H546" i="202"/>
  <c r="G546" i="202"/>
  <c r="F546" i="202"/>
  <c r="H545" i="202"/>
  <c r="G545" i="202"/>
  <c r="F545" i="202"/>
  <c r="H544" i="202"/>
  <c r="G544" i="202"/>
  <c r="F544" i="202"/>
  <c r="H543" i="202"/>
  <c r="G543" i="202"/>
  <c r="F543" i="202"/>
  <c r="H542" i="202"/>
  <c r="G542" i="202"/>
  <c r="F542" i="202"/>
  <c r="H541" i="202"/>
  <c r="G541" i="202"/>
  <c r="F541" i="202"/>
  <c r="H540" i="202"/>
  <c r="G540" i="202"/>
  <c r="F540" i="202"/>
  <c r="H539" i="202"/>
  <c r="G539" i="202"/>
  <c r="F539" i="202"/>
  <c r="H538" i="202"/>
  <c r="G538" i="202"/>
  <c r="F538" i="202"/>
  <c r="H537" i="202"/>
  <c r="G537" i="202"/>
  <c r="F537" i="202"/>
  <c r="H536" i="202"/>
  <c r="G536" i="202"/>
  <c r="F536" i="202"/>
  <c r="H535" i="202"/>
  <c r="G535" i="202"/>
  <c r="F535" i="202"/>
  <c r="H534" i="202"/>
  <c r="G534" i="202"/>
  <c r="H533" i="202"/>
  <c r="G533" i="202"/>
  <c r="F533" i="202"/>
  <c r="H532" i="202"/>
  <c r="G532" i="202"/>
  <c r="F532" i="202"/>
  <c r="H531" i="202"/>
  <c r="G531" i="202"/>
  <c r="F531" i="202"/>
  <c r="H530" i="202"/>
  <c r="G530" i="202"/>
  <c r="F530" i="202"/>
  <c r="H529" i="202"/>
  <c r="G529" i="202"/>
  <c r="F529" i="202"/>
  <c r="H528" i="202"/>
  <c r="G528" i="202"/>
  <c r="F528" i="202"/>
  <c r="H527" i="202"/>
  <c r="G527" i="202"/>
  <c r="F527" i="202"/>
  <c r="H526" i="202"/>
  <c r="G526" i="202"/>
  <c r="F526" i="202"/>
  <c r="H525" i="202"/>
  <c r="G525" i="202"/>
  <c r="F525" i="202"/>
  <c r="H524" i="202"/>
  <c r="G524" i="202"/>
  <c r="F524" i="202"/>
  <c r="H523" i="202"/>
  <c r="G523" i="202"/>
  <c r="F523" i="202"/>
  <c r="H522" i="202"/>
  <c r="G522" i="202"/>
  <c r="F522" i="202"/>
  <c r="H521" i="202"/>
  <c r="G521" i="202"/>
  <c r="F521" i="202"/>
  <c r="H520" i="202"/>
  <c r="G520" i="202"/>
  <c r="F520" i="202"/>
  <c r="H519" i="202"/>
  <c r="G519" i="202"/>
  <c r="F519" i="202"/>
  <c r="H518" i="202"/>
  <c r="G518" i="202"/>
  <c r="F518" i="202"/>
  <c r="H517" i="202"/>
  <c r="G517" i="202"/>
  <c r="F517" i="202"/>
  <c r="H516" i="202"/>
  <c r="G516" i="202"/>
  <c r="F516" i="202"/>
  <c r="H515" i="202"/>
  <c r="G515" i="202"/>
  <c r="F515" i="202"/>
  <c r="H514" i="202"/>
  <c r="G514" i="202"/>
  <c r="F514" i="202"/>
  <c r="H513" i="202"/>
  <c r="G513" i="202"/>
  <c r="F513" i="202"/>
  <c r="H512" i="202"/>
  <c r="G512" i="202"/>
  <c r="F512" i="202"/>
  <c r="H511" i="202"/>
  <c r="G511" i="202"/>
  <c r="H510" i="202"/>
  <c r="G510" i="202"/>
  <c r="F510" i="202"/>
  <c r="H509" i="202"/>
  <c r="G509" i="202"/>
  <c r="F509" i="202"/>
  <c r="H508" i="202"/>
  <c r="G508" i="202"/>
  <c r="F508" i="202"/>
  <c r="H507" i="202"/>
  <c r="G507" i="202"/>
  <c r="F507" i="202"/>
  <c r="H506" i="202"/>
  <c r="G506" i="202"/>
  <c r="F506" i="202"/>
  <c r="H505" i="202"/>
  <c r="G505" i="202"/>
  <c r="F505" i="202"/>
  <c r="H504" i="202"/>
  <c r="G504" i="202"/>
  <c r="F504" i="202"/>
  <c r="H503" i="202"/>
  <c r="G503" i="202"/>
  <c r="F503" i="202"/>
  <c r="H502" i="202"/>
  <c r="G502" i="202"/>
  <c r="F502" i="202"/>
  <c r="H501" i="202"/>
  <c r="G501" i="202"/>
  <c r="F501" i="202"/>
  <c r="H500" i="202"/>
  <c r="G500" i="202"/>
  <c r="F500" i="202"/>
  <c r="H499" i="202"/>
  <c r="G499" i="202"/>
  <c r="F499" i="202"/>
  <c r="H498" i="202"/>
  <c r="G498" i="202"/>
  <c r="F498" i="202"/>
  <c r="H497" i="202"/>
  <c r="G497" i="202"/>
  <c r="F497" i="202"/>
  <c r="H496" i="202"/>
  <c r="G496" i="202"/>
  <c r="F496" i="202"/>
  <c r="H495" i="202"/>
  <c r="G495" i="202"/>
  <c r="F495" i="202"/>
  <c r="H494" i="202"/>
  <c r="G494" i="202"/>
  <c r="F494" i="202"/>
  <c r="H493" i="202"/>
  <c r="G493" i="202"/>
  <c r="F493" i="202"/>
  <c r="H492" i="202"/>
  <c r="G492" i="202"/>
  <c r="F492" i="202"/>
  <c r="H491" i="202"/>
  <c r="G491" i="202"/>
  <c r="F491" i="202"/>
  <c r="H490" i="202"/>
  <c r="G490" i="202"/>
  <c r="F490" i="202"/>
  <c r="H489" i="202"/>
  <c r="G489" i="202"/>
  <c r="F489" i="202"/>
  <c r="H488" i="202"/>
  <c r="G488" i="202"/>
  <c r="F488" i="202"/>
  <c r="H487" i="202"/>
  <c r="G487" i="202"/>
  <c r="F487" i="202"/>
  <c r="H486" i="202"/>
  <c r="G486" i="202"/>
  <c r="F486" i="202"/>
  <c r="H485" i="202"/>
  <c r="G485" i="202"/>
  <c r="F485" i="202"/>
  <c r="H484" i="202"/>
  <c r="G484" i="202"/>
  <c r="F484" i="202"/>
  <c r="H483" i="202"/>
  <c r="G483" i="202"/>
  <c r="F483" i="202"/>
  <c r="H482" i="202"/>
  <c r="G482" i="202"/>
  <c r="F482" i="202"/>
  <c r="H481" i="202"/>
  <c r="G481" i="202"/>
  <c r="F481" i="202"/>
  <c r="H480" i="202"/>
  <c r="G480" i="202"/>
  <c r="F480" i="202"/>
  <c r="H479" i="202"/>
  <c r="G479" i="202"/>
  <c r="F479" i="202"/>
  <c r="H478" i="202"/>
  <c r="G478" i="202"/>
  <c r="F478" i="202"/>
  <c r="H477" i="202"/>
  <c r="G477" i="202"/>
  <c r="H476" i="202"/>
  <c r="G476" i="202"/>
  <c r="F476" i="202"/>
  <c r="H475" i="202"/>
  <c r="G475" i="202"/>
  <c r="F475" i="202"/>
  <c r="H474" i="202"/>
  <c r="G474" i="202"/>
  <c r="F474" i="202"/>
  <c r="H473" i="202"/>
  <c r="G473" i="202"/>
  <c r="F473" i="202"/>
  <c r="H472" i="202"/>
  <c r="G472" i="202"/>
  <c r="F472" i="202"/>
  <c r="H471" i="202"/>
  <c r="G471" i="202"/>
  <c r="F471" i="202"/>
  <c r="H470" i="202"/>
  <c r="G470" i="202"/>
  <c r="F470" i="202"/>
  <c r="H469" i="202"/>
  <c r="G469" i="202"/>
  <c r="F469" i="202"/>
  <c r="H468" i="202"/>
  <c r="G468" i="202"/>
  <c r="F468" i="202"/>
  <c r="H467" i="202"/>
  <c r="G467" i="202"/>
  <c r="F467" i="202"/>
  <c r="H466" i="202"/>
  <c r="G466" i="202"/>
  <c r="F466" i="202"/>
  <c r="H465" i="202"/>
  <c r="G465" i="202"/>
  <c r="F465" i="202"/>
  <c r="H464" i="202"/>
  <c r="G464" i="202"/>
  <c r="F464" i="202"/>
  <c r="H463" i="202"/>
  <c r="G463" i="202"/>
  <c r="F463" i="202"/>
  <c r="H462" i="202"/>
  <c r="G462" i="202"/>
  <c r="F462" i="202"/>
  <c r="H461" i="202"/>
  <c r="G461" i="202"/>
  <c r="F461" i="202"/>
  <c r="H460" i="202"/>
  <c r="G460" i="202"/>
  <c r="F460" i="202"/>
  <c r="H459" i="202"/>
  <c r="G459" i="202"/>
  <c r="F459" i="202"/>
  <c r="H458" i="202"/>
  <c r="G458" i="202"/>
  <c r="F458" i="202"/>
  <c r="H457" i="202"/>
  <c r="G457" i="202"/>
  <c r="F457" i="202"/>
  <c r="H456" i="202"/>
  <c r="G456" i="202"/>
  <c r="F456" i="202"/>
  <c r="H455" i="202"/>
  <c r="G455" i="202"/>
  <c r="F455" i="202"/>
  <c r="H454" i="202"/>
  <c r="G454" i="202"/>
  <c r="F454" i="202"/>
  <c r="H453" i="202"/>
  <c r="G453" i="202"/>
  <c r="F453" i="202"/>
  <c r="H452" i="202"/>
  <c r="G452" i="202"/>
  <c r="F452" i="202"/>
  <c r="H451" i="202"/>
  <c r="G451" i="202"/>
  <c r="F451" i="202"/>
  <c r="H450" i="202"/>
  <c r="G450" i="202"/>
  <c r="F450" i="202"/>
  <c r="H449" i="202"/>
  <c r="G449" i="202"/>
  <c r="F449" i="202"/>
  <c r="H448" i="202"/>
  <c r="G448" i="202"/>
  <c r="F448" i="202"/>
  <c r="H447" i="202"/>
  <c r="G447" i="202"/>
  <c r="F447" i="202"/>
  <c r="H446" i="202"/>
  <c r="G446" i="202"/>
  <c r="F446" i="202"/>
  <c r="H445" i="202"/>
  <c r="G445" i="202"/>
  <c r="F445" i="202"/>
  <c r="H444" i="202"/>
  <c r="G444" i="202"/>
  <c r="F444" i="202"/>
  <c r="H443" i="202"/>
  <c r="G443" i="202"/>
  <c r="F443" i="202"/>
  <c r="H442" i="202"/>
  <c r="G442" i="202"/>
  <c r="F442" i="202"/>
  <c r="H441" i="202"/>
  <c r="G441" i="202"/>
  <c r="F441" i="202"/>
  <c r="H440" i="202"/>
  <c r="G440" i="202"/>
  <c r="F440" i="202"/>
  <c r="H439" i="202"/>
  <c r="G439" i="202"/>
  <c r="F439" i="202"/>
  <c r="H438" i="202"/>
  <c r="G438" i="202"/>
  <c r="F438" i="202"/>
  <c r="H437" i="202"/>
  <c r="G437" i="202"/>
  <c r="F437" i="202"/>
  <c r="H436" i="202"/>
  <c r="G436" i="202"/>
  <c r="F436" i="202"/>
  <c r="H435" i="202"/>
  <c r="G435" i="202"/>
  <c r="F435" i="202"/>
  <c r="H434" i="202"/>
  <c r="G434" i="202"/>
  <c r="F434" i="202"/>
  <c r="H433" i="202"/>
  <c r="G433" i="202"/>
  <c r="F433" i="202"/>
  <c r="H432" i="202"/>
  <c r="G432" i="202"/>
  <c r="F432" i="202"/>
  <c r="H431" i="202"/>
  <c r="G431" i="202"/>
  <c r="F431" i="202"/>
  <c r="H430" i="202"/>
  <c r="G430" i="202"/>
  <c r="F430" i="202"/>
  <c r="H429" i="202"/>
  <c r="G429" i="202"/>
  <c r="F429" i="202"/>
  <c r="H428" i="202"/>
  <c r="G428" i="202"/>
  <c r="F428" i="202"/>
  <c r="H427" i="202"/>
  <c r="G427" i="202"/>
  <c r="F427" i="202"/>
  <c r="H426" i="202"/>
  <c r="G426" i="202"/>
  <c r="F426" i="202"/>
  <c r="H425" i="202"/>
  <c r="G425" i="202"/>
  <c r="H424" i="202"/>
  <c r="G424" i="202"/>
  <c r="F424" i="202"/>
  <c r="H423" i="202"/>
  <c r="G423" i="202"/>
  <c r="F423" i="202"/>
  <c r="H422" i="202"/>
  <c r="G422" i="202"/>
  <c r="F422" i="202"/>
  <c r="H421" i="202"/>
  <c r="G421" i="202"/>
  <c r="F421" i="202"/>
  <c r="H420" i="202"/>
  <c r="G420" i="202"/>
  <c r="F420" i="202"/>
  <c r="H419" i="202"/>
  <c r="G419" i="202"/>
  <c r="F419" i="202"/>
  <c r="H418" i="202"/>
  <c r="G418" i="202"/>
  <c r="F418" i="202"/>
  <c r="H417" i="202"/>
  <c r="G417" i="202"/>
  <c r="F417" i="202"/>
  <c r="H416" i="202"/>
  <c r="G416" i="202"/>
  <c r="F416" i="202"/>
  <c r="H415" i="202"/>
  <c r="G415" i="202"/>
  <c r="F415" i="202"/>
  <c r="H414" i="202"/>
  <c r="G414" i="202"/>
  <c r="F414" i="202"/>
  <c r="H413" i="202"/>
  <c r="G413" i="202"/>
  <c r="F413" i="202"/>
  <c r="H412" i="202"/>
  <c r="G412" i="202"/>
  <c r="F412" i="202"/>
  <c r="H411" i="202"/>
  <c r="G411" i="202"/>
  <c r="F411" i="202"/>
  <c r="H410" i="202"/>
  <c r="G410" i="202"/>
  <c r="F410" i="202"/>
  <c r="H409" i="202"/>
  <c r="G409" i="202"/>
  <c r="F409" i="202"/>
  <c r="H408" i="202"/>
  <c r="G408" i="202"/>
  <c r="F408" i="202"/>
  <c r="H407" i="202"/>
  <c r="G407" i="202"/>
  <c r="F407" i="202"/>
  <c r="H406" i="202"/>
  <c r="G406" i="202"/>
  <c r="F406" i="202"/>
  <c r="H405" i="202"/>
  <c r="G405" i="202"/>
  <c r="F405" i="202"/>
  <c r="H404" i="202"/>
  <c r="G404" i="202"/>
  <c r="F404" i="202"/>
  <c r="H403" i="202"/>
  <c r="G403" i="202"/>
  <c r="F403" i="202"/>
  <c r="H402" i="202"/>
  <c r="G402" i="202"/>
  <c r="F402" i="202"/>
  <c r="H401" i="202"/>
  <c r="G401" i="202"/>
  <c r="F401" i="202"/>
  <c r="H400" i="202"/>
  <c r="G400" i="202"/>
  <c r="F400" i="202"/>
  <c r="H399" i="202"/>
  <c r="G399" i="202"/>
  <c r="H398" i="202"/>
  <c r="G398" i="202"/>
  <c r="F398" i="202"/>
  <c r="H397" i="202"/>
  <c r="G397" i="202"/>
  <c r="F397" i="202"/>
  <c r="H396" i="202"/>
  <c r="G396" i="202"/>
  <c r="F396" i="202"/>
  <c r="H395" i="202"/>
  <c r="G395" i="202"/>
  <c r="F395" i="202"/>
  <c r="H394" i="202"/>
  <c r="G394" i="202"/>
  <c r="F394" i="202"/>
  <c r="H393" i="202"/>
  <c r="G393" i="202"/>
  <c r="F393" i="202"/>
  <c r="H392" i="202"/>
  <c r="G392" i="202"/>
  <c r="F392" i="202"/>
  <c r="H391" i="202"/>
  <c r="G391" i="202"/>
  <c r="F391" i="202"/>
  <c r="H390" i="202"/>
  <c r="G390" i="202"/>
  <c r="F390" i="202"/>
  <c r="H389" i="202"/>
  <c r="G389" i="202"/>
  <c r="F389" i="202"/>
  <c r="H388" i="202"/>
  <c r="G388" i="202"/>
  <c r="F388" i="202"/>
  <c r="H387" i="202"/>
  <c r="G387" i="202"/>
  <c r="F387" i="202"/>
  <c r="H386" i="202"/>
  <c r="G386" i="202"/>
  <c r="F386" i="202"/>
  <c r="H385" i="202"/>
  <c r="G385" i="202"/>
  <c r="F385" i="202"/>
  <c r="H384" i="202"/>
  <c r="G384" i="202"/>
  <c r="F384" i="202"/>
  <c r="H383" i="202"/>
  <c r="G383" i="202"/>
  <c r="H382" i="202"/>
  <c r="G382" i="202"/>
  <c r="F382" i="202"/>
  <c r="H381" i="202"/>
  <c r="G381" i="202"/>
  <c r="F381" i="202"/>
  <c r="H380" i="202"/>
  <c r="G380" i="202"/>
  <c r="F380" i="202"/>
  <c r="H379" i="202"/>
  <c r="G379" i="202"/>
  <c r="F379" i="202"/>
  <c r="H378" i="202"/>
  <c r="G378" i="202"/>
  <c r="F378" i="202"/>
  <c r="H377" i="202"/>
  <c r="G377" i="202"/>
  <c r="F377" i="202"/>
  <c r="H376" i="202"/>
  <c r="G376" i="202"/>
  <c r="F376" i="202"/>
  <c r="H375" i="202"/>
  <c r="G375" i="202"/>
  <c r="F375" i="202"/>
  <c r="H374" i="202"/>
  <c r="G374" i="202"/>
  <c r="F374" i="202"/>
  <c r="H373" i="202"/>
  <c r="G373" i="202"/>
  <c r="F373" i="202"/>
  <c r="H372" i="202"/>
  <c r="G372" i="202"/>
  <c r="F372" i="202"/>
  <c r="H371" i="202"/>
  <c r="G371" i="202"/>
  <c r="F371" i="202"/>
  <c r="H370" i="202"/>
  <c r="G370" i="202"/>
  <c r="F370" i="202"/>
  <c r="H369" i="202"/>
  <c r="G369" i="202"/>
  <c r="F369" i="202"/>
  <c r="H368" i="202"/>
  <c r="G368" i="202"/>
  <c r="F368" i="202"/>
  <c r="H367" i="202"/>
  <c r="G367" i="202"/>
  <c r="F367" i="202"/>
  <c r="H366" i="202"/>
  <c r="G366" i="202"/>
  <c r="F366" i="202"/>
  <c r="H365" i="202"/>
  <c r="G365" i="202"/>
  <c r="F365" i="202"/>
  <c r="H364" i="202"/>
  <c r="G364" i="202"/>
  <c r="F364" i="202"/>
  <c r="H363" i="202"/>
  <c r="G363" i="202"/>
  <c r="F363" i="202"/>
  <c r="H362" i="202"/>
  <c r="G362" i="202"/>
  <c r="F362" i="202"/>
  <c r="H361" i="202"/>
  <c r="G361" i="202"/>
  <c r="F361" i="202"/>
  <c r="H360" i="202"/>
  <c r="G360" i="202"/>
  <c r="F360" i="202"/>
  <c r="H359" i="202"/>
  <c r="G359" i="202"/>
  <c r="F359" i="202"/>
  <c r="H358" i="202"/>
  <c r="G358" i="202"/>
  <c r="F358" i="202"/>
  <c r="H357" i="202"/>
  <c r="G357" i="202"/>
  <c r="F357" i="202"/>
  <c r="H356" i="202"/>
  <c r="G356" i="202"/>
  <c r="F356" i="202"/>
  <c r="H355" i="202"/>
  <c r="G355" i="202"/>
  <c r="F355" i="202"/>
  <c r="H354" i="202"/>
  <c r="G354" i="202"/>
  <c r="F354" i="202"/>
  <c r="H353" i="202"/>
  <c r="G353" i="202"/>
  <c r="F353" i="202"/>
  <c r="H352" i="202"/>
  <c r="G352" i="202"/>
  <c r="F352" i="202"/>
  <c r="H351" i="202"/>
  <c r="G351" i="202"/>
  <c r="F351" i="202"/>
  <c r="H350" i="202"/>
  <c r="G350" i="202"/>
  <c r="F350" i="202"/>
  <c r="H349" i="202"/>
  <c r="G349" i="202"/>
  <c r="F349" i="202"/>
  <c r="H348" i="202"/>
  <c r="G348" i="202"/>
  <c r="F348" i="202"/>
  <c r="H347" i="202"/>
  <c r="G347" i="202"/>
  <c r="H346" i="202"/>
  <c r="G346" i="202"/>
  <c r="F346" i="202"/>
  <c r="H345" i="202"/>
  <c r="G345" i="202"/>
  <c r="F345" i="202"/>
  <c r="H344" i="202"/>
  <c r="G344" i="202"/>
  <c r="F344" i="202"/>
  <c r="H343" i="202"/>
  <c r="G343" i="202"/>
  <c r="F343" i="202"/>
  <c r="H342" i="202"/>
  <c r="G342" i="202"/>
  <c r="F342" i="202"/>
  <c r="H341" i="202"/>
  <c r="G341" i="202"/>
  <c r="F341" i="202"/>
  <c r="H340" i="202"/>
  <c r="G340" i="202"/>
  <c r="F340" i="202"/>
  <c r="H339" i="202"/>
  <c r="G339" i="202"/>
  <c r="F339" i="202"/>
  <c r="H338" i="202"/>
  <c r="G338" i="202"/>
  <c r="F338" i="202"/>
  <c r="H337" i="202"/>
  <c r="G337" i="202"/>
  <c r="F337" i="202"/>
  <c r="H336" i="202"/>
  <c r="G336" i="202"/>
  <c r="F336" i="202"/>
  <c r="H335" i="202"/>
  <c r="G335" i="202"/>
  <c r="F335" i="202"/>
  <c r="H334" i="202"/>
  <c r="G334" i="202"/>
  <c r="F334" i="202"/>
  <c r="H333" i="202"/>
  <c r="G333" i="202"/>
  <c r="F333" i="202"/>
  <c r="H332" i="202"/>
  <c r="G332" i="202"/>
  <c r="F332" i="202"/>
  <c r="H331" i="202"/>
  <c r="G331" i="202"/>
  <c r="F331" i="202"/>
  <c r="H330" i="202"/>
  <c r="G330" i="202"/>
  <c r="F330" i="202"/>
  <c r="H329" i="202"/>
  <c r="G329" i="202"/>
  <c r="F329" i="202"/>
  <c r="H328" i="202"/>
  <c r="G328" i="202"/>
  <c r="F328" i="202"/>
  <c r="H327" i="202"/>
  <c r="G327" i="202"/>
  <c r="F327" i="202"/>
  <c r="H326" i="202"/>
  <c r="G326" i="202"/>
  <c r="F326" i="202"/>
  <c r="H325" i="202"/>
  <c r="G325" i="202"/>
  <c r="F325" i="202"/>
  <c r="H324" i="202"/>
  <c r="G324" i="202"/>
  <c r="F324" i="202"/>
  <c r="H323" i="202"/>
  <c r="G323" i="202"/>
  <c r="F323" i="202"/>
  <c r="H322" i="202"/>
  <c r="G322" i="202"/>
  <c r="F322" i="202"/>
  <c r="H321" i="202"/>
  <c r="G321" i="202"/>
  <c r="F321" i="202"/>
  <c r="H320" i="202"/>
  <c r="G320" i="202"/>
  <c r="F320" i="202"/>
  <c r="H319" i="202"/>
  <c r="G319" i="202"/>
  <c r="F319" i="202"/>
  <c r="H318" i="202"/>
  <c r="G318" i="202"/>
  <c r="F318" i="202"/>
  <c r="H317" i="202"/>
  <c r="G317" i="202"/>
  <c r="F317" i="202"/>
  <c r="H316" i="202"/>
  <c r="G316" i="202"/>
  <c r="F316" i="202"/>
  <c r="H315" i="202"/>
  <c r="G315" i="202"/>
  <c r="F315" i="202"/>
  <c r="H314" i="202"/>
  <c r="G314" i="202"/>
  <c r="F314" i="202"/>
  <c r="H313" i="202"/>
  <c r="G313" i="202"/>
  <c r="F313" i="202"/>
  <c r="H312" i="202"/>
  <c r="G312" i="202"/>
  <c r="F312" i="202"/>
  <c r="H311" i="202"/>
  <c r="G311" i="202"/>
  <c r="F311" i="202"/>
  <c r="H310" i="202"/>
  <c r="G310" i="202"/>
  <c r="F310" i="202"/>
  <c r="H309" i="202"/>
  <c r="G309" i="202"/>
  <c r="F309" i="202"/>
  <c r="H308" i="202"/>
  <c r="G308" i="202"/>
  <c r="F308" i="202"/>
  <c r="H307" i="202"/>
  <c r="G307" i="202"/>
  <c r="F307" i="202"/>
  <c r="H306" i="202"/>
  <c r="G306" i="202"/>
  <c r="F306" i="202"/>
  <c r="H305" i="202"/>
  <c r="G305" i="202"/>
  <c r="F305" i="202"/>
  <c r="H304" i="202"/>
  <c r="G304" i="202"/>
  <c r="F304" i="202"/>
  <c r="H303" i="202"/>
  <c r="G303" i="202"/>
  <c r="F303" i="202"/>
  <c r="H302" i="202"/>
  <c r="G302" i="202"/>
  <c r="F302" i="202"/>
  <c r="H301" i="202"/>
  <c r="G301" i="202"/>
  <c r="F301" i="202"/>
  <c r="H300" i="202"/>
  <c r="G300" i="202"/>
  <c r="F300" i="202"/>
  <c r="H299" i="202"/>
  <c r="G299" i="202"/>
  <c r="F299" i="202"/>
  <c r="H298" i="202"/>
  <c r="G298" i="202"/>
  <c r="F298" i="202"/>
  <c r="H297" i="202"/>
  <c r="G297" i="202"/>
  <c r="H296" i="202"/>
  <c r="G296" i="202"/>
  <c r="F296" i="202"/>
  <c r="H295" i="202"/>
  <c r="G295" i="202"/>
  <c r="F295" i="202"/>
  <c r="H294" i="202"/>
  <c r="G294" i="202"/>
  <c r="F294" i="202"/>
  <c r="H293" i="202"/>
  <c r="G293" i="202"/>
  <c r="F293" i="202"/>
  <c r="H292" i="202"/>
  <c r="G292" i="202"/>
  <c r="F292" i="202"/>
  <c r="H291" i="202"/>
  <c r="G291" i="202"/>
  <c r="F291" i="202"/>
  <c r="H290" i="202"/>
  <c r="G290" i="202"/>
  <c r="F290" i="202"/>
  <c r="H289" i="202"/>
  <c r="G289" i="202"/>
  <c r="F289" i="202"/>
  <c r="H288" i="202"/>
  <c r="G288" i="202"/>
  <c r="F288" i="202"/>
  <c r="H287" i="202"/>
  <c r="G287" i="202"/>
  <c r="F287" i="202"/>
  <c r="H286" i="202"/>
  <c r="G286" i="202"/>
  <c r="F286" i="202"/>
  <c r="H285" i="202"/>
  <c r="G285" i="202"/>
  <c r="F285" i="202"/>
  <c r="H284" i="202"/>
  <c r="G284" i="202"/>
  <c r="F284" i="202"/>
  <c r="H283" i="202"/>
  <c r="G283" i="202"/>
  <c r="F283" i="202"/>
  <c r="H282" i="202"/>
  <c r="G282" i="202"/>
  <c r="F282" i="202"/>
  <c r="H281" i="202"/>
  <c r="G281" i="202"/>
  <c r="F281" i="202"/>
  <c r="H280" i="202"/>
  <c r="G280" i="202"/>
  <c r="F280" i="202"/>
  <c r="H279" i="202"/>
  <c r="G279" i="202"/>
  <c r="F279" i="202"/>
  <c r="H278" i="202"/>
  <c r="G278" i="202"/>
  <c r="F278" i="202"/>
  <c r="H277" i="202"/>
  <c r="G277" i="202"/>
  <c r="F277" i="202"/>
  <c r="H276" i="202"/>
  <c r="G276" i="202"/>
  <c r="F276" i="202"/>
  <c r="H275" i="202"/>
  <c r="G275" i="202"/>
  <c r="F275" i="202"/>
  <c r="H274" i="202"/>
  <c r="G274" i="202"/>
  <c r="F274" i="202"/>
  <c r="H273" i="202"/>
  <c r="G273" i="202"/>
  <c r="F273" i="202"/>
  <c r="H272" i="202"/>
  <c r="G272" i="202"/>
  <c r="F272" i="202"/>
  <c r="H271" i="202"/>
  <c r="G271" i="202"/>
  <c r="F271" i="202"/>
  <c r="H270" i="202"/>
  <c r="G270" i="202"/>
  <c r="F270" i="202"/>
  <c r="H269" i="202"/>
  <c r="G269" i="202"/>
  <c r="F269" i="202"/>
  <c r="H268" i="202"/>
  <c r="G268" i="202"/>
  <c r="F268" i="202"/>
  <c r="H267" i="202"/>
  <c r="G267" i="202"/>
  <c r="F267" i="202"/>
  <c r="H266" i="202"/>
  <c r="G266" i="202"/>
  <c r="F266" i="202"/>
  <c r="H265" i="202"/>
  <c r="G265" i="202"/>
  <c r="F265" i="202"/>
  <c r="H264" i="202"/>
  <c r="G264" i="202"/>
  <c r="F264" i="202"/>
  <c r="H263" i="202"/>
  <c r="G263" i="202"/>
  <c r="F263" i="202"/>
  <c r="H262" i="202"/>
  <c r="G262" i="202"/>
  <c r="F262" i="202"/>
  <c r="H261" i="202"/>
  <c r="G261" i="202"/>
  <c r="F261" i="202"/>
  <c r="H260" i="202"/>
  <c r="G260" i="202"/>
  <c r="F260" i="202"/>
  <c r="H259" i="202"/>
  <c r="G259" i="202"/>
  <c r="F259" i="202"/>
  <c r="H258" i="202"/>
  <c r="G258" i="202"/>
  <c r="F258" i="202"/>
  <c r="H257" i="202"/>
  <c r="G257" i="202"/>
  <c r="F257" i="202"/>
  <c r="H256" i="202"/>
  <c r="G256" i="202"/>
  <c r="F256" i="202"/>
  <c r="H255" i="202"/>
  <c r="G255" i="202"/>
  <c r="F255" i="202"/>
  <c r="H254" i="202"/>
  <c r="G254" i="202"/>
  <c r="F254" i="202"/>
  <c r="H253" i="202"/>
  <c r="G253" i="202"/>
  <c r="F253" i="202"/>
  <c r="H252" i="202"/>
  <c r="G252" i="202"/>
  <c r="F252" i="202"/>
  <c r="H251" i="202"/>
  <c r="G251" i="202"/>
  <c r="F251" i="202"/>
  <c r="H250" i="202"/>
  <c r="G250" i="202"/>
  <c r="F250" i="202"/>
  <c r="H249" i="202"/>
  <c r="G249" i="202"/>
  <c r="F249" i="202"/>
  <c r="H248" i="202"/>
  <c r="G248" i="202"/>
  <c r="F248" i="202"/>
  <c r="H247" i="202"/>
  <c r="G247" i="202"/>
  <c r="F247" i="202"/>
  <c r="H246" i="202"/>
  <c r="G246" i="202"/>
  <c r="F246" i="202"/>
  <c r="H245" i="202"/>
  <c r="G245" i="202"/>
  <c r="F245" i="202"/>
  <c r="H244" i="202"/>
  <c r="G244" i="202"/>
  <c r="F244" i="202"/>
  <c r="H243" i="202"/>
  <c r="G243" i="202"/>
  <c r="F243" i="202"/>
  <c r="H242" i="202"/>
  <c r="G242" i="202"/>
  <c r="F242" i="202"/>
  <c r="H241" i="202"/>
  <c r="G241" i="202"/>
  <c r="F241" i="202"/>
  <c r="H240" i="202"/>
  <c r="G240" i="202"/>
  <c r="F240" i="202"/>
  <c r="H239" i="202"/>
  <c r="G239" i="202"/>
  <c r="F239" i="202"/>
  <c r="H238" i="202"/>
  <c r="G238" i="202"/>
  <c r="F238" i="202"/>
  <c r="H237" i="202"/>
  <c r="G237" i="202"/>
  <c r="F237" i="202"/>
  <c r="H236" i="202"/>
  <c r="G236" i="202"/>
  <c r="F236" i="202"/>
  <c r="H235" i="202"/>
  <c r="G235" i="202"/>
  <c r="F235" i="202"/>
  <c r="H234" i="202"/>
  <c r="G234" i="202"/>
  <c r="F234" i="202"/>
  <c r="H233" i="202"/>
  <c r="G233" i="202"/>
  <c r="F233" i="202"/>
  <c r="H232" i="202"/>
  <c r="G232" i="202"/>
  <c r="F232" i="202"/>
  <c r="H231" i="202"/>
  <c r="G231" i="202"/>
  <c r="F231" i="202"/>
  <c r="H230" i="202"/>
  <c r="G230" i="202"/>
  <c r="F230" i="202"/>
  <c r="H229" i="202"/>
  <c r="G229" i="202"/>
  <c r="F229" i="202"/>
  <c r="H228" i="202"/>
  <c r="G228" i="202"/>
  <c r="F228" i="202"/>
  <c r="H227" i="202"/>
  <c r="G227" i="202"/>
  <c r="F227" i="202"/>
  <c r="H226" i="202"/>
  <c r="G226" i="202"/>
  <c r="F226" i="202"/>
  <c r="H225" i="202"/>
  <c r="G225" i="202"/>
  <c r="F225" i="202"/>
  <c r="H224" i="202"/>
  <c r="G224" i="202"/>
  <c r="F224" i="202"/>
  <c r="H223" i="202"/>
  <c r="G223" i="202"/>
  <c r="F223" i="202"/>
  <c r="H222" i="202"/>
  <c r="G222" i="202"/>
  <c r="F222" i="202"/>
  <c r="H221" i="202"/>
  <c r="G221" i="202"/>
  <c r="F221" i="202"/>
  <c r="H220" i="202"/>
  <c r="G220" i="202"/>
  <c r="F220" i="202"/>
  <c r="H219" i="202"/>
  <c r="G219" i="202"/>
  <c r="F219" i="202"/>
  <c r="H218" i="202"/>
  <c r="G218" i="202"/>
  <c r="F218" i="202"/>
  <c r="H217" i="202"/>
  <c r="G217" i="202"/>
  <c r="F217" i="202"/>
  <c r="H216" i="202"/>
  <c r="G216" i="202"/>
  <c r="F216" i="202"/>
  <c r="H215" i="202"/>
  <c r="G215" i="202"/>
  <c r="F215" i="202"/>
  <c r="H214" i="202"/>
  <c r="G214" i="202"/>
  <c r="F214" i="202"/>
  <c r="H213" i="202"/>
  <c r="G213" i="202"/>
  <c r="F213" i="202"/>
  <c r="H212" i="202"/>
  <c r="G212" i="202"/>
  <c r="F212" i="202"/>
  <c r="H211" i="202"/>
  <c r="G211" i="202"/>
  <c r="F211" i="202"/>
  <c r="H210" i="202"/>
  <c r="G210" i="202"/>
  <c r="F210" i="202"/>
  <c r="H209" i="202"/>
  <c r="G209" i="202"/>
  <c r="F209" i="202"/>
  <c r="H208" i="202"/>
  <c r="G208" i="202"/>
  <c r="F208" i="202"/>
  <c r="H207" i="202"/>
  <c r="G207" i="202"/>
  <c r="F207" i="202"/>
  <c r="H206" i="202"/>
  <c r="G206" i="202"/>
  <c r="F206" i="202"/>
  <c r="H205" i="202"/>
  <c r="G205" i="202"/>
  <c r="F205" i="202"/>
  <c r="H204" i="202"/>
  <c r="G204" i="202"/>
  <c r="F204" i="202"/>
  <c r="H203" i="202"/>
  <c r="G203" i="202"/>
  <c r="F203" i="202"/>
  <c r="H202" i="202"/>
  <c r="G202" i="202"/>
  <c r="F202" i="202"/>
  <c r="H201" i="202"/>
  <c r="G201" i="202"/>
  <c r="F201" i="202"/>
  <c r="H200" i="202"/>
  <c r="G200" i="202"/>
  <c r="F200" i="202"/>
  <c r="H199" i="202"/>
  <c r="G199" i="202"/>
  <c r="F199" i="202"/>
  <c r="H198" i="202"/>
  <c r="G198" i="202"/>
  <c r="F593" i="202"/>
  <c r="F534" i="202"/>
  <c r="F511" i="202"/>
  <c r="F477" i="202"/>
  <c r="F425" i="202"/>
  <c r="F399" i="202"/>
  <c r="F383" i="202"/>
  <c r="F347" i="202"/>
  <c r="F297" i="202"/>
  <c r="F198" i="202"/>
  <c r="F170" i="202"/>
  <c r="G170" i="202"/>
  <c r="H170" i="202"/>
  <c r="I170" i="202"/>
  <c r="J170" i="202"/>
  <c r="K170" i="202"/>
  <c r="L170" i="202"/>
  <c r="B170" i="202" s="1"/>
  <c r="F171" i="202"/>
  <c r="G171" i="202"/>
  <c r="H171" i="202"/>
  <c r="I171" i="202"/>
  <c r="J171" i="202"/>
  <c r="K171" i="202"/>
  <c r="L171" i="202"/>
  <c r="B171" i="202" s="1"/>
  <c r="F172" i="202"/>
  <c r="G172" i="202"/>
  <c r="H172" i="202"/>
  <c r="I172" i="202"/>
  <c r="J172" i="202"/>
  <c r="K172" i="202"/>
  <c r="L172" i="202"/>
  <c r="B172" i="202" s="1"/>
  <c r="F173" i="202"/>
  <c r="G173" i="202"/>
  <c r="H173" i="202"/>
  <c r="I173" i="202"/>
  <c r="J173" i="202"/>
  <c r="K173" i="202"/>
  <c r="L173" i="202"/>
  <c r="B173" i="202" s="1"/>
  <c r="F174" i="202"/>
  <c r="G174" i="202"/>
  <c r="H174" i="202"/>
  <c r="I174" i="202"/>
  <c r="J174" i="202"/>
  <c r="K174" i="202"/>
  <c r="L174" i="202"/>
  <c r="B174" i="202" s="1"/>
  <c r="F175" i="202"/>
  <c r="G175" i="202"/>
  <c r="H175" i="202"/>
  <c r="I175" i="202"/>
  <c r="J175" i="202"/>
  <c r="K175" i="202"/>
  <c r="L175" i="202"/>
  <c r="B175" i="202" s="1"/>
  <c r="F176" i="202"/>
  <c r="G176" i="202"/>
  <c r="H176" i="202"/>
  <c r="I176" i="202"/>
  <c r="J176" i="202"/>
  <c r="K176" i="202"/>
  <c r="L176" i="202"/>
  <c r="B176" i="202" s="1"/>
  <c r="F177" i="202"/>
  <c r="G177" i="202"/>
  <c r="H177" i="202"/>
  <c r="I177" i="202"/>
  <c r="J177" i="202"/>
  <c r="K177" i="202"/>
  <c r="L177" i="202"/>
  <c r="B177" i="202" s="1"/>
  <c r="F178" i="202"/>
  <c r="G178" i="202"/>
  <c r="H178" i="202"/>
  <c r="I178" i="202"/>
  <c r="J178" i="202"/>
  <c r="K178" i="202"/>
  <c r="L178" i="202"/>
  <c r="B178" i="202" s="1"/>
  <c r="F179" i="202"/>
  <c r="G179" i="202"/>
  <c r="H179" i="202"/>
  <c r="I179" i="202"/>
  <c r="J179" i="202"/>
  <c r="K179" i="202"/>
  <c r="L179" i="202"/>
  <c r="B179" i="202" s="1"/>
  <c r="F180" i="202"/>
  <c r="G180" i="202"/>
  <c r="H180" i="202"/>
  <c r="I180" i="202"/>
  <c r="J180" i="202"/>
  <c r="K180" i="202"/>
  <c r="L180" i="202"/>
  <c r="B180" i="202" s="1"/>
  <c r="F181" i="202"/>
  <c r="G181" i="202"/>
  <c r="H181" i="202"/>
  <c r="I181" i="202"/>
  <c r="J181" i="202"/>
  <c r="K181" i="202"/>
  <c r="L181" i="202"/>
  <c r="B181" i="202" s="1"/>
  <c r="F182" i="202"/>
  <c r="G182" i="202"/>
  <c r="H182" i="202"/>
  <c r="I182" i="202"/>
  <c r="J182" i="202"/>
  <c r="K182" i="202"/>
  <c r="L182" i="202"/>
  <c r="B182" i="202" s="1"/>
  <c r="F183" i="202"/>
  <c r="G183" i="202"/>
  <c r="H183" i="202"/>
  <c r="I183" i="202"/>
  <c r="J183" i="202"/>
  <c r="K183" i="202"/>
  <c r="L183" i="202"/>
  <c r="B183" i="202" s="1"/>
  <c r="F184" i="202"/>
  <c r="G184" i="202"/>
  <c r="H184" i="202"/>
  <c r="I184" i="202"/>
  <c r="J184" i="202"/>
  <c r="K184" i="202"/>
  <c r="L184" i="202"/>
  <c r="B184" i="202" s="1"/>
  <c r="F185" i="202"/>
  <c r="G185" i="202"/>
  <c r="H185" i="202"/>
  <c r="I185" i="202"/>
  <c r="J185" i="202"/>
  <c r="K185" i="202"/>
  <c r="L185" i="202"/>
  <c r="B185" i="202" s="1"/>
  <c r="F186" i="202"/>
  <c r="G186" i="202"/>
  <c r="H186" i="202"/>
  <c r="I186" i="202"/>
  <c r="J186" i="202"/>
  <c r="K186" i="202"/>
  <c r="L186" i="202"/>
  <c r="B186" i="202" s="1"/>
  <c r="F187" i="202"/>
  <c r="G187" i="202"/>
  <c r="H187" i="202"/>
  <c r="I187" i="202"/>
  <c r="J187" i="202"/>
  <c r="K187" i="202"/>
  <c r="L187" i="202"/>
  <c r="B187" i="202" s="1"/>
  <c r="F188" i="202"/>
  <c r="G188" i="202"/>
  <c r="H188" i="202"/>
  <c r="I188" i="202"/>
  <c r="J188" i="202"/>
  <c r="K188" i="202"/>
  <c r="L188" i="202"/>
  <c r="B188" i="202" s="1"/>
  <c r="F189" i="202"/>
  <c r="G189" i="202"/>
  <c r="H189" i="202"/>
  <c r="I189" i="202"/>
  <c r="J189" i="202"/>
  <c r="K189" i="202"/>
  <c r="L189" i="202"/>
  <c r="B189" i="202" s="1"/>
  <c r="F190" i="202"/>
  <c r="G190" i="202"/>
  <c r="H190" i="202"/>
  <c r="I190" i="202"/>
  <c r="J190" i="202"/>
  <c r="K190" i="202"/>
  <c r="L190" i="202"/>
  <c r="B190" i="202" s="1"/>
  <c r="F191" i="202"/>
  <c r="G191" i="202"/>
  <c r="H191" i="202"/>
  <c r="I191" i="202"/>
  <c r="J191" i="202"/>
  <c r="K191" i="202"/>
  <c r="L191" i="202"/>
  <c r="B191" i="202" s="1"/>
  <c r="F192" i="202"/>
  <c r="G192" i="202"/>
  <c r="H192" i="202"/>
  <c r="I192" i="202"/>
  <c r="J192" i="202"/>
  <c r="K192" i="202"/>
  <c r="L192" i="202"/>
  <c r="B192" i="202" s="1"/>
  <c r="F193" i="202"/>
  <c r="G193" i="202"/>
  <c r="H193" i="202"/>
  <c r="I193" i="202"/>
  <c r="J193" i="202"/>
  <c r="K193" i="202"/>
  <c r="L193" i="202"/>
  <c r="B193" i="202" s="1"/>
  <c r="F194" i="202"/>
  <c r="G194" i="202"/>
  <c r="H194" i="202"/>
  <c r="I194" i="202"/>
  <c r="J194" i="202"/>
  <c r="K194" i="202"/>
  <c r="L194" i="202"/>
  <c r="B194" i="202" s="1"/>
  <c r="F195" i="202"/>
  <c r="G195" i="202"/>
  <c r="H195" i="202"/>
  <c r="I195" i="202"/>
  <c r="J195" i="202"/>
  <c r="K195" i="202"/>
  <c r="L195" i="202"/>
  <c r="B195" i="202" s="1"/>
  <c r="F196" i="202"/>
  <c r="G196" i="202"/>
  <c r="H196" i="202"/>
  <c r="I196" i="202"/>
  <c r="J196" i="202"/>
  <c r="K196" i="202"/>
  <c r="L196" i="202"/>
  <c r="B196" i="202" s="1"/>
  <c r="F197" i="202"/>
  <c r="G197" i="202"/>
  <c r="H197" i="202"/>
  <c r="I197" i="202"/>
  <c r="J197" i="202"/>
  <c r="K197" i="202"/>
  <c r="L197" i="202"/>
  <c r="B197" i="202" s="1"/>
  <c r="G169" i="202"/>
  <c r="H169" i="202"/>
  <c r="I169" i="202"/>
  <c r="J169" i="202"/>
  <c r="K169" i="202"/>
  <c r="L169" i="202"/>
  <c r="B169" i="202" s="1"/>
  <c r="F169" i="202"/>
  <c r="F156" i="202" l="1"/>
  <c r="G156" i="202"/>
  <c r="H156" i="202"/>
  <c r="I156" i="202"/>
  <c r="J156" i="202"/>
  <c r="K156" i="202"/>
  <c r="L156" i="202"/>
  <c r="B156" i="202" s="1"/>
  <c r="F157" i="202"/>
  <c r="G157" i="202"/>
  <c r="H157" i="202"/>
  <c r="I157" i="202"/>
  <c r="J157" i="202"/>
  <c r="K157" i="202"/>
  <c r="L157" i="202"/>
  <c r="B157" i="202" s="1"/>
  <c r="F158" i="202"/>
  <c r="G158" i="202"/>
  <c r="H158" i="202"/>
  <c r="I158" i="202"/>
  <c r="J158" i="202"/>
  <c r="K158" i="202"/>
  <c r="L158" i="202"/>
  <c r="B158" i="202" s="1"/>
  <c r="F159" i="202"/>
  <c r="G159" i="202"/>
  <c r="H159" i="202"/>
  <c r="I159" i="202"/>
  <c r="J159" i="202"/>
  <c r="K159" i="202"/>
  <c r="L159" i="202"/>
  <c r="B159" i="202" s="1"/>
  <c r="F160" i="202"/>
  <c r="G160" i="202"/>
  <c r="H160" i="202"/>
  <c r="I160" i="202"/>
  <c r="J160" i="202"/>
  <c r="K160" i="202"/>
  <c r="L160" i="202"/>
  <c r="B160" i="202" s="1"/>
  <c r="F161" i="202"/>
  <c r="G161" i="202"/>
  <c r="H161" i="202"/>
  <c r="I161" i="202"/>
  <c r="J161" i="202"/>
  <c r="K161" i="202"/>
  <c r="L161" i="202"/>
  <c r="B161" i="202" s="1"/>
  <c r="F162" i="202"/>
  <c r="G162" i="202"/>
  <c r="H162" i="202"/>
  <c r="I162" i="202"/>
  <c r="J162" i="202"/>
  <c r="K162" i="202"/>
  <c r="L162" i="202"/>
  <c r="B162" i="202" s="1"/>
  <c r="F163" i="202"/>
  <c r="G163" i="202"/>
  <c r="H163" i="202"/>
  <c r="I163" i="202"/>
  <c r="J163" i="202"/>
  <c r="K163" i="202"/>
  <c r="L163" i="202"/>
  <c r="B163" i="202" s="1"/>
  <c r="F164" i="202"/>
  <c r="G164" i="202"/>
  <c r="H164" i="202"/>
  <c r="I164" i="202"/>
  <c r="J164" i="202"/>
  <c r="K164" i="202"/>
  <c r="L164" i="202"/>
  <c r="B164" i="202" s="1"/>
  <c r="F165" i="202"/>
  <c r="G165" i="202"/>
  <c r="H165" i="202"/>
  <c r="I165" i="202"/>
  <c r="J165" i="202"/>
  <c r="K165" i="202"/>
  <c r="L165" i="202"/>
  <c r="B165" i="202" s="1"/>
  <c r="F166" i="202"/>
  <c r="G166" i="202"/>
  <c r="H166" i="202"/>
  <c r="I166" i="202"/>
  <c r="J166" i="202"/>
  <c r="K166" i="202"/>
  <c r="L166" i="202"/>
  <c r="B166" i="202" s="1"/>
  <c r="F167" i="202"/>
  <c r="G167" i="202"/>
  <c r="H167" i="202"/>
  <c r="I167" i="202"/>
  <c r="J167" i="202"/>
  <c r="K167" i="202"/>
  <c r="L167" i="202"/>
  <c r="B167" i="202" s="1"/>
  <c r="G168" i="202"/>
  <c r="H168" i="202"/>
  <c r="I168" i="202"/>
  <c r="J168" i="202"/>
  <c r="K168" i="202"/>
  <c r="L168" i="202"/>
  <c r="B168" i="202" s="1"/>
  <c r="G155" i="202"/>
  <c r="H155" i="202"/>
  <c r="I155" i="202"/>
  <c r="J155" i="202"/>
  <c r="K155" i="202"/>
  <c r="L155" i="202"/>
  <c r="B155" i="202" s="1"/>
  <c r="F155" i="202"/>
  <c r="F98" i="202"/>
  <c r="G98" i="202"/>
  <c r="H98" i="202"/>
  <c r="I98" i="202"/>
  <c r="J98" i="202"/>
  <c r="K98" i="202"/>
  <c r="L98" i="202"/>
  <c r="B98" i="202" s="1"/>
  <c r="F99" i="202"/>
  <c r="G99" i="202"/>
  <c r="H99" i="202"/>
  <c r="I99" i="202"/>
  <c r="J99" i="202"/>
  <c r="K99" i="202"/>
  <c r="L99" i="202"/>
  <c r="B99" i="202" s="1"/>
  <c r="F100" i="202"/>
  <c r="G100" i="202"/>
  <c r="H100" i="202"/>
  <c r="I100" i="202"/>
  <c r="J100" i="202"/>
  <c r="K100" i="202"/>
  <c r="L100" i="202"/>
  <c r="B100" i="202" s="1"/>
  <c r="F101" i="202"/>
  <c r="G101" i="202"/>
  <c r="H101" i="202"/>
  <c r="I101" i="202"/>
  <c r="J101" i="202"/>
  <c r="K101" i="202"/>
  <c r="L101" i="202"/>
  <c r="B101" i="202" s="1"/>
  <c r="F102" i="202"/>
  <c r="G102" i="202"/>
  <c r="H102" i="202"/>
  <c r="I102" i="202"/>
  <c r="J102" i="202"/>
  <c r="K102" i="202"/>
  <c r="L102" i="202"/>
  <c r="B102" i="202" s="1"/>
  <c r="F103" i="202"/>
  <c r="G103" i="202"/>
  <c r="H103" i="202"/>
  <c r="I103" i="202"/>
  <c r="J103" i="202"/>
  <c r="K103" i="202"/>
  <c r="L103" i="202"/>
  <c r="B103" i="202" s="1"/>
  <c r="F104" i="202"/>
  <c r="G104" i="202"/>
  <c r="H104" i="202"/>
  <c r="I104" i="202"/>
  <c r="J104" i="202"/>
  <c r="K104" i="202"/>
  <c r="L104" i="202"/>
  <c r="B104" i="202" s="1"/>
  <c r="F105" i="202"/>
  <c r="G105" i="202"/>
  <c r="H105" i="202"/>
  <c r="I105" i="202"/>
  <c r="J105" i="202"/>
  <c r="K105" i="202"/>
  <c r="L105" i="202"/>
  <c r="B105" i="202" s="1"/>
  <c r="F106" i="202"/>
  <c r="G106" i="202"/>
  <c r="H106" i="202"/>
  <c r="I106" i="202"/>
  <c r="J106" i="202"/>
  <c r="K106" i="202"/>
  <c r="L106" i="202"/>
  <c r="B106" i="202" s="1"/>
  <c r="F107" i="202"/>
  <c r="G107" i="202"/>
  <c r="H107" i="202"/>
  <c r="I107" i="202"/>
  <c r="J107" i="202"/>
  <c r="K107" i="202"/>
  <c r="L107" i="202"/>
  <c r="B107" i="202" s="1"/>
  <c r="F108" i="202"/>
  <c r="G108" i="202"/>
  <c r="H108" i="202"/>
  <c r="I108" i="202"/>
  <c r="J108" i="202"/>
  <c r="K108" i="202"/>
  <c r="L108" i="202"/>
  <c r="B108" i="202" s="1"/>
  <c r="F109" i="202"/>
  <c r="G109" i="202"/>
  <c r="H109" i="202"/>
  <c r="I109" i="202"/>
  <c r="J109" i="202"/>
  <c r="K109" i="202"/>
  <c r="L109" i="202"/>
  <c r="B109" i="202" s="1"/>
  <c r="F110" i="202"/>
  <c r="G110" i="202"/>
  <c r="H110" i="202"/>
  <c r="I110" i="202"/>
  <c r="J110" i="202"/>
  <c r="K110" i="202"/>
  <c r="L110" i="202"/>
  <c r="B110" i="202" s="1"/>
  <c r="F111" i="202"/>
  <c r="G111" i="202"/>
  <c r="H111" i="202"/>
  <c r="I111" i="202"/>
  <c r="J111" i="202"/>
  <c r="K111" i="202"/>
  <c r="L111" i="202"/>
  <c r="B111" i="202" s="1"/>
  <c r="F112" i="202"/>
  <c r="G112" i="202"/>
  <c r="H112" i="202"/>
  <c r="I112" i="202"/>
  <c r="J112" i="202"/>
  <c r="K112" i="202"/>
  <c r="L112" i="202"/>
  <c r="B112" i="202" s="1"/>
  <c r="F113" i="202"/>
  <c r="G113" i="202"/>
  <c r="H113" i="202"/>
  <c r="I113" i="202"/>
  <c r="J113" i="202"/>
  <c r="K113" i="202"/>
  <c r="L113" i="202"/>
  <c r="B113" i="202" s="1"/>
  <c r="F114" i="202"/>
  <c r="G114" i="202"/>
  <c r="H114" i="202"/>
  <c r="I114" i="202"/>
  <c r="J114" i="202"/>
  <c r="K114" i="202"/>
  <c r="L114" i="202"/>
  <c r="B114" i="202" s="1"/>
  <c r="F115" i="202"/>
  <c r="G115" i="202"/>
  <c r="H115" i="202"/>
  <c r="I115" i="202"/>
  <c r="J115" i="202"/>
  <c r="K115" i="202"/>
  <c r="L115" i="202"/>
  <c r="B115" i="202" s="1"/>
  <c r="F116" i="202"/>
  <c r="G116" i="202"/>
  <c r="H116" i="202"/>
  <c r="I116" i="202"/>
  <c r="J116" i="202"/>
  <c r="K116" i="202"/>
  <c r="L116" i="202"/>
  <c r="B116" i="202" s="1"/>
  <c r="F117" i="202"/>
  <c r="G117" i="202"/>
  <c r="H117" i="202"/>
  <c r="I117" i="202"/>
  <c r="J117" i="202"/>
  <c r="K117" i="202"/>
  <c r="L117" i="202"/>
  <c r="B117" i="202" s="1"/>
  <c r="F118" i="202"/>
  <c r="G118" i="202"/>
  <c r="H118" i="202"/>
  <c r="I118" i="202"/>
  <c r="J118" i="202"/>
  <c r="K118" i="202"/>
  <c r="L118" i="202"/>
  <c r="B118" i="202" s="1"/>
  <c r="F119" i="202"/>
  <c r="G119" i="202"/>
  <c r="H119" i="202"/>
  <c r="I119" i="202"/>
  <c r="J119" i="202"/>
  <c r="K119" i="202"/>
  <c r="L119" i="202"/>
  <c r="B119" i="202" s="1"/>
  <c r="F120" i="202"/>
  <c r="G120" i="202"/>
  <c r="H120" i="202"/>
  <c r="I120" i="202"/>
  <c r="J120" i="202"/>
  <c r="K120" i="202"/>
  <c r="L120" i="202"/>
  <c r="B120" i="202" s="1"/>
  <c r="F121" i="202"/>
  <c r="G121" i="202"/>
  <c r="H121" i="202"/>
  <c r="I121" i="202"/>
  <c r="J121" i="202"/>
  <c r="K121" i="202"/>
  <c r="L121" i="202"/>
  <c r="B121" i="202" s="1"/>
  <c r="F122" i="202"/>
  <c r="G122" i="202"/>
  <c r="H122" i="202"/>
  <c r="I122" i="202"/>
  <c r="J122" i="202"/>
  <c r="K122" i="202"/>
  <c r="L122" i="202"/>
  <c r="B122" i="202" s="1"/>
  <c r="F123" i="202"/>
  <c r="G123" i="202"/>
  <c r="H123" i="202"/>
  <c r="I123" i="202"/>
  <c r="J123" i="202"/>
  <c r="K123" i="202"/>
  <c r="L123" i="202"/>
  <c r="B123" i="202" s="1"/>
  <c r="F124" i="202"/>
  <c r="G124" i="202"/>
  <c r="H124" i="202"/>
  <c r="I124" i="202"/>
  <c r="J124" i="202"/>
  <c r="K124" i="202"/>
  <c r="L124" i="202"/>
  <c r="B124" i="202" s="1"/>
  <c r="F125" i="202"/>
  <c r="G125" i="202"/>
  <c r="H125" i="202"/>
  <c r="I125" i="202"/>
  <c r="J125" i="202"/>
  <c r="K125" i="202"/>
  <c r="L125" i="202"/>
  <c r="B125" i="202" s="1"/>
  <c r="F126" i="202"/>
  <c r="G126" i="202"/>
  <c r="H126" i="202"/>
  <c r="I126" i="202"/>
  <c r="J126" i="202"/>
  <c r="K126" i="202"/>
  <c r="L126" i="202"/>
  <c r="B126" i="202" s="1"/>
  <c r="F127" i="202"/>
  <c r="G127" i="202"/>
  <c r="H127" i="202"/>
  <c r="I127" i="202"/>
  <c r="J127" i="202"/>
  <c r="K127" i="202"/>
  <c r="L127" i="202"/>
  <c r="B127" i="202" s="1"/>
  <c r="F128" i="202"/>
  <c r="G128" i="202"/>
  <c r="H128" i="202"/>
  <c r="I128" i="202"/>
  <c r="J128" i="202"/>
  <c r="K128" i="202"/>
  <c r="L128" i="202"/>
  <c r="B128" i="202" s="1"/>
  <c r="F129" i="202"/>
  <c r="G129" i="202"/>
  <c r="H129" i="202"/>
  <c r="I129" i="202"/>
  <c r="J129" i="202"/>
  <c r="K129" i="202"/>
  <c r="L129" i="202"/>
  <c r="B129" i="202" s="1"/>
  <c r="F130" i="202"/>
  <c r="G130" i="202"/>
  <c r="H130" i="202"/>
  <c r="I130" i="202"/>
  <c r="J130" i="202"/>
  <c r="K130" i="202"/>
  <c r="L130" i="202"/>
  <c r="B130" i="202" s="1"/>
  <c r="F131" i="202"/>
  <c r="G131" i="202"/>
  <c r="H131" i="202"/>
  <c r="I131" i="202"/>
  <c r="J131" i="202"/>
  <c r="K131" i="202"/>
  <c r="L131" i="202"/>
  <c r="B131" i="202" s="1"/>
  <c r="F132" i="202"/>
  <c r="G132" i="202"/>
  <c r="H132" i="202"/>
  <c r="I132" i="202"/>
  <c r="J132" i="202"/>
  <c r="K132" i="202"/>
  <c r="L132" i="202"/>
  <c r="B132" i="202" s="1"/>
  <c r="F133" i="202"/>
  <c r="G133" i="202"/>
  <c r="H133" i="202"/>
  <c r="I133" i="202"/>
  <c r="J133" i="202"/>
  <c r="K133" i="202"/>
  <c r="L133" i="202"/>
  <c r="B133" i="202" s="1"/>
  <c r="F134" i="202"/>
  <c r="G134" i="202"/>
  <c r="H134" i="202"/>
  <c r="I134" i="202"/>
  <c r="J134" i="202"/>
  <c r="K134" i="202"/>
  <c r="L134" i="202"/>
  <c r="B134" i="202" s="1"/>
  <c r="F135" i="202"/>
  <c r="G135" i="202"/>
  <c r="H135" i="202"/>
  <c r="I135" i="202"/>
  <c r="J135" i="202"/>
  <c r="K135" i="202"/>
  <c r="L135" i="202"/>
  <c r="B135" i="202" s="1"/>
  <c r="F136" i="202"/>
  <c r="G136" i="202"/>
  <c r="H136" i="202"/>
  <c r="I136" i="202"/>
  <c r="J136" i="202"/>
  <c r="K136" i="202"/>
  <c r="L136" i="202"/>
  <c r="B136" i="202" s="1"/>
  <c r="F137" i="202"/>
  <c r="G137" i="202"/>
  <c r="H137" i="202"/>
  <c r="I137" i="202"/>
  <c r="J137" i="202"/>
  <c r="K137" i="202"/>
  <c r="L137" i="202"/>
  <c r="B137" i="202" s="1"/>
  <c r="F138" i="202"/>
  <c r="G138" i="202"/>
  <c r="H138" i="202"/>
  <c r="I138" i="202"/>
  <c r="J138" i="202"/>
  <c r="K138" i="202"/>
  <c r="L138" i="202"/>
  <c r="B138" i="202" s="1"/>
  <c r="F139" i="202"/>
  <c r="G139" i="202"/>
  <c r="H139" i="202"/>
  <c r="I139" i="202"/>
  <c r="J139" i="202"/>
  <c r="K139" i="202"/>
  <c r="L139" i="202"/>
  <c r="B139" i="202" s="1"/>
  <c r="F140" i="202"/>
  <c r="G140" i="202"/>
  <c r="H140" i="202"/>
  <c r="I140" i="202"/>
  <c r="J140" i="202"/>
  <c r="K140" i="202"/>
  <c r="L140" i="202"/>
  <c r="B140" i="202" s="1"/>
  <c r="F141" i="202"/>
  <c r="G141" i="202"/>
  <c r="H141" i="202"/>
  <c r="I141" i="202"/>
  <c r="J141" i="202"/>
  <c r="K141" i="202"/>
  <c r="L141" i="202"/>
  <c r="B141" i="202" s="1"/>
  <c r="F142" i="202"/>
  <c r="G142" i="202"/>
  <c r="H142" i="202"/>
  <c r="I142" i="202"/>
  <c r="J142" i="202"/>
  <c r="K142" i="202"/>
  <c r="L142" i="202"/>
  <c r="B142" i="202" s="1"/>
  <c r="F143" i="202"/>
  <c r="G143" i="202"/>
  <c r="H143" i="202"/>
  <c r="I143" i="202"/>
  <c r="J143" i="202"/>
  <c r="K143" i="202"/>
  <c r="L143" i="202"/>
  <c r="B143" i="202" s="1"/>
  <c r="F144" i="202"/>
  <c r="G144" i="202"/>
  <c r="H144" i="202"/>
  <c r="I144" i="202"/>
  <c r="J144" i="202"/>
  <c r="K144" i="202"/>
  <c r="L144" i="202"/>
  <c r="B144" i="202" s="1"/>
  <c r="F145" i="202"/>
  <c r="G145" i="202"/>
  <c r="H145" i="202"/>
  <c r="I145" i="202"/>
  <c r="J145" i="202"/>
  <c r="K145" i="202"/>
  <c r="L145" i="202"/>
  <c r="B145" i="202" s="1"/>
  <c r="F146" i="202"/>
  <c r="G146" i="202"/>
  <c r="H146" i="202"/>
  <c r="I146" i="202"/>
  <c r="J146" i="202"/>
  <c r="K146" i="202"/>
  <c r="L146" i="202"/>
  <c r="B146" i="202" s="1"/>
  <c r="F147" i="202"/>
  <c r="G147" i="202"/>
  <c r="H147" i="202"/>
  <c r="I147" i="202"/>
  <c r="J147" i="202"/>
  <c r="K147" i="202"/>
  <c r="L147" i="202"/>
  <c r="B147" i="202" s="1"/>
  <c r="F148" i="202"/>
  <c r="G148" i="202"/>
  <c r="H148" i="202"/>
  <c r="I148" i="202"/>
  <c r="J148" i="202"/>
  <c r="K148" i="202"/>
  <c r="L148" i="202"/>
  <c r="B148" i="202" s="1"/>
  <c r="F149" i="202"/>
  <c r="G149" i="202"/>
  <c r="H149" i="202"/>
  <c r="I149" i="202"/>
  <c r="J149" i="202"/>
  <c r="K149" i="202"/>
  <c r="L149" i="202"/>
  <c r="B149" i="202" s="1"/>
  <c r="F150" i="202"/>
  <c r="G150" i="202"/>
  <c r="H150" i="202"/>
  <c r="I150" i="202"/>
  <c r="J150" i="202"/>
  <c r="K150" i="202"/>
  <c r="L150" i="202"/>
  <c r="B150" i="202" s="1"/>
  <c r="F151" i="202"/>
  <c r="G151" i="202"/>
  <c r="H151" i="202"/>
  <c r="I151" i="202"/>
  <c r="J151" i="202"/>
  <c r="K151" i="202"/>
  <c r="L151" i="202"/>
  <c r="B151" i="202" s="1"/>
  <c r="F152" i="202"/>
  <c r="G152" i="202"/>
  <c r="H152" i="202"/>
  <c r="I152" i="202"/>
  <c r="J152" i="202"/>
  <c r="K152" i="202"/>
  <c r="L152" i="202"/>
  <c r="B152" i="202" s="1"/>
  <c r="F153" i="202"/>
  <c r="G153" i="202"/>
  <c r="H153" i="202"/>
  <c r="I153" i="202"/>
  <c r="J153" i="202"/>
  <c r="K153" i="202"/>
  <c r="L153" i="202"/>
  <c r="B153" i="202" s="1"/>
  <c r="F154" i="202"/>
  <c r="G154" i="202"/>
  <c r="H154" i="202"/>
  <c r="I154" i="202"/>
  <c r="J154" i="202"/>
  <c r="K154" i="202"/>
  <c r="L154" i="202"/>
  <c r="B154" i="202" s="1"/>
  <c r="G97" i="202"/>
  <c r="H97" i="202"/>
  <c r="I97" i="202"/>
  <c r="J97" i="202"/>
  <c r="K97" i="202"/>
  <c r="L97" i="202"/>
  <c r="B97" i="202" s="1"/>
  <c r="F62" i="202"/>
  <c r="G62" i="202"/>
  <c r="H62" i="202"/>
  <c r="F63" i="202"/>
  <c r="G63" i="202"/>
  <c r="H63" i="202"/>
  <c r="F64" i="202"/>
  <c r="G64" i="202"/>
  <c r="H64" i="202"/>
  <c r="F65" i="202"/>
  <c r="G65" i="202"/>
  <c r="H65" i="202"/>
  <c r="F66" i="202"/>
  <c r="G66" i="202"/>
  <c r="H66" i="202"/>
  <c r="F67" i="202"/>
  <c r="G67" i="202"/>
  <c r="H67" i="202"/>
  <c r="F68" i="202"/>
  <c r="G68" i="202"/>
  <c r="H68" i="202"/>
  <c r="F69" i="202"/>
  <c r="G69" i="202"/>
  <c r="H69" i="202"/>
  <c r="F70" i="202"/>
  <c r="G70" i="202"/>
  <c r="H70" i="202"/>
  <c r="F71" i="202"/>
  <c r="G71" i="202"/>
  <c r="H71" i="202"/>
  <c r="F72" i="202"/>
  <c r="G72" i="202"/>
  <c r="H72" i="202"/>
  <c r="F73" i="202"/>
  <c r="G73" i="202"/>
  <c r="H73" i="202"/>
  <c r="F74" i="202"/>
  <c r="G74" i="202"/>
  <c r="H74" i="202"/>
  <c r="F75" i="202"/>
  <c r="G75" i="202"/>
  <c r="H75" i="202"/>
  <c r="F76" i="202"/>
  <c r="G76" i="202"/>
  <c r="H76" i="202"/>
  <c r="F77" i="202"/>
  <c r="G77" i="202"/>
  <c r="H77" i="202"/>
  <c r="F78" i="202"/>
  <c r="G78" i="202"/>
  <c r="H78" i="202"/>
  <c r="F79" i="202"/>
  <c r="G79" i="202"/>
  <c r="H79" i="202"/>
  <c r="F80" i="202"/>
  <c r="G80" i="202"/>
  <c r="H80" i="202"/>
  <c r="F81" i="202"/>
  <c r="G81" i="202"/>
  <c r="H81" i="202"/>
  <c r="F82" i="202"/>
  <c r="G82" i="202"/>
  <c r="H82" i="202"/>
  <c r="F83" i="202"/>
  <c r="G83" i="202"/>
  <c r="H83" i="202"/>
  <c r="F84" i="202"/>
  <c r="G84" i="202"/>
  <c r="H84" i="202"/>
  <c r="F85" i="202"/>
  <c r="G85" i="202"/>
  <c r="H85" i="202"/>
  <c r="F86" i="202"/>
  <c r="G86" i="202"/>
  <c r="H86" i="202"/>
  <c r="F87" i="202"/>
  <c r="G87" i="202"/>
  <c r="H87" i="202"/>
  <c r="F88" i="202"/>
  <c r="G88" i="202"/>
  <c r="H88" i="202"/>
  <c r="F89" i="202"/>
  <c r="G89" i="202"/>
  <c r="H89" i="202"/>
  <c r="F90" i="202"/>
  <c r="G90" i="202"/>
  <c r="H90" i="202"/>
  <c r="F91" i="202"/>
  <c r="G91" i="202"/>
  <c r="H91" i="202"/>
  <c r="F92" i="202"/>
  <c r="G92" i="202"/>
  <c r="H92" i="202"/>
  <c r="F93" i="202"/>
  <c r="G93" i="202"/>
  <c r="H93" i="202"/>
  <c r="F94" i="202"/>
  <c r="G94" i="202"/>
  <c r="H94" i="202"/>
  <c r="F95" i="202"/>
  <c r="G95" i="202"/>
  <c r="H95" i="202"/>
  <c r="F96" i="202"/>
  <c r="G96" i="202"/>
  <c r="H96" i="202"/>
  <c r="G61" i="202"/>
  <c r="H61" i="202"/>
  <c r="F97" i="202"/>
  <c r="F61" i="202"/>
  <c r="F50" i="202"/>
  <c r="G50" i="202"/>
  <c r="H50" i="202"/>
  <c r="I50" i="202"/>
  <c r="J50" i="202"/>
  <c r="K50" i="202"/>
  <c r="L50" i="202"/>
  <c r="B50" i="202" s="1"/>
  <c r="F51" i="202"/>
  <c r="G51" i="202"/>
  <c r="H51" i="202"/>
  <c r="I51" i="202"/>
  <c r="J51" i="202"/>
  <c r="K51" i="202"/>
  <c r="L51" i="202"/>
  <c r="B51" i="202" s="1"/>
  <c r="F52" i="202"/>
  <c r="G52" i="202"/>
  <c r="H52" i="202"/>
  <c r="I52" i="202"/>
  <c r="J52" i="202"/>
  <c r="K52" i="202"/>
  <c r="L52" i="202"/>
  <c r="B52" i="202" s="1"/>
  <c r="F53" i="202"/>
  <c r="G53" i="202"/>
  <c r="H53" i="202"/>
  <c r="I53" i="202"/>
  <c r="J53" i="202"/>
  <c r="K53" i="202"/>
  <c r="L53" i="202"/>
  <c r="B53" i="202" s="1"/>
  <c r="F54" i="202"/>
  <c r="G54" i="202"/>
  <c r="H54" i="202"/>
  <c r="I54" i="202"/>
  <c r="J54" i="202"/>
  <c r="K54" i="202"/>
  <c r="L54" i="202"/>
  <c r="B54" i="202" s="1"/>
  <c r="F55" i="202"/>
  <c r="G55" i="202"/>
  <c r="H55" i="202"/>
  <c r="I55" i="202"/>
  <c r="J55" i="202"/>
  <c r="K55" i="202"/>
  <c r="L55" i="202"/>
  <c r="B55" i="202" s="1"/>
  <c r="F56" i="202"/>
  <c r="G56" i="202"/>
  <c r="H56" i="202"/>
  <c r="I56" i="202"/>
  <c r="J56" i="202"/>
  <c r="K56" i="202"/>
  <c r="L56" i="202"/>
  <c r="B56" i="202" s="1"/>
  <c r="F57" i="202"/>
  <c r="G57" i="202"/>
  <c r="H57" i="202"/>
  <c r="I57" i="202"/>
  <c r="J57" i="202"/>
  <c r="K57" i="202"/>
  <c r="L57" i="202"/>
  <c r="B57" i="202" s="1"/>
  <c r="F58" i="202"/>
  <c r="G58" i="202"/>
  <c r="H58" i="202"/>
  <c r="I58" i="202"/>
  <c r="J58" i="202"/>
  <c r="K58" i="202"/>
  <c r="L58" i="202"/>
  <c r="B58" i="202" s="1"/>
  <c r="F59" i="202"/>
  <c r="G59" i="202"/>
  <c r="H59" i="202"/>
  <c r="I59" i="202"/>
  <c r="J59" i="202"/>
  <c r="K59" i="202"/>
  <c r="L59" i="202"/>
  <c r="B59" i="202" s="1"/>
  <c r="F60" i="202"/>
  <c r="G60" i="202"/>
  <c r="H60" i="202"/>
  <c r="I60" i="202"/>
  <c r="J60" i="202"/>
  <c r="K60" i="202"/>
  <c r="L60" i="202"/>
  <c r="B60" i="202" s="1"/>
  <c r="G49" i="202"/>
  <c r="H49" i="202"/>
  <c r="I49" i="202"/>
  <c r="J49" i="202"/>
  <c r="K49" i="202"/>
  <c r="L49" i="202"/>
  <c r="B49" i="202" s="1"/>
  <c r="F49" i="202"/>
  <c r="F4" i="202"/>
  <c r="G4" i="202"/>
  <c r="H4" i="202"/>
  <c r="F5" i="202"/>
  <c r="G5" i="202"/>
  <c r="H5" i="202"/>
  <c r="F6" i="202"/>
  <c r="G6" i="202"/>
  <c r="H6" i="202"/>
  <c r="F7" i="202"/>
  <c r="G7" i="202"/>
  <c r="H7" i="202"/>
  <c r="F8" i="202"/>
  <c r="G8" i="202"/>
  <c r="H8" i="202"/>
  <c r="F9" i="202"/>
  <c r="G9" i="202"/>
  <c r="H9" i="202"/>
  <c r="F10" i="202"/>
  <c r="G10" i="202"/>
  <c r="H10" i="202"/>
  <c r="F11" i="202"/>
  <c r="G11" i="202"/>
  <c r="H11" i="202"/>
  <c r="F12" i="202"/>
  <c r="G12" i="202"/>
  <c r="H12" i="202"/>
  <c r="F13" i="202"/>
  <c r="G13" i="202"/>
  <c r="H13" i="202"/>
  <c r="F14" i="202"/>
  <c r="G14" i="202"/>
  <c r="H14" i="202"/>
  <c r="F15" i="202"/>
  <c r="G15" i="202"/>
  <c r="H15" i="202"/>
  <c r="F16" i="202"/>
  <c r="G16" i="202"/>
  <c r="H16" i="202"/>
  <c r="F17" i="202"/>
  <c r="G17" i="202"/>
  <c r="H17" i="202"/>
  <c r="F18" i="202"/>
  <c r="G18" i="202"/>
  <c r="H18" i="202"/>
  <c r="F19" i="202"/>
  <c r="G19" i="202"/>
  <c r="H19" i="202"/>
  <c r="F20" i="202"/>
  <c r="G20" i="202"/>
  <c r="H20" i="202"/>
  <c r="F21" i="202"/>
  <c r="G21" i="202"/>
  <c r="H21" i="202"/>
  <c r="F22" i="202"/>
  <c r="G22" i="202"/>
  <c r="H22" i="202"/>
  <c r="F23" i="202"/>
  <c r="G23" i="202"/>
  <c r="H23" i="202"/>
  <c r="F24" i="202"/>
  <c r="G24" i="202"/>
  <c r="H24" i="202"/>
  <c r="F25" i="202"/>
  <c r="G25" i="202"/>
  <c r="H25" i="202"/>
  <c r="F26" i="202"/>
  <c r="G26" i="202"/>
  <c r="H26" i="202"/>
  <c r="F27" i="202"/>
  <c r="G27" i="202"/>
  <c r="H27" i="202"/>
  <c r="F28" i="202"/>
  <c r="G28" i="202"/>
  <c r="H28" i="202"/>
  <c r="F29" i="202"/>
  <c r="G29" i="202"/>
  <c r="H29" i="202"/>
  <c r="F30" i="202"/>
  <c r="G30" i="202"/>
  <c r="H30" i="202"/>
  <c r="F31" i="202"/>
  <c r="G31" i="202"/>
  <c r="H31" i="202"/>
  <c r="F32" i="202"/>
  <c r="G32" i="202"/>
  <c r="H32" i="202"/>
  <c r="F33" i="202"/>
  <c r="G33" i="202"/>
  <c r="H33" i="202"/>
  <c r="F34" i="202"/>
  <c r="G34" i="202"/>
  <c r="H34" i="202"/>
  <c r="F35" i="202"/>
  <c r="G35" i="202"/>
  <c r="H35" i="202"/>
  <c r="F36" i="202"/>
  <c r="G36" i="202"/>
  <c r="H36" i="202"/>
  <c r="F37" i="202"/>
  <c r="G37" i="202"/>
  <c r="H37" i="202"/>
  <c r="F38" i="202"/>
  <c r="G38" i="202"/>
  <c r="H38" i="202"/>
  <c r="F39" i="202"/>
  <c r="G39" i="202"/>
  <c r="H39" i="202"/>
  <c r="F40" i="202"/>
  <c r="G40" i="202"/>
  <c r="H40" i="202"/>
  <c r="F41" i="202"/>
  <c r="G41" i="202"/>
  <c r="H41" i="202"/>
  <c r="F42" i="202"/>
  <c r="G42" i="202"/>
  <c r="H42" i="202"/>
  <c r="F43" i="202"/>
  <c r="G43" i="202"/>
  <c r="H43" i="202"/>
  <c r="F44" i="202"/>
  <c r="G44" i="202"/>
  <c r="H44" i="202"/>
  <c r="F45" i="202"/>
  <c r="G45" i="202"/>
  <c r="H45" i="202"/>
  <c r="F46" i="202"/>
  <c r="G46" i="202"/>
  <c r="H46" i="202"/>
  <c r="F47" i="202"/>
  <c r="G47" i="202"/>
  <c r="H47" i="202"/>
  <c r="F48" i="202"/>
  <c r="G48" i="202"/>
  <c r="H48" i="202"/>
  <c r="G3" i="202"/>
  <c r="H3" i="202"/>
  <c r="F3" i="202"/>
  <c r="K48" i="202" l="1"/>
  <c r="J48" i="202"/>
  <c r="I48" i="202"/>
  <c r="L48" i="202"/>
  <c r="B48" i="202" s="1"/>
  <c r="K47" i="202"/>
  <c r="J47" i="202"/>
  <c r="I47" i="202"/>
  <c r="L47" i="202"/>
  <c r="B47" i="202" s="1"/>
  <c r="K46" i="202"/>
  <c r="J46" i="202"/>
  <c r="I46" i="202"/>
  <c r="L46" i="202"/>
  <c r="B46" i="202" s="1"/>
  <c r="K45" i="202"/>
  <c r="J45" i="202"/>
  <c r="I45" i="202"/>
  <c r="L45" i="202"/>
  <c r="B45" i="202" s="1"/>
  <c r="K44" i="202"/>
  <c r="J44" i="202"/>
  <c r="I44" i="202"/>
  <c r="L44" i="202"/>
  <c r="B44" i="202" s="1"/>
  <c r="K43" i="202"/>
  <c r="J43" i="202"/>
  <c r="I43" i="202"/>
  <c r="L43" i="202"/>
  <c r="B43" i="202" s="1"/>
  <c r="K42" i="202"/>
  <c r="J42" i="202"/>
  <c r="I42" i="202"/>
  <c r="L42" i="202"/>
  <c r="B42" i="202" s="1"/>
  <c r="K41" i="202"/>
  <c r="J41" i="202"/>
  <c r="I41" i="202"/>
  <c r="L41" i="202"/>
  <c r="B41" i="202" s="1"/>
  <c r="K40" i="202"/>
  <c r="J40" i="202"/>
  <c r="I40" i="202"/>
  <c r="L40" i="202"/>
  <c r="B40" i="202" s="1"/>
  <c r="K39" i="202"/>
  <c r="J39" i="202"/>
  <c r="I39" i="202"/>
  <c r="L39" i="202"/>
  <c r="B39" i="202" s="1"/>
  <c r="K38" i="202"/>
  <c r="J38" i="202"/>
  <c r="I38" i="202"/>
  <c r="L38" i="202"/>
  <c r="B38" i="202" s="1"/>
  <c r="K37" i="202"/>
  <c r="J37" i="202"/>
  <c r="I37" i="202"/>
  <c r="L37" i="202"/>
  <c r="B37" i="202" s="1"/>
  <c r="K36" i="202"/>
  <c r="J36" i="202"/>
  <c r="I36" i="202"/>
  <c r="L36" i="202"/>
  <c r="B36" i="202" s="1"/>
  <c r="K35" i="202"/>
  <c r="J35" i="202"/>
  <c r="I35" i="202"/>
  <c r="L35" i="202"/>
  <c r="B35" i="202" s="1"/>
  <c r="L34" i="202"/>
  <c r="B34" i="202" s="1"/>
  <c r="K33" i="202"/>
  <c r="J33" i="202"/>
  <c r="I33" i="202"/>
  <c r="L33" i="202"/>
  <c r="B33" i="202" s="1"/>
  <c r="K32" i="202"/>
  <c r="J32" i="202"/>
  <c r="I32" i="202"/>
  <c r="L32" i="202"/>
  <c r="B32" i="202" s="1"/>
  <c r="K31" i="202"/>
  <c r="J31" i="202"/>
  <c r="I31" i="202"/>
  <c r="L31" i="202"/>
  <c r="B31" i="202" s="1"/>
  <c r="K30" i="202"/>
  <c r="J30" i="202"/>
  <c r="I30" i="202"/>
  <c r="L30" i="202"/>
  <c r="B30" i="202" s="1"/>
  <c r="K29" i="202"/>
  <c r="J29" i="202"/>
  <c r="I29" i="202"/>
  <c r="L29" i="202"/>
  <c r="B29" i="202" s="1"/>
  <c r="K28" i="202"/>
  <c r="J28" i="202"/>
  <c r="I28" i="202"/>
  <c r="L28" i="202"/>
  <c r="B28" i="202" s="1"/>
  <c r="K27" i="202"/>
  <c r="J27" i="202"/>
  <c r="I27" i="202"/>
  <c r="L27" i="202"/>
  <c r="B27" i="202" s="1"/>
  <c r="K26" i="202"/>
  <c r="J26" i="202"/>
  <c r="I26" i="202"/>
  <c r="L26" i="202"/>
  <c r="B26" i="202" s="1"/>
  <c r="K25" i="202"/>
  <c r="J25" i="202"/>
  <c r="I25" i="202"/>
  <c r="L25" i="202"/>
  <c r="B25" i="202" s="1"/>
  <c r="K24" i="202"/>
  <c r="J24" i="202"/>
  <c r="I24" i="202"/>
  <c r="L24" i="202"/>
  <c r="B24" i="202" s="1"/>
  <c r="K23" i="202"/>
  <c r="J23" i="202"/>
  <c r="I23" i="202"/>
  <c r="L23" i="202"/>
  <c r="B23" i="202" s="1"/>
  <c r="K22" i="202"/>
  <c r="J22" i="202"/>
  <c r="I22" i="202"/>
  <c r="L22" i="202"/>
  <c r="B22" i="202" s="1"/>
  <c r="K21" i="202"/>
  <c r="J21" i="202"/>
  <c r="I21" i="202"/>
  <c r="L21" i="202"/>
  <c r="B21" i="202" s="1"/>
  <c r="K20" i="202"/>
  <c r="J20" i="202"/>
  <c r="I20" i="202"/>
  <c r="L20" i="202"/>
  <c r="B20" i="202" s="1"/>
  <c r="K19" i="202"/>
  <c r="J19" i="202"/>
  <c r="I19" i="202"/>
  <c r="L19" i="202"/>
  <c r="B19" i="202" s="1"/>
  <c r="K18" i="202"/>
  <c r="J18" i="202"/>
  <c r="I18" i="202"/>
  <c r="L18" i="202"/>
  <c r="B18" i="202" s="1"/>
  <c r="K17" i="202"/>
  <c r="J17" i="202"/>
  <c r="I17" i="202"/>
  <c r="L17" i="202"/>
  <c r="B17" i="202" s="1"/>
  <c r="K16" i="202"/>
  <c r="J16" i="202"/>
  <c r="I16" i="202"/>
  <c r="L16" i="202"/>
  <c r="B16" i="202" s="1"/>
  <c r="K15" i="202"/>
  <c r="J15" i="202"/>
  <c r="I15" i="202"/>
  <c r="L15" i="202"/>
  <c r="B15" i="202" s="1"/>
  <c r="K14" i="202"/>
  <c r="J14" i="202"/>
  <c r="I14" i="202"/>
  <c r="L14" i="202"/>
  <c r="B14" i="202" s="1"/>
  <c r="K13" i="202"/>
  <c r="J13" i="202"/>
  <c r="I13" i="202"/>
  <c r="L13" i="202"/>
  <c r="B13" i="202" s="1"/>
  <c r="K12" i="202"/>
  <c r="J12" i="202"/>
  <c r="I12" i="202"/>
  <c r="L12" i="202"/>
  <c r="B12" i="202" s="1"/>
  <c r="K11" i="202"/>
  <c r="J11" i="202"/>
  <c r="I11" i="202"/>
  <c r="L11" i="202"/>
  <c r="B11" i="202" s="1"/>
  <c r="K10" i="202"/>
  <c r="J10" i="202"/>
  <c r="I10" i="202"/>
  <c r="L10" i="202"/>
  <c r="B10" i="202" s="1"/>
  <c r="K9" i="202"/>
  <c r="J9" i="202"/>
  <c r="I9" i="202"/>
  <c r="L9" i="202"/>
  <c r="B9" i="202" s="1"/>
  <c r="K8" i="202"/>
  <c r="J8" i="202"/>
  <c r="I8" i="202"/>
  <c r="L8" i="202"/>
  <c r="B8" i="202" s="1"/>
  <c r="K7" i="202"/>
  <c r="J7" i="202"/>
  <c r="I7" i="202"/>
  <c r="L7" i="202"/>
  <c r="B7" i="202" s="1"/>
  <c r="K6" i="202"/>
  <c r="J6" i="202"/>
  <c r="I6" i="202"/>
  <c r="L6" i="202"/>
  <c r="B6" i="202" s="1"/>
  <c r="K5" i="202"/>
  <c r="J5" i="202"/>
  <c r="I5" i="202"/>
  <c r="L5" i="202"/>
  <c r="B5" i="202" s="1"/>
  <c r="K4" i="202"/>
  <c r="J4" i="202"/>
  <c r="I4" i="202"/>
  <c r="L4" i="202"/>
  <c r="B4" i="202" s="1"/>
  <c r="P4" i="185"/>
  <c r="L3" i="202" s="1"/>
  <c r="B3" i="202" s="1"/>
  <c r="O39" i="184"/>
  <c r="K96" i="202" s="1"/>
  <c r="N39" i="184"/>
  <c r="J96" i="202" s="1"/>
  <c r="M39" i="184"/>
  <c r="I96" i="202" s="1"/>
  <c r="G39" i="184" a="1"/>
  <c r="G39" i="184" s="1"/>
  <c r="F39" i="184" a="1"/>
  <c r="F39" i="184" s="1"/>
  <c r="E39" i="184" a="1"/>
  <c r="E39" i="184" s="1"/>
  <c r="D39" i="184" a="1"/>
  <c r="D39" i="184" s="1"/>
  <c r="C39" i="184" a="1"/>
  <c r="C39" i="184" s="1"/>
  <c r="P39" i="184" s="1"/>
  <c r="L96" i="202" s="1"/>
  <c r="B96" i="202" s="1"/>
  <c r="O38" i="184"/>
  <c r="K95" i="202" s="1"/>
  <c r="N38" i="184"/>
  <c r="J95" i="202" s="1"/>
  <c r="M38" i="184"/>
  <c r="I95" i="202" s="1"/>
  <c r="G38" i="184" a="1"/>
  <c r="G38" i="184" s="1"/>
  <c r="F38" i="184" a="1"/>
  <c r="F38" i="184" s="1"/>
  <c r="E38" i="184" a="1"/>
  <c r="E38" i="184" s="1"/>
  <c r="D38" i="184" a="1"/>
  <c r="D38" i="184" s="1"/>
  <c r="C38" i="184" a="1"/>
  <c r="C38" i="184" s="1"/>
  <c r="P38" i="184" s="1"/>
  <c r="L95" i="202" s="1"/>
  <c r="B95" i="202" s="1"/>
  <c r="O37" i="184"/>
  <c r="K94" i="202" s="1"/>
  <c r="N37" i="184"/>
  <c r="J94" i="202" s="1"/>
  <c r="M37" i="184"/>
  <c r="I94" i="202" s="1"/>
  <c r="G37" i="184" a="1"/>
  <c r="G37" i="184" s="1"/>
  <c r="F37" i="184" a="1"/>
  <c r="F37" i="184" s="1"/>
  <c r="E37" i="184" a="1"/>
  <c r="E37" i="184" s="1"/>
  <c r="D37" i="184" a="1"/>
  <c r="D37" i="184" s="1"/>
  <c r="C37" i="184" a="1"/>
  <c r="C37" i="184" s="1"/>
  <c r="P37" i="184" s="1"/>
  <c r="L94" i="202" s="1"/>
  <c r="B94" i="202" s="1"/>
  <c r="O36" i="184"/>
  <c r="K93" i="202" s="1"/>
  <c r="N36" i="184"/>
  <c r="J93" i="202" s="1"/>
  <c r="M36" i="184"/>
  <c r="I93" i="202" s="1"/>
  <c r="G36" i="184" a="1"/>
  <c r="G36" i="184" s="1"/>
  <c r="F36" i="184" a="1"/>
  <c r="F36" i="184" s="1"/>
  <c r="E36" i="184" a="1"/>
  <c r="E36" i="184" s="1"/>
  <c r="D36" i="184" a="1"/>
  <c r="D36" i="184" s="1"/>
  <c r="C36" i="184" a="1"/>
  <c r="C36" i="184" s="1"/>
  <c r="P36" i="184" s="1"/>
  <c r="L93" i="202" s="1"/>
  <c r="B93" i="202" s="1"/>
  <c r="O35" i="184"/>
  <c r="K92" i="202" s="1"/>
  <c r="N35" i="184"/>
  <c r="J92" i="202" s="1"/>
  <c r="M35" i="184"/>
  <c r="I92" i="202" s="1"/>
  <c r="G35" i="184" a="1"/>
  <c r="G35" i="184" s="1"/>
  <c r="F35" i="184" a="1"/>
  <c r="F35" i="184" s="1"/>
  <c r="E35" i="184" a="1"/>
  <c r="E35" i="184" s="1"/>
  <c r="D35" i="184" a="1"/>
  <c r="D35" i="184" s="1"/>
  <c r="C35" i="184" a="1"/>
  <c r="C35" i="184" s="1"/>
  <c r="P35" i="184" s="1"/>
  <c r="L92" i="202" s="1"/>
  <c r="B92" i="202" s="1"/>
  <c r="O34" i="184"/>
  <c r="K91" i="202" s="1"/>
  <c r="N34" i="184"/>
  <c r="J91" i="202" s="1"/>
  <c r="M34" i="184"/>
  <c r="I91" i="202" s="1"/>
  <c r="G34" i="184" a="1"/>
  <c r="G34" i="184" s="1"/>
  <c r="F34" i="184" a="1"/>
  <c r="F34" i="184" s="1"/>
  <c r="E34" i="184" a="1"/>
  <c r="E34" i="184" s="1"/>
  <c r="D34" i="184" a="1"/>
  <c r="D34" i="184" s="1"/>
  <c r="C34" i="184" a="1"/>
  <c r="C34" i="184" s="1"/>
  <c r="P34" i="184" s="1"/>
  <c r="L91" i="202" s="1"/>
  <c r="B91" i="202" s="1"/>
  <c r="O33" i="184"/>
  <c r="K90" i="202" s="1"/>
  <c r="N33" i="184"/>
  <c r="J90" i="202" s="1"/>
  <c r="M33" i="184"/>
  <c r="I90" i="202" s="1"/>
  <c r="G33" i="184" a="1"/>
  <c r="G33" i="184" s="1"/>
  <c r="F33" i="184" a="1"/>
  <c r="F33" i="184" s="1"/>
  <c r="E33" i="184" a="1"/>
  <c r="E33" i="184" s="1"/>
  <c r="D33" i="184" a="1"/>
  <c r="D33" i="184" s="1"/>
  <c r="C33" i="184" a="1"/>
  <c r="C33" i="184" s="1"/>
  <c r="P33" i="184" s="1"/>
  <c r="L90" i="202" s="1"/>
  <c r="B90" i="202" s="1"/>
  <c r="O32" i="184"/>
  <c r="K89" i="202" s="1"/>
  <c r="N32" i="184"/>
  <c r="J89" i="202" s="1"/>
  <c r="M32" i="184"/>
  <c r="I89" i="202" s="1"/>
  <c r="G32" i="184" a="1"/>
  <c r="G32" i="184" s="1"/>
  <c r="F32" i="184" a="1"/>
  <c r="F32" i="184" s="1"/>
  <c r="E32" i="184" a="1"/>
  <c r="E32" i="184" s="1"/>
  <c r="D32" i="184" a="1"/>
  <c r="D32" i="184" s="1"/>
  <c r="C32" i="184" a="1"/>
  <c r="C32" i="184" s="1"/>
  <c r="P32" i="184" s="1"/>
  <c r="L89" i="202" s="1"/>
  <c r="B89" i="202" s="1"/>
  <c r="O31" i="184"/>
  <c r="K88" i="202" s="1"/>
  <c r="N31" i="184"/>
  <c r="J88" i="202" s="1"/>
  <c r="M31" i="184"/>
  <c r="I88" i="202" s="1"/>
  <c r="G31" i="184" a="1"/>
  <c r="G31" i="184" s="1"/>
  <c r="F31" i="184" a="1"/>
  <c r="F31" i="184" s="1"/>
  <c r="E31" i="184" a="1"/>
  <c r="E31" i="184" s="1"/>
  <c r="D31" i="184" a="1"/>
  <c r="D31" i="184" s="1"/>
  <c r="C31" i="184" a="1"/>
  <c r="C31" i="184" s="1"/>
  <c r="P31" i="184" s="1"/>
  <c r="L88" i="202" s="1"/>
  <c r="B88" i="202" s="1"/>
  <c r="O30" i="184"/>
  <c r="K87" i="202" s="1"/>
  <c r="N30" i="184"/>
  <c r="J87" i="202" s="1"/>
  <c r="M30" i="184"/>
  <c r="I87" i="202" s="1"/>
  <c r="G30" i="184" a="1"/>
  <c r="G30" i="184" s="1"/>
  <c r="F30" i="184" a="1"/>
  <c r="F30" i="184" s="1"/>
  <c r="E30" i="184" a="1"/>
  <c r="E30" i="184" s="1"/>
  <c r="D30" i="184" a="1"/>
  <c r="D30" i="184" s="1"/>
  <c r="C30" i="184" a="1"/>
  <c r="C30" i="184" s="1"/>
  <c r="P30" i="184" s="1"/>
  <c r="L87" i="202" s="1"/>
  <c r="B87" i="202" s="1"/>
  <c r="O29" i="184"/>
  <c r="K86" i="202" s="1"/>
  <c r="N29" i="184"/>
  <c r="J86" i="202" s="1"/>
  <c r="M29" i="184"/>
  <c r="I86" i="202" s="1"/>
  <c r="G29" i="184" a="1"/>
  <c r="G29" i="184" s="1"/>
  <c r="F29" i="184" a="1"/>
  <c r="F29" i="184" s="1"/>
  <c r="E29" i="184" a="1"/>
  <c r="E29" i="184" s="1"/>
  <c r="D29" i="184" a="1"/>
  <c r="D29" i="184" s="1"/>
  <c r="C29" i="184" a="1"/>
  <c r="C29" i="184" s="1"/>
  <c r="P29" i="184" s="1"/>
  <c r="L86" i="202" s="1"/>
  <c r="B86" i="202" s="1"/>
  <c r="O28" i="184"/>
  <c r="K85" i="202" s="1"/>
  <c r="N28" i="184"/>
  <c r="J85" i="202" s="1"/>
  <c r="M28" i="184"/>
  <c r="I85" i="202" s="1"/>
  <c r="G28" i="184" a="1"/>
  <c r="G28" i="184" s="1"/>
  <c r="F28" i="184" a="1"/>
  <c r="F28" i="184" s="1"/>
  <c r="E28" i="184" a="1"/>
  <c r="E28" i="184" s="1"/>
  <c r="D28" i="184" a="1"/>
  <c r="D28" i="184" s="1"/>
  <c r="C28" i="184" a="1"/>
  <c r="C28" i="184" s="1"/>
  <c r="P28" i="184" s="1"/>
  <c r="L85" i="202" s="1"/>
  <c r="B85" i="202" s="1"/>
  <c r="O27" i="184"/>
  <c r="K84" i="202" s="1"/>
  <c r="N27" i="184"/>
  <c r="J84" i="202" s="1"/>
  <c r="M27" i="184"/>
  <c r="I84" i="202" s="1"/>
  <c r="G27" i="184" a="1"/>
  <c r="G27" i="184" s="1"/>
  <c r="F27" i="184" a="1"/>
  <c r="F27" i="184" s="1"/>
  <c r="E27" i="184" a="1"/>
  <c r="E27" i="184" s="1"/>
  <c r="D27" i="184" a="1"/>
  <c r="D27" i="184" s="1"/>
  <c r="C27" i="184" a="1"/>
  <c r="C27" i="184" s="1"/>
  <c r="P27" i="184" s="1"/>
  <c r="L84" i="202" s="1"/>
  <c r="B84" i="202" s="1"/>
  <c r="O26" i="184"/>
  <c r="K83" i="202" s="1"/>
  <c r="N26" i="184"/>
  <c r="J83" i="202" s="1"/>
  <c r="M26" i="184"/>
  <c r="I83" i="202" s="1"/>
  <c r="G26" i="184" a="1"/>
  <c r="G26" i="184" s="1"/>
  <c r="F26" i="184" a="1"/>
  <c r="F26" i="184" s="1"/>
  <c r="E26" i="184" a="1"/>
  <c r="E26" i="184" s="1"/>
  <c r="D26" i="184" a="1"/>
  <c r="D26" i="184" s="1"/>
  <c r="C26" i="184" a="1"/>
  <c r="C26" i="184" s="1"/>
  <c r="P26" i="184" s="1"/>
  <c r="L83" i="202" s="1"/>
  <c r="B83" i="202" s="1"/>
  <c r="O25" i="184"/>
  <c r="K82" i="202" s="1"/>
  <c r="N25" i="184"/>
  <c r="J82" i="202" s="1"/>
  <c r="M25" i="184"/>
  <c r="I82" i="202" s="1"/>
  <c r="G25" i="184" a="1"/>
  <c r="G25" i="184" s="1"/>
  <c r="F25" i="184" a="1"/>
  <c r="F25" i="184" s="1"/>
  <c r="E25" i="184" a="1"/>
  <c r="E25" i="184" s="1"/>
  <c r="D25" i="184" a="1"/>
  <c r="D25" i="184" s="1"/>
  <c r="C25" i="184" a="1"/>
  <c r="C25" i="184" s="1"/>
  <c r="P25" i="184" s="1"/>
  <c r="L82" i="202" s="1"/>
  <c r="B82" i="202" s="1"/>
  <c r="O24" i="184"/>
  <c r="K81" i="202" s="1"/>
  <c r="N24" i="184"/>
  <c r="J81" i="202" s="1"/>
  <c r="M24" i="184"/>
  <c r="I81" i="202" s="1"/>
  <c r="G24" i="184" a="1"/>
  <c r="G24" i="184" s="1"/>
  <c r="F24" i="184" a="1"/>
  <c r="F24" i="184" s="1"/>
  <c r="E24" i="184" a="1"/>
  <c r="E24" i="184" s="1"/>
  <c r="D24" i="184" a="1"/>
  <c r="D24" i="184" s="1"/>
  <c r="C24" i="184" a="1"/>
  <c r="C24" i="184" s="1"/>
  <c r="P24" i="184" s="1"/>
  <c r="L81" i="202" s="1"/>
  <c r="B81" i="202" s="1"/>
  <c r="O23" i="184"/>
  <c r="K80" i="202" s="1"/>
  <c r="N23" i="184"/>
  <c r="J80" i="202" s="1"/>
  <c r="M23" i="184"/>
  <c r="I80" i="202" s="1"/>
  <c r="G23" i="184" a="1"/>
  <c r="G23" i="184" s="1"/>
  <c r="F23" i="184" a="1"/>
  <c r="F23" i="184" s="1"/>
  <c r="E23" i="184" a="1"/>
  <c r="E23" i="184" s="1"/>
  <c r="D23" i="184" a="1"/>
  <c r="D23" i="184" s="1"/>
  <c r="C23" i="184" a="1"/>
  <c r="C23" i="184" s="1"/>
  <c r="P23" i="184" s="1"/>
  <c r="L80" i="202" s="1"/>
  <c r="B80" i="202" s="1"/>
  <c r="O22" i="184"/>
  <c r="K79" i="202" s="1"/>
  <c r="N22" i="184"/>
  <c r="J79" i="202" s="1"/>
  <c r="M22" i="184"/>
  <c r="I79" i="202" s="1"/>
  <c r="G22" i="184" a="1"/>
  <c r="G22" i="184" s="1"/>
  <c r="F22" i="184" a="1"/>
  <c r="F22" i="184" s="1"/>
  <c r="E22" i="184" a="1"/>
  <c r="E22" i="184" s="1"/>
  <c r="D22" i="184" a="1"/>
  <c r="D22" i="184" s="1"/>
  <c r="C22" i="184" a="1"/>
  <c r="C22" i="184" s="1"/>
  <c r="P22" i="184" s="1"/>
  <c r="L79" i="202" s="1"/>
  <c r="B79" i="202" s="1"/>
  <c r="O21" i="184"/>
  <c r="K78" i="202" s="1"/>
  <c r="N21" i="184"/>
  <c r="J78" i="202" s="1"/>
  <c r="M21" i="184"/>
  <c r="I78" i="202" s="1"/>
  <c r="G21" i="184" a="1"/>
  <c r="G21" i="184" s="1"/>
  <c r="F21" i="184" a="1"/>
  <c r="F21" i="184" s="1"/>
  <c r="E21" i="184" a="1"/>
  <c r="E21" i="184" s="1"/>
  <c r="D21" i="184" a="1"/>
  <c r="D21" i="184" s="1"/>
  <c r="C21" i="184" a="1"/>
  <c r="C21" i="184" s="1"/>
  <c r="P21" i="184" s="1"/>
  <c r="L78" i="202" s="1"/>
  <c r="B78" i="202" s="1"/>
  <c r="O20" i="184"/>
  <c r="K77" i="202" s="1"/>
  <c r="N20" i="184"/>
  <c r="J77" i="202" s="1"/>
  <c r="M20" i="184"/>
  <c r="I77" i="202" s="1"/>
  <c r="G20" i="184" a="1"/>
  <c r="G20" i="184" s="1"/>
  <c r="F20" i="184" a="1"/>
  <c r="F20" i="184" s="1"/>
  <c r="E20" i="184" a="1"/>
  <c r="E20" i="184" s="1"/>
  <c r="D20" i="184" a="1"/>
  <c r="D20" i="184" s="1"/>
  <c r="C20" i="184" a="1"/>
  <c r="C20" i="184" s="1"/>
  <c r="P20" i="184" s="1"/>
  <c r="L77" i="202" s="1"/>
  <c r="B77" i="202" s="1"/>
  <c r="O19" i="184"/>
  <c r="K76" i="202" s="1"/>
  <c r="N19" i="184"/>
  <c r="J76" i="202" s="1"/>
  <c r="M19" i="184"/>
  <c r="I76" i="202" s="1"/>
  <c r="G19" i="184" a="1"/>
  <c r="G19" i="184" s="1"/>
  <c r="F19" i="184" a="1"/>
  <c r="F19" i="184" s="1"/>
  <c r="E19" i="184" a="1"/>
  <c r="E19" i="184" s="1"/>
  <c r="D19" i="184" a="1"/>
  <c r="D19" i="184" s="1"/>
  <c r="C19" i="184" a="1"/>
  <c r="C19" i="184" s="1"/>
  <c r="P19" i="184" s="1"/>
  <c r="L76" i="202" s="1"/>
  <c r="B76" i="202" s="1"/>
  <c r="O18" i="184"/>
  <c r="K75" i="202" s="1"/>
  <c r="N18" i="184"/>
  <c r="J75" i="202" s="1"/>
  <c r="M18" i="184"/>
  <c r="I75" i="202" s="1"/>
  <c r="G18" i="184" a="1"/>
  <c r="G18" i="184" s="1"/>
  <c r="F18" i="184" a="1"/>
  <c r="F18" i="184" s="1"/>
  <c r="E18" i="184" a="1"/>
  <c r="E18" i="184" s="1"/>
  <c r="D18" i="184" a="1"/>
  <c r="D18" i="184" s="1"/>
  <c r="C18" i="184" a="1"/>
  <c r="C18" i="184" s="1"/>
  <c r="P18" i="184" s="1"/>
  <c r="L75" i="202" s="1"/>
  <c r="B75" i="202" s="1"/>
  <c r="O17" i="184"/>
  <c r="K74" i="202" s="1"/>
  <c r="N17" i="184"/>
  <c r="J74" i="202" s="1"/>
  <c r="M17" i="184"/>
  <c r="I74" i="202" s="1"/>
  <c r="G17" i="184" a="1"/>
  <c r="G17" i="184" s="1"/>
  <c r="F17" i="184" a="1"/>
  <c r="F17" i="184" s="1"/>
  <c r="E17" i="184" a="1"/>
  <c r="E17" i="184" s="1"/>
  <c r="D17" i="184" a="1"/>
  <c r="D17" i="184" s="1"/>
  <c r="C17" i="184" a="1"/>
  <c r="C17" i="184" s="1"/>
  <c r="P17" i="184" s="1"/>
  <c r="L74" i="202" s="1"/>
  <c r="B74" i="202" s="1"/>
  <c r="O16" i="184"/>
  <c r="K73" i="202" s="1"/>
  <c r="N16" i="184"/>
  <c r="J73" i="202" s="1"/>
  <c r="M16" i="184"/>
  <c r="I73" i="202" s="1"/>
  <c r="G16" i="184" a="1"/>
  <c r="G16" i="184" s="1"/>
  <c r="F16" i="184" a="1"/>
  <c r="F16" i="184" s="1"/>
  <c r="E16" i="184" a="1"/>
  <c r="E16" i="184" s="1"/>
  <c r="D16" i="184" a="1"/>
  <c r="D16" i="184" s="1"/>
  <c r="C16" i="184" a="1"/>
  <c r="C16" i="184" s="1"/>
  <c r="P16" i="184" s="1"/>
  <c r="L73" i="202" s="1"/>
  <c r="B73" i="202" s="1"/>
  <c r="O15" i="184"/>
  <c r="K72" i="202" s="1"/>
  <c r="N15" i="184"/>
  <c r="J72" i="202" s="1"/>
  <c r="M15" i="184"/>
  <c r="I72" i="202" s="1"/>
  <c r="G15" i="184" a="1"/>
  <c r="G15" i="184" s="1"/>
  <c r="F15" i="184" a="1"/>
  <c r="F15" i="184" s="1"/>
  <c r="E15" i="184" a="1"/>
  <c r="E15" i="184" s="1"/>
  <c r="D15" i="184" a="1"/>
  <c r="D15" i="184" s="1"/>
  <c r="C15" i="184" a="1"/>
  <c r="C15" i="184" s="1"/>
  <c r="P15" i="184" s="1"/>
  <c r="L72" i="202" s="1"/>
  <c r="B72" i="202" s="1"/>
  <c r="G14" i="184" a="1"/>
  <c r="G14" i="184" s="1"/>
  <c r="F14" i="184" a="1"/>
  <c r="F14" i="184" s="1"/>
  <c r="E14" i="184" a="1"/>
  <c r="E14" i="184" s="1"/>
  <c r="D14" i="184" a="1"/>
  <c r="D14" i="184" s="1"/>
  <c r="C14" i="184" a="1"/>
  <c r="C14" i="184" s="1"/>
  <c r="P14" i="184" s="1"/>
  <c r="L71" i="202" s="1"/>
  <c r="B71" i="202" s="1"/>
  <c r="O13" i="184"/>
  <c r="K70" i="202" s="1"/>
  <c r="N13" i="184"/>
  <c r="J70" i="202" s="1"/>
  <c r="M13" i="184"/>
  <c r="I70" i="202" s="1"/>
  <c r="G13" i="184" a="1"/>
  <c r="G13" i="184" s="1"/>
  <c r="F13" i="184" a="1"/>
  <c r="F13" i="184" s="1"/>
  <c r="E13" i="184" a="1"/>
  <c r="E13" i="184" s="1"/>
  <c r="D13" i="184" a="1"/>
  <c r="D13" i="184" s="1"/>
  <c r="C13" i="184" a="1"/>
  <c r="C13" i="184" s="1"/>
  <c r="P13" i="184" s="1"/>
  <c r="L70" i="202" s="1"/>
  <c r="B70" i="202" s="1"/>
  <c r="O12" i="184"/>
  <c r="K69" i="202" s="1"/>
  <c r="N12" i="184"/>
  <c r="J69" i="202" s="1"/>
  <c r="M12" i="184"/>
  <c r="I69" i="202" s="1"/>
  <c r="G12" i="184" a="1"/>
  <c r="G12" i="184" s="1"/>
  <c r="F12" i="184" a="1"/>
  <c r="F12" i="184" s="1"/>
  <c r="E12" i="184" a="1"/>
  <c r="E12" i="184" s="1"/>
  <c r="D12" i="184" a="1"/>
  <c r="D12" i="184" s="1"/>
  <c r="C12" i="184" a="1"/>
  <c r="C12" i="184" s="1"/>
  <c r="P12" i="184" s="1"/>
  <c r="L69" i="202" s="1"/>
  <c r="B69" i="202" s="1"/>
  <c r="O11" i="184"/>
  <c r="K68" i="202" s="1"/>
  <c r="N11" i="184"/>
  <c r="J68" i="202" s="1"/>
  <c r="M11" i="184"/>
  <c r="I68" i="202" s="1"/>
  <c r="G11" i="184" a="1"/>
  <c r="G11" i="184" s="1"/>
  <c r="F11" i="184" a="1"/>
  <c r="F11" i="184" s="1"/>
  <c r="E11" i="184" a="1"/>
  <c r="E11" i="184" s="1"/>
  <c r="D11" i="184" a="1"/>
  <c r="D11" i="184" s="1"/>
  <c r="C11" i="184" a="1"/>
  <c r="C11" i="184" s="1"/>
  <c r="P11" i="184" s="1"/>
  <c r="L68" i="202" s="1"/>
  <c r="B68" i="202" s="1"/>
  <c r="O10" i="184"/>
  <c r="K67" i="202" s="1"/>
  <c r="N10" i="184"/>
  <c r="J67" i="202" s="1"/>
  <c r="M10" i="184"/>
  <c r="I67" i="202" s="1"/>
  <c r="G10" i="184" a="1"/>
  <c r="G10" i="184" s="1"/>
  <c r="F10" i="184" a="1"/>
  <c r="F10" i="184" s="1"/>
  <c r="E10" i="184" a="1"/>
  <c r="E10" i="184" s="1"/>
  <c r="D10" i="184" a="1"/>
  <c r="D10" i="184" s="1"/>
  <c r="C10" i="184" a="1"/>
  <c r="C10" i="184" s="1"/>
  <c r="P10" i="184" s="1"/>
  <c r="L67" i="202" s="1"/>
  <c r="B67" i="202" s="1"/>
  <c r="O9" i="184"/>
  <c r="K66" i="202" s="1"/>
  <c r="N9" i="184"/>
  <c r="J66" i="202" s="1"/>
  <c r="M9" i="184"/>
  <c r="I66" i="202" s="1"/>
  <c r="G9" i="184" a="1"/>
  <c r="G9" i="184" s="1"/>
  <c r="F9" i="184" a="1"/>
  <c r="F9" i="184" s="1"/>
  <c r="E9" i="184" a="1"/>
  <c r="E9" i="184" s="1"/>
  <c r="D9" i="184" a="1"/>
  <c r="D9" i="184" s="1"/>
  <c r="C9" i="184" a="1"/>
  <c r="C9" i="184" s="1"/>
  <c r="P9" i="184" s="1"/>
  <c r="L66" i="202" s="1"/>
  <c r="B66" i="202" s="1"/>
  <c r="O8" i="184"/>
  <c r="K65" i="202" s="1"/>
  <c r="N8" i="184"/>
  <c r="J65" i="202" s="1"/>
  <c r="M8" i="184"/>
  <c r="I65" i="202" s="1"/>
  <c r="G8" i="184" a="1"/>
  <c r="G8" i="184" s="1"/>
  <c r="F8" i="184" a="1"/>
  <c r="F8" i="184" s="1"/>
  <c r="E8" i="184" a="1"/>
  <c r="E8" i="184" s="1"/>
  <c r="D8" i="184" a="1"/>
  <c r="D8" i="184" s="1"/>
  <c r="C8" i="184" a="1"/>
  <c r="C8" i="184" s="1"/>
  <c r="P8" i="184" s="1"/>
  <c r="L65" i="202" s="1"/>
  <c r="B65" i="202" s="1"/>
  <c r="O7" i="184"/>
  <c r="K64" i="202" s="1"/>
  <c r="N7" i="184"/>
  <c r="J64" i="202" s="1"/>
  <c r="M7" i="184"/>
  <c r="I64" i="202" s="1"/>
  <c r="G7" i="184" a="1"/>
  <c r="G7" i="184" s="1"/>
  <c r="F7" i="184" a="1"/>
  <c r="F7" i="184" s="1"/>
  <c r="E7" i="184" a="1"/>
  <c r="E7" i="184" s="1"/>
  <c r="D7" i="184" a="1"/>
  <c r="D7" i="184" s="1"/>
  <c r="C7" i="184" a="1"/>
  <c r="C7" i="184" s="1"/>
  <c r="P7" i="184" s="1"/>
  <c r="L64" i="202" s="1"/>
  <c r="B64" i="202" s="1"/>
  <c r="O6" i="184"/>
  <c r="K63" i="202" s="1"/>
  <c r="N6" i="184"/>
  <c r="J63" i="202" s="1"/>
  <c r="M6" i="184"/>
  <c r="I63" i="202" s="1"/>
  <c r="G6" i="184" a="1"/>
  <c r="G6" i="184" s="1"/>
  <c r="F6" i="184" a="1"/>
  <c r="F6" i="184" s="1"/>
  <c r="E6" i="184" a="1"/>
  <c r="E6" i="184" s="1"/>
  <c r="D6" i="184" a="1"/>
  <c r="D6" i="184" s="1"/>
  <c r="C6" i="184" a="1"/>
  <c r="C6" i="184" s="1"/>
  <c r="P6" i="184" s="1"/>
  <c r="L63" i="202" s="1"/>
  <c r="B63" i="202" s="1"/>
  <c r="O5" i="184"/>
  <c r="K62" i="202" s="1"/>
  <c r="N5" i="184"/>
  <c r="J62" i="202" s="1"/>
  <c r="M5" i="184"/>
  <c r="I62" i="202" s="1"/>
  <c r="G5" i="184" a="1"/>
  <c r="G5" i="184" s="1"/>
  <c r="F5" i="184" a="1"/>
  <c r="F5" i="184" s="1"/>
  <c r="E5" i="184" a="1"/>
  <c r="E5" i="184" s="1"/>
  <c r="D5" i="184" a="1"/>
  <c r="D5" i="184" s="1"/>
  <c r="C5" i="184" a="1"/>
  <c r="C5" i="184" s="1"/>
  <c r="P5" i="184" s="1"/>
  <c r="L62" i="202" s="1"/>
  <c r="B62" i="202" s="1"/>
  <c r="O4" i="184"/>
  <c r="K61" i="202" s="1"/>
  <c r="N4" i="184"/>
  <c r="J61" i="202" s="1"/>
  <c r="M4" i="184"/>
  <c r="I61" i="202" s="1"/>
  <c r="P4" i="184"/>
  <c r="L61" i="202" s="1"/>
  <c r="B61" i="202" s="1"/>
  <c r="D9" i="204"/>
  <c r="D8" i="204"/>
  <c r="G8" i="204" l="1" a="1"/>
  <c r="G8" i="204" s="1"/>
  <c r="F8" i="204" a="1"/>
  <c r="F8" i="204" s="1"/>
  <c r="H24" i="184"/>
  <c r="H28" i="184"/>
  <c r="H7" i="184"/>
  <c r="H17" i="184"/>
  <c r="H34" i="184"/>
  <c r="H6" i="185"/>
  <c r="H4" i="184"/>
  <c r="H32" i="184"/>
  <c r="H14" i="184"/>
  <c r="H15" i="184"/>
  <c r="H16" i="184"/>
  <c r="H36" i="184"/>
  <c r="H37" i="184"/>
  <c r="H8" i="184"/>
  <c r="H18" i="184"/>
  <c r="H10" i="184"/>
  <c r="H19" i="184"/>
  <c r="H25" i="184"/>
  <c r="H32" i="185"/>
  <c r="H21" i="185"/>
  <c r="H15" i="185"/>
  <c r="H14" i="185"/>
  <c r="H31" i="185"/>
  <c r="H47" i="185"/>
  <c r="H29" i="185"/>
  <c r="H27" i="185"/>
  <c r="H43" i="185"/>
  <c r="H4" i="185"/>
  <c r="H23" i="185"/>
  <c r="H9" i="185"/>
  <c r="M14" i="184"/>
  <c r="I71" i="202" s="1"/>
  <c r="O14" i="184"/>
  <c r="K71" i="202" s="1"/>
  <c r="N14" i="184"/>
  <c r="J71" i="202" s="1"/>
  <c r="H35" i="184"/>
  <c r="H13" i="184"/>
  <c r="H23" i="184"/>
  <c r="H31" i="184"/>
  <c r="H5" i="184"/>
  <c r="H12" i="184"/>
  <c r="H20" i="184"/>
  <c r="H29" i="184"/>
  <c r="H39" i="184"/>
  <c r="H38" i="184"/>
  <c r="H27" i="184"/>
  <c r="H26" i="184"/>
  <c r="H9" i="184"/>
  <c r="H22" i="184"/>
  <c r="H6" i="184"/>
  <c r="H22" i="185"/>
  <c r="H49" i="185"/>
  <c r="H11" i="185"/>
  <c r="H48" i="185"/>
  <c r="H28" i="185"/>
  <c r="H45" i="185"/>
  <c r="H44" i="185"/>
  <c r="H30" i="185"/>
  <c r="H24" i="185"/>
  <c r="H13" i="185"/>
  <c r="H8" i="185"/>
  <c r="H20" i="185"/>
  <c r="H7" i="185"/>
  <c r="H19" i="185"/>
  <c r="H41" i="185"/>
  <c r="H12" i="185"/>
  <c r="H26" i="185"/>
  <c r="H40" i="185"/>
  <c r="H39" i="185"/>
  <c r="H17" i="185"/>
  <c r="H16" i="185"/>
  <c r="H46" i="185"/>
  <c r="H37" i="185"/>
  <c r="H36" i="185"/>
  <c r="H42" i="185"/>
  <c r="H35" i="185"/>
  <c r="H34" i="185"/>
  <c r="H5" i="185"/>
  <c r="H33" i="185"/>
  <c r="H10" i="185"/>
  <c r="H18" i="185"/>
  <c r="H25" i="185"/>
  <c r="H38" i="185"/>
  <c r="H11" i="184"/>
  <c r="H21" i="184"/>
  <c r="H33" i="184"/>
  <c r="H30" i="184"/>
  <c r="M35" i="185" l="1"/>
  <c r="I34" i="202" s="1"/>
  <c r="N35" i="185"/>
  <c r="J34" i="202" s="1"/>
  <c r="O35" i="185"/>
  <c r="K34" i="202" s="1"/>
  <c r="M4" i="185"/>
  <c r="I3" i="202" s="1"/>
  <c r="O4" i="185"/>
  <c r="K3" i="202" s="1"/>
  <c r="N4" i="185"/>
  <c r="J3" i="202" s="1"/>
  <c r="I4" i="158" a="1"/>
  <c r="I4" i="158" s="1"/>
  <c r="E8" i="204" l="1" a="1"/>
  <c r="E8" i="204" s="1"/>
  <c r="L8" i="204" a="1"/>
  <c r="L8" i="204" s="1"/>
  <c r="H8" i="204" a="1"/>
  <c r="H8" i="204" s="1"/>
  <c r="I8" i="204" a="1"/>
  <c r="I8" i="204" s="1"/>
  <c r="K8" i="204" a="1"/>
  <c r="K8" i="204" s="1"/>
  <c r="M8" i="204" a="1"/>
  <c r="M8" i="204" s="1"/>
  <c r="N8" i="204" a="1"/>
  <c r="N8" i="204" s="1"/>
  <c r="J8" i="204" a="1"/>
  <c r="J8" i="204" s="1"/>
  <c r="AA274" i="158"/>
  <c r="Z274" i="158"/>
  <c r="Y274" i="158"/>
  <c r="X274" i="158"/>
  <c r="AA272" i="158"/>
  <c r="Z272" i="158"/>
  <c r="Y272" i="158"/>
  <c r="X272" i="158"/>
  <c r="AA271" i="158"/>
  <c r="Z271" i="158"/>
  <c r="Y271" i="158"/>
  <c r="X271" i="158"/>
  <c r="AA270" i="158"/>
  <c r="Z270" i="158"/>
  <c r="Y270" i="158"/>
  <c r="X270" i="158"/>
  <c r="AA269" i="158"/>
  <c r="Z269" i="158"/>
  <c r="Y269" i="158"/>
  <c r="X269" i="158"/>
  <c r="AA268" i="158"/>
  <c r="Z268" i="158"/>
  <c r="Y268" i="158"/>
  <c r="X268" i="158"/>
  <c r="AA267" i="158"/>
  <c r="Z267" i="158"/>
  <c r="Y267" i="158"/>
  <c r="X267" i="158"/>
  <c r="AA266" i="158"/>
  <c r="Z266" i="158"/>
  <c r="Y266" i="158"/>
  <c r="X266" i="158"/>
  <c r="AA265" i="158"/>
  <c r="Z265" i="158"/>
  <c r="Y265" i="158"/>
  <c r="X265" i="158"/>
  <c r="AA264" i="158"/>
  <c r="Z264" i="158"/>
  <c r="Y264" i="158"/>
  <c r="X264" i="158"/>
  <c r="AA263" i="158"/>
  <c r="Z263" i="158"/>
  <c r="Y263" i="158"/>
  <c r="X263" i="158"/>
  <c r="AA262" i="158"/>
  <c r="Z262" i="158"/>
  <c r="Y262" i="158"/>
  <c r="X262" i="158"/>
  <c r="AA261" i="158"/>
  <c r="Z261" i="158"/>
  <c r="Y261" i="158"/>
  <c r="X261" i="158"/>
  <c r="AA259" i="158"/>
  <c r="Z259" i="158"/>
  <c r="Y259" i="158"/>
  <c r="X259" i="158"/>
  <c r="AA258" i="158"/>
  <c r="Z258" i="158"/>
  <c r="Y258" i="158"/>
  <c r="X258" i="158"/>
  <c r="AA257" i="158"/>
  <c r="Z257" i="158"/>
  <c r="Y257" i="158"/>
  <c r="X257" i="158"/>
  <c r="AA256" i="158"/>
  <c r="Z256" i="158"/>
  <c r="Y256" i="158"/>
  <c r="X256" i="158"/>
  <c r="AA255" i="158"/>
  <c r="Z255" i="158"/>
  <c r="Y255" i="158"/>
  <c r="X255" i="158"/>
  <c r="E9" i="204" l="1" a="1"/>
  <c r="E9" i="204" s="1"/>
  <c r="N9" i="204" a="1"/>
  <c r="N9" i="204" s="1"/>
  <c r="I9" i="204" a="1"/>
  <c r="I9" i="204" s="1"/>
  <c r="K9" i="204" a="1"/>
  <c r="K9" i="204" s="1"/>
  <c r="F9" i="204" a="1"/>
  <c r="F9" i="204" s="1"/>
  <c r="M9" i="204" a="1"/>
  <c r="M9" i="204" s="1"/>
  <c r="L9" i="204" a="1"/>
  <c r="L9" i="204" s="1"/>
  <c r="H9" i="204" a="1"/>
  <c r="H9" i="204" s="1"/>
  <c r="J9" i="204" a="1"/>
  <c r="J9" i="204" s="1"/>
  <c r="G9" i="204" a="1"/>
  <c r="G9" i="204" s="1"/>
  <c r="H291" i="158" a="1"/>
  <c r="H291" i="158" s="1"/>
  <c r="AA291" i="158" s="1"/>
  <c r="I291" i="158" a="1"/>
  <c r="I291" i="158" s="1"/>
  <c r="J291" i="158" a="1"/>
  <c r="J291" i="158" s="1"/>
  <c r="K291" i="158" a="1"/>
  <c r="K291" i="158" s="1"/>
  <c r="L291" i="158" a="1"/>
  <c r="L291" i="158" s="1"/>
  <c r="M291" i="158" a="1"/>
  <c r="M291" i="158" s="1"/>
  <c r="N291" i="158" a="1"/>
  <c r="N291" i="158" s="1"/>
  <c r="O291" i="158" a="1"/>
  <c r="O291" i="158" s="1"/>
  <c r="P291" i="158" a="1"/>
  <c r="P291" i="158" s="1"/>
  <c r="Q291" i="158" a="1"/>
  <c r="Q291" i="158" s="1"/>
  <c r="R291" i="158" a="1"/>
  <c r="R291" i="158" s="1"/>
  <c r="S291" i="158" a="1"/>
  <c r="S291" i="158" s="1"/>
  <c r="D207" i="204"/>
  <c r="D264" i="204"/>
  <c r="D404" i="204"/>
  <c r="D248" i="204"/>
  <c r="D539" i="204"/>
  <c r="D544" i="204"/>
  <c r="D87" i="204"/>
  <c r="D78" i="204"/>
  <c r="D443" i="204"/>
  <c r="D437" i="204"/>
  <c r="D143" i="204"/>
  <c r="D243" i="204"/>
  <c r="D275" i="204"/>
  <c r="D294" i="204"/>
  <c r="D482" i="204"/>
  <c r="D59" i="204"/>
  <c r="D227" i="204"/>
  <c r="D284" i="204"/>
  <c r="D446" i="204"/>
  <c r="D144" i="204"/>
  <c r="D231" i="204"/>
  <c r="D389" i="204"/>
  <c r="D148" i="204"/>
  <c r="D559" i="204"/>
  <c r="D367" i="204"/>
  <c r="D496" i="204"/>
  <c r="D32" i="204"/>
  <c r="D566" i="204"/>
  <c r="D548" i="204"/>
  <c r="D534" i="204"/>
  <c r="D216" i="204"/>
  <c r="D454" i="204"/>
  <c r="D167" i="204"/>
  <c r="D287" i="204"/>
  <c r="D79" i="204"/>
  <c r="D382" i="204"/>
  <c r="D393" i="204"/>
  <c r="D112" i="204"/>
  <c r="D589" i="204"/>
  <c r="D462" i="204"/>
  <c r="D490" i="204"/>
  <c r="D331" i="204"/>
  <c r="D291" i="204"/>
  <c r="D249" i="204"/>
  <c r="D33" i="204"/>
  <c r="D560" i="204"/>
  <c r="D458" i="204"/>
  <c r="D145" i="204"/>
  <c r="D463" i="204"/>
  <c r="D402" i="204"/>
  <c r="D179" i="204"/>
  <c r="D305" i="204"/>
  <c r="D257" i="204"/>
  <c r="D470" i="204"/>
  <c r="D364" i="204"/>
  <c r="D510" i="204"/>
  <c r="D97" i="204"/>
  <c r="D276" i="204"/>
  <c r="D103" i="204"/>
  <c r="D353" i="204"/>
  <c r="D88" i="204"/>
  <c r="D406" i="204"/>
  <c r="D54" i="204"/>
  <c r="D49" i="204"/>
  <c r="D66" i="204"/>
  <c r="D558" i="204"/>
  <c r="D346" i="204"/>
  <c r="D483" i="204"/>
  <c r="D460" i="204"/>
  <c r="D415" i="204"/>
  <c r="D562" i="204"/>
  <c r="D282" i="204"/>
  <c r="D581" i="204"/>
  <c r="D391" i="204"/>
  <c r="D111" i="204"/>
  <c r="D182" i="204"/>
  <c r="D397" i="204"/>
  <c r="D410" i="204"/>
  <c r="D273" i="204"/>
  <c r="D545" i="204"/>
  <c r="D278" i="204"/>
  <c r="D326" i="204"/>
  <c r="D138" i="204"/>
  <c r="D322" i="204"/>
  <c r="D448" i="204"/>
  <c r="D383" i="204"/>
  <c r="D26" i="204"/>
  <c r="D301" i="204"/>
  <c r="D384" i="204"/>
  <c r="D242" i="204"/>
  <c r="D547" i="204"/>
  <c r="D176" i="204"/>
  <c r="D552" i="204"/>
  <c r="D358" i="204"/>
  <c r="D355" i="204"/>
  <c r="D95" i="204"/>
  <c r="D522" i="204"/>
  <c r="D515" i="204"/>
  <c r="D526" i="204"/>
  <c r="D48" i="204"/>
  <c r="D197" i="204"/>
  <c r="D528" i="204"/>
  <c r="D370" i="204"/>
  <c r="D385" i="204"/>
  <c r="D268" i="204"/>
  <c r="D114" i="204"/>
  <c r="D376" i="204"/>
  <c r="D104" i="204"/>
  <c r="D218" i="204"/>
  <c r="D360" i="204"/>
  <c r="D324" i="204"/>
  <c r="D51" i="204"/>
  <c r="D20" i="204"/>
  <c r="D523" i="204"/>
  <c r="D585" i="204"/>
  <c r="D512" i="204"/>
  <c r="D288" i="204"/>
  <c r="D315" i="204"/>
  <c r="D151" i="204"/>
  <c r="D55" i="204"/>
  <c r="D313" i="204"/>
  <c r="D177" i="204"/>
  <c r="D439" i="204"/>
  <c r="D205" i="204"/>
  <c r="D120" i="204"/>
  <c r="D472" i="204"/>
  <c r="D36" i="204"/>
  <c r="D27" i="204"/>
  <c r="D542" i="204"/>
  <c r="D85" i="204"/>
  <c r="D431" i="204"/>
  <c r="D37" i="204"/>
  <c r="D190" i="204"/>
  <c r="D466" i="204"/>
  <c r="D187" i="204"/>
  <c r="D121" i="204"/>
  <c r="D549" i="204"/>
  <c r="D57" i="204"/>
  <c r="D23" i="204"/>
  <c r="D80" i="204"/>
  <c r="D357" i="204"/>
  <c r="D538" i="204"/>
  <c r="D570" i="204"/>
  <c r="D76" i="204"/>
  <c r="D418" i="204"/>
  <c r="D337" i="204"/>
  <c r="D24" i="204"/>
  <c r="D212" i="204"/>
  <c r="D194" i="204"/>
  <c r="D72" i="204"/>
  <c r="D169" i="204"/>
  <c r="D225" i="204"/>
  <c r="D50" i="204"/>
  <c r="D502" i="204"/>
  <c r="D556" i="204"/>
  <c r="D137" i="204"/>
  <c r="D427" i="204"/>
  <c r="D489" i="204"/>
  <c r="D347" i="204"/>
  <c r="D199" i="204"/>
  <c r="D563" i="204"/>
  <c r="D478" i="204"/>
  <c r="D300" i="204"/>
  <c r="D422" i="204"/>
  <c r="D220" i="204"/>
  <c r="D479" i="204"/>
  <c r="D250" i="204"/>
  <c r="D41" i="204"/>
  <c r="D543" i="204"/>
  <c r="D174" i="204"/>
  <c r="D188" i="204"/>
  <c r="D122" i="204"/>
  <c r="D81" i="204"/>
  <c r="D362" i="204"/>
  <c r="D213" i="204"/>
  <c r="D64" i="204"/>
  <c r="D546" i="204"/>
  <c r="D198" i="204"/>
  <c r="D200" i="204"/>
  <c r="D69" i="204"/>
  <c r="D577" i="204"/>
  <c r="D444" i="204"/>
  <c r="D10" i="204"/>
  <c r="D565" i="204"/>
  <c r="D201" i="204"/>
  <c r="D578" i="204"/>
  <c r="D183" i="204"/>
  <c r="D293" i="204"/>
  <c r="D308" i="204"/>
  <c r="D350" i="204"/>
  <c r="D209" i="204"/>
  <c r="D125" i="204"/>
  <c r="D477" i="204"/>
  <c r="D442" i="204"/>
  <c r="D379" i="204"/>
  <c r="D329" i="204"/>
  <c r="D561" i="204"/>
  <c r="D575" i="204"/>
  <c r="D494" i="204"/>
  <c r="D398" i="204"/>
  <c r="D245" i="204"/>
  <c r="D56" i="204"/>
  <c r="D319" i="204"/>
  <c r="D158" i="204"/>
  <c r="D195" i="204"/>
  <c r="D62" i="204"/>
  <c r="D247" i="204"/>
  <c r="D92" i="204"/>
  <c r="D318" i="204"/>
  <c r="D554" i="204"/>
  <c r="D366" i="204"/>
  <c r="D453" i="204"/>
  <c r="D555" i="204"/>
  <c r="D98" i="204"/>
  <c r="D236" i="204"/>
  <c r="D433" i="204"/>
  <c r="D285" i="204"/>
  <c r="D163" i="204"/>
  <c r="D262" i="204"/>
  <c r="D450" i="204"/>
  <c r="D150" i="204"/>
  <c r="D484" i="204"/>
  <c r="D61" i="204"/>
  <c r="D314" i="204"/>
  <c r="D84" i="204"/>
  <c r="D239" i="204"/>
  <c r="D210" i="204"/>
  <c r="D184" i="204"/>
  <c r="D513" i="204"/>
  <c r="D381" i="204"/>
  <c r="D246" i="204"/>
  <c r="D233" i="204"/>
  <c r="D204" i="204"/>
  <c r="D407" i="204"/>
  <c r="D255" i="204"/>
  <c r="D576" i="204"/>
  <c r="D178" i="204"/>
  <c r="D425" i="204"/>
  <c r="D387" i="204"/>
  <c r="D525" i="204"/>
  <c r="D281" i="204"/>
  <c r="D289" i="204"/>
  <c r="D13" i="204"/>
  <c r="D508" i="204"/>
  <c r="D222" i="204"/>
  <c r="D229" i="204"/>
  <c r="D193" i="204"/>
  <c r="D166" i="204"/>
  <c r="D401" i="204"/>
  <c r="D117" i="204"/>
  <c r="D234" i="204"/>
  <c r="D21" i="204"/>
  <c r="D38" i="204"/>
  <c r="D467" i="204"/>
  <c r="D365" i="204"/>
  <c r="D12" i="204"/>
  <c r="D471" i="204"/>
  <c r="D214" i="204"/>
  <c r="D44" i="204"/>
  <c r="D485" i="204"/>
  <c r="D521" i="204"/>
  <c r="D19" i="204"/>
  <c r="D109" i="204"/>
  <c r="D106" i="204"/>
  <c r="D43" i="204"/>
  <c r="D35" i="204"/>
  <c r="D527" i="204"/>
  <c r="D493" i="204"/>
  <c r="D573" i="204"/>
  <c r="D53" i="204"/>
  <c r="D481" i="204"/>
  <c r="D280" i="204"/>
  <c r="D119" i="204"/>
  <c r="D550" i="204"/>
  <c r="D492" i="204"/>
  <c r="D500" i="204"/>
  <c r="D39" i="204"/>
  <c r="D447" i="204"/>
  <c r="D432" i="204"/>
  <c r="D67" i="204"/>
  <c r="D533" i="204"/>
  <c r="D569" i="204"/>
  <c r="D118" i="204"/>
  <c r="D456" i="204"/>
  <c r="D235" i="204"/>
  <c r="D345" i="204"/>
  <c r="D343" i="204"/>
  <c r="D390" i="204"/>
  <c r="D519" i="204"/>
  <c r="D263" i="204"/>
  <c r="D52" i="204"/>
  <c r="D266" i="204"/>
  <c r="D165" i="204"/>
  <c r="D557" i="204"/>
  <c r="D86" i="204"/>
  <c r="D65" i="204"/>
  <c r="D60" i="204"/>
  <c r="D571" i="204"/>
  <c r="D414" i="204"/>
  <c r="D302" i="204"/>
  <c r="D230" i="204"/>
  <c r="D335" i="204"/>
  <c r="D260" i="204"/>
  <c r="D298" i="204"/>
  <c r="D139" i="204"/>
  <c r="D312" i="204"/>
  <c r="D170" i="204"/>
  <c r="D330" i="204"/>
  <c r="D537" i="204"/>
  <c r="D459" i="204"/>
  <c r="D423" i="204"/>
  <c r="D583" i="204"/>
  <c r="D529" i="204"/>
  <c r="D259" i="204"/>
  <c r="D328" i="204"/>
  <c r="D283" i="204"/>
  <c r="D226" i="204"/>
  <c r="D254" i="204"/>
  <c r="D445" i="204"/>
  <c r="D449" i="204"/>
  <c r="D530" i="204"/>
  <c r="D344" i="204"/>
  <c r="D307" i="204"/>
  <c r="D14" i="204"/>
  <c r="D574" i="204"/>
  <c r="D185" i="204"/>
  <c r="D332" i="204"/>
  <c r="D336" i="204"/>
  <c r="D509" i="204"/>
  <c r="D361" i="204"/>
  <c r="D580" i="204"/>
  <c r="D352" i="204"/>
  <c r="D256" i="204"/>
  <c r="D411" i="204"/>
  <c r="D134" i="204"/>
  <c r="D160" i="204"/>
  <c r="D499" i="204"/>
  <c r="D399" i="204"/>
  <c r="D89" i="204"/>
  <c r="D587" i="204"/>
  <c r="D18" i="204"/>
  <c r="D267" i="204"/>
  <c r="D25" i="204"/>
  <c r="D506" i="204"/>
  <c r="D388" i="204"/>
  <c r="D196" i="204"/>
  <c r="D475" i="204"/>
  <c r="D419" i="204"/>
  <c r="D309" i="204"/>
  <c r="D488" i="204"/>
  <c r="D536" i="204"/>
  <c r="D438" i="204"/>
  <c r="D131" i="204"/>
  <c r="D100" i="204"/>
  <c r="D274" i="204"/>
  <c r="D323" i="204"/>
  <c r="D306" i="204"/>
  <c r="D215" i="204"/>
  <c r="D416" i="204"/>
  <c r="D241" i="204"/>
  <c r="D338" i="204"/>
  <c r="D208" i="204"/>
  <c r="D517" i="204"/>
  <c r="D342" i="204"/>
  <c r="D232" i="204"/>
  <c r="D258" i="204"/>
  <c r="D30" i="204"/>
  <c r="D295" i="204"/>
  <c r="D203" i="204"/>
  <c r="D310" i="204"/>
  <c r="D217" i="204"/>
  <c r="D373" i="204"/>
  <c r="D584" i="204"/>
  <c r="D424" i="204"/>
  <c r="D159" i="204"/>
  <c r="D181" i="204"/>
  <c r="D378" i="204"/>
  <c r="D135" i="204"/>
  <c r="D58" i="204"/>
  <c r="D238" i="204"/>
  <c r="D429" i="204"/>
  <c r="D15" i="204"/>
  <c r="D28" i="204"/>
  <c r="D465" i="204"/>
  <c r="D396" i="204"/>
  <c r="D211" i="204"/>
  <c r="D70" i="204"/>
  <c r="D71" i="204"/>
  <c r="D395" i="204"/>
  <c r="D317" i="204"/>
  <c r="D311" i="204"/>
  <c r="D47" i="204"/>
  <c r="D495" i="204"/>
  <c r="D327" i="204"/>
  <c r="D290" i="204"/>
  <c r="D74" i="204"/>
  <c r="D42" i="204"/>
  <c r="D108" i="204"/>
  <c r="D412" i="204"/>
  <c r="D452" i="204"/>
  <c r="D126" i="204"/>
  <c r="D224" i="204"/>
  <c r="D269" i="204"/>
  <c r="D507" i="204"/>
  <c r="D29" i="204"/>
  <c r="D101" i="204"/>
  <c r="D63" i="204"/>
  <c r="D172" i="204"/>
  <c r="D175" i="204"/>
  <c r="D377" i="204"/>
  <c r="D435" i="204"/>
  <c r="D380" i="204"/>
  <c r="D426" i="204"/>
  <c r="D469" i="204"/>
  <c r="D553" i="204"/>
  <c r="D572" i="204"/>
  <c r="D568" i="204"/>
  <c r="D270" i="204"/>
  <c r="D152" i="204"/>
  <c r="D77" i="204"/>
  <c r="D334" i="204"/>
  <c r="D356" i="204"/>
  <c r="D501" i="204"/>
  <c r="D90" i="204"/>
  <c r="D374" i="204"/>
  <c r="D333" i="204"/>
  <c r="D491" i="204"/>
  <c r="D455" i="204"/>
  <c r="D68" i="204"/>
  <c r="D130" i="204"/>
  <c r="D417" i="204"/>
  <c r="D348" i="204"/>
  <c r="D498" i="204"/>
  <c r="D189" i="204"/>
  <c r="D321" i="204"/>
  <c r="D191" i="204"/>
  <c r="D277" i="204"/>
  <c r="D265" i="204"/>
  <c r="D473" i="204"/>
  <c r="D532" i="204"/>
  <c r="D304" i="204"/>
  <c r="D430" i="204"/>
  <c r="D113" i="204"/>
  <c r="D105" i="204"/>
  <c r="D564" i="204"/>
  <c r="D272" i="204"/>
  <c r="D75" i="204"/>
  <c r="D271" i="204"/>
  <c r="D408" i="204"/>
  <c r="D316" i="204"/>
  <c r="D251" i="204"/>
  <c r="D297" i="204"/>
  <c r="D219" i="204"/>
  <c r="D94" i="204"/>
  <c r="D83" i="204"/>
  <c r="D141" i="204"/>
  <c r="D567" i="204"/>
  <c r="D464" i="204"/>
  <c r="D480" i="204"/>
  <c r="D461" i="204"/>
  <c r="D136" i="204"/>
  <c r="D486" i="204"/>
  <c r="D223" i="204"/>
  <c r="D34" i="204"/>
  <c r="D253" i="204"/>
  <c r="D296" i="204"/>
  <c r="D82" i="204"/>
  <c r="D325" i="204"/>
  <c r="D518" i="204"/>
  <c r="D474" i="204"/>
  <c r="D531" i="204"/>
  <c r="D441" i="204"/>
  <c r="D115" i="204"/>
  <c r="D386" i="204"/>
  <c r="D421" i="204"/>
  <c r="D206" i="204"/>
  <c r="D372" i="204"/>
  <c r="D400" i="204"/>
  <c r="D99" i="204"/>
  <c r="D153" i="204"/>
  <c r="D244" i="204"/>
  <c r="D155" i="204"/>
  <c r="D540" i="204"/>
  <c r="D164" i="204"/>
  <c r="D520" i="204"/>
  <c r="D514" i="204"/>
  <c r="D46" i="204"/>
  <c r="D17" i="204"/>
  <c r="D45" i="204"/>
  <c r="D392" i="204"/>
  <c r="D221" i="204"/>
  <c r="D541" i="204"/>
  <c r="D363" i="204"/>
  <c r="D202" i="204"/>
  <c r="D368" i="204"/>
  <c r="D110" i="204"/>
  <c r="D351" i="204"/>
  <c r="D192" i="204"/>
  <c r="D96" i="204"/>
  <c r="D128" i="204"/>
  <c r="D11" i="204"/>
  <c r="D468" i="204"/>
  <c r="D123" i="204"/>
  <c r="D124" i="204"/>
  <c r="D132" i="204"/>
  <c r="D156" i="204"/>
  <c r="D339" i="204"/>
  <c r="D133" i="204"/>
  <c r="D516" i="204"/>
  <c r="D102" i="204"/>
  <c r="D31" i="204"/>
  <c r="D173" i="204"/>
  <c r="D403" i="204"/>
  <c r="D146" i="204"/>
  <c r="D504" i="204"/>
  <c r="D487" i="204"/>
  <c r="D40" i="204"/>
  <c r="D586" i="204"/>
  <c r="D451" i="204"/>
  <c r="D149" i="204"/>
  <c r="D303" i="204"/>
  <c r="D180" i="204"/>
  <c r="D551" i="204"/>
  <c r="D73" i="204"/>
  <c r="D320" i="204"/>
  <c r="D142" i="204"/>
  <c r="D286" i="204"/>
  <c r="D292" i="204"/>
  <c r="D476" i="204"/>
  <c r="D240" i="204"/>
  <c r="D299" i="204"/>
  <c r="D375" i="204"/>
  <c r="D497" i="204"/>
  <c r="D420" i="204"/>
  <c r="D369" i="204"/>
  <c r="D409" i="204"/>
  <c r="D228" i="204"/>
  <c r="D162" i="204"/>
  <c r="D394" i="204"/>
  <c r="D524" i="204"/>
  <c r="D413" i="204"/>
  <c r="D140" i="204"/>
  <c r="D340" i="204"/>
  <c r="D354" i="204"/>
  <c r="D359" i="204"/>
  <c r="D457" i="204"/>
  <c r="D371" i="204"/>
  <c r="D535" i="204"/>
  <c r="D16" i="204"/>
  <c r="D261" i="204"/>
  <c r="D129" i="204"/>
  <c r="D349" i="204"/>
  <c r="D161" i="204"/>
  <c r="D582" i="204"/>
  <c r="D503" i="204"/>
  <c r="D91" i="204"/>
  <c r="D440" i="204"/>
  <c r="D428" i="204"/>
  <c r="D434" i="204"/>
  <c r="D171" i="204"/>
  <c r="D341" i="204"/>
  <c r="D237" i="204"/>
  <c r="D436" i="204"/>
  <c r="D511" i="204"/>
  <c r="D22" i="204"/>
  <c r="D127" i="204"/>
  <c r="D157" i="204"/>
  <c r="D93" i="204"/>
  <c r="D116" i="204"/>
  <c r="D186" i="204"/>
  <c r="D279" i="204"/>
  <c r="D168" i="204"/>
  <c r="D588" i="204"/>
  <c r="D405" i="204"/>
  <c r="D154" i="204"/>
  <c r="D579" i="204"/>
  <c r="D505" i="204"/>
  <c r="D107" i="204"/>
  <c r="D252" i="204"/>
  <c r="D147" i="204"/>
  <c r="I127" i="204" l="1" a="1"/>
  <c r="I127" i="204" s="1"/>
  <c r="F127" i="204" a="1"/>
  <c r="F127" i="204" s="1"/>
  <c r="E127" i="204" a="1"/>
  <c r="E127" i="204" s="1"/>
  <c r="K127" i="204" a="1"/>
  <c r="K127" i="204" s="1"/>
  <c r="H127" i="204" a="1"/>
  <c r="H127" i="204" s="1"/>
  <c r="M127" i="204" a="1"/>
  <c r="M127" i="204" s="1"/>
  <c r="J127" i="204" a="1"/>
  <c r="J127" i="204" s="1"/>
  <c r="L127" i="204" a="1"/>
  <c r="L127" i="204" s="1"/>
  <c r="G127" i="204" a="1"/>
  <c r="G127" i="204" s="1"/>
  <c r="N127" i="204" a="1"/>
  <c r="N127" i="204" s="1"/>
  <c r="K178" i="204" a="1"/>
  <c r="K178" i="204" s="1"/>
  <c r="G178" i="204" a="1"/>
  <c r="G178" i="204" s="1"/>
  <c r="N178" i="204" a="1"/>
  <c r="N178" i="204" s="1"/>
  <c r="I178" i="204" a="1"/>
  <c r="I178" i="204" s="1"/>
  <c r="E178" i="204" a="1"/>
  <c r="E178" i="204" s="1"/>
  <c r="J178" i="204" a="1"/>
  <c r="J178" i="204" s="1"/>
  <c r="L178" i="204" a="1"/>
  <c r="L178" i="204" s="1"/>
  <c r="F178" i="204" a="1"/>
  <c r="F178" i="204" s="1"/>
  <c r="M178" i="204" a="1"/>
  <c r="M178" i="204" s="1"/>
  <c r="H178" i="204" a="1"/>
  <c r="H178" i="204" s="1"/>
  <c r="N257" i="204" a="1"/>
  <c r="N257" i="204" s="1"/>
  <c r="E257" i="204" a="1"/>
  <c r="E257" i="204" s="1"/>
  <c r="G257" i="204" a="1"/>
  <c r="G257" i="204" s="1"/>
  <c r="J257" i="204" a="1"/>
  <c r="J257" i="204" s="1"/>
  <c r="H257" i="204" a="1"/>
  <c r="H257" i="204" s="1"/>
  <c r="M257" i="204" a="1"/>
  <c r="M257" i="204" s="1"/>
  <c r="I257" i="204" a="1"/>
  <c r="I257" i="204" s="1"/>
  <c r="F257" i="204" a="1"/>
  <c r="F257" i="204" s="1"/>
  <c r="K257" i="204" a="1"/>
  <c r="K257" i="204" s="1"/>
  <c r="L257" i="204" a="1"/>
  <c r="L257" i="204" s="1"/>
  <c r="G568" i="204" a="1"/>
  <c r="G568" i="204" s="1"/>
  <c r="N568" i="204" a="1"/>
  <c r="N568" i="204" s="1"/>
  <c r="H568" i="204" a="1"/>
  <c r="H568" i="204" s="1"/>
  <c r="L568" i="204" a="1"/>
  <c r="L568" i="204" s="1"/>
  <c r="I568" i="204" a="1"/>
  <c r="I568" i="204" s="1"/>
  <c r="M568" i="204" a="1"/>
  <c r="M568" i="204" s="1"/>
  <c r="F568" i="204" a="1"/>
  <c r="F568" i="204" s="1"/>
  <c r="E568" i="204" a="1"/>
  <c r="E568" i="204" s="1"/>
  <c r="J568" i="204" a="1"/>
  <c r="J568" i="204" s="1"/>
  <c r="K568" i="204" a="1"/>
  <c r="K568" i="204" s="1"/>
  <c r="E320" i="204" a="1"/>
  <c r="E320" i="204" s="1"/>
  <c r="L320" i="204" a="1"/>
  <c r="L320" i="204" s="1"/>
  <c r="J320" i="204" a="1"/>
  <c r="J320" i="204" s="1"/>
  <c r="F320" i="204" a="1"/>
  <c r="F320" i="204" s="1"/>
  <c r="I320" i="204" a="1"/>
  <c r="I320" i="204" s="1"/>
  <c r="G320" i="204" a="1"/>
  <c r="G320" i="204" s="1"/>
  <c r="N320" i="204" a="1"/>
  <c r="N320" i="204" s="1"/>
  <c r="H320" i="204" a="1"/>
  <c r="H320" i="204" s="1"/>
  <c r="M320" i="204" a="1"/>
  <c r="M320" i="204" s="1"/>
  <c r="K320" i="204" a="1"/>
  <c r="K320" i="204" s="1"/>
  <c r="J493" i="204" a="1"/>
  <c r="J493" i="204" s="1"/>
  <c r="G493" i="204" a="1"/>
  <c r="G493" i="204" s="1"/>
  <c r="N493" i="204" a="1"/>
  <c r="N493" i="204" s="1"/>
  <c r="F493" i="204" a="1"/>
  <c r="F493" i="204" s="1"/>
  <c r="I493" i="204" a="1"/>
  <c r="I493" i="204" s="1"/>
  <c r="M493" i="204" a="1"/>
  <c r="M493" i="204" s="1"/>
  <c r="L493" i="204" a="1"/>
  <c r="L493" i="204" s="1"/>
  <c r="E493" i="204" a="1"/>
  <c r="E493" i="204" s="1"/>
  <c r="H493" i="204" a="1"/>
  <c r="H493" i="204" s="1"/>
  <c r="K493" i="204" a="1"/>
  <c r="K493" i="204" s="1"/>
  <c r="J527" i="204" a="1"/>
  <c r="J527" i="204" s="1"/>
  <c r="K527" i="204" a="1"/>
  <c r="K527" i="204" s="1"/>
  <c r="M527" i="204" a="1"/>
  <c r="M527" i="204" s="1"/>
  <c r="L527" i="204" a="1"/>
  <c r="L527" i="204" s="1"/>
  <c r="H527" i="204" a="1"/>
  <c r="H527" i="204" s="1"/>
  <c r="I527" i="204" a="1"/>
  <c r="I527" i="204" s="1"/>
  <c r="N527" i="204" a="1"/>
  <c r="N527" i="204" s="1"/>
  <c r="F527" i="204" a="1"/>
  <c r="F527" i="204" s="1"/>
  <c r="G527" i="204" a="1"/>
  <c r="G527" i="204" s="1"/>
  <c r="E527" i="204" a="1"/>
  <c r="E527" i="204" s="1"/>
  <c r="L501" i="204" a="1"/>
  <c r="L501" i="204" s="1"/>
  <c r="E501" i="204" a="1"/>
  <c r="E501" i="204" s="1"/>
  <c r="K501" i="204" a="1"/>
  <c r="K501" i="204" s="1"/>
  <c r="H501" i="204" a="1"/>
  <c r="H501" i="204" s="1"/>
  <c r="M501" i="204" a="1"/>
  <c r="M501" i="204" s="1"/>
  <c r="J501" i="204" a="1"/>
  <c r="J501" i="204" s="1"/>
  <c r="G501" i="204" a="1"/>
  <c r="G501" i="204" s="1"/>
  <c r="N501" i="204" a="1"/>
  <c r="N501" i="204" s="1"/>
  <c r="I501" i="204" a="1"/>
  <c r="I501" i="204" s="1"/>
  <c r="F501" i="204" a="1"/>
  <c r="F501" i="204" s="1"/>
  <c r="I119" i="204" a="1"/>
  <c r="I119" i="204" s="1"/>
  <c r="M119" i="204" a="1"/>
  <c r="M119" i="204" s="1"/>
  <c r="N119" i="204" a="1"/>
  <c r="N119" i="204" s="1"/>
  <c r="E119" i="204" a="1"/>
  <c r="E119" i="204" s="1"/>
  <c r="J119" i="204" a="1"/>
  <c r="J119" i="204" s="1"/>
  <c r="F119" i="204" a="1"/>
  <c r="F119" i="204" s="1"/>
  <c r="G119" i="204" a="1"/>
  <c r="G119" i="204" s="1"/>
  <c r="H119" i="204" a="1"/>
  <c r="H119" i="204" s="1"/>
  <c r="L119" i="204" a="1"/>
  <c r="L119" i="204" s="1"/>
  <c r="K119" i="204" a="1"/>
  <c r="K119" i="204" s="1"/>
  <c r="M77" i="204" a="1"/>
  <c r="M77" i="204" s="1"/>
  <c r="I77" i="204" a="1"/>
  <c r="I77" i="204" s="1"/>
  <c r="J77" i="204" a="1"/>
  <c r="J77" i="204" s="1"/>
  <c r="L77" i="204" a="1"/>
  <c r="L77" i="204" s="1"/>
  <c r="E77" i="204" a="1"/>
  <c r="E77" i="204" s="1"/>
  <c r="N77" i="204" a="1"/>
  <c r="N77" i="204" s="1"/>
  <c r="G77" i="204" a="1"/>
  <c r="G77" i="204" s="1"/>
  <c r="F77" i="204" a="1"/>
  <c r="F77" i="204" s="1"/>
  <c r="H77" i="204" a="1"/>
  <c r="H77" i="204" s="1"/>
  <c r="K77" i="204" a="1"/>
  <c r="K77" i="204" s="1"/>
  <c r="E327" i="204" a="1"/>
  <c r="E327" i="204" s="1"/>
  <c r="K327" i="204" a="1"/>
  <c r="K327" i="204" s="1"/>
  <c r="N327" i="204" a="1"/>
  <c r="N327" i="204" s="1"/>
  <c r="M327" i="204" a="1"/>
  <c r="M327" i="204" s="1"/>
  <c r="I327" i="204" a="1"/>
  <c r="I327" i="204" s="1"/>
  <c r="L327" i="204" a="1"/>
  <c r="L327" i="204" s="1"/>
  <c r="F327" i="204" a="1"/>
  <c r="F327" i="204" s="1"/>
  <c r="J327" i="204" a="1"/>
  <c r="J327" i="204" s="1"/>
  <c r="H327" i="204" a="1"/>
  <c r="H327" i="204" s="1"/>
  <c r="G327" i="204" a="1"/>
  <c r="G327" i="204" s="1"/>
  <c r="K161" i="204" a="1"/>
  <c r="K161" i="204" s="1"/>
  <c r="G161" i="204" a="1"/>
  <c r="G161" i="204" s="1"/>
  <c r="J161" i="204" a="1"/>
  <c r="J161" i="204" s="1"/>
  <c r="L161" i="204" a="1"/>
  <c r="L161" i="204" s="1"/>
  <c r="I161" i="204" a="1"/>
  <c r="I161" i="204" s="1"/>
  <c r="F161" i="204" a="1"/>
  <c r="F161" i="204" s="1"/>
  <c r="M161" i="204" a="1"/>
  <c r="M161" i="204" s="1"/>
  <c r="N161" i="204" a="1"/>
  <c r="N161" i="204" s="1"/>
  <c r="E161" i="204" a="1"/>
  <c r="E161" i="204" s="1"/>
  <c r="H161" i="204" a="1"/>
  <c r="H161" i="204" s="1"/>
  <c r="H34" i="204" a="1"/>
  <c r="H34" i="204" s="1"/>
  <c r="E34" i="204" a="1"/>
  <c r="E34" i="204" s="1"/>
  <c r="F34" i="204" a="1"/>
  <c r="F34" i="204" s="1"/>
  <c r="N34" i="204" a="1"/>
  <c r="N34" i="204" s="1"/>
  <c r="J34" i="204" a="1"/>
  <c r="J34" i="204" s="1"/>
  <c r="K34" i="204" a="1"/>
  <c r="K34" i="204" s="1"/>
  <c r="L34" i="204" a="1"/>
  <c r="L34" i="204" s="1"/>
  <c r="I34" i="204" a="1"/>
  <c r="I34" i="204" s="1"/>
  <c r="G34" i="204" a="1"/>
  <c r="G34" i="204" s="1"/>
  <c r="M34" i="204" a="1"/>
  <c r="M34" i="204" s="1"/>
  <c r="E250" i="204" a="1"/>
  <c r="E250" i="204" s="1"/>
  <c r="L250" i="204" a="1"/>
  <c r="L250" i="204" s="1"/>
  <c r="I250" i="204" a="1"/>
  <c r="I250" i="204" s="1"/>
  <c r="G250" i="204" a="1"/>
  <c r="G250" i="204" s="1"/>
  <c r="N250" i="204" a="1"/>
  <c r="N250" i="204" s="1"/>
  <c r="F250" i="204" a="1"/>
  <c r="F250" i="204" s="1"/>
  <c r="M250" i="204" a="1"/>
  <c r="M250" i="204" s="1"/>
  <c r="K250" i="204" a="1"/>
  <c r="K250" i="204" s="1"/>
  <c r="H250" i="204" a="1"/>
  <c r="H250" i="204" s="1"/>
  <c r="J250" i="204" a="1"/>
  <c r="J250" i="204" s="1"/>
  <c r="J559" i="204" a="1"/>
  <c r="J559" i="204" s="1"/>
  <c r="N559" i="204" a="1"/>
  <c r="N559" i="204" s="1"/>
  <c r="H559" i="204" a="1"/>
  <c r="H559" i="204" s="1"/>
  <c r="M559" i="204" a="1"/>
  <c r="M559" i="204" s="1"/>
  <c r="G559" i="204" a="1"/>
  <c r="G559" i="204" s="1"/>
  <c r="I559" i="204" a="1"/>
  <c r="I559" i="204" s="1"/>
  <c r="K559" i="204" a="1"/>
  <c r="K559" i="204" s="1"/>
  <c r="F559" i="204" a="1"/>
  <c r="F559" i="204" s="1"/>
  <c r="E559" i="204" a="1"/>
  <c r="E559" i="204" s="1"/>
  <c r="L559" i="204" a="1"/>
  <c r="L559" i="204" s="1"/>
  <c r="I416" i="204" a="1"/>
  <c r="I416" i="204" s="1"/>
  <c r="G416" i="204" a="1"/>
  <c r="G416" i="204" s="1"/>
  <c r="E416" i="204" a="1"/>
  <c r="E416" i="204" s="1"/>
  <c r="J416" i="204" a="1"/>
  <c r="J416" i="204" s="1"/>
  <c r="F416" i="204" a="1"/>
  <c r="F416" i="204" s="1"/>
  <c r="L416" i="204" a="1"/>
  <c r="L416" i="204" s="1"/>
  <c r="H416" i="204" a="1"/>
  <c r="H416" i="204" s="1"/>
  <c r="M416" i="204" a="1"/>
  <c r="M416" i="204" s="1"/>
  <c r="N416" i="204" a="1"/>
  <c r="N416" i="204" s="1"/>
  <c r="K416" i="204" a="1"/>
  <c r="K416" i="204" s="1"/>
  <c r="I376" i="204" a="1"/>
  <c r="I376" i="204" s="1"/>
  <c r="J376" i="204" a="1"/>
  <c r="J376" i="204" s="1"/>
  <c r="E376" i="204" a="1"/>
  <c r="E376" i="204" s="1"/>
  <c r="L376" i="204" a="1"/>
  <c r="L376" i="204" s="1"/>
  <c r="N376" i="204" a="1"/>
  <c r="N376" i="204" s="1"/>
  <c r="H376" i="204" a="1"/>
  <c r="H376" i="204" s="1"/>
  <c r="K376" i="204" a="1"/>
  <c r="K376" i="204" s="1"/>
  <c r="M376" i="204" a="1"/>
  <c r="M376" i="204" s="1"/>
  <c r="G376" i="204" a="1"/>
  <c r="G376" i="204" s="1"/>
  <c r="F376" i="204" a="1"/>
  <c r="F376" i="204" s="1"/>
  <c r="E63" i="204" a="1"/>
  <c r="E63" i="204" s="1"/>
  <c r="N63" i="204" a="1"/>
  <c r="N63" i="204" s="1"/>
  <c r="K63" i="204" a="1"/>
  <c r="K63" i="204" s="1"/>
  <c r="H63" i="204" a="1"/>
  <c r="H63" i="204" s="1"/>
  <c r="G63" i="204" a="1"/>
  <c r="G63" i="204" s="1"/>
  <c r="M63" i="204" a="1"/>
  <c r="M63" i="204" s="1"/>
  <c r="I63" i="204" a="1"/>
  <c r="I63" i="204" s="1"/>
  <c r="L63" i="204" a="1"/>
  <c r="L63" i="204" s="1"/>
  <c r="F63" i="204" a="1"/>
  <c r="F63" i="204" s="1"/>
  <c r="J63" i="204" a="1"/>
  <c r="J63" i="204" s="1"/>
  <c r="K146" i="204" a="1"/>
  <c r="K146" i="204" s="1"/>
  <c r="J146" i="204" a="1"/>
  <c r="J146" i="204" s="1"/>
  <c r="M146" i="204" a="1"/>
  <c r="M146" i="204" s="1"/>
  <c r="G146" i="204" a="1"/>
  <c r="G146" i="204" s="1"/>
  <c r="F146" i="204" a="1"/>
  <c r="F146" i="204" s="1"/>
  <c r="I146" i="204" a="1"/>
  <c r="I146" i="204" s="1"/>
  <c r="N146" i="204" a="1"/>
  <c r="N146" i="204" s="1"/>
  <c r="L146" i="204" a="1"/>
  <c r="L146" i="204" s="1"/>
  <c r="E146" i="204" a="1"/>
  <c r="E146" i="204" s="1"/>
  <c r="H146" i="204" a="1"/>
  <c r="H146" i="204" s="1"/>
  <c r="K197" i="204" a="1"/>
  <c r="K197" i="204" s="1"/>
  <c r="M197" i="204" a="1"/>
  <c r="M197" i="204" s="1"/>
  <c r="J197" i="204" a="1"/>
  <c r="J197" i="204" s="1"/>
  <c r="E197" i="204" a="1"/>
  <c r="E197" i="204" s="1"/>
  <c r="F197" i="204" a="1"/>
  <c r="F197" i="204" s="1"/>
  <c r="G197" i="204" a="1"/>
  <c r="G197" i="204" s="1"/>
  <c r="N197" i="204" a="1"/>
  <c r="N197" i="204" s="1"/>
  <c r="H197" i="204" a="1"/>
  <c r="H197" i="204" s="1"/>
  <c r="I197" i="204" a="1"/>
  <c r="I197" i="204" s="1"/>
  <c r="L197" i="204" a="1"/>
  <c r="L197" i="204" s="1"/>
  <c r="I481" i="204" a="1"/>
  <c r="I481" i="204" s="1"/>
  <c r="J481" i="204" a="1"/>
  <c r="J481" i="204" s="1"/>
  <c r="G481" i="204" a="1"/>
  <c r="G481" i="204" s="1"/>
  <c r="L481" i="204" a="1"/>
  <c r="L481" i="204" s="1"/>
  <c r="K481" i="204" a="1"/>
  <c r="K481" i="204" s="1"/>
  <c r="F481" i="204" a="1"/>
  <c r="F481" i="204" s="1"/>
  <c r="M481" i="204" a="1"/>
  <c r="M481" i="204" s="1"/>
  <c r="H481" i="204" a="1"/>
  <c r="H481" i="204" s="1"/>
  <c r="E481" i="204" a="1"/>
  <c r="E481" i="204" s="1"/>
  <c r="N481" i="204" a="1"/>
  <c r="N481" i="204" s="1"/>
  <c r="J358" i="204" a="1"/>
  <c r="J358" i="204" s="1"/>
  <c r="N358" i="204" a="1"/>
  <c r="N358" i="204" s="1"/>
  <c r="H358" i="204" a="1"/>
  <c r="H358" i="204" s="1"/>
  <c r="M358" i="204" a="1"/>
  <c r="M358" i="204" s="1"/>
  <c r="F358" i="204" a="1"/>
  <c r="F358" i="204" s="1"/>
  <c r="K358" i="204" a="1"/>
  <c r="K358" i="204" s="1"/>
  <c r="G358" i="204" a="1"/>
  <c r="G358" i="204" s="1"/>
  <c r="I358" i="204" a="1"/>
  <c r="I358" i="204" s="1"/>
  <c r="E358" i="204" a="1"/>
  <c r="E358" i="204" s="1"/>
  <c r="L358" i="204" a="1"/>
  <c r="L358" i="204" s="1"/>
  <c r="E556" i="204" a="1"/>
  <c r="E556" i="204" s="1"/>
  <c r="I556" i="204" a="1"/>
  <c r="I556" i="204" s="1"/>
  <c r="K556" i="204" a="1"/>
  <c r="K556" i="204" s="1"/>
  <c r="N556" i="204" a="1"/>
  <c r="N556" i="204" s="1"/>
  <c r="H556" i="204" a="1"/>
  <c r="H556" i="204" s="1"/>
  <c r="G556" i="204" a="1"/>
  <c r="G556" i="204" s="1"/>
  <c r="M556" i="204" a="1"/>
  <c r="M556" i="204" s="1"/>
  <c r="J556" i="204" a="1"/>
  <c r="J556" i="204" s="1"/>
  <c r="F556" i="204" a="1"/>
  <c r="F556" i="204" s="1"/>
  <c r="L556" i="204" a="1"/>
  <c r="L556" i="204" s="1"/>
  <c r="F561" i="204" a="1"/>
  <c r="F561" i="204" s="1"/>
  <c r="M561" i="204" a="1"/>
  <c r="M561" i="204" s="1"/>
  <c r="L561" i="204" a="1"/>
  <c r="L561" i="204" s="1"/>
  <c r="J561" i="204" a="1"/>
  <c r="J561" i="204" s="1"/>
  <c r="H561" i="204" a="1"/>
  <c r="H561" i="204" s="1"/>
  <c r="N561" i="204" a="1"/>
  <c r="N561" i="204" s="1"/>
  <c r="K561" i="204" a="1"/>
  <c r="K561" i="204" s="1"/>
  <c r="E561" i="204" a="1"/>
  <c r="E561" i="204" s="1"/>
  <c r="I561" i="204" a="1"/>
  <c r="I561" i="204" s="1"/>
  <c r="G561" i="204" a="1"/>
  <c r="G561" i="204" s="1"/>
  <c r="F24" i="204" a="1"/>
  <c r="F24" i="204" s="1"/>
  <c r="M24" i="204" a="1"/>
  <c r="M24" i="204" s="1"/>
  <c r="H24" i="204" a="1"/>
  <c r="H24" i="204" s="1"/>
  <c r="K24" i="204" a="1"/>
  <c r="K24" i="204" s="1"/>
  <c r="L24" i="204" a="1"/>
  <c r="L24" i="204" s="1"/>
  <c r="E24" i="204" a="1"/>
  <c r="E24" i="204" s="1"/>
  <c r="N24" i="204" a="1"/>
  <c r="N24" i="204" s="1"/>
  <c r="G24" i="204" a="1"/>
  <c r="G24" i="204" s="1"/>
  <c r="I24" i="204" a="1"/>
  <c r="I24" i="204" s="1"/>
  <c r="J24" i="204" a="1"/>
  <c r="J24" i="204" s="1"/>
  <c r="M287" i="204" a="1"/>
  <c r="M287" i="204" s="1"/>
  <c r="H287" i="204" a="1"/>
  <c r="H287" i="204" s="1"/>
  <c r="G287" i="204" a="1"/>
  <c r="G287" i="204" s="1"/>
  <c r="E287" i="204" a="1"/>
  <c r="E287" i="204" s="1"/>
  <c r="K287" i="204" a="1"/>
  <c r="K287" i="204" s="1"/>
  <c r="I287" i="204" a="1"/>
  <c r="I287" i="204" s="1"/>
  <c r="F287" i="204" a="1"/>
  <c r="F287" i="204" s="1"/>
  <c r="N287" i="204" a="1"/>
  <c r="N287" i="204" s="1"/>
  <c r="L287" i="204" a="1"/>
  <c r="L287" i="204" s="1"/>
  <c r="J287" i="204" a="1"/>
  <c r="J287" i="204" s="1"/>
  <c r="E201" i="204" a="1"/>
  <c r="E201" i="204" s="1"/>
  <c r="L201" i="204" a="1"/>
  <c r="L201" i="204" s="1"/>
  <c r="F201" i="204" a="1"/>
  <c r="F201" i="204" s="1"/>
  <c r="G201" i="204" a="1"/>
  <c r="G201" i="204" s="1"/>
  <c r="H201" i="204" a="1"/>
  <c r="H201" i="204" s="1"/>
  <c r="K201" i="204" a="1"/>
  <c r="K201" i="204" s="1"/>
  <c r="J201" i="204" a="1"/>
  <c r="J201" i="204" s="1"/>
  <c r="I201" i="204" a="1"/>
  <c r="I201" i="204" s="1"/>
  <c r="M201" i="204" a="1"/>
  <c r="M201" i="204" s="1"/>
  <c r="N201" i="204" a="1"/>
  <c r="N201" i="204" s="1"/>
  <c r="M417" i="204" a="1"/>
  <c r="M417" i="204" s="1"/>
  <c r="N417" i="204" a="1"/>
  <c r="N417" i="204" s="1"/>
  <c r="I417" i="204" a="1"/>
  <c r="I417" i="204" s="1"/>
  <c r="K417" i="204" a="1"/>
  <c r="K417" i="204" s="1"/>
  <c r="H417" i="204" a="1"/>
  <c r="H417" i="204" s="1"/>
  <c r="G417" i="204" a="1"/>
  <c r="G417" i="204" s="1"/>
  <c r="F417" i="204" a="1"/>
  <c r="F417" i="204" s="1"/>
  <c r="J417" i="204" a="1"/>
  <c r="J417" i="204" s="1"/>
  <c r="E417" i="204" a="1"/>
  <c r="E417" i="204" s="1"/>
  <c r="L417" i="204" a="1"/>
  <c r="L417" i="204" s="1"/>
  <c r="M512" i="204" a="1"/>
  <c r="M512" i="204" s="1"/>
  <c r="J512" i="204" a="1"/>
  <c r="J512" i="204" s="1"/>
  <c r="L512" i="204" a="1"/>
  <c r="L512" i="204" s="1"/>
  <c r="F512" i="204" a="1"/>
  <c r="F512" i="204" s="1"/>
  <c r="I512" i="204" a="1"/>
  <c r="I512" i="204" s="1"/>
  <c r="G512" i="204" a="1"/>
  <c r="G512" i="204" s="1"/>
  <c r="N512" i="204" a="1"/>
  <c r="N512" i="204" s="1"/>
  <c r="E512" i="204" a="1"/>
  <c r="E512" i="204" s="1"/>
  <c r="K512" i="204" a="1"/>
  <c r="K512" i="204" s="1"/>
  <c r="H512" i="204" a="1"/>
  <c r="H512" i="204" s="1"/>
  <c r="N123" i="204" a="1"/>
  <c r="N123" i="204" s="1"/>
  <c r="I123" i="204" a="1"/>
  <c r="I123" i="204" s="1"/>
  <c r="K123" i="204" a="1"/>
  <c r="K123" i="204" s="1"/>
  <c r="H123" i="204" a="1"/>
  <c r="H123" i="204" s="1"/>
  <c r="J123" i="204" a="1"/>
  <c r="J123" i="204" s="1"/>
  <c r="F123" i="204" a="1"/>
  <c r="F123" i="204" s="1"/>
  <c r="E123" i="204" a="1"/>
  <c r="E123" i="204" s="1"/>
  <c r="L123" i="204" a="1"/>
  <c r="L123" i="204" s="1"/>
  <c r="M123" i="204" a="1"/>
  <c r="M123" i="204" s="1"/>
  <c r="G123" i="204" a="1"/>
  <c r="G123" i="204" s="1"/>
  <c r="H305" i="204" a="1"/>
  <c r="H305" i="204" s="1"/>
  <c r="J305" i="204" a="1"/>
  <c r="J305" i="204" s="1"/>
  <c r="L305" i="204" a="1"/>
  <c r="L305" i="204" s="1"/>
  <c r="F305" i="204" a="1"/>
  <c r="F305" i="204" s="1"/>
  <c r="M305" i="204" a="1"/>
  <c r="M305" i="204" s="1"/>
  <c r="N305" i="204" a="1"/>
  <c r="N305" i="204" s="1"/>
  <c r="K305" i="204" a="1"/>
  <c r="K305" i="204" s="1"/>
  <c r="G305" i="204" a="1"/>
  <c r="G305" i="204" s="1"/>
  <c r="I305" i="204" a="1"/>
  <c r="I305" i="204" s="1"/>
  <c r="E305" i="204" a="1"/>
  <c r="E305" i="204" s="1"/>
  <c r="G427" i="204" a="1"/>
  <c r="G427" i="204" s="1"/>
  <c r="I427" i="204" a="1"/>
  <c r="I427" i="204" s="1"/>
  <c r="L427" i="204" a="1"/>
  <c r="L427" i="204" s="1"/>
  <c r="J427" i="204" a="1"/>
  <c r="J427" i="204" s="1"/>
  <c r="K427" i="204" a="1"/>
  <c r="K427" i="204" s="1"/>
  <c r="N427" i="204" a="1"/>
  <c r="N427" i="204" s="1"/>
  <c r="E427" i="204" a="1"/>
  <c r="E427" i="204" s="1"/>
  <c r="M427" i="204" a="1"/>
  <c r="M427" i="204" s="1"/>
  <c r="H427" i="204" a="1"/>
  <c r="H427" i="204" s="1"/>
  <c r="F427" i="204" a="1"/>
  <c r="F427" i="204" s="1"/>
  <c r="E227" i="204" a="1"/>
  <c r="E227" i="204" s="1"/>
  <c r="L227" i="204" a="1"/>
  <c r="L227" i="204" s="1"/>
  <c r="I227" i="204" a="1"/>
  <c r="I227" i="204" s="1"/>
  <c r="G227" i="204" a="1"/>
  <c r="G227" i="204" s="1"/>
  <c r="J227" i="204" a="1"/>
  <c r="J227" i="204" s="1"/>
  <c r="N227" i="204" a="1"/>
  <c r="N227" i="204" s="1"/>
  <c r="K227" i="204" a="1"/>
  <c r="K227" i="204" s="1"/>
  <c r="H227" i="204" a="1"/>
  <c r="H227" i="204" s="1"/>
  <c r="F227" i="204" a="1"/>
  <c r="F227" i="204" s="1"/>
  <c r="M227" i="204" a="1"/>
  <c r="M227" i="204" s="1"/>
  <c r="L160" i="204" a="1"/>
  <c r="L160" i="204" s="1"/>
  <c r="G160" i="204" a="1"/>
  <c r="G160" i="204" s="1"/>
  <c r="F160" i="204" a="1"/>
  <c r="F160" i="204" s="1"/>
  <c r="K160" i="204" a="1"/>
  <c r="K160" i="204" s="1"/>
  <c r="J160" i="204" a="1"/>
  <c r="J160" i="204" s="1"/>
  <c r="N160" i="204" a="1"/>
  <c r="N160" i="204" s="1"/>
  <c r="I160" i="204" a="1"/>
  <c r="I160" i="204" s="1"/>
  <c r="E160" i="204" a="1"/>
  <c r="E160" i="204" s="1"/>
  <c r="M160" i="204" a="1"/>
  <c r="M160" i="204" s="1"/>
  <c r="H160" i="204" a="1"/>
  <c r="H160" i="204" s="1"/>
  <c r="M76" i="204" a="1"/>
  <c r="M76" i="204" s="1"/>
  <c r="G76" i="204" a="1"/>
  <c r="G76" i="204" s="1"/>
  <c r="E76" i="204" a="1"/>
  <c r="E76" i="204" s="1"/>
  <c r="H76" i="204" a="1"/>
  <c r="H76" i="204" s="1"/>
  <c r="N76" i="204" a="1"/>
  <c r="N76" i="204" s="1"/>
  <c r="F76" i="204" a="1"/>
  <c r="F76" i="204" s="1"/>
  <c r="K76" i="204" a="1"/>
  <c r="K76" i="204" s="1"/>
  <c r="I76" i="204" a="1"/>
  <c r="I76" i="204" s="1"/>
  <c r="J76" i="204" a="1"/>
  <c r="J76" i="204" s="1"/>
  <c r="L76" i="204" a="1"/>
  <c r="L76" i="204" s="1"/>
  <c r="L526" i="204" a="1"/>
  <c r="L526" i="204" s="1"/>
  <c r="G526" i="204" a="1"/>
  <c r="G526" i="204" s="1"/>
  <c r="K526" i="204" a="1"/>
  <c r="K526" i="204" s="1"/>
  <c r="H526" i="204" a="1"/>
  <c r="H526" i="204" s="1"/>
  <c r="I526" i="204" a="1"/>
  <c r="I526" i="204" s="1"/>
  <c r="J526" i="204" a="1"/>
  <c r="J526" i="204" s="1"/>
  <c r="F526" i="204" a="1"/>
  <c r="F526" i="204" s="1"/>
  <c r="N526" i="204" a="1"/>
  <c r="N526" i="204" s="1"/>
  <c r="E526" i="204" a="1"/>
  <c r="E526" i="204" s="1"/>
  <c r="M526" i="204" a="1"/>
  <c r="M526" i="204" s="1"/>
  <c r="M503" i="204" a="1"/>
  <c r="M503" i="204" s="1"/>
  <c r="F503" i="204" a="1"/>
  <c r="F503" i="204" s="1"/>
  <c r="E503" i="204" a="1"/>
  <c r="E503" i="204" s="1"/>
  <c r="N503" i="204" a="1"/>
  <c r="N503" i="204" s="1"/>
  <c r="G503" i="204" a="1"/>
  <c r="G503" i="204" s="1"/>
  <c r="L503" i="204" a="1"/>
  <c r="L503" i="204" s="1"/>
  <c r="K503" i="204" a="1"/>
  <c r="K503" i="204" s="1"/>
  <c r="J503" i="204" a="1"/>
  <c r="J503" i="204" s="1"/>
  <c r="H503" i="204" a="1"/>
  <c r="H503" i="204" s="1"/>
  <c r="I503" i="204" a="1"/>
  <c r="I503" i="204" s="1"/>
  <c r="F167" i="204" a="1"/>
  <c r="F167" i="204" s="1"/>
  <c r="E167" i="204" a="1"/>
  <c r="E167" i="204" s="1"/>
  <c r="H167" i="204" a="1"/>
  <c r="H167" i="204" s="1"/>
  <c r="M167" i="204" a="1"/>
  <c r="M167" i="204" s="1"/>
  <c r="J167" i="204" a="1"/>
  <c r="J167" i="204" s="1"/>
  <c r="K167" i="204" a="1"/>
  <c r="K167" i="204" s="1"/>
  <c r="I167" i="204" a="1"/>
  <c r="I167" i="204" s="1"/>
  <c r="L167" i="204" a="1"/>
  <c r="L167" i="204" s="1"/>
  <c r="N167" i="204" a="1"/>
  <c r="N167" i="204" s="1"/>
  <c r="G167" i="204" a="1"/>
  <c r="G167" i="204" s="1"/>
  <c r="G105" i="204" a="1"/>
  <c r="G105" i="204" s="1"/>
  <c r="E105" i="204" a="1"/>
  <c r="E105" i="204" s="1"/>
  <c r="K105" i="204" a="1"/>
  <c r="K105" i="204" s="1"/>
  <c r="I105" i="204" a="1"/>
  <c r="I105" i="204" s="1"/>
  <c r="J105" i="204" a="1"/>
  <c r="J105" i="204" s="1"/>
  <c r="N105" i="204" a="1"/>
  <c r="N105" i="204" s="1"/>
  <c r="M105" i="204" a="1"/>
  <c r="M105" i="204" s="1"/>
  <c r="L105" i="204" a="1"/>
  <c r="L105" i="204" s="1"/>
  <c r="F105" i="204" a="1"/>
  <c r="F105" i="204" s="1"/>
  <c r="H105" i="204" a="1"/>
  <c r="H105" i="204" s="1"/>
  <c r="E414" i="204" a="1"/>
  <c r="E414" i="204" s="1"/>
  <c r="J414" i="204" a="1"/>
  <c r="J414" i="204" s="1"/>
  <c r="H414" i="204" a="1"/>
  <c r="H414" i="204" s="1"/>
  <c r="M414" i="204" a="1"/>
  <c r="M414" i="204" s="1"/>
  <c r="I414" i="204" a="1"/>
  <c r="I414" i="204" s="1"/>
  <c r="N414" i="204" a="1"/>
  <c r="N414" i="204" s="1"/>
  <c r="L414" i="204" a="1"/>
  <c r="L414" i="204" s="1"/>
  <c r="G414" i="204" a="1"/>
  <c r="G414" i="204" s="1"/>
  <c r="F414" i="204" a="1"/>
  <c r="F414" i="204" s="1"/>
  <c r="K414" i="204" a="1"/>
  <c r="K414" i="204" s="1"/>
  <c r="G159" i="204" a="1"/>
  <c r="G159" i="204" s="1"/>
  <c r="E159" i="204" a="1"/>
  <c r="E159" i="204" s="1"/>
  <c r="N159" i="204" a="1"/>
  <c r="N159" i="204" s="1"/>
  <c r="H159" i="204" a="1"/>
  <c r="H159" i="204" s="1"/>
  <c r="K159" i="204" a="1"/>
  <c r="K159" i="204" s="1"/>
  <c r="M159" i="204" a="1"/>
  <c r="M159" i="204" s="1"/>
  <c r="I159" i="204" a="1"/>
  <c r="I159" i="204" s="1"/>
  <c r="L159" i="204" a="1"/>
  <c r="L159" i="204" s="1"/>
  <c r="J159" i="204" a="1"/>
  <c r="J159" i="204" s="1"/>
  <c r="F159" i="204" a="1"/>
  <c r="F159" i="204" s="1"/>
  <c r="J122" i="204" a="1"/>
  <c r="J122" i="204" s="1"/>
  <c r="L122" i="204" a="1"/>
  <c r="L122" i="204" s="1"/>
  <c r="K122" i="204" a="1"/>
  <c r="K122" i="204" s="1"/>
  <c r="I122" i="204" a="1"/>
  <c r="I122" i="204" s="1"/>
  <c r="H122" i="204" a="1"/>
  <c r="H122" i="204" s="1"/>
  <c r="E122" i="204" a="1"/>
  <c r="E122" i="204" s="1"/>
  <c r="G122" i="204" a="1"/>
  <c r="G122" i="204" s="1"/>
  <c r="F122" i="204" a="1"/>
  <c r="F122" i="204" s="1"/>
  <c r="M122" i="204" a="1"/>
  <c r="M122" i="204" s="1"/>
  <c r="N122" i="204" a="1"/>
  <c r="N122" i="204" s="1"/>
  <c r="N346" i="204" a="1"/>
  <c r="N346" i="204" s="1"/>
  <c r="F346" i="204" a="1"/>
  <c r="F346" i="204" s="1"/>
  <c r="G346" i="204" a="1"/>
  <c r="G346" i="204" s="1"/>
  <c r="I346" i="204" a="1"/>
  <c r="I346" i="204" s="1"/>
  <c r="H346" i="204" a="1"/>
  <c r="H346" i="204" s="1"/>
  <c r="M346" i="204" a="1"/>
  <c r="M346" i="204" s="1"/>
  <c r="E346" i="204" a="1"/>
  <c r="E346" i="204" s="1"/>
  <c r="J346" i="204" a="1"/>
  <c r="J346" i="204" s="1"/>
  <c r="K346" i="204" a="1"/>
  <c r="K346" i="204" s="1"/>
  <c r="L346" i="204" a="1"/>
  <c r="L346" i="204" s="1"/>
  <c r="J444" i="204" a="1"/>
  <c r="J444" i="204" s="1"/>
  <c r="I444" i="204" a="1"/>
  <c r="I444" i="204" s="1"/>
  <c r="F444" i="204" a="1"/>
  <c r="F444" i="204" s="1"/>
  <c r="H444" i="204" a="1"/>
  <c r="H444" i="204" s="1"/>
  <c r="L444" i="204" a="1"/>
  <c r="L444" i="204" s="1"/>
  <c r="M444" i="204" a="1"/>
  <c r="M444" i="204" s="1"/>
  <c r="K444" i="204" a="1"/>
  <c r="K444" i="204" s="1"/>
  <c r="E444" i="204" a="1"/>
  <c r="E444" i="204" s="1"/>
  <c r="G444" i="204" a="1"/>
  <c r="G444" i="204" s="1"/>
  <c r="N444" i="204" a="1"/>
  <c r="N444" i="204" s="1"/>
  <c r="E466" i="204" a="1"/>
  <c r="E466" i="204" s="1"/>
  <c r="H466" i="204" a="1"/>
  <c r="H466" i="204" s="1"/>
  <c r="I466" i="204" a="1"/>
  <c r="I466" i="204" s="1"/>
  <c r="G466" i="204" a="1"/>
  <c r="G466" i="204" s="1"/>
  <c r="J466" i="204" a="1"/>
  <c r="J466" i="204" s="1"/>
  <c r="F466" i="204" a="1"/>
  <c r="F466" i="204" s="1"/>
  <c r="K466" i="204" a="1"/>
  <c r="K466" i="204" s="1"/>
  <c r="L466" i="204" a="1"/>
  <c r="L466" i="204" s="1"/>
  <c r="M466" i="204" a="1"/>
  <c r="M466" i="204" s="1"/>
  <c r="N466" i="204" a="1"/>
  <c r="N466" i="204" s="1"/>
  <c r="I70" i="204" a="1"/>
  <c r="I70" i="204" s="1"/>
  <c r="J70" i="204" a="1"/>
  <c r="J70" i="204" s="1"/>
  <c r="M70" i="204" a="1"/>
  <c r="M70" i="204" s="1"/>
  <c r="G70" i="204" a="1"/>
  <c r="G70" i="204" s="1"/>
  <c r="N70" i="204" a="1"/>
  <c r="N70" i="204" s="1"/>
  <c r="K70" i="204" a="1"/>
  <c r="K70" i="204" s="1"/>
  <c r="F70" i="204" a="1"/>
  <c r="F70" i="204" s="1"/>
  <c r="E70" i="204" a="1"/>
  <c r="E70" i="204" s="1"/>
  <c r="L70" i="204" a="1"/>
  <c r="L70" i="204" s="1"/>
  <c r="H70" i="204" a="1"/>
  <c r="H70" i="204" s="1"/>
  <c r="G103" i="204" a="1"/>
  <c r="G103" i="204" s="1"/>
  <c r="F103" i="204" a="1"/>
  <c r="F103" i="204" s="1"/>
  <c r="E103" i="204" a="1"/>
  <c r="E103" i="204" s="1"/>
  <c r="L103" i="204" a="1"/>
  <c r="L103" i="204" s="1"/>
  <c r="H103" i="204" a="1"/>
  <c r="H103" i="204" s="1"/>
  <c r="K103" i="204" a="1"/>
  <c r="K103" i="204" s="1"/>
  <c r="I103" i="204" a="1"/>
  <c r="I103" i="204" s="1"/>
  <c r="M103" i="204" a="1"/>
  <c r="M103" i="204" s="1"/>
  <c r="J103" i="204" a="1"/>
  <c r="J103" i="204" s="1"/>
  <c r="N103" i="204" a="1"/>
  <c r="N103" i="204" s="1"/>
  <c r="H463" i="204" a="1"/>
  <c r="H463" i="204" s="1"/>
  <c r="E463" i="204" a="1"/>
  <c r="E463" i="204" s="1"/>
  <c r="J463" i="204" a="1"/>
  <c r="J463" i="204" s="1"/>
  <c r="N463" i="204" a="1"/>
  <c r="N463" i="204" s="1"/>
  <c r="G463" i="204" a="1"/>
  <c r="G463" i="204" s="1"/>
  <c r="K463" i="204" a="1"/>
  <c r="K463" i="204" s="1"/>
  <c r="L463" i="204" a="1"/>
  <c r="L463" i="204" s="1"/>
  <c r="M463" i="204" a="1"/>
  <c r="M463" i="204" s="1"/>
  <c r="I463" i="204" a="1"/>
  <c r="I463" i="204" s="1"/>
  <c r="F463" i="204" a="1"/>
  <c r="F463" i="204" s="1"/>
  <c r="I570" i="204" a="1"/>
  <c r="I570" i="204" s="1"/>
  <c r="K570" i="204" a="1"/>
  <c r="K570" i="204" s="1"/>
  <c r="H570" i="204" a="1"/>
  <c r="H570" i="204" s="1"/>
  <c r="L570" i="204" a="1"/>
  <c r="L570" i="204" s="1"/>
  <c r="G570" i="204" a="1"/>
  <c r="G570" i="204" s="1"/>
  <c r="J570" i="204" a="1"/>
  <c r="J570" i="204" s="1"/>
  <c r="F570" i="204" a="1"/>
  <c r="F570" i="204" s="1"/>
  <c r="E570" i="204" a="1"/>
  <c r="E570" i="204" s="1"/>
  <c r="N570" i="204" a="1"/>
  <c r="N570" i="204" s="1"/>
  <c r="M570" i="204" a="1"/>
  <c r="M570" i="204" s="1"/>
  <c r="F20" i="204" a="1"/>
  <c r="F20" i="204" s="1"/>
  <c r="I20" i="204" a="1"/>
  <c r="I20" i="204" s="1"/>
  <c r="L20" i="204" a="1"/>
  <c r="L20" i="204" s="1"/>
  <c r="J20" i="204" a="1"/>
  <c r="J20" i="204" s="1"/>
  <c r="E20" i="204" a="1"/>
  <c r="E20" i="204" s="1"/>
  <c r="H20" i="204" a="1"/>
  <c r="H20" i="204" s="1"/>
  <c r="N20" i="204" a="1"/>
  <c r="N20" i="204" s="1"/>
  <c r="K20" i="204" a="1"/>
  <c r="K20" i="204" s="1"/>
  <c r="G20" i="204" a="1"/>
  <c r="G20" i="204" s="1"/>
  <c r="M20" i="204" a="1"/>
  <c r="M20" i="204" s="1"/>
  <c r="G258" i="204" a="1"/>
  <c r="G258" i="204" s="1"/>
  <c r="N258" i="204" a="1"/>
  <c r="N258" i="204" s="1"/>
  <c r="J258" i="204" a="1"/>
  <c r="J258" i="204" s="1"/>
  <c r="K258" i="204" a="1"/>
  <c r="K258" i="204" s="1"/>
  <c r="L258" i="204" a="1"/>
  <c r="L258" i="204" s="1"/>
  <c r="F258" i="204" a="1"/>
  <c r="F258" i="204" s="1"/>
  <c r="H258" i="204" a="1"/>
  <c r="H258" i="204" s="1"/>
  <c r="E258" i="204" a="1"/>
  <c r="E258" i="204" s="1"/>
  <c r="I258" i="204" a="1"/>
  <c r="I258" i="204" s="1"/>
  <c r="M258" i="204" a="1"/>
  <c r="M258" i="204" s="1"/>
  <c r="L530" i="204" a="1"/>
  <c r="L530" i="204" s="1"/>
  <c r="F530" i="204" a="1"/>
  <c r="F530" i="204" s="1"/>
  <c r="J530" i="204" a="1"/>
  <c r="J530" i="204" s="1"/>
  <c r="N530" i="204" a="1"/>
  <c r="N530" i="204" s="1"/>
  <c r="G530" i="204" a="1"/>
  <c r="G530" i="204" s="1"/>
  <c r="M530" i="204" a="1"/>
  <c r="M530" i="204" s="1"/>
  <c r="H530" i="204" a="1"/>
  <c r="H530" i="204" s="1"/>
  <c r="K530" i="204" a="1"/>
  <c r="K530" i="204" s="1"/>
  <c r="E530" i="204" a="1"/>
  <c r="E530" i="204" s="1"/>
  <c r="I530" i="204" a="1"/>
  <c r="I530" i="204" s="1"/>
  <c r="E388" i="204" a="1"/>
  <c r="E388" i="204" s="1"/>
  <c r="K388" i="204" a="1"/>
  <c r="K388" i="204" s="1"/>
  <c r="L388" i="204" a="1"/>
  <c r="L388" i="204" s="1"/>
  <c r="I388" i="204" a="1"/>
  <c r="I388" i="204" s="1"/>
  <c r="M388" i="204" a="1"/>
  <c r="M388" i="204" s="1"/>
  <c r="F388" i="204" a="1"/>
  <c r="F388" i="204" s="1"/>
  <c r="G388" i="204" a="1"/>
  <c r="G388" i="204" s="1"/>
  <c r="N388" i="204" a="1"/>
  <c r="N388" i="204" s="1"/>
  <c r="H388" i="204" a="1"/>
  <c r="H388" i="204" s="1"/>
  <c r="J388" i="204" a="1"/>
  <c r="J388" i="204" s="1"/>
  <c r="I381" i="204" a="1"/>
  <c r="I381" i="204" s="1"/>
  <c r="L381" i="204" a="1"/>
  <c r="L381" i="204" s="1"/>
  <c r="E381" i="204" a="1"/>
  <c r="E381" i="204" s="1"/>
  <c r="J381" i="204" a="1"/>
  <c r="J381" i="204" s="1"/>
  <c r="K381" i="204" a="1"/>
  <c r="K381" i="204" s="1"/>
  <c r="N381" i="204" a="1"/>
  <c r="N381" i="204" s="1"/>
  <c r="G381" i="204" a="1"/>
  <c r="G381" i="204" s="1"/>
  <c r="H381" i="204" a="1"/>
  <c r="H381" i="204" s="1"/>
  <c r="F381" i="204" a="1"/>
  <c r="F381" i="204" s="1"/>
  <c r="M381" i="204" a="1"/>
  <c r="M381" i="204" s="1"/>
  <c r="G117" i="204" a="1"/>
  <c r="G117" i="204" s="1"/>
  <c r="N117" i="204" a="1"/>
  <c r="N117" i="204" s="1"/>
  <c r="J117" i="204" a="1"/>
  <c r="J117" i="204" s="1"/>
  <c r="I117" i="204" a="1"/>
  <c r="I117" i="204" s="1"/>
  <c r="M117" i="204" a="1"/>
  <c r="M117" i="204" s="1"/>
  <c r="L117" i="204" a="1"/>
  <c r="L117" i="204" s="1"/>
  <c r="F117" i="204" a="1"/>
  <c r="F117" i="204" s="1"/>
  <c r="H117" i="204" a="1"/>
  <c r="H117" i="204" s="1"/>
  <c r="K117" i="204" a="1"/>
  <c r="K117" i="204" s="1"/>
  <c r="E117" i="204" a="1"/>
  <c r="E117" i="204" s="1"/>
  <c r="K286" i="204" a="1"/>
  <c r="K286" i="204" s="1"/>
  <c r="I286" i="204" a="1"/>
  <c r="I286" i="204" s="1"/>
  <c r="H286" i="204" a="1"/>
  <c r="H286" i="204" s="1"/>
  <c r="N286" i="204" a="1"/>
  <c r="N286" i="204" s="1"/>
  <c r="F286" i="204" a="1"/>
  <c r="F286" i="204" s="1"/>
  <c r="E286" i="204" a="1"/>
  <c r="E286" i="204" s="1"/>
  <c r="L286" i="204" a="1"/>
  <c r="L286" i="204" s="1"/>
  <c r="G286" i="204" a="1"/>
  <c r="G286" i="204" s="1"/>
  <c r="M286" i="204" a="1"/>
  <c r="M286" i="204" s="1"/>
  <c r="J286" i="204" a="1"/>
  <c r="J286" i="204" s="1"/>
  <c r="H220" i="204" a="1"/>
  <c r="H220" i="204" s="1"/>
  <c r="N220" i="204" a="1"/>
  <c r="N220" i="204" s="1"/>
  <c r="L220" i="204" a="1"/>
  <c r="L220" i="204" s="1"/>
  <c r="F220" i="204" a="1"/>
  <c r="F220" i="204" s="1"/>
  <c r="G220" i="204" a="1"/>
  <c r="G220" i="204" s="1"/>
  <c r="E220" i="204" a="1"/>
  <c r="E220" i="204" s="1"/>
  <c r="K220" i="204" a="1"/>
  <c r="K220" i="204" s="1"/>
  <c r="J220" i="204" a="1"/>
  <c r="J220" i="204" s="1"/>
  <c r="I220" i="204" a="1"/>
  <c r="I220" i="204" s="1"/>
  <c r="M220" i="204" a="1"/>
  <c r="M220" i="204" s="1"/>
  <c r="J93" i="204" a="1"/>
  <c r="J93" i="204" s="1"/>
  <c r="M93" i="204" a="1"/>
  <c r="M93" i="204" s="1"/>
  <c r="G93" i="204" a="1"/>
  <c r="G93" i="204" s="1"/>
  <c r="I93" i="204" a="1"/>
  <c r="I93" i="204" s="1"/>
  <c r="K93" i="204" a="1"/>
  <c r="K93" i="204" s="1"/>
  <c r="H93" i="204" a="1"/>
  <c r="H93" i="204" s="1"/>
  <c r="N93" i="204" a="1"/>
  <c r="N93" i="204" s="1"/>
  <c r="F93" i="204" a="1"/>
  <c r="F93" i="204" s="1"/>
  <c r="E93" i="204" a="1"/>
  <c r="E93" i="204" s="1"/>
  <c r="L93" i="204" a="1"/>
  <c r="L93" i="204" s="1"/>
  <c r="G268" i="204" a="1"/>
  <c r="G268" i="204" s="1"/>
  <c r="K268" i="204" a="1"/>
  <c r="K268" i="204" s="1"/>
  <c r="L268" i="204" a="1"/>
  <c r="L268" i="204" s="1"/>
  <c r="J268" i="204" a="1"/>
  <c r="J268" i="204" s="1"/>
  <c r="I268" i="204" a="1"/>
  <c r="I268" i="204" s="1"/>
  <c r="F268" i="204" a="1"/>
  <c r="F268" i="204" s="1"/>
  <c r="N268" i="204" a="1"/>
  <c r="N268" i="204" s="1"/>
  <c r="H268" i="204" a="1"/>
  <c r="H268" i="204" s="1"/>
  <c r="M268" i="204" a="1"/>
  <c r="M268" i="204" s="1"/>
  <c r="E268" i="204" a="1"/>
  <c r="E268" i="204" s="1"/>
  <c r="L45" i="204" a="1"/>
  <c r="L45" i="204" s="1"/>
  <c r="G45" i="204" a="1"/>
  <c r="G45" i="204" s="1"/>
  <c r="J45" i="204" a="1"/>
  <c r="J45" i="204" s="1"/>
  <c r="K45" i="204" a="1"/>
  <c r="K45" i="204" s="1"/>
  <c r="I45" i="204" a="1"/>
  <c r="I45" i="204" s="1"/>
  <c r="N45" i="204" a="1"/>
  <c r="N45" i="204" s="1"/>
  <c r="M45" i="204" a="1"/>
  <c r="M45" i="204" s="1"/>
  <c r="F45" i="204" a="1"/>
  <c r="F45" i="204" s="1"/>
  <c r="H45" i="204" a="1"/>
  <c r="H45" i="204" s="1"/>
  <c r="E45" i="204" a="1"/>
  <c r="E45" i="204" s="1"/>
  <c r="J457" i="204" a="1"/>
  <c r="J457" i="204" s="1"/>
  <c r="L457" i="204" a="1"/>
  <c r="L457" i="204" s="1"/>
  <c r="K457" i="204" a="1"/>
  <c r="K457" i="204" s="1"/>
  <c r="M457" i="204" a="1"/>
  <c r="M457" i="204" s="1"/>
  <c r="E457" i="204" a="1"/>
  <c r="E457" i="204" s="1"/>
  <c r="F457" i="204" a="1"/>
  <c r="F457" i="204" s="1"/>
  <c r="H457" i="204" a="1"/>
  <c r="H457" i="204" s="1"/>
  <c r="N457" i="204" a="1"/>
  <c r="N457" i="204" s="1"/>
  <c r="I457" i="204" a="1"/>
  <c r="I457" i="204" s="1"/>
  <c r="G457" i="204" a="1"/>
  <c r="G457" i="204" s="1"/>
  <c r="I485" i="204" a="1"/>
  <c r="I485" i="204" s="1"/>
  <c r="N485" i="204" a="1"/>
  <c r="N485" i="204" s="1"/>
  <c r="E485" i="204" a="1"/>
  <c r="E485" i="204" s="1"/>
  <c r="J485" i="204" a="1"/>
  <c r="J485" i="204" s="1"/>
  <c r="H485" i="204" a="1"/>
  <c r="H485" i="204" s="1"/>
  <c r="G485" i="204" a="1"/>
  <c r="G485" i="204" s="1"/>
  <c r="M485" i="204" a="1"/>
  <c r="M485" i="204" s="1"/>
  <c r="F485" i="204" a="1"/>
  <c r="F485" i="204" s="1"/>
  <c r="L485" i="204" a="1"/>
  <c r="L485" i="204" s="1"/>
  <c r="K485" i="204" a="1"/>
  <c r="K485" i="204" s="1"/>
  <c r="F195" i="204" a="1"/>
  <c r="F195" i="204" s="1"/>
  <c r="K195" i="204" a="1"/>
  <c r="K195" i="204" s="1"/>
  <c r="E195" i="204" a="1"/>
  <c r="E195" i="204" s="1"/>
  <c r="I195" i="204" a="1"/>
  <c r="I195" i="204" s="1"/>
  <c r="J195" i="204" a="1"/>
  <c r="J195" i="204" s="1"/>
  <c r="H195" i="204" a="1"/>
  <c r="H195" i="204" s="1"/>
  <c r="G195" i="204" a="1"/>
  <c r="G195" i="204" s="1"/>
  <c r="L195" i="204" a="1"/>
  <c r="L195" i="204" s="1"/>
  <c r="M195" i="204" a="1"/>
  <c r="M195" i="204" s="1"/>
  <c r="N195" i="204" a="1"/>
  <c r="N195" i="204" s="1"/>
  <c r="J583" i="204" a="1"/>
  <c r="J583" i="204" s="1"/>
  <c r="N583" i="204" a="1"/>
  <c r="N583" i="204" s="1"/>
  <c r="L583" i="204" a="1"/>
  <c r="L583" i="204" s="1"/>
  <c r="E583" i="204" a="1"/>
  <c r="E583" i="204" s="1"/>
  <c r="M583" i="204" a="1"/>
  <c r="M583" i="204" s="1"/>
  <c r="G583" i="204" a="1"/>
  <c r="G583" i="204" s="1"/>
  <c r="I583" i="204" a="1"/>
  <c r="I583" i="204" s="1"/>
  <c r="F583" i="204" a="1"/>
  <c r="F583" i="204" s="1"/>
  <c r="K583" i="204" a="1"/>
  <c r="K583" i="204" s="1"/>
  <c r="H583" i="204" a="1"/>
  <c r="H583" i="204" s="1"/>
  <c r="N180" i="204" a="1"/>
  <c r="N180" i="204" s="1"/>
  <c r="K180" i="204" a="1"/>
  <c r="K180" i="204" s="1"/>
  <c r="H180" i="204" a="1"/>
  <c r="H180" i="204" s="1"/>
  <c r="M180" i="204" a="1"/>
  <c r="M180" i="204" s="1"/>
  <c r="G180" i="204" a="1"/>
  <c r="G180" i="204" s="1"/>
  <c r="F180" i="204" a="1"/>
  <c r="F180" i="204" s="1"/>
  <c r="I180" i="204" a="1"/>
  <c r="I180" i="204" s="1"/>
  <c r="J180" i="204" a="1"/>
  <c r="J180" i="204" s="1"/>
  <c r="E180" i="204" a="1"/>
  <c r="E180" i="204" s="1"/>
  <c r="L180" i="204" a="1"/>
  <c r="L180" i="204" s="1"/>
  <c r="F383" i="204" a="1"/>
  <c r="F383" i="204" s="1"/>
  <c r="I383" i="204" a="1"/>
  <c r="I383" i="204" s="1"/>
  <c r="E383" i="204" a="1"/>
  <c r="E383" i="204" s="1"/>
  <c r="H383" i="204" a="1"/>
  <c r="H383" i="204" s="1"/>
  <c r="J383" i="204" a="1"/>
  <c r="J383" i="204" s="1"/>
  <c r="N383" i="204" a="1"/>
  <c r="N383" i="204" s="1"/>
  <c r="K383" i="204" a="1"/>
  <c r="K383" i="204" s="1"/>
  <c r="G383" i="204" a="1"/>
  <c r="G383" i="204" s="1"/>
  <c r="L383" i="204" a="1"/>
  <c r="L383" i="204" s="1"/>
  <c r="M383" i="204" a="1"/>
  <c r="M383" i="204" s="1"/>
  <c r="M199" i="204" a="1"/>
  <c r="M199" i="204" s="1"/>
  <c r="N199" i="204" a="1"/>
  <c r="N199" i="204" s="1"/>
  <c r="F199" i="204" a="1"/>
  <c r="F199" i="204" s="1"/>
  <c r="I199" i="204" a="1"/>
  <c r="I199" i="204" s="1"/>
  <c r="J199" i="204" a="1"/>
  <c r="J199" i="204" s="1"/>
  <c r="E199" i="204" a="1"/>
  <c r="E199" i="204" s="1"/>
  <c r="G199" i="204" a="1"/>
  <c r="G199" i="204" s="1"/>
  <c r="L199" i="204" a="1"/>
  <c r="L199" i="204" s="1"/>
  <c r="K199" i="204" a="1"/>
  <c r="K199" i="204" s="1"/>
  <c r="H199" i="204" a="1"/>
  <c r="H199" i="204" s="1"/>
  <c r="E442" i="204" a="1"/>
  <c r="E442" i="204" s="1"/>
  <c r="F442" i="204" a="1"/>
  <c r="F442" i="204" s="1"/>
  <c r="G442" i="204" a="1"/>
  <c r="G442" i="204" s="1"/>
  <c r="I442" i="204" a="1"/>
  <c r="I442" i="204" s="1"/>
  <c r="N442" i="204" a="1"/>
  <c r="N442" i="204" s="1"/>
  <c r="K442" i="204" a="1"/>
  <c r="K442" i="204" s="1"/>
  <c r="L442" i="204" a="1"/>
  <c r="L442" i="204" s="1"/>
  <c r="H442" i="204" a="1"/>
  <c r="H442" i="204" s="1"/>
  <c r="M442" i="204" a="1"/>
  <c r="M442" i="204" s="1"/>
  <c r="J442" i="204" a="1"/>
  <c r="J442" i="204" s="1"/>
  <c r="M352" i="204" a="1"/>
  <c r="M352" i="204" s="1"/>
  <c r="I352" i="204" a="1"/>
  <c r="I352" i="204" s="1"/>
  <c r="H352" i="204" a="1"/>
  <c r="H352" i="204" s="1"/>
  <c r="K352" i="204" a="1"/>
  <c r="K352" i="204" s="1"/>
  <c r="L352" i="204" a="1"/>
  <c r="L352" i="204" s="1"/>
  <c r="F352" i="204" a="1"/>
  <c r="F352" i="204" s="1"/>
  <c r="J352" i="204" a="1"/>
  <c r="J352" i="204" s="1"/>
  <c r="N352" i="204" a="1"/>
  <c r="N352" i="204" s="1"/>
  <c r="G352" i="204" a="1"/>
  <c r="G352" i="204" s="1"/>
  <c r="E352" i="204" a="1"/>
  <c r="E352" i="204" s="1"/>
  <c r="F506" i="204" a="1"/>
  <c r="F506" i="204" s="1"/>
  <c r="E506" i="204" a="1"/>
  <c r="E506" i="204" s="1"/>
  <c r="K506" i="204" a="1"/>
  <c r="K506" i="204" s="1"/>
  <c r="G506" i="204" a="1"/>
  <c r="G506" i="204" s="1"/>
  <c r="L506" i="204" a="1"/>
  <c r="L506" i="204" s="1"/>
  <c r="J506" i="204" a="1"/>
  <c r="J506" i="204" s="1"/>
  <c r="H506" i="204" a="1"/>
  <c r="H506" i="204" s="1"/>
  <c r="M506" i="204" a="1"/>
  <c r="M506" i="204" s="1"/>
  <c r="I506" i="204" a="1"/>
  <c r="I506" i="204" s="1"/>
  <c r="N506" i="204" a="1"/>
  <c r="N506" i="204" s="1"/>
  <c r="H262" i="204" a="1"/>
  <c r="H262" i="204" s="1"/>
  <c r="L262" i="204" a="1"/>
  <c r="L262" i="204" s="1"/>
  <c r="E262" i="204" a="1"/>
  <c r="E262" i="204" s="1"/>
  <c r="I262" i="204" a="1"/>
  <c r="I262" i="204" s="1"/>
  <c r="J262" i="204" a="1"/>
  <c r="J262" i="204" s="1"/>
  <c r="N262" i="204" a="1"/>
  <c r="N262" i="204" s="1"/>
  <c r="G262" i="204" a="1"/>
  <c r="G262" i="204" s="1"/>
  <c r="F262" i="204" a="1"/>
  <c r="F262" i="204" s="1"/>
  <c r="M262" i="204" a="1"/>
  <c r="M262" i="204" s="1"/>
  <c r="K262" i="204" a="1"/>
  <c r="K262" i="204" s="1"/>
  <c r="I128" i="204" a="1"/>
  <c r="I128" i="204" s="1"/>
  <c r="M128" i="204" a="1"/>
  <c r="M128" i="204" s="1"/>
  <c r="N128" i="204" a="1"/>
  <c r="N128" i="204" s="1"/>
  <c r="G128" i="204" a="1"/>
  <c r="G128" i="204" s="1"/>
  <c r="E128" i="204" a="1"/>
  <c r="E128" i="204" s="1"/>
  <c r="H128" i="204" a="1"/>
  <c r="H128" i="204" s="1"/>
  <c r="L128" i="204" a="1"/>
  <c r="L128" i="204" s="1"/>
  <c r="J128" i="204" a="1"/>
  <c r="J128" i="204" s="1"/>
  <c r="K128" i="204" a="1"/>
  <c r="K128" i="204" s="1"/>
  <c r="F128" i="204" a="1"/>
  <c r="F128" i="204" s="1"/>
  <c r="L147" i="204" a="1"/>
  <c r="L147" i="204" s="1"/>
  <c r="E147" i="204" a="1"/>
  <c r="E147" i="204" s="1"/>
  <c r="G147" i="204" a="1"/>
  <c r="G147" i="204" s="1"/>
  <c r="M147" i="204" a="1"/>
  <c r="M147" i="204" s="1"/>
  <c r="F147" i="204" a="1"/>
  <c r="F147" i="204" s="1"/>
  <c r="H147" i="204" a="1"/>
  <c r="H147" i="204" s="1"/>
  <c r="J147" i="204" a="1"/>
  <c r="J147" i="204" s="1"/>
  <c r="I147" i="204" a="1"/>
  <c r="I147" i="204" s="1"/>
  <c r="N147" i="204" a="1"/>
  <c r="N147" i="204" s="1"/>
  <c r="K147" i="204" a="1"/>
  <c r="K147" i="204" s="1"/>
  <c r="N548" i="204" a="1"/>
  <c r="N548" i="204" s="1"/>
  <c r="K548" i="204" a="1"/>
  <c r="K548" i="204" s="1"/>
  <c r="I548" i="204" a="1"/>
  <c r="I548" i="204" s="1"/>
  <c r="G548" i="204" a="1"/>
  <c r="G548" i="204" s="1"/>
  <c r="H548" i="204" a="1"/>
  <c r="H548" i="204" s="1"/>
  <c r="M548" i="204" a="1"/>
  <c r="M548" i="204" s="1"/>
  <c r="F548" i="204" a="1"/>
  <c r="F548" i="204" s="1"/>
  <c r="E548" i="204" a="1"/>
  <c r="E548" i="204" s="1"/>
  <c r="L548" i="204" a="1"/>
  <c r="L548" i="204" s="1"/>
  <c r="J548" i="204" a="1"/>
  <c r="J548" i="204" s="1"/>
  <c r="G486" i="204" a="1"/>
  <c r="G486" i="204" s="1"/>
  <c r="H486" i="204" a="1"/>
  <c r="H486" i="204" s="1"/>
  <c r="J486" i="204" a="1"/>
  <c r="J486" i="204" s="1"/>
  <c r="I486" i="204" a="1"/>
  <c r="I486" i="204" s="1"/>
  <c r="N486" i="204" a="1"/>
  <c r="N486" i="204" s="1"/>
  <c r="M486" i="204" a="1"/>
  <c r="M486" i="204" s="1"/>
  <c r="L486" i="204" a="1"/>
  <c r="L486" i="204" s="1"/>
  <c r="K486" i="204" a="1"/>
  <c r="K486" i="204" s="1"/>
  <c r="E486" i="204" a="1"/>
  <c r="E486" i="204" s="1"/>
  <c r="F486" i="204" a="1"/>
  <c r="F486" i="204" s="1"/>
  <c r="K461" i="204" a="1"/>
  <c r="K461" i="204" s="1"/>
  <c r="G461" i="204" a="1"/>
  <c r="G461" i="204" s="1"/>
  <c r="E461" i="204" a="1"/>
  <c r="E461" i="204" s="1"/>
  <c r="H461" i="204" a="1"/>
  <c r="H461" i="204" s="1"/>
  <c r="L461" i="204" a="1"/>
  <c r="L461" i="204" s="1"/>
  <c r="J461" i="204" a="1"/>
  <c r="J461" i="204" s="1"/>
  <c r="M461" i="204" a="1"/>
  <c r="M461" i="204" s="1"/>
  <c r="I461" i="204" a="1"/>
  <c r="I461" i="204" s="1"/>
  <c r="N461" i="204" a="1"/>
  <c r="N461" i="204" s="1"/>
  <c r="F461" i="204" a="1"/>
  <c r="F461" i="204" s="1"/>
  <c r="H494" i="204" a="1"/>
  <c r="H494" i="204" s="1"/>
  <c r="N494" i="204" a="1"/>
  <c r="N494" i="204" s="1"/>
  <c r="M494" i="204" a="1"/>
  <c r="M494" i="204" s="1"/>
  <c r="K494" i="204" a="1"/>
  <c r="K494" i="204" s="1"/>
  <c r="E494" i="204" a="1"/>
  <c r="E494" i="204" s="1"/>
  <c r="I494" i="204" a="1"/>
  <c r="I494" i="204" s="1"/>
  <c r="G494" i="204" a="1"/>
  <c r="G494" i="204" s="1"/>
  <c r="F494" i="204" a="1"/>
  <c r="F494" i="204" s="1"/>
  <c r="L494" i="204" a="1"/>
  <c r="L494" i="204" s="1"/>
  <c r="J494" i="204" a="1"/>
  <c r="J494" i="204" s="1"/>
  <c r="H544" i="204" a="1"/>
  <c r="H544" i="204" s="1"/>
  <c r="N544" i="204" a="1"/>
  <c r="N544" i="204" s="1"/>
  <c r="F544" i="204" a="1"/>
  <c r="F544" i="204" s="1"/>
  <c r="L544" i="204" a="1"/>
  <c r="L544" i="204" s="1"/>
  <c r="M544" i="204" a="1"/>
  <c r="M544" i="204" s="1"/>
  <c r="I544" i="204" a="1"/>
  <c r="I544" i="204" s="1"/>
  <c r="J544" i="204" a="1"/>
  <c r="J544" i="204" s="1"/>
  <c r="E544" i="204" a="1"/>
  <c r="E544" i="204" s="1"/>
  <c r="K544" i="204" a="1"/>
  <c r="K544" i="204" s="1"/>
  <c r="G544" i="204" a="1"/>
  <c r="G544" i="204" s="1"/>
  <c r="H43" i="204" a="1"/>
  <c r="H43" i="204" s="1"/>
  <c r="F43" i="204" a="1"/>
  <c r="F43" i="204" s="1"/>
  <c r="E43" i="204" a="1"/>
  <c r="E43" i="204" s="1"/>
  <c r="N43" i="204" a="1"/>
  <c r="N43" i="204" s="1"/>
  <c r="L43" i="204" a="1"/>
  <c r="L43" i="204" s="1"/>
  <c r="M43" i="204" a="1"/>
  <c r="M43" i="204" s="1"/>
  <c r="I43" i="204" a="1"/>
  <c r="I43" i="204" s="1"/>
  <c r="K43" i="204" a="1"/>
  <c r="K43" i="204" s="1"/>
  <c r="G43" i="204" a="1"/>
  <c r="G43" i="204" s="1"/>
  <c r="J43" i="204" a="1"/>
  <c r="J43" i="204" s="1"/>
  <c r="F299" i="204" a="1"/>
  <c r="F299" i="204" s="1"/>
  <c r="H299" i="204" a="1"/>
  <c r="H299" i="204" s="1"/>
  <c r="E299" i="204" a="1"/>
  <c r="E299" i="204" s="1"/>
  <c r="G299" i="204" a="1"/>
  <c r="G299" i="204" s="1"/>
  <c r="L299" i="204" a="1"/>
  <c r="L299" i="204" s="1"/>
  <c r="M299" i="204" a="1"/>
  <c r="M299" i="204" s="1"/>
  <c r="J299" i="204" a="1"/>
  <c r="J299" i="204" s="1"/>
  <c r="K299" i="204" a="1"/>
  <c r="K299" i="204" s="1"/>
  <c r="I299" i="204" a="1"/>
  <c r="I299" i="204" s="1"/>
  <c r="N299" i="204" a="1"/>
  <c r="N299" i="204" s="1"/>
  <c r="I253" i="204" a="1"/>
  <c r="I253" i="204" s="1"/>
  <c r="E253" i="204" a="1"/>
  <c r="E253" i="204" s="1"/>
  <c r="K253" i="204" a="1"/>
  <c r="K253" i="204" s="1"/>
  <c r="F253" i="204" a="1"/>
  <c r="F253" i="204" s="1"/>
  <c r="H253" i="204" a="1"/>
  <c r="H253" i="204" s="1"/>
  <c r="N253" i="204" a="1"/>
  <c r="N253" i="204" s="1"/>
  <c r="G253" i="204" a="1"/>
  <c r="G253" i="204" s="1"/>
  <c r="L253" i="204" a="1"/>
  <c r="L253" i="204" s="1"/>
  <c r="M253" i="204" a="1"/>
  <c r="M253" i="204" s="1"/>
  <c r="J253" i="204" a="1"/>
  <c r="J253" i="204" s="1"/>
  <c r="G61" i="204" a="1"/>
  <c r="G61" i="204" s="1"/>
  <c r="F61" i="204" a="1"/>
  <c r="F61" i="204" s="1"/>
  <c r="N61" i="204" a="1"/>
  <c r="N61" i="204" s="1"/>
  <c r="J61" i="204" a="1"/>
  <c r="J61" i="204" s="1"/>
  <c r="I61" i="204" a="1"/>
  <c r="I61" i="204" s="1"/>
  <c r="M61" i="204" a="1"/>
  <c r="M61" i="204" s="1"/>
  <c r="H61" i="204" a="1"/>
  <c r="H61" i="204" s="1"/>
  <c r="K61" i="204" a="1"/>
  <c r="K61" i="204" s="1"/>
  <c r="E61" i="204" a="1"/>
  <c r="E61" i="204" s="1"/>
  <c r="L61" i="204" a="1"/>
  <c r="L61" i="204" s="1"/>
  <c r="G82" i="204" a="1"/>
  <c r="G82" i="204" s="1"/>
  <c r="H82" i="204" a="1"/>
  <c r="H82" i="204" s="1"/>
  <c r="L82" i="204" a="1"/>
  <c r="L82" i="204" s="1"/>
  <c r="E82" i="204" a="1"/>
  <c r="E82" i="204" s="1"/>
  <c r="K82" i="204" a="1"/>
  <c r="K82" i="204" s="1"/>
  <c r="I82" i="204" a="1"/>
  <c r="I82" i="204" s="1"/>
  <c r="N82" i="204" a="1"/>
  <c r="N82" i="204" s="1"/>
  <c r="F82" i="204" a="1"/>
  <c r="F82" i="204" s="1"/>
  <c r="M82" i="204" a="1"/>
  <c r="M82" i="204" s="1"/>
  <c r="J82" i="204" a="1"/>
  <c r="J82" i="204" s="1"/>
  <c r="L11" i="204" a="1"/>
  <c r="L11" i="204" s="1"/>
  <c r="G11" i="204" a="1"/>
  <c r="G11" i="204" s="1"/>
  <c r="I11" i="204" a="1"/>
  <c r="I11" i="204" s="1"/>
  <c r="E11" i="204" a="1"/>
  <c r="E11" i="204" s="1"/>
  <c r="F11" i="204" a="1"/>
  <c r="F11" i="204" s="1"/>
  <c r="N11" i="204" a="1"/>
  <c r="N11" i="204" s="1"/>
  <c r="K11" i="204" a="1"/>
  <c r="K11" i="204" s="1"/>
  <c r="H11" i="204" a="1"/>
  <c r="H11" i="204" s="1"/>
  <c r="J11" i="204" a="1"/>
  <c r="J11" i="204" s="1"/>
  <c r="M11" i="204" a="1"/>
  <c r="M11" i="204" s="1"/>
  <c r="L484" i="204" a="1"/>
  <c r="L484" i="204" s="1"/>
  <c r="E484" i="204" a="1"/>
  <c r="E484" i="204" s="1"/>
  <c r="K484" i="204" a="1"/>
  <c r="K484" i="204" s="1"/>
  <c r="J484" i="204" a="1"/>
  <c r="J484" i="204" s="1"/>
  <c r="H484" i="204" a="1"/>
  <c r="H484" i="204" s="1"/>
  <c r="I484" i="204" a="1"/>
  <c r="I484" i="204" s="1"/>
  <c r="F484" i="204" a="1"/>
  <c r="F484" i="204" s="1"/>
  <c r="N484" i="204" a="1"/>
  <c r="N484" i="204" s="1"/>
  <c r="G484" i="204" a="1"/>
  <c r="G484" i="204" s="1"/>
  <c r="M484" i="204" a="1"/>
  <c r="M484" i="204" s="1"/>
  <c r="M353" i="204" a="1"/>
  <c r="M353" i="204" s="1"/>
  <c r="J353" i="204" a="1"/>
  <c r="J353" i="204" s="1"/>
  <c r="K353" i="204" a="1"/>
  <c r="K353" i="204" s="1"/>
  <c r="H353" i="204" a="1"/>
  <c r="H353" i="204" s="1"/>
  <c r="G353" i="204" a="1"/>
  <c r="G353" i="204" s="1"/>
  <c r="I353" i="204" a="1"/>
  <c r="I353" i="204" s="1"/>
  <c r="E353" i="204" a="1"/>
  <c r="E353" i="204" s="1"/>
  <c r="L353" i="204" a="1"/>
  <c r="L353" i="204" s="1"/>
  <c r="F353" i="204" a="1"/>
  <c r="F353" i="204" s="1"/>
  <c r="N353" i="204" a="1"/>
  <c r="N353" i="204" s="1"/>
  <c r="L487" i="204" a="1"/>
  <c r="L487" i="204" s="1"/>
  <c r="N487" i="204" a="1"/>
  <c r="N487" i="204" s="1"/>
  <c r="E487" i="204" a="1"/>
  <c r="E487" i="204" s="1"/>
  <c r="F487" i="204" a="1"/>
  <c r="F487" i="204" s="1"/>
  <c r="M487" i="204" a="1"/>
  <c r="M487" i="204" s="1"/>
  <c r="K487" i="204" a="1"/>
  <c r="K487" i="204" s="1"/>
  <c r="H487" i="204" a="1"/>
  <c r="H487" i="204" s="1"/>
  <c r="I487" i="204" a="1"/>
  <c r="I487" i="204" s="1"/>
  <c r="G487" i="204" a="1"/>
  <c r="G487" i="204" s="1"/>
  <c r="J487" i="204" a="1"/>
  <c r="J487" i="204" s="1"/>
  <c r="L382" i="204" a="1"/>
  <c r="L382" i="204" s="1"/>
  <c r="G382" i="204" a="1"/>
  <c r="G382" i="204" s="1"/>
  <c r="E382" i="204" a="1"/>
  <c r="E382" i="204" s="1"/>
  <c r="I382" i="204" a="1"/>
  <c r="I382" i="204" s="1"/>
  <c r="F382" i="204" a="1"/>
  <c r="F382" i="204" s="1"/>
  <c r="K382" i="204" a="1"/>
  <c r="K382" i="204" s="1"/>
  <c r="H382" i="204" a="1"/>
  <c r="H382" i="204" s="1"/>
  <c r="N382" i="204" a="1"/>
  <c r="N382" i="204" s="1"/>
  <c r="J382" i="204" a="1"/>
  <c r="J382" i="204" s="1"/>
  <c r="M382" i="204" a="1"/>
  <c r="M382" i="204" s="1"/>
  <c r="G499" i="204" a="1"/>
  <c r="G499" i="204" s="1"/>
  <c r="E499" i="204" a="1"/>
  <c r="E499" i="204" s="1"/>
  <c r="M499" i="204" a="1"/>
  <c r="M499" i="204" s="1"/>
  <c r="L499" i="204" a="1"/>
  <c r="L499" i="204" s="1"/>
  <c r="H499" i="204" a="1"/>
  <c r="H499" i="204" s="1"/>
  <c r="F499" i="204" a="1"/>
  <c r="F499" i="204" s="1"/>
  <c r="N499" i="204" a="1"/>
  <c r="N499" i="204" s="1"/>
  <c r="J499" i="204" a="1"/>
  <c r="J499" i="204" s="1"/>
  <c r="K499" i="204" a="1"/>
  <c r="K499" i="204" s="1"/>
  <c r="I499" i="204" a="1"/>
  <c r="I499" i="204" s="1"/>
  <c r="E531" i="204" a="1"/>
  <c r="E531" i="204" s="1"/>
  <c r="I531" i="204" a="1"/>
  <c r="I531" i="204" s="1"/>
  <c r="N531" i="204" a="1"/>
  <c r="N531" i="204" s="1"/>
  <c r="H531" i="204" a="1"/>
  <c r="H531" i="204" s="1"/>
  <c r="K531" i="204" a="1"/>
  <c r="K531" i="204" s="1"/>
  <c r="J531" i="204" a="1"/>
  <c r="J531" i="204" s="1"/>
  <c r="G531" i="204" a="1"/>
  <c r="G531" i="204" s="1"/>
  <c r="M531" i="204" a="1"/>
  <c r="M531" i="204" s="1"/>
  <c r="L531" i="204" a="1"/>
  <c r="L531" i="204" s="1"/>
  <c r="F531" i="204" a="1"/>
  <c r="F531" i="204" s="1"/>
  <c r="G246" i="204" a="1"/>
  <c r="G246" i="204" s="1"/>
  <c r="K246" i="204" a="1"/>
  <c r="K246" i="204" s="1"/>
  <c r="E246" i="204" a="1"/>
  <c r="E246" i="204" s="1"/>
  <c r="F246" i="204" a="1"/>
  <c r="F246" i="204" s="1"/>
  <c r="M246" i="204" a="1"/>
  <c r="M246" i="204" s="1"/>
  <c r="J246" i="204" a="1"/>
  <c r="J246" i="204" s="1"/>
  <c r="H246" i="204" a="1"/>
  <c r="H246" i="204" s="1"/>
  <c r="L246" i="204" a="1"/>
  <c r="L246" i="204" s="1"/>
  <c r="N246" i="204" a="1"/>
  <c r="N246" i="204" s="1"/>
  <c r="I246" i="204" a="1"/>
  <c r="I246" i="204" s="1"/>
  <c r="G507" i="204" a="1"/>
  <c r="G507" i="204" s="1"/>
  <c r="K507" i="204" a="1"/>
  <c r="K507" i="204" s="1"/>
  <c r="E507" i="204" a="1"/>
  <c r="E507" i="204" s="1"/>
  <c r="M507" i="204" a="1"/>
  <c r="M507" i="204" s="1"/>
  <c r="L507" i="204" a="1"/>
  <c r="L507" i="204" s="1"/>
  <c r="I507" i="204" a="1"/>
  <c r="I507" i="204" s="1"/>
  <c r="J507" i="204" a="1"/>
  <c r="J507" i="204" s="1"/>
  <c r="F507" i="204" a="1"/>
  <c r="F507" i="204" s="1"/>
  <c r="N507" i="204" a="1"/>
  <c r="N507" i="204" s="1"/>
  <c r="H507" i="204" a="1"/>
  <c r="H507" i="204" s="1"/>
  <c r="K378" i="204" a="1"/>
  <c r="K378" i="204" s="1"/>
  <c r="G378" i="204" a="1"/>
  <c r="G378" i="204" s="1"/>
  <c r="H378" i="204" a="1"/>
  <c r="H378" i="204" s="1"/>
  <c r="J378" i="204" a="1"/>
  <c r="J378" i="204" s="1"/>
  <c r="F378" i="204" a="1"/>
  <c r="F378" i="204" s="1"/>
  <c r="M378" i="204" a="1"/>
  <c r="M378" i="204" s="1"/>
  <c r="N378" i="204" a="1"/>
  <c r="N378" i="204" s="1"/>
  <c r="L378" i="204" a="1"/>
  <c r="L378" i="204" s="1"/>
  <c r="I378" i="204" a="1"/>
  <c r="I378" i="204" s="1"/>
  <c r="E378" i="204" a="1"/>
  <c r="E378" i="204" s="1"/>
  <c r="J365" i="204" a="1"/>
  <c r="J365" i="204" s="1"/>
  <c r="E365" i="204" a="1"/>
  <c r="E365" i="204" s="1"/>
  <c r="N365" i="204" a="1"/>
  <c r="N365" i="204" s="1"/>
  <c r="M365" i="204" a="1"/>
  <c r="M365" i="204" s="1"/>
  <c r="I365" i="204" a="1"/>
  <c r="I365" i="204" s="1"/>
  <c r="G365" i="204" a="1"/>
  <c r="G365" i="204" s="1"/>
  <c r="K365" i="204" a="1"/>
  <c r="K365" i="204" s="1"/>
  <c r="L365" i="204" a="1"/>
  <c r="L365" i="204" s="1"/>
  <c r="H365" i="204" a="1"/>
  <c r="H365" i="204" s="1"/>
  <c r="F365" i="204" a="1"/>
  <c r="F365" i="204" s="1"/>
  <c r="E211" i="204" a="1"/>
  <c r="E211" i="204" s="1"/>
  <c r="G211" i="204" a="1"/>
  <c r="G211" i="204" s="1"/>
  <c r="K211" i="204" a="1"/>
  <c r="K211" i="204" s="1"/>
  <c r="N211" i="204" a="1"/>
  <c r="N211" i="204" s="1"/>
  <c r="J211" i="204" a="1"/>
  <c r="J211" i="204" s="1"/>
  <c r="M211" i="204" a="1"/>
  <c r="M211" i="204" s="1"/>
  <c r="H211" i="204" a="1"/>
  <c r="H211" i="204" s="1"/>
  <c r="F211" i="204" a="1"/>
  <c r="F211" i="204" s="1"/>
  <c r="L211" i="204" a="1"/>
  <c r="L211" i="204" s="1"/>
  <c r="I211" i="204" a="1"/>
  <c r="I211" i="204" s="1"/>
  <c r="L456" i="204" a="1"/>
  <c r="L456" i="204" s="1"/>
  <c r="F456" i="204" a="1"/>
  <c r="F456" i="204" s="1"/>
  <c r="J456" i="204" a="1"/>
  <c r="J456" i="204" s="1"/>
  <c r="E456" i="204" a="1"/>
  <c r="E456" i="204" s="1"/>
  <c r="G456" i="204" a="1"/>
  <c r="G456" i="204" s="1"/>
  <c r="M456" i="204" a="1"/>
  <c r="M456" i="204" s="1"/>
  <c r="H456" i="204" a="1"/>
  <c r="H456" i="204" s="1"/>
  <c r="K456" i="204" a="1"/>
  <c r="K456" i="204" s="1"/>
  <c r="N456" i="204" a="1"/>
  <c r="N456" i="204" s="1"/>
  <c r="I456" i="204" a="1"/>
  <c r="I456" i="204" s="1"/>
  <c r="I432" i="204" a="1"/>
  <c r="I432" i="204" s="1"/>
  <c r="N432" i="204" a="1"/>
  <c r="N432" i="204" s="1"/>
  <c r="K432" i="204" a="1"/>
  <c r="K432" i="204" s="1"/>
  <c r="G432" i="204" a="1"/>
  <c r="G432" i="204" s="1"/>
  <c r="M432" i="204" a="1"/>
  <c r="M432" i="204" s="1"/>
  <c r="L432" i="204" a="1"/>
  <c r="L432" i="204" s="1"/>
  <c r="H432" i="204" a="1"/>
  <c r="H432" i="204" s="1"/>
  <c r="J432" i="204" a="1"/>
  <c r="J432" i="204" s="1"/>
  <c r="F432" i="204" a="1"/>
  <c r="F432" i="204" s="1"/>
  <c r="E432" i="204" a="1"/>
  <c r="E432" i="204" s="1"/>
  <c r="E374" i="204" a="1"/>
  <c r="E374" i="204" s="1"/>
  <c r="F374" i="204" a="1"/>
  <c r="F374" i="204" s="1"/>
  <c r="I374" i="204" a="1"/>
  <c r="I374" i="204" s="1"/>
  <c r="M374" i="204" a="1"/>
  <c r="M374" i="204" s="1"/>
  <c r="K374" i="204" a="1"/>
  <c r="K374" i="204" s="1"/>
  <c r="L374" i="204" a="1"/>
  <c r="L374" i="204" s="1"/>
  <c r="N374" i="204" a="1"/>
  <c r="N374" i="204" s="1"/>
  <c r="J374" i="204" a="1"/>
  <c r="J374" i="204" s="1"/>
  <c r="H374" i="204" a="1"/>
  <c r="H374" i="204" s="1"/>
  <c r="G374" i="204" a="1"/>
  <c r="G374" i="204" s="1"/>
  <c r="K292" i="204" a="1"/>
  <c r="K292" i="204" s="1"/>
  <c r="F292" i="204" a="1"/>
  <c r="F292" i="204" s="1"/>
  <c r="N292" i="204" a="1"/>
  <c r="N292" i="204" s="1"/>
  <c r="L292" i="204" a="1"/>
  <c r="L292" i="204" s="1"/>
  <c r="I292" i="204" a="1"/>
  <c r="I292" i="204" s="1"/>
  <c r="H292" i="204" a="1"/>
  <c r="H292" i="204" s="1"/>
  <c r="G292" i="204" a="1"/>
  <c r="G292" i="204" s="1"/>
  <c r="M292" i="204" a="1"/>
  <c r="M292" i="204" s="1"/>
  <c r="E292" i="204" a="1"/>
  <c r="E292" i="204" s="1"/>
  <c r="J292" i="204" a="1"/>
  <c r="J292" i="204" s="1"/>
  <c r="K156" i="204" a="1"/>
  <c r="K156" i="204" s="1"/>
  <c r="G156" i="204" a="1"/>
  <c r="G156" i="204" s="1"/>
  <c r="E156" i="204" a="1"/>
  <c r="E156" i="204" s="1"/>
  <c r="F156" i="204" a="1"/>
  <c r="F156" i="204" s="1"/>
  <c r="J156" i="204" a="1"/>
  <c r="J156" i="204" s="1"/>
  <c r="H156" i="204" a="1"/>
  <c r="H156" i="204" s="1"/>
  <c r="M156" i="204" a="1"/>
  <c r="M156" i="204" s="1"/>
  <c r="L156" i="204" a="1"/>
  <c r="L156" i="204" s="1"/>
  <c r="I156" i="204" a="1"/>
  <c r="I156" i="204" s="1"/>
  <c r="N156" i="204" a="1"/>
  <c r="N156" i="204" s="1"/>
  <c r="G453" i="204" a="1"/>
  <c r="G453" i="204" s="1"/>
  <c r="E453" i="204" a="1"/>
  <c r="E453" i="204" s="1"/>
  <c r="F453" i="204" a="1"/>
  <c r="F453" i="204" s="1"/>
  <c r="K453" i="204" a="1"/>
  <c r="K453" i="204" s="1"/>
  <c r="J453" i="204" a="1"/>
  <c r="J453" i="204" s="1"/>
  <c r="L453" i="204" a="1"/>
  <c r="L453" i="204" s="1"/>
  <c r="M453" i="204" a="1"/>
  <c r="M453" i="204" s="1"/>
  <c r="H453" i="204" a="1"/>
  <c r="H453" i="204" s="1"/>
  <c r="N453" i="204" a="1"/>
  <c r="N453" i="204" s="1"/>
  <c r="I453" i="204" a="1"/>
  <c r="I453" i="204" s="1"/>
  <c r="K280" i="204" a="1"/>
  <c r="K280" i="204" s="1"/>
  <c r="M280" i="204" a="1"/>
  <c r="M280" i="204" s="1"/>
  <c r="E280" i="204" a="1"/>
  <c r="E280" i="204" s="1"/>
  <c r="F280" i="204" a="1"/>
  <c r="F280" i="204" s="1"/>
  <c r="L280" i="204" a="1"/>
  <c r="L280" i="204" s="1"/>
  <c r="N280" i="204" a="1"/>
  <c r="N280" i="204" s="1"/>
  <c r="J280" i="204" a="1"/>
  <c r="J280" i="204" s="1"/>
  <c r="G280" i="204" a="1"/>
  <c r="G280" i="204" s="1"/>
  <c r="H280" i="204" a="1"/>
  <c r="H280" i="204" s="1"/>
  <c r="I280" i="204" a="1"/>
  <c r="I280" i="204" s="1"/>
  <c r="I370" i="204" a="1"/>
  <c r="I370" i="204" s="1"/>
  <c r="N370" i="204" a="1"/>
  <c r="N370" i="204" s="1"/>
  <c r="G370" i="204" a="1"/>
  <c r="G370" i="204" s="1"/>
  <c r="L370" i="204" a="1"/>
  <c r="L370" i="204" s="1"/>
  <c r="F370" i="204" a="1"/>
  <c r="F370" i="204" s="1"/>
  <c r="M370" i="204" a="1"/>
  <c r="M370" i="204" s="1"/>
  <c r="E370" i="204" a="1"/>
  <c r="E370" i="204" s="1"/>
  <c r="K370" i="204" a="1"/>
  <c r="K370" i="204" s="1"/>
  <c r="H370" i="204" a="1"/>
  <c r="H370" i="204" s="1"/>
  <c r="J370" i="204" a="1"/>
  <c r="J370" i="204" s="1"/>
  <c r="H234" i="204" a="1"/>
  <c r="H234" i="204" s="1"/>
  <c r="L234" i="204" a="1"/>
  <c r="L234" i="204" s="1"/>
  <c r="J234" i="204" a="1"/>
  <c r="J234" i="204" s="1"/>
  <c r="E234" i="204" a="1"/>
  <c r="E234" i="204" s="1"/>
  <c r="M234" i="204" a="1"/>
  <c r="M234" i="204" s="1"/>
  <c r="G234" i="204" a="1"/>
  <c r="G234" i="204" s="1"/>
  <c r="F234" i="204" a="1"/>
  <c r="F234" i="204" s="1"/>
  <c r="K234" i="204" a="1"/>
  <c r="K234" i="204" s="1"/>
  <c r="I234" i="204" a="1"/>
  <c r="I234" i="204" s="1"/>
  <c r="N234" i="204" a="1"/>
  <c r="N234" i="204" s="1"/>
  <c r="M390" i="204" a="1"/>
  <c r="M390" i="204" s="1"/>
  <c r="J390" i="204" a="1"/>
  <c r="J390" i="204" s="1"/>
  <c r="G390" i="204" a="1"/>
  <c r="G390" i="204" s="1"/>
  <c r="F390" i="204" a="1"/>
  <c r="F390" i="204" s="1"/>
  <c r="L390" i="204" a="1"/>
  <c r="L390" i="204" s="1"/>
  <c r="N390" i="204" a="1"/>
  <c r="N390" i="204" s="1"/>
  <c r="E390" i="204" a="1"/>
  <c r="E390" i="204" s="1"/>
  <c r="H390" i="204" a="1"/>
  <c r="H390" i="204" s="1"/>
  <c r="K390" i="204" a="1"/>
  <c r="K390" i="204" s="1"/>
  <c r="I390" i="204" a="1"/>
  <c r="I390" i="204" s="1"/>
  <c r="M23" i="204" a="1"/>
  <c r="M23" i="204" s="1"/>
  <c r="L23" i="204" a="1"/>
  <c r="L23" i="204" s="1"/>
  <c r="N23" i="204" a="1"/>
  <c r="N23" i="204" s="1"/>
  <c r="J23" i="204" a="1"/>
  <c r="J23" i="204" s="1"/>
  <c r="I23" i="204" a="1"/>
  <c r="I23" i="204" s="1"/>
  <c r="H23" i="204" a="1"/>
  <c r="H23" i="204" s="1"/>
  <c r="K23" i="204" a="1"/>
  <c r="K23" i="204" s="1"/>
  <c r="G23" i="204" a="1"/>
  <c r="G23" i="204" s="1"/>
  <c r="F23" i="204" a="1"/>
  <c r="F23" i="204" s="1"/>
  <c r="E23" i="204" a="1"/>
  <c r="E23" i="204" s="1"/>
  <c r="N336" i="204" a="1"/>
  <c r="N336" i="204" s="1"/>
  <c r="E336" i="204" a="1"/>
  <c r="E336" i="204" s="1"/>
  <c r="J336" i="204" a="1"/>
  <c r="J336" i="204" s="1"/>
  <c r="K336" i="204" a="1"/>
  <c r="K336" i="204" s="1"/>
  <c r="M336" i="204" a="1"/>
  <c r="M336" i="204" s="1"/>
  <c r="G336" i="204" a="1"/>
  <c r="G336" i="204" s="1"/>
  <c r="I336" i="204" a="1"/>
  <c r="I336" i="204" s="1"/>
  <c r="H336" i="204" a="1"/>
  <c r="H336" i="204" s="1"/>
  <c r="L336" i="204" a="1"/>
  <c r="L336" i="204" s="1"/>
  <c r="F336" i="204" a="1"/>
  <c r="F336" i="204" s="1"/>
  <c r="I409" i="204" a="1"/>
  <c r="I409" i="204" s="1"/>
  <c r="N409" i="204" a="1"/>
  <c r="N409" i="204" s="1"/>
  <c r="J409" i="204" a="1"/>
  <c r="J409" i="204" s="1"/>
  <c r="K409" i="204" a="1"/>
  <c r="K409" i="204" s="1"/>
  <c r="E409" i="204" a="1"/>
  <c r="E409" i="204" s="1"/>
  <c r="M409" i="204" a="1"/>
  <c r="M409" i="204" s="1"/>
  <c r="F409" i="204" a="1"/>
  <c r="F409" i="204" s="1"/>
  <c r="L409" i="204" a="1"/>
  <c r="L409" i="204" s="1"/>
  <c r="G409" i="204" a="1"/>
  <c r="G409" i="204" s="1"/>
  <c r="H409" i="204" a="1"/>
  <c r="H409" i="204" s="1"/>
  <c r="H542" i="204" a="1"/>
  <c r="H542" i="204" s="1"/>
  <c r="G542" i="204" a="1"/>
  <c r="G542" i="204" s="1"/>
  <c r="F542" i="204" a="1"/>
  <c r="F542" i="204" s="1"/>
  <c r="E542" i="204" a="1"/>
  <c r="E542" i="204" s="1"/>
  <c r="I542" i="204" a="1"/>
  <c r="I542" i="204" s="1"/>
  <c r="M542" i="204" a="1"/>
  <c r="M542" i="204" s="1"/>
  <c r="L542" i="204" a="1"/>
  <c r="L542" i="204" s="1"/>
  <c r="N542" i="204" a="1"/>
  <c r="N542" i="204" s="1"/>
  <c r="K542" i="204" a="1"/>
  <c r="K542" i="204" s="1"/>
  <c r="J542" i="204" a="1"/>
  <c r="J542" i="204" s="1"/>
  <c r="L279" i="204" a="1"/>
  <c r="L279" i="204" s="1"/>
  <c r="K279" i="204" a="1"/>
  <c r="K279" i="204" s="1"/>
  <c r="E279" i="204" a="1"/>
  <c r="E279" i="204" s="1"/>
  <c r="M279" i="204" a="1"/>
  <c r="M279" i="204" s="1"/>
  <c r="I279" i="204" a="1"/>
  <c r="I279" i="204" s="1"/>
  <c r="H279" i="204" a="1"/>
  <c r="H279" i="204" s="1"/>
  <c r="F279" i="204" a="1"/>
  <c r="F279" i="204" s="1"/>
  <c r="G279" i="204" a="1"/>
  <c r="G279" i="204" s="1"/>
  <c r="J279" i="204" a="1"/>
  <c r="J279" i="204" s="1"/>
  <c r="N279" i="204" a="1"/>
  <c r="N279" i="204" s="1"/>
  <c r="I345" i="204" a="1"/>
  <c r="I345" i="204" s="1"/>
  <c r="G345" i="204" a="1"/>
  <c r="G345" i="204" s="1"/>
  <c r="K345" i="204" a="1"/>
  <c r="K345" i="204" s="1"/>
  <c r="F345" i="204" a="1"/>
  <c r="F345" i="204" s="1"/>
  <c r="E345" i="204" a="1"/>
  <c r="E345" i="204" s="1"/>
  <c r="J345" i="204" a="1"/>
  <c r="J345" i="204" s="1"/>
  <c r="M345" i="204" a="1"/>
  <c r="M345" i="204" s="1"/>
  <c r="H345" i="204" a="1"/>
  <c r="H345" i="204" s="1"/>
  <c r="L345" i="204" a="1"/>
  <c r="L345" i="204" s="1"/>
  <c r="N345" i="204" a="1"/>
  <c r="N345" i="204" s="1"/>
  <c r="F566" i="204" a="1"/>
  <c r="F566" i="204" s="1"/>
  <c r="I566" i="204" a="1"/>
  <c r="I566" i="204" s="1"/>
  <c r="J566" i="204" a="1"/>
  <c r="J566" i="204" s="1"/>
  <c r="L566" i="204" a="1"/>
  <c r="L566" i="204" s="1"/>
  <c r="H566" i="204" a="1"/>
  <c r="H566" i="204" s="1"/>
  <c r="K566" i="204" a="1"/>
  <c r="K566" i="204" s="1"/>
  <c r="M566" i="204" a="1"/>
  <c r="M566" i="204" s="1"/>
  <c r="G566" i="204" a="1"/>
  <c r="G566" i="204" s="1"/>
  <c r="N566" i="204" a="1"/>
  <c r="N566" i="204" s="1"/>
  <c r="E566" i="204" a="1"/>
  <c r="E566" i="204" s="1"/>
  <c r="E326" i="204" a="1"/>
  <c r="E326" i="204" s="1"/>
  <c r="H326" i="204" a="1"/>
  <c r="H326" i="204" s="1"/>
  <c r="K326" i="204" a="1"/>
  <c r="K326" i="204" s="1"/>
  <c r="M326" i="204" a="1"/>
  <c r="M326" i="204" s="1"/>
  <c r="G326" i="204" a="1"/>
  <c r="G326" i="204" s="1"/>
  <c r="I326" i="204" a="1"/>
  <c r="I326" i="204" s="1"/>
  <c r="N326" i="204" a="1"/>
  <c r="N326" i="204" s="1"/>
  <c r="J326" i="204" a="1"/>
  <c r="J326" i="204" s="1"/>
  <c r="F326" i="204" a="1"/>
  <c r="F326" i="204" s="1"/>
  <c r="L326" i="204" a="1"/>
  <c r="L326" i="204" s="1"/>
  <c r="I112" i="204" a="1"/>
  <c r="I112" i="204" s="1"/>
  <c r="K112" i="204" a="1"/>
  <c r="K112" i="204" s="1"/>
  <c r="J112" i="204" a="1"/>
  <c r="J112" i="204" s="1"/>
  <c r="G112" i="204" a="1"/>
  <c r="G112" i="204" s="1"/>
  <c r="M112" i="204" a="1"/>
  <c r="M112" i="204" s="1"/>
  <c r="F112" i="204" a="1"/>
  <c r="F112" i="204" s="1"/>
  <c r="H112" i="204" a="1"/>
  <c r="H112" i="204" s="1"/>
  <c r="L112" i="204" a="1"/>
  <c r="L112" i="204" s="1"/>
  <c r="E112" i="204" a="1"/>
  <c r="E112" i="204" s="1"/>
  <c r="N112" i="204" a="1"/>
  <c r="N112" i="204" s="1"/>
  <c r="H465" i="204" a="1"/>
  <c r="H465" i="204" s="1"/>
  <c r="F465" i="204" a="1"/>
  <c r="F465" i="204" s="1"/>
  <c r="K465" i="204" a="1"/>
  <c r="K465" i="204" s="1"/>
  <c r="M465" i="204" a="1"/>
  <c r="M465" i="204" s="1"/>
  <c r="E465" i="204" a="1"/>
  <c r="E465" i="204" s="1"/>
  <c r="N465" i="204" a="1"/>
  <c r="N465" i="204" s="1"/>
  <c r="J465" i="204" a="1"/>
  <c r="J465" i="204" s="1"/>
  <c r="I465" i="204" a="1"/>
  <c r="I465" i="204" s="1"/>
  <c r="L465" i="204" a="1"/>
  <c r="L465" i="204" s="1"/>
  <c r="G465" i="204" a="1"/>
  <c r="G465" i="204" s="1"/>
  <c r="I528" i="204" a="1"/>
  <c r="I528" i="204" s="1"/>
  <c r="G528" i="204" a="1"/>
  <c r="G528" i="204" s="1"/>
  <c r="M528" i="204" a="1"/>
  <c r="M528" i="204" s="1"/>
  <c r="N528" i="204" a="1"/>
  <c r="N528" i="204" s="1"/>
  <c r="K528" i="204" a="1"/>
  <c r="K528" i="204" s="1"/>
  <c r="F528" i="204" a="1"/>
  <c r="F528" i="204" s="1"/>
  <c r="J528" i="204" a="1"/>
  <c r="J528" i="204" s="1"/>
  <c r="L528" i="204" a="1"/>
  <c r="L528" i="204" s="1"/>
  <c r="H528" i="204" a="1"/>
  <c r="H528" i="204" s="1"/>
  <c r="E528" i="204" a="1"/>
  <c r="E528" i="204" s="1"/>
  <c r="K472" i="204" a="1"/>
  <c r="K472" i="204" s="1"/>
  <c r="J472" i="204" a="1"/>
  <c r="J472" i="204" s="1"/>
  <c r="H472" i="204" a="1"/>
  <c r="H472" i="204" s="1"/>
  <c r="L472" i="204" a="1"/>
  <c r="L472" i="204" s="1"/>
  <c r="M472" i="204" a="1"/>
  <c r="M472" i="204" s="1"/>
  <c r="G472" i="204" a="1"/>
  <c r="G472" i="204" s="1"/>
  <c r="F472" i="204" a="1"/>
  <c r="F472" i="204" s="1"/>
  <c r="I472" i="204" a="1"/>
  <c r="I472" i="204" s="1"/>
  <c r="E472" i="204" a="1"/>
  <c r="E472" i="204" s="1"/>
  <c r="N472" i="204" a="1"/>
  <c r="N472" i="204" s="1"/>
  <c r="K538" i="204" a="1"/>
  <c r="K538" i="204" s="1"/>
  <c r="L538" i="204" a="1"/>
  <c r="L538" i="204" s="1"/>
  <c r="H538" i="204" a="1"/>
  <c r="H538" i="204" s="1"/>
  <c r="F538" i="204" a="1"/>
  <c r="F538" i="204" s="1"/>
  <c r="G538" i="204" a="1"/>
  <c r="G538" i="204" s="1"/>
  <c r="I538" i="204" a="1"/>
  <c r="I538" i="204" s="1"/>
  <c r="N538" i="204" a="1"/>
  <c r="N538" i="204" s="1"/>
  <c r="J538" i="204" a="1"/>
  <c r="J538" i="204" s="1"/>
  <c r="M538" i="204" a="1"/>
  <c r="M538" i="204" s="1"/>
  <c r="E538" i="204" a="1"/>
  <c r="E538" i="204" s="1"/>
  <c r="J120" i="204" a="1"/>
  <c r="J120" i="204" s="1"/>
  <c r="M120" i="204" a="1"/>
  <c r="M120" i="204" s="1"/>
  <c r="E120" i="204" a="1"/>
  <c r="E120" i="204" s="1"/>
  <c r="N120" i="204" a="1"/>
  <c r="N120" i="204" s="1"/>
  <c r="G120" i="204" a="1"/>
  <c r="G120" i="204" s="1"/>
  <c r="F120" i="204" a="1"/>
  <c r="F120" i="204" s="1"/>
  <c r="L120" i="204" a="1"/>
  <c r="L120" i="204" s="1"/>
  <c r="I120" i="204" a="1"/>
  <c r="I120" i="204" s="1"/>
  <c r="K120" i="204" a="1"/>
  <c r="K120" i="204" s="1"/>
  <c r="H120" i="204" a="1"/>
  <c r="H120" i="204" s="1"/>
  <c r="E522" i="204" a="1"/>
  <c r="E522" i="204" s="1"/>
  <c r="F522" i="204" a="1"/>
  <c r="F522" i="204" s="1"/>
  <c r="H522" i="204" a="1"/>
  <c r="H522" i="204" s="1"/>
  <c r="J522" i="204" a="1"/>
  <c r="J522" i="204" s="1"/>
  <c r="G522" i="204" a="1"/>
  <c r="G522" i="204" s="1"/>
  <c r="M522" i="204" a="1"/>
  <c r="M522" i="204" s="1"/>
  <c r="N522" i="204" a="1"/>
  <c r="N522" i="204" s="1"/>
  <c r="K522" i="204" a="1"/>
  <c r="K522" i="204" s="1"/>
  <c r="L522" i="204" a="1"/>
  <c r="L522" i="204" s="1"/>
  <c r="I522" i="204" a="1"/>
  <c r="I522" i="204" s="1"/>
  <c r="F208" i="204" a="1"/>
  <c r="F208" i="204" s="1"/>
  <c r="J208" i="204" a="1"/>
  <c r="J208" i="204" s="1"/>
  <c r="E208" i="204" a="1"/>
  <c r="E208" i="204" s="1"/>
  <c r="L208" i="204" a="1"/>
  <c r="L208" i="204" s="1"/>
  <c r="G208" i="204" a="1"/>
  <c r="G208" i="204" s="1"/>
  <c r="I208" i="204" a="1"/>
  <c r="I208" i="204" s="1"/>
  <c r="N208" i="204" a="1"/>
  <c r="N208" i="204" s="1"/>
  <c r="H208" i="204" a="1"/>
  <c r="H208" i="204" s="1"/>
  <c r="K208" i="204" a="1"/>
  <c r="K208" i="204" s="1"/>
  <c r="M208" i="204" a="1"/>
  <c r="M208" i="204" s="1"/>
  <c r="G347" i="204" a="1"/>
  <c r="G347" i="204" s="1"/>
  <c r="E347" i="204" a="1"/>
  <c r="E347" i="204" s="1"/>
  <c r="K347" i="204" a="1"/>
  <c r="K347" i="204" s="1"/>
  <c r="M347" i="204" a="1"/>
  <c r="M347" i="204" s="1"/>
  <c r="J347" i="204" a="1"/>
  <c r="J347" i="204" s="1"/>
  <c r="F347" i="204" a="1"/>
  <c r="F347" i="204" s="1"/>
  <c r="L347" i="204" a="1"/>
  <c r="L347" i="204" s="1"/>
  <c r="H347" i="204" a="1"/>
  <c r="H347" i="204" s="1"/>
  <c r="N347" i="204" a="1"/>
  <c r="N347" i="204" s="1"/>
  <c r="I347" i="204" a="1"/>
  <c r="I347" i="204" s="1"/>
  <c r="N342" i="204" a="1"/>
  <c r="N342" i="204" s="1"/>
  <c r="F342" i="204" a="1"/>
  <c r="F342" i="204" s="1"/>
  <c r="E342" i="204" a="1"/>
  <c r="E342" i="204" s="1"/>
  <c r="I342" i="204" a="1"/>
  <c r="I342" i="204" s="1"/>
  <c r="H342" i="204" a="1"/>
  <c r="H342" i="204" s="1"/>
  <c r="G342" i="204" a="1"/>
  <c r="G342" i="204" s="1"/>
  <c r="J342" i="204" a="1"/>
  <c r="J342" i="204" s="1"/>
  <c r="M342" i="204" a="1"/>
  <c r="M342" i="204" s="1"/>
  <c r="K342" i="204" a="1"/>
  <c r="K342" i="204" s="1"/>
  <c r="L342" i="204" a="1"/>
  <c r="L342" i="204" s="1"/>
  <c r="M539" i="204" a="1"/>
  <c r="M539" i="204" s="1"/>
  <c r="E539" i="204" a="1"/>
  <c r="E539" i="204" s="1"/>
  <c r="K539" i="204" a="1"/>
  <c r="K539" i="204" s="1"/>
  <c r="F539" i="204" a="1"/>
  <c r="F539" i="204" s="1"/>
  <c r="N539" i="204" a="1"/>
  <c r="N539" i="204" s="1"/>
  <c r="I539" i="204" a="1"/>
  <c r="I539" i="204" s="1"/>
  <c r="J539" i="204" a="1"/>
  <c r="J539" i="204" s="1"/>
  <c r="G539" i="204" a="1"/>
  <c r="G539" i="204" s="1"/>
  <c r="L539" i="204" a="1"/>
  <c r="L539" i="204" s="1"/>
  <c r="H539" i="204" a="1"/>
  <c r="H539" i="204" s="1"/>
  <c r="E102" i="204" a="1"/>
  <c r="E102" i="204" s="1"/>
  <c r="J102" i="204" a="1"/>
  <c r="J102" i="204" s="1"/>
  <c r="N102" i="204" a="1"/>
  <c r="N102" i="204" s="1"/>
  <c r="M102" i="204" a="1"/>
  <c r="M102" i="204" s="1"/>
  <c r="H102" i="204" a="1"/>
  <c r="H102" i="204" s="1"/>
  <c r="G102" i="204" a="1"/>
  <c r="G102" i="204" s="1"/>
  <c r="F102" i="204" a="1"/>
  <c r="F102" i="204" s="1"/>
  <c r="L102" i="204" a="1"/>
  <c r="L102" i="204" s="1"/>
  <c r="I102" i="204" a="1"/>
  <c r="I102" i="204" s="1"/>
  <c r="K102" i="204" a="1"/>
  <c r="K102" i="204" s="1"/>
  <c r="E84" i="204" a="1"/>
  <c r="E84" i="204" s="1"/>
  <c r="G84" i="204" a="1"/>
  <c r="G84" i="204" s="1"/>
  <c r="F84" i="204" a="1"/>
  <c r="F84" i="204" s="1"/>
  <c r="J84" i="204" a="1"/>
  <c r="J84" i="204" s="1"/>
  <c r="M84" i="204" a="1"/>
  <c r="M84" i="204" s="1"/>
  <c r="K84" i="204" a="1"/>
  <c r="K84" i="204" s="1"/>
  <c r="H84" i="204" a="1"/>
  <c r="H84" i="204" s="1"/>
  <c r="I84" i="204" a="1"/>
  <c r="I84" i="204" s="1"/>
  <c r="N84" i="204" a="1"/>
  <c r="N84" i="204" s="1"/>
  <c r="L84" i="204" a="1"/>
  <c r="L84" i="204" s="1"/>
  <c r="G116" i="204" a="1"/>
  <c r="G116" i="204" s="1"/>
  <c r="K116" i="204" a="1"/>
  <c r="K116" i="204" s="1"/>
  <c r="M116" i="204" a="1"/>
  <c r="M116" i="204" s="1"/>
  <c r="J116" i="204" a="1"/>
  <c r="J116" i="204" s="1"/>
  <c r="N116" i="204" a="1"/>
  <c r="N116" i="204" s="1"/>
  <c r="E116" i="204" a="1"/>
  <c r="E116" i="204" s="1"/>
  <c r="L116" i="204" a="1"/>
  <c r="L116" i="204" s="1"/>
  <c r="F116" i="204" a="1"/>
  <c r="F116" i="204" s="1"/>
  <c r="H116" i="204" a="1"/>
  <c r="H116" i="204" s="1"/>
  <c r="I116" i="204" a="1"/>
  <c r="I116" i="204" s="1"/>
  <c r="N108" i="204" a="1"/>
  <c r="N108" i="204" s="1"/>
  <c r="G108" i="204" a="1"/>
  <c r="G108" i="204" s="1"/>
  <c r="E108" i="204" a="1"/>
  <c r="E108" i="204" s="1"/>
  <c r="M108" i="204" a="1"/>
  <c r="M108" i="204" s="1"/>
  <c r="K108" i="204" a="1"/>
  <c r="K108" i="204" s="1"/>
  <c r="F108" i="204" a="1"/>
  <c r="F108" i="204" s="1"/>
  <c r="H108" i="204" a="1"/>
  <c r="H108" i="204" s="1"/>
  <c r="L108" i="204" a="1"/>
  <c r="L108" i="204" s="1"/>
  <c r="I108" i="204" a="1"/>
  <c r="I108" i="204" s="1"/>
  <c r="J108" i="204" a="1"/>
  <c r="J108" i="204" s="1"/>
  <c r="M291" i="204" a="1"/>
  <c r="M291" i="204" s="1"/>
  <c r="N291" i="204" a="1"/>
  <c r="N291" i="204" s="1"/>
  <c r="H291" i="204" a="1"/>
  <c r="H291" i="204" s="1"/>
  <c r="L291" i="204" a="1"/>
  <c r="L291" i="204" s="1"/>
  <c r="G291" i="204" a="1"/>
  <c r="G291" i="204" s="1"/>
  <c r="J291" i="204" a="1"/>
  <c r="J291" i="204" s="1"/>
  <c r="E291" i="204" a="1"/>
  <c r="E291" i="204" s="1"/>
  <c r="F291" i="204" a="1"/>
  <c r="F291" i="204" s="1"/>
  <c r="K291" i="204" a="1"/>
  <c r="K291" i="204" s="1"/>
  <c r="I291" i="204" a="1"/>
  <c r="I291" i="204" s="1"/>
  <c r="K311" i="204" a="1"/>
  <c r="K311" i="204" s="1"/>
  <c r="E311" i="204" a="1"/>
  <c r="E311" i="204" s="1"/>
  <c r="N311" i="204" a="1"/>
  <c r="N311" i="204" s="1"/>
  <c r="G311" i="204" a="1"/>
  <c r="G311" i="204" s="1"/>
  <c r="F311" i="204" a="1"/>
  <c r="F311" i="204" s="1"/>
  <c r="H311" i="204" a="1"/>
  <c r="H311" i="204" s="1"/>
  <c r="M311" i="204" a="1"/>
  <c r="M311" i="204" s="1"/>
  <c r="I311" i="204" a="1"/>
  <c r="I311" i="204" s="1"/>
  <c r="J311" i="204" a="1"/>
  <c r="J311" i="204" s="1"/>
  <c r="L311" i="204" a="1"/>
  <c r="L311" i="204" s="1"/>
  <c r="K133" i="204" a="1"/>
  <c r="K133" i="204" s="1"/>
  <c r="N133" i="204" a="1"/>
  <c r="N133" i="204" s="1"/>
  <c r="L133" i="204" a="1"/>
  <c r="L133" i="204" s="1"/>
  <c r="M133" i="204" a="1"/>
  <c r="M133" i="204" s="1"/>
  <c r="G133" i="204" a="1"/>
  <c r="G133" i="204" s="1"/>
  <c r="J133" i="204" a="1"/>
  <c r="J133" i="204" s="1"/>
  <c r="I133" i="204" a="1"/>
  <c r="I133" i="204" s="1"/>
  <c r="H133" i="204" a="1"/>
  <c r="H133" i="204" s="1"/>
  <c r="E133" i="204" a="1"/>
  <c r="E133" i="204" s="1"/>
  <c r="F133" i="204" a="1"/>
  <c r="F133" i="204" s="1"/>
  <c r="G139" i="204" a="1"/>
  <c r="G139" i="204" s="1"/>
  <c r="J139" i="204" a="1"/>
  <c r="J139" i="204" s="1"/>
  <c r="E139" i="204" a="1"/>
  <c r="E139" i="204" s="1"/>
  <c r="M139" i="204" a="1"/>
  <c r="M139" i="204" s="1"/>
  <c r="H139" i="204" a="1"/>
  <c r="H139" i="204" s="1"/>
  <c r="I139" i="204" a="1"/>
  <c r="I139" i="204" s="1"/>
  <c r="L139" i="204" a="1"/>
  <c r="L139" i="204" s="1"/>
  <c r="N139" i="204" a="1"/>
  <c r="N139" i="204" s="1"/>
  <c r="K139" i="204" a="1"/>
  <c r="K139" i="204" s="1"/>
  <c r="F139" i="204" a="1"/>
  <c r="F139" i="204" s="1"/>
  <c r="H187" i="204" a="1"/>
  <c r="H187" i="204" s="1"/>
  <c r="N187" i="204" a="1"/>
  <c r="N187" i="204" s="1"/>
  <c r="E187" i="204" a="1"/>
  <c r="E187" i="204" s="1"/>
  <c r="F187" i="204" a="1"/>
  <c r="F187" i="204" s="1"/>
  <c r="K187" i="204" a="1"/>
  <c r="K187" i="204" s="1"/>
  <c r="L187" i="204" a="1"/>
  <c r="L187" i="204" s="1"/>
  <c r="J187" i="204" a="1"/>
  <c r="J187" i="204" s="1"/>
  <c r="I187" i="204" a="1"/>
  <c r="I187" i="204" s="1"/>
  <c r="G187" i="204" a="1"/>
  <c r="G187" i="204" s="1"/>
  <c r="M187" i="204" a="1"/>
  <c r="M187" i="204" s="1"/>
  <c r="G367" i="204" a="1"/>
  <c r="G367" i="204" s="1"/>
  <c r="I367" i="204" a="1"/>
  <c r="I367" i="204" s="1"/>
  <c r="N367" i="204" a="1"/>
  <c r="N367" i="204" s="1"/>
  <c r="L367" i="204" a="1"/>
  <c r="L367" i="204" s="1"/>
  <c r="M367" i="204" a="1"/>
  <c r="M367" i="204" s="1"/>
  <c r="E367" i="204" a="1"/>
  <c r="E367" i="204" s="1"/>
  <c r="F367" i="204" a="1"/>
  <c r="F367" i="204" s="1"/>
  <c r="H367" i="204" a="1"/>
  <c r="H367" i="204" s="1"/>
  <c r="J367" i="204" a="1"/>
  <c r="J367" i="204" s="1"/>
  <c r="K367" i="204" a="1"/>
  <c r="K367" i="204" s="1"/>
  <c r="I490" i="204" a="1"/>
  <c r="I490" i="204" s="1"/>
  <c r="M490" i="204" a="1"/>
  <c r="M490" i="204" s="1"/>
  <c r="L490" i="204" a="1"/>
  <c r="L490" i="204" s="1"/>
  <c r="K490" i="204" a="1"/>
  <c r="K490" i="204" s="1"/>
  <c r="F490" i="204" a="1"/>
  <c r="F490" i="204" s="1"/>
  <c r="G490" i="204" a="1"/>
  <c r="G490" i="204" s="1"/>
  <c r="J490" i="204" a="1"/>
  <c r="J490" i="204" s="1"/>
  <c r="N490" i="204" a="1"/>
  <c r="N490" i="204" s="1"/>
  <c r="H490" i="204" a="1"/>
  <c r="H490" i="204" s="1"/>
  <c r="E490" i="204" a="1"/>
  <c r="E490" i="204" s="1"/>
  <c r="J214" i="204" a="1"/>
  <c r="J214" i="204" s="1"/>
  <c r="I214" i="204" a="1"/>
  <c r="I214" i="204" s="1"/>
  <c r="H214" i="204" a="1"/>
  <c r="H214" i="204" s="1"/>
  <c r="N214" i="204" a="1"/>
  <c r="N214" i="204" s="1"/>
  <c r="M214" i="204" a="1"/>
  <c r="M214" i="204" s="1"/>
  <c r="E214" i="204" a="1"/>
  <c r="E214" i="204" s="1"/>
  <c r="K214" i="204" a="1"/>
  <c r="K214" i="204" s="1"/>
  <c r="G214" i="204" a="1"/>
  <c r="G214" i="204" s="1"/>
  <c r="L214" i="204" a="1"/>
  <c r="L214" i="204" s="1"/>
  <c r="F214" i="204" a="1"/>
  <c r="F214" i="204" s="1"/>
  <c r="J240" i="204" a="1"/>
  <c r="J240" i="204" s="1"/>
  <c r="F240" i="204" a="1"/>
  <c r="F240" i="204" s="1"/>
  <c r="K240" i="204" a="1"/>
  <c r="K240" i="204" s="1"/>
  <c r="E240" i="204" a="1"/>
  <c r="E240" i="204" s="1"/>
  <c r="M240" i="204" a="1"/>
  <c r="M240" i="204" s="1"/>
  <c r="G240" i="204" a="1"/>
  <c r="G240" i="204" s="1"/>
  <c r="L240" i="204" a="1"/>
  <c r="L240" i="204" s="1"/>
  <c r="H240" i="204" a="1"/>
  <c r="H240" i="204" s="1"/>
  <c r="N240" i="204" a="1"/>
  <c r="N240" i="204" s="1"/>
  <c r="I240" i="204" a="1"/>
  <c r="I240" i="204" s="1"/>
  <c r="G53" i="204" a="1"/>
  <c r="G53" i="204" s="1"/>
  <c r="M53" i="204" a="1"/>
  <c r="M53" i="204" s="1"/>
  <c r="H53" i="204" a="1"/>
  <c r="H53" i="204" s="1"/>
  <c r="I53" i="204" a="1"/>
  <c r="I53" i="204" s="1"/>
  <c r="K53" i="204" a="1"/>
  <c r="K53" i="204" s="1"/>
  <c r="L53" i="204" a="1"/>
  <c r="L53" i="204" s="1"/>
  <c r="E53" i="204" a="1"/>
  <c r="E53" i="204" s="1"/>
  <c r="F53" i="204" a="1"/>
  <c r="F53" i="204" s="1"/>
  <c r="J53" i="204" a="1"/>
  <c r="J53" i="204" s="1"/>
  <c r="N53" i="204" a="1"/>
  <c r="N53" i="204" s="1"/>
  <c r="E372" i="204" a="1"/>
  <c r="E372" i="204" s="1"/>
  <c r="I372" i="204" a="1"/>
  <c r="I372" i="204" s="1"/>
  <c r="F372" i="204" a="1"/>
  <c r="F372" i="204" s="1"/>
  <c r="M372" i="204" a="1"/>
  <c r="M372" i="204" s="1"/>
  <c r="G372" i="204" a="1"/>
  <c r="G372" i="204" s="1"/>
  <c r="H372" i="204" a="1"/>
  <c r="H372" i="204" s="1"/>
  <c r="K372" i="204" a="1"/>
  <c r="K372" i="204" s="1"/>
  <c r="J372" i="204" a="1"/>
  <c r="J372" i="204" s="1"/>
  <c r="L372" i="204" a="1"/>
  <c r="L372" i="204" s="1"/>
  <c r="N372" i="204" a="1"/>
  <c r="N372" i="204" s="1"/>
  <c r="I88" i="204" a="1"/>
  <c r="I88" i="204" s="1"/>
  <c r="H88" i="204" a="1"/>
  <c r="H88" i="204" s="1"/>
  <c r="E88" i="204" a="1"/>
  <c r="E88" i="204" s="1"/>
  <c r="M88" i="204" a="1"/>
  <c r="M88" i="204" s="1"/>
  <c r="L88" i="204" a="1"/>
  <c r="L88" i="204" s="1"/>
  <c r="F88" i="204" a="1"/>
  <c r="F88" i="204" s="1"/>
  <c r="J88" i="204" a="1"/>
  <c r="J88" i="204" s="1"/>
  <c r="N88" i="204" a="1"/>
  <c r="N88" i="204" s="1"/>
  <c r="G88" i="204" a="1"/>
  <c r="G88" i="204" s="1"/>
  <c r="K88" i="204" a="1"/>
  <c r="K88" i="204" s="1"/>
  <c r="M460" i="204" a="1"/>
  <c r="M460" i="204" s="1"/>
  <c r="G460" i="204" a="1"/>
  <c r="G460" i="204" s="1"/>
  <c r="F460" i="204" a="1"/>
  <c r="F460" i="204" s="1"/>
  <c r="I460" i="204" a="1"/>
  <c r="I460" i="204" s="1"/>
  <c r="N460" i="204" a="1"/>
  <c r="N460" i="204" s="1"/>
  <c r="E460" i="204" a="1"/>
  <c r="E460" i="204" s="1"/>
  <c r="J460" i="204" a="1"/>
  <c r="J460" i="204" s="1"/>
  <c r="H460" i="204" a="1"/>
  <c r="H460" i="204" s="1"/>
  <c r="K460" i="204" a="1"/>
  <c r="K460" i="204" s="1"/>
  <c r="L460" i="204" a="1"/>
  <c r="L460" i="204" s="1"/>
  <c r="F22" i="204" a="1"/>
  <c r="F22" i="204" s="1"/>
  <c r="L22" i="204" a="1"/>
  <c r="L22" i="204" s="1"/>
  <c r="G22" i="204" a="1"/>
  <c r="G22" i="204" s="1"/>
  <c r="E22" i="204" a="1"/>
  <c r="E22" i="204" s="1"/>
  <c r="I22" i="204" a="1"/>
  <c r="I22" i="204" s="1"/>
  <c r="H22" i="204" a="1"/>
  <c r="H22" i="204" s="1"/>
  <c r="J22" i="204" a="1"/>
  <c r="J22" i="204" s="1"/>
  <c r="N22" i="204" a="1"/>
  <c r="N22" i="204" s="1"/>
  <c r="K22" i="204" a="1"/>
  <c r="K22" i="204" s="1"/>
  <c r="M22" i="204" a="1"/>
  <c r="M22" i="204" s="1"/>
  <c r="M455" i="204" a="1"/>
  <c r="M455" i="204" s="1"/>
  <c r="E455" i="204" a="1"/>
  <c r="E455" i="204" s="1"/>
  <c r="H455" i="204" a="1"/>
  <c r="H455" i="204" s="1"/>
  <c r="L455" i="204" a="1"/>
  <c r="L455" i="204" s="1"/>
  <c r="J455" i="204" a="1"/>
  <c r="J455" i="204" s="1"/>
  <c r="K455" i="204" a="1"/>
  <c r="K455" i="204" s="1"/>
  <c r="F455" i="204" a="1"/>
  <c r="F455" i="204" s="1"/>
  <c r="N455" i="204" a="1"/>
  <c r="N455" i="204" s="1"/>
  <c r="I455" i="204" a="1"/>
  <c r="I455" i="204" s="1"/>
  <c r="G455" i="204" a="1"/>
  <c r="G455" i="204" s="1"/>
  <c r="E131" i="204" a="1"/>
  <c r="E131" i="204" s="1"/>
  <c r="N131" i="204" a="1"/>
  <c r="N131" i="204" s="1"/>
  <c r="K131" i="204" a="1"/>
  <c r="K131" i="204" s="1"/>
  <c r="F131" i="204" a="1"/>
  <c r="F131" i="204" s="1"/>
  <c r="H131" i="204" a="1"/>
  <c r="H131" i="204" s="1"/>
  <c r="L131" i="204" a="1"/>
  <c r="L131" i="204" s="1"/>
  <c r="I131" i="204" a="1"/>
  <c r="I131" i="204" s="1"/>
  <c r="G131" i="204" a="1"/>
  <c r="G131" i="204" s="1"/>
  <c r="J131" i="204" a="1"/>
  <c r="J131" i="204" s="1"/>
  <c r="M131" i="204" a="1"/>
  <c r="M131" i="204" s="1"/>
  <c r="E56" i="204" a="1"/>
  <c r="E56" i="204" s="1"/>
  <c r="N56" i="204" a="1"/>
  <c r="N56" i="204" s="1"/>
  <c r="M56" i="204" a="1"/>
  <c r="M56" i="204" s="1"/>
  <c r="G56" i="204" a="1"/>
  <c r="G56" i="204" s="1"/>
  <c r="H56" i="204" a="1"/>
  <c r="H56" i="204" s="1"/>
  <c r="F56" i="204" a="1"/>
  <c r="F56" i="204" s="1"/>
  <c r="L56" i="204" a="1"/>
  <c r="L56" i="204" s="1"/>
  <c r="J56" i="204" a="1"/>
  <c r="J56" i="204" s="1"/>
  <c r="K56" i="204" a="1"/>
  <c r="K56" i="204" s="1"/>
  <c r="I56" i="204" a="1"/>
  <c r="I56" i="204" s="1"/>
  <c r="H411" i="204" a="1"/>
  <c r="H411" i="204" s="1"/>
  <c r="J411" i="204" a="1"/>
  <c r="J411" i="204" s="1"/>
  <c r="G411" i="204" a="1"/>
  <c r="G411" i="204" s="1"/>
  <c r="F411" i="204" a="1"/>
  <c r="F411" i="204" s="1"/>
  <c r="N411" i="204" a="1"/>
  <c r="N411" i="204" s="1"/>
  <c r="K411" i="204" a="1"/>
  <c r="K411" i="204" s="1"/>
  <c r="L411" i="204" a="1"/>
  <c r="L411" i="204" s="1"/>
  <c r="E411" i="204" a="1"/>
  <c r="E411" i="204" s="1"/>
  <c r="M411" i="204" a="1"/>
  <c r="M411" i="204" s="1"/>
  <c r="I411" i="204" a="1"/>
  <c r="I411" i="204" s="1"/>
  <c r="K78" i="204" a="1"/>
  <c r="K78" i="204" s="1"/>
  <c r="I78" i="204" a="1"/>
  <c r="I78" i="204" s="1"/>
  <c r="L78" i="204" a="1"/>
  <c r="L78" i="204" s="1"/>
  <c r="J78" i="204" a="1"/>
  <c r="J78" i="204" s="1"/>
  <c r="E78" i="204" a="1"/>
  <c r="E78" i="204" s="1"/>
  <c r="N78" i="204" a="1"/>
  <c r="N78" i="204" s="1"/>
  <c r="H78" i="204" a="1"/>
  <c r="H78" i="204" s="1"/>
  <c r="M78" i="204" a="1"/>
  <c r="M78" i="204" s="1"/>
  <c r="G78" i="204" a="1"/>
  <c r="G78" i="204" s="1"/>
  <c r="F78" i="204" a="1"/>
  <c r="F78" i="204" s="1"/>
  <c r="N106" i="204" a="1"/>
  <c r="N106" i="204" s="1"/>
  <c r="F106" i="204" a="1"/>
  <c r="F106" i="204" s="1"/>
  <c r="E106" i="204" a="1"/>
  <c r="E106" i="204" s="1"/>
  <c r="J106" i="204" a="1"/>
  <c r="J106" i="204" s="1"/>
  <c r="H106" i="204" a="1"/>
  <c r="H106" i="204" s="1"/>
  <c r="G106" i="204" a="1"/>
  <c r="G106" i="204" s="1"/>
  <c r="L106" i="204" a="1"/>
  <c r="L106" i="204" s="1"/>
  <c r="I106" i="204" a="1"/>
  <c r="I106" i="204" s="1"/>
  <c r="M106" i="204" a="1"/>
  <c r="M106" i="204" s="1"/>
  <c r="K106" i="204" a="1"/>
  <c r="K106" i="204" s="1"/>
  <c r="L72" i="204" a="1"/>
  <c r="L72" i="204" s="1"/>
  <c r="N72" i="204" a="1"/>
  <c r="N72" i="204" s="1"/>
  <c r="I72" i="204" a="1"/>
  <c r="I72" i="204" s="1"/>
  <c r="E72" i="204" a="1"/>
  <c r="E72" i="204" s="1"/>
  <c r="J72" i="204" a="1"/>
  <c r="J72" i="204" s="1"/>
  <c r="M72" i="204" a="1"/>
  <c r="M72" i="204" s="1"/>
  <c r="H72" i="204" a="1"/>
  <c r="H72" i="204" s="1"/>
  <c r="F72" i="204" a="1"/>
  <c r="F72" i="204" s="1"/>
  <c r="G72" i="204" a="1"/>
  <c r="G72" i="204" s="1"/>
  <c r="K72" i="204" a="1"/>
  <c r="K72" i="204" s="1"/>
  <c r="J403" i="204" a="1"/>
  <c r="J403" i="204" s="1"/>
  <c r="G403" i="204" a="1"/>
  <c r="G403" i="204" s="1"/>
  <c r="M403" i="204" a="1"/>
  <c r="M403" i="204" s="1"/>
  <c r="E403" i="204" a="1"/>
  <c r="E403" i="204" s="1"/>
  <c r="K403" i="204" a="1"/>
  <c r="K403" i="204" s="1"/>
  <c r="F403" i="204" a="1"/>
  <c r="F403" i="204" s="1"/>
  <c r="N403" i="204" a="1"/>
  <c r="N403" i="204" s="1"/>
  <c r="I403" i="204" a="1"/>
  <c r="I403" i="204" s="1"/>
  <c r="L403" i="204" a="1"/>
  <c r="L403" i="204" s="1"/>
  <c r="H403" i="204" a="1"/>
  <c r="H403" i="204" s="1"/>
  <c r="F321" i="204" a="1"/>
  <c r="F321" i="204" s="1"/>
  <c r="J321" i="204" a="1"/>
  <c r="J321" i="204" s="1"/>
  <c r="E321" i="204" a="1"/>
  <c r="E321" i="204" s="1"/>
  <c r="L321" i="204" a="1"/>
  <c r="L321" i="204" s="1"/>
  <c r="M321" i="204" a="1"/>
  <c r="M321" i="204" s="1"/>
  <c r="K321" i="204" a="1"/>
  <c r="K321" i="204" s="1"/>
  <c r="G321" i="204" a="1"/>
  <c r="G321" i="204" s="1"/>
  <c r="H321" i="204" a="1"/>
  <c r="H321" i="204" s="1"/>
  <c r="I321" i="204" a="1"/>
  <c r="I321" i="204" s="1"/>
  <c r="N321" i="204" a="1"/>
  <c r="N321" i="204" s="1"/>
  <c r="M408" i="204" a="1"/>
  <c r="M408" i="204" s="1"/>
  <c r="K408" i="204" a="1"/>
  <c r="K408" i="204" s="1"/>
  <c r="J408" i="204" a="1"/>
  <c r="J408" i="204" s="1"/>
  <c r="F408" i="204" a="1"/>
  <c r="F408" i="204" s="1"/>
  <c r="L408" i="204" a="1"/>
  <c r="L408" i="204" s="1"/>
  <c r="E408" i="204" a="1"/>
  <c r="E408" i="204" s="1"/>
  <c r="I408" i="204" a="1"/>
  <c r="I408" i="204" s="1"/>
  <c r="G408" i="204" a="1"/>
  <c r="G408" i="204" s="1"/>
  <c r="N408" i="204" a="1"/>
  <c r="N408" i="204" s="1"/>
  <c r="H408" i="204" a="1"/>
  <c r="H408" i="204" s="1"/>
  <c r="G189" i="204" a="1"/>
  <c r="G189" i="204" s="1"/>
  <c r="E189" i="204" a="1"/>
  <c r="E189" i="204" s="1"/>
  <c r="I189" i="204" a="1"/>
  <c r="I189" i="204" s="1"/>
  <c r="F189" i="204" a="1"/>
  <c r="F189" i="204" s="1"/>
  <c r="H189" i="204" a="1"/>
  <c r="H189" i="204" s="1"/>
  <c r="K189" i="204" a="1"/>
  <c r="K189" i="204" s="1"/>
  <c r="L189" i="204" a="1"/>
  <c r="L189" i="204" s="1"/>
  <c r="N189" i="204" a="1"/>
  <c r="N189" i="204" s="1"/>
  <c r="J189" i="204" a="1"/>
  <c r="J189" i="204" s="1"/>
  <c r="M189" i="204" a="1"/>
  <c r="M189" i="204" s="1"/>
  <c r="I219" i="204" a="1"/>
  <c r="I219" i="204" s="1"/>
  <c r="M219" i="204" a="1"/>
  <c r="M219" i="204" s="1"/>
  <c r="E219" i="204" a="1"/>
  <c r="E219" i="204" s="1"/>
  <c r="K219" i="204" a="1"/>
  <c r="K219" i="204" s="1"/>
  <c r="L219" i="204" a="1"/>
  <c r="L219" i="204" s="1"/>
  <c r="N219" i="204" a="1"/>
  <c r="N219" i="204" s="1"/>
  <c r="H219" i="204" a="1"/>
  <c r="H219" i="204" s="1"/>
  <c r="J219" i="204" a="1"/>
  <c r="J219" i="204" s="1"/>
  <c r="F219" i="204" a="1"/>
  <c r="F219" i="204" s="1"/>
  <c r="G219" i="204" a="1"/>
  <c r="G219" i="204" s="1"/>
  <c r="E138" i="204" a="1"/>
  <c r="E138" i="204" s="1"/>
  <c r="G138" i="204" a="1"/>
  <c r="G138" i="204" s="1"/>
  <c r="F138" i="204" a="1"/>
  <c r="F138" i="204" s="1"/>
  <c r="M138" i="204" a="1"/>
  <c r="M138" i="204" s="1"/>
  <c r="I138" i="204" a="1"/>
  <c r="I138" i="204" s="1"/>
  <c r="L138" i="204" a="1"/>
  <c r="L138" i="204" s="1"/>
  <c r="J138" i="204" a="1"/>
  <c r="J138" i="204" s="1"/>
  <c r="K138" i="204" a="1"/>
  <c r="K138" i="204" s="1"/>
  <c r="H138" i="204" a="1"/>
  <c r="H138" i="204" s="1"/>
  <c r="N138" i="204" a="1"/>
  <c r="N138" i="204" s="1"/>
  <c r="E584" i="204" a="1"/>
  <c r="E584" i="204" s="1"/>
  <c r="M584" i="204" a="1"/>
  <c r="M584" i="204" s="1"/>
  <c r="K584" i="204" a="1"/>
  <c r="K584" i="204" s="1"/>
  <c r="I584" i="204" a="1"/>
  <c r="I584" i="204" s="1"/>
  <c r="H584" i="204" a="1"/>
  <c r="H584" i="204" s="1"/>
  <c r="F584" i="204" a="1"/>
  <c r="F584" i="204" s="1"/>
  <c r="J584" i="204" a="1"/>
  <c r="J584" i="204" s="1"/>
  <c r="N584" i="204" a="1"/>
  <c r="N584" i="204" s="1"/>
  <c r="G584" i="204" a="1"/>
  <c r="G584" i="204" s="1"/>
  <c r="L584" i="204" a="1"/>
  <c r="L584" i="204" s="1"/>
  <c r="H395" i="204" a="1"/>
  <c r="H395" i="204" s="1"/>
  <c r="L395" i="204" a="1"/>
  <c r="L395" i="204" s="1"/>
  <c r="M395" i="204" a="1"/>
  <c r="M395" i="204" s="1"/>
  <c r="F395" i="204" a="1"/>
  <c r="F395" i="204" s="1"/>
  <c r="G395" i="204" a="1"/>
  <c r="G395" i="204" s="1"/>
  <c r="J395" i="204" a="1"/>
  <c r="J395" i="204" s="1"/>
  <c r="I395" i="204" a="1"/>
  <c r="I395" i="204" s="1"/>
  <c r="K395" i="204" a="1"/>
  <c r="K395" i="204" s="1"/>
  <c r="E395" i="204" a="1"/>
  <c r="E395" i="204" s="1"/>
  <c r="N395" i="204" a="1"/>
  <c r="N395" i="204" s="1"/>
  <c r="E48" i="204" a="1"/>
  <c r="E48" i="204" s="1"/>
  <c r="G48" i="204" a="1"/>
  <c r="G48" i="204" s="1"/>
  <c r="F48" i="204" a="1"/>
  <c r="F48" i="204" s="1"/>
  <c r="L48" i="204" a="1"/>
  <c r="L48" i="204" s="1"/>
  <c r="J48" i="204" a="1"/>
  <c r="J48" i="204" s="1"/>
  <c r="N48" i="204" a="1"/>
  <c r="N48" i="204" s="1"/>
  <c r="H48" i="204" a="1"/>
  <c r="H48" i="204" s="1"/>
  <c r="I48" i="204" a="1"/>
  <c r="I48" i="204" s="1"/>
  <c r="K48" i="204" a="1"/>
  <c r="K48" i="204" s="1"/>
  <c r="M48" i="204" a="1"/>
  <c r="M48" i="204" s="1"/>
  <c r="N446" i="204" a="1"/>
  <c r="N446" i="204" s="1"/>
  <c r="J446" i="204" a="1"/>
  <c r="J446" i="204" s="1"/>
  <c r="I446" i="204" a="1"/>
  <c r="I446" i="204" s="1"/>
  <c r="M446" i="204" a="1"/>
  <c r="M446" i="204" s="1"/>
  <c r="F446" i="204" a="1"/>
  <c r="F446" i="204" s="1"/>
  <c r="H446" i="204" a="1"/>
  <c r="H446" i="204" s="1"/>
  <c r="E446" i="204" a="1"/>
  <c r="E446" i="204" s="1"/>
  <c r="L446" i="204" a="1"/>
  <c r="L446" i="204" s="1"/>
  <c r="K446" i="204" a="1"/>
  <c r="K446" i="204" s="1"/>
  <c r="G446" i="204" a="1"/>
  <c r="G446" i="204" s="1"/>
  <c r="G185" i="204" a="1"/>
  <c r="G185" i="204" s="1"/>
  <c r="H185" i="204" a="1"/>
  <c r="H185" i="204" s="1"/>
  <c r="F185" i="204" a="1"/>
  <c r="F185" i="204" s="1"/>
  <c r="N185" i="204" a="1"/>
  <c r="N185" i="204" s="1"/>
  <c r="K185" i="204" a="1"/>
  <c r="K185" i="204" s="1"/>
  <c r="J185" i="204" a="1"/>
  <c r="J185" i="204" s="1"/>
  <c r="I185" i="204" a="1"/>
  <c r="I185" i="204" s="1"/>
  <c r="E185" i="204" a="1"/>
  <c r="E185" i="204" s="1"/>
  <c r="M185" i="204" a="1"/>
  <c r="M185" i="204" s="1"/>
  <c r="L185" i="204" a="1"/>
  <c r="L185" i="204" s="1"/>
  <c r="H523" i="204" a="1"/>
  <c r="H523" i="204" s="1"/>
  <c r="G523" i="204" a="1"/>
  <c r="G523" i="204" s="1"/>
  <c r="L523" i="204" a="1"/>
  <c r="L523" i="204" s="1"/>
  <c r="F523" i="204" a="1"/>
  <c r="F523" i="204" s="1"/>
  <c r="E523" i="204" a="1"/>
  <c r="E523" i="204" s="1"/>
  <c r="K523" i="204" a="1"/>
  <c r="K523" i="204" s="1"/>
  <c r="N523" i="204" a="1"/>
  <c r="N523" i="204" s="1"/>
  <c r="I523" i="204" a="1"/>
  <c r="I523" i="204" s="1"/>
  <c r="J523" i="204" a="1"/>
  <c r="J523" i="204" s="1"/>
  <c r="M523" i="204" a="1"/>
  <c r="M523" i="204" s="1"/>
  <c r="I265" i="204" a="1"/>
  <c r="I265" i="204" s="1"/>
  <c r="K265" i="204" a="1"/>
  <c r="K265" i="204" s="1"/>
  <c r="J265" i="204" a="1"/>
  <c r="J265" i="204" s="1"/>
  <c r="H265" i="204" a="1"/>
  <c r="H265" i="204" s="1"/>
  <c r="G265" i="204" a="1"/>
  <c r="G265" i="204" s="1"/>
  <c r="M265" i="204" a="1"/>
  <c r="M265" i="204" s="1"/>
  <c r="L265" i="204" a="1"/>
  <c r="L265" i="204" s="1"/>
  <c r="F265" i="204" a="1"/>
  <c r="F265" i="204" s="1"/>
  <c r="N265" i="204" a="1"/>
  <c r="N265" i="204" s="1"/>
  <c r="E265" i="204" a="1"/>
  <c r="E265" i="204" s="1"/>
  <c r="E489" i="204" a="1"/>
  <c r="E489" i="204" s="1"/>
  <c r="F489" i="204" a="1"/>
  <c r="F489" i="204" s="1"/>
  <c r="N489" i="204" a="1"/>
  <c r="N489" i="204" s="1"/>
  <c r="M489" i="204" a="1"/>
  <c r="M489" i="204" s="1"/>
  <c r="H489" i="204" a="1"/>
  <c r="H489" i="204" s="1"/>
  <c r="K489" i="204" a="1"/>
  <c r="K489" i="204" s="1"/>
  <c r="G489" i="204" a="1"/>
  <c r="G489" i="204" s="1"/>
  <c r="L489" i="204" a="1"/>
  <c r="L489" i="204" s="1"/>
  <c r="J489" i="204" a="1"/>
  <c r="J489" i="204" s="1"/>
  <c r="I489" i="204" a="1"/>
  <c r="I489" i="204" s="1"/>
  <c r="K535" i="204" a="1"/>
  <c r="K535" i="204" s="1"/>
  <c r="M535" i="204" a="1"/>
  <c r="M535" i="204" s="1"/>
  <c r="F535" i="204" a="1"/>
  <c r="F535" i="204" s="1"/>
  <c r="N535" i="204" a="1"/>
  <c r="N535" i="204" s="1"/>
  <c r="E535" i="204" a="1"/>
  <c r="E535" i="204" s="1"/>
  <c r="H535" i="204" a="1"/>
  <c r="H535" i="204" s="1"/>
  <c r="G535" i="204" a="1"/>
  <c r="G535" i="204" s="1"/>
  <c r="L535" i="204" a="1"/>
  <c r="L535" i="204" s="1"/>
  <c r="J535" i="204" a="1"/>
  <c r="J535" i="204" s="1"/>
  <c r="I535" i="204" a="1"/>
  <c r="I535" i="204" s="1"/>
  <c r="E574" i="204" a="1"/>
  <c r="E574" i="204" s="1"/>
  <c r="L574" i="204" a="1"/>
  <c r="L574" i="204" s="1"/>
  <c r="N574" i="204" a="1"/>
  <c r="N574" i="204" s="1"/>
  <c r="J574" i="204" a="1"/>
  <c r="J574" i="204" s="1"/>
  <c r="F574" i="204" a="1"/>
  <c r="F574" i="204" s="1"/>
  <c r="M574" i="204" a="1"/>
  <c r="M574" i="204" s="1"/>
  <c r="G574" i="204" a="1"/>
  <c r="G574" i="204" s="1"/>
  <c r="K574" i="204" a="1"/>
  <c r="K574" i="204" s="1"/>
  <c r="I574" i="204" a="1"/>
  <c r="I574" i="204" s="1"/>
  <c r="H574" i="204" a="1"/>
  <c r="H574" i="204" s="1"/>
  <c r="H186" i="204" a="1"/>
  <c r="H186" i="204" s="1"/>
  <c r="M186" i="204" a="1"/>
  <c r="M186" i="204" s="1"/>
  <c r="J186" i="204" a="1"/>
  <c r="J186" i="204" s="1"/>
  <c r="I186" i="204" a="1"/>
  <c r="I186" i="204" s="1"/>
  <c r="E186" i="204" a="1"/>
  <c r="E186" i="204" s="1"/>
  <c r="L186" i="204" a="1"/>
  <c r="L186" i="204" s="1"/>
  <c r="K186" i="204" a="1"/>
  <c r="K186" i="204" s="1"/>
  <c r="N186" i="204" a="1"/>
  <c r="N186" i="204" s="1"/>
  <c r="F186" i="204" a="1"/>
  <c r="F186" i="204" s="1"/>
  <c r="G186" i="204" a="1"/>
  <c r="G186" i="204" s="1"/>
  <c r="L310" i="204" a="1"/>
  <c r="L310" i="204" s="1"/>
  <c r="K310" i="204" a="1"/>
  <c r="K310" i="204" s="1"/>
  <c r="N310" i="204" a="1"/>
  <c r="N310" i="204" s="1"/>
  <c r="J310" i="204" a="1"/>
  <c r="J310" i="204" s="1"/>
  <c r="G310" i="204" a="1"/>
  <c r="G310" i="204" s="1"/>
  <c r="E310" i="204" a="1"/>
  <c r="E310" i="204" s="1"/>
  <c r="H310" i="204" a="1"/>
  <c r="H310" i="204" s="1"/>
  <c r="M310" i="204" a="1"/>
  <c r="M310" i="204" s="1"/>
  <c r="I310" i="204" a="1"/>
  <c r="I310" i="204" s="1"/>
  <c r="F310" i="204" a="1"/>
  <c r="F310" i="204" s="1"/>
  <c r="J337" i="204" a="1"/>
  <c r="J337" i="204" s="1"/>
  <c r="E337" i="204" a="1"/>
  <c r="E337" i="204" s="1"/>
  <c r="N337" i="204" a="1"/>
  <c r="N337" i="204" s="1"/>
  <c r="L337" i="204" a="1"/>
  <c r="L337" i="204" s="1"/>
  <c r="I337" i="204" a="1"/>
  <c r="I337" i="204" s="1"/>
  <c r="K337" i="204" a="1"/>
  <c r="K337" i="204" s="1"/>
  <c r="F337" i="204" a="1"/>
  <c r="F337" i="204" s="1"/>
  <c r="H337" i="204" a="1"/>
  <c r="H337" i="204" s="1"/>
  <c r="M337" i="204" a="1"/>
  <c r="M337" i="204" s="1"/>
  <c r="G337" i="204" a="1"/>
  <c r="G337" i="204" s="1"/>
  <c r="M525" i="204" a="1"/>
  <c r="M525" i="204" s="1"/>
  <c r="F525" i="204" a="1"/>
  <c r="F525" i="204" s="1"/>
  <c r="I525" i="204" a="1"/>
  <c r="I525" i="204" s="1"/>
  <c r="J525" i="204" a="1"/>
  <c r="J525" i="204" s="1"/>
  <c r="L525" i="204" a="1"/>
  <c r="L525" i="204" s="1"/>
  <c r="G525" i="204" a="1"/>
  <c r="G525" i="204" s="1"/>
  <c r="H525" i="204" a="1"/>
  <c r="H525" i="204" s="1"/>
  <c r="E525" i="204" a="1"/>
  <c r="E525" i="204" s="1"/>
  <c r="N525" i="204" a="1"/>
  <c r="N525" i="204" s="1"/>
  <c r="K525" i="204" a="1"/>
  <c r="K525" i="204" s="1"/>
  <c r="J278" i="204" a="1"/>
  <c r="J278" i="204" s="1"/>
  <c r="G278" i="204" a="1"/>
  <c r="G278" i="204" s="1"/>
  <c r="I278" i="204" a="1"/>
  <c r="I278" i="204" s="1"/>
  <c r="F278" i="204" a="1"/>
  <c r="F278" i="204" s="1"/>
  <c r="K278" i="204" a="1"/>
  <c r="K278" i="204" s="1"/>
  <c r="E278" i="204" a="1"/>
  <c r="E278" i="204" s="1"/>
  <c r="L278" i="204" a="1"/>
  <c r="L278" i="204" s="1"/>
  <c r="H278" i="204" a="1"/>
  <c r="H278" i="204" s="1"/>
  <c r="M278" i="204" a="1"/>
  <c r="M278" i="204" s="1"/>
  <c r="N278" i="204" a="1"/>
  <c r="N278" i="204" s="1"/>
  <c r="G297" i="204" a="1"/>
  <c r="G297" i="204" s="1"/>
  <c r="I297" i="204" a="1"/>
  <c r="I297" i="204" s="1"/>
  <c r="E297" i="204" a="1"/>
  <c r="E297" i="204" s="1"/>
  <c r="J297" i="204" a="1"/>
  <c r="J297" i="204" s="1"/>
  <c r="K297" i="204" a="1"/>
  <c r="K297" i="204" s="1"/>
  <c r="F297" i="204" a="1"/>
  <c r="F297" i="204" s="1"/>
  <c r="L297" i="204" a="1"/>
  <c r="L297" i="204" s="1"/>
  <c r="H297" i="204" a="1"/>
  <c r="H297" i="204" s="1"/>
  <c r="N297" i="204" a="1"/>
  <c r="N297" i="204" s="1"/>
  <c r="M297" i="204" a="1"/>
  <c r="M297" i="204" s="1"/>
  <c r="F315" i="204" a="1"/>
  <c r="F315" i="204" s="1"/>
  <c r="E315" i="204" a="1"/>
  <c r="E315" i="204" s="1"/>
  <c r="K315" i="204" a="1"/>
  <c r="K315" i="204" s="1"/>
  <c r="G315" i="204" a="1"/>
  <c r="G315" i="204" s="1"/>
  <c r="I315" i="204" a="1"/>
  <c r="I315" i="204" s="1"/>
  <c r="H315" i="204" a="1"/>
  <c r="H315" i="204" s="1"/>
  <c r="M315" i="204" a="1"/>
  <c r="M315" i="204" s="1"/>
  <c r="L315" i="204" a="1"/>
  <c r="L315" i="204" s="1"/>
  <c r="J315" i="204" a="1"/>
  <c r="J315" i="204" s="1"/>
  <c r="N315" i="204" a="1"/>
  <c r="N315" i="204" s="1"/>
  <c r="E349" i="204" a="1"/>
  <c r="E349" i="204" s="1"/>
  <c r="J349" i="204" a="1"/>
  <c r="J349" i="204" s="1"/>
  <c r="L349" i="204" a="1"/>
  <c r="L349" i="204" s="1"/>
  <c r="M349" i="204" a="1"/>
  <c r="M349" i="204" s="1"/>
  <c r="N349" i="204" a="1"/>
  <c r="N349" i="204" s="1"/>
  <c r="H349" i="204" a="1"/>
  <c r="H349" i="204" s="1"/>
  <c r="K349" i="204" a="1"/>
  <c r="K349" i="204" s="1"/>
  <c r="F349" i="204" a="1"/>
  <c r="F349" i="204" s="1"/>
  <c r="G349" i="204" a="1"/>
  <c r="G349" i="204" s="1"/>
  <c r="I349" i="204" a="1"/>
  <c r="I349" i="204" s="1"/>
  <c r="M319" i="204" a="1"/>
  <c r="M319" i="204" s="1"/>
  <c r="N319" i="204" a="1"/>
  <c r="N319" i="204" s="1"/>
  <c r="E319" i="204" a="1"/>
  <c r="E319" i="204" s="1"/>
  <c r="H319" i="204" a="1"/>
  <c r="H319" i="204" s="1"/>
  <c r="F319" i="204" a="1"/>
  <c r="F319" i="204" s="1"/>
  <c r="L319" i="204" a="1"/>
  <c r="L319" i="204" s="1"/>
  <c r="J319" i="204" a="1"/>
  <c r="J319" i="204" s="1"/>
  <c r="K319" i="204" a="1"/>
  <c r="K319" i="204" s="1"/>
  <c r="G319" i="204" a="1"/>
  <c r="G319" i="204" s="1"/>
  <c r="I319" i="204" a="1"/>
  <c r="I319" i="204" s="1"/>
  <c r="I363" i="204" a="1"/>
  <c r="I363" i="204" s="1"/>
  <c r="L363" i="204" a="1"/>
  <c r="L363" i="204" s="1"/>
  <c r="G363" i="204" a="1"/>
  <c r="G363" i="204" s="1"/>
  <c r="N363" i="204" a="1"/>
  <c r="N363" i="204" s="1"/>
  <c r="J363" i="204" a="1"/>
  <c r="J363" i="204" s="1"/>
  <c r="H363" i="204" a="1"/>
  <c r="H363" i="204" s="1"/>
  <c r="E363" i="204" a="1"/>
  <c r="E363" i="204" s="1"/>
  <c r="K363" i="204" a="1"/>
  <c r="K363" i="204" s="1"/>
  <c r="M363" i="204" a="1"/>
  <c r="M363" i="204" s="1"/>
  <c r="F363" i="204" a="1"/>
  <c r="F363" i="204" s="1"/>
  <c r="M229" i="204" a="1"/>
  <c r="M229" i="204" s="1"/>
  <c r="J229" i="204" a="1"/>
  <c r="J229" i="204" s="1"/>
  <c r="K229" i="204" a="1"/>
  <c r="K229" i="204" s="1"/>
  <c r="N229" i="204" a="1"/>
  <c r="N229" i="204" s="1"/>
  <c r="F229" i="204" a="1"/>
  <c r="F229" i="204" s="1"/>
  <c r="G229" i="204" a="1"/>
  <c r="G229" i="204" s="1"/>
  <c r="E229" i="204" a="1"/>
  <c r="E229" i="204" s="1"/>
  <c r="I229" i="204" a="1"/>
  <c r="I229" i="204" s="1"/>
  <c r="L229" i="204" a="1"/>
  <c r="L229" i="204" s="1"/>
  <c r="H229" i="204" a="1"/>
  <c r="H229" i="204" s="1"/>
  <c r="I29" i="204" a="1"/>
  <c r="I29" i="204" s="1"/>
  <c r="H29" i="204" a="1"/>
  <c r="H29" i="204" s="1"/>
  <c r="L29" i="204" a="1"/>
  <c r="L29" i="204" s="1"/>
  <c r="F29" i="204" a="1"/>
  <c r="F29" i="204" s="1"/>
  <c r="K29" i="204" a="1"/>
  <c r="K29" i="204" s="1"/>
  <c r="J29" i="204" a="1"/>
  <c r="J29" i="204" s="1"/>
  <c r="M29" i="204" a="1"/>
  <c r="M29" i="204" s="1"/>
  <c r="G29" i="204" a="1"/>
  <c r="G29" i="204" s="1"/>
  <c r="N29" i="204" a="1"/>
  <c r="N29" i="204" s="1"/>
  <c r="E29" i="204" a="1"/>
  <c r="E29" i="204" s="1"/>
  <c r="K89" i="204" a="1"/>
  <c r="K89" i="204" s="1"/>
  <c r="M89" i="204" a="1"/>
  <c r="M89" i="204" s="1"/>
  <c r="I89" i="204" a="1"/>
  <c r="I89" i="204" s="1"/>
  <c r="H89" i="204" a="1"/>
  <c r="H89" i="204" s="1"/>
  <c r="J89" i="204" a="1"/>
  <c r="J89" i="204" s="1"/>
  <c r="N89" i="204" a="1"/>
  <c r="N89" i="204" s="1"/>
  <c r="G89" i="204" a="1"/>
  <c r="G89" i="204" s="1"/>
  <c r="L89" i="204" a="1"/>
  <c r="L89" i="204" s="1"/>
  <c r="F89" i="204" a="1"/>
  <c r="F89" i="204" s="1"/>
  <c r="E89" i="204" a="1"/>
  <c r="E89" i="204" s="1"/>
  <c r="G307" i="204" a="1"/>
  <c r="G307" i="204" s="1"/>
  <c r="M307" i="204" a="1"/>
  <c r="M307" i="204" s="1"/>
  <c r="L307" i="204" a="1"/>
  <c r="L307" i="204" s="1"/>
  <c r="J307" i="204" a="1"/>
  <c r="J307" i="204" s="1"/>
  <c r="E307" i="204" a="1"/>
  <c r="E307" i="204" s="1"/>
  <c r="H307" i="204" a="1"/>
  <c r="H307" i="204" s="1"/>
  <c r="N307" i="204" a="1"/>
  <c r="N307" i="204" s="1"/>
  <c r="I307" i="204" a="1"/>
  <c r="I307" i="204" s="1"/>
  <c r="F307" i="204" a="1"/>
  <c r="F307" i="204" s="1"/>
  <c r="K307" i="204" a="1"/>
  <c r="K307" i="204" s="1"/>
  <c r="H324" i="204" a="1"/>
  <c r="H324" i="204" s="1"/>
  <c r="N324" i="204" a="1"/>
  <c r="N324" i="204" s="1"/>
  <c r="M324" i="204" a="1"/>
  <c r="M324" i="204" s="1"/>
  <c r="I324" i="204" a="1"/>
  <c r="I324" i="204" s="1"/>
  <c r="J324" i="204" a="1"/>
  <c r="J324" i="204" s="1"/>
  <c r="L324" i="204" a="1"/>
  <c r="L324" i="204" s="1"/>
  <c r="F324" i="204" a="1"/>
  <c r="F324" i="204" s="1"/>
  <c r="K324" i="204" a="1"/>
  <c r="K324" i="204" s="1"/>
  <c r="G324" i="204" a="1"/>
  <c r="G324" i="204" s="1"/>
  <c r="E324" i="204" a="1"/>
  <c r="E324" i="204" s="1"/>
  <c r="K242" i="204" a="1"/>
  <c r="K242" i="204" s="1"/>
  <c r="J242" i="204" a="1"/>
  <c r="J242" i="204" s="1"/>
  <c r="F242" i="204" a="1"/>
  <c r="F242" i="204" s="1"/>
  <c r="I242" i="204" a="1"/>
  <c r="I242" i="204" s="1"/>
  <c r="M242" i="204" a="1"/>
  <c r="M242" i="204" s="1"/>
  <c r="N242" i="204" a="1"/>
  <c r="N242" i="204" s="1"/>
  <c r="L242" i="204" a="1"/>
  <c r="L242" i="204" s="1"/>
  <c r="E242" i="204" a="1"/>
  <c r="E242" i="204" s="1"/>
  <c r="H242" i="204" a="1"/>
  <c r="H242" i="204" s="1"/>
  <c r="G242" i="204" a="1"/>
  <c r="G242" i="204" s="1"/>
  <c r="L565" i="204" a="1"/>
  <c r="L565" i="204" s="1"/>
  <c r="H565" i="204" a="1"/>
  <c r="H565" i="204" s="1"/>
  <c r="N565" i="204" a="1"/>
  <c r="N565" i="204" s="1"/>
  <c r="J565" i="204" a="1"/>
  <c r="J565" i="204" s="1"/>
  <c r="G565" i="204" a="1"/>
  <c r="G565" i="204" s="1"/>
  <c r="I565" i="204" a="1"/>
  <c r="I565" i="204" s="1"/>
  <c r="E565" i="204" a="1"/>
  <c r="E565" i="204" s="1"/>
  <c r="K565" i="204" a="1"/>
  <c r="K565" i="204" s="1"/>
  <c r="M565" i="204" a="1"/>
  <c r="M565" i="204" s="1"/>
  <c r="F565" i="204" a="1"/>
  <c r="F565" i="204" s="1"/>
  <c r="E398" i="204" a="1"/>
  <c r="E398" i="204" s="1"/>
  <c r="G398" i="204" a="1"/>
  <c r="G398" i="204" s="1"/>
  <c r="L398" i="204" a="1"/>
  <c r="L398" i="204" s="1"/>
  <c r="N398" i="204" a="1"/>
  <c r="N398" i="204" s="1"/>
  <c r="K398" i="204" a="1"/>
  <c r="K398" i="204" s="1"/>
  <c r="M398" i="204" a="1"/>
  <c r="M398" i="204" s="1"/>
  <c r="J398" i="204" a="1"/>
  <c r="J398" i="204" s="1"/>
  <c r="I398" i="204" a="1"/>
  <c r="I398" i="204" s="1"/>
  <c r="F398" i="204" a="1"/>
  <c r="F398" i="204" s="1"/>
  <c r="H398" i="204" a="1"/>
  <c r="H398" i="204" s="1"/>
  <c r="E236" i="204" a="1"/>
  <c r="E236" i="204" s="1"/>
  <c r="K236" i="204" a="1"/>
  <c r="K236" i="204" s="1"/>
  <c r="H236" i="204" a="1"/>
  <c r="H236" i="204" s="1"/>
  <c r="M236" i="204" a="1"/>
  <c r="M236" i="204" s="1"/>
  <c r="I236" i="204" a="1"/>
  <c r="I236" i="204" s="1"/>
  <c r="N236" i="204" a="1"/>
  <c r="N236" i="204" s="1"/>
  <c r="F236" i="204" a="1"/>
  <c r="F236" i="204" s="1"/>
  <c r="G236" i="204" a="1"/>
  <c r="G236" i="204" s="1"/>
  <c r="J236" i="204" a="1"/>
  <c r="J236" i="204" s="1"/>
  <c r="L236" i="204" a="1"/>
  <c r="L236" i="204" s="1"/>
  <c r="M248" i="204" a="1"/>
  <c r="M248" i="204" s="1"/>
  <c r="F248" i="204" a="1"/>
  <c r="F248" i="204" s="1"/>
  <c r="K248" i="204" a="1"/>
  <c r="K248" i="204" s="1"/>
  <c r="H248" i="204" a="1"/>
  <c r="H248" i="204" s="1"/>
  <c r="L248" i="204" a="1"/>
  <c r="L248" i="204" s="1"/>
  <c r="J248" i="204" a="1"/>
  <c r="J248" i="204" s="1"/>
  <c r="E248" i="204" a="1"/>
  <c r="E248" i="204" s="1"/>
  <c r="I248" i="204" a="1"/>
  <c r="I248" i="204" s="1"/>
  <c r="G248" i="204" a="1"/>
  <c r="G248" i="204" s="1"/>
  <c r="N248" i="204" a="1"/>
  <c r="N248" i="204" s="1"/>
  <c r="I260" i="204" a="1"/>
  <c r="I260" i="204" s="1"/>
  <c r="E260" i="204" a="1"/>
  <c r="E260" i="204" s="1"/>
  <c r="K260" i="204" a="1"/>
  <c r="K260" i="204" s="1"/>
  <c r="L260" i="204" a="1"/>
  <c r="L260" i="204" s="1"/>
  <c r="F260" i="204" a="1"/>
  <c r="F260" i="204" s="1"/>
  <c r="M260" i="204" a="1"/>
  <c r="M260" i="204" s="1"/>
  <c r="J260" i="204" a="1"/>
  <c r="J260" i="204" s="1"/>
  <c r="G260" i="204" a="1"/>
  <c r="G260" i="204" s="1"/>
  <c r="N260" i="204" a="1"/>
  <c r="N260" i="204" s="1"/>
  <c r="H260" i="204" a="1"/>
  <c r="H260" i="204" s="1"/>
  <c r="G366" i="204" a="1"/>
  <c r="G366" i="204" s="1"/>
  <c r="L366" i="204" a="1"/>
  <c r="L366" i="204" s="1"/>
  <c r="E366" i="204" a="1"/>
  <c r="E366" i="204" s="1"/>
  <c r="F366" i="204" a="1"/>
  <c r="F366" i="204" s="1"/>
  <c r="M366" i="204" a="1"/>
  <c r="M366" i="204" s="1"/>
  <c r="I366" i="204" a="1"/>
  <c r="I366" i="204" s="1"/>
  <c r="N366" i="204" a="1"/>
  <c r="N366" i="204" s="1"/>
  <c r="J366" i="204" a="1"/>
  <c r="J366" i="204" s="1"/>
  <c r="H366" i="204" a="1"/>
  <c r="H366" i="204" s="1"/>
  <c r="K366" i="204" a="1"/>
  <c r="K366" i="204" s="1"/>
  <c r="L302" i="204" a="1"/>
  <c r="L302" i="204" s="1"/>
  <c r="G302" i="204" a="1"/>
  <c r="G302" i="204" s="1"/>
  <c r="J302" i="204" a="1"/>
  <c r="J302" i="204" s="1"/>
  <c r="H302" i="204" a="1"/>
  <c r="H302" i="204" s="1"/>
  <c r="I302" i="204" a="1"/>
  <c r="I302" i="204" s="1"/>
  <c r="N302" i="204" a="1"/>
  <c r="N302" i="204" s="1"/>
  <c r="M302" i="204" a="1"/>
  <c r="M302" i="204" s="1"/>
  <c r="E302" i="204" a="1"/>
  <c r="E302" i="204" s="1"/>
  <c r="K302" i="204" a="1"/>
  <c r="K302" i="204" s="1"/>
  <c r="F302" i="204" a="1"/>
  <c r="F302" i="204" s="1"/>
  <c r="E255" i="204" a="1"/>
  <c r="E255" i="204" s="1"/>
  <c r="G255" i="204" a="1"/>
  <c r="G255" i="204" s="1"/>
  <c r="I255" i="204" a="1"/>
  <c r="I255" i="204" s="1"/>
  <c r="K255" i="204" a="1"/>
  <c r="K255" i="204" s="1"/>
  <c r="F255" i="204" a="1"/>
  <c r="F255" i="204" s="1"/>
  <c r="N255" i="204" a="1"/>
  <c r="N255" i="204" s="1"/>
  <c r="L255" i="204" a="1"/>
  <c r="L255" i="204" s="1"/>
  <c r="M255" i="204" a="1"/>
  <c r="M255" i="204" s="1"/>
  <c r="H255" i="204" a="1"/>
  <c r="H255" i="204" s="1"/>
  <c r="J255" i="204" a="1"/>
  <c r="J255" i="204" s="1"/>
  <c r="M533" i="204" a="1"/>
  <c r="M533" i="204" s="1"/>
  <c r="I533" i="204" a="1"/>
  <c r="I533" i="204" s="1"/>
  <c r="G533" i="204" a="1"/>
  <c r="G533" i="204" s="1"/>
  <c r="F533" i="204" a="1"/>
  <c r="F533" i="204" s="1"/>
  <c r="N533" i="204" a="1"/>
  <c r="N533" i="204" s="1"/>
  <c r="L533" i="204" a="1"/>
  <c r="L533" i="204" s="1"/>
  <c r="J533" i="204" a="1"/>
  <c r="J533" i="204" s="1"/>
  <c r="K533" i="204" a="1"/>
  <c r="K533" i="204" s="1"/>
  <c r="H533" i="204" a="1"/>
  <c r="H533" i="204" s="1"/>
  <c r="E533" i="204" a="1"/>
  <c r="E533" i="204" s="1"/>
  <c r="G239" i="204" a="1"/>
  <c r="G239" i="204" s="1"/>
  <c r="L239" i="204" a="1"/>
  <c r="L239" i="204" s="1"/>
  <c r="I239" i="204" a="1"/>
  <c r="I239" i="204" s="1"/>
  <c r="J239" i="204" a="1"/>
  <c r="J239" i="204" s="1"/>
  <c r="K239" i="204" a="1"/>
  <c r="K239" i="204" s="1"/>
  <c r="E239" i="204" a="1"/>
  <c r="E239" i="204" s="1"/>
  <c r="M239" i="204" a="1"/>
  <c r="M239" i="204" s="1"/>
  <c r="H239" i="204" a="1"/>
  <c r="H239" i="204" s="1"/>
  <c r="N239" i="204" a="1"/>
  <c r="N239" i="204" s="1"/>
  <c r="F239" i="204" a="1"/>
  <c r="F239" i="204" s="1"/>
  <c r="F452" i="204" a="1"/>
  <c r="F452" i="204" s="1"/>
  <c r="L452" i="204" a="1"/>
  <c r="L452" i="204" s="1"/>
  <c r="M452" i="204" a="1"/>
  <c r="M452" i="204" s="1"/>
  <c r="H452" i="204" a="1"/>
  <c r="H452" i="204" s="1"/>
  <c r="E452" i="204" a="1"/>
  <c r="E452" i="204" s="1"/>
  <c r="K452" i="204" a="1"/>
  <c r="K452" i="204" s="1"/>
  <c r="N452" i="204" a="1"/>
  <c r="N452" i="204" s="1"/>
  <c r="J452" i="204" a="1"/>
  <c r="J452" i="204" s="1"/>
  <c r="G452" i="204" a="1"/>
  <c r="G452" i="204" s="1"/>
  <c r="I452" i="204" a="1"/>
  <c r="I452" i="204" s="1"/>
  <c r="E377" i="204" a="1"/>
  <c r="E377" i="204" s="1"/>
  <c r="K377" i="204" a="1"/>
  <c r="K377" i="204" s="1"/>
  <c r="J377" i="204" a="1"/>
  <c r="J377" i="204" s="1"/>
  <c r="F377" i="204" a="1"/>
  <c r="F377" i="204" s="1"/>
  <c r="N377" i="204" a="1"/>
  <c r="N377" i="204" s="1"/>
  <c r="I377" i="204" a="1"/>
  <c r="I377" i="204" s="1"/>
  <c r="M377" i="204" a="1"/>
  <c r="M377" i="204" s="1"/>
  <c r="L377" i="204" a="1"/>
  <c r="L377" i="204" s="1"/>
  <c r="G377" i="204" a="1"/>
  <c r="G377" i="204" s="1"/>
  <c r="H377" i="204" a="1"/>
  <c r="H377" i="204" s="1"/>
  <c r="E152" i="204" a="1"/>
  <c r="E152" i="204" s="1"/>
  <c r="F152" i="204" a="1"/>
  <c r="F152" i="204" s="1"/>
  <c r="N152" i="204" a="1"/>
  <c r="N152" i="204" s="1"/>
  <c r="G152" i="204" a="1"/>
  <c r="G152" i="204" s="1"/>
  <c r="H152" i="204" a="1"/>
  <c r="H152" i="204" s="1"/>
  <c r="M152" i="204" a="1"/>
  <c r="M152" i="204" s="1"/>
  <c r="J152" i="204" a="1"/>
  <c r="J152" i="204" s="1"/>
  <c r="L152" i="204" a="1"/>
  <c r="L152" i="204" s="1"/>
  <c r="I152" i="204" a="1"/>
  <c r="I152" i="204" s="1"/>
  <c r="K152" i="204" a="1"/>
  <c r="K152" i="204" s="1"/>
  <c r="N17" i="204" a="1"/>
  <c r="N17" i="204" s="1"/>
  <c r="J17" i="204" a="1"/>
  <c r="J17" i="204" s="1"/>
  <c r="G17" i="204" a="1"/>
  <c r="G17" i="204" s="1"/>
  <c r="H17" i="204" a="1"/>
  <c r="H17" i="204" s="1"/>
  <c r="L17" i="204" a="1"/>
  <c r="L17" i="204" s="1"/>
  <c r="K17" i="204" a="1"/>
  <c r="K17" i="204" s="1"/>
  <c r="I17" i="204" a="1"/>
  <c r="I17" i="204" s="1"/>
  <c r="F17" i="204" a="1"/>
  <c r="F17" i="204" s="1"/>
  <c r="E17" i="204" a="1"/>
  <c r="E17" i="204" s="1"/>
  <c r="M17" i="204" a="1"/>
  <c r="M17" i="204" s="1"/>
  <c r="M272" i="204" a="1"/>
  <c r="M272" i="204" s="1"/>
  <c r="K272" i="204" a="1"/>
  <c r="K272" i="204" s="1"/>
  <c r="L272" i="204" a="1"/>
  <c r="L272" i="204" s="1"/>
  <c r="I272" i="204" a="1"/>
  <c r="I272" i="204" s="1"/>
  <c r="F272" i="204" a="1"/>
  <c r="F272" i="204" s="1"/>
  <c r="G272" i="204" a="1"/>
  <c r="G272" i="204" s="1"/>
  <c r="E272" i="204" a="1"/>
  <c r="E272" i="204" s="1"/>
  <c r="N272" i="204" a="1"/>
  <c r="N272" i="204" s="1"/>
  <c r="H272" i="204" a="1"/>
  <c r="H272" i="204" s="1"/>
  <c r="J272" i="204" a="1"/>
  <c r="J272" i="204" s="1"/>
  <c r="K143" i="204" a="1"/>
  <c r="K143" i="204" s="1"/>
  <c r="H143" i="204" a="1"/>
  <c r="H143" i="204" s="1"/>
  <c r="I143" i="204" a="1"/>
  <c r="I143" i="204" s="1"/>
  <c r="J143" i="204" a="1"/>
  <c r="J143" i="204" s="1"/>
  <c r="M143" i="204" a="1"/>
  <c r="M143" i="204" s="1"/>
  <c r="E143" i="204" a="1"/>
  <c r="E143" i="204" s="1"/>
  <c r="L143" i="204" a="1"/>
  <c r="L143" i="204" s="1"/>
  <c r="F143" i="204" a="1"/>
  <c r="F143" i="204" s="1"/>
  <c r="N143" i="204" a="1"/>
  <c r="N143" i="204" s="1"/>
  <c r="G143" i="204" a="1"/>
  <c r="G143" i="204" s="1"/>
  <c r="M449" i="204" a="1"/>
  <c r="M449" i="204" s="1"/>
  <c r="H449" i="204" a="1"/>
  <c r="H449" i="204" s="1"/>
  <c r="E449" i="204" a="1"/>
  <c r="E449" i="204" s="1"/>
  <c r="F449" i="204" a="1"/>
  <c r="F449" i="204" s="1"/>
  <c r="N449" i="204" a="1"/>
  <c r="N449" i="204" s="1"/>
  <c r="I449" i="204" a="1"/>
  <c r="I449" i="204" s="1"/>
  <c r="J449" i="204" a="1"/>
  <c r="J449" i="204" s="1"/>
  <c r="K449" i="204" a="1"/>
  <c r="K449" i="204" s="1"/>
  <c r="G449" i="204" a="1"/>
  <c r="G449" i="204" s="1"/>
  <c r="L449" i="204" a="1"/>
  <c r="L449" i="204" s="1"/>
  <c r="G425" i="204" a="1"/>
  <c r="G425" i="204" s="1"/>
  <c r="E425" i="204" a="1"/>
  <c r="E425" i="204" s="1"/>
  <c r="H425" i="204" a="1"/>
  <c r="H425" i="204" s="1"/>
  <c r="N425" i="204" a="1"/>
  <c r="N425" i="204" s="1"/>
  <c r="M425" i="204" a="1"/>
  <c r="M425" i="204" s="1"/>
  <c r="I425" i="204" a="1"/>
  <c r="I425" i="204" s="1"/>
  <c r="J425" i="204" a="1"/>
  <c r="J425" i="204" s="1"/>
  <c r="L425" i="204" a="1"/>
  <c r="L425" i="204" s="1"/>
  <c r="F425" i="204" a="1"/>
  <c r="F425" i="204" s="1"/>
  <c r="K425" i="204" a="1"/>
  <c r="K425" i="204" s="1"/>
  <c r="E110" i="204" a="1"/>
  <c r="E110" i="204" s="1"/>
  <c r="M110" i="204" a="1"/>
  <c r="M110" i="204" s="1"/>
  <c r="K110" i="204" a="1"/>
  <c r="K110" i="204" s="1"/>
  <c r="J110" i="204" a="1"/>
  <c r="J110" i="204" s="1"/>
  <c r="L110" i="204" a="1"/>
  <c r="L110" i="204" s="1"/>
  <c r="N110" i="204" a="1"/>
  <c r="N110" i="204" s="1"/>
  <c r="F110" i="204" a="1"/>
  <c r="F110" i="204" s="1"/>
  <c r="I110" i="204" a="1"/>
  <c r="I110" i="204" s="1"/>
  <c r="H110" i="204" a="1"/>
  <c r="H110" i="204" s="1"/>
  <c r="G110" i="204" a="1"/>
  <c r="G110" i="204" s="1"/>
  <c r="J401" i="204" a="1"/>
  <c r="J401" i="204" s="1"/>
  <c r="M401" i="204" a="1"/>
  <c r="M401" i="204" s="1"/>
  <c r="L401" i="204" a="1"/>
  <c r="L401" i="204" s="1"/>
  <c r="I401" i="204" a="1"/>
  <c r="I401" i="204" s="1"/>
  <c r="E401" i="204" a="1"/>
  <c r="E401" i="204" s="1"/>
  <c r="H401" i="204" a="1"/>
  <c r="H401" i="204" s="1"/>
  <c r="K401" i="204" a="1"/>
  <c r="K401" i="204" s="1"/>
  <c r="G401" i="204" a="1"/>
  <c r="G401" i="204" s="1"/>
  <c r="F401" i="204" a="1"/>
  <c r="F401" i="204" s="1"/>
  <c r="N401" i="204" a="1"/>
  <c r="N401" i="204" s="1"/>
  <c r="K91" i="204" a="1"/>
  <c r="K91" i="204" s="1"/>
  <c r="N91" i="204" a="1"/>
  <c r="N91" i="204" s="1"/>
  <c r="J91" i="204" a="1"/>
  <c r="J91" i="204" s="1"/>
  <c r="I91" i="204" a="1"/>
  <c r="I91" i="204" s="1"/>
  <c r="L91" i="204" a="1"/>
  <c r="L91" i="204" s="1"/>
  <c r="E91" i="204" a="1"/>
  <c r="E91" i="204" s="1"/>
  <c r="G91" i="204" a="1"/>
  <c r="G91" i="204" s="1"/>
  <c r="M91" i="204" a="1"/>
  <c r="M91" i="204" s="1"/>
  <c r="F91" i="204" a="1"/>
  <c r="F91" i="204" s="1"/>
  <c r="H91" i="204" a="1"/>
  <c r="H91" i="204" s="1"/>
  <c r="M188" i="204" a="1"/>
  <c r="M188" i="204" s="1"/>
  <c r="K188" i="204" a="1"/>
  <c r="K188" i="204" s="1"/>
  <c r="E188" i="204" a="1"/>
  <c r="E188" i="204" s="1"/>
  <c r="N188" i="204" a="1"/>
  <c r="N188" i="204" s="1"/>
  <c r="H188" i="204" a="1"/>
  <c r="H188" i="204" s="1"/>
  <c r="L188" i="204" a="1"/>
  <c r="L188" i="204" s="1"/>
  <c r="J188" i="204" a="1"/>
  <c r="J188" i="204" s="1"/>
  <c r="I188" i="204" a="1"/>
  <c r="I188" i="204" s="1"/>
  <c r="G188" i="204" a="1"/>
  <c r="G188" i="204" s="1"/>
  <c r="F188" i="204" a="1"/>
  <c r="F188" i="204" s="1"/>
  <c r="F334" i="204" a="1"/>
  <c r="F334" i="204" s="1"/>
  <c r="I334" i="204" a="1"/>
  <c r="I334" i="204" s="1"/>
  <c r="N334" i="204" a="1"/>
  <c r="N334" i="204" s="1"/>
  <c r="L334" i="204" a="1"/>
  <c r="L334" i="204" s="1"/>
  <c r="H334" i="204" a="1"/>
  <c r="H334" i="204" s="1"/>
  <c r="J334" i="204" a="1"/>
  <c r="J334" i="204" s="1"/>
  <c r="K334" i="204" a="1"/>
  <c r="K334" i="204" s="1"/>
  <c r="M334" i="204" a="1"/>
  <c r="M334" i="204" s="1"/>
  <c r="G334" i="204" a="1"/>
  <c r="G334" i="204" s="1"/>
  <c r="E334" i="204" a="1"/>
  <c r="E334" i="204" s="1"/>
  <c r="G502" i="204" a="1"/>
  <c r="G502" i="204" s="1"/>
  <c r="F502" i="204" a="1"/>
  <c r="F502" i="204" s="1"/>
  <c r="L502" i="204" a="1"/>
  <c r="L502" i="204" s="1"/>
  <c r="N502" i="204" a="1"/>
  <c r="N502" i="204" s="1"/>
  <c r="M502" i="204" a="1"/>
  <c r="M502" i="204" s="1"/>
  <c r="H502" i="204" a="1"/>
  <c r="H502" i="204" s="1"/>
  <c r="I502" i="204" a="1"/>
  <c r="I502" i="204" s="1"/>
  <c r="K502" i="204" a="1"/>
  <c r="K502" i="204" s="1"/>
  <c r="E502" i="204" a="1"/>
  <c r="E502" i="204" s="1"/>
  <c r="J502" i="204" a="1"/>
  <c r="J502" i="204" s="1"/>
  <c r="G560" i="204" a="1"/>
  <c r="G560" i="204" s="1"/>
  <c r="J560" i="204" a="1"/>
  <c r="J560" i="204" s="1"/>
  <c r="M560" i="204" a="1"/>
  <c r="M560" i="204" s="1"/>
  <c r="H560" i="204" a="1"/>
  <c r="H560" i="204" s="1"/>
  <c r="E560" i="204" a="1"/>
  <c r="E560" i="204" s="1"/>
  <c r="F560" i="204" a="1"/>
  <c r="F560" i="204" s="1"/>
  <c r="I560" i="204" a="1"/>
  <c r="I560" i="204" s="1"/>
  <c r="N560" i="204" a="1"/>
  <c r="N560" i="204" s="1"/>
  <c r="L560" i="204" a="1"/>
  <c r="L560" i="204" s="1"/>
  <c r="K560" i="204" a="1"/>
  <c r="K560" i="204" s="1"/>
  <c r="K428" i="204" a="1"/>
  <c r="K428" i="204" s="1"/>
  <c r="N428" i="204" a="1"/>
  <c r="N428" i="204" s="1"/>
  <c r="M428" i="204" a="1"/>
  <c r="M428" i="204" s="1"/>
  <c r="H428" i="204" a="1"/>
  <c r="H428" i="204" s="1"/>
  <c r="L428" i="204" a="1"/>
  <c r="L428" i="204" s="1"/>
  <c r="J428" i="204" a="1"/>
  <c r="J428" i="204" s="1"/>
  <c r="I428" i="204" a="1"/>
  <c r="I428" i="204" s="1"/>
  <c r="G428" i="204" a="1"/>
  <c r="G428" i="204" s="1"/>
  <c r="F428" i="204" a="1"/>
  <c r="F428" i="204" s="1"/>
  <c r="E428" i="204" a="1"/>
  <c r="E428" i="204" s="1"/>
  <c r="J294" i="204" a="1"/>
  <c r="J294" i="204" s="1"/>
  <c r="K294" i="204" a="1"/>
  <c r="K294" i="204" s="1"/>
  <c r="E294" i="204" a="1"/>
  <c r="E294" i="204" s="1"/>
  <c r="H294" i="204" a="1"/>
  <c r="H294" i="204" s="1"/>
  <c r="F294" i="204" a="1"/>
  <c r="F294" i="204" s="1"/>
  <c r="I294" i="204" a="1"/>
  <c r="I294" i="204" s="1"/>
  <c r="N294" i="204" a="1"/>
  <c r="N294" i="204" s="1"/>
  <c r="L294" i="204" a="1"/>
  <c r="L294" i="204" s="1"/>
  <c r="M294" i="204" a="1"/>
  <c r="M294" i="204" s="1"/>
  <c r="G294" i="204" a="1"/>
  <c r="G294" i="204" s="1"/>
  <c r="N447" i="204" a="1"/>
  <c r="N447" i="204" s="1"/>
  <c r="J447" i="204" a="1"/>
  <c r="J447" i="204" s="1"/>
  <c r="K447" i="204" a="1"/>
  <c r="K447" i="204" s="1"/>
  <c r="M447" i="204" a="1"/>
  <c r="M447" i="204" s="1"/>
  <c r="L447" i="204" a="1"/>
  <c r="L447" i="204" s="1"/>
  <c r="F447" i="204" a="1"/>
  <c r="F447" i="204" s="1"/>
  <c r="I447" i="204" a="1"/>
  <c r="I447" i="204" s="1"/>
  <c r="E447" i="204" a="1"/>
  <c r="E447" i="204" s="1"/>
  <c r="H447" i="204" a="1"/>
  <c r="H447" i="204" s="1"/>
  <c r="G447" i="204" a="1"/>
  <c r="G447" i="204" s="1"/>
  <c r="G300" i="204" a="1"/>
  <c r="G300" i="204" s="1"/>
  <c r="E300" i="204" a="1"/>
  <c r="E300" i="204" s="1"/>
  <c r="L300" i="204" a="1"/>
  <c r="L300" i="204" s="1"/>
  <c r="K300" i="204" a="1"/>
  <c r="K300" i="204" s="1"/>
  <c r="I300" i="204" a="1"/>
  <c r="I300" i="204" s="1"/>
  <c r="N300" i="204" a="1"/>
  <c r="N300" i="204" s="1"/>
  <c r="J300" i="204" a="1"/>
  <c r="J300" i="204" s="1"/>
  <c r="H300" i="204" a="1"/>
  <c r="H300" i="204" s="1"/>
  <c r="M300" i="204" a="1"/>
  <c r="M300" i="204" s="1"/>
  <c r="F300" i="204" a="1"/>
  <c r="F300" i="204" s="1"/>
  <c r="I209" i="204" a="1"/>
  <c r="I209" i="204" s="1"/>
  <c r="L209" i="204" a="1"/>
  <c r="L209" i="204" s="1"/>
  <c r="K209" i="204" a="1"/>
  <c r="K209" i="204" s="1"/>
  <c r="E209" i="204" a="1"/>
  <c r="E209" i="204" s="1"/>
  <c r="J209" i="204" a="1"/>
  <c r="J209" i="204" s="1"/>
  <c r="N209" i="204" a="1"/>
  <c r="N209" i="204" s="1"/>
  <c r="F209" i="204" a="1"/>
  <c r="F209" i="204" s="1"/>
  <c r="G209" i="204" a="1"/>
  <c r="G209" i="204" s="1"/>
  <c r="H209" i="204" a="1"/>
  <c r="H209" i="204" s="1"/>
  <c r="M209" i="204" a="1"/>
  <c r="M209" i="204" s="1"/>
  <c r="J392" i="204" a="1"/>
  <c r="J392" i="204" s="1"/>
  <c r="I392" i="204" a="1"/>
  <c r="I392" i="204" s="1"/>
  <c r="E392" i="204" a="1"/>
  <c r="E392" i="204" s="1"/>
  <c r="G392" i="204" a="1"/>
  <c r="G392" i="204" s="1"/>
  <c r="K392" i="204" a="1"/>
  <c r="K392" i="204" s="1"/>
  <c r="M392" i="204" a="1"/>
  <c r="M392" i="204" s="1"/>
  <c r="F392" i="204" a="1"/>
  <c r="F392" i="204" s="1"/>
  <c r="H392" i="204" a="1"/>
  <c r="H392" i="204" s="1"/>
  <c r="N392" i="204" a="1"/>
  <c r="N392" i="204" s="1"/>
  <c r="L392" i="204" a="1"/>
  <c r="L392" i="204" s="1"/>
  <c r="M479" i="204" a="1"/>
  <c r="M479" i="204" s="1"/>
  <c r="E479" i="204" a="1"/>
  <c r="E479" i="204" s="1"/>
  <c r="F479" i="204" a="1"/>
  <c r="F479" i="204" s="1"/>
  <c r="G479" i="204" a="1"/>
  <c r="G479" i="204" s="1"/>
  <c r="J479" i="204" a="1"/>
  <c r="J479" i="204" s="1"/>
  <c r="I479" i="204" a="1"/>
  <c r="I479" i="204" s="1"/>
  <c r="N479" i="204" a="1"/>
  <c r="N479" i="204" s="1"/>
  <c r="L479" i="204" a="1"/>
  <c r="L479" i="204" s="1"/>
  <c r="K479" i="204" a="1"/>
  <c r="K479" i="204" s="1"/>
  <c r="H479" i="204" a="1"/>
  <c r="H479" i="204" s="1"/>
  <c r="I546" i="204" a="1"/>
  <c r="I546" i="204" s="1"/>
  <c r="H546" i="204" a="1"/>
  <c r="H546" i="204" s="1"/>
  <c r="L546" i="204" a="1"/>
  <c r="L546" i="204" s="1"/>
  <c r="M546" i="204" a="1"/>
  <c r="M546" i="204" s="1"/>
  <c r="E546" i="204" a="1"/>
  <c r="E546" i="204" s="1"/>
  <c r="N546" i="204" a="1"/>
  <c r="N546" i="204" s="1"/>
  <c r="F546" i="204" a="1"/>
  <c r="F546" i="204" s="1"/>
  <c r="J546" i="204" a="1"/>
  <c r="J546" i="204" s="1"/>
  <c r="G546" i="204" a="1"/>
  <c r="G546" i="204" s="1"/>
  <c r="K546" i="204" a="1"/>
  <c r="K546" i="204" s="1"/>
  <c r="F259" i="204" a="1"/>
  <c r="F259" i="204" s="1"/>
  <c r="K259" i="204" a="1"/>
  <c r="K259" i="204" s="1"/>
  <c r="H259" i="204" a="1"/>
  <c r="H259" i="204" s="1"/>
  <c r="M259" i="204" a="1"/>
  <c r="M259" i="204" s="1"/>
  <c r="N259" i="204" a="1"/>
  <c r="N259" i="204" s="1"/>
  <c r="L259" i="204" a="1"/>
  <c r="L259" i="204" s="1"/>
  <c r="G259" i="204" a="1"/>
  <c r="G259" i="204" s="1"/>
  <c r="J259" i="204" a="1"/>
  <c r="J259" i="204" s="1"/>
  <c r="I259" i="204" a="1"/>
  <c r="I259" i="204" s="1"/>
  <c r="E259" i="204" a="1"/>
  <c r="E259" i="204" s="1"/>
  <c r="K249" i="204" a="1"/>
  <c r="K249" i="204" s="1"/>
  <c r="N249" i="204" a="1"/>
  <c r="N249" i="204" s="1"/>
  <c r="E249" i="204" a="1"/>
  <c r="E249" i="204" s="1"/>
  <c r="H249" i="204" a="1"/>
  <c r="H249" i="204" s="1"/>
  <c r="I249" i="204" a="1"/>
  <c r="I249" i="204" s="1"/>
  <c r="M249" i="204" a="1"/>
  <c r="M249" i="204" s="1"/>
  <c r="J249" i="204" a="1"/>
  <c r="J249" i="204" s="1"/>
  <c r="F249" i="204" a="1"/>
  <c r="F249" i="204" s="1"/>
  <c r="L249" i="204" a="1"/>
  <c r="L249" i="204" s="1"/>
  <c r="G249" i="204" a="1"/>
  <c r="G249" i="204" s="1"/>
  <c r="H191" i="204" a="1"/>
  <c r="H191" i="204" s="1"/>
  <c r="F191" i="204" a="1"/>
  <c r="F191" i="204" s="1"/>
  <c r="E191" i="204" a="1"/>
  <c r="E191" i="204" s="1"/>
  <c r="J191" i="204" a="1"/>
  <c r="J191" i="204" s="1"/>
  <c r="K191" i="204" a="1"/>
  <c r="K191" i="204" s="1"/>
  <c r="I191" i="204" a="1"/>
  <c r="I191" i="204" s="1"/>
  <c r="L191" i="204" a="1"/>
  <c r="L191" i="204" s="1"/>
  <c r="N191" i="204" a="1"/>
  <c r="N191" i="204" s="1"/>
  <c r="M191" i="204" a="1"/>
  <c r="M191" i="204" s="1"/>
  <c r="G191" i="204" a="1"/>
  <c r="G191" i="204" s="1"/>
  <c r="M298" i="204" a="1"/>
  <c r="M298" i="204" s="1"/>
  <c r="K298" i="204" a="1"/>
  <c r="K298" i="204" s="1"/>
  <c r="F298" i="204" a="1"/>
  <c r="F298" i="204" s="1"/>
  <c r="H298" i="204" a="1"/>
  <c r="H298" i="204" s="1"/>
  <c r="I298" i="204" a="1"/>
  <c r="I298" i="204" s="1"/>
  <c r="J298" i="204" a="1"/>
  <c r="J298" i="204" s="1"/>
  <c r="L298" i="204" a="1"/>
  <c r="L298" i="204" s="1"/>
  <c r="E298" i="204" a="1"/>
  <c r="E298" i="204" s="1"/>
  <c r="N298" i="204" a="1"/>
  <c r="N298" i="204" s="1"/>
  <c r="G298" i="204" a="1"/>
  <c r="G298" i="204" s="1"/>
  <c r="G281" i="204" a="1"/>
  <c r="G281" i="204" s="1"/>
  <c r="L281" i="204" a="1"/>
  <c r="L281" i="204" s="1"/>
  <c r="H281" i="204" a="1"/>
  <c r="H281" i="204" s="1"/>
  <c r="J281" i="204" a="1"/>
  <c r="J281" i="204" s="1"/>
  <c r="M281" i="204" a="1"/>
  <c r="M281" i="204" s="1"/>
  <c r="K281" i="204" a="1"/>
  <c r="K281" i="204" s="1"/>
  <c r="I281" i="204" a="1"/>
  <c r="I281" i="204" s="1"/>
  <c r="E281" i="204" a="1"/>
  <c r="E281" i="204" s="1"/>
  <c r="N281" i="204" a="1"/>
  <c r="N281" i="204" s="1"/>
  <c r="F281" i="204" a="1"/>
  <c r="F281" i="204" s="1"/>
  <c r="L148" i="204" a="1"/>
  <c r="L148" i="204" s="1"/>
  <c r="F148" i="204" a="1"/>
  <c r="F148" i="204" s="1"/>
  <c r="K148" i="204" a="1"/>
  <c r="K148" i="204" s="1"/>
  <c r="H148" i="204" a="1"/>
  <c r="H148" i="204" s="1"/>
  <c r="E148" i="204" a="1"/>
  <c r="E148" i="204" s="1"/>
  <c r="N148" i="204" a="1"/>
  <c r="N148" i="204" s="1"/>
  <c r="M148" i="204" a="1"/>
  <c r="M148" i="204" s="1"/>
  <c r="I148" i="204" a="1"/>
  <c r="I148" i="204" s="1"/>
  <c r="J148" i="204" a="1"/>
  <c r="J148" i="204" s="1"/>
  <c r="G148" i="204" a="1"/>
  <c r="G148" i="204" s="1"/>
  <c r="E572" i="204" a="1"/>
  <c r="E572" i="204" s="1"/>
  <c r="G572" i="204" a="1"/>
  <c r="G572" i="204" s="1"/>
  <c r="J572" i="204" a="1"/>
  <c r="J572" i="204" s="1"/>
  <c r="K572" i="204" a="1"/>
  <c r="K572" i="204" s="1"/>
  <c r="N572" i="204" a="1"/>
  <c r="N572" i="204" s="1"/>
  <c r="I572" i="204" a="1"/>
  <c r="I572" i="204" s="1"/>
  <c r="L572" i="204" a="1"/>
  <c r="L572" i="204" s="1"/>
  <c r="M572" i="204" a="1"/>
  <c r="M572" i="204" s="1"/>
  <c r="H572" i="204" a="1"/>
  <c r="H572" i="204" s="1"/>
  <c r="F572" i="204" a="1"/>
  <c r="F572" i="204" s="1"/>
  <c r="M545" i="204" a="1"/>
  <c r="M545" i="204" s="1"/>
  <c r="I545" i="204" a="1"/>
  <c r="I545" i="204" s="1"/>
  <c r="J545" i="204" a="1"/>
  <c r="J545" i="204" s="1"/>
  <c r="G545" i="204" a="1"/>
  <c r="G545" i="204" s="1"/>
  <c r="L545" i="204" a="1"/>
  <c r="L545" i="204" s="1"/>
  <c r="H545" i="204" a="1"/>
  <c r="H545" i="204" s="1"/>
  <c r="F545" i="204" a="1"/>
  <c r="F545" i="204" s="1"/>
  <c r="E545" i="204" a="1"/>
  <c r="E545" i="204" s="1"/>
  <c r="N545" i="204" a="1"/>
  <c r="N545" i="204" s="1"/>
  <c r="K545" i="204" a="1"/>
  <c r="K545" i="204" s="1"/>
  <c r="E121" i="204" a="1"/>
  <c r="E121" i="204" s="1"/>
  <c r="I121" i="204" a="1"/>
  <c r="I121" i="204" s="1"/>
  <c r="L121" i="204" a="1"/>
  <c r="L121" i="204" s="1"/>
  <c r="M121" i="204" a="1"/>
  <c r="M121" i="204" s="1"/>
  <c r="N121" i="204" a="1"/>
  <c r="N121" i="204" s="1"/>
  <c r="H121" i="204" a="1"/>
  <c r="H121" i="204" s="1"/>
  <c r="G121" i="204" a="1"/>
  <c r="G121" i="204" s="1"/>
  <c r="F121" i="204" a="1"/>
  <c r="F121" i="204" s="1"/>
  <c r="K121" i="204" a="1"/>
  <c r="K121" i="204" s="1"/>
  <c r="J121" i="204" a="1"/>
  <c r="J121" i="204" s="1"/>
  <c r="M312" i="204" a="1"/>
  <c r="M312" i="204" s="1"/>
  <c r="I312" i="204" a="1"/>
  <c r="I312" i="204" s="1"/>
  <c r="F312" i="204" a="1"/>
  <c r="F312" i="204" s="1"/>
  <c r="H312" i="204" a="1"/>
  <c r="H312" i="204" s="1"/>
  <c r="G312" i="204" a="1"/>
  <c r="G312" i="204" s="1"/>
  <c r="J312" i="204" a="1"/>
  <c r="J312" i="204" s="1"/>
  <c r="N312" i="204" a="1"/>
  <c r="N312" i="204" s="1"/>
  <c r="L312" i="204" a="1"/>
  <c r="L312" i="204" s="1"/>
  <c r="K312" i="204" a="1"/>
  <c r="K312" i="204" s="1"/>
  <c r="E312" i="204" a="1"/>
  <c r="E312" i="204" s="1"/>
  <c r="H410" i="204" a="1"/>
  <c r="H410" i="204" s="1"/>
  <c r="N410" i="204" a="1"/>
  <c r="N410" i="204" s="1"/>
  <c r="E410" i="204" a="1"/>
  <c r="E410" i="204" s="1"/>
  <c r="L410" i="204" a="1"/>
  <c r="L410" i="204" s="1"/>
  <c r="J410" i="204" a="1"/>
  <c r="J410" i="204" s="1"/>
  <c r="M410" i="204" a="1"/>
  <c r="M410" i="204" s="1"/>
  <c r="G410" i="204" a="1"/>
  <c r="G410" i="204" s="1"/>
  <c r="I410" i="204" a="1"/>
  <c r="I410" i="204" s="1"/>
  <c r="K410" i="204" a="1"/>
  <c r="K410" i="204" s="1"/>
  <c r="F410" i="204" a="1"/>
  <c r="F410" i="204" s="1"/>
  <c r="I244" i="204" a="1"/>
  <c r="I244" i="204" s="1"/>
  <c r="G244" i="204" a="1"/>
  <c r="G244" i="204" s="1"/>
  <c r="L244" i="204" a="1"/>
  <c r="L244" i="204" s="1"/>
  <c r="J244" i="204" a="1"/>
  <c r="J244" i="204" s="1"/>
  <c r="E244" i="204" a="1"/>
  <c r="E244" i="204" s="1"/>
  <c r="F244" i="204" a="1"/>
  <c r="F244" i="204" s="1"/>
  <c r="K244" i="204" a="1"/>
  <c r="K244" i="204" s="1"/>
  <c r="N244" i="204" a="1"/>
  <c r="N244" i="204" s="1"/>
  <c r="H244" i="204" a="1"/>
  <c r="H244" i="204" s="1"/>
  <c r="M244" i="204" a="1"/>
  <c r="M244" i="204" s="1"/>
  <c r="F362" i="204" a="1"/>
  <c r="F362" i="204" s="1"/>
  <c r="M362" i="204" a="1"/>
  <c r="M362" i="204" s="1"/>
  <c r="L362" i="204" a="1"/>
  <c r="L362" i="204" s="1"/>
  <c r="E362" i="204" a="1"/>
  <c r="E362" i="204" s="1"/>
  <c r="G362" i="204" a="1"/>
  <c r="G362" i="204" s="1"/>
  <c r="J362" i="204" a="1"/>
  <c r="J362" i="204" s="1"/>
  <c r="K362" i="204" a="1"/>
  <c r="K362" i="204" s="1"/>
  <c r="H362" i="204" a="1"/>
  <c r="H362" i="204" s="1"/>
  <c r="I362" i="204" a="1"/>
  <c r="I362" i="204" s="1"/>
  <c r="N362" i="204" a="1"/>
  <c r="N362" i="204" s="1"/>
  <c r="I350" i="204" a="1"/>
  <c r="I350" i="204" s="1"/>
  <c r="L350" i="204" a="1"/>
  <c r="L350" i="204" s="1"/>
  <c r="G350" i="204" a="1"/>
  <c r="G350" i="204" s="1"/>
  <c r="N350" i="204" a="1"/>
  <c r="N350" i="204" s="1"/>
  <c r="K350" i="204" a="1"/>
  <c r="K350" i="204" s="1"/>
  <c r="H350" i="204" a="1"/>
  <c r="H350" i="204" s="1"/>
  <c r="E350" i="204" a="1"/>
  <c r="E350" i="204" s="1"/>
  <c r="J350" i="204" a="1"/>
  <c r="J350" i="204" s="1"/>
  <c r="F350" i="204" a="1"/>
  <c r="F350" i="204" s="1"/>
  <c r="M350" i="204" a="1"/>
  <c r="M350" i="204" s="1"/>
  <c r="M183" i="204" a="1"/>
  <c r="M183" i="204" s="1"/>
  <c r="H183" i="204" a="1"/>
  <c r="H183" i="204" s="1"/>
  <c r="E183" i="204" a="1"/>
  <c r="E183" i="204" s="1"/>
  <c r="I183" i="204" a="1"/>
  <c r="I183" i="204" s="1"/>
  <c r="F183" i="204" a="1"/>
  <c r="F183" i="204" s="1"/>
  <c r="K183" i="204" a="1"/>
  <c r="K183" i="204" s="1"/>
  <c r="L183" i="204" a="1"/>
  <c r="L183" i="204" s="1"/>
  <c r="N183" i="204" a="1"/>
  <c r="N183" i="204" s="1"/>
  <c r="G183" i="204" a="1"/>
  <c r="G183" i="204" s="1"/>
  <c r="J183" i="204" a="1"/>
  <c r="J183" i="204" s="1"/>
  <c r="E81" i="204" a="1"/>
  <c r="E81" i="204" s="1"/>
  <c r="N81" i="204" a="1"/>
  <c r="N81" i="204" s="1"/>
  <c r="J81" i="204" a="1"/>
  <c r="J81" i="204" s="1"/>
  <c r="G81" i="204" a="1"/>
  <c r="G81" i="204" s="1"/>
  <c r="M81" i="204" a="1"/>
  <c r="M81" i="204" s="1"/>
  <c r="I81" i="204" a="1"/>
  <c r="I81" i="204" s="1"/>
  <c r="K81" i="204" a="1"/>
  <c r="K81" i="204" s="1"/>
  <c r="L81" i="204" a="1"/>
  <c r="L81" i="204" s="1"/>
  <c r="H81" i="204" a="1"/>
  <c r="H81" i="204" s="1"/>
  <c r="F81" i="204" a="1"/>
  <c r="F81" i="204" s="1"/>
  <c r="M243" i="204" a="1"/>
  <c r="M243" i="204" s="1"/>
  <c r="N243" i="204" a="1"/>
  <c r="N243" i="204" s="1"/>
  <c r="I243" i="204" a="1"/>
  <c r="I243" i="204" s="1"/>
  <c r="L243" i="204" a="1"/>
  <c r="L243" i="204" s="1"/>
  <c r="E243" i="204" a="1"/>
  <c r="E243" i="204" s="1"/>
  <c r="H243" i="204" a="1"/>
  <c r="H243" i="204" s="1"/>
  <c r="J243" i="204" a="1"/>
  <c r="J243" i="204" s="1"/>
  <c r="K243" i="204" a="1"/>
  <c r="K243" i="204" s="1"/>
  <c r="G243" i="204" a="1"/>
  <c r="G243" i="204" s="1"/>
  <c r="F243" i="204" a="1"/>
  <c r="F243" i="204" s="1"/>
  <c r="N237" i="204" a="1"/>
  <c r="N237" i="204" s="1"/>
  <c r="L237" i="204" a="1"/>
  <c r="L237" i="204" s="1"/>
  <c r="I237" i="204" a="1"/>
  <c r="I237" i="204" s="1"/>
  <c r="H237" i="204" a="1"/>
  <c r="H237" i="204" s="1"/>
  <c r="E237" i="204" a="1"/>
  <c r="E237" i="204" s="1"/>
  <c r="G237" i="204" a="1"/>
  <c r="G237" i="204" s="1"/>
  <c r="J237" i="204" a="1"/>
  <c r="J237" i="204" s="1"/>
  <c r="F237" i="204" a="1"/>
  <c r="F237" i="204" s="1"/>
  <c r="M237" i="204" a="1"/>
  <c r="M237" i="204" s="1"/>
  <c r="K237" i="204" a="1"/>
  <c r="K237" i="204" s="1"/>
  <c r="M357" i="204" a="1"/>
  <c r="M357" i="204" s="1"/>
  <c r="K357" i="204" a="1"/>
  <c r="K357" i="204" s="1"/>
  <c r="H357" i="204" a="1"/>
  <c r="H357" i="204" s="1"/>
  <c r="E357" i="204" a="1"/>
  <c r="E357" i="204" s="1"/>
  <c r="J357" i="204" a="1"/>
  <c r="J357" i="204" s="1"/>
  <c r="I357" i="204" a="1"/>
  <c r="I357" i="204" s="1"/>
  <c r="F357" i="204" a="1"/>
  <c r="F357" i="204" s="1"/>
  <c r="G357" i="204" a="1"/>
  <c r="G357" i="204" s="1"/>
  <c r="N357" i="204" a="1"/>
  <c r="N357" i="204" s="1"/>
  <c r="L357" i="204" a="1"/>
  <c r="L357" i="204" s="1"/>
  <c r="K31" i="204" a="1"/>
  <c r="K31" i="204" s="1"/>
  <c r="I31" i="204" a="1"/>
  <c r="I31" i="204" s="1"/>
  <c r="L31" i="204" a="1"/>
  <c r="L31" i="204" s="1"/>
  <c r="F31" i="204" a="1"/>
  <c r="F31" i="204" s="1"/>
  <c r="J31" i="204" a="1"/>
  <c r="J31" i="204" s="1"/>
  <c r="M31" i="204" a="1"/>
  <c r="M31" i="204" s="1"/>
  <c r="E31" i="204" a="1"/>
  <c r="E31" i="204" s="1"/>
  <c r="N31" i="204" a="1"/>
  <c r="N31" i="204" s="1"/>
  <c r="G31" i="204" a="1"/>
  <c r="G31" i="204" s="1"/>
  <c r="H31" i="204" a="1"/>
  <c r="H31" i="204" s="1"/>
  <c r="M369" i="204" a="1"/>
  <c r="M369" i="204" s="1"/>
  <c r="N369" i="204" a="1"/>
  <c r="N369" i="204" s="1"/>
  <c r="E369" i="204" a="1"/>
  <c r="E369" i="204" s="1"/>
  <c r="H369" i="204" a="1"/>
  <c r="H369" i="204" s="1"/>
  <c r="G369" i="204" a="1"/>
  <c r="G369" i="204" s="1"/>
  <c r="I369" i="204" a="1"/>
  <c r="I369" i="204" s="1"/>
  <c r="K369" i="204" a="1"/>
  <c r="K369" i="204" s="1"/>
  <c r="F369" i="204" a="1"/>
  <c r="F369" i="204" s="1"/>
  <c r="J369" i="204" a="1"/>
  <c r="J369" i="204" s="1"/>
  <c r="L369" i="204" a="1"/>
  <c r="L369" i="204" s="1"/>
  <c r="N155" i="204" a="1"/>
  <c r="N155" i="204" s="1"/>
  <c r="K155" i="204" a="1"/>
  <c r="K155" i="204" s="1"/>
  <c r="E155" i="204" a="1"/>
  <c r="E155" i="204" s="1"/>
  <c r="M155" i="204" a="1"/>
  <c r="M155" i="204" s="1"/>
  <c r="G155" i="204" a="1"/>
  <c r="G155" i="204" s="1"/>
  <c r="F155" i="204" a="1"/>
  <c r="F155" i="204" s="1"/>
  <c r="J155" i="204" a="1"/>
  <c r="J155" i="204" s="1"/>
  <c r="I155" i="204" a="1"/>
  <c r="I155" i="204" s="1"/>
  <c r="H155" i="204" a="1"/>
  <c r="H155" i="204" s="1"/>
  <c r="L155" i="204" a="1"/>
  <c r="L155" i="204" s="1"/>
  <c r="N443" i="204" a="1"/>
  <c r="N443" i="204" s="1"/>
  <c r="E443" i="204" a="1"/>
  <c r="E443" i="204" s="1"/>
  <c r="I443" i="204" a="1"/>
  <c r="I443" i="204" s="1"/>
  <c r="M443" i="204" a="1"/>
  <c r="M443" i="204" s="1"/>
  <c r="H443" i="204" a="1"/>
  <c r="H443" i="204" s="1"/>
  <c r="F443" i="204" a="1"/>
  <c r="F443" i="204" s="1"/>
  <c r="J443" i="204" a="1"/>
  <c r="J443" i="204" s="1"/>
  <c r="K443" i="204" a="1"/>
  <c r="K443" i="204" s="1"/>
  <c r="G443" i="204" a="1"/>
  <c r="G443" i="204" s="1"/>
  <c r="L443" i="204" a="1"/>
  <c r="L443" i="204" s="1"/>
  <c r="G429" i="204" a="1"/>
  <c r="G429" i="204" s="1"/>
  <c r="N429" i="204" a="1"/>
  <c r="N429" i="204" s="1"/>
  <c r="E429" i="204" a="1"/>
  <c r="E429" i="204" s="1"/>
  <c r="H429" i="204" a="1"/>
  <c r="H429" i="204" s="1"/>
  <c r="K429" i="204" a="1"/>
  <c r="K429" i="204" s="1"/>
  <c r="J429" i="204" a="1"/>
  <c r="J429" i="204" s="1"/>
  <c r="F429" i="204" a="1"/>
  <c r="F429" i="204" s="1"/>
  <c r="L429" i="204" a="1"/>
  <c r="L429" i="204" s="1"/>
  <c r="I429" i="204" a="1"/>
  <c r="I429" i="204" s="1"/>
  <c r="M429" i="204" a="1"/>
  <c r="M429" i="204" s="1"/>
  <c r="J14" i="204" a="1"/>
  <c r="J14" i="204" s="1"/>
  <c r="N14" i="204" a="1"/>
  <c r="N14" i="204" s="1"/>
  <c r="I14" i="204" a="1"/>
  <c r="I14" i="204" s="1"/>
  <c r="H14" i="204" a="1"/>
  <c r="H14" i="204" s="1"/>
  <c r="M14" i="204" a="1"/>
  <c r="M14" i="204" s="1"/>
  <c r="L14" i="204" a="1"/>
  <c r="L14" i="204" s="1"/>
  <c r="F14" i="204" a="1"/>
  <c r="F14" i="204" s="1"/>
  <c r="K14" i="204" a="1"/>
  <c r="K14" i="204" s="1"/>
  <c r="E14" i="204" a="1"/>
  <c r="E14" i="204" s="1"/>
  <c r="G14" i="204" a="1"/>
  <c r="G14" i="204" s="1"/>
  <c r="N587" i="204" a="1"/>
  <c r="N587" i="204" s="1"/>
  <c r="I587" i="204" a="1"/>
  <c r="I587" i="204" s="1"/>
  <c r="L587" i="204" a="1"/>
  <c r="L587" i="204" s="1"/>
  <c r="E587" i="204" a="1"/>
  <c r="E587" i="204" s="1"/>
  <c r="M587" i="204" a="1"/>
  <c r="M587" i="204" s="1"/>
  <c r="G587" i="204" a="1"/>
  <c r="G587" i="204" s="1"/>
  <c r="J587" i="204" a="1"/>
  <c r="J587" i="204" s="1"/>
  <c r="K587" i="204" a="1"/>
  <c r="K587" i="204" s="1"/>
  <c r="F587" i="204" a="1"/>
  <c r="F587" i="204" s="1"/>
  <c r="H587" i="204" a="1"/>
  <c r="H587" i="204" s="1"/>
  <c r="E113" i="204" a="1"/>
  <c r="E113" i="204" s="1"/>
  <c r="G113" i="204" a="1"/>
  <c r="G113" i="204" s="1"/>
  <c r="M113" i="204" a="1"/>
  <c r="M113" i="204" s="1"/>
  <c r="L113" i="204" a="1"/>
  <c r="L113" i="204" s="1"/>
  <c r="K113" i="204" a="1"/>
  <c r="K113" i="204" s="1"/>
  <c r="I113" i="204" a="1"/>
  <c r="I113" i="204" s="1"/>
  <c r="J113" i="204" a="1"/>
  <c r="J113" i="204" s="1"/>
  <c r="N113" i="204" a="1"/>
  <c r="N113" i="204" s="1"/>
  <c r="H113" i="204" a="1"/>
  <c r="H113" i="204" s="1"/>
  <c r="F113" i="204" a="1"/>
  <c r="F113" i="204" s="1"/>
  <c r="L164" i="204" a="1"/>
  <c r="L164" i="204" s="1"/>
  <c r="G164" i="204" a="1"/>
  <c r="G164" i="204" s="1"/>
  <c r="M164" i="204" a="1"/>
  <c r="M164" i="204" s="1"/>
  <c r="F164" i="204" a="1"/>
  <c r="F164" i="204" s="1"/>
  <c r="E164" i="204" a="1"/>
  <c r="E164" i="204" s="1"/>
  <c r="N164" i="204" a="1"/>
  <c r="N164" i="204" s="1"/>
  <c r="J164" i="204" a="1"/>
  <c r="J164" i="204" s="1"/>
  <c r="I164" i="204" a="1"/>
  <c r="I164" i="204" s="1"/>
  <c r="H164" i="204" a="1"/>
  <c r="H164" i="204" s="1"/>
  <c r="K164" i="204" a="1"/>
  <c r="K164" i="204" s="1"/>
  <c r="J430" i="204" a="1"/>
  <c r="J430" i="204" s="1"/>
  <c r="L430" i="204" a="1"/>
  <c r="L430" i="204" s="1"/>
  <c r="M430" i="204" a="1"/>
  <c r="M430" i="204" s="1"/>
  <c r="H430" i="204" a="1"/>
  <c r="H430" i="204" s="1"/>
  <c r="I430" i="204" a="1"/>
  <c r="I430" i="204" s="1"/>
  <c r="F430" i="204" a="1"/>
  <c r="F430" i="204" s="1"/>
  <c r="N430" i="204" a="1"/>
  <c r="N430" i="204" s="1"/>
  <c r="E430" i="204" a="1"/>
  <c r="E430" i="204" s="1"/>
  <c r="K430" i="204" a="1"/>
  <c r="K430" i="204" s="1"/>
  <c r="G430" i="204" a="1"/>
  <c r="G430" i="204" s="1"/>
  <c r="F313" i="204" a="1"/>
  <c r="F313" i="204" s="1"/>
  <c r="L313" i="204" a="1"/>
  <c r="L313" i="204" s="1"/>
  <c r="K313" i="204" a="1"/>
  <c r="K313" i="204" s="1"/>
  <c r="G313" i="204" a="1"/>
  <c r="G313" i="204" s="1"/>
  <c r="J313" i="204" a="1"/>
  <c r="J313" i="204" s="1"/>
  <c r="M313" i="204" a="1"/>
  <c r="M313" i="204" s="1"/>
  <c r="N313" i="204" a="1"/>
  <c r="N313" i="204" s="1"/>
  <c r="I313" i="204" a="1"/>
  <c r="I313" i="204" s="1"/>
  <c r="H313" i="204" a="1"/>
  <c r="H313" i="204" s="1"/>
  <c r="E313" i="204" a="1"/>
  <c r="E313" i="204" s="1"/>
  <c r="I271" i="204" a="1"/>
  <c r="I271" i="204" s="1"/>
  <c r="H271" i="204" a="1"/>
  <c r="H271" i="204" s="1"/>
  <c r="J271" i="204" a="1"/>
  <c r="J271" i="204" s="1"/>
  <c r="L271" i="204" a="1"/>
  <c r="L271" i="204" s="1"/>
  <c r="N271" i="204" a="1"/>
  <c r="N271" i="204" s="1"/>
  <c r="F271" i="204" a="1"/>
  <c r="F271" i="204" s="1"/>
  <c r="E271" i="204" a="1"/>
  <c r="E271" i="204" s="1"/>
  <c r="M271" i="204" a="1"/>
  <c r="M271" i="204" s="1"/>
  <c r="K271" i="204" a="1"/>
  <c r="K271" i="204" s="1"/>
  <c r="G271" i="204" a="1"/>
  <c r="G271" i="204" s="1"/>
  <c r="N114" i="204" a="1"/>
  <c r="N114" i="204" s="1"/>
  <c r="K114" i="204" a="1"/>
  <c r="K114" i="204" s="1"/>
  <c r="E114" i="204" a="1"/>
  <c r="E114" i="204" s="1"/>
  <c r="L114" i="204" a="1"/>
  <c r="L114" i="204" s="1"/>
  <c r="M114" i="204" a="1"/>
  <c r="M114" i="204" s="1"/>
  <c r="H114" i="204" a="1"/>
  <c r="H114" i="204" s="1"/>
  <c r="F114" i="204" a="1"/>
  <c r="F114" i="204" s="1"/>
  <c r="G114" i="204" a="1"/>
  <c r="G114" i="204" s="1"/>
  <c r="J114" i="204" a="1"/>
  <c r="J114" i="204" s="1"/>
  <c r="I114" i="204" a="1"/>
  <c r="I114" i="204" s="1"/>
  <c r="N348" i="204" a="1"/>
  <c r="N348" i="204" s="1"/>
  <c r="H348" i="204" a="1"/>
  <c r="H348" i="204" s="1"/>
  <c r="J348" i="204" a="1"/>
  <c r="J348" i="204" s="1"/>
  <c r="I348" i="204" a="1"/>
  <c r="I348" i="204" s="1"/>
  <c r="F348" i="204" a="1"/>
  <c r="F348" i="204" s="1"/>
  <c r="G348" i="204" a="1"/>
  <c r="G348" i="204" s="1"/>
  <c r="E348" i="204" a="1"/>
  <c r="E348" i="204" s="1"/>
  <c r="M348" i="204" a="1"/>
  <c r="M348" i="204" s="1"/>
  <c r="L348" i="204" a="1"/>
  <c r="L348" i="204" s="1"/>
  <c r="K348" i="204" a="1"/>
  <c r="K348" i="204" s="1"/>
  <c r="K441" i="204" a="1"/>
  <c r="K441" i="204" s="1"/>
  <c r="I441" i="204" a="1"/>
  <c r="I441" i="204" s="1"/>
  <c r="F441" i="204" a="1"/>
  <c r="F441" i="204" s="1"/>
  <c r="H441" i="204" a="1"/>
  <c r="H441" i="204" s="1"/>
  <c r="M441" i="204" a="1"/>
  <c r="M441" i="204" s="1"/>
  <c r="J441" i="204" a="1"/>
  <c r="J441" i="204" s="1"/>
  <c r="N441" i="204" a="1"/>
  <c r="N441" i="204" s="1"/>
  <c r="E441" i="204" a="1"/>
  <c r="E441" i="204" s="1"/>
  <c r="L441" i="204" a="1"/>
  <c r="L441" i="204" s="1"/>
  <c r="G441" i="204" a="1"/>
  <c r="G441" i="204" s="1"/>
  <c r="E469" i="204" a="1"/>
  <c r="E469" i="204" s="1"/>
  <c r="K469" i="204" a="1"/>
  <c r="K469" i="204" s="1"/>
  <c r="H469" i="204" a="1"/>
  <c r="H469" i="204" s="1"/>
  <c r="M469" i="204" a="1"/>
  <c r="M469" i="204" s="1"/>
  <c r="J469" i="204" a="1"/>
  <c r="J469" i="204" s="1"/>
  <c r="I469" i="204" a="1"/>
  <c r="I469" i="204" s="1"/>
  <c r="N469" i="204" a="1"/>
  <c r="N469" i="204" s="1"/>
  <c r="L469" i="204" a="1"/>
  <c r="L469" i="204" s="1"/>
  <c r="F469" i="204" a="1"/>
  <c r="F469" i="204" s="1"/>
  <c r="G469" i="204" a="1"/>
  <c r="G469" i="204" s="1"/>
  <c r="E57" i="204" a="1"/>
  <c r="E57" i="204" s="1"/>
  <c r="G57" i="204" a="1"/>
  <c r="G57" i="204" s="1"/>
  <c r="N57" i="204" a="1"/>
  <c r="N57" i="204" s="1"/>
  <c r="H57" i="204" a="1"/>
  <c r="H57" i="204" s="1"/>
  <c r="J57" i="204" a="1"/>
  <c r="J57" i="204" s="1"/>
  <c r="I57" i="204" a="1"/>
  <c r="I57" i="204" s="1"/>
  <c r="M57" i="204" a="1"/>
  <c r="M57" i="204" s="1"/>
  <c r="L57" i="204" a="1"/>
  <c r="L57" i="204" s="1"/>
  <c r="K57" i="204" a="1"/>
  <c r="K57" i="204" s="1"/>
  <c r="F57" i="204" a="1"/>
  <c r="F57" i="204" s="1"/>
  <c r="K39" i="204" a="1"/>
  <c r="K39" i="204" s="1"/>
  <c r="I39" i="204" a="1"/>
  <c r="I39" i="204" s="1"/>
  <c r="E39" i="204" a="1"/>
  <c r="E39" i="204" s="1"/>
  <c r="J39" i="204" a="1"/>
  <c r="J39" i="204" s="1"/>
  <c r="G39" i="204" a="1"/>
  <c r="G39" i="204" s="1"/>
  <c r="F39" i="204" a="1"/>
  <c r="F39" i="204" s="1"/>
  <c r="L39" i="204" a="1"/>
  <c r="L39" i="204" s="1"/>
  <c r="H39" i="204" a="1"/>
  <c r="H39" i="204" s="1"/>
  <c r="M39" i="204" a="1"/>
  <c r="M39" i="204" s="1"/>
  <c r="N39" i="204" a="1"/>
  <c r="N39" i="204" s="1"/>
  <c r="K193" i="204" a="1"/>
  <c r="K193" i="204" s="1"/>
  <c r="G193" i="204" a="1"/>
  <c r="G193" i="204" s="1"/>
  <c r="E193" i="204" a="1"/>
  <c r="E193" i="204" s="1"/>
  <c r="I193" i="204" a="1"/>
  <c r="I193" i="204" s="1"/>
  <c r="H193" i="204" a="1"/>
  <c r="H193" i="204" s="1"/>
  <c r="J193" i="204" a="1"/>
  <c r="J193" i="204" s="1"/>
  <c r="L193" i="204" a="1"/>
  <c r="L193" i="204" s="1"/>
  <c r="M193" i="204" a="1"/>
  <c r="M193" i="204" s="1"/>
  <c r="N193" i="204" a="1"/>
  <c r="N193" i="204" s="1"/>
  <c r="F193" i="204" a="1"/>
  <c r="F193" i="204" s="1"/>
  <c r="F364" i="204" a="1"/>
  <c r="F364" i="204" s="1"/>
  <c r="E364" i="204" a="1"/>
  <c r="E364" i="204" s="1"/>
  <c r="J364" i="204" a="1"/>
  <c r="J364" i="204" s="1"/>
  <c r="I364" i="204" a="1"/>
  <c r="I364" i="204" s="1"/>
  <c r="N364" i="204" a="1"/>
  <c r="N364" i="204" s="1"/>
  <c r="K364" i="204" a="1"/>
  <c r="K364" i="204" s="1"/>
  <c r="H364" i="204" a="1"/>
  <c r="H364" i="204" s="1"/>
  <c r="L364" i="204" a="1"/>
  <c r="L364" i="204" s="1"/>
  <c r="M364" i="204" a="1"/>
  <c r="M364" i="204" s="1"/>
  <c r="G364" i="204" a="1"/>
  <c r="G364" i="204" s="1"/>
  <c r="E256" i="204" a="1"/>
  <c r="E256" i="204" s="1"/>
  <c r="J256" i="204" a="1"/>
  <c r="J256" i="204" s="1"/>
  <c r="K256" i="204" a="1"/>
  <c r="K256" i="204" s="1"/>
  <c r="H256" i="204" a="1"/>
  <c r="H256" i="204" s="1"/>
  <c r="G256" i="204" a="1"/>
  <c r="G256" i="204" s="1"/>
  <c r="M256" i="204" a="1"/>
  <c r="M256" i="204" s="1"/>
  <c r="I256" i="204" a="1"/>
  <c r="I256" i="204" s="1"/>
  <c r="F256" i="204" a="1"/>
  <c r="F256" i="204" s="1"/>
  <c r="N256" i="204" a="1"/>
  <c r="N256" i="204" s="1"/>
  <c r="L256" i="204" a="1"/>
  <c r="L256" i="204" s="1"/>
  <c r="E162" i="204" a="1"/>
  <c r="E162" i="204" s="1"/>
  <c r="K162" i="204" a="1"/>
  <c r="K162" i="204" s="1"/>
  <c r="J162" i="204" a="1"/>
  <c r="J162" i="204" s="1"/>
  <c r="L162" i="204" a="1"/>
  <c r="L162" i="204" s="1"/>
  <c r="N162" i="204" a="1"/>
  <c r="N162" i="204" s="1"/>
  <c r="F162" i="204" a="1"/>
  <c r="F162" i="204" s="1"/>
  <c r="I162" i="204" a="1"/>
  <c r="I162" i="204" s="1"/>
  <c r="H162" i="204" a="1"/>
  <c r="H162" i="204" s="1"/>
  <c r="G162" i="204" a="1"/>
  <c r="G162" i="204" s="1"/>
  <c r="M162" i="204" a="1"/>
  <c r="M162" i="204" s="1"/>
  <c r="L252" i="204" a="1"/>
  <c r="L252" i="204" s="1"/>
  <c r="G252" i="204" a="1"/>
  <c r="G252" i="204" s="1"/>
  <c r="H252" i="204" a="1"/>
  <c r="H252" i="204" s="1"/>
  <c r="I252" i="204" a="1"/>
  <c r="I252" i="204" s="1"/>
  <c r="N252" i="204" a="1"/>
  <c r="N252" i="204" s="1"/>
  <c r="J252" i="204" a="1"/>
  <c r="J252" i="204" s="1"/>
  <c r="E252" i="204" a="1"/>
  <c r="E252" i="204" s="1"/>
  <c r="M252" i="204" a="1"/>
  <c r="M252" i="204" s="1"/>
  <c r="F252" i="204" a="1"/>
  <c r="F252" i="204" s="1"/>
  <c r="K252" i="204" a="1"/>
  <c r="K252" i="204" s="1"/>
  <c r="K400" i="204" a="1"/>
  <c r="K400" i="204" s="1"/>
  <c r="G400" i="204" a="1"/>
  <c r="G400" i="204" s="1"/>
  <c r="J400" i="204" a="1"/>
  <c r="J400" i="204" s="1"/>
  <c r="H400" i="204" a="1"/>
  <c r="H400" i="204" s="1"/>
  <c r="I400" i="204" a="1"/>
  <c r="I400" i="204" s="1"/>
  <c r="E400" i="204" a="1"/>
  <c r="E400" i="204" s="1"/>
  <c r="M400" i="204" a="1"/>
  <c r="M400" i="204" s="1"/>
  <c r="N400" i="204" a="1"/>
  <c r="N400" i="204" s="1"/>
  <c r="F400" i="204" a="1"/>
  <c r="F400" i="204" s="1"/>
  <c r="L400" i="204" a="1"/>
  <c r="L400" i="204" s="1"/>
  <c r="K293" i="204" a="1"/>
  <c r="K293" i="204" s="1"/>
  <c r="G293" i="204" a="1"/>
  <c r="G293" i="204" s="1"/>
  <c r="H293" i="204" a="1"/>
  <c r="H293" i="204" s="1"/>
  <c r="L293" i="204" a="1"/>
  <c r="L293" i="204" s="1"/>
  <c r="J293" i="204" a="1"/>
  <c r="J293" i="204" s="1"/>
  <c r="E293" i="204" a="1"/>
  <c r="E293" i="204" s="1"/>
  <c r="M293" i="204" a="1"/>
  <c r="M293" i="204" s="1"/>
  <c r="F293" i="204" a="1"/>
  <c r="F293" i="204" s="1"/>
  <c r="I293" i="204" a="1"/>
  <c r="I293" i="204" s="1"/>
  <c r="N293" i="204" a="1"/>
  <c r="N293" i="204" s="1"/>
  <c r="J69" i="204" a="1"/>
  <c r="J69" i="204" s="1"/>
  <c r="H69" i="204" a="1"/>
  <c r="H69" i="204" s="1"/>
  <c r="F69" i="204" a="1"/>
  <c r="F69" i="204" s="1"/>
  <c r="I69" i="204" a="1"/>
  <c r="I69" i="204" s="1"/>
  <c r="K69" i="204" a="1"/>
  <c r="K69" i="204" s="1"/>
  <c r="N69" i="204" a="1"/>
  <c r="N69" i="204" s="1"/>
  <c r="G69" i="204" a="1"/>
  <c r="G69" i="204" s="1"/>
  <c r="L69" i="204" a="1"/>
  <c r="L69" i="204" s="1"/>
  <c r="M69" i="204" a="1"/>
  <c r="M69" i="204" s="1"/>
  <c r="E69" i="204" a="1"/>
  <c r="E69" i="204" s="1"/>
  <c r="H475" i="204" a="1"/>
  <c r="H475" i="204" s="1"/>
  <c r="N475" i="204" a="1"/>
  <c r="N475" i="204" s="1"/>
  <c r="J475" i="204" a="1"/>
  <c r="J475" i="204" s="1"/>
  <c r="M475" i="204" a="1"/>
  <c r="M475" i="204" s="1"/>
  <c r="I475" i="204" a="1"/>
  <c r="I475" i="204" s="1"/>
  <c r="L475" i="204" a="1"/>
  <c r="L475" i="204" s="1"/>
  <c r="E475" i="204" a="1"/>
  <c r="E475" i="204" s="1"/>
  <c r="K475" i="204" a="1"/>
  <c r="K475" i="204" s="1"/>
  <c r="G475" i="204" a="1"/>
  <c r="G475" i="204" s="1"/>
  <c r="F475" i="204" a="1"/>
  <c r="F475" i="204" s="1"/>
  <c r="L245" i="204" a="1"/>
  <c r="L245" i="204" s="1"/>
  <c r="N245" i="204" a="1"/>
  <c r="N245" i="204" s="1"/>
  <c r="H245" i="204" a="1"/>
  <c r="H245" i="204" s="1"/>
  <c r="K245" i="204" a="1"/>
  <c r="K245" i="204" s="1"/>
  <c r="G245" i="204" a="1"/>
  <c r="G245" i="204" s="1"/>
  <c r="J245" i="204" a="1"/>
  <c r="J245" i="204" s="1"/>
  <c r="M245" i="204" a="1"/>
  <c r="M245" i="204" s="1"/>
  <c r="E245" i="204" a="1"/>
  <c r="E245" i="204" s="1"/>
  <c r="F245" i="204" a="1"/>
  <c r="F245" i="204" s="1"/>
  <c r="I245" i="204" a="1"/>
  <c r="I245" i="204" s="1"/>
  <c r="H359" i="204" a="1"/>
  <c r="H359" i="204" s="1"/>
  <c r="I359" i="204" a="1"/>
  <c r="I359" i="204" s="1"/>
  <c r="E359" i="204" a="1"/>
  <c r="E359" i="204" s="1"/>
  <c r="F359" i="204" a="1"/>
  <c r="F359" i="204" s="1"/>
  <c r="M359" i="204" a="1"/>
  <c r="M359" i="204" s="1"/>
  <c r="N359" i="204" a="1"/>
  <c r="N359" i="204" s="1"/>
  <c r="J359" i="204" a="1"/>
  <c r="J359" i="204" s="1"/>
  <c r="L359" i="204" a="1"/>
  <c r="L359" i="204" s="1"/>
  <c r="G359" i="204" a="1"/>
  <c r="G359" i="204" s="1"/>
  <c r="K359" i="204" a="1"/>
  <c r="K359" i="204" s="1"/>
  <c r="M492" i="204" a="1"/>
  <c r="M492" i="204" s="1"/>
  <c r="K492" i="204" a="1"/>
  <c r="K492" i="204" s="1"/>
  <c r="I492" i="204" a="1"/>
  <c r="I492" i="204" s="1"/>
  <c r="L492" i="204" a="1"/>
  <c r="L492" i="204" s="1"/>
  <c r="H492" i="204" a="1"/>
  <c r="H492" i="204" s="1"/>
  <c r="E492" i="204" a="1"/>
  <c r="E492" i="204" s="1"/>
  <c r="F492" i="204" a="1"/>
  <c r="F492" i="204" s="1"/>
  <c r="J492" i="204" a="1"/>
  <c r="J492" i="204" s="1"/>
  <c r="G492" i="204" a="1"/>
  <c r="G492" i="204" s="1"/>
  <c r="N492" i="204" a="1"/>
  <c r="N492" i="204" s="1"/>
  <c r="I233" i="204" a="1"/>
  <c r="I233" i="204" s="1"/>
  <c r="E233" i="204" a="1"/>
  <c r="E233" i="204" s="1"/>
  <c r="L233" i="204" a="1"/>
  <c r="L233" i="204" s="1"/>
  <c r="J233" i="204" a="1"/>
  <c r="J233" i="204" s="1"/>
  <c r="G233" i="204" a="1"/>
  <c r="G233" i="204" s="1"/>
  <c r="K233" i="204" a="1"/>
  <c r="K233" i="204" s="1"/>
  <c r="M233" i="204" a="1"/>
  <c r="M233" i="204" s="1"/>
  <c r="F233" i="204" a="1"/>
  <c r="F233" i="204" s="1"/>
  <c r="H233" i="204" a="1"/>
  <c r="H233" i="204" s="1"/>
  <c r="N233" i="204" a="1"/>
  <c r="N233" i="204" s="1"/>
  <c r="E448" i="204" a="1"/>
  <c r="E448" i="204" s="1"/>
  <c r="J448" i="204" a="1"/>
  <c r="J448" i="204" s="1"/>
  <c r="L448" i="204" a="1"/>
  <c r="L448" i="204" s="1"/>
  <c r="F448" i="204" a="1"/>
  <c r="F448" i="204" s="1"/>
  <c r="N448" i="204" a="1"/>
  <c r="N448" i="204" s="1"/>
  <c r="H448" i="204" a="1"/>
  <c r="H448" i="204" s="1"/>
  <c r="I448" i="204" a="1"/>
  <c r="I448" i="204" s="1"/>
  <c r="M448" i="204" a="1"/>
  <c r="M448" i="204" s="1"/>
  <c r="K448" i="204" a="1"/>
  <c r="K448" i="204" s="1"/>
  <c r="G448" i="204" a="1"/>
  <c r="G448" i="204" s="1"/>
  <c r="E64" i="204" a="1"/>
  <c r="E64" i="204" s="1"/>
  <c r="G64" i="204" a="1"/>
  <c r="G64" i="204" s="1"/>
  <c r="I64" i="204" a="1"/>
  <c r="I64" i="204" s="1"/>
  <c r="F64" i="204" a="1"/>
  <c r="F64" i="204" s="1"/>
  <c r="M64" i="204" a="1"/>
  <c r="M64" i="204" s="1"/>
  <c r="N64" i="204" a="1"/>
  <c r="N64" i="204" s="1"/>
  <c r="H64" i="204" a="1"/>
  <c r="H64" i="204" s="1"/>
  <c r="J64" i="204" a="1"/>
  <c r="J64" i="204" s="1"/>
  <c r="L64" i="204" a="1"/>
  <c r="L64" i="204" s="1"/>
  <c r="K64" i="204" a="1"/>
  <c r="K64" i="204" s="1"/>
  <c r="N420" i="204" a="1"/>
  <c r="N420" i="204" s="1"/>
  <c r="G420" i="204" a="1"/>
  <c r="G420" i="204" s="1"/>
  <c r="E420" i="204" a="1"/>
  <c r="E420" i="204" s="1"/>
  <c r="I420" i="204" a="1"/>
  <c r="I420" i="204" s="1"/>
  <c r="H420" i="204" a="1"/>
  <c r="H420" i="204" s="1"/>
  <c r="J420" i="204" a="1"/>
  <c r="J420" i="204" s="1"/>
  <c r="M420" i="204" a="1"/>
  <c r="M420" i="204" s="1"/>
  <c r="L420" i="204" a="1"/>
  <c r="L420" i="204" s="1"/>
  <c r="K420" i="204" a="1"/>
  <c r="K420" i="204" s="1"/>
  <c r="F420" i="204" a="1"/>
  <c r="F420" i="204" s="1"/>
  <c r="H317" i="204" a="1"/>
  <c r="H317" i="204" s="1"/>
  <c r="M317" i="204" a="1"/>
  <c r="M317" i="204" s="1"/>
  <c r="F317" i="204" a="1"/>
  <c r="F317" i="204" s="1"/>
  <c r="L317" i="204" a="1"/>
  <c r="L317" i="204" s="1"/>
  <c r="N317" i="204" a="1"/>
  <c r="N317" i="204" s="1"/>
  <c r="G317" i="204" a="1"/>
  <c r="G317" i="204" s="1"/>
  <c r="E317" i="204" a="1"/>
  <c r="E317" i="204" s="1"/>
  <c r="K317" i="204" a="1"/>
  <c r="K317" i="204" s="1"/>
  <c r="J317" i="204" a="1"/>
  <c r="J317" i="204" s="1"/>
  <c r="I317" i="204" a="1"/>
  <c r="I317" i="204" s="1"/>
  <c r="I407" i="204" a="1"/>
  <c r="I407" i="204" s="1"/>
  <c r="E407" i="204" a="1"/>
  <c r="E407" i="204" s="1"/>
  <c r="J407" i="204" a="1"/>
  <c r="J407" i="204" s="1"/>
  <c r="G407" i="204" a="1"/>
  <c r="G407" i="204" s="1"/>
  <c r="F407" i="204" a="1"/>
  <c r="F407" i="204" s="1"/>
  <c r="N407" i="204" a="1"/>
  <c r="N407" i="204" s="1"/>
  <c r="L407" i="204" a="1"/>
  <c r="L407" i="204" s="1"/>
  <c r="K407" i="204" a="1"/>
  <c r="K407" i="204" s="1"/>
  <c r="H407" i="204" a="1"/>
  <c r="H407" i="204" s="1"/>
  <c r="M407" i="204" a="1"/>
  <c r="M407" i="204" s="1"/>
  <c r="E468" i="204" a="1"/>
  <c r="E468" i="204" s="1"/>
  <c r="M468" i="204" a="1"/>
  <c r="M468" i="204" s="1"/>
  <c r="I468" i="204" a="1"/>
  <c r="I468" i="204" s="1"/>
  <c r="L468" i="204" a="1"/>
  <c r="L468" i="204" s="1"/>
  <c r="N468" i="204" a="1"/>
  <c r="N468" i="204" s="1"/>
  <c r="H468" i="204" a="1"/>
  <c r="H468" i="204" s="1"/>
  <c r="J468" i="204" a="1"/>
  <c r="J468" i="204" s="1"/>
  <c r="G468" i="204" a="1"/>
  <c r="G468" i="204" s="1"/>
  <c r="K468" i="204" a="1"/>
  <c r="K468" i="204" s="1"/>
  <c r="F468" i="204" a="1"/>
  <c r="F468" i="204" s="1"/>
  <c r="N203" i="204" a="1"/>
  <c r="N203" i="204" s="1"/>
  <c r="I203" i="204" a="1"/>
  <c r="I203" i="204" s="1"/>
  <c r="J203" i="204" a="1"/>
  <c r="J203" i="204" s="1"/>
  <c r="M203" i="204" a="1"/>
  <c r="M203" i="204" s="1"/>
  <c r="E203" i="204" a="1"/>
  <c r="E203" i="204" s="1"/>
  <c r="G203" i="204" a="1"/>
  <c r="G203" i="204" s="1"/>
  <c r="K203" i="204" a="1"/>
  <c r="K203" i="204" s="1"/>
  <c r="F203" i="204" a="1"/>
  <c r="F203" i="204" s="1"/>
  <c r="H203" i="204" a="1"/>
  <c r="H203" i="204" s="1"/>
  <c r="L203" i="204" a="1"/>
  <c r="L203" i="204" s="1"/>
  <c r="E283" i="204" a="1"/>
  <c r="E283" i="204" s="1"/>
  <c r="H283" i="204" a="1"/>
  <c r="H283" i="204" s="1"/>
  <c r="G283" i="204" a="1"/>
  <c r="G283" i="204" s="1"/>
  <c r="L283" i="204" a="1"/>
  <c r="L283" i="204" s="1"/>
  <c r="K283" i="204" a="1"/>
  <c r="K283" i="204" s="1"/>
  <c r="I283" i="204" a="1"/>
  <c r="I283" i="204" s="1"/>
  <c r="J283" i="204" a="1"/>
  <c r="J283" i="204" s="1"/>
  <c r="M283" i="204" a="1"/>
  <c r="M283" i="204" s="1"/>
  <c r="N283" i="204" a="1"/>
  <c r="N283" i="204" s="1"/>
  <c r="F283" i="204" a="1"/>
  <c r="F283" i="204" s="1"/>
  <c r="H355" i="204" a="1"/>
  <c r="H355" i="204" s="1"/>
  <c r="L355" i="204" a="1"/>
  <c r="L355" i="204" s="1"/>
  <c r="M355" i="204" a="1"/>
  <c r="M355" i="204" s="1"/>
  <c r="F355" i="204" a="1"/>
  <c r="F355" i="204" s="1"/>
  <c r="N355" i="204" a="1"/>
  <c r="N355" i="204" s="1"/>
  <c r="I355" i="204" a="1"/>
  <c r="I355" i="204" s="1"/>
  <c r="G355" i="204" a="1"/>
  <c r="G355" i="204" s="1"/>
  <c r="E355" i="204" a="1"/>
  <c r="E355" i="204" s="1"/>
  <c r="K355" i="204" a="1"/>
  <c r="K355" i="204" s="1"/>
  <c r="J355" i="204" a="1"/>
  <c r="J355" i="204" s="1"/>
  <c r="E563" i="204" a="1"/>
  <c r="E563" i="204" s="1"/>
  <c r="N563" i="204" a="1"/>
  <c r="N563" i="204" s="1"/>
  <c r="L563" i="204" a="1"/>
  <c r="L563" i="204" s="1"/>
  <c r="M563" i="204" a="1"/>
  <c r="M563" i="204" s="1"/>
  <c r="G563" i="204" a="1"/>
  <c r="G563" i="204" s="1"/>
  <c r="K563" i="204" a="1"/>
  <c r="K563" i="204" s="1"/>
  <c r="H563" i="204" a="1"/>
  <c r="H563" i="204" s="1"/>
  <c r="J563" i="204" a="1"/>
  <c r="J563" i="204" s="1"/>
  <c r="F563" i="204" a="1"/>
  <c r="F563" i="204" s="1"/>
  <c r="I563" i="204" a="1"/>
  <c r="I563" i="204" s="1"/>
  <c r="G175" i="204" a="1"/>
  <c r="G175" i="204" s="1"/>
  <c r="K175" i="204" a="1"/>
  <c r="K175" i="204" s="1"/>
  <c r="J175" i="204" a="1"/>
  <c r="J175" i="204" s="1"/>
  <c r="H175" i="204" a="1"/>
  <c r="H175" i="204" s="1"/>
  <c r="F175" i="204" a="1"/>
  <c r="F175" i="204" s="1"/>
  <c r="E175" i="204" a="1"/>
  <c r="E175" i="204" s="1"/>
  <c r="M175" i="204" a="1"/>
  <c r="M175" i="204" s="1"/>
  <c r="I175" i="204" a="1"/>
  <c r="I175" i="204" s="1"/>
  <c r="N175" i="204" a="1"/>
  <c r="N175" i="204" s="1"/>
  <c r="L175" i="204" a="1"/>
  <c r="L175" i="204" s="1"/>
  <c r="N333" i="204" a="1"/>
  <c r="N333" i="204" s="1"/>
  <c r="E333" i="204" a="1"/>
  <c r="E333" i="204" s="1"/>
  <c r="F333" i="204" a="1"/>
  <c r="F333" i="204" s="1"/>
  <c r="M333" i="204" a="1"/>
  <c r="M333" i="204" s="1"/>
  <c r="L333" i="204" a="1"/>
  <c r="L333" i="204" s="1"/>
  <c r="G333" i="204" a="1"/>
  <c r="G333" i="204" s="1"/>
  <c r="K333" i="204" a="1"/>
  <c r="K333" i="204" s="1"/>
  <c r="J333" i="204" a="1"/>
  <c r="J333" i="204" s="1"/>
  <c r="I333" i="204" a="1"/>
  <c r="I333" i="204" s="1"/>
  <c r="H333" i="204" a="1"/>
  <c r="H333" i="204" s="1"/>
  <c r="H558" i="204" a="1"/>
  <c r="H558" i="204" s="1"/>
  <c r="K558" i="204" a="1"/>
  <c r="K558" i="204" s="1"/>
  <c r="L558" i="204" a="1"/>
  <c r="L558" i="204" s="1"/>
  <c r="N558" i="204" a="1"/>
  <c r="N558" i="204" s="1"/>
  <c r="F558" i="204" a="1"/>
  <c r="F558" i="204" s="1"/>
  <c r="E558" i="204" a="1"/>
  <c r="E558" i="204" s="1"/>
  <c r="J558" i="204" a="1"/>
  <c r="J558" i="204" s="1"/>
  <c r="M558" i="204" a="1"/>
  <c r="M558" i="204" s="1"/>
  <c r="I558" i="204" a="1"/>
  <c r="I558" i="204" s="1"/>
  <c r="G558" i="204" a="1"/>
  <c r="G558" i="204" s="1"/>
  <c r="G515" i="204" a="1"/>
  <c r="G515" i="204" s="1"/>
  <c r="K515" i="204" a="1"/>
  <c r="K515" i="204" s="1"/>
  <c r="H515" i="204" a="1"/>
  <c r="H515" i="204" s="1"/>
  <c r="J515" i="204" a="1"/>
  <c r="J515" i="204" s="1"/>
  <c r="M515" i="204" a="1"/>
  <c r="M515" i="204" s="1"/>
  <c r="L515" i="204" a="1"/>
  <c r="L515" i="204" s="1"/>
  <c r="I515" i="204" a="1"/>
  <c r="I515" i="204" s="1"/>
  <c r="F515" i="204" a="1"/>
  <c r="F515" i="204" s="1"/>
  <c r="E515" i="204" a="1"/>
  <c r="E515" i="204" s="1"/>
  <c r="N515" i="204" a="1"/>
  <c r="N515" i="204" s="1"/>
  <c r="H573" i="204" a="1"/>
  <c r="H573" i="204" s="1"/>
  <c r="G573" i="204" a="1"/>
  <c r="G573" i="204" s="1"/>
  <c r="E573" i="204" a="1"/>
  <c r="E573" i="204" s="1"/>
  <c r="N573" i="204" a="1"/>
  <c r="N573" i="204" s="1"/>
  <c r="J573" i="204" a="1"/>
  <c r="J573" i="204" s="1"/>
  <c r="M573" i="204" a="1"/>
  <c r="M573" i="204" s="1"/>
  <c r="I573" i="204" a="1"/>
  <c r="I573" i="204" s="1"/>
  <c r="L573" i="204" a="1"/>
  <c r="L573" i="204" s="1"/>
  <c r="K573" i="204" a="1"/>
  <c r="K573" i="204" s="1"/>
  <c r="F573" i="204" a="1"/>
  <c r="F573" i="204" s="1"/>
  <c r="M83" i="204" a="1"/>
  <c r="M83" i="204" s="1"/>
  <c r="G83" i="204" a="1"/>
  <c r="G83" i="204" s="1"/>
  <c r="F83" i="204" a="1"/>
  <c r="F83" i="204" s="1"/>
  <c r="J83" i="204" a="1"/>
  <c r="J83" i="204" s="1"/>
  <c r="N83" i="204" a="1"/>
  <c r="N83" i="204" s="1"/>
  <c r="K83" i="204" a="1"/>
  <c r="K83" i="204" s="1"/>
  <c r="H83" i="204" a="1"/>
  <c r="H83" i="204" s="1"/>
  <c r="E83" i="204" a="1"/>
  <c r="E83" i="204" s="1"/>
  <c r="I83" i="204" a="1"/>
  <c r="I83" i="204" s="1"/>
  <c r="L83" i="204" a="1"/>
  <c r="L83" i="204" s="1"/>
  <c r="K340" i="204" a="1"/>
  <c r="K340" i="204" s="1"/>
  <c r="M340" i="204" a="1"/>
  <c r="M340" i="204" s="1"/>
  <c r="I340" i="204" a="1"/>
  <c r="I340" i="204" s="1"/>
  <c r="L340" i="204" a="1"/>
  <c r="L340" i="204" s="1"/>
  <c r="N340" i="204" a="1"/>
  <c r="N340" i="204" s="1"/>
  <c r="E340" i="204" a="1"/>
  <c r="E340" i="204" s="1"/>
  <c r="F340" i="204" a="1"/>
  <c r="F340" i="204" s="1"/>
  <c r="G340" i="204" a="1"/>
  <c r="G340" i="204" s="1"/>
  <c r="H340" i="204" a="1"/>
  <c r="H340" i="204" s="1"/>
  <c r="J340" i="204" a="1"/>
  <c r="J340" i="204" s="1"/>
  <c r="G517" i="204" a="1"/>
  <c r="G517" i="204" s="1"/>
  <c r="H517" i="204" a="1"/>
  <c r="H517" i="204" s="1"/>
  <c r="E517" i="204" a="1"/>
  <c r="E517" i="204" s="1"/>
  <c r="F517" i="204" a="1"/>
  <c r="F517" i="204" s="1"/>
  <c r="L517" i="204" a="1"/>
  <c r="L517" i="204" s="1"/>
  <c r="M517" i="204" a="1"/>
  <c r="M517" i="204" s="1"/>
  <c r="K517" i="204" a="1"/>
  <c r="K517" i="204" s="1"/>
  <c r="J517" i="204" a="1"/>
  <c r="J517" i="204" s="1"/>
  <c r="N517" i="204" a="1"/>
  <c r="N517" i="204" s="1"/>
  <c r="I517" i="204" a="1"/>
  <c r="I517" i="204" s="1"/>
  <c r="N58" i="204" a="1"/>
  <c r="N58" i="204" s="1"/>
  <c r="L58" i="204" a="1"/>
  <c r="L58" i="204" s="1"/>
  <c r="J58" i="204" a="1"/>
  <c r="J58" i="204" s="1"/>
  <c r="H58" i="204" a="1"/>
  <c r="H58" i="204" s="1"/>
  <c r="M58" i="204" a="1"/>
  <c r="M58" i="204" s="1"/>
  <c r="K58" i="204" a="1"/>
  <c r="K58" i="204" s="1"/>
  <c r="E58" i="204" a="1"/>
  <c r="E58" i="204" s="1"/>
  <c r="F58" i="204" a="1"/>
  <c r="F58" i="204" s="1"/>
  <c r="I58" i="204" a="1"/>
  <c r="I58" i="204" s="1"/>
  <c r="G58" i="204" a="1"/>
  <c r="G58" i="204" s="1"/>
  <c r="K177" i="204" a="1"/>
  <c r="K177" i="204" s="1"/>
  <c r="E177" i="204" a="1"/>
  <c r="E177" i="204" s="1"/>
  <c r="I177" i="204" a="1"/>
  <c r="I177" i="204" s="1"/>
  <c r="H177" i="204" a="1"/>
  <c r="H177" i="204" s="1"/>
  <c r="G177" i="204" a="1"/>
  <c r="G177" i="204" s="1"/>
  <c r="L177" i="204" a="1"/>
  <c r="L177" i="204" s="1"/>
  <c r="M177" i="204" a="1"/>
  <c r="M177" i="204" s="1"/>
  <c r="J177" i="204" a="1"/>
  <c r="J177" i="204" s="1"/>
  <c r="N177" i="204" a="1"/>
  <c r="N177" i="204" s="1"/>
  <c r="F177" i="204" a="1"/>
  <c r="F177" i="204" s="1"/>
  <c r="E54" i="204" a="1"/>
  <c r="E54" i="204" s="1"/>
  <c r="L54" i="204" a="1"/>
  <c r="L54" i="204" s="1"/>
  <c r="N54" i="204" a="1"/>
  <c r="N54" i="204" s="1"/>
  <c r="H54" i="204" a="1"/>
  <c r="H54" i="204" s="1"/>
  <c r="G54" i="204" a="1"/>
  <c r="G54" i="204" s="1"/>
  <c r="J54" i="204" a="1"/>
  <c r="J54" i="204" s="1"/>
  <c r="F54" i="204" a="1"/>
  <c r="F54" i="204" s="1"/>
  <c r="M54" i="204" a="1"/>
  <c r="M54" i="204" s="1"/>
  <c r="I54" i="204" a="1"/>
  <c r="I54" i="204" s="1"/>
  <c r="K54" i="204" a="1"/>
  <c r="K54" i="204" s="1"/>
  <c r="H15" i="204" a="1"/>
  <c r="H15" i="204" s="1"/>
  <c r="N15" i="204" a="1"/>
  <c r="N15" i="204" s="1"/>
  <c r="F15" i="204" a="1"/>
  <c r="F15" i="204" s="1"/>
  <c r="J15" i="204" a="1"/>
  <c r="J15" i="204" s="1"/>
  <c r="G15" i="204" a="1"/>
  <c r="G15" i="204" s="1"/>
  <c r="E15" i="204" a="1"/>
  <c r="E15" i="204" s="1"/>
  <c r="K15" i="204" a="1"/>
  <c r="K15" i="204" s="1"/>
  <c r="M15" i="204" a="1"/>
  <c r="M15" i="204" s="1"/>
  <c r="I15" i="204" a="1"/>
  <c r="I15" i="204" s="1"/>
  <c r="L15" i="204" a="1"/>
  <c r="L15" i="204" s="1"/>
  <c r="N373" i="204" a="1"/>
  <c r="N373" i="204" s="1"/>
  <c r="H373" i="204" a="1"/>
  <c r="H373" i="204" s="1"/>
  <c r="I373" i="204" a="1"/>
  <c r="I373" i="204" s="1"/>
  <c r="M373" i="204" a="1"/>
  <c r="M373" i="204" s="1"/>
  <c r="G373" i="204" a="1"/>
  <c r="G373" i="204" s="1"/>
  <c r="E373" i="204" a="1"/>
  <c r="E373" i="204" s="1"/>
  <c r="L373" i="204" a="1"/>
  <c r="L373" i="204" s="1"/>
  <c r="F373" i="204" a="1"/>
  <c r="F373" i="204" s="1"/>
  <c r="K373" i="204" a="1"/>
  <c r="K373" i="204" s="1"/>
  <c r="J373" i="204" a="1"/>
  <c r="J373" i="204" s="1"/>
  <c r="F419" i="204" a="1"/>
  <c r="F419" i="204" s="1"/>
  <c r="K419" i="204" a="1"/>
  <c r="K419" i="204" s="1"/>
  <c r="M419" i="204" a="1"/>
  <c r="M419" i="204" s="1"/>
  <c r="I419" i="204" a="1"/>
  <c r="I419" i="204" s="1"/>
  <c r="E419" i="204" a="1"/>
  <c r="E419" i="204" s="1"/>
  <c r="N419" i="204" a="1"/>
  <c r="N419" i="204" s="1"/>
  <c r="J419" i="204" a="1"/>
  <c r="J419" i="204" s="1"/>
  <c r="L419" i="204" a="1"/>
  <c r="L419" i="204" s="1"/>
  <c r="H419" i="204" a="1"/>
  <c r="H419" i="204" s="1"/>
  <c r="G419" i="204" a="1"/>
  <c r="G419" i="204" s="1"/>
  <c r="H309" i="204" a="1"/>
  <c r="H309" i="204" s="1"/>
  <c r="G309" i="204" a="1"/>
  <c r="G309" i="204" s="1"/>
  <c r="E309" i="204" a="1"/>
  <c r="E309" i="204" s="1"/>
  <c r="K309" i="204" a="1"/>
  <c r="K309" i="204" s="1"/>
  <c r="I309" i="204" a="1"/>
  <c r="I309" i="204" s="1"/>
  <c r="F309" i="204" a="1"/>
  <c r="F309" i="204" s="1"/>
  <c r="J309" i="204" a="1"/>
  <c r="J309" i="204" s="1"/>
  <c r="M309" i="204" a="1"/>
  <c r="M309" i="204" s="1"/>
  <c r="L309" i="204" a="1"/>
  <c r="L309" i="204" s="1"/>
  <c r="N309" i="204" a="1"/>
  <c r="N309" i="204" s="1"/>
  <c r="G194" i="204" a="1"/>
  <c r="G194" i="204" s="1"/>
  <c r="N194" i="204" a="1"/>
  <c r="N194" i="204" s="1"/>
  <c r="E194" i="204" a="1"/>
  <c r="E194" i="204" s="1"/>
  <c r="I194" i="204" a="1"/>
  <c r="I194" i="204" s="1"/>
  <c r="H194" i="204" a="1"/>
  <c r="H194" i="204" s="1"/>
  <c r="K194" i="204" a="1"/>
  <c r="K194" i="204" s="1"/>
  <c r="L194" i="204" a="1"/>
  <c r="L194" i="204" s="1"/>
  <c r="M194" i="204" a="1"/>
  <c r="M194" i="204" s="1"/>
  <c r="F194" i="204" a="1"/>
  <c r="F194" i="204" s="1"/>
  <c r="J194" i="204" a="1"/>
  <c r="J194" i="204" s="1"/>
  <c r="J173" i="204" a="1"/>
  <c r="J173" i="204" s="1"/>
  <c r="H173" i="204" a="1"/>
  <c r="H173" i="204" s="1"/>
  <c r="E173" i="204" a="1"/>
  <c r="E173" i="204" s="1"/>
  <c r="K173" i="204" a="1"/>
  <c r="K173" i="204" s="1"/>
  <c r="F173" i="204" a="1"/>
  <c r="F173" i="204" s="1"/>
  <c r="N173" i="204" a="1"/>
  <c r="N173" i="204" s="1"/>
  <c r="M173" i="204" a="1"/>
  <c r="M173" i="204" s="1"/>
  <c r="I173" i="204" a="1"/>
  <c r="I173" i="204" s="1"/>
  <c r="L173" i="204" a="1"/>
  <c r="L173" i="204" s="1"/>
  <c r="G173" i="204" a="1"/>
  <c r="G173" i="204" s="1"/>
  <c r="I28" i="204" a="1"/>
  <c r="I28" i="204" s="1"/>
  <c r="F28" i="204" a="1"/>
  <c r="F28" i="204" s="1"/>
  <c r="H28" i="204" a="1"/>
  <c r="H28" i="204" s="1"/>
  <c r="K28" i="204" a="1"/>
  <c r="K28" i="204" s="1"/>
  <c r="L28" i="204" a="1"/>
  <c r="L28" i="204" s="1"/>
  <c r="G28" i="204" a="1"/>
  <c r="G28" i="204" s="1"/>
  <c r="M28" i="204" a="1"/>
  <c r="M28" i="204" s="1"/>
  <c r="N28" i="204" a="1"/>
  <c r="N28" i="204" s="1"/>
  <c r="J28" i="204" a="1"/>
  <c r="J28" i="204" s="1"/>
  <c r="E28" i="204" a="1"/>
  <c r="E28" i="204" s="1"/>
  <c r="E547" i="204" a="1"/>
  <c r="E547" i="204" s="1"/>
  <c r="N547" i="204" a="1"/>
  <c r="N547" i="204" s="1"/>
  <c r="G547" i="204" a="1"/>
  <c r="G547" i="204" s="1"/>
  <c r="K547" i="204" a="1"/>
  <c r="K547" i="204" s="1"/>
  <c r="L547" i="204" a="1"/>
  <c r="L547" i="204" s="1"/>
  <c r="J547" i="204" a="1"/>
  <c r="J547" i="204" s="1"/>
  <c r="I547" i="204" a="1"/>
  <c r="I547" i="204" s="1"/>
  <c r="F547" i="204" a="1"/>
  <c r="F547" i="204" s="1"/>
  <c r="H547" i="204" a="1"/>
  <c r="H547" i="204" s="1"/>
  <c r="M547" i="204" a="1"/>
  <c r="M547" i="204" s="1"/>
  <c r="F380" i="204" a="1"/>
  <c r="F380" i="204" s="1"/>
  <c r="L380" i="204" a="1"/>
  <c r="L380" i="204" s="1"/>
  <c r="E380" i="204" a="1"/>
  <c r="E380" i="204" s="1"/>
  <c r="J380" i="204" a="1"/>
  <c r="J380" i="204" s="1"/>
  <c r="N380" i="204" a="1"/>
  <c r="N380" i="204" s="1"/>
  <c r="H380" i="204" a="1"/>
  <c r="H380" i="204" s="1"/>
  <c r="I380" i="204" a="1"/>
  <c r="I380" i="204" s="1"/>
  <c r="K380" i="204" a="1"/>
  <c r="K380" i="204" s="1"/>
  <c r="G380" i="204" a="1"/>
  <c r="G380" i="204" s="1"/>
  <c r="M380" i="204" a="1"/>
  <c r="M380" i="204" s="1"/>
  <c r="H541" i="204" a="1"/>
  <c r="H541" i="204" s="1"/>
  <c r="L541" i="204" a="1"/>
  <c r="L541" i="204" s="1"/>
  <c r="E541" i="204" a="1"/>
  <c r="E541" i="204" s="1"/>
  <c r="J541" i="204" a="1"/>
  <c r="J541" i="204" s="1"/>
  <c r="N541" i="204" a="1"/>
  <c r="N541" i="204" s="1"/>
  <c r="I541" i="204" a="1"/>
  <c r="I541" i="204" s="1"/>
  <c r="K541" i="204" a="1"/>
  <c r="K541" i="204" s="1"/>
  <c r="M541" i="204" a="1"/>
  <c r="M541" i="204" s="1"/>
  <c r="F541" i="204" a="1"/>
  <c r="F541" i="204" s="1"/>
  <c r="G541" i="204" a="1"/>
  <c r="G541" i="204" s="1"/>
  <c r="K476" i="204" a="1"/>
  <c r="K476" i="204" s="1"/>
  <c r="F476" i="204" a="1"/>
  <c r="F476" i="204" s="1"/>
  <c r="L476" i="204" a="1"/>
  <c r="L476" i="204" s="1"/>
  <c r="E476" i="204" a="1"/>
  <c r="E476" i="204" s="1"/>
  <c r="G476" i="204" a="1"/>
  <c r="G476" i="204" s="1"/>
  <c r="I476" i="204" a="1"/>
  <c r="I476" i="204" s="1"/>
  <c r="N476" i="204" a="1"/>
  <c r="N476" i="204" s="1"/>
  <c r="M476" i="204" a="1"/>
  <c r="M476" i="204" s="1"/>
  <c r="H476" i="204" a="1"/>
  <c r="H476" i="204" s="1"/>
  <c r="J476" i="204" a="1"/>
  <c r="J476" i="204" s="1"/>
  <c r="G190" i="204" a="1"/>
  <c r="G190" i="204" s="1"/>
  <c r="K190" i="204" a="1"/>
  <c r="K190" i="204" s="1"/>
  <c r="J190" i="204" a="1"/>
  <c r="J190" i="204" s="1"/>
  <c r="M190" i="204" a="1"/>
  <c r="M190" i="204" s="1"/>
  <c r="E190" i="204" a="1"/>
  <c r="E190" i="204" s="1"/>
  <c r="F190" i="204" a="1"/>
  <c r="F190" i="204" s="1"/>
  <c r="N190" i="204" a="1"/>
  <c r="N190" i="204" s="1"/>
  <c r="I190" i="204" a="1"/>
  <c r="I190" i="204" s="1"/>
  <c r="L190" i="204" a="1"/>
  <c r="L190" i="204" s="1"/>
  <c r="H190" i="204" a="1"/>
  <c r="H190" i="204" s="1"/>
  <c r="E450" i="204" a="1"/>
  <c r="E450" i="204" s="1"/>
  <c r="N450" i="204" a="1"/>
  <c r="N450" i="204" s="1"/>
  <c r="L450" i="204" a="1"/>
  <c r="L450" i="204" s="1"/>
  <c r="J450" i="204" a="1"/>
  <c r="J450" i="204" s="1"/>
  <c r="M450" i="204" a="1"/>
  <c r="M450" i="204" s="1"/>
  <c r="H450" i="204" a="1"/>
  <c r="H450" i="204" s="1"/>
  <c r="F450" i="204" a="1"/>
  <c r="F450" i="204" s="1"/>
  <c r="K450" i="204" a="1"/>
  <c r="K450" i="204" s="1"/>
  <c r="I450" i="204" a="1"/>
  <c r="I450" i="204" s="1"/>
  <c r="G450" i="204" a="1"/>
  <c r="G450" i="204" s="1"/>
  <c r="I232" i="204" a="1"/>
  <c r="I232" i="204" s="1"/>
  <c r="E232" i="204" a="1"/>
  <c r="E232" i="204" s="1"/>
  <c r="H232" i="204" a="1"/>
  <c r="H232" i="204" s="1"/>
  <c r="K232" i="204" a="1"/>
  <c r="K232" i="204" s="1"/>
  <c r="F232" i="204" a="1"/>
  <c r="F232" i="204" s="1"/>
  <c r="N232" i="204" a="1"/>
  <c r="N232" i="204" s="1"/>
  <c r="L232" i="204" a="1"/>
  <c r="L232" i="204" s="1"/>
  <c r="J232" i="204" a="1"/>
  <c r="J232" i="204" s="1"/>
  <c r="M232" i="204" a="1"/>
  <c r="M232" i="204" s="1"/>
  <c r="G232" i="204" a="1"/>
  <c r="G232" i="204" s="1"/>
  <c r="L397" i="204" a="1"/>
  <c r="L397" i="204" s="1"/>
  <c r="M397" i="204" a="1"/>
  <c r="M397" i="204" s="1"/>
  <c r="N397" i="204" a="1"/>
  <c r="N397" i="204" s="1"/>
  <c r="H397" i="204" a="1"/>
  <c r="H397" i="204" s="1"/>
  <c r="K397" i="204" a="1"/>
  <c r="K397" i="204" s="1"/>
  <c r="E397" i="204" a="1"/>
  <c r="E397" i="204" s="1"/>
  <c r="F397" i="204" a="1"/>
  <c r="F397" i="204" s="1"/>
  <c r="G397" i="204" a="1"/>
  <c r="G397" i="204" s="1"/>
  <c r="I397" i="204" a="1"/>
  <c r="I397" i="204" s="1"/>
  <c r="J397" i="204" a="1"/>
  <c r="J397" i="204" s="1"/>
  <c r="H288" i="204" a="1"/>
  <c r="H288" i="204" s="1"/>
  <c r="L288" i="204" a="1"/>
  <c r="L288" i="204" s="1"/>
  <c r="M288" i="204" a="1"/>
  <c r="M288" i="204" s="1"/>
  <c r="G288" i="204" a="1"/>
  <c r="G288" i="204" s="1"/>
  <c r="J288" i="204" a="1"/>
  <c r="J288" i="204" s="1"/>
  <c r="K288" i="204" a="1"/>
  <c r="K288" i="204" s="1"/>
  <c r="F288" i="204" a="1"/>
  <c r="F288" i="204" s="1"/>
  <c r="E288" i="204" a="1"/>
  <c r="E288" i="204" s="1"/>
  <c r="I288" i="204" a="1"/>
  <c r="I288" i="204" s="1"/>
  <c r="N288" i="204" a="1"/>
  <c r="N288" i="204" s="1"/>
  <c r="M497" i="204" a="1"/>
  <c r="M497" i="204" s="1"/>
  <c r="I497" i="204" a="1"/>
  <c r="I497" i="204" s="1"/>
  <c r="L497" i="204" a="1"/>
  <c r="L497" i="204" s="1"/>
  <c r="H497" i="204" a="1"/>
  <c r="H497" i="204" s="1"/>
  <c r="E497" i="204" a="1"/>
  <c r="E497" i="204" s="1"/>
  <c r="G497" i="204" a="1"/>
  <c r="G497" i="204" s="1"/>
  <c r="F497" i="204" a="1"/>
  <c r="F497" i="204" s="1"/>
  <c r="K497" i="204" a="1"/>
  <c r="K497" i="204" s="1"/>
  <c r="N497" i="204" a="1"/>
  <c r="N497" i="204" s="1"/>
  <c r="J497" i="204" a="1"/>
  <c r="J497" i="204" s="1"/>
  <c r="L498" i="204" a="1"/>
  <c r="L498" i="204" s="1"/>
  <c r="E498" i="204" a="1"/>
  <c r="E498" i="204" s="1"/>
  <c r="H498" i="204" a="1"/>
  <c r="H498" i="204" s="1"/>
  <c r="N498" i="204" a="1"/>
  <c r="N498" i="204" s="1"/>
  <c r="G498" i="204" a="1"/>
  <c r="G498" i="204" s="1"/>
  <c r="K498" i="204" a="1"/>
  <c r="K498" i="204" s="1"/>
  <c r="F498" i="204" a="1"/>
  <c r="F498" i="204" s="1"/>
  <c r="J498" i="204" a="1"/>
  <c r="J498" i="204" s="1"/>
  <c r="M498" i="204" a="1"/>
  <c r="M498" i="204" s="1"/>
  <c r="I498" i="204" a="1"/>
  <c r="I498" i="204" s="1"/>
  <c r="L228" i="204" a="1"/>
  <c r="L228" i="204" s="1"/>
  <c r="K228" i="204" a="1"/>
  <c r="K228" i="204" s="1"/>
  <c r="H228" i="204" a="1"/>
  <c r="H228" i="204" s="1"/>
  <c r="E228" i="204" a="1"/>
  <c r="E228" i="204" s="1"/>
  <c r="I228" i="204" a="1"/>
  <c r="I228" i="204" s="1"/>
  <c r="F228" i="204" a="1"/>
  <c r="F228" i="204" s="1"/>
  <c r="N228" i="204" a="1"/>
  <c r="N228" i="204" s="1"/>
  <c r="G228" i="204" a="1"/>
  <c r="G228" i="204" s="1"/>
  <c r="M228" i="204" a="1"/>
  <c r="M228" i="204" s="1"/>
  <c r="J228" i="204" a="1"/>
  <c r="J228" i="204" s="1"/>
  <c r="H40" i="204" a="1"/>
  <c r="H40" i="204" s="1"/>
  <c r="N40" i="204" a="1"/>
  <c r="N40" i="204" s="1"/>
  <c r="F40" i="204" a="1"/>
  <c r="F40" i="204" s="1"/>
  <c r="I40" i="204" a="1"/>
  <c r="I40" i="204" s="1"/>
  <c r="J40" i="204" a="1"/>
  <c r="J40" i="204" s="1"/>
  <c r="E40" i="204" a="1"/>
  <c r="E40" i="204" s="1"/>
  <c r="K40" i="204" a="1"/>
  <c r="K40" i="204" s="1"/>
  <c r="G40" i="204" a="1"/>
  <c r="G40" i="204" s="1"/>
  <c r="L40" i="204" a="1"/>
  <c r="L40" i="204" s="1"/>
  <c r="M40" i="204" a="1"/>
  <c r="M40" i="204" s="1"/>
  <c r="N47" i="204" a="1"/>
  <c r="N47" i="204" s="1"/>
  <c r="J47" i="204" a="1"/>
  <c r="J47" i="204" s="1"/>
  <c r="M47" i="204" a="1"/>
  <c r="M47" i="204" s="1"/>
  <c r="G47" i="204" a="1"/>
  <c r="G47" i="204" s="1"/>
  <c r="L47" i="204" a="1"/>
  <c r="L47" i="204" s="1"/>
  <c r="E47" i="204" a="1"/>
  <c r="E47" i="204" s="1"/>
  <c r="I47" i="204" a="1"/>
  <c r="I47" i="204" s="1"/>
  <c r="K47" i="204" a="1"/>
  <c r="K47" i="204" s="1"/>
  <c r="H47" i="204" a="1"/>
  <c r="H47" i="204" s="1"/>
  <c r="F47" i="204" a="1"/>
  <c r="F47" i="204" s="1"/>
  <c r="I554" i="204" a="1"/>
  <c r="I554" i="204" s="1"/>
  <c r="N554" i="204" a="1"/>
  <c r="N554" i="204" s="1"/>
  <c r="K554" i="204" a="1"/>
  <c r="K554" i="204" s="1"/>
  <c r="G554" i="204" a="1"/>
  <c r="G554" i="204" s="1"/>
  <c r="H554" i="204" a="1"/>
  <c r="H554" i="204" s="1"/>
  <c r="M554" i="204" a="1"/>
  <c r="M554" i="204" s="1"/>
  <c r="L554" i="204" a="1"/>
  <c r="L554" i="204" s="1"/>
  <c r="F554" i="204" a="1"/>
  <c r="F554" i="204" s="1"/>
  <c r="J554" i="204" a="1"/>
  <c r="J554" i="204" s="1"/>
  <c r="E554" i="204" a="1"/>
  <c r="E554" i="204" s="1"/>
  <c r="H85" i="204" a="1"/>
  <c r="H85" i="204" s="1"/>
  <c r="N85" i="204" a="1"/>
  <c r="N85" i="204" s="1"/>
  <c r="K85" i="204" a="1"/>
  <c r="K85" i="204" s="1"/>
  <c r="L85" i="204" a="1"/>
  <c r="L85" i="204" s="1"/>
  <c r="M85" i="204" a="1"/>
  <c r="M85" i="204" s="1"/>
  <c r="F85" i="204" a="1"/>
  <c r="F85" i="204" s="1"/>
  <c r="J85" i="204" a="1"/>
  <c r="J85" i="204" s="1"/>
  <c r="I85" i="204" a="1"/>
  <c r="I85" i="204" s="1"/>
  <c r="G85" i="204" a="1"/>
  <c r="G85" i="204" s="1"/>
  <c r="E85" i="204" a="1"/>
  <c r="E85" i="204" s="1"/>
  <c r="M511" i="204" a="1"/>
  <c r="M511" i="204" s="1"/>
  <c r="L511" i="204" a="1"/>
  <c r="L511" i="204" s="1"/>
  <c r="I511" i="204" a="1"/>
  <c r="I511" i="204" s="1"/>
  <c r="G511" i="204" a="1"/>
  <c r="G511" i="204" s="1"/>
  <c r="K511" i="204" a="1"/>
  <c r="K511" i="204" s="1"/>
  <c r="F511" i="204" a="1"/>
  <c r="F511" i="204" s="1"/>
  <c r="N511" i="204" a="1"/>
  <c r="N511" i="204" s="1"/>
  <c r="J511" i="204" a="1"/>
  <c r="J511" i="204" s="1"/>
  <c r="E511" i="204" a="1"/>
  <c r="E511" i="204" s="1"/>
  <c r="H511" i="204" a="1"/>
  <c r="H511" i="204" s="1"/>
  <c r="J277" i="204" a="1"/>
  <c r="J277" i="204" s="1"/>
  <c r="L277" i="204" a="1"/>
  <c r="L277" i="204" s="1"/>
  <c r="M277" i="204" a="1"/>
  <c r="M277" i="204" s="1"/>
  <c r="K277" i="204" a="1"/>
  <c r="K277" i="204" s="1"/>
  <c r="N277" i="204" a="1"/>
  <c r="N277" i="204" s="1"/>
  <c r="I277" i="204" a="1"/>
  <c r="I277" i="204" s="1"/>
  <c r="G277" i="204" a="1"/>
  <c r="G277" i="204" s="1"/>
  <c r="F277" i="204" a="1"/>
  <c r="F277" i="204" s="1"/>
  <c r="H277" i="204" a="1"/>
  <c r="H277" i="204" s="1"/>
  <c r="E277" i="204" a="1"/>
  <c r="E277" i="204" s="1"/>
  <c r="K282" i="204" a="1"/>
  <c r="K282" i="204" s="1"/>
  <c r="M282" i="204" a="1"/>
  <c r="M282" i="204" s="1"/>
  <c r="E282" i="204" a="1"/>
  <c r="E282" i="204" s="1"/>
  <c r="F282" i="204" a="1"/>
  <c r="F282" i="204" s="1"/>
  <c r="G282" i="204" a="1"/>
  <c r="G282" i="204" s="1"/>
  <c r="L282" i="204" a="1"/>
  <c r="L282" i="204" s="1"/>
  <c r="I282" i="204" a="1"/>
  <c r="I282" i="204" s="1"/>
  <c r="H282" i="204" a="1"/>
  <c r="H282" i="204" s="1"/>
  <c r="J282" i="204" a="1"/>
  <c r="J282" i="204" s="1"/>
  <c r="N282" i="204" a="1"/>
  <c r="N282" i="204" s="1"/>
  <c r="F101" i="204" a="1"/>
  <c r="F101" i="204" s="1"/>
  <c r="I101" i="204" a="1"/>
  <c r="I101" i="204" s="1"/>
  <c r="M101" i="204" a="1"/>
  <c r="M101" i="204" s="1"/>
  <c r="H101" i="204" a="1"/>
  <c r="H101" i="204" s="1"/>
  <c r="N101" i="204" a="1"/>
  <c r="N101" i="204" s="1"/>
  <c r="G101" i="204" a="1"/>
  <c r="G101" i="204" s="1"/>
  <c r="K101" i="204" a="1"/>
  <c r="K101" i="204" s="1"/>
  <c r="J101" i="204" a="1"/>
  <c r="J101" i="204" s="1"/>
  <c r="E101" i="204" a="1"/>
  <c r="E101" i="204" s="1"/>
  <c r="L101" i="204" a="1"/>
  <c r="L101" i="204" s="1"/>
  <c r="L404" i="204" a="1"/>
  <c r="L404" i="204" s="1"/>
  <c r="G404" i="204" a="1"/>
  <c r="G404" i="204" s="1"/>
  <c r="N404" i="204" a="1"/>
  <c r="N404" i="204" s="1"/>
  <c r="K404" i="204" a="1"/>
  <c r="K404" i="204" s="1"/>
  <c r="H404" i="204" a="1"/>
  <c r="H404" i="204" s="1"/>
  <c r="E404" i="204" a="1"/>
  <c r="E404" i="204" s="1"/>
  <c r="I404" i="204" a="1"/>
  <c r="I404" i="204" s="1"/>
  <c r="M404" i="204" a="1"/>
  <c r="M404" i="204" s="1"/>
  <c r="F404" i="204" a="1"/>
  <c r="F404" i="204" s="1"/>
  <c r="J404" i="204" a="1"/>
  <c r="J404" i="204" s="1"/>
  <c r="I79" i="204" a="1"/>
  <c r="I79" i="204" s="1"/>
  <c r="J79" i="204" a="1"/>
  <c r="J79" i="204" s="1"/>
  <c r="E79" i="204" a="1"/>
  <c r="E79" i="204" s="1"/>
  <c r="L79" i="204" a="1"/>
  <c r="L79" i="204" s="1"/>
  <c r="G79" i="204" a="1"/>
  <c r="G79" i="204" s="1"/>
  <c r="K79" i="204" a="1"/>
  <c r="K79" i="204" s="1"/>
  <c r="F79" i="204" a="1"/>
  <c r="F79" i="204" s="1"/>
  <c r="H79" i="204" a="1"/>
  <c r="H79" i="204" s="1"/>
  <c r="M79" i="204" a="1"/>
  <c r="M79" i="204" s="1"/>
  <c r="N79" i="204" a="1"/>
  <c r="N79" i="204" s="1"/>
  <c r="F552" i="204" a="1"/>
  <c r="F552" i="204" s="1"/>
  <c r="G552" i="204" a="1"/>
  <c r="G552" i="204" s="1"/>
  <c r="E552" i="204" a="1"/>
  <c r="E552" i="204" s="1"/>
  <c r="J552" i="204" a="1"/>
  <c r="J552" i="204" s="1"/>
  <c r="M552" i="204" a="1"/>
  <c r="M552" i="204" s="1"/>
  <c r="L552" i="204" a="1"/>
  <c r="L552" i="204" s="1"/>
  <c r="I552" i="204" a="1"/>
  <c r="I552" i="204" s="1"/>
  <c r="N552" i="204" a="1"/>
  <c r="N552" i="204" s="1"/>
  <c r="H552" i="204" a="1"/>
  <c r="H552" i="204" s="1"/>
  <c r="K552" i="204" a="1"/>
  <c r="K552" i="204" s="1"/>
  <c r="E86" i="204" a="1"/>
  <c r="E86" i="204" s="1"/>
  <c r="I86" i="204" a="1"/>
  <c r="I86" i="204" s="1"/>
  <c r="H86" i="204" a="1"/>
  <c r="H86" i="204" s="1"/>
  <c r="J86" i="204" a="1"/>
  <c r="J86" i="204" s="1"/>
  <c r="N86" i="204" a="1"/>
  <c r="N86" i="204" s="1"/>
  <c r="F86" i="204" a="1"/>
  <c r="F86" i="204" s="1"/>
  <c r="L86" i="204" a="1"/>
  <c r="L86" i="204" s="1"/>
  <c r="M86" i="204" a="1"/>
  <c r="M86" i="204" s="1"/>
  <c r="G86" i="204" a="1"/>
  <c r="G86" i="204" s="1"/>
  <c r="K86" i="204" a="1"/>
  <c r="K86" i="204" s="1"/>
  <c r="E222" i="204" a="1"/>
  <c r="E222" i="204" s="1"/>
  <c r="L222" i="204" a="1"/>
  <c r="L222" i="204" s="1"/>
  <c r="F222" i="204" a="1"/>
  <c r="F222" i="204" s="1"/>
  <c r="K222" i="204" a="1"/>
  <c r="K222" i="204" s="1"/>
  <c r="M222" i="204" a="1"/>
  <c r="M222" i="204" s="1"/>
  <c r="I222" i="204" a="1"/>
  <c r="I222" i="204" s="1"/>
  <c r="N222" i="204" a="1"/>
  <c r="N222" i="204" s="1"/>
  <c r="G222" i="204" a="1"/>
  <c r="G222" i="204" s="1"/>
  <c r="J222" i="204" a="1"/>
  <c r="J222" i="204" s="1"/>
  <c r="H222" i="204" a="1"/>
  <c r="H222" i="204" s="1"/>
  <c r="L360" i="204" a="1"/>
  <c r="L360" i="204" s="1"/>
  <c r="M360" i="204" a="1"/>
  <c r="M360" i="204" s="1"/>
  <c r="N360" i="204" a="1"/>
  <c r="N360" i="204" s="1"/>
  <c r="G360" i="204" a="1"/>
  <c r="G360" i="204" s="1"/>
  <c r="H360" i="204" a="1"/>
  <c r="H360" i="204" s="1"/>
  <c r="K360" i="204" a="1"/>
  <c r="K360" i="204" s="1"/>
  <c r="F360" i="204" a="1"/>
  <c r="F360" i="204" s="1"/>
  <c r="E360" i="204" a="1"/>
  <c r="E360" i="204" s="1"/>
  <c r="J360" i="204" a="1"/>
  <c r="J360" i="204" s="1"/>
  <c r="I360" i="204" a="1"/>
  <c r="I360" i="204" s="1"/>
  <c r="H41" i="204" a="1"/>
  <c r="H41" i="204" s="1"/>
  <c r="G41" i="204" a="1"/>
  <c r="G41" i="204" s="1"/>
  <c r="J41" i="204" a="1"/>
  <c r="J41" i="204" s="1"/>
  <c r="L41" i="204" a="1"/>
  <c r="L41" i="204" s="1"/>
  <c r="M41" i="204" a="1"/>
  <c r="M41" i="204" s="1"/>
  <c r="I41" i="204" a="1"/>
  <c r="I41" i="204" s="1"/>
  <c r="N41" i="204" a="1"/>
  <c r="N41" i="204" s="1"/>
  <c r="E41" i="204" a="1"/>
  <c r="E41" i="204" s="1"/>
  <c r="F41" i="204" a="1"/>
  <c r="F41" i="204" s="1"/>
  <c r="K41" i="204" a="1"/>
  <c r="K41" i="204" s="1"/>
  <c r="N55" i="204" a="1"/>
  <c r="N55" i="204" s="1"/>
  <c r="G55" i="204" a="1"/>
  <c r="G55" i="204" s="1"/>
  <c r="M55" i="204" a="1"/>
  <c r="M55" i="204" s="1"/>
  <c r="I55" i="204" a="1"/>
  <c r="I55" i="204" s="1"/>
  <c r="K55" i="204" a="1"/>
  <c r="K55" i="204" s="1"/>
  <c r="E55" i="204" a="1"/>
  <c r="E55" i="204" s="1"/>
  <c r="L55" i="204" a="1"/>
  <c r="L55" i="204" s="1"/>
  <c r="J55" i="204" a="1"/>
  <c r="J55" i="204" s="1"/>
  <c r="H55" i="204" a="1"/>
  <c r="H55" i="204" s="1"/>
  <c r="F55" i="204" a="1"/>
  <c r="F55" i="204" s="1"/>
  <c r="K145" i="204" a="1"/>
  <c r="K145" i="204" s="1"/>
  <c r="M145" i="204" a="1"/>
  <c r="M145" i="204" s="1"/>
  <c r="I145" i="204" a="1"/>
  <c r="I145" i="204" s="1"/>
  <c r="H145" i="204" a="1"/>
  <c r="H145" i="204" s="1"/>
  <c r="L145" i="204" a="1"/>
  <c r="L145" i="204" s="1"/>
  <c r="E145" i="204" a="1"/>
  <c r="E145" i="204" s="1"/>
  <c r="G145" i="204" a="1"/>
  <c r="G145" i="204" s="1"/>
  <c r="F145" i="204" a="1"/>
  <c r="F145" i="204" s="1"/>
  <c r="N145" i="204" a="1"/>
  <c r="N145" i="204" s="1"/>
  <c r="J145" i="204" a="1"/>
  <c r="J145" i="204" s="1"/>
  <c r="E344" i="204" a="1"/>
  <c r="E344" i="204" s="1"/>
  <c r="N344" i="204" a="1"/>
  <c r="N344" i="204" s="1"/>
  <c r="F344" i="204" a="1"/>
  <c r="F344" i="204" s="1"/>
  <c r="K344" i="204" a="1"/>
  <c r="K344" i="204" s="1"/>
  <c r="M344" i="204" a="1"/>
  <c r="M344" i="204" s="1"/>
  <c r="G344" i="204" a="1"/>
  <c r="G344" i="204" s="1"/>
  <c r="I344" i="204" a="1"/>
  <c r="I344" i="204" s="1"/>
  <c r="L344" i="204" a="1"/>
  <c r="L344" i="204" s="1"/>
  <c r="H344" i="204" a="1"/>
  <c r="H344" i="204" s="1"/>
  <c r="J344" i="204" a="1"/>
  <c r="J344" i="204" s="1"/>
  <c r="I60" i="204" a="1"/>
  <c r="I60" i="204" s="1"/>
  <c r="H60" i="204" a="1"/>
  <c r="H60" i="204" s="1"/>
  <c r="M60" i="204" a="1"/>
  <c r="M60" i="204" s="1"/>
  <c r="K60" i="204" a="1"/>
  <c r="K60" i="204" s="1"/>
  <c r="G60" i="204" a="1"/>
  <c r="G60" i="204" s="1"/>
  <c r="N60" i="204" a="1"/>
  <c r="N60" i="204" s="1"/>
  <c r="L60" i="204" a="1"/>
  <c r="L60" i="204" s="1"/>
  <c r="E60" i="204" a="1"/>
  <c r="E60" i="204" s="1"/>
  <c r="F60" i="204" a="1"/>
  <c r="F60" i="204" s="1"/>
  <c r="J60" i="204" a="1"/>
  <c r="J60" i="204" s="1"/>
  <c r="J134" i="204" a="1"/>
  <c r="J134" i="204" s="1"/>
  <c r="L134" i="204" a="1"/>
  <c r="L134" i="204" s="1"/>
  <c r="G134" i="204" a="1"/>
  <c r="G134" i="204" s="1"/>
  <c r="K134" i="204" a="1"/>
  <c r="K134" i="204" s="1"/>
  <c r="F134" i="204" a="1"/>
  <c r="F134" i="204" s="1"/>
  <c r="E134" i="204" a="1"/>
  <c r="E134" i="204" s="1"/>
  <c r="I134" i="204" a="1"/>
  <c r="I134" i="204" s="1"/>
  <c r="N134" i="204" a="1"/>
  <c r="N134" i="204" s="1"/>
  <c r="H134" i="204" a="1"/>
  <c r="H134" i="204" s="1"/>
  <c r="M134" i="204" a="1"/>
  <c r="M134" i="204" s="1"/>
  <c r="J181" i="204" a="1"/>
  <c r="J181" i="204" s="1"/>
  <c r="N181" i="204" a="1"/>
  <c r="N181" i="204" s="1"/>
  <c r="K181" i="204" a="1"/>
  <c r="K181" i="204" s="1"/>
  <c r="I181" i="204" a="1"/>
  <c r="I181" i="204" s="1"/>
  <c r="M181" i="204" a="1"/>
  <c r="M181" i="204" s="1"/>
  <c r="L181" i="204" a="1"/>
  <c r="L181" i="204" s="1"/>
  <c r="E181" i="204" a="1"/>
  <c r="E181" i="204" s="1"/>
  <c r="G181" i="204" a="1"/>
  <c r="G181" i="204" s="1"/>
  <c r="F181" i="204" a="1"/>
  <c r="F181" i="204" s="1"/>
  <c r="H181" i="204" a="1"/>
  <c r="H181" i="204" s="1"/>
  <c r="H462" i="204" a="1"/>
  <c r="H462" i="204" s="1"/>
  <c r="I462" i="204" a="1"/>
  <c r="I462" i="204" s="1"/>
  <c r="M462" i="204" a="1"/>
  <c r="M462" i="204" s="1"/>
  <c r="K462" i="204" a="1"/>
  <c r="K462" i="204" s="1"/>
  <c r="E462" i="204" a="1"/>
  <c r="E462" i="204" s="1"/>
  <c r="J462" i="204" a="1"/>
  <c r="J462" i="204" s="1"/>
  <c r="L462" i="204" a="1"/>
  <c r="L462" i="204" s="1"/>
  <c r="N462" i="204" a="1"/>
  <c r="N462" i="204" s="1"/>
  <c r="G462" i="204" a="1"/>
  <c r="G462" i="204" s="1"/>
  <c r="F462" i="204" a="1"/>
  <c r="F462" i="204" s="1"/>
  <c r="J500" i="204" a="1"/>
  <c r="J500" i="204" s="1"/>
  <c r="K500" i="204" a="1"/>
  <c r="K500" i="204" s="1"/>
  <c r="F500" i="204" a="1"/>
  <c r="F500" i="204" s="1"/>
  <c r="E500" i="204" a="1"/>
  <c r="E500" i="204" s="1"/>
  <c r="L500" i="204" a="1"/>
  <c r="L500" i="204" s="1"/>
  <c r="G500" i="204" a="1"/>
  <c r="G500" i="204" s="1"/>
  <c r="N500" i="204" a="1"/>
  <c r="N500" i="204" s="1"/>
  <c r="I500" i="204" a="1"/>
  <c r="I500" i="204" s="1"/>
  <c r="M500" i="204" a="1"/>
  <c r="M500" i="204" s="1"/>
  <c r="H500" i="204" a="1"/>
  <c r="H500" i="204" s="1"/>
  <c r="F399" i="204" a="1"/>
  <c r="F399" i="204" s="1"/>
  <c r="M399" i="204" a="1"/>
  <c r="M399" i="204" s="1"/>
  <c r="G399" i="204" a="1"/>
  <c r="G399" i="204" s="1"/>
  <c r="N399" i="204" a="1"/>
  <c r="N399" i="204" s="1"/>
  <c r="I399" i="204" a="1"/>
  <c r="I399" i="204" s="1"/>
  <c r="K399" i="204" a="1"/>
  <c r="K399" i="204" s="1"/>
  <c r="H399" i="204" a="1"/>
  <c r="H399" i="204" s="1"/>
  <c r="E399" i="204" a="1"/>
  <c r="E399" i="204" s="1"/>
  <c r="J399" i="204" a="1"/>
  <c r="J399" i="204" s="1"/>
  <c r="L399" i="204" a="1"/>
  <c r="L399" i="204" s="1"/>
  <c r="G247" i="204" a="1"/>
  <c r="G247" i="204" s="1"/>
  <c r="H247" i="204" a="1"/>
  <c r="H247" i="204" s="1"/>
  <c r="K247" i="204" a="1"/>
  <c r="K247" i="204" s="1"/>
  <c r="M247" i="204" a="1"/>
  <c r="M247" i="204" s="1"/>
  <c r="N247" i="204" a="1"/>
  <c r="N247" i="204" s="1"/>
  <c r="L247" i="204" a="1"/>
  <c r="L247" i="204" s="1"/>
  <c r="F247" i="204" a="1"/>
  <c r="F247" i="204" s="1"/>
  <c r="I247" i="204" a="1"/>
  <c r="I247" i="204" s="1"/>
  <c r="E247" i="204" a="1"/>
  <c r="E247" i="204" s="1"/>
  <c r="J247" i="204" a="1"/>
  <c r="J247" i="204" s="1"/>
  <c r="G504" i="204" a="1"/>
  <c r="G504" i="204" s="1"/>
  <c r="J504" i="204" a="1"/>
  <c r="J504" i="204" s="1"/>
  <c r="K504" i="204" a="1"/>
  <c r="K504" i="204" s="1"/>
  <c r="M504" i="204" a="1"/>
  <c r="M504" i="204" s="1"/>
  <c r="E504" i="204" a="1"/>
  <c r="E504" i="204" s="1"/>
  <c r="H504" i="204" a="1"/>
  <c r="H504" i="204" s="1"/>
  <c r="I504" i="204" a="1"/>
  <c r="I504" i="204" s="1"/>
  <c r="F504" i="204" a="1"/>
  <c r="F504" i="204" s="1"/>
  <c r="N504" i="204" a="1"/>
  <c r="N504" i="204" s="1"/>
  <c r="L504" i="204" a="1"/>
  <c r="L504" i="204" s="1"/>
  <c r="M335" i="204" a="1"/>
  <c r="M335" i="204" s="1"/>
  <c r="L335" i="204" a="1"/>
  <c r="L335" i="204" s="1"/>
  <c r="N335" i="204" a="1"/>
  <c r="N335" i="204" s="1"/>
  <c r="F335" i="204" a="1"/>
  <c r="F335" i="204" s="1"/>
  <c r="G335" i="204" a="1"/>
  <c r="G335" i="204" s="1"/>
  <c r="I335" i="204" a="1"/>
  <c r="I335" i="204" s="1"/>
  <c r="H335" i="204" a="1"/>
  <c r="H335" i="204" s="1"/>
  <c r="K335" i="204" a="1"/>
  <c r="K335" i="204" s="1"/>
  <c r="J335" i="204" a="1"/>
  <c r="J335" i="204" s="1"/>
  <c r="E335" i="204" a="1"/>
  <c r="E335" i="204" s="1"/>
  <c r="E42" i="204" a="1"/>
  <c r="E42" i="204" s="1"/>
  <c r="G42" i="204" a="1"/>
  <c r="G42" i="204" s="1"/>
  <c r="N42" i="204" a="1"/>
  <c r="N42" i="204" s="1"/>
  <c r="L42" i="204" a="1"/>
  <c r="L42" i="204" s="1"/>
  <c r="I42" i="204" a="1"/>
  <c r="I42" i="204" s="1"/>
  <c r="F42" i="204" a="1"/>
  <c r="F42" i="204" s="1"/>
  <c r="M42" i="204" a="1"/>
  <c r="M42" i="204" s="1"/>
  <c r="J42" i="204" a="1"/>
  <c r="J42" i="204" s="1"/>
  <c r="K42" i="204" a="1"/>
  <c r="K42" i="204" s="1"/>
  <c r="H42" i="204" a="1"/>
  <c r="H42" i="204" s="1"/>
  <c r="E482" i="204" a="1"/>
  <c r="E482" i="204" s="1"/>
  <c r="M482" i="204" a="1"/>
  <c r="M482" i="204" s="1"/>
  <c r="F482" i="204" a="1"/>
  <c r="F482" i="204" s="1"/>
  <c r="H482" i="204" a="1"/>
  <c r="H482" i="204" s="1"/>
  <c r="N482" i="204" a="1"/>
  <c r="N482" i="204" s="1"/>
  <c r="I482" i="204" a="1"/>
  <c r="I482" i="204" s="1"/>
  <c r="L482" i="204" a="1"/>
  <c r="L482" i="204" s="1"/>
  <c r="K482" i="204" a="1"/>
  <c r="K482" i="204" s="1"/>
  <c r="G482" i="204" a="1"/>
  <c r="G482" i="204" s="1"/>
  <c r="J482" i="204" a="1"/>
  <c r="J482" i="204" s="1"/>
  <c r="E19" i="204" a="1"/>
  <c r="E19" i="204" s="1"/>
  <c r="N19" i="204" a="1"/>
  <c r="N19" i="204" s="1"/>
  <c r="H19" i="204" a="1"/>
  <c r="H19" i="204" s="1"/>
  <c r="M19" i="204" a="1"/>
  <c r="M19" i="204" s="1"/>
  <c r="L19" i="204" a="1"/>
  <c r="L19" i="204" s="1"/>
  <c r="F19" i="204" a="1"/>
  <c r="F19" i="204" s="1"/>
  <c r="J19" i="204" a="1"/>
  <c r="J19" i="204" s="1"/>
  <c r="I19" i="204" a="1"/>
  <c r="I19" i="204" s="1"/>
  <c r="K19" i="204" a="1"/>
  <c r="K19" i="204" s="1"/>
  <c r="G19" i="204" a="1"/>
  <c r="G19" i="204" s="1"/>
  <c r="E520" i="204" a="1"/>
  <c r="E520" i="204" s="1"/>
  <c r="L520" i="204" a="1"/>
  <c r="L520" i="204" s="1"/>
  <c r="F520" i="204" a="1"/>
  <c r="F520" i="204" s="1"/>
  <c r="K520" i="204" a="1"/>
  <c r="K520" i="204" s="1"/>
  <c r="H520" i="204" a="1"/>
  <c r="H520" i="204" s="1"/>
  <c r="N520" i="204" a="1"/>
  <c r="N520" i="204" s="1"/>
  <c r="M520" i="204" a="1"/>
  <c r="M520" i="204" s="1"/>
  <c r="I520" i="204" a="1"/>
  <c r="I520" i="204" s="1"/>
  <c r="G520" i="204" a="1"/>
  <c r="G520" i="204" s="1"/>
  <c r="J520" i="204" a="1"/>
  <c r="J520" i="204" s="1"/>
  <c r="K440" i="204" a="1"/>
  <c r="K440" i="204" s="1"/>
  <c r="F440" i="204" a="1"/>
  <c r="F440" i="204" s="1"/>
  <c r="J440" i="204" a="1"/>
  <c r="J440" i="204" s="1"/>
  <c r="E440" i="204" a="1"/>
  <c r="E440" i="204" s="1"/>
  <c r="G440" i="204" a="1"/>
  <c r="G440" i="204" s="1"/>
  <c r="L440" i="204" a="1"/>
  <c r="L440" i="204" s="1"/>
  <c r="N440" i="204" a="1"/>
  <c r="N440" i="204" s="1"/>
  <c r="M440" i="204" a="1"/>
  <c r="M440" i="204" s="1"/>
  <c r="H440" i="204" a="1"/>
  <c r="H440" i="204" s="1"/>
  <c r="I440" i="204" a="1"/>
  <c r="I440" i="204" s="1"/>
  <c r="E273" i="204" a="1"/>
  <c r="E273" i="204" s="1"/>
  <c r="F273" i="204" a="1"/>
  <c r="F273" i="204" s="1"/>
  <c r="M273" i="204" a="1"/>
  <c r="M273" i="204" s="1"/>
  <c r="I273" i="204" a="1"/>
  <c r="I273" i="204" s="1"/>
  <c r="K273" i="204" a="1"/>
  <c r="K273" i="204" s="1"/>
  <c r="H273" i="204" a="1"/>
  <c r="H273" i="204" s="1"/>
  <c r="G273" i="204" a="1"/>
  <c r="G273" i="204" s="1"/>
  <c r="N273" i="204" a="1"/>
  <c r="N273" i="204" s="1"/>
  <c r="J273" i="204" a="1"/>
  <c r="J273" i="204" s="1"/>
  <c r="L273" i="204" a="1"/>
  <c r="L273" i="204" s="1"/>
  <c r="E238" i="204" a="1"/>
  <c r="E238" i="204" s="1"/>
  <c r="L238" i="204" a="1"/>
  <c r="L238" i="204" s="1"/>
  <c r="J238" i="204" a="1"/>
  <c r="J238" i="204" s="1"/>
  <c r="N238" i="204" a="1"/>
  <c r="N238" i="204" s="1"/>
  <c r="G238" i="204" a="1"/>
  <c r="G238" i="204" s="1"/>
  <c r="H238" i="204" a="1"/>
  <c r="H238" i="204" s="1"/>
  <c r="F238" i="204" a="1"/>
  <c r="F238" i="204" s="1"/>
  <c r="K238" i="204" a="1"/>
  <c r="K238" i="204" s="1"/>
  <c r="M238" i="204" a="1"/>
  <c r="M238" i="204" s="1"/>
  <c r="I238" i="204" a="1"/>
  <c r="I238" i="204" s="1"/>
  <c r="J223" i="204" a="1"/>
  <c r="J223" i="204" s="1"/>
  <c r="I223" i="204" a="1"/>
  <c r="I223" i="204" s="1"/>
  <c r="E223" i="204" a="1"/>
  <c r="E223" i="204" s="1"/>
  <c r="K223" i="204" a="1"/>
  <c r="K223" i="204" s="1"/>
  <c r="M223" i="204" a="1"/>
  <c r="M223" i="204" s="1"/>
  <c r="N223" i="204" a="1"/>
  <c r="N223" i="204" s="1"/>
  <c r="F223" i="204" a="1"/>
  <c r="F223" i="204" s="1"/>
  <c r="L223" i="204" a="1"/>
  <c r="L223" i="204" s="1"/>
  <c r="H223" i="204" a="1"/>
  <c r="H223" i="204" s="1"/>
  <c r="G223" i="204" a="1"/>
  <c r="G223" i="204" s="1"/>
  <c r="F158" i="204" a="1"/>
  <c r="F158" i="204" s="1"/>
  <c r="J158" i="204" a="1"/>
  <c r="J158" i="204" s="1"/>
  <c r="N158" i="204" a="1"/>
  <c r="N158" i="204" s="1"/>
  <c r="E158" i="204" a="1"/>
  <c r="E158" i="204" s="1"/>
  <c r="H158" i="204" a="1"/>
  <c r="H158" i="204" s="1"/>
  <c r="L158" i="204" a="1"/>
  <c r="L158" i="204" s="1"/>
  <c r="I158" i="204" a="1"/>
  <c r="I158" i="204" s="1"/>
  <c r="G158" i="204" a="1"/>
  <c r="G158" i="204" s="1"/>
  <c r="K158" i="204" a="1"/>
  <c r="K158" i="204" s="1"/>
  <c r="M158" i="204" a="1"/>
  <c r="M158" i="204" s="1"/>
  <c r="J132" i="204" a="1"/>
  <c r="J132" i="204" s="1"/>
  <c r="K132" i="204" a="1"/>
  <c r="K132" i="204" s="1"/>
  <c r="F132" i="204" a="1"/>
  <c r="F132" i="204" s="1"/>
  <c r="E132" i="204" a="1"/>
  <c r="E132" i="204" s="1"/>
  <c r="H132" i="204" a="1"/>
  <c r="H132" i="204" s="1"/>
  <c r="I132" i="204" a="1"/>
  <c r="I132" i="204" s="1"/>
  <c r="L132" i="204" a="1"/>
  <c r="L132" i="204" s="1"/>
  <c r="G132" i="204" a="1"/>
  <c r="G132" i="204" s="1"/>
  <c r="M132" i="204" a="1"/>
  <c r="M132" i="204" s="1"/>
  <c r="N132" i="204" a="1"/>
  <c r="N132" i="204" s="1"/>
  <c r="E109" i="204" a="1"/>
  <c r="E109" i="204" s="1"/>
  <c r="K109" i="204" a="1"/>
  <c r="K109" i="204" s="1"/>
  <c r="N109" i="204" a="1"/>
  <c r="N109" i="204" s="1"/>
  <c r="H109" i="204" a="1"/>
  <c r="H109" i="204" s="1"/>
  <c r="J109" i="204" a="1"/>
  <c r="J109" i="204" s="1"/>
  <c r="G109" i="204" a="1"/>
  <c r="G109" i="204" s="1"/>
  <c r="L109" i="204" a="1"/>
  <c r="L109" i="204" s="1"/>
  <c r="F109" i="204" a="1"/>
  <c r="F109" i="204" s="1"/>
  <c r="M109" i="204" a="1"/>
  <c r="M109" i="204" s="1"/>
  <c r="I109" i="204" a="1"/>
  <c r="I109" i="204" s="1"/>
  <c r="N361" i="204" a="1"/>
  <c r="N361" i="204" s="1"/>
  <c r="J361" i="204" a="1"/>
  <c r="J361" i="204" s="1"/>
  <c r="I361" i="204" a="1"/>
  <c r="I361" i="204" s="1"/>
  <c r="G361" i="204" a="1"/>
  <c r="G361" i="204" s="1"/>
  <c r="H361" i="204" a="1"/>
  <c r="H361" i="204" s="1"/>
  <c r="M361" i="204" a="1"/>
  <c r="M361" i="204" s="1"/>
  <c r="L361" i="204" a="1"/>
  <c r="L361" i="204" s="1"/>
  <c r="F361" i="204" a="1"/>
  <c r="F361" i="204" s="1"/>
  <c r="K361" i="204" a="1"/>
  <c r="K361" i="204" s="1"/>
  <c r="E361" i="204" a="1"/>
  <c r="E361" i="204" s="1"/>
  <c r="K104" i="204" a="1"/>
  <c r="K104" i="204" s="1"/>
  <c r="G104" i="204" a="1"/>
  <c r="G104" i="204" s="1"/>
  <c r="I104" i="204" a="1"/>
  <c r="I104" i="204" s="1"/>
  <c r="E104" i="204" a="1"/>
  <c r="E104" i="204" s="1"/>
  <c r="F104" i="204" a="1"/>
  <c r="F104" i="204" s="1"/>
  <c r="H104" i="204" a="1"/>
  <c r="H104" i="204" s="1"/>
  <c r="M104" i="204" a="1"/>
  <c r="M104" i="204" s="1"/>
  <c r="N104" i="204" a="1"/>
  <c r="N104" i="204" s="1"/>
  <c r="L104" i="204" a="1"/>
  <c r="L104" i="204" s="1"/>
  <c r="J104" i="204" a="1"/>
  <c r="J104" i="204" s="1"/>
  <c r="H80" i="204" a="1"/>
  <c r="H80" i="204" s="1"/>
  <c r="K80" i="204" a="1"/>
  <c r="K80" i="204" s="1"/>
  <c r="I80" i="204" a="1"/>
  <c r="I80" i="204" s="1"/>
  <c r="J80" i="204" a="1"/>
  <c r="J80" i="204" s="1"/>
  <c r="E80" i="204" a="1"/>
  <c r="E80" i="204" s="1"/>
  <c r="G80" i="204" a="1"/>
  <c r="G80" i="204" s="1"/>
  <c r="M80" i="204" a="1"/>
  <c r="M80" i="204" s="1"/>
  <c r="L80" i="204" a="1"/>
  <c r="L80" i="204" s="1"/>
  <c r="F80" i="204" a="1"/>
  <c r="F80" i="204" s="1"/>
  <c r="N80" i="204" a="1"/>
  <c r="N80" i="204" s="1"/>
  <c r="E339" i="204" a="1"/>
  <c r="E339" i="204" s="1"/>
  <c r="L339" i="204" a="1"/>
  <c r="L339" i="204" s="1"/>
  <c r="G339" i="204" a="1"/>
  <c r="G339" i="204" s="1"/>
  <c r="I339" i="204" a="1"/>
  <c r="I339" i="204" s="1"/>
  <c r="F339" i="204" a="1"/>
  <c r="F339" i="204" s="1"/>
  <c r="N339" i="204" a="1"/>
  <c r="N339" i="204" s="1"/>
  <c r="H339" i="204" a="1"/>
  <c r="H339" i="204" s="1"/>
  <c r="J339" i="204" a="1"/>
  <c r="J339" i="204" s="1"/>
  <c r="K339" i="204" a="1"/>
  <c r="K339" i="204" s="1"/>
  <c r="M339" i="204" a="1"/>
  <c r="M339" i="204" s="1"/>
  <c r="J303" i="204" a="1"/>
  <c r="J303" i="204" s="1"/>
  <c r="G303" i="204" a="1"/>
  <c r="G303" i="204" s="1"/>
  <c r="E303" i="204" a="1"/>
  <c r="E303" i="204" s="1"/>
  <c r="M303" i="204" a="1"/>
  <c r="M303" i="204" s="1"/>
  <c r="H303" i="204" a="1"/>
  <c r="H303" i="204" s="1"/>
  <c r="F303" i="204" a="1"/>
  <c r="F303" i="204" s="1"/>
  <c r="N303" i="204" a="1"/>
  <c r="N303" i="204" s="1"/>
  <c r="I303" i="204" a="1"/>
  <c r="I303" i="204" s="1"/>
  <c r="K303" i="204" a="1"/>
  <c r="K303" i="204" s="1"/>
  <c r="L303" i="204" a="1"/>
  <c r="L303" i="204" s="1"/>
  <c r="F198" i="204" a="1"/>
  <c r="F198" i="204" s="1"/>
  <c r="H198" i="204" a="1"/>
  <c r="H198" i="204" s="1"/>
  <c r="J198" i="204" a="1"/>
  <c r="J198" i="204" s="1"/>
  <c r="E198" i="204" a="1"/>
  <c r="E198" i="204" s="1"/>
  <c r="L198" i="204" a="1"/>
  <c r="L198" i="204" s="1"/>
  <c r="M198" i="204" a="1"/>
  <c r="M198" i="204" s="1"/>
  <c r="I198" i="204" a="1"/>
  <c r="I198" i="204" s="1"/>
  <c r="K198" i="204" a="1"/>
  <c r="K198" i="204" s="1"/>
  <c r="N198" i="204" a="1"/>
  <c r="N198" i="204" s="1"/>
  <c r="G198" i="204" a="1"/>
  <c r="G198" i="204" s="1"/>
  <c r="I135" i="204" a="1"/>
  <c r="I135" i="204" s="1"/>
  <c r="E135" i="204" a="1"/>
  <c r="E135" i="204" s="1"/>
  <c r="H135" i="204" a="1"/>
  <c r="H135" i="204" s="1"/>
  <c r="M135" i="204" a="1"/>
  <c r="M135" i="204" s="1"/>
  <c r="G135" i="204" a="1"/>
  <c r="G135" i="204" s="1"/>
  <c r="L135" i="204" a="1"/>
  <c r="L135" i="204" s="1"/>
  <c r="F135" i="204" a="1"/>
  <c r="F135" i="204" s="1"/>
  <c r="N135" i="204" a="1"/>
  <c r="N135" i="204" s="1"/>
  <c r="K135" i="204" a="1"/>
  <c r="K135" i="204" s="1"/>
  <c r="J135" i="204" a="1"/>
  <c r="J135" i="204" s="1"/>
  <c r="G330" i="204" a="1"/>
  <c r="G330" i="204" s="1"/>
  <c r="H330" i="204" a="1"/>
  <c r="H330" i="204" s="1"/>
  <c r="I330" i="204" a="1"/>
  <c r="I330" i="204" s="1"/>
  <c r="F330" i="204" a="1"/>
  <c r="F330" i="204" s="1"/>
  <c r="N330" i="204" a="1"/>
  <c r="N330" i="204" s="1"/>
  <c r="E330" i="204" a="1"/>
  <c r="E330" i="204" s="1"/>
  <c r="M330" i="204" a="1"/>
  <c r="M330" i="204" s="1"/>
  <c r="J330" i="204" a="1"/>
  <c r="J330" i="204" s="1"/>
  <c r="K330" i="204" a="1"/>
  <c r="K330" i="204" s="1"/>
  <c r="L330" i="204" a="1"/>
  <c r="L330" i="204" s="1"/>
  <c r="J519" i="204" a="1"/>
  <c r="J519" i="204" s="1"/>
  <c r="E519" i="204" a="1"/>
  <c r="E519" i="204" s="1"/>
  <c r="F519" i="204" a="1"/>
  <c r="F519" i="204" s="1"/>
  <c r="H519" i="204" a="1"/>
  <c r="H519" i="204" s="1"/>
  <c r="M519" i="204" a="1"/>
  <c r="M519" i="204" s="1"/>
  <c r="I519" i="204" a="1"/>
  <c r="I519" i="204" s="1"/>
  <c r="N519" i="204" a="1"/>
  <c r="N519" i="204" s="1"/>
  <c r="L519" i="204" a="1"/>
  <c r="L519" i="204" s="1"/>
  <c r="G519" i="204" a="1"/>
  <c r="G519" i="204" s="1"/>
  <c r="K519" i="204" a="1"/>
  <c r="K519" i="204" s="1"/>
  <c r="I196" i="204" a="1"/>
  <c r="I196" i="204" s="1"/>
  <c r="F196" i="204" a="1"/>
  <c r="F196" i="204" s="1"/>
  <c r="E196" i="204" a="1"/>
  <c r="E196" i="204" s="1"/>
  <c r="G196" i="204" a="1"/>
  <c r="G196" i="204" s="1"/>
  <c r="K196" i="204" a="1"/>
  <c r="K196" i="204" s="1"/>
  <c r="J196" i="204" a="1"/>
  <c r="J196" i="204" s="1"/>
  <c r="L196" i="204" a="1"/>
  <c r="L196" i="204" s="1"/>
  <c r="H196" i="204" a="1"/>
  <c r="H196" i="204" s="1"/>
  <c r="M196" i="204" a="1"/>
  <c r="M196" i="204" s="1"/>
  <c r="N196" i="204" a="1"/>
  <c r="N196" i="204" s="1"/>
  <c r="L296" i="204" a="1"/>
  <c r="L296" i="204" s="1"/>
  <c r="M296" i="204" a="1"/>
  <c r="M296" i="204" s="1"/>
  <c r="G296" i="204" a="1"/>
  <c r="G296" i="204" s="1"/>
  <c r="I296" i="204" a="1"/>
  <c r="I296" i="204" s="1"/>
  <c r="E296" i="204" a="1"/>
  <c r="E296" i="204" s="1"/>
  <c r="K296" i="204" a="1"/>
  <c r="K296" i="204" s="1"/>
  <c r="J296" i="204" a="1"/>
  <c r="J296" i="204" s="1"/>
  <c r="N296" i="204" a="1"/>
  <c r="N296" i="204" s="1"/>
  <c r="H296" i="204" a="1"/>
  <c r="H296" i="204" s="1"/>
  <c r="F296" i="204" a="1"/>
  <c r="F296" i="204" s="1"/>
  <c r="M99" i="204" a="1"/>
  <c r="M99" i="204" s="1"/>
  <c r="L99" i="204" a="1"/>
  <c r="L99" i="204" s="1"/>
  <c r="E99" i="204" a="1"/>
  <c r="E99" i="204" s="1"/>
  <c r="K99" i="204" a="1"/>
  <c r="K99" i="204" s="1"/>
  <c r="N99" i="204" a="1"/>
  <c r="N99" i="204" s="1"/>
  <c r="F99" i="204" a="1"/>
  <c r="F99" i="204" s="1"/>
  <c r="H99" i="204" a="1"/>
  <c r="H99" i="204" s="1"/>
  <c r="I99" i="204" a="1"/>
  <c r="I99" i="204" s="1"/>
  <c r="G99" i="204" a="1"/>
  <c r="G99" i="204" s="1"/>
  <c r="J99" i="204" a="1"/>
  <c r="J99" i="204" s="1"/>
  <c r="I37" i="204" a="1"/>
  <c r="I37" i="204" s="1"/>
  <c r="G37" i="204" a="1"/>
  <c r="G37" i="204" s="1"/>
  <c r="F37" i="204" a="1"/>
  <c r="F37" i="204" s="1"/>
  <c r="J37" i="204" a="1"/>
  <c r="J37" i="204" s="1"/>
  <c r="N37" i="204" a="1"/>
  <c r="N37" i="204" s="1"/>
  <c r="H37" i="204" a="1"/>
  <c r="H37" i="204" s="1"/>
  <c r="E37" i="204" a="1"/>
  <c r="E37" i="204" s="1"/>
  <c r="L37" i="204" a="1"/>
  <c r="L37" i="204" s="1"/>
  <c r="M37" i="204" a="1"/>
  <c r="M37" i="204" s="1"/>
  <c r="K37" i="204" a="1"/>
  <c r="K37" i="204" s="1"/>
  <c r="F341" i="204" a="1"/>
  <c r="F341" i="204" s="1"/>
  <c r="M341" i="204" a="1"/>
  <c r="M341" i="204" s="1"/>
  <c r="N341" i="204" a="1"/>
  <c r="N341" i="204" s="1"/>
  <c r="G341" i="204" a="1"/>
  <c r="G341" i="204" s="1"/>
  <c r="L341" i="204" a="1"/>
  <c r="L341" i="204" s="1"/>
  <c r="I341" i="204" a="1"/>
  <c r="I341" i="204" s="1"/>
  <c r="K341" i="204" a="1"/>
  <c r="K341" i="204" s="1"/>
  <c r="J341" i="204" a="1"/>
  <c r="J341" i="204" s="1"/>
  <c r="H341" i="204" a="1"/>
  <c r="H341" i="204" s="1"/>
  <c r="E341" i="204" a="1"/>
  <c r="E341" i="204" s="1"/>
  <c r="N521" i="204" a="1"/>
  <c r="N521" i="204" s="1"/>
  <c r="J521" i="204" a="1"/>
  <c r="J521" i="204" s="1"/>
  <c r="L521" i="204" a="1"/>
  <c r="L521" i="204" s="1"/>
  <c r="M521" i="204" a="1"/>
  <c r="M521" i="204" s="1"/>
  <c r="E521" i="204" a="1"/>
  <c r="E521" i="204" s="1"/>
  <c r="H521" i="204" a="1"/>
  <c r="H521" i="204" s="1"/>
  <c r="I521" i="204" a="1"/>
  <c r="I521" i="204" s="1"/>
  <c r="K521" i="204" a="1"/>
  <c r="K521" i="204" s="1"/>
  <c r="G521" i="204" a="1"/>
  <c r="G521" i="204" s="1"/>
  <c r="F521" i="204" a="1"/>
  <c r="F521" i="204" s="1"/>
  <c r="N100" i="204" a="1"/>
  <c r="N100" i="204" s="1"/>
  <c r="J100" i="204" a="1"/>
  <c r="J100" i="204" s="1"/>
  <c r="L100" i="204" a="1"/>
  <c r="L100" i="204" s="1"/>
  <c r="G100" i="204" a="1"/>
  <c r="G100" i="204" s="1"/>
  <c r="M100" i="204" a="1"/>
  <c r="M100" i="204" s="1"/>
  <c r="K100" i="204" a="1"/>
  <c r="K100" i="204" s="1"/>
  <c r="F100" i="204" a="1"/>
  <c r="F100" i="204" s="1"/>
  <c r="H100" i="204" a="1"/>
  <c r="H100" i="204" s="1"/>
  <c r="I100" i="204" a="1"/>
  <c r="I100" i="204" s="1"/>
  <c r="E100" i="204" a="1"/>
  <c r="E100" i="204" s="1"/>
  <c r="I176" i="204" a="1"/>
  <c r="I176" i="204" s="1"/>
  <c r="E176" i="204" a="1"/>
  <c r="E176" i="204" s="1"/>
  <c r="F176" i="204" a="1"/>
  <c r="F176" i="204" s="1"/>
  <c r="G176" i="204" a="1"/>
  <c r="G176" i="204" s="1"/>
  <c r="J176" i="204" a="1"/>
  <c r="J176" i="204" s="1"/>
  <c r="K176" i="204" a="1"/>
  <c r="K176" i="204" s="1"/>
  <c r="L176" i="204" a="1"/>
  <c r="L176" i="204" s="1"/>
  <c r="N176" i="204" a="1"/>
  <c r="N176" i="204" s="1"/>
  <c r="M176" i="204" a="1"/>
  <c r="M176" i="204" s="1"/>
  <c r="H176" i="204" a="1"/>
  <c r="H176" i="204" s="1"/>
  <c r="M73" i="204" a="1"/>
  <c r="M73" i="204" s="1"/>
  <c r="J73" i="204" a="1"/>
  <c r="J73" i="204" s="1"/>
  <c r="N73" i="204" a="1"/>
  <c r="N73" i="204" s="1"/>
  <c r="I73" i="204" a="1"/>
  <c r="I73" i="204" s="1"/>
  <c r="K73" i="204" a="1"/>
  <c r="K73" i="204" s="1"/>
  <c r="G73" i="204" a="1"/>
  <c r="G73" i="204" s="1"/>
  <c r="F73" i="204" a="1"/>
  <c r="F73" i="204" s="1"/>
  <c r="H73" i="204" a="1"/>
  <c r="H73" i="204" s="1"/>
  <c r="E73" i="204" a="1"/>
  <c r="E73" i="204" s="1"/>
  <c r="L73" i="204" a="1"/>
  <c r="L73" i="204" s="1"/>
  <c r="J431" i="204" a="1"/>
  <c r="J431" i="204" s="1"/>
  <c r="E431" i="204" a="1"/>
  <c r="E431" i="204" s="1"/>
  <c r="N431" i="204" a="1"/>
  <c r="N431" i="204" s="1"/>
  <c r="I431" i="204" a="1"/>
  <c r="I431" i="204" s="1"/>
  <c r="M431" i="204" a="1"/>
  <c r="M431" i="204" s="1"/>
  <c r="H431" i="204" a="1"/>
  <c r="H431" i="204" s="1"/>
  <c r="G431" i="204" a="1"/>
  <c r="G431" i="204" s="1"/>
  <c r="K431" i="204" a="1"/>
  <c r="K431" i="204" s="1"/>
  <c r="L431" i="204" a="1"/>
  <c r="L431" i="204" s="1"/>
  <c r="F431" i="204" a="1"/>
  <c r="F431" i="204" s="1"/>
  <c r="I582" i="204" a="1"/>
  <c r="I582" i="204" s="1"/>
  <c r="M582" i="204" a="1"/>
  <c r="M582" i="204" s="1"/>
  <c r="E582" i="204" a="1"/>
  <c r="E582" i="204" s="1"/>
  <c r="N582" i="204" a="1"/>
  <c r="N582" i="204" s="1"/>
  <c r="K582" i="204" a="1"/>
  <c r="K582" i="204" s="1"/>
  <c r="L582" i="204" a="1"/>
  <c r="L582" i="204" s="1"/>
  <c r="F582" i="204" a="1"/>
  <c r="F582" i="204" s="1"/>
  <c r="H582" i="204" a="1"/>
  <c r="H582" i="204" s="1"/>
  <c r="G582" i="204" a="1"/>
  <c r="G582" i="204" s="1"/>
  <c r="J582" i="204" a="1"/>
  <c r="J582" i="204" s="1"/>
  <c r="M172" i="204" a="1"/>
  <c r="M172" i="204" s="1"/>
  <c r="F172" i="204" a="1"/>
  <c r="F172" i="204" s="1"/>
  <c r="H172" i="204" a="1"/>
  <c r="H172" i="204" s="1"/>
  <c r="K172" i="204" a="1"/>
  <c r="K172" i="204" s="1"/>
  <c r="J172" i="204" a="1"/>
  <c r="J172" i="204" s="1"/>
  <c r="E172" i="204" a="1"/>
  <c r="E172" i="204" s="1"/>
  <c r="I172" i="204" a="1"/>
  <c r="I172" i="204" s="1"/>
  <c r="N172" i="204" a="1"/>
  <c r="N172" i="204" s="1"/>
  <c r="G172" i="204" a="1"/>
  <c r="G172" i="204" s="1"/>
  <c r="L172" i="204" a="1"/>
  <c r="L172" i="204" s="1"/>
  <c r="H518" i="204" a="1"/>
  <c r="H518" i="204" s="1"/>
  <c r="I518" i="204" a="1"/>
  <c r="I518" i="204" s="1"/>
  <c r="M518" i="204" a="1"/>
  <c r="M518" i="204" s="1"/>
  <c r="L518" i="204" a="1"/>
  <c r="L518" i="204" s="1"/>
  <c r="E518" i="204" a="1"/>
  <c r="E518" i="204" s="1"/>
  <c r="N518" i="204" a="1"/>
  <c r="N518" i="204" s="1"/>
  <c r="G518" i="204" a="1"/>
  <c r="G518" i="204" s="1"/>
  <c r="F518" i="204" a="1"/>
  <c r="F518" i="204" s="1"/>
  <c r="J518" i="204" a="1"/>
  <c r="J518" i="204" s="1"/>
  <c r="K518" i="204" a="1"/>
  <c r="K518" i="204" s="1"/>
  <c r="G396" i="204" a="1"/>
  <c r="G396" i="204" s="1"/>
  <c r="E396" i="204" a="1"/>
  <c r="E396" i="204" s="1"/>
  <c r="F396" i="204" a="1"/>
  <c r="F396" i="204" s="1"/>
  <c r="K396" i="204" a="1"/>
  <c r="K396" i="204" s="1"/>
  <c r="J396" i="204" a="1"/>
  <c r="J396" i="204" s="1"/>
  <c r="N396" i="204" a="1"/>
  <c r="N396" i="204" s="1"/>
  <c r="M396" i="204" a="1"/>
  <c r="M396" i="204" s="1"/>
  <c r="L396" i="204" a="1"/>
  <c r="L396" i="204" s="1"/>
  <c r="H396" i="204" a="1"/>
  <c r="H396" i="204" s="1"/>
  <c r="I396" i="204" a="1"/>
  <c r="I396" i="204" s="1"/>
  <c r="N509" i="204" a="1"/>
  <c r="N509" i="204" s="1"/>
  <c r="E509" i="204" a="1"/>
  <c r="E509" i="204" s="1"/>
  <c r="H509" i="204" a="1"/>
  <c r="H509" i="204" s="1"/>
  <c r="K509" i="204" a="1"/>
  <c r="K509" i="204" s="1"/>
  <c r="F509" i="204" a="1"/>
  <c r="F509" i="204" s="1"/>
  <c r="I509" i="204" a="1"/>
  <c r="I509" i="204" s="1"/>
  <c r="G509" i="204" a="1"/>
  <c r="G509" i="204" s="1"/>
  <c r="J509" i="204" a="1"/>
  <c r="J509" i="204" s="1"/>
  <c r="M509" i="204" a="1"/>
  <c r="M509" i="204" s="1"/>
  <c r="L509" i="204" a="1"/>
  <c r="L509" i="204" s="1"/>
  <c r="E513" i="204" a="1"/>
  <c r="E513" i="204" s="1"/>
  <c r="H513" i="204" a="1"/>
  <c r="H513" i="204" s="1"/>
  <c r="M513" i="204" a="1"/>
  <c r="M513" i="204" s="1"/>
  <c r="F513" i="204" a="1"/>
  <c r="F513" i="204" s="1"/>
  <c r="N513" i="204" a="1"/>
  <c r="N513" i="204" s="1"/>
  <c r="G513" i="204" a="1"/>
  <c r="G513" i="204" s="1"/>
  <c r="K513" i="204" a="1"/>
  <c r="K513" i="204" s="1"/>
  <c r="I513" i="204" a="1"/>
  <c r="I513" i="204" s="1"/>
  <c r="J513" i="204" a="1"/>
  <c r="J513" i="204" s="1"/>
  <c r="L513" i="204" a="1"/>
  <c r="L513" i="204" s="1"/>
  <c r="E387" i="204" a="1"/>
  <c r="E387" i="204" s="1"/>
  <c r="G387" i="204" a="1"/>
  <c r="G387" i="204" s="1"/>
  <c r="I387" i="204" a="1"/>
  <c r="I387" i="204" s="1"/>
  <c r="N387" i="204" a="1"/>
  <c r="N387" i="204" s="1"/>
  <c r="F387" i="204" a="1"/>
  <c r="F387" i="204" s="1"/>
  <c r="L387" i="204" a="1"/>
  <c r="L387" i="204" s="1"/>
  <c r="K387" i="204" a="1"/>
  <c r="K387" i="204" s="1"/>
  <c r="J387" i="204" a="1"/>
  <c r="J387" i="204" s="1"/>
  <c r="M387" i="204" a="1"/>
  <c r="M387" i="204" s="1"/>
  <c r="H387" i="204" a="1"/>
  <c r="H387" i="204" s="1"/>
  <c r="L464" i="204" a="1"/>
  <c r="L464" i="204" s="1"/>
  <c r="J464" i="204" a="1"/>
  <c r="J464" i="204" s="1"/>
  <c r="N464" i="204" a="1"/>
  <c r="N464" i="204" s="1"/>
  <c r="I464" i="204" a="1"/>
  <c r="I464" i="204" s="1"/>
  <c r="F464" i="204" a="1"/>
  <c r="F464" i="204" s="1"/>
  <c r="K464" i="204" a="1"/>
  <c r="K464" i="204" s="1"/>
  <c r="M464" i="204" a="1"/>
  <c r="M464" i="204" s="1"/>
  <c r="G464" i="204" a="1"/>
  <c r="G464" i="204" s="1"/>
  <c r="H464" i="204" a="1"/>
  <c r="H464" i="204" s="1"/>
  <c r="E464" i="204" a="1"/>
  <c r="E464" i="204" s="1"/>
  <c r="E433" i="204" a="1"/>
  <c r="E433" i="204" s="1"/>
  <c r="N433" i="204" a="1"/>
  <c r="N433" i="204" s="1"/>
  <c r="F433" i="204" a="1"/>
  <c r="F433" i="204" s="1"/>
  <c r="M433" i="204" a="1"/>
  <c r="M433" i="204" s="1"/>
  <c r="I433" i="204" a="1"/>
  <c r="I433" i="204" s="1"/>
  <c r="G433" i="204" a="1"/>
  <c r="G433" i="204" s="1"/>
  <c r="L433" i="204" a="1"/>
  <c r="L433" i="204" s="1"/>
  <c r="H433" i="204" a="1"/>
  <c r="H433" i="204" s="1"/>
  <c r="K433" i="204" a="1"/>
  <c r="K433" i="204" s="1"/>
  <c r="J433" i="204" a="1"/>
  <c r="J433" i="204" s="1"/>
  <c r="H402" i="204" a="1"/>
  <c r="H402" i="204" s="1"/>
  <c r="E402" i="204" a="1"/>
  <c r="E402" i="204" s="1"/>
  <c r="N402" i="204" a="1"/>
  <c r="N402" i="204" s="1"/>
  <c r="J402" i="204" a="1"/>
  <c r="J402" i="204" s="1"/>
  <c r="I402" i="204" a="1"/>
  <c r="I402" i="204" s="1"/>
  <c r="F402" i="204" a="1"/>
  <c r="F402" i="204" s="1"/>
  <c r="M402" i="204" a="1"/>
  <c r="M402" i="204" s="1"/>
  <c r="K402" i="204" a="1"/>
  <c r="K402" i="204" s="1"/>
  <c r="L402" i="204" a="1"/>
  <c r="L402" i="204" s="1"/>
  <c r="G402" i="204" a="1"/>
  <c r="G402" i="204" s="1"/>
  <c r="F62" i="204" a="1"/>
  <c r="F62" i="204" s="1"/>
  <c r="I62" i="204" a="1"/>
  <c r="I62" i="204" s="1"/>
  <c r="L62" i="204" a="1"/>
  <c r="L62" i="204" s="1"/>
  <c r="M62" i="204" a="1"/>
  <c r="M62" i="204" s="1"/>
  <c r="J62" i="204" a="1"/>
  <c r="J62" i="204" s="1"/>
  <c r="N62" i="204" a="1"/>
  <c r="N62" i="204" s="1"/>
  <c r="G62" i="204" a="1"/>
  <c r="G62" i="204" s="1"/>
  <c r="K62" i="204" a="1"/>
  <c r="K62" i="204" s="1"/>
  <c r="H62" i="204" a="1"/>
  <c r="H62" i="204" s="1"/>
  <c r="E62" i="204" a="1"/>
  <c r="E62" i="204" s="1"/>
  <c r="M557" i="204" a="1"/>
  <c r="M557" i="204" s="1"/>
  <c r="K557" i="204" a="1"/>
  <c r="K557" i="204" s="1"/>
  <c r="J557" i="204" a="1"/>
  <c r="J557" i="204" s="1"/>
  <c r="I557" i="204" a="1"/>
  <c r="I557" i="204" s="1"/>
  <c r="N557" i="204" a="1"/>
  <c r="N557" i="204" s="1"/>
  <c r="H557" i="204" a="1"/>
  <c r="H557" i="204" s="1"/>
  <c r="G557" i="204" a="1"/>
  <c r="G557" i="204" s="1"/>
  <c r="F557" i="204" a="1"/>
  <c r="F557" i="204" s="1"/>
  <c r="E557" i="204" a="1"/>
  <c r="E557" i="204" s="1"/>
  <c r="L557" i="204" a="1"/>
  <c r="L557" i="204" s="1"/>
  <c r="M225" i="204" a="1"/>
  <c r="M225" i="204" s="1"/>
  <c r="F225" i="204" a="1"/>
  <c r="F225" i="204" s="1"/>
  <c r="J225" i="204" a="1"/>
  <c r="J225" i="204" s="1"/>
  <c r="E225" i="204" a="1"/>
  <c r="E225" i="204" s="1"/>
  <c r="K225" i="204" a="1"/>
  <c r="K225" i="204" s="1"/>
  <c r="I225" i="204" a="1"/>
  <c r="I225" i="204" s="1"/>
  <c r="H225" i="204" a="1"/>
  <c r="H225" i="204" s="1"/>
  <c r="G225" i="204" a="1"/>
  <c r="G225" i="204" s="1"/>
  <c r="N225" i="204" a="1"/>
  <c r="N225" i="204" s="1"/>
  <c r="L225" i="204" a="1"/>
  <c r="L225" i="204" s="1"/>
  <c r="H318" i="204" a="1"/>
  <c r="H318" i="204" s="1"/>
  <c r="E318" i="204" a="1"/>
  <c r="E318" i="204" s="1"/>
  <c r="M318" i="204" a="1"/>
  <c r="M318" i="204" s="1"/>
  <c r="G318" i="204" a="1"/>
  <c r="G318" i="204" s="1"/>
  <c r="I318" i="204" a="1"/>
  <c r="I318" i="204" s="1"/>
  <c r="N318" i="204" a="1"/>
  <c r="N318" i="204" s="1"/>
  <c r="J318" i="204" a="1"/>
  <c r="J318" i="204" s="1"/>
  <c r="L318" i="204" a="1"/>
  <c r="L318" i="204" s="1"/>
  <c r="K318" i="204" a="1"/>
  <c r="K318" i="204" s="1"/>
  <c r="F318" i="204" a="1"/>
  <c r="F318" i="204" s="1"/>
  <c r="K49" i="204" a="1"/>
  <c r="K49" i="204" s="1"/>
  <c r="G49" i="204" a="1"/>
  <c r="G49" i="204" s="1"/>
  <c r="M49" i="204" a="1"/>
  <c r="M49" i="204" s="1"/>
  <c r="F49" i="204" a="1"/>
  <c r="F49" i="204" s="1"/>
  <c r="N49" i="204" a="1"/>
  <c r="N49" i="204" s="1"/>
  <c r="L49" i="204" a="1"/>
  <c r="L49" i="204" s="1"/>
  <c r="J49" i="204" a="1"/>
  <c r="J49" i="204" s="1"/>
  <c r="H49" i="204" a="1"/>
  <c r="H49" i="204" s="1"/>
  <c r="E49" i="204" a="1"/>
  <c r="E49" i="204" s="1"/>
  <c r="I49" i="204" a="1"/>
  <c r="I49" i="204" s="1"/>
  <c r="H95" i="204" a="1"/>
  <c r="H95" i="204" s="1"/>
  <c r="G95" i="204" a="1"/>
  <c r="G95" i="204" s="1"/>
  <c r="I95" i="204" a="1"/>
  <c r="I95" i="204" s="1"/>
  <c r="F95" i="204" a="1"/>
  <c r="F95" i="204" s="1"/>
  <c r="M95" i="204" a="1"/>
  <c r="M95" i="204" s="1"/>
  <c r="J95" i="204" a="1"/>
  <c r="J95" i="204" s="1"/>
  <c r="L95" i="204" a="1"/>
  <c r="L95" i="204" s="1"/>
  <c r="K95" i="204" a="1"/>
  <c r="K95" i="204" s="1"/>
  <c r="E95" i="204" a="1"/>
  <c r="E95" i="204" s="1"/>
  <c r="N95" i="204" a="1"/>
  <c r="N95" i="204" s="1"/>
  <c r="I418" i="204" a="1"/>
  <c r="I418" i="204" s="1"/>
  <c r="F418" i="204" a="1"/>
  <c r="F418" i="204" s="1"/>
  <c r="L418" i="204" a="1"/>
  <c r="L418" i="204" s="1"/>
  <c r="M418" i="204" a="1"/>
  <c r="M418" i="204" s="1"/>
  <c r="E418" i="204" a="1"/>
  <c r="E418" i="204" s="1"/>
  <c r="K418" i="204" a="1"/>
  <c r="K418" i="204" s="1"/>
  <c r="H418" i="204" a="1"/>
  <c r="H418" i="204" s="1"/>
  <c r="G418" i="204" a="1"/>
  <c r="G418" i="204" s="1"/>
  <c r="J418" i="204" a="1"/>
  <c r="J418" i="204" s="1"/>
  <c r="N418" i="204" a="1"/>
  <c r="N418" i="204" s="1"/>
  <c r="J213" i="204" a="1"/>
  <c r="J213" i="204" s="1"/>
  <c r="E213" i="204" a="1"/>
  <c r="E213" i="204" s="1"/>
  <c r="H213" i="204" a="1"/>
  <c r="H213" i="204" s="1"/>
  <c r="M213" i="204" a="1"/>
  <c r="M213" i="204" s="1"/>
  <c r="N213" i="204" a="1"/>
  <c r="N213" i="204" s="1"/>
  <c r="F213" i="204" a="1"/>
  <c r="F213" i="204" s="1"/>
  <c r="L213" i="204" a="1"/>
  <c r="L213" i="204" s="1"/>
  <c r="K213" i="204" a="1"/>
  <c r="K213" i="204" s="1"/>
  <c r="I213" i="204" a="1"/>
  <c r="I213" i="204" s="1"/>
  <c r="G213" i="204" a="1"/>
  <c r="G213" i="204" s="1"/>
  <c r="F124" i="204" a="1"/>
  <c r="F124" i="204" s="1"/>
  <c r="K124" i="204" a="1"/>
  <c r="K124" i="204" s="1"/>
  <c r="I124" i="204" a="1"/>
  <c r="I124" i="204" s="1"/>
  <c r="N124" i="204" a="1"/>
  <c r="N124" i="204" s="1"/>
  <c r="J124" i="204" a="1"/>
  <c r="J124" i="204" s="1"/>
  <c r="M124" i="204" a="1"/>
  <c r="M124" i="204" s="1"/>
  <c r="G124" i="204" a="1"/>
  <c r="G124" i="204" s="1"/>
  <c r="L124" i="204" a="1"/>
  <c r="L124" i="204" s="1"/>
  <c r="H124" i="204" a="1"/>
  <c r="H124" i="204" s="1"/>
  <c r="E124" i="204" a="1"/>
  <c r="E124" i="204" s="1"/>
  <c r="E289" i="204" a="1"/>
  <c r="E289" i="204" s="1"/>
  <c r="K289" i="204" a="1"/>
  <c r="K289" i="204" s="1"/>
  <c r="H289" i="204" a="1"/>
  <c r="H289" i="204" s="1"/>
  <c r="F289" i="204" a="1"/>
  <c r="F289" i="204" s="1"/>
  <c r="L289" i="204" a="1"/>
  <c r="L289" i="204" s="1"/>
  <c r="N289" i="204" a="1"/>
  <c r="N289" i="204" s="1"/>
  <c r="G289" i="204" a="1"/>
  <c r="G289" i="204" s="1"/>
  <c r="M289" i="204" a="1"/>
  <c r="M289" i="204" s="1"/>
  <c r="J289" i="204" a="1"/>
  <c r="J289" i="204" s="1"/>
  <c r="I289" i="204" a="1"/>
  <c r="I289" i="204" s="1"/>
  <c r="J549" i="204" a="1"/>
  <c r="J549" i="204" s="1"/>
  <c r="G549" i="204" a="1"/>
  <c r="G549" i="204" s="1"/>
  <c r="N549" i="204" a="1"/>
  <c r="N549" i="204" s="1"/>
  <c r="L549" i="204" a="1"/>
  <c r="L549" i="204" s="1"/>
  <c r="K549" i="204" a="1"/>
  <c r="K549" i="204" s="1"/>
  <c r="F549" i="204" a="1"/>
  <c r="F549" i="204" s="1"/>
  <c r="H549" i="204" a="1"/>
  <c r="H549" i="204" s="1"/>
  <c r="M549" i="204" a="1"/>
  <c r="M549" i="204" s="1"/>
  <c r="I549" i="204" a="1"/>
  <c r="I549" i="204" s="1"/>
  <c r="E549" i="204" a="1"/>
  <c r="E549" i="204" s="1"/>
  <c r="E274" i="204" a="1"/>
  <c r="E274" i="204" s="1"/>
  <c r="H274" i="204" a="1"/>
  <c r="H274" i="204" s="1"/>
  <c r="G274" i="204" a="1"/>
  <c r="G274" i="204" s="1"/>
  <c r="I274" i="204" a="1"/>
  <c r="I274" i="204" s="1"/>
  <c r="J274" i="204" a="1"/>
  <c r="J274" i="204" s="1"/>
  <c r="L274" i="204" a="1"/>
  <c r="L274" i="204" s="1"/>
  <c r="M274" i="204" a="1"/>
  <c r="M274" i="204" s="1"/>
  <c r="N274" i="204" a="1"/>
  <c r="N274" i="204" s="1"/>
  <c r="F274" i="204" a="1"/>
  <c r="F274" i="204" s="1"/>
  <c r="K274" i="204" a="1"/>
  <c r="K274" i="204" s="1"/>
  <c r="G263" i="204" a="1"/>
  <c r="G263" i="204" s="1"/>
  <c r="L263" i="204" a="1"/>
  <c r="L263" i="204" s="1"/>
  <c r="N263" i="204" a="1"/>
  <c r="N263" i="204" s="1"/>
  <c r="E263" i="204" a="1"/>
  <c r="E263" i="204" s="1"/>
  <c r="H263" i="204" a="1"/>
  <c r="H263" i="204" s="1"/>
  <c r="F263" i="204" a="1"/>
  <c r="F263" i="204" s="1"/>
  <c r="K263" i="204" a="1"/>
  <c r="K263" i="204" s="1"/>
  <c r="I263" i="204" a="1"/>
  <c r="I263" i="204" s="1"/>
  <c r="M263" i="204" a="1"/>
  <c r="M263" i="204" s="1"/>
  <c r="J263" i="204" a="1"/>
  <c r="J263" i="204" s="1"/>
  <c r="L470" i="204" a="1"/>
  <c r="L470" i="204" s="1"/>
  <c r="G470" i="204" a="1"/>
  <c r="G470" i="204" s="1"/>
  <c r="K470" i="204" a="1"/>
  <c r="K470" i="204" s="1"/>
  <c r="J470" i="204" a="1"/>
  <c r="J470" i="204" s="1"/>
  <c r="H470" i="204" a="1"/>
  <c r="H470" i="204" s="1"/>
  <c r="N470" i="204" a="1"/>
  <c r="N470" i="204" s="1"/>
  <c r="M470" i="204" a="1"/>
  <c r="M470" i="204" s="1"/>
  <c r="I470" i="204" a="1"/>
  <c r="I470" i="204" s="1"/>
  <c r="E470" i="204" a="1"/>
  <c r="E470" i="204" s="1"/>
  <c r="F470" i="204" a="1"/>
  <c r="F470" i="204" s="1"/>
  <c r="G386" i="204" a="1"/>
  <c r="G386" i="204" s="1"/>
  <c r="I386" i="204" a="1"/>
  <c r="I386" i="204" s="1"/>
  <c r="M386" i="204" a="1"/>
  <c r="M386" i="204" s="1"/>
  <c r="K386" i="204" a="1"/>
  <c r="K386" i="204" s="1"/>
  <c r="N386" i="204" a="1"/>
  <c r="N386" i="204" s="1"/>
  <c r="E386" i="204" a="1"/>
  <c r="E386" i="204" s="1"/>
  <c r="L386" i="204" a="1"/>
  <c r="L386" i="204" s="1"/>
  <c r="F386" i="204" a="1"/>
  <c r="F386" i="204" s="1"/>
  <c r="H386" i="204" a="1"/>
  <c r="H386" i="204" s="1"/>
  <c r="J386" i="204" a="1"/>
  <c r="J386" i="204" s="1"/>
  <c r="K174" i="204" a="1"/>
  <c r="K174" i="204" s="1"/>
  <c r="M174" i="204" a="1"/>
  <c r="M174" i="204" s="1"/>
  <c r="F174" i="204" a="1"/>
  <c r="F174" i="204" s="1"/>
  <c r="N174" i="204" a="1"/>
  <c r="N174" i="204" s="1"/>
  <c r="H174" i="204" a="1"/>
  <c r="H174" i="204" s="1"/>
  <c r="L174" i="204" a="1"/>
  <c r="L174" i="204" s="1"/>
  <c r="I174" i="204" a="1"/>
  <c r="I174" i="204" s="1"/>
  <c r="G174" i="204" a="1"/>
  <c r="G174" i="204" s="1"/>
  <c r="J174" i="204" a="1"/>
  <c r="J174" i="204" s="1"/>
  <c r="E174" i="204" a="1"/>
  <c r="E174" i="204" s="1"/>
  <c r="L230" i="204" a="1"/>
  <c r="L230" i="204" s="1"/>
  <c r="E230" i="204" a="1"/>
  <c r="E230" i="204" s="1"/>
  <c r="H230" i="204" a="1"/>
  <c r="H230" i="204" s="1"/>
  <c r="F230" i="204" a="1"/>
  <c r="F230" i="204" s="1"/>
  <c r="I230" i="204" a="1"/>
  <c r="I230" i="204" s="1"/>
  <c r="K230" i="204" a="1"/>
  <c r="K230" i="204" s="1"/>
  <c r="J230" i="204" a="1"/>
  <c r="J230" i="204" s="1"/>
  <c r="G230" i="204" a="1"/>
  <c r="G230" i="204" s="1"/>
  <c r="M230" i="204" a="1"/>
  <c r="M230" i="204" s="1"/>
  <c r="N230" i="204" a="1"/>
  <c r="N230" i="204" s="1"/>
  <c r="I459" i="204" a="1"/>
  <c r="I459" i="204" s="1"/>
  <c r="M459" i="204" a="1"/>
  <c r="M459" i="204" s="1"/>
  <c r="H459" i="204" a="1"/>
  <c r="H459" i="204" s="1"/>
  <c r="L459" i="204" a="1"/>
  <c r="L459" i="204" s="1"/>
  <c r="K459" i="204" a="1"/>
  <c r="K459" i="204" s="1"/>
  <c r="N459" i="204" a="1"/>
  <c r="N459" i="204" s="1"/>
  <c r="E459" i="204" a="1"/>
  <c r="E459" i="204" s="1"/>
  <c r="F459" i="204" a="1"/>
  <c r="F459" i="204" s="1"/>
  <c r="G459" i="204" a="1"/>
  <c r="G459" i="204" s="1"/>
  <c r="J459" i="204" a="1"/>
  <c r="J459" i="204" s="1"/>
  <c r="L231" i="204" a="1"/>
  <c r="L231" i="204" s="1"/>
  <c r="I231" i="204" a="1"/>
  <c r="I231" i="204" s="1"/>
  <c r="K231" i="204" a="1"/>
  <c r="K231" i="204" s="1"/>
  <c r="J231" i="204" a="1"/>
  <c r="J231" i="204" s="1"/>
  <c r="M231" i="204" a="1"/>
  <c r="M231" i="204" s="1"/>
  <c r="G231" i="204" a="1"/>
  <c r="G231" i="204" s="1"/>
  <c r="F231" i="204" a="1"/>
  <c r="F231" i="204" s="1"/>
  <c r="H231" i="204" a="1"/>
  <c r="H231" i="204" s="1"/>
  <c r="E231" i="204" a="1"/>
  <c r="E231" i="204" s="1"/>
  <c r="N231" i="204" a="1"/>
  <c r="N231" i="204" s="1"/>
  <c r="N474" i="204" a="1"/>
  <c r="N474" i="204" s="1"/>
  <c r="G474" i="204" a="1"/>
  <c r="G474" i="204" s="1"/>
  <c r="L474" i="204" a="1"/>
  <c r="L474" i="204" s="1"/>
  <c r="K474" i="204" a="1"/>
  <c r="K474" i="204" s="1"/>
  <c r="I474" i="204" a="1"/>
  <c r="I474" i="204" s="1"/>
  <c r="M474" i="204" a="1"/>
  <c r="M474" i="204" s="1"/>
  <c r="H474" i="204" a="1"/>
  <c r="H474" i="204" s="1"/>
  <c r="J474" i="204" a="1"/>
  <c r="J474" i="204" s="1"/>
  <c r="F474" i="204" a="1"/>
  <c r="F474" i="204" s="1"/>
  <c r="E474" i="204" a="1"/>
  <c r="E474" i="204" s="1"/>
  <c r="N163" i="204" a="1"/>
  <c r="N163" i="204" s="1"/>
  <c r="I163" i="204" a="1"/>
  <c r="I163" i="204" s="1"/>
  <c r="E163" i="204" a="1"/>
  <c r="E163" i="204" s="1"/>
  <c r="G163" i="204" a="1"/>
  <c r="G163" i="204" s="1"/>
  <c r="F163" i="204" a="1"/>
  <c r="F163" i="204" s="1"/>
  <c r="J163" i="204" a="1"/>
  <c r="J163" i="204" s="1"/>
  <c r="K163" i="204" a="1"/>
  <c r="K163" i="204" s="1"/>
  <c r="H163" i="204" a="1"/>
  <c r="H163" i="204" s="1"/>
  <c r="M163" i="204" a="1"/>
  <c r="M163" i="204" s="1"/>
  <c r="L163" i="204" a="1"/>
  <c r="L163" i="204" s="1"/>
  <c r="K537" i="204" a="1"/>
  <c r="K537" i="204" s="1"/>
  <c r="F537" i="204" a="1"/>
  <c r="F537" i="204" s="1"/>
  <c r="E537" i="204" a="1"/>
  <c r="E537" i="204" s="1"/>
  <c r="H537" i="204" a="1"/>
  <c r="H537" i="204" s="1"/>
  <c r="M537" i="204" a="1"/>
  <c r="M537" i="204" s="1"/>
  <c r="N537" i="204" a="1"/>
  <c r="N537" i="204" s="1"/>
  <c r="I537" i="204" a="1"/>
  <c r="I537" i="204" s="1"/>
  <c r="G537" i="204" a="1"/>
  <c r="G537" i="204" s="1"/>
  <c r="L537" i="204" a="1"/>
  <c r="L537" i="204" s="1"/>
  <c r="J537" i="204" a="1"/>
  <c r="J537" i="204" s="1"/>
  <c r="K332" i="204" a="1"/>
  <c r="K332" i="204" s="1"/>
  <c r="E332" i="204" a="1"/>
  <c r="E332" i="204" s="1"/>
  <c r="G332" i="204" a="1"/>
  <c r="G332" i="204" s="1"/>
  <c r="M332" i="204" a="1"/>
  <c r="M332" i="204" s="1"/>
  <c r="H332" i="204" a="1"/>
  <c r="H332" i="204" s="1"/>
  <c r="I332" i="204" a="1"/>
  <c r="I332" i="204" s="1"/>
  <c r="L332" i="204" a="1"/>
  <c r="L332" i="204" s="1"/>
  <c r="J332" i="204" a="1"/>
  <c r="J332" i="204" s="1"/>
  <c r="F332" i="204" a="1"/>
  <c r="F332" i="204" s="1"/>
  <c r="N332" i="204" a="1"/>
  <c r="N332" i="204" s="1"/>
  <c r="N168" i="204" a="1"/>
  <c r="N168" i="204" s="1"/>
  <c r="E168" i="204" a="1"/>
  <c r="E168" i="204" s="1"/>
  <c r="K168" i="204" a="1"/>
  <c r="K168" i="204" s="1"/>
  <c r="M168" i="204" a="1"/>
  <c r="M168" i="204" s="1"/>
  <c r="L168" i="204" a="1"/>
  <c r="L168" i="204" s="1"/>
  <c r="J168" i="204" a="1"/>
  <c r="J168" i="204" s="1"/>
  <c r="G168" i="204" a="1"/>
  <c r="G168" i="204" s="1"/>
  <c r="F168" i="204" a="1"/>
  <c r="F168" i="204" s="1"/>
  <c r="I168" i="204" a="1"/>
  <c r="I168" i="204" s="1"/>
  <c r="H168" i="204" a="1"/>
  <c r="H168" i="204" s="1"/>
  <c r="K435" i="204" a="1"/>
  <c r="K435" i="204" s="1"/>
  <c r="G435" i="204" a="1"/>
  <c r="G435" i="204" s="1"/>
  <c r="N435" i="204" a="1"/>
  <c r="N435" i="204" s="1"/>
  <c r="I435" i="204" a="1"/>
  <c r="I435" i="204" s="1"/>
  <c r="J435" i="204" a="1"/>
  <c r="J435" i="204" s="1"/>
  <c r="F435" i="204" a="1"/>
  <c r="F435" i="204" s="1"/>
  <c r="H435" i="204" a="1"/>
  <c r="H435" i="204" s="1"/>
  <c r="L435" i="204" a="1"/>
  <c r="L435" i="204" s="1"/>
  <c r="E435" i="204" a="1"/>
  <c r="E435" i="204" s="1"/>
  <c r="M435" i="204" a="1"/>
  <c r="M435" i="204" s="1"/>
  <c r="E569" i="204" a="1"/>
  <c r="E569" i="204" s="1"/>
  <c r="M569" i="204" a="1"/>
  <c r="M569" i="204" s="1"/>
  <c r="H569" i="204" a="1"/>
  <c r="H569" i="204" s="1"/>
  <c r="I569" i="204" a="1"/>
  <c r="I569" i="204" s="1"/>
  <c r="J569" i="204" a="1"/>
  <c r="J569" i="204" s="1"/>
  <c r="L569" i="204" a="1"/>
  <c r="L569" i="204" s="1"/>
  <c r="G569" i="204" a="1"/>
  <c r="G569" i="204" s="1"/>
  <c r="K569" i="204" a="1"/>
  <c r="K569" i="204" s="1"/>
  <c r="N569" i="204" a="1"/>
  <c r="N569" i="204" s="1"/>
  <c r="F569" i="204" a="1"/>
  <c r="F569" i="204" s="1"/>
  <c r="N438" i="204" a="1"/>
  <c r="N438" i="204" s="1"/>
  <c r="L438" i="204" a="1"/>
  <c r="L438" i="204" s="1"/>
  <c r="E438" i="204" a="1"/>
  <c r="E438" i="204" s="1"/>
  <c r="J438" i="204" a="1"/>
  <c r="J438" i="204" s="1"/>
  <c r="H438" i="204" a="1"/>
  <c r="H438" i="204" s="1"/>
  <c r="I438" i="204" a="1"/>
  <c r="I438" i="204" s="1"/>
  <c r="M438" i="204" a="1"/>
  <c r="M438" i="204" s="1"/>
  <c r="F438" i="204" a="1"/>
  <c r="F438" i="204" s="1"/>
  <c r="K438" i="204" a="1"/>
  <c r="K438" i="204" s="1"/>
  <c r="G438" i="204" a="1"/>
  <c r="G438" i="204" s="1"/>
  <c r="J393" i="204" a="1"/>
  <c r="J393" i="204" s="1"/>
  <c r="I393" i="204" a="1"/>
  <c r="I393" i="204" s="1"/>
  <c r="G393" i="204" a="1"/>
  <c r="G393" i="204" s="1"/>
  <c r="K393" i="204" a="1"/>
  <c r="K393" i="204" s="1"/>
  <c r="N393" i="204" a="1"/>
  <c r="N393" i="204" s="1"/>
  <c r="H393" i="204" a="1"/>
  <c r="H393" i="204" s="1"/>
  <c r="F393" i="204" a="1"/>
  <c r="F393" i="204" s="1"/>
  <c r="L393" i="204" a="1"/>
  <c r="L393" i="204" s="1"/>
  <c r="E393" i="204" a="1"/>
  <c r="E393" i="204" s="1"/>
  <c r="M393" i="204" a="1"/>
  <c r="M393" i="204" s="1"/>
  <c r="G306" i="204" a="1"/>
  <c r="G306" i="204" s="1"/>
  <c r="I306" i="204" a="1"/>
  <c r="I306" i="204" s="1"/>
  <c r="E306" i="204" a="1"/>
  <c r="E306" i="204" s="1"/>
  <c r="M306" i="204" a="1"/>
  <c r="M306" i="204" s="1"/>
  <c r="H306" i="204" a="1"/>
  <c r="H306" i="204" s="1"/>
  <c r="L306" i="204" a="1"/>
  <c r="L306" i="204" s="1"/>
  <c r="N306" i="204" a="1"/>
  <c r="N306" i="204" s="1"/>
  <c r="F306" i="204" a="1"/>
  <c r="F306" i="204" s="1"/>
  <c r="J306" i="204" a="1"/>
  <c r="J306" i="204" s="1"/>
  <c r="K306" i="204" a="1"/>
  <c r="K306" i="204" s="1"/>
  <c r="F217" i="204" a="1"/>
  <c r="F217" i="204" s="1"/>
  <c r="E217" i="204" a="1"/>
  <c r="E217" i="204" s="1"/>
  <c r="N217" i="204" a="1"/>
  <c r="N217" i="204" s="1"/>
  <c r="K217" i="204" a="1"/>
  <c r="K217" i="204" s="1"/>
  <c r="H217" i="204" a="1"/>
  <c r="H217" i="204" s="1"/>
  <c r="I217" i="204" a="1"/>
  <c r="I217" i="204" s="1"/>
  <c r="M217" i="204" a="1"/>
  <c r="M217" i="204" s="1"/>
  <c r="G217" i="204" a="1"/>
  <c r="G217" i="204" s="1"/>
  <c r="J217" i="204" a="1"/>
  <c r="J217" i="204" s="1"/>
  <c r="L217" i="204" a="1"/>
  <c r="L217" i="204" s="1"/>
  <c r="K384" i="204" a="1"/>
  <c r="K384" i="204" s="1"/>
  <c r="J384" i="204" a="1"/>
  <c r="J384" i="204" s="1"/>
  <c r="L384" i="204" a="1"/>
  <c r="L384" i="204" s="1"/>
  <c r="H384" i="204" a="1"/>
  <c r="H384" i="204" s="1"/>
  <c r="N384" i="204" a="1"/>
  <c r="N384" i="204" s="1"/>
  <c r="F384" i="204" a="1"/>
  <c r="F384" i="204" s="1"/>
  <c r="I384" i="204" a="1"/>
  <c r="I384" i="204" s="1"/>
  <c r="M384" i="204" a="1"/>
  <c r="M384" i="204" s="1"/>
  <c r="G384" i="204" a="1"/>
  <c r="G384" i="204" s="1"/>
  <c r="E384" i="204" a="1"/>
  <c r="E384" i="204" s="1"/>
  <c r="N488" i="204" a="1"/>
  <c r="N488" i="204" s="1"/>
  <c r="I488" i="204" a="1"/>
  <c r="I488" i="204" s="1"/>
  <c r="E488" i="204" a="1"/>
  <c r="E488" i="204" s="1"/>
  <c r="L488" i="204" a="1"/>
  <c r="L488" i="204" s="1"/>
  <c r="J488" i="204" a="1"/>
  <c r="J488" i="204" s="1"/>
  <c r="M488" i="204" a="1"/>
  <c r="M488" i="204" s="1"/>
  <c r="H488" i="204" a="1"/>
  <c r="H488" i="204" s="1"/>
  <c r="G488" i="204" a="1"/>
  <c r="G488" i="204" s="1"/>
  <c r="F488" i="204" a="1"/>
  <c r="F488" i="204" s="1"/>
  <c r="K488" i="204" a="1"/>
  <c r="K488" i="204" s="1"/>
  <c r="N204" i="204" a="1"/>
  <c r="N204" i="204" s="1"/>
  <c r="J204" i="204" a="1"/>
  <c r="J204" i="204" s="1"/>
  <c r="G204" i="204" a="1"/>
  <c r="G204" i="204" s="1"/>
  <c r="H204" i="204" a="1"/>
  <c r="H204" i="204" s="1"/>
  <c r="K204" i="204" a="1"/>
  <c r="K204" i="204" s="1"/>
  <c r="I204" i="204" a="1"/>
  <c r="I204" i="204" s="1"/>
  <c r="E204" i="204" a="1"/>
  <c r="E204" i="204" s="1"/>
  <c r="F204" i="204" a="1"/>
  <c r="F204" i="204" s="1"/>
  <c r="L204" i="204" a="1"/>
  <c r="L204" i="204" s="1"/>
  <c r="M204" i="204" a="1"/>
  <c r="M204" i="204" s="1"/>
  <c r="L473" i="204" a="1"/>
  <c r="L473" i="204" s="1"/>
  <c r="J473" i="204" a="1"/>
  <c r="J473" i="204" s="1"/>
  <c r="G473" i="204" a="1"/>
  <c r="G473" i="204" s="1"/>
  <c r="E473" i="204" a="1"/>
  <c r="E473" i="204" s="1"/>
  <c r="M473" i="204" a="1"/>
  <c r="M473" i="204" s="1"/>
  <c r="K473" i="204" a="1"/>
  <c r="K473" i="204" s="1"/>
  <c r="I473" i="204" a="1"/>
  <c r="I473" i="204" s="1"/>
  <c r="H473" i="204" a="1"/>
  <c r="H473" i="204" s="1"/>
  <c r="N473" i="204" a="1"/>
  <c r="N473" i="204" s="1"/>
  <c r="F473" i="204" a="1"/>
  <c r="F473" i="204" s="1"/>
  <c r="M285" i="204" a="1"/>
  <c r="M285" i="204" s="1"/>
  <c r="F285" i="204" a="1"/>
  <c r="F285" i="204" s="1"/>
  <c r="K285" i="204" a="1"/>
  <c r="K285" i="204" s="1"/>
  <c r="I285" i="204" a="1"/>
  <c r="I285" i="204" s="1"/>
  <c r="L285" i="204" a="1"/>
  <c r="L285" i="204" s="1"/>
  <c r="E285" i="204" a="1"/>
  <c r="E285" i="204" s="1"/>
  <c r="N285" i="204" a="1"/>
  <c r="N285" i="204" s="1"/>
  <c r="G285" i="204" a="1"/>
  <c r="G285" i="204" s="1"/>
  <c r="H285" i="204" a="1"/>
  <c r="H285" i="204" s="1"/>
  <c r="J285" i="204" a="1"/>
  <c r="J285" i="204" s="1"/>
  <c r="F52" i="204" a="1"/>
  <c r="F52" i="204" s="1"/>
  <c r="N52" i="204" a="1"/>
  <c r="N52" i="204" s="1"/>
  <c r="E52" i="204" a="1"/>
  <c r="E52" i="204" s="1"/>
  <c r="L52" i="204" a="1"/>
  <c r="L52" i="204" s="1"/>
  <c r="K52" i="204" a="1"/>
  <c r="K52" i="204" s="1"/>
  <c r="M52" i="204" a="1"/>
  <c r="M52" i="204" s="1"/>
  <c r="G52" i="204" a="1"/>
  <c r="G52" i="204" s="1"/>
  <c r="J52" i="204" a="1"/>
  <c r="J52" i="204" s="1"/>
  <c r="I52" i="204" a="1"/>
  <c r="I52" i="204" s="1"/>
  <c r="H52" i="204" a="1"/>
  <c r="H52" i="204" s="1"/>
  <c r="G36" i="204" a="1"/>
  <c r="G36" i="204" s="1"/>
  <c r="L36" i="204" a="1"/>
  <c r="L36" i="204" s="1"/>
  <c r="N36" i="204" a="1"/>
  <c r="N36" i="204" s="1"/>
  <c r="M36" i="204" a="1"/>
  <c r="M36" i="204" s="1"/>
  <c r="F36" i="204" a="1"/>
  <c r="F36" i="204" s="1"/>
  <c r="I36" i="204" a="1"/>
  <c r="I36" i="204" s="1"/>
  <c r="J36" i="204" a="1"/>
  <c r="J36" i="204" s="1"/>
  <c r="E36" i="204" a="1"/>
  <c r="E36" i="204" s="1"/>
  <c r="K36" i="204" a="1"/>
  <c r="K36" i="204" s="1"/>
  <c r="H36" i="204" a="1"/>
  <c r="H36" i="204" s="1"/>
  <c r="M338" i="204" a="1"/>
  <c r="M338" i="204" s="1"/>
  <c r="H338" i="204" a="1"/>
  <c r="H338" i="204" s="1"/>
  <c r="K338" i="204" a="1"/>
  <c r="K338" i="204" s="1"/>
  <c r="N338" i="204" a="1"/>
  <c r="N338" i="204" s="1"/>
  <c r="L338" i="204" a="1"/>
  <c r="L338" i="204" s="1"/>
  <c r="J338" i="204" a="1"/>
  <c r="J338" i="204" s="1"/>
  <c r="F338" i="204" a="1"/>
  <c r="F338" i="204" s="1"/>
  <c r="G338" i="204" a="1"/>
  <c r="G338" i="204" s="1"/>
  <c r="E338" i="204" a="1"/>
  <c r="E338" i="204" s="1"/>
  <c r="I338" i="204" a="1"/>
  <c r="I338" i="204" s="1"/>
  <c r="F192" i="204" a="1"/>
  <c r="F192" i="204" s="1"/>
  <c r="G192" i="204" a="1"/>
  <c r="G192" i="204" s="1"/>
  <c r="E192" i="204" a="1"/>
  <c r="E192" i="204" s="1"/>
  <c r="L192" i="204" a="1"/>
  <c r="L192" i="204" s="1"/>
  <c r="H192" i="204" a="1"/>
  <c r="H192" i="204" s="1"/>
  <c r="K192" i="204" a="1"/>
  <c r="K192" i="204" s="1"/>
  <c r="J192" i="204" a="1"/>
  <c r="J192" i="204" s="1"/>
  <c r="N192" i="204" a="1"/>
  <c r="N192" i="204" s="1"/>
  <c r="M192" i="204" a="1"/>
  <c r="M192" i="204" s="1"/>
  <c r="I192" i="204" a="1"/>
  <c r="I192" i="204" s="1"/>
  <c r="G170" i="204" a="1"/>
  <c r="G170" i="204" s="1"/>
  <c r="F170" i="204" a="1"/>
  <c r="F170" i="204" s="1"/>
  <c r="L170" i="204" a="1"/>
  <c r="L170" i="204" s="1"/>
  <c r="I170" i="204" a="1"/>
  <c r="I170" i="204" s="1"/>
  <c r="E170" i="204" a="1"/>
  <c r="E170" i="204" s="1"/>
  <c r="K170" i="204" a="1"/>
  <c r="K170" i="204" s="1"/>
  <c r="J170" i="204" a="1"/>
  <c r="J170" i="204" s="1"/>
  <c r="M170" i="204" a="1"/>
  <c r="M170" i="204" s="1"/>
  <c r="N170" i="204" a="1"/>
  <c r="N170" i="204" s="1"/>
  <c r="H170" i="204" a="1"/>
  <c r="H170" i="204" s="1"/>
  <c r="K529" i="204" a="1"/>
  <c r="K529" i="204" s="1"/>
  <c r="L529" i="204" a="1"/>
  <c r="L529" i="204" s="1"/>
  <c r="H529" i="204" a="1"/>
  <c r="H529" i="204" s="1"/>
  <c r="F529" i="204" a="1"/>
  <c r="F529" i="204" s="1"/>
  <c r="E529" i="204" a="1"/>
  <c r="E529" i="204" s="1"/>
  <c r="J529" i="204" a="1"/>
  <c r="J529" i="204" s="1"/>
  <c r="M529" i="204" a="1"/>
  <c r="M529" i="204" s="1"/>
  <c r="I529" i="204" a="1"/>
  <c r="I529" i="204" s="1"/>
  <c r="N529" i="204" a="1"/>
  <c r="N529" i="204" s="1"/>
  <c r="G529" i="204" a="1"/>
  <c r="G529" i="204" s="1"/>
  <c r="J536" i="204" a="1"/>
  <c r="J536" i="204" s="1"/>
  <c r="K536" i="204" a="1"/>
  <c r="K536" i="204" s="1"/>
  <c r="M536" i="204" a="1"/>
  <c r="M536" i="204" s="1"/>
  <c r="L536" i="204" a="1"/>
  <c r="L536" i="204" s="1"/>
  <c r="F536" i="204" a="1"/>
  <c r="F536" i="204" s="1"/>
  <c r="I536" i="204" a="1"/>
  <c r="I536" i="204" s="1"/>
  <c r="G536" i="204" a="1"/>
  <c r="G536" i="204" s="1"/>
  <c r="H536" i="204" a="1"/>
  <c r="H536" i="204" s="1"/>
  <c r="E536" i="204" a="1"/>
  <c r="E536" i="204" s="1"/>
  <c r="N536" i="204" a="1"/>
  <c r="N536" i="204" s="1"/>
  <c r="F534" i="204" a="1"/>
  <c r="F534" i="204" s="1"/>
  <c r="H534" i="204" a="1"/>
  <c r="H534" i="204" s="1"/>
  <c r="E534" i="204" a="1"/>
  <c r="E534" i="204" s="1"/>
  <c r="K534" i="204" a="1"/>
  <c r="K534" i="204" s="1"/>
  <c r="J534" i="204" a="1"/>
  <c r="J534" i="204" s="1"/>
  <c r="G534" i="204" a="1"/>
  <c r="G534" i="204" s="1"/>
  <c r="L534" i="204" a="1"/>
  <c r="L534" i="204" s="1"/>
  <c r="M534" i="204" a="1"/>
  <c r="M534" i="204" s="1"/>
  <c r="I534" i="204" a="1"/>
  <c r="I534" i="204" s="1"/>
  <c r="N534" i="204" a="1"/>
  <c r="N534" i="204" s="1"/>
  <c r="F322" i="204" a="1"/>
  <c r="F322" i="204" s="1"/>
  <c r="H322" i="204" a="1"/>
  <c r="H322" i="204" s="1"/>
  <c r="L322" i="204" a="1"/>
  <c r="L322" i="204" s="1"/>
  <c r="I322" i="204" a="1"/>
  <c r="I322" i="204" s="1"/>
  <c r="M322" i="204" a="1"/>
  <c r="M322" i="204" s="1"/>
  <c r="G322" i="204" a="1"/>
  <c r="G322" i="204" s="1"/>
  <c r="E322" i="204" a="1"/>
  <c r="E322" i="204" s="1"/>
  <c r="K322" i="204" a="1"/>
  <c r="K322" i="204" s="1"/>
  <c r="J322" i="204" a="1"/>
  <c r="J322" i="204" s="1"/>
  <c r="N322" i="204" a="1"/>
  <c r="N322" i="204" s="1"/>
  <c r="G215" i="204" a="1"/>
  <c r="G215" i="204" s="1"/>
  <c r="E215" i="204" a="1"/>
  <c r="E215" i="204" s="1"/>
  <c r="F215" i="204" a="1"/>
  <c r="F215" i="204" s="1"/>
  <c r="M215" i="204" a="1"/>
  <c r="M215" i="204" s="1"/>
  <c r="N215" i="204" a="1"/>
  <c r="N215" i="204" s="1"/>
  <c r="I215" i="204" a="1"/>
  <c r="I215" i="204" s="1"/>
  <c r="J215" i="204" a="1"/>
  <c r="J215" i="204" s="1"/>
  <c r="H215" i="204" a="1"/>
  <c r="H215" i="204" s="1"/>
  <c r="L215" i="204" a="1"/>
  <c r="L215" i="204" s="1"/>
  <c r="K215" i="204" a="1"/>
  <c r="K215" i="204" s="1"/>
  <c r="M206" i="204" a="1"/>
  <c r="M206" i="204" s="1"/>
  <c r="N206" i="204" a="1"/>
  <c r="N206" i="204" s="1"/>
  <c r="I206" i="204" a="1"/>
  <c r="I206" i="204" s="1"/>
  <c r="H206" i="204" a="1"/>
  <c r="H206" i="204" s="1"/>
  <c r="E206" i="204" a="1"/>
  <c r="E206" i="204" s="1"/>
  <c r="L206" i="204" a="1"/>
  <c r="L206" i="204" s="1"/>
  <c r="F206" i="204" a="1"/>
  <c r="F206" i="204" s="1"/>
  <c r="J206" i="204" a="1"/>
  <c r="J206" i="204" s="1"/>
  <c r="G206" i="204" a="1"/>
  <c r="G206" i="204" s="1"/>
  <c r="K206" i="204" a="1"/>
  <c r="K206" i="204" s="1"/>
  <c r="H436" i="204" a="1"/>
  <c r="H436" i="204" s="1"/>
  <c r="F436" i="204" a="1"/>
  <c r="F436" i="204" s="1"/>
  <c r="E436" i="204" a="1"/>
  <c r="E436" i="204" s="1"/>
  <c r="K436" i="204" a="1"/>
  <c r="K436" i="204" s="1"/>
  <c r="L436" i="204" a="1"/>
  <c r="L436" i="204" s="1"/>
  <c r="M436" i="204" a="1"/>
  <c r="M436" i="204" s="1"/>
  <c r="J436" i="204" a="1"/>
  <c r="J436" i="204" s="1"/>
  <c r="I436" i="204" a="1"/>
  <c r="I436" i="204" s="1"/>
  <c r="N436" i="204" a="1"/>
  <c r="N436" i="204" s="1"/>
  <c r="G436" i="204" a="1"/>
  <c r="G436" i="204" s="1"/>
  <c r="E478" i="204" a="1"/>
  <c r="E478" i="204" s="1"/>
  <c r="F478" i="204" a="1"/>
  <c r="F478" i="204" s="1"/>
  <c r="I478" i="204" a="1"/>
  <c r="I478" i="204" s="1"/>
  <c r="J478" i="204" a="1"/>
  <c r="J478" i="204" s="1"/>
  <c r="M478" i="204" a="1"/>
  <c r="M478" i="204" s="1"/>
  <c r="H478" i="204" a="1"/>
  <c r="H478" i="204" s="1"/>
  <c r="G478" i="204" a="1"/>
  <c r="G478" i="204" s="1"/>
  <c r="K478" i="204" a="1"/>
  <c r="K478" i="204" s="1"/>
  <c r="L478" i="204" a="1"/>
  <c r="L478" i="204" s="1"/>
  <c r="N478" i="204" a="1"/>
  <c r="N478" i="204" s="1"/>
  <c r="I25" i="204" a="1"/>
  <c r="I25" i="204" s="1"/>
  <c r="H25" i="204" a="1"/>
  <c r="H25" i="204" s="1"/>
  <c r="J25" i="204" a="1"/>
  <c r="J25" i="204" s="1"/>
  <c r="L25" i="204" a="1"/>
  <c r="L25" i="204" s="1"/>
  <c r="M25" i="204" a="1"/>
  <c r="M25" i="204" s="1"/>
  <c r="E25" i="204" a="1"/>
  <c r="E25" i="204" s="1"/>
  <c r="N25" i="204" a="1"/>
  <c r="N25" i="204" s="1"/>
  <c r="K25" i="204" a="1"/>
  <c r="K25" i="204" s="1"/>
  <c r="F25" i="204" a="1"/>
  <c r="F25" i="204" s="1"/>
  <c r="G25" i="204" a="1"/>
  <c r="G25" i="204" s="1"/>
  <c r="M32" i="204" a="1"/>
  <c r="M32" i="204" s="1"/>
  <c r="E32" i="204" a="1"/>
  <c r="E32" i="204" s="1"/>
  <c r="K32" i="204" a="1"/>
  <c r="K32" i="204" s="1"/>
  <c r="H32" i="204" a="1"/>
  <c r="H32" i="204" s="1"/>
  <c r="I32" i="204" a="1"/>
  <c r="I32" i="204" s="1"/>
  <c r="J32" i="204" a="1"/>
  <c r="J32" i="204" s="1"/>
  <c r="G32" i="204" a="1"/>
  <c r="G32" i="204" s="1"/>
  <c r="L32" i="204" a="1"/>
  <c r="L32" i="204" s="1"/>
  <c r="N32" i="204" a="1"/>
  <c r="N32" i="204" s="1"/>
  <c r="F32" i="204" a="1"/>
  <c r="F32" i="204" s="1"/>
  <c r="N216" i="204" a="1"/>
  <c r="N216" i="204" s="1"/>
  <c r="F216" i="204" a="1"/>
  <c r="F216" i="204" s="1"/>
  <c r="J216" i="204" a="1"/>
  <c r="J216" i="204" s="1"/>
  <c r="G216" i="204" a="1"/>
  <c r="G216" i="204" s="1"/>
  <c r="L216" i="204" a="1"/>
  <c r="L216" i="204" s="1"/>
  <c r="E216" i="204" a="1"/>
  <c r="E216" i="204" s="1"/>
  <c r="M216" i="204" a="1"/>
  <c r="M216" i="204" s="1"/>
  <c r="K216" i="204" a="1"/>
  <c r="K216" i="204" s="1"/>
  <c r="H216" i="204" a="1"/>
  <c r="H216" i="204" s="1"/>
  <c r="I216" i="204" a="1"/>
  <c r="I216" i="204" s="1"/>
  <c r="N422" i="204" a="1"/>
  <c r="N422" i="204" s="1"/>
  <c r="F422" i="204" a="1"/>
  <c r="F422" i="204" s="1"/>
  <c r="H422" i="204" a="1"/>
  <c r="H422" i="204" s="1"/>
  <c r="G422" i="204" a="1"/>
  <c r="G422" i="204" s="1"/>
  <c r="J422" i="204" a="1"/>
  <c r="J422" i="204" s="1"/>
  <c r="M422" i="204" a="1"/>
  <c r="M422" i="204" s="1"/>
  <c r="L422" i="204" a="1"/>
  <c r="L422" i="204" s="1"/>
  <c r="E422" i="204" a="1"/>
  <c r="E422" i="204" s="1"/>
  <c r="I422" i="204" a="1"/>
  <c r="I422" i="204" s="1"/>
  <c r="K422" i="204" a="1"/>
  <c r="K422" i="204" s="1"/>
  <c r="M269" i="204" a="1"/>
  <c r="M269" i="204" s="1"/>
  <c r="H269" i="204" a="1"/>
  <c r="H269" i="204" s="1"/>
  <c r="L269" i="204" a="1"/>
  <c r="L269" i="204" s="1"/>
  <c r="I269" i="204" a="1"/>
  <c r="I269" i="204" s="1"/>
  <c r="F269" i="204" a="1"/>
  <c r="F269" i="204" s="1"/>
  <c r="J269" i="204" a="1"/>
  <c r="J269" i="204" s="1"/>
  <c r="E269" i="204" a="1"/>
  <c r="E269" i="204" s="1"/>
  <c r="K269" i="204" a="1"/>
  <c r="K269" i="204" s="1"/>
  <c r="N269" i="204" a="1"/>
  <c r="N269" i="204" s="1"/>
  <c r="G269" i="204" a="1"/>
  <c r="G269" i="204" s="1"/>
  <c r="L413" i="204" a="1"/>
  <c r="L413" i="204" s="1"/>
  <c r="I413" i="204" a="1"/>
  <c r="I413" i="204" s="1"/>
  <c r="N413" i="204" a="1"/>
  <c r="N413" i="204" s="1"/>
  <c r="J413" i="204" a="1"/>
  <c r="J413" i="204" s="1"/>
  <c r="K413" i="204" a="1"/>
  <c r="K413" i="204" s="1"/>
  <c r="H413" i="204" a="1"/>
  <c r="H413" i="204" s="1"/>
  <c r="M413" i="204" a="1"/>
  <c r="M413" i="204" s="1"/>
  <c r="F413" i="204" a="1"/>
  <c r="F413" i="204" s="1"/>
  <c r="E413" i="204" a="1"/>
  <c r="E413" i="204" s="1"/>
  <c r="G413" i="204" a="1"/>
  <c r="G413" i="204" s="1"/>
  <c r="E394" i="204" a="1"/>
  <c r="E394" i="204" s="1"/>
  <c r="N394" i="204" a="1"/>
  <c r="N394" i="204" s="1"/>
  <c r="L394" i="204" a="1"/>
  <c r="L394" i="204" s="1"/>
  <c r="H394" i="204" a="1"/>
  <c r="H394" i="204" s="1"/>
  <c r="G394" i="204" a="1"/>
  <c r="G394" i="204" s="1"/>
  <c r="M394" i="204" a="1"/>
  <c r="M394" i="204" s="1"/>
  <c r="F394" i="204" a="1"/>
  <c r="F394" i="204" s="1"/>
  <c r="K394" i="204" a="1"/>
  <c r="K394" i="204" s="1"/>
  <c r="J394" i="204" a="1"/>
  <c r="J394" i="204" s="1"/>
  <c r="I394" i="204" a="1"/>
  <c r="I394" i="204" s="1"/>
  <c r="N524" i="204" a="1"/>
  <c r="N524" i="204" s="1"/>
  <c r="I524" i="204" a="1"/>
  <c r="I524" i="204" s="1"/>
  <c r="G524" i="204" a="1"/>
  <c r="G524" i="204" s="1"/>
  <c r="K524" i="204" a="1"/>
  <c r="K524" i="204" s="1"/>
  <c r="M524" i="204" a="1"/>
  <c r="M524" i="204" s="1"/>
  <c r="J524" i="204" a="1"/>
  <c r="J524" i="204" s="1"/>
  <c r="L524" i="204" a="1"/>
  <c r="L524" i="204" s="1"/>
  <c r="F524" i="204" a="1"/>
  <c r="F524" i="204" s="1"/>
  <c r="H524" i="204" a="1"/>
  <c r="H524" i="204" s="1"/>
  <c r="E524" i="204" a="1"/>
  <c r="E524" i="204" s="1"/>
  <c r="K207" i="204" a="1"/>
  <c r="K207" i="204" s="1"/>
  <c r="N207" i="204" a="1"/>
  <c r="N207" i="204" s="1"/>
  <c r="G207" i="204" a="1"/>
  <c r="G207" i="204" s="1"/>
  <c r="F207" i="204" a="1"/>
  <c r="F207" i="204" s="1"/>
  <c r="J207" i="204" a="1"/>
  <c r="J207" i="204" s="1"/>
  <c r="I207" i="204" a="1"/>
  <c r="I207" i="204" s="1"/>
  <c r="H207" i="204" a="1"/>
  <c r="H207" i="204" s="1"/>
  <c r="L207" i="204" a="1"/>
  <c r="L207" i="204" s="1"/>
  <c r="M207" i="204" a="1"/>
  <c r="M207" i="204" s="1"/>
  <c r="E207" i="204" a="1"/>
  <c r="E207" i="204" s="1"/>
  <c r="F205" i="204" a="1"/>
  <c r="F205" i="204" s="1"/>
  <c r="E205" i="204" a="1"/>
  <c r="E205" i="204" s="1"/>
  <c r="K205" i="204" a="1"/>
  <c r="K205" i="204" s="1"/>
  <c r="J205" i="204" a="1"/>
  <c r="J205" i="204" s="1"/>
  <c r="G205" i="204" a="1"/>
  <c r="G205" i="204" s="1"/>
  <c r="H205" i="204" a="1"/>
  <c r="H205" i="204" s="1"/>
  <c r="I205" i="204" a="1"/>
  <c r="I205" i="204" s="1"/>
  <c r="L205" i="204" a="1"/>
  <c r="L205" i="204" s="1"/>
  <c r="M205" i="204" a="1"/>
  <c r="M205" i="204" s="1"/>
  <c r="N205" i="204" a="1"/>
  <c r="N205" i="204" s="1"/>
  <c r="G71" i="204" a="1"/>
  <c r="G71" i="204" s="1"/>
  <c r="J71" i="204" a="1"/>
  <c r="J71" i="204" s="1"/>
  <c r="K71" i="204" a="1"/>
  <c r="K71" i="204" s="1"/>
  <c r="N71" i="204" a="1"/>
  <c r="N71" i="204" s="1"/>
  <c r="E71" i="204" a="1"/>
  <c r="E71" i="204" s="1"/>
  <c r="H71" i="204" a="1"/>
  <c r="H71" i="204" s="1"/>
  <c r="F71" i="204" a="1"/>
  <c r="F71" i="204" s="1"/>
  <c r="I71" i="204" a="1"/>
  <c r="I71" i="204" s="1"/>
  <c r="M71" i="204" a="1"/>
  <c r="M71" i="204" s="1"/>
  <c r="L71" i="204" a="1"/>
  <c r="L71" i="204" s="1"/>
  <c r="I10" i="204" a="1"/>
  <c r="I10" i="204" s="1"/>
  <c r="E10" i="204" a="1"/>
  <c r="E10" i="204" s="1"/>
  <c r="L10" i="204" a="1"/>
  <c r="L10" i="204" s="1"/>
  <c r="K10" i="204" a="1"/>
  <c r="K10" i="204" s="1"/>
  <c r="G10" i="204" a="1"/>
  <c r="G10" i="204" s="1"/>
  <c r="F10" i="204" a="1"/>
  <c r="F10" i="204" s="1"/>
  <c r="M10" i="204" a="1"/>
  <c r="M10" i="204" s="1"/>
  <c r="N10" i="204" a="1"/>
  <c r="N10" i="204" s="1"/>
  <c r="J10" i="204" a="1"/>
  <c r="J10" i="204" s="1"/>
  <c r="H10" i="204" a="1"/>
  <c r="H10" i="204" s="1"/>
  <c r="H4" i="204"/>
  <c r="I241" i="204" a="1"/>
  <c r="I241" i="204" s="1"/>
  <c r="K241" i="204" a="1"/>
  <c r="K241" i="204" s="1"/>
  <c r="L241" i="204" a="1"/>
  <c r="L241" i="204" s="1"/>
  <c r="F241" i="204" a="1"/>
  <c r="F241" i="204" s="1"/>
  <c r="H241" i="204" a="1"/>
  <c r="H241" i="204" s="1"/>
  <c r="N241" i="204" a="1"/>
  <c r="N241" i="204" s="1"/>
  <c r="J241" i="204" a="1"/>
  <c r="J241" i="204" s="1"/>
  <c r="M241" i="204" a="1"/>
  <c r="M241" i="204" s="1"/>
  <c r="G241" i="204" a="1"/>
  <c r="G241" i="204" s="1"/>
  <c r="E241" i="204" a="1"/>
  <c r="E241" i="204" s="1"/>
  <c r="J254" i="204" a="1"/>
  <c r="J254" i="204" s="1"/>
  <c r="N254" i="204" a="1"/>
  <c r="N254" i="204" s="1"/>
  <c r="K254" i="204" a="1"/>
  <c r="K254" i="204" s="1"/>
  <c r="L254" i="204" a="1"/>
  <c r="L254" i="204" s="1"/>
  <c r="H254" i="204" a="1"/>
  <c r="H254" i="204" s="1"/>
  <c r="F254" i="204" a="1"/>
  <c r="F254" i="204" s="1"/>
  <c r="G254" i="204" a="1"/>
  <c r="G254" i="204" s="1"/>
  <c r="I254" i="204" a="1"/>
  <c r="I254" i="204" s="1"/>
  <c r="E254" i="204" a="1"/>
  <c r="E254" i="204" s="1"/>
  <c r="M254" i="204" a="1"/>
  <c r="M254" i="204" s="1"/>
  <c r="M169" i="204" a="1"/>
  <c r="M169" i="204" s="1"/>
  <c r="L169" i="204" a="1"/>
  <c r="L169" i="204" s="1"/>
  <c r="G169" i="204" a="1"/>
  <c r="G169" i="204" s="1"/>
  <c r="F169" i="204" a="1"/>
  <c r="F169" i="204" s="1"/>
  <c r="N169" i="204" a="1"/>
  <c r="N169" i="204" s="1"/>
  <c r="J169" i="204" a="1"/>
  <c r="J169" i="204" s="1"/>
  <c r="H169" i="204" a="1"/>
  <c r="H169" i="204" s="1"/>
  <c r="K169" i="204" a="1"/>
  <c r="K169" i="204" s="1"/>
  <c r="E169" i="204" a="1"/>
  <c r="E169" i="204" s="1"/>
  <c r="I169" i="204" a="1"/>
  <c r="I169" i="204" s="1"/>
  <c r="E406" i="204" a="1"/>
  <c r="E406" i="204" s="1"/>
  <c r="J406" i="204" a="1"/>
  <c r="J406" i="204" s="1"/>
  <c r="M406" i="204" a="1"/>
  <c r="M406" i="204" s="1"/>
  <c r="K406" i="204" a="1"/>
  <c r="K406" i="204" s="1"/>
  <c r="H406" i="204" a="1"/>
  <c r="H406" i="204" s="1"/>
  <c r="L406" i="204" a="1"/>
  <c r="L406" i="204" s="1"/>
  <c r="G406" i="204" a="1"/>
  <c r="G406" i="204" s="1"/>
  <c r="N406" i="204" a="1"/>
  <c r="N406" i="204" s="1"/>
  <c r="I406" i="204" a="1"/>
  <c r="I406" i="204" s="1"/>
  <c r="F406" i="204" a="1"/>
  <c r="F406" i="204" s="1"/>
  <c r="N30" i="204" a="1"/>
  <c r="N30" i="204" s="1"/>
  <c r="E30" i="204" a="1"/>
  <c r="E30" i="204" s="1"/>
  <c r="H30" i="204" a="1"/>
  <c r="H30" i="204" s="1"/>
  <c r="J30" i="204" a="1"/>
  <c r="J30" i="204" s="1"/>
  <c r="M30" i="204" a="1"/>
  <c r="M30" i="204" s="1"/>
  <c r="K30" i="204" a="1"/>
  <c r="K30" i="204" s="1"/>
  <c r="I30" i="204" a="1"/>
  <c r="I30" i="204" s="1"/>
  <c r="L30" i="204" a="1"/>
  <c r="L30" i="204" s="1"/>
  <c r="G30" i="204" a="1"/>
  <c r="G30" i="204" s="1"/>
  <c r="F30" i="204" a="1"/>
  <c r="F30" i="204" s="1"/>
  <c r="N564" i="204" a="1"/>
  <c r="N564" i="204" s="1"/>
  <c r="L564" i="204" a="1"/>
  <c r="L564" i="204" s="1"/>
  <c r="E564" i="204" a="1"/>
  <c r="E564" i="204" s="1"/>
  <c r="G564" i="204" a="1"/>
  <c r="G564" i="204" s="1"/>
  <c r="K564" i="204" a="1"/>
  <c r="K564" i="204" s="1"/>
  <c r="I564" i="204" a="1"/>
  <c r="I564" i="204" s="1"/>
  <c r="M564" i="204" a="1"/>
  <c r="M564" i="204" s="1"/>
  <c r="H564" i="204" a="1"/>
  <c r="H564" i="204" s="1"/>
  <c r="F564" i="204" a="1"/>
  <c r="F564" i="204" s="1"/>
  <c r="J564" i="204" a="1"/>
  <c r="J564" i="204" s="1"/>
  <c r="L329" i="204" a="1"/>
  <c r="L329" i="204" s="1"/>
  <c r="J329" i="204" a="1"/>
  <c r="J329" i="204" s="1"/>
  <c r="H329" i="204" a="1"/>
  <c r="H329" i="204" s="1"/>
  <c r="K329" i="204" a="1"/>
  <c r="K329" i="204" s="1"/>
  <c r="G329" i="204" a="1"/>
  <c r="G329" i="204" s="1"/>
  <c r="M329" i="204" a="1"/>
  <c r="M329" i="204" s="1"/>
  <c r="N329" i="204" a="1"/>
  <c r="N329" i="204" s="1"/>
  <c r="E329" i="204" a="1"/>
  <c r="E329" i="204" s="1"/>
  <c r="I329" i="204" a="1"/>
  <c r="I329" i="204" s="1"/>
  <c r="F329" i="204" a="1"/>
  <c r="F329" i="204" s="1"/>
  <c r="F368" i="204" a="1"/>
  <c r="F368" i="204" s="1"/>
  <c r="E368" i="204" a="1"/>
  <c r="E368" i="204" s="1"/>
  <c r="G368" i="204" a="1"/>
  <c r="G368" i="204" s="1"/>
  <c r="H368" i="204" a="1"/>
  <c r="H368" i="204" s="1"/>
  <c r="L368" i="204" a="1"/>
  <c r="L368" i="204" s="1"/>
  <c r="K368" i="204" a="1"/>
  <c r="K368" i="204" s="1"/>
  <c r="M368" i="204" a="1"/>
  <c r="M368" i="204" s="1"/>
  <c r="J368" i="204" a="1"/>
  <c r="J368" i="204" s="1"/>
  <c r="N368" i="204" a="1"/>
  <c r="N368" i="204" s="1"/>
  <c r="I368" i="204" a="1"/>
  <c r="I368" i="204" s="1"/>
  <c r="K415" i="204" a="1"/>
  <c r="K415" i="204" s="1"/>
  <c r="L415" i="204" a="1"/>
  <c r="L415" i="204" s="1"/>
  <c r="H415" i="204" a="1"/>
  <c r="H415" i="204" s="1"/>
  <c r="F415" i="204" a="1"/>
  <c r="F415" i="204" s="1"/>
  <c r="M415" i="204" a="1"/>
  <c r="M415" i="204" s="1"/>
  <c r="I415" i="204" a="1"/>
  <c r="I415" i="204" s="1"/>
  <c r="E415" i="204" a="1"/>
  <c r="E415" i="204" s="1"/>
  <c r="G415" i="204" a="1"/>
  <c r="G415" i="204" s="1"/>
  <c r="N415" i="204" a="1"/>
  <c r="N415" i="204" s="1"/>
  <c r="J415" i="204" a="1"/>
  <c r="J415" i="204" s="1"/>
  <c r="G224" i="204" a="1"/>
  <c r="G224" i="204" s="1"/>
  <c r="K224" i="204" a="1"/>
  <c r="K224" i="204" s="1"/>
  <c r="I224" i="204" a="1"/>
  <c r="I224" i="204" s="1"/>
  <c r="H224" i="204" a="1"/>
  <c r="H224" i="204" s="1"/>
  <c r="L224" i="204" a="1"/>
  <c r="L224" i="204" s="1"/>
  <c r="N224" i="204" a="1"/>
  <c r="N224" i="204" s="1"/>
  <c r="F224" i="204" a="1"/>
  <c r="F224" i="204" s="1"/>
  <c r="M224" i="204" a="1"/>
  <c r="M224" i="204" s="1"/>
  <c r="E224" i="204" a="1"/>
  <c r="E224" i="204" s="1"/>
  <c r="J224" i="204" a="1"/>
  <c r="J224" i="204" s="1"/>
  <c r="K115" i="204" a="1"/>
  <c r="K115" i="204" s="1"/>
  <c r="M115" i="204" a="1"/>
  <c r="M115" i="204" s="1"/>
  <c r="E115" i="204" a="1"/>
  <c r="E115" i="204" s="1"/>
  <c r="G115" i="204" a="1"/>
  <c r="G115" i="204" s="1"/>
  <c r="L115" i="204" a="1"/>
  <c r="L115" i="204" s="1"/>
  <c r="F115" i="204" a="1"/>
  <c r="F115" i="204" s="1"/>
  <c r="J115" i="204" a="1"/>
  <c r="J115" i="204" s="1"/>
  <c r="H115" i="204" a="1"/>
  <c r="H115" i="204" s="1"/>
  <c r="I115" i="204" a="1"/>
  <c r="I115" i="204" s="1"/>
  <c r="N115" i="204" a="1"/>
  <c r="N115" i="204" s="1"/>
  <c r="G575" i="204" a="1"/>
  <c r="G575" i="204" s="1"/>
  <c r="J575" i="204" a="1"/>
  <c r="J575" i="204" s="1"/>
  <c r="L575" i="204" a="1"/>
  <c r="L575" i="204" s="1"/>
  <c r="K575" i="204" a="1"/>
  <c r="K575" i="204" s="1"/>
  <c r="H575" i="204" a="1"/>
  <c r="H575" i="204" s="1"/>
  <c r="E575" i="204" a="1"/>
  <c r="E575" i="204" s="1"/>
  <c r="M575" i="204" a="1"/>
  <c r="M575" i="204" s="1"/>
  <c r="F575" i="204" a="1"/>
  <c r="F575" i="204" s="1"/>
  <c r="N575" i="204" a="1"/>
  <c r="N575" i="204" s="1"/>
  <c r="I575" i="204" a="1"/>
  <c r="I575" i="204" s="1"/>
  <c r="E555" i="204" a="1"/>
  <c r="E555" i="204" s="1"/>
  <c r="N555" i="204" a="1"/>
  <c r="N555" i="204" s="1"/>
  <c r="J555" i="204" a="1"/>
  <c r="J555" i="204" s="1"/>
  <c r="K555" i="204" a="1"/>
  <c r="K555" i="204" s="1"/>
  <c r="F555" i="204" a="1"/>
  <c r="F555" i="204" s="1"/>
  <c r="L555" i="204" a="1"/>
  <c r="L555" i="204" s="1"/>
  <c r="H555" i="204" a="1"/>
  <c r="H555" i="204" s="1"/>
  <c r="I555" i="204" a="1"/>
  <c r="I555" i="204" s="1"/>
  <c r="G555" i="204" a="1"/>
  <c r="G555" i="204" s="1"/>
  <c r="M555" i="204" a="1"/>
  <c r="M555" i="204" s="1"/>
  <c r="G323" i="204" a="1"/>
  <c r="G323" i="204" s="1"/>
  <c r="J323" i="204" a="1"/>
  <c r="J323" i="204" s="1"/>
  <c r="H323" i="204" a="1"/>
  <c r="H323" i="204" s="1"/>
  <c r="K323" i="204" a="1"/>
  <c r="K323" i="204" s="1"/>
  <c r="N323" i="204" a="1"/>
  <c r="N323" i="204" s="1"/>
  <c r="I323" i="204" a="1"/>
  <c r="I323" i="204" s="1"/>
  <c r="M323" i="204" a="1"/>
  <c r="M323" i="204" s="1"/>
  <c r="L323" i="204" a="1"/>
  <c r="L323" i="204" s="1"/>
  <c r="E323" i="204" a="1"/>
  <c r="E323" i="204" s="1"/>
  <c r="F323" i="204" a="1"/>
  <c r="F323" i="204" s="1"/>
  <c r="H261" i="204" a="1"/>
  <c r="H261" i="204" s="1"/>
  <c r="G261" i="204" a="1"/>
  <c r="G261" i="204" s="1"/>
  <c r="M261" i="204" a="1"/>
  <c r="M261" i="204" s="1"/>
  <c r="N261" i="204" a="1"/>
  <c r="N261" i="204" s="1"/>
  <c r="I261" i="204" a="1"/>
  <c r="I261" i="204" s="1"/>
  <c r="J261" i="204" a="1"/>
  <c r="J261" i="204" s="1"/>
  <c r="L261" i="204" a="1"/>
  <c r="L261" i="204" s="1"/>
  <c r="E261" i="204" a="1"/>
  <c r="E261" i="204" s="1"/>
  <c r="K261" i="204" a="1"/>
  <c r="K261" i="204" s="1"/>
  <c r="F261" i="204" a="1"/>
  <c r="F261" i="204" s="1"/>
  <c r="N179" i="204" a="1"/>
  <c r="N179" i="204" s="1"/>
  <c r="J179" i="204" a="1"/>
  <c r="J179" i="204" s="1"/>
  <c r="F179" i="204" a="1"/>
  <c r="F179" i="204" s="1"/>
  <c r="I179" i="204" a="1"/>
  <c r="I179" i="204" s="1"/>
  <c r="E179" i="204" a="1"/>
  <c r="E179" i="204" s="1"/>
  <c r="K179" i="204" a="1"/>
  <c r="K179" i="204" s="1"/>
  <c r="L179" i="204" a="1"/>
  <c r="L179" i="204" s="1"/>
  <c r="M179" i="204" a="1"/>
  <c r="M179" i="204" s="1"/>
  <c r="H179" i="204" a="1"/>
  <c r="H179" i="204" s="1"/>
  <c r="G179" i="204" a="1"/>
  <c r="G179" i="204" s="1"/>
  <c r="N150" i="204" a="1"/>
  <c r="N150" i="204" s="1"/>
  <c r="I150" i="204" a="1"/>
  <c r="I150" i="204" s="1"/>
  <c r="E150" i="204" a="1"/>
  <c r="E150" i="204" s="1"/>
  <c r="G150" i="204" a="1"/>
  <c r="G150" i="204" s="1"/>
  <c r="J150" i="204" a="1"/>
  <c r="J150" i="204" s="1"/>
  <c r="K150" i="204" a="1"/>
  <c r="K150" i="204" s="1"/>
  <c r="L150" i="204" a="1"/>
  <c r="L150" i="204" s="1"/>
  <c r="F150" i="204" a="1"/>
  <c r="F150" i="204" s="1"/>
  <c r="M150" i="204" a="1"/>
  <c r="M150" i="204" s="1"/>
  <c r="H150" i="204" a="1"/>
  <c r="H150" i="204" s="1"/>
  <c r="I200" i="204" a="1"/>
  <c r="I200" i="204" s="1"/>
  <c r="L200" i="204" a="1"/>
  <c r="L200" i="204" s="1"/>
  <c r="M200" i="204" a="1"/>
  <c r="M200" i="204" s="1"/>
  <c r="F200" i="204" a="1"/>
  <c r="F200" i="204" s="1"/>
  <c r="G200" i="204" a="1"/>
  <c r="G200" i="204" s="1"/>
  <c r="H200" i="204" a="1"/>
  <c r="H200" i="204" s="1"/>
  <c r="E200" i="204" a="1"/>
  <c r="E200" i="204" s="1"/>
  <c r="K200" i="204" a="1"/>
  <c r="K200" i="204" s="1"/>
  <c r="N200" i="204" a="1"/>
  <c r="N200" i="204" s="1"/>
  <c r="J200" i="204" a="1"/>
  <c r="J200" i="204" s="1"/>
  <c r="H550" i="204" a="1"/>
  <c r="H550" i="204" s="1"/>
  <c r="M550" i="204" a="1"/>
  <c r="M550" i="204" s="1"/>
  <c r="N550" i="204" a="1"/>
  <c r="N550" i="204" s="1"/>
  <c r="G550" i="204" a="1"/>
  <c r="G550" i="204" s="1"/>
  <c r="E550" i="204" a="1"/>
  <c r="E550" i="204" s="1"/>
  <c r="J550" i="204" a="1"/>
  <c r="J550" i="204" s="1"/>
  <c r="L550" i="204" a="1"/>
  <c r="L550" i="204" s="1"/>
  <c r="I550" i="204" a="1"/>
  <c r="I550" i="204" s="1"/>
  <c r="F550" i="204" a="1"/>
  <c r="F550" i="204" s="1"/>
  <c r="K550" i="204" a="1"/>
  <c r="K550" i="204" s="1"/>
  <c r="L59" i="204" a="1"/>
  <c r="L59" i="204" s="1"/>
  <c r="I59" i="204" a="1"/>
  <c r="I59" i="204" s="1"/>
  <c r="N59" i="204" a="1"/>
  <c r="N59" i="204" s="1"/>
  <c r="E59" i="204" a="1"/>
  <c r="E59" i="204" s="1"/>
  <c r="H59" i="204" a="1"/>
  <c r="H59" i="204" s="1"/>
  <c r="J59" i="204" a="1"/>
  <c r="J59" i="204" s="1"/>
  <c r="F59" i="204" a="1"/>
  <c r="F59" i="204" s="1"/>
  <c r="M59" i="204" a="1"/>
  <c r="M59" i="204" s="1"/>
  <c r="K59" i="204" a="1"/>
  <c r="K59" i="204" s="1"/>
  <c r="G59" i="204" a="1"/>
  <c r="G59" i="204" s="1"/>
  <c r="K424" i="204" a="1"/>
  <c r="K424" i="204" s="1"/>
  <c r="M424" i="204" a="1"/>
  <c r="M424" i="204" s="1"/>
  <c r="H424" i="204" a="1"/>
  <c r="H424" i="204" s="1"/>
  <c r="N424" i="204" a="1"/>
  <c r="N424" i="204" s="1"/>
  <c r="I424" i="204" a="1"/>
  <c r="I424" i="204" s="1"/>
  <c r="L424" i="204" a="1"/>
  <c r="L424" i="204" s="1"/>
  <c r="E424" i="204" a="1"/>
  <c r="E424" i="204" s="1"/>
  <c r="F424" i="204" a="1"/>
  <c r="F424" i="204" s="1"/>
  <c r="J424" i="204" a="1"/>
  <c r="J424" i="204" s="1"/>
  <c r="G424" i="204" a="1"/>
  <c r="G424" i="204" s="1"/>
  <c r="K471" i="204" a="1"/>
  <c r="K471" i="204" s="1"/>
  <c r="H471" i="204" a="1"/>
  <c r="H471" i="204" s="1"/>
  <c r="L471" i="204" a="1"/>
  <c r="L471" i="204" s="1"/>
  <c r="I471" i="204" a="1"/>
  <c r="I471" i="204" s="1"/>
  <c r="J471" i="204" a="1"/>
  <c r="J471" i="204" s="1"/>
  <c r="M471" i="204" a="1"/>
  <c r="M471" i="204" s="1"/>
  <c r="N471" i="204" a="1"/>
  <c r="N471" i="204" s="1"/>
  <c r="G471" i="204" a="1"/>
  <c r="G471" i="204" s="1"/>
  <c r="F471" i="204" a="1"/>
  <c r="F471" i="204" s="1"/>
  <c r="E471" i="204" a="1"/>
  <c r="E471" i="204" s="1"/>
  <c r="N270" i="204" a="1"/>
  <c r="N270" i="204" s="1"/>
  <c r="H270" i="204" a="1"/>
  <c r="H270" i="204" s="1"/>
  <c r="F270" i="204" a="1"/>
  <c r="F270" i="204" s="1"/>
  <c r="L270" i="204" a="1"/>
  <c r="L270" i="204" s="1"/>
  <c r="E270" i="204" a="1"/>
  <c r="E270" i="204" s="1"/>
  <c r="J270" i="204" a="1"/>
  <c r="J270" i="204" s="1"/>
  <c r="G270" i="204" a="1"/>
  <c r="G270" i="204" s="1"/>
  <c r="M270" i="204" a="1"/>
  <c r="M270" i="204" s="1"/>
  <c r="I270" i="204" a="1"/>
  <c r="I270" i="204" s="1"/>
  <c r="K270" i="204" a="1"/>
  <c r="K270" i="204" s="1"/>
  <c r="H144" i="204" a="1"/>
  <c r="H144" i="204" s="1"/>
  <c r="N144" i="204" a="1"/>
  <c r="N144" i="204" s="1"/>
  <c r="L144" i="204" a="1"/>
  <c r="L144" i="204" s="1"/>
  <c r="G144" i="204" a="1"/>
  <c r="G144" i="204" s="1"/>
  <c r="F144" i="204" a="1"/>
  <c r="F144" i="204" s="1"/>
  <c r="M144" i="204" a="1"/>
  <c r="M144" i="204" s="1"/>
  <c r="E144" i="204" a="1"/>
  <c r="E144" i="204" s="1"/>
  <c r="J144" i="204" a="1"/>
  <c r="J144" i="204" s="1"/>
  <c r="I144" i="204" a="1"/>
  <c r="I144" i="204" s="1"/>
  <c r="K144" i="204" a="1"/>
  <c r="K144" i="204" s="1"/>
  <c r="E543" i="204" a="1"/>
  <c r="E543" i="204" s="1"/>
  <c r="N543" i="204" a="1"/>
  <c r="N543" i="204" s="1"/>
  <c r="H543" i="204" a="1"/>
  <c r="H543" i="204" s="1"/>
  <c r="F543" i="204" a="1"/>
  <c r="F543" i="204" s="1"/>
  <c r="J543" i="204" a="1"/>
  <c r="J543" i="204" s="1"/>
  <c r="K543" i="204" a="1"/>
  <c r="K543" i="204" s="1"/>
  <c r="G543" i="204" a="1"/>
  <c r="G543" i="204" s="1"/>
  <c r="L543" i="204" a="1"/>
  <c r="L543" i="204" s="1"/>
  <c r="I543" i="204" a="1"/>
  <c r="I543" i="204" s="1"/>
  <c r="M543" i="204" a="1"/>
  <c r="M543" i="204" s="1"/>
  <c r="G153" i="204" a="1"/>
  <c r="G153" i="204" s="1"/>
  <c r="M153" i="204" a="1"/>
  <c r="M153" i="204" s="1"/>
  <c r="J153" i="204" a="1"/>
  <c r="J153" i="204" s="1"/>
  <c r="I153" i="204" a="1"/>
  <c r="I153" i="204" s="1"/>
  <c r="H153" i="204" a="1"/>
  <c r="H153" i="204" s="1"/>
  <c r="E153" i="204" a="1"/>
  <c r="E153" i="204" s="1"/>
  <c r="K153" i="204" a="1"/>
  <c r="K153" i="204" s="1"/>
  <c r="F153" i="204" a="1"/>
  <c r="F153" i="204" s="1"/>
  <c r="N153" i="204" a="1"/>
  <c r="N153" i="204" s="1"/>
  <c r="L153" i="204" a="1"/>
  <c r="L153" i="204" s="1"/>
  <c r="L477" i="204" a="1"/>
  <c r="L477" i="204" s="1"/>
  <c r="E477" i="204" a="1"/>
  <c r="E477" i="204" s="1"/>
  <c r="H477" i="204" a="1"/>
  <c r="H477" i="204" s="1"/>
  <c r="J477" i="204" a="1"/>
  <c r="J477" i="204" s="1"/>
  <c r="N477" i="204" a="1"/>
  <c r="N477" i="204" s="1"/>
  <c r="F477" i="204" a="1"/>
  <c r="F477" i="204" s="1"/>
  <c r="G477" i="204" a="1"/>
  <c r="G477" i="204" s="1"/>
  <c r="K477" i="204" a="1"/>
  <c r="K477" i="204" s="1"/>
  <c r="M477" i="204" a="1"/>
  <c r="M477" i="204" s="1"/>
  <c r="I477" i="204" a="1"/>
  <c r="I477" i="204" s="1"/>
  <c r="F118" i="204" a="1"/>
  <c r="F118" i="204" s="1"/>
  <c r="E118" i="204" a="1"/>
  <c r="E118" i="204" s="1"/>
  <c r="L118" i="204" a="1"/>
  <c r="L118" i="204" s="1"/>
  <c r="H118" i="204" a="1"/>
  <c r="H118" i="204" s="1"/>
  <c r="G118" i="204" a="1"/>
  <c r="G118" i="204" s="1"/>
  <c r="K118" i="204" a="1"/>
  <c r="K118" i="204" s="1"/>
  <c r="I118" i="204" a="1"/>
  <c r="I118" i="204" s="1"/>
  <c r="N118" i="204" a="1"/>
  <c r="N118" i="204" s="1"/>
  <c r="J118" i="204" a="1"/>
  <c r="J118" i="204" s="1"/>
  <c r="M118" i="204" a="1"/>
  <c r="M118" i="204" s="1"/>
  <c r="F94" i="204" a="1"/>
  <c r="F94" i="204" s="1"/>
  <c r="H94" i="204" a="1"/>
  <c r="H94" i="204" s="1"/>
  <c r="J94" i="204" a="1"/>
  <c r="J94" i="204" s="1"/>
  <c r="N94" i="204" a="1"/>
  <c r="N94" i="204" s="1"/>
  <c r="E94" i="204" a="1"/>
  <c r="E94" i="204" s="1"/>
  <c r="I94" i="204" a="1"/>
  <c r="I94" i="204" s="1"/>
  <c r="M94" i="204" a="1"/>
  <c r="M94" i="204" s="1"/>
  <c r="L94" i="204" a="1"/>
  <c r="L94" i="204" s="1"/>
  <c r="G94" i="204" a="1"/>
  <c r="G94" i="204" s="1"/>
  <c r="K94" i="204" a="1"/>
  <c r="K94" i="204" s="1"/>
  <c r="J107" i="204" a="1"/>
  <c r="J107" i="204" s="1"/>
  <c r="K107" i="204" a="1"/>
  <c r="K107" i="204" s="1"/>
  <c r="E107" i="204" a="1"/>
  <c r="E107" i="204" s="1"/>
  <c r="I107" i="204" a="1"/>
  <c r="I107" i="204" s="1"/>
  <c r="F107" i="204" a="1"/>
  <c r="F107" i="204" s="1"/>
  <c r="M107" i="204" a="1"/>
  <c r="M107" i="204" s="1"/>
  <c r="G107" i="204" a="1"/>
  <c r="G107" i="204" s="1"/>
  <c r="N107" i="204" a="1"/>
  <c r="N107" i="204" s="1"/>
  <c r="H107" i="204" a="1"/>
  <c r="H107" i="204" s="1"/>
  <c r="L107" i="204" a="1"/>
  <c r="L107" i="204" s="1"/>
  <c r="N66" i="204" a="1"/>
  <c r="N66" i="204" s="1"/>
  <c r="E66" i="204" a="1"/>
  <c r="E66" i="204" s="1"/>
  <c r="G66" i="204" a="1"/>
  <c r="G66" i="204" s="1"/>
  <c r="K66" i="204" a="1"/>
  <c r="K66" i="204" s="1"/>
  <c r="I66" i="204" a="1"/>
  <c r="I66" i="204" s="1"/>
  <c r="J66" i="204" a="1"/>
  <c r="J66" i="204" s="1"/>
  <c r="H66" i="204" a="1"/>
  <c r="H66" i="204" s="1"/>
  <c r="F66" i="204" a="1"/>
  <c r="F66" i="204" s="1"/>
  <c r="M66" i="204" a="1"/>
  <c r="M66" i="204" s="1"/>
  <c r="L66" i="204" a="1"/>
  <c r="L66" i="204" s="1"/>
  <c r="G385" i="204" a="1"/>
  <c r="G385" i="204" s="1"/>
  <c r="F385" i="204" a="1"/>
  <c r="F385" i="204" s="1"/>
  <c r="N385" i="204" a="1"/>
  <c r="N385" i="204" s="1"/>
  <c r="E385" i="204" a="1"/>
  <c r="E385" i="204" s="1"/>
  <c r="L385" i="204" a="1"/>
  <c r="L385" i="204" s="1"/>
  <c r="I385" i="204" a="1"/>
  <c r="I385" i="204" s="1"/>
  <c r="H385" i="204" a="1"/>
  <c r="H385" i="204" s="1"/>
  <c r="J385" i="204" a="1"/>
  <c r="J385" i="204" s="1"/>
  <c r="M385" i="204" a="1"/>
  <c r="M385" i="204" s="1"/>
  <c r="K385" i="204" a="1"/>
  <c r="K385" i="204" s="1"/>
  <c r="K141" i="204" a="1"/>
  <c r="K141" i="204" s="1"/>
  <c r="H141" i="204" a="1"/>
  <c r="H141" i="204" s="1"/>
  <c r="F141" i="204" a="1"/>
  <c r="F141" i="204" s="1"/>
  <c r="J141" i="204" a="1"/>
  <c r="J141" i="204" s="1"/>
  <c r="L141" i="204" a="1"/>
  <c r="L141" i="204" s="1"/>
  <c r="M141" i="204" a="1"/>
  <c r="M141" i="204" s="1"/>
  <c r="E141" i="204" a="1"/>
  <c r="E141" i="204" s="1"/>
  <c r="N141" i="204" a="1"/>
  <c r="N141" i="204" s="1"/>
  <c r="I141" i="204" a="1"/>
  <c r="I141" i="204" s="1"/>
  <c r="G141" i="204" a="1"/>
  <c r="G141" i="204" s="1"/>
  <c r="I90" i="204" a="1"/>
  <c r="I90" i="204" s="1"/>
  <c r="E90" i="204" a="1"/>
  <c r="E90" i="204" s="1"/>
  <c r="G90" i="204" a="1"/>
  <c r="G90" i="204" s="1"/>
  <c r="N90" i="204" a="1"/>
  <c r="N90" i="204" s="1"/>
  <c r="K90" i="204" a="1"/>
  <c r="K90" i="204" s="1"/>
  <c r="H90" i="204" a="1"/>
  <c r="H90" i="204" s="1"/>
  <c r="L90" i="204" a="1"/>
  <c r="L90" i="204" s="1"/>
  <c r="F90" i="204" a="1"/>
  <c r="F90" i="204" s="1"/>
  <c r="J90" i="204" a="1"/>
  <c r="J90" i="204" s="1"/>
  <c r="M90" i="204" a="1"/>
  <c r="M90" i="204" s="1"/>
  <c r="F154" i="204" a="1"/>
  <c r="F154" i="204" s="1"/>
  <c r="K154" i="204" a="1"/>
  <c r="K154" i="204" s="1"/>
  <c r="E154" i="204" a="1"/>
  <c r="E154" i="204" s="1"/>
  <c r="I154" i="204" a="1"/>
  <c r="I154" i="204" s="1"/>
  <c r="J154" i="204" a="1"/>
  <c r="J154" i="204" s="1"/>
  <c r="H154" i="204" a="1"/>
  <c r="H154" i="204" s="1"/>
  <c r="M154" i="204" a="1"/>
  <c r="M154" i="204" s="1"/>
  <c r="N154" i="204" a="1"/>
  <c r="N154" i="204" s="1"/>
  <c r="G154" i="204" a="1"/>
  <c r="G154" i="204" s="1"/>
  <c r="L154" i="204" a="1"/>
  <c r="L154" i="204" s="1"/>
  <c r="N391" i="204" a="1"/>
  <c r="N391" i="204" s="1"/>
  <c r="J391" i="204" a="1"/>
  <c r="J391" i="204" s="1"/>
  <c r="G391" i="204" a="1"/>
  <c r="G391" i="204" s="1"/>
  <c r="K391" i="204" a="1"/>
  <c r="K391" i="204" s="1"/>
  <c r="H391" i="204" a="1"/>
  <c r="H391" i="204" s="1"/>
  <c r="E391" i="204" a="1"/>
  <c r="E391" i="204" s="1"/>
  <c r="I391" i="204" a="1"/>
  <c r="I391" i="204" s="1"/>
  <c r="L391" i="204" a="1"/>
  <c r="L391" i="204" s="1"/>
  <c r="M391" i="204" a="1"/>
  <c r="M391" i="204" s="1"/>
  <c r="F391" i="204" a="1"/>
  <c r="F391" i="204" s="1"/>
  <c r="I38" i="204" a="1"/>
  <c r="I38" i="204" s="1"/>
  <c r="N38" i="204" a="1"/>
  <c r="N38" i="204" s="1"/>
  <c r="H38" i="204" a="1"/>
  <c r="H38" i="204" s="1"/>
  <c r="F38" i="204" a="1"/>
  <c r="F38" i="204" s="1"/>
  <c r="E38" i="204" a="1"/>
  <c r="E38" i="204" s="1"/>
  <c r="G38" i="204" a="1"/>
  <c r="G38" i="204" s="1"/>
  <c r="M38" i="204" a="1"/>
  <c r="M38" i="204" s="1"/>
  <c r="L38" i="204" a="1"/>
  <c r="L38" i="204" s="1"/>
  <c r="K38" i="204" a="1"/>
  <c r="K38" i="204" s="1"/>
  <c r="J38" i="204" a="1"/>
  <c r="J38" i="204" s="1"/>
  <c r="N218" i="204" a="1"/>
  <c r="N218" i="204" s="1"/>
  <c r="L218" i="204" a="1"/>
  <c r="L218" i="204" s="1"/>
  <c r="F218" i="204" a="1"/>
  <c r="F218" i="204" s="1"/>
  <c r="M218" i="204" a="1"/>
  <c r="M218" i="204" s="1"/>
  <c r="G218" i="204" a="1"/>
  <c r="G218" i="204" s="1"/>
  <c r="E218" i="204" a="1"/>
  <c r="E218" i="204" s="1"/>
  <c r="I218" i="204" a="1"/>
  <c r="I218" i="204" s="1"/>
  <c r="J218" i="204" a="1"/>
  <c r="J218" i="204" s="1"/>
  <c r="K218" i="204" a="1"/>
  <c r="K218" i="204" s="1"/>
  <c r="H218" i="204" a="1"/>
  <c r="H218" i="204" s="1"/>
  <c r="H576" i="204" a="1"/>
  <c r="H576" i="204" s="1"/>
  <c r="J576" i="204" a="1"/>
  <c r="J576" i="204" s="1"/>
  <c r="K576" i="204" a="1"/>
  <c r="K576" i="204" s="1"/>
  <c r="N576" i="204" a="1"/>
  <c r="N576" i="204" s="1"/>
  <c r="I576" i="204" a="1"/>
  <c r="I576" i="204" s="1"/>
  <c r="E576" i="204" a="1"/>
  <c r="E576" i="204" s="1"/>
  <c r="G576" i="204" a="1"/>
  <c r="G576" i="204" s="1"/>
  <c r="M576" i="204" a="1"/>
  <c r="M576" i="204" s="1"/>
  <c r="L576" i="204" a="1"/>
  <c r="L576" i="204" s="1"/>
  <c r="F576" i="204" a="1"/>
  <c r="F576" i="204" s="1"/>
  <c r="E46" i="204" a="1"/>
  <c r="E46" i="204" s="1"/>
  <c r="L46" i="204" a="1"/>
  <c r="L46" i="204" s="1"/>
  <c r="G46" i="204" a="1"/>
  <c r="G46" i="204" s="1"/>
  <c r="K46" i="204" a="1"/>
  <c r="K46" i="204" s="1"/>
  <c r="I46" i="204" a="1"/>
  <c r="I46" i="204" s="1"/>
  <c r="N46" i="204" a="1"/>
  <c r="N46" i="204" s="1"/>
  <c r="J46" i="204" a="1"/>
  <c r="J46" i="204" s="1"/>
  <c r="F46" i="204" a="1"/>
  <c r="F46" i="204" s="1"/>
  <c r="M46" i="204" a="1"/>
  <c r="M46" i="204" s="1"/>
  <c r="H46" i="204" a="1"/>
  <c r="H46" i="204" s="1"/>
  <c r="M16" i="204" a="1"/>
  <c r="M16" i="204" s="1"/>
  <c r="E16" i="204" a="1"/>
  <c r="E16" i="204" s="1"/>
  <c r="G16" i="204" a="1"/>
  <c r="G16" i="204" s="1"/>
  <c r="N16" i="204" a="1"/>
  <c r="N16" i="204" s="1"/>
  <c r="H16" i="204" a="1"/>
  <c r="H16" i="204" s="1"/>
  <c r="K16" i="204" a="1"/>
  <c r="K16" i="204" s="1"/>
  <c r="J16" i="204" a="1"/>
  <c r="J16" i="204" s="1"/>
  <c r="I16" i="204" a="1"/>
  <c r="I16" i="204" s="1"/>
  <c r="L16" i="204" a="1"/>
  <c r="L16" i="204" s="1"/>
  <c r="F16" i="204" a="1"/>
  <c r="F16" i="204" s="1"/>
  <c r="H571" i="204" a="1"/>
  <c r="H571" i="204" s="1"/>
  <c r="E571" i="204" a="1"/>
  <c r="E571" i="204" s="1"/>
  <c r="J571" i="204" a="1"/>
  <c r="J571" i="204" s="1"/>
  <c r="N571" i="204" a="1"/>
  <c r="N571" i="204" s="1"/>
  <c r="K571" i="204" a="1"/>
  <c r="K571" i="204" s="1"/>
  <c r="F571" i="204" a="1"/>
  <c r="F571" i="204" s="1"/>
  <c r="G571" i="204" a="1"/>
  <c r="G571" i="204" s="1"/>
  <c r="M571" i="204" a="1"/>
  <c r="M571" i="204" s="1"/>
  <c r="I571" i="204" a="1"/>
  <c r="I571" i="204" s="1"/>
  <c r="L571" i="204" a="1"/>
  <c r="L571" i="204" s="1"/>
  <c r="K165" i="204" a="1"/>
  <c r="K165" i="204" s="1"/>
  <c r="L165" i="204" a="1"/>
  <c r="L165" i="204" s="1"/>
  <c r="E165" i="204" a="1"/>
  <c r="E165" i="204" s="1"/>
  <c r="M165" i="204" a="1"/>
  <c r="M165" i="204" s="1"/>
  <c r="H165" i="204" a="1"/>
  <c r="H165" i="204" s="1"/>
  <c r="J165" i="204" a="1"/>
  <c r="J165" i="204" s="1"/>
  <c r="F165" i="204" a="1"/>
  <c r="F165" i="204" s="1"/>
  <c r="G165" i="204" a="1"/>
  <c r="G165" i="204" s="1"/>
  <c r="I165" i="204" a="1"/>
  <c r="I165" i="204" s="1"/>
  <c r="N165" i="204" a="1"/>
  <c r="N165" i="204" s="1"/>
  <c r="M125" i="204" a="1"/>
  <c r="M125" i="204" s="1"/>
  <c r="E125" i="204" a="1"/>
  <c r="E125" i="204" s="1"/>
  <c r="J125" i="204" a="1"/>
  <c r="J125" i="204" s="1"/>
  <c r="G125" i="204" a="1"/>
  <c r="G125" i="204" s="1"/>
  <c r="K125" i="204" a="1"/>
  <c r="K125" i="204" s="1"/>
  <c r="L125" i="204" a="1"/>
  <c r="L125" i="204" s="1"/>
  <c r="F125" i="204" a="1"/>
  <c r="F125" i="204" s="1"/>
  <c r="I125" i="204" a="1"/>
  <c r="I125" i="204" s="1"/>
  <c r="H125" i="204" a="1"/>
  <c r="H125" i="204" s="1"/>
  <c r="N125" i="204" a="1"/>
  <c r="N125" i="204" s="1"/>
  <c r="E371" i="204" a="1"/>
  <c r="E371" i="204" s="1"/>
  <c r="N371" i="204" a="1"/>
  <c r="N371" i="204" s="1"/>
  <c r="G371" i="204" a="1"/>
  <c r="G371" i="204" s="1"/>
  <c r="K371" i="204" a="1"/>
  <c r="K371" i="204" s="1"/>
  <c r="F371" i="204" a="1"/>
  <c r="F371" i="204" s="1"/>
  <c r="J371" i="204" a="1"/>
  <c r="J371" i="204" s="1"/>
  <c r="M371" i="204" a="1"/>
  <c r="M371" i="204" s="1"/>
  <c r="I371" i="204" a="1"/>
  <c r="I371" i="204" s="1"/>
  <c r="L371" i="204" a="1"/>
  <c r="L371" i="204" s="1"/>
  <c r="H371" i="204" a="1"/>
  <c r="H371" i="204" s="1"/>
  <c r="E589" i="204" a="1"/>
  <c r="E589" i="204" s="1"/>
  <c r="G589" i="204" a="1"/>
  <c r="G589" i="204" s="1"/>
  <c r="I589" i="204" a="1"/>
  <c r="I589" i="204" s="1"/>
  <c r="J589" i="204" a="1"/>
  <c r="J589" i="204" s="1"/>
  <c r="L589" i="204" a="1"/>
  <c r="L589" i="204" s="1"/>
  <c r="K589" i="204" a="1"/>
  <c r="K589" i="204" s="1"/>
  <c r="H589" i="204" a="1"/>
  <c r="H589" i="204" s="1"/>
  <c r="M589" i="204" a="1"/>
  <c r="M589" i="204" s="1"/>
  <c r="N589" i="204" a="1"/>
  <c r="N589" i="204" s="1"/>
  <c r="F589" i="204" a="1"/>
  <c r="F589" i="204" s="1"/>
  <c r="L87" i="204" a="1"/>
  <c r="L87" i="204" s="1"/>
  <c r="G87" i="204" a="1"/>
  <c r="G87" i="204" s="1"/>
  <c r="N87" i="204" a="1"/>
  <c r="N87" i="204" s="1"/>
  <c r="F87" i="204" a="1"/>
  <c r="F87" i="204" s="1"/>
  <c r="J87" i="204" a="1"/>
  <c r="J87" i="204" s="1"/>
  <c r="I87" i="204" a="1"/>
  <c r="I87" i="204" s="1"/>
  <c r="M87" i="204" a="1"/>
  <c r="M87" i="204" s="1"/>
  <c r="E87" i="204" a="1"/>
  <c r="E87" i="204" s="1"/>
  <c r="H87" i="204" a="1"/>
  <c r="H87" i="204" s="1"/>
  <c r="K87" i="204" a="1"/>
  <c r="K87" i="204" s="1"/>
  <c r="L50" i="204" a="1"/>
  <c r="L50" i="204" s="1"/>
  <c r="I50" i="204" a="1"/>
  <c r="I50" i="204" s="1"/>
  <c r="H50" i="204" a="1"/>
  <c r="H50" i="204" s="1"/>
  <c r="K50" i="204" a="1"/>
  <c r="K50" i="204" s="1"/>
  <c r="F50" i="204" a="1"/>
  <c r="F50" i="204" s="1"/>
  <c r="E50" i="204" a="1"/>
  <c r="E50" i="204" s="1"/>
  <c r="M50" i="204" a="1"/>
  <c r="M50" i="204" s="1"/>
  <c r="J50" i="204" a="1"/>
  <c r="J50" i="204" s="1"/>
  <c r="G50" i="204" a="1"/>
  <c r="G50" i="204" s="1"/>
  <c r="N50" i="204" a="1"/>
  <c r="N50" i="204" s="1"/>
  <c r="E182" i="204" a="1"/>
  <c r="E182" i="204" s="1"/>
  <c r="N182" i="204" a="1"/>
  <c r="N182" i="204" s="1"/>
  <c r="G182" i="204" a="1"/>
  <c r="G182" i="204" s="1"/>
  <c r="M182" i="204" a="1"/>
  <c r="M182" i="204" s="1"/>
  <c r="H182" i="204" a="1"/>
  <c r="H182" i="204" s="1"/>
  <c r="I182" i="204" a="1"/>
  <c r="I182" i="204" s="1"/>
  <c r="J182" i="204" a="1"/>
  <c r="J182" i="204" s="1"/>
  <c r="K182" i="204" a="1"/>
  <c r="K182" i="204" s="1"/>
  <c r="L182" i="204" a="1"/>
  <c r="L182" i="204" s="1"/>
  <c r="F182" i="204" a="1"/>
  <c r="F182" i="204" s="1"/>
  <c r="J212" i="204" a="1"/>
  <c r="J212" i="204" s="1"/>
  <c r="M212" i="204" a="1"/>
  <c r="M212" i="204" s="1"/>
  <c r="E212" i="204" a="1"/>
  <c r="E212" i="204" s="1"/>
  <c r="K212" i="204" a="1"/>
  <c r="K212" i="204" s="1"/>
  <c r="N212" i="204" a="1"/>
  <c r="N212" i="204" s="1"/>
  <c r="L212" i="204" a="1"/>
  <c r="L212" i="204" s="1"/>
  <c r="F212" i="204" a="1"/>
  <c r="F212" i="204" s="1"/>
  <c r="I212" i="204" a="1"/>
  <c r="I212" i="204" s="1"/>
  <c r="H212" i="204" a="1"/>
  <c r="H212" i="204" s="1"/>
  <c r="G212" i="204" a="1"/>
  <c r="G212" i="204" s="1"/>
  <c r="H275" i="204" a="1"/>
  <c r="H275" i="204" s="1"/>
  <c r="F275" i="204" a="1"/>
  <c r="F275" i="204" s="1"/>
  <c r="K275" i="204" a="1"/>
  <c r="K275" i="204" s="1"/>
  <c r="G275" i="204" a="1"/>
  <c r="G275" i="204" s="1"/>
  <c r="E275" i="204" a="1"/>
  <c r="E275" i="204" s="1"/>
  <c r="J275" i="204" a="1"/>
  <c r="J275" i="204" s="1"/>
  <c r="I275" i="204" a="1"/>
  <c r="I275" i="204" s="1"/>
  <c r="M275" i="204" a="1"/>
  <c r="M275" i="204" s="1"/>
  <c r="N275" i="204" a="1"/>
  <c r="N275" i="204" s="1"/>
  <c r="L275" i="204" a="1"/>
  <c r="L275" i="204" s="1"/>
  <c r="E26" i="204" a="1"/>
  <c r="E26" i="204" s="1"/>
  <c r="K26" i="204" a="1"/>
  <c r="K26" i="204" s="1"/>
  <c r="H26" i="204" a="1"/>
  <c r="H26" i="204" s="1"/>
  <c r="N26" i="204" a="1"/>
  <c r="N26" i="204" s="1"/>
  <c r="I26" i="204" a="1"/>
  <c r="I26" i="204" s="1"/>
  <c r="G26" i="204" a="1"/>
  <c r="G26" i="204" s="1"/>
  <c r="L26" i="204" a="1"/>
  <c r="L26" i="204" s="1"/>
  <c r="M26" i="204" a="1"/>
  <c r="M26" i="204" s="1"/>
  <c r="F26" i="204" a="1"/>
  <c r="F26" i="204" s="1"/>
  <c r="J26" i="204" a="1"/>
  <c r="J26" i="204" s="1"/>
  <c r="G483" i="204" a="1"/>
  <c r="G483" i="204" s="1"/>
  <c r="L483" i="204" a="1"/>
  <c r="L483" i="204" s="1"/>
  <c r="H483" i="204" a="1"/>
  <c r="H483" i="204" s="1"/>
  <c r="M483" i="204" a="1"/>
  <c r="M483" i="204" s="1"/>
  <c r="N483" i="204" a="1"/>
  <c r="N483" i="204" s="1"/>
  <c r="F483" i="204" a="1"/>
  <c r="F483" i="204" s="1"/>
  <c r="K483" i="204" a="1"/>
  <c r="K483" i="204" s="1"/>
  <c r="E483" i="204" a="1"/>
  <c r="E483" i="204" s="1"/>
  <c r="J483" i="204" a="1"/>
  <c r="J483" i="204" s="1"/>
  <c r="I483" i="204" a="1"/>
  <c r="I483" i="204" s="1"/>
  <c r="L491" i="204" a="1"/>
  <c r="L491" i="204" s="1"/>
  <c r="E491" i="204" a="1"/>
  <c r="E491" i="204" s="1"/>
  <c r="G491" i="204" a="1"/>
  <c r="G491" i="204" s="1"/>
  <c r="N491" i="204" a="1"/>
  <c r="N491" i="204" s="1"/>
  <c r="H491" i="204" a="1"/>
  <c r="H491" i="204" s="1"/>
  <c r="K491" i="204" a="1"/>
  <c r="K491" i="204" s="1"/>
  <c r="M491" i="204" a="1"/>
  <c r="M491" i="204" s="1"/>
  <c r="F491" i="204" a="1"/>
  <c r="F491" i="204" s="1"/>
  <c r="I491" i="204" a="1"/>
  <c r="I491" i="204" s="1"/>
  <c r="J491" i="204" a="1"/>
  <c r="J491" i="204" s="1"/>
  <c r="E439" i="204" a="1"/>
  <c r="E439" i="204" s="1"/>
  <c r="M439" i="204" a="1"/>
  <c r="M439" i="204" s="1"/>
  <c r="G439" i="204" a="1"/>
  <c r="G439" i="204" s="1"/>
  <c r="I439" i="204" a="1"/>
  <c r="I439" i="204" s="1"/>
  <c r="K439" i="204" a="1"/>
  <c r="K439" i="204" s="1"/>
  <c r="J439" i="204" a="1"/>
  <c r="J439" i="204" s="1"/>
  <c r="F439" i="204" a="1"/>
  <c r="F439" i="204" s="1"/>
  <c r="L439" i="204" a="1"/>
  <c r="L439" i="204" s="1"/>
  <c r="N439" i="204" a="1"/>
  <c r="N439" i="204" s="1"/>
  <c r="H439" i="204" a="1"/>
  <c r="H439" i="204" s="1"/>
  <c r="I331" i="204" a="1"/>
  <c r="I331" i="204" s="1"/>
  <c r="N331" i="204" a="1"/>
  <c r="N331" i="204" s="1"/>
  <c r="J331" i="204" a="1"/>
  <c r="J331" i="204" s="1"/>
  <c r="H331" i="204" a="1"/>
  <c r="H331" i="204" s="1"/>
  <c r="F331" i="204" a="1"/>
  <c r="F331" i="204" s="1"/>
  <c r="G331" i="204" a="1"/>
  <c r="G331" i="204" s="1"/>
  <c r="E331" i="204" a="1"/>
  <c r="E331" i="204" s="1"/>
  <c r="L331" i="204" a="1"/>
  <c r="L331" i="204" s="1"/>
  <c r="M331" i="204" a="1"/>
  <c r="M331" i="204" s="1"/>
  <c r="K331" i="204" a="1"/>
  <c r="K331" i="204" s="1"/>
  <c r="J226" i="204" a="1"/>
  <c r="J226" i="204" s="1"/>
  <c r="K226" i="204" a="1"/>
  <c r="K226" i="204" s="1"/>
  <c r="F226" i="204" a="1"/>
  <c r="F226" i="204" s="1"/>
  <c r="M226" i="204" a="1"/>
  <c r="M226" i="204" s="1"/>
  <c r="E226" i="204" a="1"/>
  <c r="E226" i="204" s="1"/>
  <c r="L226" i="204" a="1"/>
  <c r="L226" i="204" s="1"/>
  <c r="H226" i="204" a="1"/>
  <c r="H226" i="204" s="1"/>
  <c r="G226" i="204" a="1"/>
  <c r="G226" i="204" s="1"/>
  <c r="N226" i="204" a="1"/>
  <c r="N226" i="204" s="1"/>
  <c r="I226" i="204" a="1"/>
  <c r="I226" i="204" s="1"/>
  <c r="J137" i="204" a="1"/>
  <c r="J137" i="204" s="1"/>
  <c r="M137" i="204" a="1"/>
  <c r="M137" i="204" s="1"/>
  <c r="F137" i="204" a="1"/>
  <c r="F137" i="204" s="1"/>
  <c r="H137" i="204" a="1"/>
  <c r="H137" i="204" s="1"/>
  <c r="L137" i="204" a="1"/>
  <c r="L137" i="204" s="1"/>
  <c r="K137" i="204" a="1"/>
  <c r="K137" i="204" s="1"/>
  <c r="E137" i="204" a="1"/>
  <c r="E137" i="204" s="1"/>
  <c r="G137" i="204" a="1"/>
  <c r="G137" i="204" s="1"/>
  <c r="N137" i="204" a="1"/>
  <c r="N137" i="204" s="1"/>
  <c r="I137" i="204" a="1"/>
  <c r="I137" i="204" s="1"/>
  <c r="F328" i="204" a="1"/>
  <c r="F328" i="204" s="1"/>
  <c r="H328" i="204" a="1"/>
  <c r="H328" i="204" s="1"/>
  <c r="K328" i="204" a="1"/>
  <c r="K328" i="204" s="1"/>
  <c r="J328" i="204" a="1"/>
  <c r="J328" i="204" s="1"/>
  <c r="G328" i="204" a="1"/>
  <c r="G328" i="204" s="1"/>
  <c r="M328" i="204" a="1"/>
  <c r="M328" i="204" s="1"/>
  <c r="E328" i="204" a="1"/>
  <c r="E328" i="204" s="1"/>
  <c r="L328" i="204" a="1"/>
  <c r="L328" i="204" s="1"/>
  <c r="N328" i="204" a="1"/>
  <c r="N328" i="204" s="1"/>
  <c r="I328" i="204" a="1"/>
  <c r="I328" i="204" s="1"/>
  <c r="I157" i="204" a="1"/>
  <c r="I157" i="204" s="1"/>
  <c r="G157" i="204" a="1"/>
  <c r="G157" i="204" s="1"/>
  <c r="J157" i="204" a="1"/>
  <c r="J157" i="204" s="1"/>
  <c r="E157" i="204" a="1"/>
  <c r="E157" i="204" s="1"/>
  <c r="K157" i="204" a="1"/>
  <c r="K157" i="204" s="1"/>
  <c r="M157" i="204" a="1"/>
  <c r="M157" i="204" s="1"/>
  <c r="N157" i="204" a="1"/>
  <c r="N157" i="204" s="1"/>
  <c r="F157" i="204" a="1"/>
  <c r="F157" i="204" s="1"/>
  <c r="H157" i="204" a="1"/>
  <c r="H157" i="204" s="1"/>
  <c r="L157" i="204" a="1"/>
  <c r="L157" i="204" s="1"/>
  <c r="J74" i="204" a="1"/>
  <c r="J74" i="204" s="1"/>
  <c r="F74" i="204" a="1"/>
  <c r="F74" i="204" s="1"/>
  <c r="E74" i="204" a="1"/>
  <c r="E74" i="204" s="1"/>
  <c r="N74" i="204" a="1"/>
  <c r="N74" i="204" s="1"/>
  <c r="I74" i="204" a="1"/>
  <c r="I74" i="204" s="1"/>
  <c r="M74" i="204" a="1"/>
  <c r="M74" i="204" s="1"/>
  <c r="L74" i="204" a="1"/>
  <c r="L74" i="204" s="1"/>
  <c r="H74" i="204" a="1"/>
  <c r="H74" i="204" s="1"/>
  <c r="G74" i="204" a="1"/>
  <c r="G74" i="204" s="1"/>
  <c r="K74" i="204" a="1"/>
  <c r="K74" i="204" s="1"/>
  <c r="M184" i="204" a="1"/>
  <c r="M184" i="204" s="1"/>
  <c r="I184" i="204" a="1"/>
  <c r="I184" i="204" s="1"/>
  <c r="L184" i="204" a="1"/>
  <c r="L184" i="204" s="1"/>
  <c r="E184" i="204" a="1"/>
  <c r="E184" i="204" s="1"/>
  <c r="J184" i="204" a="1"/>
  <c r="J184" i="204" s="1"/>
  <c r="H184" i="204" a="1"/>
  <c r="H184" i="204" s="1"/>
  <c r="G184" i="204" a="1"/>
  <c r="G184" i="204" s="1"/>
  <c r="F184" i="204" a="1"/>
  <c r="F184" i="204" s="1"/>
  <c r="K184" i="204" a="1"/>
  <c r="K184" i="204" s="1"/>
  <c r="N184" i="204" a="1"/>
  <c r="N184" i="204" s="1"/>
  <c r="H18" i="204" a="1"/>
  <c r="H18" i="204" s="1"/>
  <c r="G18" i="204" a="1"/>
  <c r="G18" i="204" s="1"/>
  <c r="L18" i="204" a="1"/>
  <c r="L18" i="204" s="1"/>
  <c r="M18" i="204" a="1"/>
  <c r="M18" i="204" s="1"/>
  <c r="J18" i="204" a="1"/>
  <c r="J18" i="204" s="1"/>
  <c r="K18" i="204" a="1"/>
  <c r="K18" i="204" s="1"/>
  <c r="E18" i="204" a="1"/>
  <c r="E18" i="204" s="1"/>
  <c r="F18" i="204" a="1"/>
  <c r="F18" i="204" s="1"/>
  <c r="N18" i="204" a="1"/>
  <c r="N18" i="204" s="1"/>
  <c r="I18" i="204" a="1"/>
  <c r="I18" i="204" s="1"/>
  <c r="E510" i="204" a="1"/>
  <c r="E510" i="204" s="1"/>
  <c r="N510" i="204" a="1"/>
  <c r="N510" i="204" s="1"/>
  <c r="I510" i="204" a="1"/>
  <c r="I510" i="204" s="1"/>
  <c r="K510" i="204" a="1"/>
  <c r="K510" i="204" s="1"/>
  <c r="M510" i="204" a="1"/>
  <c r="M510" i="204" s="1"/>
  <c r="L510" i="204" a="1"/>
  <c r="L510" i="204" s="1"/>
  <c r="G510" i="204" a="1"/>
  <c r="G510" i="204" s="1"/>
  <c r="F510" i="204" a="1"/>
  <c r="F510" i="204" s="1"/>
  <c r="H510" i="204" a="1"/>
  <c r="H510" i="204" s="1"/>
  <c r="J510" i="204" a="1"/>
  <c r="J510" i="204" s="1"/>
  <c r="G68" i="204" a="1"/>
  <c r="G68" i="204" s="1"/>
  <c r="K68" i="204" a="1"/>
  <c r="K68" i="204" s="1"/>
  <c r="F68" i="204" a="1"/>
  <c r="F68" i="204" s="1"/>
  <c r="E68" i="204" a="1"/>
  <c r="E68" i="204" s="1"/>
  <c r="H68" i="204" a="1"/>
  <c r="H68" i="204" s="1"/>
  <c r="M68" i="204" a="1"/>
  <c r="M68" i="204" s="1"/>
  <c r="N68" i="204" a="1"/>
  <c r="N68" i="204" s="1"/>
  <c r="L68" i="204" a="1"/>
  <c r="L68" i="204" s="1"/>
  <c r="I68" i="204" a="1"/>
  <c r="I68" i="204" s="1"/>
  <c r="J68" i="204" a="1"/>
  <c r="J68" i="204" s="1"/>
  <c r="I35" i="204" a="1"/>
  <c r="I35" i="204" s="1"/>
  <c r="L35" i="204" a="1"/>
  <c r="L35" i="204" s="1"/>
  <c r="F35" i="204" a="1"/>
  <c r="F35" i="204" s="1"/>
  <c r="H35" i="204" a="1"/>
  <c r="H35" i="204" s="1"/>
  <c r="N35" i="204" a="1"/>
  <c r="N35" i="204" s="1"/>
  <c r="K35" i="204" a="1"/>
  <c r="K35" i="204" s="1"/>
  <c r="G35" i="204" a="1"/>
  <c r="G35" i="204" s="1"/>
  <c r="E35" i="204" a="1"/>
  <c r="E35" i="204" s="1"/>
  <c r="M35" i="204" a="1"/>
  <c r="M35" i="204" s="1"/>
  <c r="J35" i="204" a="1"/>
  <c r="J35" i="204" s="1"/>
  <c r="H540" i="204" a="1"/>
  <c r="H540" i="204" s="1"/>
  <c r="K540" i="204" a="1"/>
  <c r="K540" i="204" s="1"/>
  <c r="N540" i="204" a="1"/>
  <c r="N540" i="204" s="1"/>
  <c r="M540" i="204" a="1"/>
  <c r="M540" i="204" s="1"/>
  <c r="I540" i="204" a="1"/>
  <c r="I540" i="204" s="1"/>
  <c r="E540" i="204" a="1"/>
  <c r="E540" i="204" s="1"/>
  <c r="L540" i="204" a="1"/>
  <c r="L540" i="204" s="1"/>
  <c r="J540" i="204" a="1"/>
  <c r="J540" i="204" s="1"/>
  <c r="G540" i="204" a="1"/>
  <c r="G540" i="204" s="1"/>
  <c r="F540" i="204" a="1"/>
  <c r="F540" i="204" s="1"/>
  <c r="G166" i="204" a="1"/>
  <c r="G166" i="204" s="1"/>
  <c r="M166" i="204" a="1"/>
  <c r="M166" i="204" s="1"/>
  <c r="I166" i="204" a="1"/>
  <c r="I166" i="204" s="1"/>
  <c r="K166" i="204" a="1"/>
  <c r="K166" i="204" s="1"/>
  <c r="L166" i="204" a="1"/>
  <c r="L166" i="204" s="1"/>
  <c r="E166" i="204" a="1"/>
  <c r="E166" i="204" s="1"/>
  <c r="N166" i="204" a="1"/>
  <c r="N166" i="204" s="1"/>
  <c r="H166" i="204" a="1"/>
  <c r="H166" i="204" s="1"/>
  <c r="J166" i="204" a="1"/>
  <c r="J166" i="204" s="1"/>
  <c r="F166" i="204" a="1"/>
  <c r="F166" i="204" s="1"/>
  <c r="J578" i="204" a="1"/>
  <c r="J578" i="204" s="1"/>
  <c r="G578" i="204" a="1"/>
  <c r="G578" i="204" s="1"/>
  <c r="K578" i="204" a="1"/>
  <c r="K578" i="204" s="1"/>
  <c r="F578" i="204" a="1"/>
  <c r="F578" i="204" s="1"/>
  <c r="L578" i="204" a="1"/>
  <c r="L578" i="204" s="1"/>
  <c r="N578" i="204" a="1"/>
  <c r="N578" i="204" s="1"/>
  <c r="I578" i="204" a="1"/>
  <c r="I578" i="204" s="1"/>
  <c r="M578" i="204" a="1"/>
  <c r="M578" i="204" s="1"/>
  <c r="E578" i="204" a="1"/>
  <c r="E578" i="204" s="1"/>
  <c r="H578" i="204" a="1"/>
  <c r="H578" i="204" s="1"/>
  <c r="M505" i="204" a="1"/>
  <c r="M505" i="204" s="1"/>
  <c r="E505" i="204" a="1"/>
  <c r="E505" i="204" s="1"/>
  <c r="K505" i="204" a="1"/>
  <c r="K505" i="204" s="1"/>
  <c r="I505" i="204" a="1"/>
  <c r="I505" i="204" s="1"/>
  <c r="N505" i="204" a="1"/>
  <c r="N505" i="204" s="1"/>
  <c r="F505" i="204" a="1"/>
  <c r="F505" i="204" s="1"/>
  <c r="J505" i="204" a="1"/>
  <c r="J505" i="204" s="1"/>
  <c r="L505" i="204" a="1"/>
  <c r="L505" i="204" s="1"/>
  <c r="H505" i="204" a="1"/>
  <c r="H505" i="204" s="1"/>
  <c r="G505" i="204" a="1"/>
  <c r="G505" i="204" s="1"/>
  <c r="F284" i="204" a="1"/>
  <c r="F284" i="204" s="1"/>
  <c r="J284" i="204" a="1"/>
  <c r="J284" i="204" s="1"/>
  <c r="N284" i="204" a="1"/>
  <c r="N284" i="204" s="1"/>
  <c r="E284" i="204" a="1"/>
  <c r="E284" i="204" s="1"/>
  <c r="I284" i="204" a="1"/>
  <c r="I284" i="204" s="1"/>
  <c r="L284" i="204" a="1"/>
  <c r="L284" i="204" s="1"/>
  <c r="M284" i="204" a="1"/>
  <c r="M284" i="204" s="1"/>
  <c r="G284" i="204" a="1"/>
  <c r="G284" i="204" s="1"/>
  <c r="H284" i="204" a="1"/>
  <c r="H284" i="204" s="1"/>
  <c r="K284" i="204" a="1"/>
  <c r="K284" i="204" s="1"/>
  <c r="G562" i="204" a="1"/>
  <c r="G562" i="204" s="1"/>
  <c r="F562" i="204" a="1"/>
  <c r="F562" i="204" s="1"/>
  <c r="N562" i="204" a="1"/>
  <c r="N562" i="204" s="1"/>
  <c r="K562" i="204" a="1"/>
  <c r="K562" i="204" s="1"/>
  <c r="J562" i="204" a="1"/>
  <c r="J562" i="204" s="1"/>
  <c r="M562" i="204" a="1"/>
  <c r="M562" i="204" s="1"/>
  <c r="L562" i="204" a="1"/>
  <c r="L562" i="204" s="1"/>
  <c r="I562" i="204" a="1"/>
  <c r="I562" i="204" s="1"/>
  <c r="E562" i="204" a="1"/>
  <c r="E562" i="204" s="1"/>
  <c r="H562" i="204" a="1"/>
  <c r="H562" i="204" s="1"/>
  <c r="K351" i="204" a="1"/>
  <c r="K351" i="204" s="1"/>
  <c r="E351" i="204" a="1"/>
  <c r="E351" i="204" s="1"/>
  <c r="F351" i="204" a="1"/>
  <c r="F351" i="204" s="1"/>
  <c r="I351" i="204" a="1"/>
  <c r="I351" i="204" s="1"/>
  <c r="L351" i="204" a="1"/>
  <c r="L351" i="204" s="1"/>
  <c r="M351" i="204" a="1"/>
  <c r="M351" i="204" s="1"/>
  <c r="N351" i="204" a="1"/>
  <c r="N351" i="204" s="1"/>
  <c r="J351" i="204" a="1"/>
  <c r="J351" i="204" s="1"/>
  <c r="H351" i="204" a="1"/>
  <c r="H351" i="204" s="1"/>
  <c r="G351" i="204" a="1"/>
  <c r="G351" i="204" s="1"/>
  <c r="N75" i="204" a="1"/>
  <c r="N75" i="204" s="1"/>
  <c r="E75" i="204" a="1"/>
  <c r="E75" i="204" s="1"/>
  <c r="I75" i="204" a="1"/>
  <c r="I75" i="204" s="1"/>
  <c r="F75" i="204" a="1"/>
  <c r="F75" i="204" s="1"/>
  <c r="M75" i="204" a="1"/>
  <c r="M75" i="204" s="1"/>
  <c r="J75" i="204" a="1"/>
  <c r="J75" i="204" s="1"/>
  <c r="L75" i="204" a="1"/>
  <c r="L75" i="204" s="1"/>
  <c r="K75" i="204" a="1"/>
  <c r="K75" i="204" s="1"/>
  <c r="H75" i="204" a="1"/>
  <c r="H75" i="204" s="1"/>
  <c r="G75" i="204" a="1"/>
  <c r="G75" i="204" s="1"/>
  <c r="H508" i="204" a="1"/>
  <c r="H508" i="204" s="1"/>
  <c r="G508" i="204" a="1"/>
  <c r="G508" i="204" s="1"/>
  <c r="N508" i="204" a="1"/>
  <c r="N508" i="204" s="1"/>
  <c r="I508" i="204" a="1"/>
  <c r="I508" i="204" s="1"/>
  <c r="E508" i="204" a="1"/>
  <c r="E508" i="204" s="1"/>
  <c r="F508" i="204" a="1"/>
  <c r="F508" i="204" s="1"/>
  <c r="L508" i="204" a="1"/>
  <c r="L508" i="204" s="1"/>
  <c r="J508" i="204" a="1"/>
  <c r="J508" i="204" s="1"/>
  <c r="M508" i="204" a="1"/>
  <c r="M508" i="204" s="1"/>
  <c r="K508" i="204" a="1"/>
  <c r="K508" i="204" s="1"/>
  <c r="H151" i="204" a="1"/>
  <c r="H151" i="204" s="1"/>
  <c r="L151" i="204" a="1"/>
  <c r="L151" i="204" s="1"/>
  <c r="G151" i="204" a="1"/>
  <c r="G151" i="204" s="1"/>
  <c r="E151" i="204" a="1"/>
  <c r="E151" i="204" s="1"/>
  <c r="K151" i="204" a="1"/>
  <c r="K151" i="204" s="1"/>
  <c r="N151" i="204" a="1"/>
  <c r="N151" i="204" s="1"/>
  <c r="M151" i="204" a="1"/>
  <c r="M151" i="204" s="1"/>
  <c r="I151" i="204" a="1"/>
  <c r="I151" i="204" s="1"/>
  <c r="J151" i="204" a="1"/>
  <c r="J151" i="204" s="1"/>
  <c r="F151" i="204" a="1"/>
  <c r="F151" i="204" s="1"/>
  <c r="E33" i="204" a="1"/>
  <c r="E33" i="204" s="1"/>
  <c r="I33" i="204" a="1"/>
  <c r="I33" i="204" s="1"/>
  <c r="N33" i="204" a="1"/>
  <c r="N33" i="204" s="1"/>
  <c r="M33" i="204" a="1"/>
  <c r="M33" i="204" s="1"/>
  <c r="F33" i="204" a="1"/>
  <c r="F33" i="204" s="1"/>
  <c r="L33" i="204" a="1"/>
  <c r="L33" i="204" s="1"/>
  <c r="K33" i="204" a="1"/>
  <c r="K33" i="204" s="1"/>
  <c r="G33" i="204" a="1"/>
  <c r="G33" i="204" s="1"/>
  <c r="H33" i="204" a="1"/>
  <c r="H33" i="204" s="1"/>
  <c r="J33" i="204" a="1"/>
  <c r="J33" i="204" s="1"/>
  <c r="I495" i="204" a="1"/>
  <c r="I495" i="204" s="1"/>
  <c r="J495" i="204" a="1"/>
  <c r="J495" i="204" s="1"/>
  <c r="N495" i="204" a="1"/>
  <c r="N495" i="204" s="1"/>
  <c r="F495" i="204" a="1"/>
  <c r="F495" i="204" s="1"/>
  <c r="M495" i="204" a="1"/>
  <c r="M495" i="204" s="1"/>
  <c r="G495" i="204" a="1"/>
  <c r="G495" i="204" s="1"/>
  <c r="E495" i="204" a="1"/>
  <c r="E495" i="204" s="1"/>
  <c r="L495" i="204" a="1"/>
  <c r="L495" i="204" s="1"/>
  <c r="H495" i="204" a="1"/>
  <c r="H495" i="204" s="1"/>
  <c r="K495" i="204" a="1"/>
  <c r="K495" i="204" s="1"/>
  <c r="J496" i="204" a="1"/>
  <c r="J496" i="204" s="1"/>
  <c r="M496" i="204" a="1"/>
  <c r="M496" i="204" s="1"/>
  <c r="F496" i="204" a="1"/>
  <c r="F496" i="204" s="1"/>
  <c r="K496" i="204" a="1"/>
  <c r="K496" i="204" s="1"/>
  <c r="L496" i="204" a="1"/>
  <c r="L496" i="204" s="1"/>
  <c r="E496" i="204" a="1"/>
  <c r="E496" i="204" s="1"/>
  <c r="N496" i="204" a="1"/>
  <c r="N496" i="204" s="1"/>
  <c r="H496" i="204" a="1"/>
  <c r="H496" i="204" s="1"/>
  <c r="I496" i="204" a="1"/>
  <c r="I496" i="204" s="1"/>
  <c r="G496" i="204" a="1"/>
  <c r="G496" i="204" s="1"/>
  <c r="H516" i="204" a="1"/>
  <c r="H516" i="204" s="1"/>
  <c r="I516" i="204" a="1"/>
  <c r="I516" i="204" s="1"/>
  <c r="M516" i="204" a="1"/>
  <c r="M516" i="204" s="1"/>
  <c r="G516" i="204" a="1"/>
  <c r="G516" i="204" s="1"/>
  <c r="J516" i="204" a="1"/>
  <c r="J516" i="204" s="1"/>
  <c r="N516" i="204" a="1"/>
  <c r="N516" i="204" s="1"/>
  <c r="K516" i="204" a="1"/>
  <c r="K516" i="204" s="1"/>
  <c r="E516" i="204" a="1"/>
  <c r="E516" i="204" s="1"/>
  <c r="F516" i="204" a="1"/>
  <c r="F516" i="204" s="1"/>
  <c r="L516" i="204" a="1"/>
  <c r="L516" i="204" s="1"/>
  <c r="E304" i="204" a="1"/>
  <c r="E304" i="204" s="1"/>
  <c r="I304" i="204" a="1"/>
  <c r="I304" i="204" s="1"/>
  <c r="N304" i="204" a="1"/>
  <c r="N304" i="204" s="1"/>
  <c r="L304" i="204" a="1"/>
  <c r="L304" i="204" s="1"/>
  <c r="H304" i="204" a="1"/>
  <c r="H304" i="204" s="1"/>
  <c r="M304" i="204" a="1"/>
  <c r="M304" i="204" s="1"/>
  <c r="K304" i="204" a="1"/>
  <c r="K304" i="204" s="1"/>
  <c r="F304" i="204" a="1"/>
  <c r="F304" i="204" s="1"/>
  <c r="J304" i="204" a="1"/>
  <c r="J304" i="204" s="1"/>
  <c r="G304" i="204" a="1"/>
  <c r="G304" i="204" s="1"/>
  <c r="K532" i="204" a="1"/>
  <c r="K532" i="204" s="1"/>
  <c r="M532" i="204" a="1"/>
  <c r="M532" i="204" s="1"/>
  <c r="H532" i="204" a="1"/>
  <c r="H532" i="204" s="1"/>
  <c r="E532" i="204" a="1"/>
  <c r="E532" i="204" s="1"/>
  <c r="N532" i="204" a="1"/>
  <c r="N532" i="204" s="1"/>
  <c r="I532" i="204" a="1"/>
  <c r="I532" i="204" s="1"/>
  <c r="F532" i="204" a="1"/>
  <c r="F532" i="204" s="1"/>
  <c r="G532" i="204" a="1"/>
  <c r="G532" i="204" s="1"/>
  <c r="J532" i="204" a="1"/>
  <c r="J532" i="204" s="1"/>
  <c r="L532" i="204" a="1"/>
  <c r="L532" i="204" s="1"/>
  <c r="N276" i="204" a="1"/>
  <c r="N276" i="204" s="1"/>
  <c r="E276" i="204" a="1"/>
  <c r="E276" i="204" s="1"/>
  <c r="M276" i="204" a="1"/>
  <c r="M276" i="204" s="1"/>
  <c r="G276" i="204" a="1"/>
  <c r="G276" i="204" s="1"/>
  <c r="F276" i="204" a="1"/>
  <c r="F276" i="204" s="1"/>
  <c r="I276" i="204" a="1"/>
  <c r="I276" i="204" s="1"/>
  <c r="L276" i="204" a="1"/>
  <c r="L276" i="204" s="1"/>
  <c r="H276" i="204" a="1"/>
  <c r="H276" i="204" s="1"/>
  <c r="K276" i="204" a="1"/>
  <c r="K276" i="204" s="1"/>
  <c r="J276" i="204" a="1"/>
  <c r="J276" i="204" s="1"/>
  <c r="N202" i="204" a="1"/>
  <c r="N202" i="204" s="1"/>
  <c r="F202" i="204" a="1"/>
  <c r="F202" i="204" s="1"/>
  <c r="K202" i="204" a="1"/>
  <c r="K202" i="204" s="1"/>
  <c r="J202" i="204" a="1"/>
  <c r="J202" i="204" s="1"/>
  <c r="G202" i="204" a="1"/>
  <c r="G202" i="204" s="1"/>
  <c r="L202" i="204" a="1"/>
  <c r="L202" i="204" s="1"/>
  <c r="M202" i="204" a="1"/>
  <c r="M202" i="204" s="1"/>
  <c r="H202" i="204" a="1"/>
  <c r="H202" i="204" s="1"/>
  <c r="E202" i="204" a="1"/>
  <c r="E202" i="204" s="1"/>
  <c r="I202" i="204" a="1"/>
  <c r="I202" i="204" s="1"/>
  <c r="L577" i="204" a="1"/>
  <c r="L577" i="204" s="1"/>
  <c r="K577" i="204" a="1"/>
  <c r="K577" i="204" s="1"/>
  <c r="G577" i="204" a="1"/>
  <c r="G577" i="204" s="1"/>
  <c r="J577" i="204" a="1"/>
  <c r="J577" i="204" s="1"/>
  <c r="I577" i="204" a="1"/>
  <c r="I577" i="204" s="1"/>
  <c r="N577" i="204" a="1"/>
  <c r="N577" i="204" s="1"/>
  <c r="E577" i="204" a="1"/>
  <c r="E577" i="204" s="1"/>
  <c r="F577" i="204" a="1"/>
  <c r="F577" i="204" s="1"/>
  <c r="H577" i="204" a="1"/>
  <c r="H577" i="204" s="1"/>
  <c r="M577" i="204" a="1"/>
  <c r="M577" i="204" s="1"/>
  <c r="J585" i="204" a="1"/>
  <c r="J585" i="204" s="1"/>
  <c r="H585" i="204" a="1"/>
  <c r="H585" i="204" s="1"/>
  <c r="L585" i="204" a="1"/>
  <c r="L585" i="204" s="1"/>
  <c r="I585" i="204" a="1"/>
  <c r="I585" i="204" s="1"/>
  <c r="G585" i="204" a="1"/>
  <c r="G585" i="204" s="1"/>
  <c r="F585" i="204" a="1"/>
  <c r="F585" i="204" s="1"/>
  <c r="N585" i="204" a="1"/>
  <c r="N585" i="204" s="1"/>
  <c r="M585" i="204" a="1"/>
  <c r="M585" i="204" s="1"/>
  <c r="K585" i="204" a="1"/>
  <c r="K585" i="204" s="1"/>
  <c r="E585" i="204" a="1"/>
  <c r="E585" i="204" s="1"/>
  <c r="F96" i="204" a="1"/>
  <c r="F96" i="204" s="1"/>
  <c r="M96" i="204" a="1"/>
  <c r="M96" i="204" s="1"/>
  <c r="K96" i="204" a="1"/>
  <c r="K96" i="204" s="1"/>
  <c r="J96" i="204" a="1"/>
  <c r="J96" i="204" s="1"/>
  <c r="E96" i="204" a="1"/>
  <c r="E96" i="204" s="1"/>
  <c r="L96" i="204" a="1"/>
  <c r="L96" i="204" s="1"/>
  <c r="I96" i="204" a="1"/>
  <c r="I96" i="204" s="1"/>
  <c r="H96" i="204" a="1"/>
  <c r="H96" i="204" s="1"/>
  <c r="N96" i="204" a="1"/>
  <c r="N96" i="204" s="1"/>
  <c r="G96" i="204" a="1"/>
  <c r="G96" i="204" s="1"/>
  <c r="M235" i="204" a="1"/>
  <c r="M235" i="204" s="1"/>
  <c r="J235" i="204" a="1"/>
  <c r="J235" i="204" s="1"/>
  <c r="I235" i="204" a="1"/>
  <c r="I235" i="204" s="1"/>
  <c r="N235" i="204" a="1"/>
  <c r="N235" i="204" s="1"/>
  <c r="K235" i="204" a="1"/>
  <c r="K235" i="204" s="1"/>
  <c r="F235" i="204" a="1"/>
  <c r="F235" i="204" s="1"/>
  <c r="E235" i="204" a="1"/>
  <c r="E235" i="204" s="1"/>
  <c r="H235" i="204" a="1"/>
  <c r="H235" i="204" s="1"/>
  <c r="G235" i="204" a="1"/>
  <c r="G235" i="204" s="1"/>
  <c r="L235" i="204" a="1"/>
  <c r="L235" i="204" s="1"/>
  <c r="N375" i="204" a="1"/>
  <c r="N375" i="204" s="1"/>
  <c r="H375" i="204" a="1"/>
  <c r="H375" i="204" s="1"/>
  <c r="E375" i="204" a="1"/>
  <c r="E375" i="204" s="1"/>
  <c r="L375" i="204" a="1"/>
  <c r="L375" i="204" s="1"/>
  <c r="G375" i="204" a="1"/>
  <c r="G375" i="204" s="1"/>
  <c r="J375" i="204" a="1"/>
  <c r="J375" i="204" s="1"/>
  <c r="F375" i="204" a="1"/>
  <c r="F375" i="204" s="1"/>
  <c r="I375" i="204" a="1"/>
  <c r="I375" i="204" s="1"/>
  <c r="M375" i="204" a="1"/>
  <c r="M375" i="204" s="1"/>
  <c r="K375" i="204" a="1"/>
  <c r="K375" i="204" s="1"/>
  <c r="N445" i="204" a="1"/>
  <c r="N445" i="204" s="1"/>
  <c r="H445" i="204" a="1"/>
  <c r="H445" i="204" s="1"/>
  <c r="L445" i="204" a="1"/>
  <c r="L445" i="204" s="1"/>
  <c r="F445" i="204" a="1"/>
  <c r="F445" i="204" s="1"/>
  <c r="E445" i="204" a="1"/>
  <c r="E445" i="204" s="1"/>
  <c r="K445" i="204" a="1"/>
  <c r="K445" i="204" s="1"/>
  <c r="I445" i="204" a="1"/>
  <c r="I445" i="204" s="1"/>
  <c r="M445" i="204" a="1"/>
  <c r="M445" i="204" s="1"/>
  <c r="G445" i="204" a="1"/>
  <c r="G445" i="204" s="1"/>
  <c r="J445" i="204" a="1"/>
  <c r="J445" i="204" s="1"/>
  <c r="I437" i="204" a="1"/>
  <c r="I437" i="204" s="1"/>
  <c r="F437" i="204" a="1"/>
  <c r="F437" i="204" s="1"/>
  <c r="H437" i="204" a="1"/>
  <c r="H437" i="204" s="1"/>
  <c r="E437" i="204" a="1"/>
  <c r="E437" i="204" s="1"/>
  <c r="J437" i="204" a="1"/>
  <c r="J437" i="204" s="1"/>
  <c r="G437" i="204" a="1"/>
  <c r="G437" i="204" s="1"/>
  <c r="M437" i="204" a="1"/>
  <c r="M437" i="204" s="1"/>
  <c r="L437" i="204" a="1"/>
  <c r="L437" i="204" s="1"/>
  <c r="K437" i="204" a="1"/>
  <c r="K437" i="204" s="1"/>
  <c r="N437" i="204" a="1"/>
  <c r="N437" i="204" s="1"/>
  <c r="M412" i="204" a="1"/>
  <c r="M412" i="204" s="1"/>
  <c r="H412" i="204" a="1"/>
  <c r="H412" i="204" s="1"/>
  <c r="I412" i="204" a="1"/>
  <c r="I412" i="204" s="1"/>
  <c r="F412" i="204" a="1"/>
  <c r="F412" i="204" s="1"/>
  <c r="G412" i="204" a="1"/>
  <c r="G412" i="204" s="1"/>
  <c r="N412" i="204" a="1"/>
  <c r="N412" i="204" s="1"/>
  <c r="J412" i="204" a="1"/>
  <c r="J412" i="204" s="1"/>
  <c r="L412" i="204" a="1"/>
  <c r="L412" i="204" s="1"/>
  <c r="E412" i="204" a="1"/>
  <c r="E412" i="204" s="1"/>
  <c r="K412" i="204" a="1"/>
  <c r="K412" i="204" s="1"/>
  <c r="G111" i="204" a="1"/>
  <c r="G111" i="204" s="1"/>
  <c r="E111" i="204" a="1"/>
  <c r="E111" i="204" s="1"/>
  <c r="H111" i="204" a="1"/>
  <c r="H111" i="204" s="1"/>
  <c r="K111" i="204" a="1"/>
  <c r="K111" i="204" s="1"/>
  <c r="L111" i="204" a="1"/>
  <c r="L111" i="204" s="1"/>
  <c r="I111" i="204" a="1"/>
  <c r="I111" i="204" s="1"/>
  <c r="J111" i="204" a="1"/>
  <c r="J111" i="204" s="1"/>
  <c r="M111" i="204" a="1"/>
  <c r="M111" i="204" s="1"/>
  <c r="N111" i="204" a="1"/>
  <c r="N111" i="204" s="1"/>
  <c r="F111" i="204" a="1"/>
  <c r="F111" i="204" s="1"/>
  <c r="M581" i="204" a="1"/>
  <c r="M581" i="204" s="1"/>
  <c r="N581" i="204" a="1"/>
  <c r="N581" i="204" s="1"/>
  <c r="E581" i="204" a="1"/>
  <c r="E581" i="204" s="1"/>
  <c r="L581" i="204" a="1"/>
  <c r="L581" i="204" s="1"/>
  <c r="I581" i="204" a="1"/>
  <c r="I581" i="204" s="1"/>
  <c r="H581" i="204" a="1"/>
  <c r="H581" i="204" s="1"/>
  <c r="G581" i="204" a="1"/>
  <c r="G581" i="204" s="1"/>
  <c r="J581" i="204" a="1"/>
  <c r="J581" i="204" s="1"/>
  <c r="F581" i="204" a="1"/>
  <c r="F581" i="204" s="1"/>
  <c r="K581" i="204" a="1"/>
  <c r="K581" i="204" s="1"/>
  <c r="I389" i="204" a="1"/>
  <c r="I389" i="204" s="1"/>
  <c r="M389" i="204" a="1"/>
  <c r="M389" i="204" s="1"/>
  <c r="G389" i="204" a="1"/>
  <c r="G389" i="204" s="1"/>
  <c r="E389" i="204" a="1"/>
  <c r="E389" i="204" s="1"/>
  <c r="K389" i="204" a="1"/>
  <c r="K389" i="204" s="1"/>
  <c r="L389" i="204" a="1"/>
  <c r="L389" i="204" s="1"/>
  <c r="J389" i="204" a="1"/>
  <c r="J389" i="204" s="1"/>
  <c r="H389" i="204" a="1"/>
  <c r="H389" i="204" s="1"/>
  <c r="F389" i="204" a="1"/>
  <c r="F389" i="204" s="1"/>
  <c r="N389" i="204" a="1"/>
  <c r="N389" i="204" s="1"/>
  <c r="L421" i="204" a="1"/>
  <c r="L421" i="204" s="1"/>
  <c r="H421" i="204" a="1"/>
  <c r="H421" i="204" s="1"/>
  <c r="F421" i="204" a="1"/>
  <c r="F421" i="204" s="1"/>
  <c r="K421" i="204" a="1"/>
  <c r="K421" i="204" s="1"/>
  <c r="I421" i="204" a="1"/>
  <c r="I421" i="204" s="1"/>
  <c r="M421" i="204" a="1"/>
  <c r="M421" i="204" s="1"/>
  <c r="J421" i="204" a="1"/>
  <c r="J421" i="204" s="1"/>
  <c r="E421" i="204" a="1"/>
  <c r="E421" i="204" s="1"/>
  <c r="G421" i="204" a="1"/>
  <c r="G421" i="204" s="1"/>
  <c r="N421" i="204" a="1"/>
  <c r="N421" i="204" s="1"/>
  <c r="F343" i="204" a="1"/>
  <c r="F343" i="204" s="1"/>
  <c r="H343" i="204" a="1"/>
  <c r="H343" i="204" s="1"/>
  <c r="L343" i="204" a="1"/>
  <c r="L343" i="204" s="1"/>
  <c r="J343" i="204" a="1"/>
  <c r="J343" i="204" s="1"/>
  <c r="E343" i="204" a="1"/>
  <c r="E343" i="204" s="1"/>
  <c r="G343" i="204" a="1"/>
  <c r="G343" i="204" s="1"/>
  <c r="M343" i="204" a="1"/>
  <c r="M343" i="204" s="1"/>
  <c r="N343" i="204" a="1"/>
  <c r="N343" i="204" s="1"/>
  <c r="K343" i="204" a="1"/>
  <c r="K343" i="204" s="1"/>
  <c r="I343" i="204" a="1"/>
  <c r="I343" i="204" s="1"/>
  <c r="E301" i="204" a="1"/>
  <c r="E301" i="204" s="1"/>
  <c r="N301" i="204" a="1"/>
  <c r="N301" i="204" s="1"/>
  <c r="I301" i="204" a="1"/>
  <c r="I301" i="204" s="1"/>
  <c r="G301" i="204" a="1"/>
  <c r="G301" i="204" s="1"/>
  <c r="L301" i="204" a="1"/>
  <c r="L301" i="204" s="1"/>
  <c r="F301" i="204" a="1"/>
  <c r="F301" i="204" s="1"/>
  <c r="K301" i="204" a="1"/>
  <c r="K301" i="204" s="1"/>
  <c r="M301" i="204" a="1"/>
  <c r="M301" i="204" s="1"/>
  <c r="J301" i="204" a="1"/>
  <c r="J301" i="204" s="1"/>
  <c r="H301" i="204" a="1"/>
  <c r="H301" i="204" s="1"/>
  <c r="E221" i="204" a="1"/>
  <c r="E221" i="204" s="1"/>
  <c r="N221" i="204" a="1"/>
  <c r="N221" i="204" s="1"/>
  <c r="K221" i="204" a="1"/>
  <c r="K221" i="204" s="1"/>
  <c r="L221" i="204" a="1"/>
  <c r="L221" i="204" s="1"/>
  <c r="M221" i="204" a="1"/>
  <c r="M221" i="204" s="1"/>
  <c r="G221" i="204" a="1"/>
  <c r="G221" i="204" s="1"/>
  <c r="I221" i="204" a="1"/>
  <c r="I221" i="204" s="1"/>
  <c r="J221" i="204" a="1"/>
  <c r="J221" i="204" s="1"/>
  <c r="H221" i="204" a="1"/>
  <c r="H221" i="204" s="1"/>
  <c r="F221" i="204" a="1"/>
  <c r="F221" i="204" s="1"/>
  <c r="H126" i="204" a="1"/>
  <c r="H126" i="204" s="1"/>
  <c r="L126" i="204" a="1"/>
  <c r="L126" i="204" s="1"/>
  <c r="N126" i="204" a="1"/>
  <c r="N126" i="204" s="1"/>
  <c r="F126" i="204" a="1"/>
  <c r="F126" i="204" s="1"/>
  <c r="E126" i="204" a="1"/>
  <c r="E126" i="204" s="1"/>
  <c r="K126" i="204" a="1"/>
  <c r="K126" i="204" s="1"/>
  <c r="G126" i="204" a="1"/>
  <c r="G126" i="204" s="1"/>
  <c r="I126" i="204" a="1"/>
  <c r="I126" i="204" s="1"/>
  <c r="M126" i="204" a="1"/>
  <c r="M126" i="204" s="1"/>
  <c r="J126" i="204" a="1"/>
  <c r="J126" i="204" s="1"/>
  <c r="J149" i="204" a="1"/>
  <c r="J149" i="204" s="1"/>
  <c r="M149" i="204" a="1"/>
  <c r="M149" i="204" s="1"/>
  <c r="E149" i="204" a="1"/>
  <c r="E149" i="204" s="1"/>
  <c r="H149" i="204" a="1"/>
  <c r="H149" i="204" s="1"/>
  <c r="I149" i="204" a="1"/>
  <c r="I149" i="204" s="1"/>
  <c r="L149" i="204" a="1"/>
  <c r="L149" i="204" s="1"/>
  <c r="F149" i="204" a="1"/>
  <c r="F149" i="204" s="1"/>
  <c r="N149" i="204" a="1"/>
  <c r="N149" i="204" s="1"/>
  <c r="G149" i="204" a="1"/>
  <c r="G149" i="204" s="1"/>
  <c r="K149" i="204" a="1"/>
  <c r="K149" i="204" s="1"/>
  <c r="H142" i="204" a="1"/>
  <c r="H142" i="204" s="1"/>
  <c r="K142" i="204" a="1"/>
  <c r="K142" i="204" s="1"/>
  <c r="N142" i="204" a="1"/>
  <c r="N142" i="204" s="1"/>
  <c r="E142" i="204" a="1"/>
  <c r="E142" i="204" s="1"/>
  <c r="J142" i="204" a="1"/>
  <c r="J142" i="204" s="1"/>
  <c r="G142" i="204" a="1"/>
  <c r="G142" i="204" s="1"/>
  <c r="I142" i="204" a="1"/>
  <c r="I142" i="204" s="1"/>
  <c r="L142" i="204" a="1"/>
  <c r="L142" i="204" s="1"/>
  <c r="M142" i="204" a="1"/>
  <c r="M142" i="204" s="1"/>
  <c r="F142" i="204" a="1"/>
  <c r="F142" i="204" s="1"/>
  <c r="F586" i="204" a="1"/>
  <c r="F586" i="204" s="1"/>
  <c r="I586" i="204" a="1"/>
  <c r="I586" i="204" s="1"/>
  <c r="N586" i="204" a="1"/>
  <c r="N586" i="204" s="1"/>
  <c r="E586" i="204" a="1"/>
  <c r="E586" i="204" s="1"/>
  <c r="L586" i="204" a="1"/>
  <c r="L586" i="204" s="1"/>
  <c r="J586" i="204" a="1"/>
  <c r="J586" i="204" s="1"/>
  <c r="K586" i="204" a="1"/>
  <c r="K586" i="204" s="1"/>
  <c r="H586" i="204" a="1"/>
  <c r="H586" i="204" s="1"/>
  <c r="G586" i="204" a="1"/>
  <c r="G586" i="204" s="1"/>
  <c r="M586" i="204" a="1"/>
  <c r="M586" i="204" s="1"/>
  <c r="G314" i="204" a="1"/>
  <c r="G314" i="204" s="1"/>
  <c r="M314" i="204" a="1"/>
  <c r="M314" i="204" s="1"/>
  <c r="J314" i="204" a="1"/>
  <c r="J314" i="204" s="1"/>
  <c r="K314" i="204" a="1"/>
  <c r="K314" i="204" s="1"/>
  <c r="L314" i="204" a="1"/>
  <c r="L314" i="204" s="1"/>
  <c r="E314" i="204" a="1"/>
  <c r="E314" i="204" s="1"/>
  <c r="I314" i="204" a="1"/>
  <c r="I314" i="204" s="1"/>
  <c r="F314" i="204" a="1"/>
  <c r="F314" i="204" s="1"/>
  <c r="H314" i="204" a="1"/>
  <c r="H314" i="204" s="1"/>
  <c r="N314" i="204" a="1"/>
  <c r="N314" i="204" s="1"/>
  <c r="E551" i="204" a="1"/>
  <c r="E551" i="204" s="1"/>
  <c r="K551" i="204" a="1"/>
  <c r="K551" i="204" s="1"/>
  <c r="J551" i="204" a="1"/>
  <c r="J551" i="204" s="1"/>
  <c r="H551" i="204" a="1"/>
  <c r="H551" i="204" s="1"/>
  <c r="F551" i="204" a="1"/>
  <c r="F551" i="204" s="1"/>
  <c r="L551" i="204" a="1"/>
  <c r="L551" i="204" s="1"/>
  <c r="M551" i="204" a="1"/>
  <c r="M551" i="204" s="1"/>
  <c r="I551" i="204" a="1"/>
  <c r="I551" i="204" s="1"/>
  <c r="N551" i="204" a="1"/>
  <c r="N551" i="204" s="1"/>
  <c r="G551" i="204" a="1"/>
  <c r="G551" i="204" s="1"/>
  <c r="H458" i="204" a="1"/>
  <c r="H458" i="204" s="1"/>
  <c r="L458" i="204" a="1"/>
  <c r="L458" i="204" s="1"/>
  <c r="M458" i="204" a="1"/>
  <c r="M458" i="204" s="1"/>
  <c r="F458" i="204" a="1"/>
  <c r="F458" i="204" s="1"/>
  <c r="K458" i="204" a="1"/>
  <c r="K458" i="204" s="1"/>
  <c r="G458" i="204" a="1"/>
  <c r="G458" i="204" s="1"/>
  <c r="E458" i="204" a="1"/>
  <c r="E458" i="204" s="1"/>
  <c r="N458" i="204" a="1"/>
  <c r="N458" i="204" s="1"/>
  <c r="J458" i="204" a="1"/>
  <c r="J458" i="204" s="1"/>
  <c r="I458" i="204" a="1"/>
  <c r="I458" i="204" s="1"/>
  <c r="K325" i="204" a="1"/>
  <c r="K325" i="204" s="1"/>
  <c r="J325" i="204" a="1"/>
  <c r="J325" i="204" s="1"/>
  <c r="I325" i="204" a="1"/>
  <c r="I325" i="204" s="1"/>
  <c r="G325" i="204" a="1"/>
  <c r="G325" i="204" s="1"/>
  <c r="M325" i="204" a="1"/>
  <c r="M325" i="204" s="1"/>
  <c r="E325" i="204" a="1"/>
  <c r="E325" i="204" s="1"/>
  <c r="F325" i="204" a="1"/>
  <c r="F325" i="204" s="1"/>
  <c r="N325" i="204" a="1"/>
  <c r="N325" i="204" s="1"/>
  <c r="H325" i="204" a="1"/>
  <c r="H325" i="204" s="1"/>
  <c r="L325" i="204" a="1"/>
  <c r="L325" i="204" s="1"/>
  <c r="M264" i="204" a="1"/>
  <c r="M264" i="204" s="1"/>
  <c r="J264" i="204" a="1"/>
  <c r="J264" i="204" s="1"/>
  <c r="N264" i="204" a="1"/>
  <c r="N264" i="204" s="1"/>
  <c r="H264" i="204" a="1"/>
  <c r="H264" i="204" s="1"/>
  <c r="L264" i="204" a="1"/>
  <c r="L264" i="204" s="1"/>
  <c r="F264" i="204" a="1"/>
  <c r="F264" i="204" s="1"/>
  <c r="I264" i="204" a="1"/>
  <c r="I264" i="204" s="1"/>
  <c r="E264" i="204" a="1"/>
  <c r="E264" i="204" s="1"/>
  <c r="G264" i="204" a="1"/>
  <c r="G264" i="204" s="1"/>
  <c r="K264" i="204" a="1"/>
  <c r="K264" i="204" s="1"/>
  <c r="J266" i="204" a="1"/>
  <c r="J266" i="204" s="1"/>
  <c r="K266" i="204" a="1"/>
  <c r="K266" i="204" s="1"/>
  <c r="G266" i="204" a="1"/>
  <c r="G266" i="204" s="1"/>
  <c r="N266" i="204" a="1"/>
  <c r="N266" i="204" s="1"/>
  <c r="H266" i="204" a="1"/>
  <c r="H266" i="204" s="1"/>
  <c r="M266" i="204" a="1"/>
  <c r="M266" i="204" s="1"/>
  <c r="F266" i="204" a="1"/>
  <c r="F266" i="204" s="1"/>
  <c r="I266" i="204" a="1"/>
  <c r="I266" i="204" s="1"/>
  <c r="E266" i="204" a="1"/>
  <c r="E266" i="204" s="1"/>
  <c r="L266" i="204" a="1"/>
  <c r="L266" i="204" s="1"/>
  <c r="H579" i="204" a="1"/>
  <c r="H579" i="204" s="1"/>
  <c r="N579" i="204" a="1"/>
  <c r="N579" i="204" s="1"/>
  <c r="G579" i="204" a="1"/>
  <c r="G579" i="204" s="1"/>
  <c r="M579" i="204" a="1"/>
  <c r="M579" i="204" s="1"/>
  <c r="J579" i="204" a="1"/>
  <c r="J579" i="204" s="1"/>
  <c r="L579" i="204" a="1"/>
  <c r="L579" i="204" s="1"/>
  <c r="I579" i="204" a="1"/>
  <c r="I579" i="204" s="1"/>
  <c r="F579" i="204" a="1"/>
  <c r="F579" i="204" s="1"/>
  <c r="K579" i="204" a="1"/>
  <c r="K579" i="204" s="1"/>
  <c r="E579" i="204" a="1"/>
  <c r="E579" i="204" s="1"/>
  <c r="M12" i="204" a="1"/>
  <c r="M12" i="204" s="1"/>
  <c r="G12" i="204" a="1"/>
  <c r="G12" i="204" s="1"/>
  <c r="E12" i="204" a="1"/>
  <c r="E12" i="204" s="1"/>
  <c r="L12" i="204" a="1"/>
  <c r="L12" i="204" s="1"/>
  <c r="N12" i="204" a="1"/>
  <c r="N12" i="204" s="1"/>
  <c r="I12" i="204" a="1"/>
  <c r="I12" i="204" s="1"/>
  <c r="H12" i="204" a="1"/>
  <c r="H12" i="204" s="1"/>
  <c r="J12" i="204" a="1"/>
  <c r="J12" i="204" s="1"/>
  <c r="F12" i="204" a="1"/>
  <c r="F12" i="204" s="1"/>
  <c r="K12" i="204" a="1"/>
  <c r="K12" i="204" s="1"/>
  <c r="L467" i="204" a="1"/>
  <c r="L467" i="204" s="1"/>
  <c r="N467" i="204" a="1"/>
  <c r="N467" i="204" s="1"/>
  <c r="I467" i="204" a="1"/>
  <c r="I467" i="204" s="1"/>
  <c r="E467" i="204" a="1"/>
  <c r="E467" i="204" s="1"/>
  <c r="G467" i="204" a="1"/>
  <c r="G467" i="204" s="1"/>
  <c r="K467" i="204" a="1"/>
  <c r="K467" i="204" s="1"/>
  <c r="J467" i="204" a="1"/>
  <c r="J467" i="204" s="1"/>
  <c r="H467" i="204" a="1"/>
  <c r="H467" i="204" s="1"/>
  <c r="F467" i="204" a="1"/>
  <c r="F467" i="204" s="1"/>
  <c r="M467" i="204" a="1"/>
  <c r="M467" i="204" s="1"/>
  <c r="J316" i="204" a="1"/>
  <c r="J316" i="204" s="1"/>
  <c r="I316" i="204" a="1"/>
  <c r="I316" i="204" s="1"/>
  <c r="G316" i="204" a="1"/>
  <c r="G316" i="204" s="1"/>
  <c r="L316" i="204" a="1"/>
  <c r="L316" i="204" s="1"/>
  <c r="M316" i="204" a="1"/>
  <c r="M316" i="204" s="1"/>
  <c r="N316" i="204" a="1"/>
  <c r="N316" i="204" s="1"/>
  <c r="E316" i="204" a="1"/>
  <c r="E316" i="204" s="1"/>
  <c r="H316" i="204" a="1"/>
  <c r="H316" i="204" s="1"/>
  <c r="F316" i="204" a="1"/>
  <c r="F316" i="204" s="1"/>
  <c r="K316" i="204" a="1"/>
  <c r="K316" i="204" s="1"/>
  <c r="G295" i="204" a="1"/>
  <c r="G295" i="204" s="1"/>
  <c r="M295" i="204" a="1"/>
  <c r="M295" i="204" s="1"/>
  <c r="L295" i="204" a="1"/>
  <c r="L295" i="204" s="1"/>
  <c r="I295" i="204" a="1"/>
  <c r="I295" i="204" s="1"/>
  <c r="F295" i="204" a="1"/>
  <c r="F295" i="204" s="1"/>
  <c r="N295" i="204" a="1"/>
  <c r="N295" i="204" s="1"/>
  <c r="H295" i="204" a="1"/>
  <c r="H295" i="204" s="1"/>
  <c r="J295" i="204" a="1"/>
  <c r="J295" i="204" s="1"/>
  <c r="E295" i="204" a="1"/>
  <c r="E295" i="204" s="1"/>
  <c r="K295" i="204" a="1"/>
  <c r="K295" i="204" s="1"/>
  <c r="I97" i="204" a="1"/>
  <c r="I97" i="204" s="1"/>
  <c r="E97" i="204" a="1"/>
  <c r="E97" i="204" s="1"/>
  <c r="F97" i="204" a="1"/>
  <c r="F97" i="204" s="1"/>
  <c r="H97" i="204" a="1"/>
  <c r="H97" i="204" s="1"/>
  <c r="G97" i="204" a="1"/>
  <c r="G97" i="204" s="1"/>
  <c r="J97" i="204" a="1"/>
  <c r="J97" i="204" s="1"/>
  <c r="N97" i="204" a="1"/>
  <c r="N97" i="204" s="1"/>
  <c r="K97" i="204" a="1"/>
  <c r="K97" i="204" s="1"/>
  <c r="M97" i="204" a="1"/>
  <c r="M97" i="204" s="1"/>
  <c r="L97" i="204" a="1"/>
  <c r="L97" i="204" s="1"/>
  <c r="G136" i="204" a="1"/>
  <c r="G136" i="204" s="1"/>
  <c r="N136" i="204" a="1"/>
  <c r="N136" i="204" s="1"/>
  <c r="F136" i="204" a="1"/>
  <c r="F136" i="204" s="1"/>
  <c r="J136" i="204" a="1"/>
  <c r="J136" i="204" s="1"/>
  <c r="M136" i="204" a="1"/>
  <c r="M136" i="204" s="1"/>
  <c r="L136" i="204" a="1"/>
  <c r="L136" i="204" s="1"/>
  <c r="K136" i="204" a="1"/>
  <c r="K136" i="204" s="1"/>
  <c r="I136" i="204" a="1"/>
  <c r="I136" i="204" s="1"/>
  <c r="H136" i="204" a="1"/>
  <c r="H136" i="204" s="1"/>
  <c r="E136" i="204" a="1"/>
  <c r="E136" i="204" s="1"/>
  <c r="K451" i="204" a="1"/>
  <c r="K451" i="204" s="1"/>
  <c r="E451" i="204" a="1"/>
  <c r="E451" i="204" s="1"/>
  <c r="J451" i="204" a="1"/>
  <c r="J451" i="204" s="1"/>
  <c r="N451" i="204" a="1"/>
  <c r="N451" i="204" s="1"/>
  <c r="L451" i="204" a="1"/>
  <c r="L451" i="204" s="1"/>
  <c r="F451" i="204" a="1"/>
  <c r="F451" i="204" s="1"/>
  <c r="G451" i="204" a="1"/>
  <c r="G451" i="204" s="1"/>
  <c r="M451" i="204" a="1"/>
  <c r="M451" i="204" s="1"/>
  <c r="I451" i="204" a="1"/>
  <c r="I451" i="204" s="1"/>
  <c r="H451" i="204" a="1"/>
  <c r="H451" i="204" s="1"/>
  <c r="H308" i="204" a="1"/>
  <c r="H308" i="204" s="1"/>
  <c r="K308" i="204" a="1"/>
  <c r="K308" i="204" s="1"/>
  <c r="N308" i="204" a="1"/>
  <c r="N308" i="204" s="1"/>
  <c r="I308" i="204" a="1"/>
  <c r="I308" i="204" s="1"/>
  <c r="G308" i="204" a="1"/>
  <c r="G308" i="204" s="1"/>
  <c r="E308" i="204" a="1"/>
  <c r="E308" i="204" s="1"/>
  <c r="J308" i="204" a="1"/>
  <c r="J308" i="204" s="1"/>
  <c r="F308" i="204" a="1"/>
  <c r="F308" i="204" s="1"/>
  <c r="M308" i="204" a="1"/>
  <c r="M308" i="204" s="1"/>
  <c r="L308" i="204" a="1"/>
  <c r="L308" i="204" s="1"/>
  <c r="J434" i="204" a="1"/>
  <c r="J434" i="204" s="1"/>
  <c r="N434" i="204" a="1"/>
  <c r="N434" i="204" s="1"/>
  <c r="K434" i="204" a="1"/>
  <c r="K434" i="204" s="1"/>
  <c r="M434" i="204" a="1"/>
  <c r="M434" i="204" s="1"/>
  <c r="F434" i="204" a="1"/>
  <c r="F434" i="204" s="1"/>
  <c r="I434" i="204" a="1"/>
  <c r="I434" i="204" s="1"/>
  <c r="H434" i="204" a="1"/>
  <c r="H434" i="204" s="1"/>
  <c r="L434" i="204" a="1"/>
  <c r="L434" i="204" s="1"/>
  <c r="E434" i="204" a="1"/>
  <c r="E434" i="204" s="1"/>
  <c r="G434" i="204" a="1"/>
  <c r="G434" i="204" s="1"/>
  <c r="M65" i="204" a="1"/>
  <c r="M65" i="204" s="1"/>
  <c r="H65" i="204" a="1"/>
  <c r="H65" i="204" s="1"/>
  <c r="E65" i="204" a="1"/>
  <c r="E65" i="204" s="1"/>
  <c r="N65" i="204" a="1"/>
  <c r="N65" i="204" s="1"/>
  <c r="G65" i="204" a="1"/>
  <c r="G65" i="204" s="1"/>
  <c r="K65" i="204" a="1"/>
  <c r="K65" i="204" s="1"/>
  <c r="I65" i="204" a="1"/>
  <c r="I65" i="204" s="1"/>
  <c r="J65" i="204" a="1"/>
  <c r="J65" i="204" s="1"/>
  <c r="L65" i="204" a="1"/>
  <c r="L65" i="204" s="1"/>
  <c r="F65" i="204" a="1"/>
  <c r="F65" i="204" s="1"/>
  <c r="G356" i="204" a="1"/>
  <c r="G356" i="204" s="1"/>
  <c r="K356" i="204" a="1"/>
  <c r="K356" i="204" s="1"/>
  <c r="N356" i="204" a="1"/>
  <c r="N356" i="204" s="1"/>
  <c r="E356" i="204" a="1"/>
  <c r="E356" i="204" s="1"/>
  <c r="M356" i="204" a="1"/>
  <c r="M356" i="204" s="1"/>
  <c r="L356" i="204" a="1"/>
  <c r="L356" i="204" s="1"/>
  <c r="I356" i="204" a="1"/>
  <c r="I356" i="204" s="1"/>
  <c r="J356" i="204" a="1"/>
  <c r="J356" i="204" s="1"/>
  <c r="H356" i="204" a="1"/>
  <c r="H356" i="204" s="1"/>
  <c r="F356" i="204" a="1"/>
  <c r="F356" i="204" s="1"/>
  <c r="I171" i="204" a="1"/>
  <c r="I171" i="204" s="1"/>
  <c r="H171" i="204" a="1"/>
  <c r="H171" i="204" s="1"/>
  <c r="L171" i="204" a="1"/>
  <c r="L171" i="204" s="1"/>
  <c r="E171" i="204" a="1"/>
  <c r="E171" i="204" s="1"/>
  <c r="G171" i="204" a="1"/>
  <c r="G171" i="204" s="1"/>
  <c r="K171" i="204" a="1"/>
  <c r="K171" i="204" s="1"/>
  <c r="F171" i="204" a="1"/>
  <c r="F171" i="204" s="1"/>
  <c r="N171" i="204" a="1"/>
  <c r="N171" i="204" s="1"/>
  <c r="J171" i="204" a="1"/>
  <c r="J171" i="204" s="1"/>
  <c r="M171" i="204" a="1"/>
  <c r="M171" i="204" s="1"/>
  <c r="K129" i="204" a="1"/>
  <c r="K129" i="204" s="1"/>
  <c r="I129" i="204" a="1"/>
  <c r="I129" i="204" s="1"/>
  <c r="M129" i="204" a="1"/>
  <c r="M129" i="204" s="1"/>
  <c r="F129" i="204" a="1"/>
  <c r="F129" i="204" s="1"/>
  <c r="N129" i="204" a="1"/>
  <c r="N129" i="204" s="1"/>
  <c r="L129" i="204" a="1"/>
  <c r="L129" i="204" s="1"/>
  <c r="G129" i="204" a="1"/>
  <c r="G129" i="204" s="1"/>
  <c r="E129" i="204" a="1"/>
  <c r="E129" i="204" s="1"/>
  <c r="J129" i="204" a="1"/>
  <c r="J129" i="204" s="1"/>
  <c r="H129" i="204" a="1"/>
  <c r="H129" i="204" s="1"/>
  <c r="E567" i="204" a="1"/>
  <c r="E567" i="204" s="1"/>
  <c r="G567" i="204" a="1"/>
  <c r="G567" i="204" s="1"/>
  <c r="J567" i="204" a="1"/>
  <c r="J567" i="204" s="1"/>
  <c r="L567" i="204" a="1"/>
  <c r="L567" i="204" s="1"/>
  <c r="H567" i="204" a="1"/>
  <c r="H567" i="204" s="1"/>
  <c r="K567" i="204" a="1"/>
  <c r="K567" i="204" s="1"/>
  <c r="M567" i="204" a="1"/>
  <c r="M567" i="204" s="1"/>
  <c r="I567" i="204" a="1"/>
  <c r="I567" i="204" s="1"/>
  <c r="N567" i="204" a="1"/>
  <c r="N567" i="204" s="1"/>
  <c r="F567" i="204" a="1"/>
  <c r="F567" i="204" s="1"/>
  <c r="M379" i="204" a="1"/>
  <c r="M379" i="204" s="1"/>
  <c r="L379" i="204" a="1"/>
  <c r="L379" i="204" s="1"/>
  <c r="I379" i="204" a="1"/>
  <c r="I379" i="204" s="1"/>
  <c r="N379" i="204" a="1"/>
  <c r="N379" i="204" s="1"/>
  <c r="H379" i="204" a="1"/>
  <c r="H379" i="204" s="1"/>
  <c r="E379" i="204" a="1"/>
  <c r="E379" i="204" s="1"/>
  <c r="K379" i="204" a="1"/>
  <c r="K379" i="204" s="1"/>
  <c r="J379" i="204" a="1"/>
  <c r="J379" i="204" s="1"/>
  <c r="G379" i="204" a="1"/>
  <c r="G379" i="204" s="1"/>
  <c r="F379" i="204" a="1"/>
  <c r="F379" i="204" s="1"/>
  <c r="J44" i="204" a="1"/>
  <c r="J44" i="204" s="1"/>
  <c r="N44" i="204" a="1"/>
  <c r="N44" i="204" s="1"/>
  <c r="L44" i="204" a="1"/>
  <c r="L44" i="204" s="1"/>
  <c r="I44" i="204" a="1"/>
  <c r="I44" i="204" s="1"/>
  <c r="E44" i="204" a="1"/>
  <c r="E44" i="204" s="1"/>
  <c r="F44" i="204" a="1"/>
  <c r="F44" i="204" s="1"/>
  <c r="M44" i="204" a="1"/>
  <c r="M44" i="204" s="1"/>
  <c r="K44" i="204" a="1"/>
  <c r="K44" i="204" s="1"/>
  <c r="G44" i="204" a="1"/>
  <c r="G44" i="204" s="1"/>
  <c r="H44" i="204" a="1"/>
  <c r="H44" i="204" s="1"/>
  <c r="G13" i="204" a="1"/>
  <c r="G13" i="204" s="1"/>
  <c r="F13" i="204" a="1"/>
  <c r="F13" i="204" s="1"/>
  <c r="E13" i="204" a="1"/>
  <c r="E13" i="204" s="1"/>
  <c r="H13" i="204" a="1"/>
  <c r="H13" i="204" s="1"/>
  <c r="K13" i="204" a="1"/>
  <c r="K13" i="204" s="1"/>
  <c r="I13" i="204" a="1"/>
  <c r="I13" i="204" s="1"/>
  <c r="N13" i="204" a="1"/>
  <c r="N13" i="204" s="1"/>
  <c r="J13" i="204" a="1"/>
  <c r="J13" i="204" s="1"/>
  <c r="M13" i="204" a="1"/>
  <c r="M13" i="204" s="1"/>
  <c r="L13" i="204" a="1"/>
  <c r="L13" i="204" s="1"/>
  <c r="F98" i="204" a="1"/>
  <c r="F98" i="204" s="1"/>
  <c r="J98" i="204" a="1"/>
  <c r="J98" i="204" s="1"/>
  <c r="E98" i="204" a="1"/>
  <c r="E98" i="204" s="1"/>
  <c r="N98" i="204" a="1"/>
  <c r="N98" i="204" s="1"/>
  <c r="K98" i="204" a="1"/>
  <c r="K98" i="204" s="1"/>
  <c r="H98" i="204" a="1"/>
  <c r="H98" i="204" s="1"/>
  <c r="G98" i="204" a="1"/>
  <c r="G98" i="204" s="1"/>
  <c r="I98" i="204" a="1"/>
  <c r="I98" i="204" s="1"/>
  <c r="M98" i="204" a="1"/>
  <c r="M98" i="204" s="1"/>
  <c r="L98" i="204" a="1"/>
  <c r="L98" i="204" s="1"/>
  <c r="H454" i="204" a="1"/>
  <c r="H454" i="204" s="1"/>
  <c r="I454" i="204" a="1"/>
  <c r="I454" i="204" s="1"/>
  <c r="M454" i="204" a="1"/>
  <c r="M454" i="204" s="1"/>
  <c r="L454" i="204" a="1"/>
  <c r="L454" i="204" s="1"/>
  <c r="J454" i="204" a="1"/>
  <c r="J454" i="204" s="1"/>
  <c r="F454" i="204" a="1"/>
  <c r="F454" i="204" s="1"/>
  <c r="G454" i="204" a="1"/>
  <c r="G454" i="204" s="1"/>
  <c r="E454" i="204" a="1"/>
  <c r="E454" i="204" s="1"/>
  <c r="K454" i="204" a="1"/>
  <c r="K454" i="204" s="1"/>
  <c r="N454" i="204" a="1"/>
  <c r="N454" i="204" s="1"/>
  <c r="F210" i="204" a="1"/>
  <c r="F210" i="204" s="1"/>
  <c r="M210" i="204" a="1"/>
  <c r="M210" i="204" s="1"/>
  <c r="H210" i="204" a="1"/>
  <c r="H210" i="204" s="1"/>
  <c r="J210" i="204" a="1"/>
  <c r="J210" i="204" s="1"/>
  <c r="K210" i="204" a="1"/>
  <c r="K210" i="204" s="1"/>
  <c r="E210" i="204" a="1"/>
  <c r="E210" i="204" s="1"/>
  <c r="G210" i="204" a="1"/>
  <c r="G210" i="204" s="1"/>
  <c r="L210" i="204" a="1"/>
  <c r="L210" i="204" s="1"/>
  <c r="N210" i="204" a="1"/>
  <c r="N210" i="204" s="1"/>
  <c r="I210" i="204" a="1"/>
  <c r="I210" i="204" s="1"/>
  <c r="J354" i="204" a="1"/>
  <c r="J354" i="204" s="1"/>
  <c r="L354" i="204" a="1"/>
  <c r="L354" i="204" s="1"/>
  <c r="F354" i="204" a="1"/>
  <c r="F354" i="204" s="1"/>
  <c r="E354" i="204" a="1"/>
  <c r="E354" i="204" s="1"/>
  <c r="K354" i="204" a="1"/>
  <c r="K354" i="204" s="1"/>
  <c r="I354" i="204" a="1"/>
  <c r="I354" i="204" s="1"/>
  <c r="N354" i="204" a="1"/>
  <c r="N354" i="204" s="1"/>
  <c r="H354" i="204" a="1"/>
  <c r="H354" i="204" s="1"/>
  <c r="M354" i="204" a="1"/>
  <c r="M354" i="204" s="1"/>
  <c r="G354" i="204" a="1"/>
  <c r="G354" i="204" s="1"/>
  <c r="K21" i="204" a="1"/>
  <c r="K21" i="204" s="1"/>
  <c r="L21" i="204" a="1"/>
  <c r="L21" i="204" s="1"/>
  <c r="H21" i="204" a="1"/>
  <c r="H21" i="204" s="1"/>
  <c r="G21" i="204" a="1"/>
  <c r="G21" i="204" s="1"/>
  <c r="F21" i="204" a="1"/>
  <c r="F21" i="204" s="1"/>
  <c r="J21" i="204" a="1"/>
  <c r="J21" i="204" s="1"/>
  <c r="E21" i="204" a="1"/>
  <c r="E21" i="204" s="1"/>
  <c r="N21" i="204" a="1"/>
  <c r="N21" i="204" s="1"/>
  <c r="M21" i="204" a="1"/>
  <c r="M21" i="204" s="1"/>
  <c r="I21" i="204" a="1"/>
  <c r="I21" i="204" s="1"/>
  <c r="F140" i="204" a="1"/>
  <c r="F140" i="204" s="1"/>
  <c r="G140" i="204" a="1"/>
  <c r="G140" i="204" s="1"/>
  <c r="E140" i="204" a="1"/>
  <c r="E140" i="204" s="1"/>
  <c r="I140" i="204" a="1"/>
  <c r="I140" i="204" s="1"/>
  <c r="N140" i="204" a="1"/>
  <c r="N140" i="204" s="1"/>
  <c r="H140" i="204" a="1"/>
  <c r="H140" i="204" s="1"/>
  <c r="K140" i="204" a="1"/>
  <c r="K140" i="204" s="1"/>
  <c r="L140" i="204" a="1"/>
  <c r="L140" i="204" s="1"/>
  <c r="M140" i="204" a="1"/>
  <c r="M140" i="204" s="1"/>
  <c r="J140" i="204" a="1"/>
  <c r="J140" i="204" s="1"/>
  <c r="M553" i="204" a="1"/>
  <c r="M553" i="204" s="1"/>
  <c r="J553" i="204" a="1"/>
  <c r="J553" i="204" s="1"/>
  <c r="L553" i="204" a="1"/>
  <c r="L553" i="204" s="1"/>
  <c r="K553" i="204" a="1"/>
  <c r="K553" i="204" s="1"/>
  <c r="I553" i="204" a="1"/>
  <c r="I553" i="204" s="1"/>
  <c r="E553" i="204" a="1"/>
  <c r="E553" i="204" s="1"/>
  <c r="G553" i="204" a="1"/>
  <c r="G553" i="204" s="1"/>
  <c r="F553" i="204" a="1"/>
  <c r="F553" i="204" s="1"/>
  <c r="N553" i="204" a="1"/>
  <c r="N553" i="204" s="1"/>
  <c r="H553" i="204" a="1"/>
  <c r="H553" i="204" s="1"/>
  <c r="K92" i="204" a="1"/>
  <c r="K92" i="204" s="1"/>
  <c r="E92" i="204" a="1"/>
  <c r="E92" i="204" s="1"/>
  <c r="I92" i="204" a="1"/>
  <c r="I92" i="204" s="1"/>
  <c r="J92" i="204" a="1"/>
  <c r="J92" i="204" s="1"/>
  <c r="G92" i="204" a="1"/>
  <c r="G92" i="204" s="1"/>
  <c r="F92" i="204" a="1"/>
  <c r="F92" i="204" s="1"/>
  <c r="N92" i="204" a="1"/>
  <c r="N92" i="204" s="1"/>
  <c r="H92" i="204" a="1"/>
  <c r="H92" i="204" s="1"/>
  <c r="L92" i="204" a="1"/>
  <c r="L92" i="204" s="1"/>
  <c r="M92" i="204" a="1"/>
  <c r="M92" i="204" s="1"/>
  <c r="E267" i="204" a="1"/>
  <c r="E267" i="204" s="1"/>
  <c r="K267" i="204" a="1"/>
  <c r="K267" i="204" s="1"/>
  <c r="J267" i="204" a="1"/>
  <c r="J267" i="204" s="1"/>
  <c r="I267" i="204" a="1"/>
  <c r="I267" i="204" s="1"/>
  <c r="L267" i="204" a="1"/>
  <c r="L267" i="204" s="1"/>
  <c r="G267" i="204" a="1"/>
  <c r="G267" i="204" s="1"/>
  <c r="N267" i="204" a="1"/>
  <c r="N267" i="204" s="1"/>
  <c r="H267" i="204" a="1"/>
  <c r="H267" i="204" s="1"/>
  <c r="M267" i="204" a="1"/>
  <c r="M267" i="204" s="1"/>
  <c r="F267" i="204" a="1"/>
  <c r="F267" i="204" s="1"/>
  <c r="K514" i="204" a="1"/>
  <c r="K514" i="204" s="1"/>
  <c r="I514" i="204" a="1"/>
  <c r="I514" i="204" s="1"/>
  <c r="H514" i="204" a="1"/>
  <c r="H514" i="204" s="1"/>
  <c r="E514" i="204" a="1"/>
  <c r="E514" i="204" s="1"/>
  <c r="N514" i="204" a="1"/>
  <c r="N514" i="204" s="1"/>
  <c r="F514" i="204" a="1"/>
  <c r="F514" i="204" s="1"/>
  <c r="J514" i="204" a="1"/>
  <c r="J514" i="204" s="1"/>
  <c r="L514" i="204" a="1"/>
  <c r="L514" i="204" s="1"/>
  <c r="G514" i="204" a="1"/>
  <c r="G514" i="204" s="1"/>
  <c r="M514" i="204" a="1"/>
  <c r="M514" i="204" s="1"/>
  <c r="E67" i="204" a="1"/>
  <c r="E67" i="204" s="1"/>
  <c r="J67" i="204" a="1"/>
  <c r="J67" i="204" s="1"/>
  <c r="N67" i="204" a="1"/>
  <c r="N67" i="204" s="1"/>
  <c r="K67" i="204" a="1"/>
  <c r="K67" i="204" s="1"/>
  <c r="I67" i="204" a="1"/>
  <c r="I67" i="204" s="1"/>
  <c r="G67" i="204" a="1"/>
  <c r="G67" i="204" s="1"/>
  <c r="F67" i="204" a="1"/>
  <c r="F67" i="204" s="1"/>
  <c r="H67" i="204" a="1"/>
  <c r="H67" i="204" s="1"/>
  <c r="L67" i="204" a="1"/>
  <c r="L67" i="204" s="1"/>
  <c r="M67" i="204" a="1"/>
  <c r="M67" i="204" s="1"/>
  <c r="I27" i="204" a="1"/>
  <c r="I27" i="204" s="1"/>
  <c r="H27" i="204" a="1"/>
  <c r="H27" i="204" s="1"/>
  <c r="M27" i="204" a="1"/>
  <c r="M27" i="204" s="1"/>
  <c r="G27" i="204" a="1"/>
  <c r="G27" i="204" s="1"/>
  <c r="N27" i="204" a="1"/>
  <c r="N27" i="204" s="1"/>
  <c r="E27" i="204" a="1"/>
  <c r="E27" i="204" s="1"/>
  <c r="F27" i="204" a="1"/>
  <c r="F27" i="204" s="1"/>
  <c r="K27" i="204" a="1"/>
  <c r="K27" i="204" s="1"/>
  <c r="L27" i="204" a="1"/>
  <c r="L27" i="204" s="1"/>
  <c r="J27" i="204" a="1"/>
  <c r="J27" i="204" s="1"/>
  <c r="H588" i="204" a="1"/>
  <c r="H588" i="204" s="1"/>
  <c r="N588" i="204" a="1"/>
  <c r="N588" i="204" s="1"/>
  <c r="K588" i="204" a="1"/>
  <c r="K588" i="204" s="1"/>
  <c r="G588" i="204" a="1"/>
  <c r="G588" i="204" s="1"/>
  <c r="E588" i="204" a="1"/>
  <c r="E588" i="204" s="1"/>
  <c r="L588" i="204" a="1"/>
  <c r="L588" i="204" s="1"/>
  <c r="F588" i="204" a="1"/>
  <c r="F588" i="204" s="1"/>
  <c r="J588" i="204" a="1"/>
  <c r="J588" i="204" s="1"/>
  <c r="I588" i="204" a="1"/>
  <c r="I588" i="204" s="1"/>
  <c r="M588" i="204" a="1"/>
  <c r="M588" i="204" s="1"/>
  <c r="N51" i="204" a="1"/>
  <c r="N51" i="204" s="1"/>
  <c r="E51" i="204" a="1"/>
  <c r="E51" i="204" s="1"/>
  <c r="L51" i="204" a="1"/>
  <c r="L51" i="204" s="1"/>
  <c r="I51" i="204" a="1"/>
  <c r="I51" i="204" s="1"/>
  <c r="J51" i="204" a="1"/>
  <c r="J51" i="204" s="1"/>
  <c r="G51" i="204" a="1"/>
  <c r="G51" i="204" s="1"/>
  <c r="F51" i="204" a="1"/>
  <c r="F51" i="204" s="1"/>
  <c r="H51" i="204" a="1"/>
  <c r="H51" i="204" s="1"/>
  <c r="K51" i="204" a="1"/>
  <c r="K51" i="204" s="1"/>
  <c r="M51" i="204" a="1"/>
  <c r="M51" i="204" s="1"/>
  <c r="M423" i="204" a="1"/>
  <c r="M423" i="204" s="1"/>
  <c r="L423" i="204" a="1"/>
  <c r="L423" i="204" s="1"/>
  <c r="G423" i="204" a="1"/>
  <c r="G423" i="204" s="1"/>
  <c r="F423" i="204" a="1"/>
  <c r="F423" i="204" s="1"/>
  <c r="I423" i="204" a="1"/>
  <c r="I423" i="204" s="1"/>
  <c r="E423" i="204" a="1"/>
  <c r="E423" i="204" s="1"/>
  <c r="J423" i="204" a="1"/>
  <c r="J423" i="204" s="1"/>
  <c r="N423" i="204" a="1"/>
  <c r="N423" i="204" s="1"/>
  <c r="H423" i="204" a="1"/>
  <c r="H423" i="204" s="1"/>
  <c r="K423" i="204" a="1"/>
  <c r="K423" i="204" s="1"/>
  <c r="H405" i="204" a="1"/>
  <c r="H405" i="204" s="1"/>
  <c r="E405" i="204" a="1"/>
  <c r="E405" i="204" s="1"/>
  <c r="N405" i="204" a="1"/>
  <c r="N405" i="204" s="1"/>
  <c r="F405" i="204" a="1"/>
  <c r="F405" i="204" s="1"/>
  <c r="I405" i="204" a="1"/>
  <c r="I405" i="204" s="1"/>
  <c r="J405" i="204" a="1"/>
  <c r="J405" i="204" s="1"/>
  <c r="G405" i="204" a="1"/>
  <c r="G405" i="204" s="1"/>
  <c r="L405" i="204" a="1"/>
  <c r="L405" i="204" s="1"/>
  <c r="M405" i="204" a="1"/>
  <c r="M405" i="204" s="1"/>
  <c r="K405" i="204" a="1"/>
  <c r="K405" i="204" s="1"/>
  <c r="J251" i="204" a="1"/>
  <c r="J251" i="204" s="1"/>
  <c r="I251" i="204" a="1"/>
  <c r="I251" i="204" s="1"/>
  <c r="K251" i="204" a="1"/>
  <c r="K251" i="204" s="1"/>
  <c r="E251" i="204" a="1"/>
  <c r="E251" i="204" s="1"/>
  <c r="H251" i="204" a="1"/>
  <c r="H251" i="204" s="1"/>
  <c r="G251" i="204" a="1"/>
  <c r="G251" i="204" s="1"/>
  <c r="N251" i="204" a="1"/>
  <c r="N251" i="204" s="1"/>
  <c r="M251" i="204" a="1"/>
  <c r="M251" i="204" s="1"/>
  <c r="L251" i="204" a="1"/>
  <c r="L251" i="204" s="1"/>
  <c r="F251" i="204" a="1"/>
  <c r="F251" i="204" s="1"/>
  <c r="M426" i="204" a="1"/>
  <c r="M426" i="204" s="1"/>
  <c r="K426" i="204" a="1"/>
  <c r="K426" i="204" s="1"/>
  <c r="F426" i="204" a="1"/>
  <c r="F426" i="204" s="1"/>
  <c r="E426" i="204" a="1"/>
  <c r="E426" i="204" s="1"/>
  <c r="H426" i="204" a="1"/>
  <c r="H426" i="204" s="1"/>
  <c r="I426" i="204" a="1"/>
  <c r="I426" i="204" s="1"/>
  <c r="N426" i="204" a="1"/>
  <c r="N426" i="204" s="1"/>
  <c r="J426" i="204" a="1"/>
  <c r="J426" i="204" s="1"/>
  <c r="L426" i="204" a="1"/>
  <c r="L426" i="204" s="1"/>
  <c r="G426" i="204" a="1"/>
  <c r="G426" i="204" s="1"/>
  <c r="N290" i="204" a="1"/>
  <c r="N290" i="204" s="1"/>
  <c r="H290" i="204" a="1"/>
  <c r="H290" i="204" s="1"/>
  <c r="G290" i="204" a="1"/>
  <c r="G290" i="204" s="1"/>
  <c r="E290" i="204" a="1"/>
  <c r="E290" i="204" s="1"/>
  <c r="M290" i="204" a="1"/>
  <c r="M290" i="204" s="1"/>
  <c r="F290" i="204" a="1"/>
  <c r="F290" i="204" s="1"/>
  <c r="L290" i="204" a="1"/>
  <c r="L290" i="204" s="1"/>
  <c r="K290" i="204" a="1"/>
  <c r="K290" i="204" s="1"/>
  <c r="I290" i="204" a="1"/>
  <c r="I290" i="204" s="1"/>
  <c r="J290" i="204" a="1"/>
  <c r="J290" i="204" s="1"/>
  <c r="G580" i="204" a="1"/>
  <c r="G580" i="204" s="1"/>
  <c r="F580" i="204" a="1"/>
  <c r="F580" i="204" s="1"/>
  <c r="E580" i="204" a="1"/>
  <c r="E580" i="204" s="1"/>
  <c r="I580" i="204" a="1"/>
  <c r="I580" i="204" s="1"/>
  <c r="N580" i="204" a="1"/>
  <c r="N580" i="204" s="1"/>
  <c r="K580" i="204" a="1"/>
  <c r="K580" i="204" s="1"/>
  <c r="M580" i="204" a="1"/>
  <c r="M580" i="204" s="1"/>
  <c r="J580" i="204" a="1"/>
  <c r="J580" i="204" s="1"/>
  <c r="L580" i="204" a="1"/>
  <c r="L580" i="204" s="1"/>
  <c r="H580" i="204" a="1"/>
  <c r="H580" i="204" s="1"/>
  <c r="M130" i="204" a="1"/>
  <c r="M130" i="204" s="1"/>
  <c r="J130" i="204" a="1"/>
  <c r="J130" i="204" s="1"/>
  <c r="N130" i="204" a="1"/>
  <c r="N130" i="204" s="1"/>
  <c r="K130" i="204" a="1"/>
  <c r="K130" i="204" s="1"/>
  <c r="F130" i="204" a="1"/>
  <c r="F130" i="204" s="1"/>
  <c r="E130" i="204" a="1"/>
  <c r="E130" i="204" s="1"/>
  <c r="L130" i="204" a="1"/>
  <c r="L130" i="204" s="1"/>
  <c r="G130" i="204" a="1"/>
  <c r="G130" i="204" s="1"/>
  <c r="I130" i="204" a="1"/>
  <c r="I130" i="204" s="1"/>
  <c r="H130" i="204" a="1"/>
  <c r="H130" i="204" s="1"/>
  <c r="G480" i="204" a="1"/>
  <c r="G480" i="204" s="1"/>
  <c r="M480" i="204" a="1"/>
  <c r="M480" i="204" s="1"/>
  <c r="N480" i="204" a="1"/>
  <c r="N480" i="204" s="1"/>
  <c r="I480" i="204" a="1"/>
  <c r="I480" i="204" s="1"/>
  <c r="L480" i="204" a="1"/>
  <c r="L480" i="204" s="1"/>
  <c r="E480" i="204" a="1"/>
  <c r="E480" i="204" s="1"/>
  <c r="F480" i="204" a="1"/>
  <c r="F480" i="204" s="1"/>
  <c r="J480" i="204" a="1"/>
  <c r="J480" i="204" s="1"/>
  <c r="K480" i="204" a="1"/>
  <c r="K480" i="204" s="1"/>
  <c r="H480" i="204" a="1"/>
  <c r="H480" i="204" s="1"/>
  <c r="T291" i="158"/>
  <c r="Z249" i="158"/>
  <c r="Y249" i="158"/>
  <c r="X249" i="158"/>
  <c r="X250" i="158"/>
  <c r="Y250" i="158"/>
  <c r="Z250" i="158"/>
  <c r="AA252" i="158"/>
  <c r="Z252" i="158"/>
  <c r="Y252" i="158"/>
  <c r="X252" i="158"/>
  <c r="J4" i="204" l="1"/>
  <c r="I4" i="204"/>
  <c r="K4" i="204"/>
  <c r="L4" i="204"/>
  <c r="X291" i="158"/>
  <c r="Z291" i="158"/>
  <c r="Y291" i="158"/>
  <c r="O481" i="158" a="1"/>
  <c r="O481" i="158" s="1"/>
  <c r="O488" i="158" a="1"/>
  <c r="O488" i="158" s="1"/>
  <c r="O502" i="158" a="1"/>
  <c r="O502" i="158" s="1"/>
  <c r="S582" i="158" l="1" a="1"/>
  <c r="S582" i="158" s="1"/>
  <c r="R582" i="158" a="1"/>
  <c r="R582" i="158" s="1"/>
  <c r="Q582" i="158" a="1"/>
  <c r="Q582" i="158" s="1"/>
  <c r="P582" i="158" a="1"/>
  <c r="P582" i="158" s="1"/>
  <c r="O582" i="158" a="1"/>
  <c r="O582" i="158" s="1"/>
  <c r="N582" i="158" a="1"/>
  <c r="N582" i="158" s="1"/>
  <c r="M582" i="158" a="1"/>
  <c r="M582" i="158" s="1"/>
  <c r="L582" i="158" a="1"/>
  <c r="L582" i="158" s="1"/>
  <c r="K582" i="158" a="1"/>
  <c r="K582" i="158" s="1"/>
  <c r="J582" i="158" a="1"/>
  <c r="J582" i="158" s="1"/>
  <c r="I582" i="158" a="1"/>
  <c r="I582" i="158" s="1"/>
  <c r="H582" i="158" a="1"/>
  <c r="H582" i="158" s="1"/>
  <c r="AA582" i="158" s="1"/>
  <c r="H581" i="158" a="1"/>
  <c r="H581" i="158" s="1"/>
  <c r="Z604" i="158"/>
  <c r="Y604" i="158"/>
  <c r="X604" i="158"/>
  <c r="S604" i="158" a="1"/>
  <c r="S604" i="158" s="1"/>
  <c r="R604" i="158" a="1"/>
  <c r="R604" i="158" s="1"/>
  <c r="Q604" i="158" a="1"/>
  <c r="Q604" i="158" s="1"/>
  <c r="P604" i="158" a="1"/>
  <c r="P604" i="158" s="1"/>
  <c r="O604" i="158" a="1"/>
  <c r="O604" i="158" s="1"/>
  <c r="N604" i="158" a="1"/>
  <c r="N604" i="158" s="1"/>
  <c r="M604" i="158" a="1"/>
  <c r="M604" i="158" s="1"/>
  <c r="L604" i="158" a="1"/>
  <c r="L604" i="158" s="1"/>
  <c r="K604" i="158" a="1"/>
  <c r="K604" i="158" s="1"/>
  <c r="J604" i="158" a="1"/>
  <c r="J604" i="158" s="1"/>
  <c r="I604" i="158" a="1"/>
  <c r="I604" i="158" s="1"/>
  <c r="H604" i="158" a="1"/>
  <c r="H604" i="158" s="1"/>
  <c r="AA604" i="158" s="1"/>
  <c r="Z603" i="158"/>
  <c r="Y603" i="158"/>
  <c r="X603" i="158"/>
  <c r="S603" i="158" a="1"/>
  <c r="S603" i="158" s="1"/>
  <c r="R603" i="158" a="1"/>
  <c r="R603" i="158" s="1"/>
  <c r="Q603" i="158" a="1"/>
  <c r="Q603" i="158" s="1"/>
  <c r="P603" i="158" a="1"/>
  <c r="P603" i="158" s="1"/>
  <c r="O603" i="158" a="1"/>
  <c r="O603" i="158" s="1"/>
  <c r="N603" i="158" a="1"/>
  <c r="N603" i="158" s="1"/>
  <c r="M603" i="158" a="1"/>
  <c r="M603" i="158" s="1"/>
  <c r="L603" i="158" a="1"/>
  <c r="L603" i="158" s="1"/>
  <c r="K603" i="158" a="1"/>
  <c r="K603" i="158" s="1"/>
  <c r="J603" i="158" a="1"/>
  <c r="J603" i="158" s="1"/>
  <c r="I603" i="158" a="1"/>
  <c r="I603" i="158" s="1"/>
  <c r="H603" i="158" a="1"/>
  <c r="H603" i="158" s="1"/>
  <c r="AA603" i="158" s="1"/>
  <c r="Z602" i="158"/>
  <c r="Y602" i="158"/>
  <c r="X602" i="158"/>
  <c r="S602" i="158" a="1"/>
  <c r="S602" i="158" s="1"/>
  <c r="R602" i="158" a="1"/>
  <c r="R602" i="158" s="1"/>
  <c r="Q602" i="158" a="1"/>
  <c r="Q602" i="158" s="1"/>
  <c r="P602" i="158" a="1"/>
  <c r="P602" i="158" s="1"/>
  <c r="O602" i="158" a="1"/>
  <c r="O602" i="158" s="1"/>
  <c r="N602" i="158" a="1"/>
  <c r="N602" i="158" s="1"/>
  <c r="M602" i="158" a="1"/>
  <c r="M602" i="158" s="1"/>
  <c r="L602" i="158" a="1"/>
  <c r="L602" i="158" s="1"/>
  <c r="K602" i="158" a="1"/>
  <c r="K602" i="158" s="1"/>
  <c r="J602" i="158" a="1"/>
  <c r="J602" i="158" s="1"/>
  <c r="I602" i="158" a="1"/>
  <c r="I602" i="158" s="1"/>
  <c r="H602" i="158" a="1"/>
  <c r="H602" i="158" s="1"/>
  <c r="AA602" i="158" s="1"/>
  <c r="Z601" i="158"/>
  <c r="Y601" i="158"/>
  <c r="X601" i="158"/>
  <c r="S601" i="158" a="1"/>
  <c r="S601" i="158" s="1"/>
  <c r="R601" i="158" a="1"/>
  <c r="R601" i="158" s="1"/>
  <c r="Q601" i="158" a="1"/>
  <c r="Q601" i="158" s="1"/>
  <c r="P601" i="158" a="1"/>
  <c r="P601" i="158" s="1"/>
  <c r="O601" i="158" a="1"/>
  <c r="O601" i="158" s="1"/>
  <c r="N601" i="158" a="1"/>
  <c r="N601" i="158" s="1"/>
  <c r="M601" i="158" a="1"/>
  <c r="M601" i="158" s="1"/>
  <c r="L601" i="158" a="1"/>
  <c r="L601" i="158" s="1"/>
  <c r="K601" i="158" a="1"/>
  <c r="K601" i="158" s="1"/>
  <c r="J601" i="158" a="1"/>
  <c r="J601" i="158" s="1"/>
  <c r="I601" i="158" a="1"/>
  <c r="I601" i="158" s="1"/>
  <c r="H601" i="158" a="1"/>
  <c r="H601" i="158" s="1"/>
  <c r="AA601" i="158" s="1"/>
  <c r="Z600" i="158"/>
  <c r="Y600" i="158"/>
  <c r="X600" i="158"/>
  <c r="S600" i="158" a="1"/>
  <c r="S600" i="158" s="1"/>
  <c r="R600" i="158" a="1"/>
  <c r="R600" i="158" s="1"/>
  <c r="Q600" i="158" a="1"/>
  <c r="Q600" i="158" s="1"/>
  <c r="P600" i="158" a="1"/>
  <c r="P600" i="158" s="1"/>
  <c r="O600" i="158" a="1"/>
  <c r="O600" i="158" s="1"/>
  <c r="N600" i="158" a="1"/>
  <c r="N600" i="158" s="1"/>
  <c r="M600" i="158" a="1"/>
  <c r="M600" i="158" s="1"/>
  <c r="L600" i="158" a="1"/>
  <c r="L600" i="158" s="1"/>
  <c r="K600" i="158" a="1"/>
  <c r="K600" i="158" s="1"/>
  <c r="J600" i="158" a="1"/>
  <c r="J600" i="158" s="1"/>
  <c r="I600" i="158" a="1"/>
  <c r="I600" i="158" s="1"/>
  <c r="H600" i="158" a="1"/>
  <c r="H600" i="158" s="1"/>
  <c r="AA600" i="158" s="1"/>
  <c r="S599" i="158" a="1"/>
  <c r="S599" i="158" s="1"/>
  <c r="R599" i="158" a="1"/>
  <c r="R599" i="158" s="1"/>
  <c r="Q599" i="158" a="1"/>
  <c r="Q599" i="158" s="1"/>
  <c r="P599" i="158" a="1"/>
  <c r="P599" i="158" s="1"/>
  <c r="O599" i="158" a="1"/>
  <c r="O599" i="158" s="1"/>
  <c r="N599" i="158" a="1"/>
  <c r="N599" i="158" s="1"/>
  <c r="M599" i="158" a="1"/>
  <c r="M599" i="158" s="1"/>
  <c r="L599" i="158" a="1"/>
  <c r="L599" i="158" s="1"/>
  <c r="K599" i="158" a="1"/>
  <c r="K599" i="158" s="1"/>
  <c r="J599" i="158" a="1"/>
  <c r="J599" i="158" s="1"/>
  <c r="I599" i="158" a="1"/>
  <c r="I599" i="158" s="1"/>
  <c r="H599" i="158" a="1"/>
  <c r="H599" i="158" s="1"/>
  <c r="AA599" i="158" s="1"/>
  <c r="S598" i="158" a="1"/>
  <c r="S598" i="158" s="1"/>
  <c r="R598" i="158" a="1"/>
  <c r="R598" i="158" s="1"/>
  <c r="Q598" i="158" a="1"/>
  <c r="Q598" i="158" s="1"/>
  <c r="P598" i="158" a="1"/>
  <c r="P598" i="158" s="1"/>
  <c r="O598" i="158" a="1"/>
  <c r="O598" i="158" s="1"/>
  <c r="N598" i="158" a="1"/>
  <c r="N598" i="158" s="1"/>
  <c r="M598" i="158" a="1"/>
  <c r="M598" i="158" s="1"/>
  <c r="L598" i="158" a="1"/>
  <c r="L598" i="158" s="1"/>
  <c r="K598" i="158" a="1"/>
  <c r="K598" i="158" s="1"/>
  <c r="J598" i="158" a="1"/>
  <c r="J598" i="158" s="1"/>
  <c r="I598" i="158" a="1"/>
  <c r="I598" i="158" s="1"/>
  <c r="H598" i="158" a="1"/>
  <c r="H598" i="158" s="1"/>
  <c r="AA598" i="158" s="1"/>
  <c r="S597" i="158" a="1"/>
  <c r="S597" i="158" s="1"/>
  <c r="R597" i="158" a="1"/>
  <c r="R597" i="158" s="1"/>
  <c r="Q597" i="158" a="1"/>
  <c r="Q597" i="158" s="1"/>
  <c r="S596" i="158" a="1"/>
  <c r="S596" i="158" s="1"/>
  <c r="R596" i="158" a="1"/>
  <c r="R596" i="158" s="1"/>
  <c r="Q596" i="158" a="1"/>
  <c r="Q596" i="158" s="1"/>
  <c r="S595" i="158" a="1"/>
  <c r="S595" i="158" s="1"/>
  <c r="R595" i="158" a="1"/>
  <c r="R595" i="158" s="1"/>
  <c r="Q595" i="158" a="1"/>
  <c r="Q595" i="158" s="1"/>
  <c r="S594" i="158" a="1"/>
  <c r="S594" i="158" s="1"/>
  <c r="R594" i="158" a="1"/>
  <c r="R594" i="158" s="1"/>
  <c r="Q594" i="158" a="1"/>
  <c r="Q594" i="158" s="1"/>
  <c r="S593" i="158" a="1"/>
  <c r="S593" i="158" s="1"/>
  <c r="R593" i="158" a="1"/>
  <c r="R593" i="158" s="1"/>
  <c r="Q593" i="158" a="1"/>
  <c r="Q593" i="158" s="1"/>
  <c r="S592" i="158" a="1"/>
  <c r="S592" i="158" s="1"/>
  <c r="R592" i="158" a="1"/>
  <c r="R592" i="158" s="1"/>
  <c r="Q592" i="158" a="1"/>
  <c r="Q592" i="158" s="1"/>
  <c r="S591" i="158" a="1"/>
  <c r="S591" i="158" s="1"/>
  <c r="R591" i="158" a="1"/>
  <c r="R591" i="158" s="1"/>
  <c r="Q591" i="158" a="1"/>
  <c r="Q591" i="158" s="1"/>
  <c r="S590" i="158" a="1"/>
  <c r="S590" i="158" s="1"/>
  <c r="R590" i="158" a="1"/>
  <c r="R590" i="158" s="1"/>
  <c r="Q590" i="158" a="1"/>
  <c r="Q590" i="158" s="1"/>
  <c r="S589" i="158" a="1"/>
  <c r="S589" i="158" s="1"/>
  <c r="R589" i="158" a="1"/>
  <c r="R589" i="158" s="1"/>
  <c r="Q589" i="158" a="1"/>
  <c r="Q589" i="158" s="1"/>
  <c r="S588" i="158" a="1"/>
  <c r="S588" i="158" s="1"/>
  <c r="R588" i="158" a="1"/>
  <c r="R588" i="158" s="1"/>
  <c r="Q588" i="158" a="1"/>
  <c r="Q588" i="158" s="1"/>
  <c r="S587" i="158" a="1"/>
  <c r="S587" i="158" s="1"/>
  <c r="R587" i="158" a="1"/>
  <c r="R587" i="158" s="1"/>
  <c r="Q587" i="158" a="1"/>
  <c r="Q587" i="158" s="1"/>
  <c r="S586" i="158" a="1"/>
  <c r="S586" i="158" s="1"/>
  <c r="R586" i="158" a="1"/>
  <c r="R586" i="158" s="1"/>
  <c r="Q586" i="158" a="1"/>
  <c r="Q586" i="158" s="1"/>
  <c r="S585" i="158" a="1"/>
  <c r="S585" i="158" s="1"/>
  <c r="R585" i="158" a="1"/>
  <c r="R585" i="158" s="1"/>
  <c r="Q585" i="158" a="1"/>
  <c r="Q585" i="158" s="1"/>
  <c r="S584" i="158" a="1"/>
  <c r="S584" i="158" s="1"/>
  <c r="R584" i="158" a="1"/>
  <c r="R584" i="158" s="1"/>
  <c r="Q584" i="158" a="1"/>
  <c r="Q584" i="158" s="1"/>
  <c r="S583" i="158" a="1"/>
  <c r="S583" i="158" s="1"/>
  <c r="R583" i="158" a="1"/>
  <c r="R583" i="158" s="1"/>
  <c r="Q583" i="158" a="1"/>
  <c r="Q583" i="158" s="1"/>
  <c r="S581" i="158" a="1"/>
  <c r="S581" i="158" s="1"/>
  <c r="R581" i="158" a="1"/>
  <c r="R581" i="158" s="1"/>
  <c r="Q581" i="158" a="1"/>
  <c r="Q581" i="158" s="1"/>
  <c r="S580" i="158" a="1"/>
  <c r="S580" i="158" s="1"/>
  <c r="R580" i="158" a="1"/>
  <c r="R580" i="158" s="1"/>
  <c r="Q580" i="158" a="1"/>
  <c r="Q580" i="158" s="1"/>
  <c r="S579" i="158" a="1"/>
  <c r="S579" i="158" s="1"/>
  <c r="R579" i="158" a="1"/>
  <c r="R579" i="158" s="1"/>
  <c r="Q579" i="158" a="1"/>
  <c r="Q579" i="158" s="1"/>
  <c r="S578" i="158" a="1"/>
  <c r="S578" i="158" s="1"/>
  <c r="R578" i="158" a="1"/>
  <c r="R578" i="158" s="1"/>
  <c r="Q578" i="158" a="1"/>
  <c r="Q578" i="158" s="1"/>
  <c r="S577" i="158" a="1"/>
  <c r="S577" i="158" s="1"/>
  <c r="R577" i="158" a="1"/>
  <c r="R577" i="158" s="1"/>
  <c r="Q577" i="158" a="1"/>
  <c r="Q577" i="158" s="1"/>
  <c r="S576" i="158" a="1"/>
  <c r="S576" i="158" s="1"/>
  <c r="R576" i="158" a="1"/>
  <c r="R576" i="158" s="1"/>
  <c r="Q576" i="158" a="1"/>
  <c r="Q576" i="158" s="1"/>
  <c r="S575" i="158" a="1"/>
  <c r="S575" i="158" s="1"/>
  <c r="R575" i="158" a="1"/>
  <c r="R575" i="158" s="1"/>
  <c r="Q575" i="158" a="1"/>
  <c r="Q575" i="158" s="1"/>
  <c r="S574" i="158" a="1"/>
  <c r="S574" i="158" s="1"/>
  <c r="R574" i="158" a="1"/>
  <c r="R574" i="158" s="1"/>
  <c r="Q574" i="158" a="1"/>
  <c r="Q574" i="158" s="1"/>
  <c r="S573" i="158" a="1"/>
  <c r="S573" i="158" s="1"/>
  <c r="R573" i="158" a="1"/>
  <c r="R573" i="158" s="1"/>
  <c r="Q573" i="158" a="1"/>
  <c r="Q573" i="158" s="1"/>
  <c r="S572" i="158" a="1"/>
  <c r="S572" i="158" s="1"/>
  <c r="R572" i="158" a="1"/>
  <c r="R572" i="158" s="1"/>
  <c r="Q572" i="158" a="1"/>
  <c r="Q572" i="158" s="1"/>
  <c r="S571" i="158" a="1"/>
  <c r="S571" i="158" s="1"/>
  <c r="R571" i="158" a="1"/>
  <c r="R571" i="158" s="1"/>
  <c r="Q571" i="158" a="1"/>
  <c r="Q571" i="158" s="1"/>
  <c r="S570" i="158" a="1"/>
  <c r="S570" i="158" s="1"/>
  <c r="R570" i="158" a="1"/>
  <c r="R570" i="158" s="1"/>
  <c r="Q570" i="158" a="1"/>
  <c r="Q570" i="158" s="1"/>
  <c r="S569" i="158" a="1"/>
  <c r="S569" i="158" s="1"/>
  <c r="R569" i="158" a="1"/>
  <c r="R569" i="158" s="1"/>
  <c r="Q569" i="158" a="1"/>
  <c r="Q569" i="158" s="1"/>
  <c r="S568" i="158" a="1"/>
  <c r="S568" i="158" s="1"/>
  <c r="R568" i="158" a="1"/>
  <c r="R568" i="158" s="1"/>
  <c r="Q568" i="158" a="1"/>
  <c r="Q568" i="158" s="1"/>
  <c r="S567" i="158" a="1"/>
  <c r="S567" i="158" s="1"/>
  <c r="R567" i="158" a="1"/>
  <c r="R567" i="158" s="1"/>
  <c r="Q567" i="158" a="1"/>
  <c r="Q567" i="158" s="1"/>
  <c r="S566" i="158" a="1"/>
  <c r="S566" i="158" s="1"/>
  <c r="R566" i="158" a="1"/>
  <c r="R566" i="158" s="1"/>
  <c r="Q566" i="158" a="1"/>
  <c r="Q566" i="158" s="1"/>
  <c r="S565" i="158" a="1"/>
  <c r="S565" i="158" s="1"/>
  <c r="R565" i="158" a="1"/>
  <c r="R565" i="158" s="1"/>
  <c r="Q565" i="158" a="1"/>
  <c r="Q565" i="158" s="1"/>
  <c r="S564" i="158" a="1"/>
  <c r="S564" i="158" s="1"/>
  <c r="R564" i="158" a="1"/>
  <c r="R564" i="158" s="1"/>
  <c r="Q564" i="158" a="1"/>
  <c r="Q564" i="158" s="1"/>
  <c r="S563" i="158" a="1"/>
  <c r="S563" i="158" s="1"/>
  <c r="R563" i="158" a="1"/>
  <c r="R563" i="158" s="1"/>
  <c r="Q563" i="158" a="1"/>
  <c r="Q563" i="158" s="1"/>
  <c r="S562" i="158" a="1"/>
  <c r="S562" i="158" s="1"/>
  <c r="R562" i="158" a="1"/>
  <c r="R562" i="158" s="1"/>
  <c r="Q562" i="158" a="1"/>
  <c r="Q562" i="158" s="1"/>
  <c r="S561" i="158" a="1"/>
  <c r="S561" i="158" s="1"/>
  <c r="R561" i="158" a="1"/>
  <c r="R561" i="158" s="1"/>
  <c r="Q561" i="158" a="1"/>
  <c r="Q561" i="158" s="1"/>
  <c r="S560" i="158" a="1"/>
  <c r="S560" i="158" s="1"/>
  <c r="R560" i="158" a="1"/>
  <c r="R560" i="158" s="1"/>
  <c r="Q560" i="158" a="1"/>
  <c r="Q560" i="158" s="1"/>
  <c r="S559" i="158" a="1"/>
  <c r="S559" i="158" s="1"/>
  <c r="R559" i="158" a="1"/>
  <c r="R559" i="158" s="1"/>
  <c r="Q559" i="158" a="1"/>
  <c r="Q559" i="158" s="1"/>
  <c r="S558" i="158" a="1"/>
  <c r="S558" i="158" s="1"/>
  <c r="R558" i="158" a="1"/>
  <c r="R558" i="158" s="1"/>
  <c r="Q558" i="158" a="1"/>
  <c r="Q558" i="158" s="1"/>
  <c r="S557" i="158" a="1"/>
  <c r="S557" i="158" s="1"/>
  <c r="R557" i="158" a="1"/>
  <c r="R557" i="158" s="1"/>
  <c r="Q557" i="158" a="1"/>
  <c r="Q557" i="158" s="1"/>
  <c r="S556" i="158" a="1"/>
  <c r="S556" i="158" s="1"/>
  <c r="R556" i="158" a="1"/>
  <c r="R556" i="158" s="1"/>
  <c r="Q556" i="158" a="1"/>
  <c r="Q556" i="158" s="1"/>
  <c r="S555" i="158" a="1"/>
  <c r="S555" i="158" s="1"/>
  <c r="R555" i="158" a="1"/>
  <c r="R555" i="158" s="1"/>
  <c r="Q555" i="158" a="1"/>
  <c r="Q555" i="158" s="1"/>
  <c r="S554" i="158" a="1"/>
  <c r="S554" i="158" s="1"/>
  <c r="R554" i="158" a="1"/>
  <c r="R554" i="158" s="1"/>
  <c r="Q554" i="158" a="1"/>
  <c r="Q554" i="158" s="1"/>
  <c r="S553" i="158" a="1"/>
  <c r="S553" i="158" s="1"/>
  <c r="R553" i="158" a="1"/>
  <c r="R553" i="158" s="1"/>
  <c r="Q553" i="158" a="1"/>
  <c r="Q553" i="158" s="1"/>
  <c r="S552" i="158" a="1"/>
  <c r="S552" i="158" s="1"/>
  <c r="R552" i="158" a="1"/>
  <c r="R552" i="158" s="1"/>
  <c r="Q552" i="158" a="1"/>
  <c r="Q552" i="158" s="1"/>
  <c r="S551" i="158" a="1"/>
  <c r="S551" i="158" s="1"/>
  <c r="R551" i="158" a="1"/>
  <c r="R551" i="158" s="1"/>
  <c r="Q551" i="158" a="1"/>
  <c r="Q551" i="158" s="1"/>
  <c r="S550" i="158" a="1"/>
  <c r="S550" i="158" s="1"/>
  <c r="R550" i="158" a="1"/>
  <c r="R550" i="158" s="1"/>
  <c r="Q550" i="158" a="1"/>
  <c r="Q550" i="158" s="1"/>
  <c r="S549" i="158" a="1"/>
  <c r="S549" i="158" s="1"/>
  <c r="R549" i="158" a="1"/>
  <c r="R549" i="158" s="1"/>
  <c r="Q549" i="158" a="1"/>
  <c r="Q549" i="158" s="1"/>
  <c r="S548" i="158" a="1"/>
  <c r="S548" i="158" s="1"/>
  <c r="R548" i="158" a="1"/>
  <c r="R548" i="158" s="1"/>
  <c r="Q548" i="158" a="1"/>
  <c r="Q548" i="158" s="1"/>
  <c r="S547" i="158" a="1"/>
  <c r="S547" i="158" s="1"/>
  <c r="R547" i="158" a="1"/>
  <c r="R547" i="158" s="1"/>
  <c r="Q547" i="158" a="1"/>
  <c r="Q547" i="158" s="1"/>
  <c r="S546" i="158" a="1"/>
  <c r="S546" i="158" s="1"/>
  <c r="R546" i="158" a="1"/>
  <c r="R546" i="158" s="1"/>
  <c r="Q546" i="158" a="1"/>
  <c r="Q546" i="158" s="1"/>
  <c r="S545" i="158" a="1"/>
  <c r="S545" i="158" s="1"/>
  <c r="R545" i="158" a="1"/>
  <c r="R545" i="158" s="1"/>
  <c r="Q545" i="158" a="1"/>
  <c r="Q545" i="158" s="1"/>
  <c r="S544" i="158" a="1"/>
  <c r="S544" i="158" s="1"/>
  <c r="R544" i="158" a="1"/>
  <c r="R544" i="158" s="1"/>
  <c r="Q544" i="158" a="1"/>
  <c r="Q544" i="158" s="1"/>
  <c r="S543" i="158" a="1"/>
  <c r="S543" i="158" s="1"/>
  <c r="R543" i="158" a="1"/>
  <c r="R543" i="158" s="1"/>
  <c r="Q543" i="158" a="1"/>
  <c r="Q543" i="158" s="1"/>
  <c r="S542" i="158" a="1"/>
  <c r="S542" i="158" s="1"/>
  <c r="R542" i="158" a="1"/>
  <c r="R542" i="158" s="1"/>
  <c r="Q542" i="158" a="1"/>
  <c r="Q542" i="158" s="1"/>
  <c r="S541" i="158" a="1"/>
  <c r="S541" i="158" s="1"/>
  <c r="R541" i="158" a="1"/>
  <c r="R541" i="158" s="1"/>
  <c r="Q541" i="158" a="1"/>
  <c r="Q541" i="158" s="1"/>
  <c r="S540" i="158" a="1"/>
  <c r="S540" i="158" s="1"/>
  <c r="R540" i="158" a="1"/>
  <c r="R540" i="158" s="1"/>
  <c r="Q540" i="158" a="1"/>
  <c r="Q540" i="158" s="1"/>
  <c r="S539" i="158" a="1"/>
  <c r="S539" i="158" s="1"/>
  <c r="R539" i="158" a="1"/>
  <c r="R539" i="158" s="1"/>
  <c r="Q539" i="158" a="1"/>
  <c r="Q539" i="158" s="1"/>
  <c r="S538" i="158" a="1"/>
  <c r="S538" i="158" s="1"/>
  <c r="R538" i="158" a="1"/>
  <c r="R538" i="158" s="1"/>
  <c r="Q538" i="158" a="1"/>
  <c r="Q538" i="158" s="1"/>
  <c r="S537" i="158" a="1"/>
  <c r="S537" i="158" s="1"/>
  <c r="R537" i="158" a="1"/>
  <c r="R537" i="158" s="1"/>
  <c r="Q537" i="158" a="1"/>
  <c r="Q537" i="158" s="1"/>
  <c r="S536" i="158" a="1"/>
  <c r="S536" i="158" s="1"/>
  <c r="R536" i="158" a="1"/>
  <c r="R536" i="158" s="1"/>
  <c r="Q536" i="158" a="1"/>
  <c r="Q536" i="158" s="1"/>
  <c r="S535" i="158" a="1"/>
  <c r="S535" i="158" s="1"/>
  <c r="R535" i="158" a="1"/>
  <c r="R535" i="158" s="1"/>
  <c r="Q535" i="158" a="1"/>
  <c r="Q535" i="158" s="1"/>
  <c r="S534" i="158" a="1"/>
  <c r="S534" i="158" s="1"/>
  <c r="R534" i="158" a="1"/>
  <c r="R534" i="158" s="1"/>
  <c r="Q534" i="158" a="1"/>
  <c r="Q534" i="158" s="1"/>
  <c r="S533" i="158" a="1"/>
  <c r="S533" i="158" s="1"/>
  <c r="R533" i="158" a="1"/>
  <c r="R533" i="158" s="1"/>
  <c r="Q533" i="158" a="1"/>
  <c r="Q533" i="158" s="1"/>
  <c r="S532" i="158" a="1"/>
  <c r="S532" i="158" s="1"/>
  <c r="R532" i="158" a="1"/>
  <c r="R532" i="158" s="1"/>
  <c r="Q532" i="158" a="1"/>
  <c r="Q532" i="158" s="1"/>
  <c r="S531" i="158" a="1"/>
  <c r="S531" i="158" s="1"/>
  <c r="R531" i="158" a="1"/>
  <c r="R531" i="158" s="1"/>
  <c r="Q531" i="158" a="1"/>
  <c r="Q531" i="158" s="1"/>
  <c r="S530" i="158" a="1"/>
  <c r="S530" i="158" s="1"/>
  <c r="R530" i="158" a="1"/>
  <c r="R530" i="158" s="1"/>
  <c r="Q530" i="158" a="1"/>
  <c r="Q530" i="158" s="1"/>
  <c r="S529" i="158" a="1"/>
  <c r="S529" i="158" s="1"/>
  <c r="R529" i="158" a="1"/>
  <c r="R529" i="158" s="1"/>
  <c r="Q529" i="158" a="1"/>
  <c r="Q529" i="158" s="1"/>
  <c r="S528" i="158" a="1"/>
  <c r="S528" i="158" s="1"/>
  <c r="R528" i="158" a="1"/>
  <c r="R528" i="158" s="1"/>
  <c r="Q528" i="158" a="1"/>
  <c r="Q528" i="158" s="1"/>
  <c r="S527" i="158" a="1"/>
  <c r="S527" i="158" s="1"/>
  <c r="R527" i="158" a="1"/>
  <c r="R527" i="158" s="1"/>
  <c r="Q527" i="158" a="1"/>
  <c r="Q527" i="158" s="1"/>
  <c r="S526" i="158" a="1"/>
  <c r="S526" i="158" s="1"/>
  <c r="R526" i="158" a="1"/>
  <c r="R526" i="158" s="1"/>
  <c r="Q526" i="158" a="1"/>
  <c r="Q526" i="158" s="1"/>
  <c r="S525" i="158" a="1"/>
  <c r="S525" i="158" s="1"/>
  <c r="R525" i="158" a="1"/>
  <c r="R525" i="158" s="1"/>
  <c r="Q525" i="158" a="1"/>
  <c r="Q525" i="158" s="1"/>
  <c r="S524" i="158" a="1"/>
  <c r="S524" i="158" s="1"/>
  <c r="R524" i="158" a="1"/>
  <c r="R524" i="158" s="1"/>
  <c r="Q524" i="158" a="1"/>
  <c r="Q524" i="158" s="1"/>
  <c r="S523" i="158" a="1"/>
  <c r="S523" i="158" s="1"/>
  <c r="R523" i="158" a="1"/>
  <c r="R523" i="158" s="1"/>
  <c r="Q523" i="158" a="1"/>
  <c r="Q523" i="158" s="1"/>
  <c r="S522" i="158" a="1"/>
  <c r="S522" i="158" s="1"/>
  <c r="R522" i="158" a="1"/>
  <c r="R522" i="158" s="1"/>
  <c r="Q522" i="158" a="1"/>
  <c r="Q522" i="158" s="1"/>
  <c r="S521" i="158" a="1"/>
  <c r="S521" i="158" s="1"/>
  <c r="R521" i="158" a="1"/>
  <c r="R521" i="158" s="1"/>
  <c r="Q521" i="158" a="1"/>
  <c r="Q521" i="158" s="1"/>
  <c r="S520" i="158" a="1"/>
  <c r="S520" i="158" s="1"/>
  <c r="R520" i="158" a="1"/>
  <c r="R520" i="158" s="1"/>
  <c r="Q520" i="158" a="1"/>
  <c r="Q520" i="158" s="1"/>
  <c r="S519" i="158" a="1"/>
  <c r="S519" i="158" s="1"/>
  <c r="R519" i="158" a="1"/>
  <c r="R519" i="158" s="1"/>
  <c r="Q519" i="158" a="1"/>
  <c r="Q519" i="158" s="1"/>
  <c r="S518" i="158" a="1"/>
  <c r="S518" i="158" s="1"/>
  <c r="R518" i="158" a="1"/>
  <c r="R518" i="158" s="1"/>
  <c r="Q518" i="158" a="1"/>
  <c r="Q518" i="158" s="1"/>
  <c r="S517" i="158" a="1"/>
  <c r="S517" i="158" s="1"/>
  <c r="R517" i="158" a="1"/>
  <c r="R517" i="158" s="1"/>
  <c r="Q517" i="158" a="1"/>
  <c r="Q517" i="158" s="1"/>
  <c r="S516" i="158" a="1"/>
  <c r="S516" i="158" s="1"/>
  <c r="R516" i="158" a="1"/>
  <c r="R516" i="158" s="1"/>
  <c r="Q516" i="158" a="1"/>
  <c r="Q516" i="158" s="1"/>
  <c r="S515" i="158" a="1"/>
  <c r="S515" i="158" s="1"/>
  <c r="R515" i="158" a="1"/>
  <c r="R515" i="158" s="1"/>
  <c r="Q515" i="158" a="1"/>
  <c r="Q515" i="158" s="1"/>
  <c r="S514" i="158" a="1"/>
  <c r="S514" i="158" s="1"/>
  <c r="R514" i="158" a="1"/>
  <c r="R514" i="158" s="1"/>
  <c r="Q514" i="158" a="1"/>
  <c r="Q514" i="158" s="1"/>
  <c r="S513" i="158" a="1"/>
  <c r="S513" i="158" s="1"/>
  <c r="R513" i="158" a="1"/>
  <c r="R513" i="158" s="1"/>
  <c r="Q513" i="158" a="1"/>
  <c r="Q513" i="158" s="1"/>
  <c r="S512" i="158" a="1"/>
  <c r="S512" i="158" s="1"/>
  <c r="R512" i="158" a="1"/>
  <c r="R512" i="158" s="1"/>
  <c r="Q512" i="158" a="1"/>
  <c r="Q512" i="158" s="1"/>
  <c r="S511" i="158" a="1"/>
  <c r="S511" i="158" s="1"/>
  <c r="R511" i="158" a="1"/>
  <c r="R511" i="158" s="1"/>
  <c r="Q511" i="158" a="1"/>
  <c r="Q511" i="158" s="1"/>
  <c r="S510" i="158" a="1"/>
  <c r="S510" i="158" s="1"/>
  <c r="R510" i="158" a="1"/>
  <c r="R510" i="158" s="1"/>
  <c r="Q510" i="158" a="1"/>
  <c r="Q510" i="158" s="1"/>
  <c r="S509" i="158" a="1"/>
  <c r="S509" i="158" s="1"/>
  <c r="R509" i="158" a="1"/>
  <c r="R509" i="158" s="1"/>
  <c r="Q509" i="158" a="1"/>
  <c r="Q509" i="158" s="1"/>
  <c r="S508" i="158" a="1"/>
  <c r="S508" i="158" s="1"/>
  <c r="R508" i="158" a="1"/>
  <c r="R508" i="158" s="1"/>
  <c r="Q508" i="158" a="1"/>
  <c r="Q508" i="158" s="1"/>
  <c r="S507" i="158" a="1"/>
  <c r="S507" i="158" s="1"/>
  <c r="R507" i="158" a="1"/>
  <c r="R507" i="158" s="1"/>
  <c r="Q507" i="158" a="1"/>
  <c r="Q507" i="158" s="1"/>
  <c r="S506" i="158" a="1"/>
  <c r="S506" i="158" s="1"/>
  <c r="R506" i="158" a="1"/>
  <c r="R506" i="158" s="1"/>
  <c r="Q506" i="158" a="1"/>
  <c r="Q506" i="158" s="1"/>
  <c r="S505" i="158" a="1"/>
  <c r="S505" i="158" s="1"/>
  <c r="R505" i="158" a="1"/>
  <c r="R505" i="158" s="1"/>
  <c r="Q505" i="158" a="1"/>
  <c r="Q505" i="158" s="1"/>
  <c r="S504" i="158" a="1"/>
  <c r="S504" i="158" s="1"/>
  <c r="R504" i="158" a="1"/>
  <c r="R504" i="158" s="1"/>
  <c r="Q504" i="158" a="1"/>
  <c r="Q504" i="158" s="1"/>
  <c r="S503" i="158" a="1"/>
  <c r="S503" i="158" s="1"/>
  <c r="R503" i="158" a="1"/>
  <c r="R503" i="158" s="1"/>
  <c r="Q503" i="158" a="1"/>
  <c r="Q503" i="158" s="1"/>
  <c r="S502" i="158" a="1"/>
  <c r="S502" i="158" s="1"/>
  <c r="R502" i="158" a="1"/>
  <c r="R502" i="158" s="1"/>
  <c r="Q502" i="158" a="1"/>
  <c r="Q502" i="158" s="1"/>
  <c r="S501" i="158" a="1"/>
  <c r="S501" i="158" s="1"/>
  <c r="R501" i="158" a="1"/>
  <c r="R501" i="158" s="1"/>
  <c r="Q501" i="158" a="1"/>
  <c r="Q501" i="158" s="1"/>
  <c r="S500" i="158" a="1"/>
  <c r="S500" i="158" s="1"/>
  <c r="R500" i="158" a="1"/>
  <c r="R500" i="158" s="1"/>
  <c r="Q500" i="158" a="1"/>
  <c r="Q500" i="158" s="1"/>
  <c r="S499" i="158" a="1"/>
  <c r="S499" i="158" s="1"/>
  <c r="R499" i="158" a="1"/>
  <c r="R499" i="158" s="1"/>
  <c r="Q499" i="158" a="1"/>
  <c r="Q499" i="158" s="1"/>
  <c r="S498" i="158" a="1"/>
  <c r="S498" i="158" s="1"/>
  <c r="R498" i="158" a="1"/>
  <c r="R498" i="158" s="1"/>
  <c r="Q498" i="158" a="1"/>
  <c r="Q498" i="158" s="1"/>
  <c r="S497" i="158" a="1"/>
  <c r="S497" i="158" s="1"/>
  <c r="R497" i="158" a="1"/>
  <c r="R497" i="158" s="1"/>
  <c r="Q497" i="158" a="1"/>
  <c r="Q497" i="158" s="1"/>
  <c r="S496" i="158" a="1"/>
  <c r="S496" i="158" s="1"/>
  <c r="R496" i="158" a="1"/>
  <c r="R496" i="158" s="1"/>
  <c r="Q496" i="158" a="1"/>
  <c r="Q496" i="158" s="1"/>
  <c r="S495" i="158" a="1"/>
  <c r="S495" i="158" s="1"/>
  <c r="R495" i="158" a="1"/>
  <c r="R495" i="158" s="1"/>
  <c r="Q495" i="158" a="1"/>
  <c r="Q495" i="158" s="1"/>
  <c r="S494" i="158" a="1"/>
  <c r="S494" i="158" s="1"/>
  <c r="R494" i="158" a="1"/>
  <c r="R494" i="158" s="1"/>
  <c r="Q494" i="158" a="1"/>
  <c r="Q494" i="158" s="1"/>
  <c r="S493" i="158" a="1"/>
  <c r="S493" i="158" s="1"/>
  <c r="R493" i="158" a="1"/>
  <c r="R493" i="158" s="1"/>
  <c r="Q493" i="158" a="1"/>
  <c r="Q493" i="158" s="1"/>
  <c r="S492" i="158" a="1"/>
  <c r="S492" i="158" s="1"/>
  <c r="R492" i="158" a="1"/>
  <c r="R492" i="158" s="1"/>
  <c r="Q492" i="158" a="1"/>
  <c r="Q492" i="158" s="1"/>
  <c r="S491" i="158" a="1"/>
  <c r="S491" i="158" s="1"/>
  <c r="R491" i="158" a="1"/>
  <c r="R491" i="158" s="1"/>
  <c r="Q491" i="158" a="1"/>
  <c r="Q491" i="158" s="1"/>
  <c r="S490" i="158" a="1"/>
  <c r="S490" i="158" s="1"/>
  <c r="R490" i="158" a="1"/>
  <c r="R490" i="158" s="1"/>
  <c r="Q490" i="158" a="1"/>
  <c r="Q490" i="158" s="1"/>
  <c r="S489" i="158" a="1"/>
  <c r="S489" i="158" s="1"/>
  <c r="R489" i="158" a="1"/>
  <c r="R489" i="158" s="1"/>
  <c r="Q489" i="158" a="1"/>
  <c r="Q489" i="158" s="1"/>
  <c r="S488" i="158" a="1"/>
  <c r="S488" i="158" s="1"/>
  <c r="R488" i="158" a="1"/>
  <c r="R488" i="158" s="1"/>
  <c r="Q488" i="158" a="1"/>
  <c r="Q488" i="158" s="1"/>
  <c r="S487" i="158" a="1"/>
  <c r="S487" i="158" s="1"/>
  <c r="R487" i="158" a="1"/>
  <c r="R487" i="158" s="1"/>
  <c r="Q487" i="158" a="1"/>
  <c r="Q487" i="158" s="1"/>
  <c r="S486" i="158" a="1"/>
  <c r="S486" i="158" s="1"/>
  <c r="R486" i="158" a="1"/>
  <c r="R486" i="158" s="1"/>
  <c r="Q486" i="158" a="1"/>
  <c r="Q486" i="158" s="1"/>
  <c r="S485" i="158" a="1"/>
  <c r="S485" i="158" s="1"/>
  <c r="R485" i="158" a="1"/>
  <c r="R485" i="158" s="1"/>
  <c r="Q485" i="158" a="1"/>
  <c r="Q485" i="158" s="1"/>
  <c r="S484" i="158" a="1"/>
  <c r="S484" i="158" s="1"/>
  <c r="R484" i="158" a="1"/>
  <c r="R484" i="158" s="1"/>
  <c r="Q484" i="158" a="1"/>
  <c r="Q484" i="158" s="1"/>
  <c r="S483" i="158" a="1"/>
  <c r="S483" i="158" s="1"/>
  <c r="R483" i="158" a="1"/>
  <c r="R483" i="158" s="1"/>
  <c r="Q483" i="158" a="1"/>
  <c r="Q483" i="158" s="1"/>
  <c r="S482" i="158" a="1"/>
  <c r="S482" i="158" s="1"/>
  <c r="R482" i="158" a="1"/>
  <c r="R482" i="158" s="1"/>
  <c r="Q482" i="158" a="1"/>
  <c r="Q482" i="158" s="1"/>
  <c r="S481" i="158" a="1"/>
  <c r="S481" i="158" s="1"/>
  <c r="R481" i="158" a="1"/>
  <c r="R481" i="158" s="1"/>
  <c r="Q481" i="158" a="1"/>
  <c r="Q481" i="158" s="1"/>
  <c r="S480" i="158" a="1"/>
  <c r="S480" i="158" s="1"/>
  <c r="R480" i="158" a="1"/>
  <c r="R480" i="158" s="1"/>
  <c r="Q480" i="158" a="1"/>
  <c r="Q480" i="158" s="1"/>
  <c r="S479" i="158" a="1"/>
  <c r="S479" i="158" s="1"/>
  <c r="R479" i="158" a="1"/>
  <c r="R479" i="158" s="1"/>
  <c r="Q479" i="158" a="1"/>
  <c r="Q479" i="158" s="1"/>
  <c r="S478" i="158" a="1"/>
  <c r="S478" i="158" s="1"/>
  <c r="R478" i="158" a="1"/>
  <c r="R478" i="158" s="1"/>
  <c r="Q478" i="158" a="1"/>
  <c r="Q478" i="158" s="1"/>
  <c r="S477" i="158" a="1"/>
  <c r="S477" i="158" s="1"/>
  <c r="R477" i="158" a="1"/>
  <c r="R477" i="158" s="1"/>
  <c r="Q477" i="158" a="1"/>
  <c r="Q477" i="158" s="1"/>
  <c r="S476" i="158" a="1"/>
  <c r="S476" i="158" s="1"/>
  <c r="R476" i="158" a="1"/>
  <c r="R476" i="158" s="1"/>
  <c r="Q476" i="158" a="1"/>
  <c r="Q476" i="158" s="1"/>
  <c r="S475" i="158" a="1"/>
  <c r="S475" i="158" s="1"/>
  <c r="R475" i="158" a="1"/>
  <c r="R475" i="158" s="1"/>
  <c r="Q475" i="158" a="1"/>
  <c r="Q475" i="158" s="1"/>
  <c r="S474" i="158" a="1"/>
  <c r="S474" i="158" s="1"/>
  <c r="R474" i="158" a="1"/>
  <c r="R474" i="158" s="1"/>
  <c r="Q474" i="158" a="1"/>
  <c r="Q474" i="158" s="1"/>
  <c r="S473" i="158" a="1"/>
  <c r="S473" i="158" s="1"/>
  <c r="R473" i="158" a="1"/>
  <c r="R473" i="158" s="1"/>
  <c r="Q473" i="158" a="1"/>
  <c r="Q473" i="158" s="1"/>
  <c r="S472" i="158" a="1"/>
  <c r="S472" i="158" s="1"/>
  <c r="R472" i="158" a="1"/>
  <c r="R472" i="158" s="1"/>
  <c r="Q472" i="158" a="1"/>
  <c r="Q472" i="158" s="1"/>
  <c r="S471" i="158" a="1"/>
  <c r="S471" i="158" s="1"/>
  <c r="R471" i="158" a="1"/>
  <c r="R471" i="158" s="1"/>
  <c r="Q471" i="158" a="1"/>
  <c r="Q471" i="158" s="1"/>
  <c r="S470" i="158" a="1"/>
  <c r="S470" i="158" s="1"/>
  <c r="R470" i="158" a="1"/>
  <c r="R470" i="158" s="1"/>
  <c r="Q470" i="158" a="1"/>
  <c r="Q470" i="158" s="1"/>
  <c r="S469" i="158" a="1"/>
  <c r="S469" i="158" s="1"/>
  <c r="R469" i="158" a="1"/>
  <c r="R469" i="158" s="1"/>
  <c r="Q469" i="158" a="1"/>
  <c r="Q469" i="158" s="1"/>
  <c r="S468" i="158" a="1"/>
  <c r="S468" i="158" s="1"/>
  <c r="R468" i="158" a="1"/>
  <c r="R468" i="158" s="1"/>
  <c r="Q468" i="158" a="1"/>
  <c r="Q468" i="158" s="1"/>
  <c r="S467" i="158" a="1"/>
  <c r="S467" i="158" s="1"/>
  <c r="R467" i="158" a="1"/>
  <c r="R467" i="158" s="1"/>
  <c r="Q467" i="158" a="1"/>
  <c r="Q467" i="158" s="1"/>
  <c r="S466" i="158" a="1"/>
  <c r="S466" i="158" s="1"/>
  <c r="R466" i="158" a="1"/>
  <c r="R466" i="158" s="1"/>
  <c r="Q466" i="158" a="1"/>
  <c r="Q466" i="158" s="1"/>
  <c r="S465" i="158" a="1"/>
  <c r="S465" i="158" s="1"/>
  <c r="R465" i="158" a="1"/>
  <c r="R465" i="158" s="1"/>
  <c r="Q465" i="158" a="1"/>
  <c r="Q465" i="158" s="1"/>
  <c r="S464" i="158" a="1"/>
  <c r="S464" i="158" s="1"/>
  <c r="R464" i="158" a="1"/>
  <c r="R464" i="158" s="1"/>
  <c r="Q464" i="158" a="1"/>
  <c r="Q464" i="158" s="1"/>
  <c r="S463" i="158" a="1"/>
  <c r="S463" i="158" s="1"/>
  <c r="R463" i="158" a="1"/>
  <c r="R463" i="158" s="1"/>
  <c r="Q463" i="158" a="1"/>
  <c r="Q463" i="158" s="1"/>
  <c r="S462" i="158" a="1"/>
  <c r="S462" i="158" s="1"/>
  <c r="R462" i="158" a="1"/>
  <c r="R462" i="158" s="1"/>
  <c r="Q462" i="158" a="1"/>
  <c r="Q462" i="158" s="1"/>
  <c r="S461" i="158" a="1"/>
  <c r="S461" i="158" s="1"/>
  <c r="R461" i="158" a="1"/>
  <c r="R461" i="158" s="1"/>
  <c r="Q461" i="158" a="1"/>
  <c r="Q461" i="158" s="1"/>
  <c r="S460" i="158" a="1"/>
  <c r="S460" i="158" s="1"/>
  <c r="R460" i="158" a="1"/>
  <c r="R460" i="158" s="1"/>
  <c r="Q460" i="158" a="1"/>
  <c r="Q460" i="158" s="1"/>
  <c r="S459" i="158" a="1"/>
  <c r="S459" i="158" s="1"/>
  <c r="R459" i="158" a="1"/>
  <c r="R459" i="158" s="1"/>
  <c r="Q459" i="158" a="1"/>
  <c r="Q459" i="158" s="1"/>
  <c r="S458" i="158" a="1"/>
  <c r="S458" i="158" s="1"/>
  <c r="R458" i="158" a="1"/>
  <c r="R458" i="158" s="1"/>
  <c r="Q458" i="158" a="1"/>
  <c r="Q458" i="158" s="1"/>
  <c r="S457" i="158" a="1"/>
  <c r="S457" i="158" s="1"/>
  <c r="R457" i="158" a="1"/>
  <c r="R457" i="158" s="1"/>
  <c r="Q457" i="158" a="1"/>
  <c r="Q457" i="158" s="1"/>
  <c r="S456" i="158" a="1"/>
  <c r="S456" i="158" s="1"/>
  <c r="R456" i="158" a="1"/>
  <c r="R456" i="158" s="1"/>
  <c r="Q456" i="158" a="1"/>
  <c r="Q456" i="158" s="1"/>
  <c r="S455" i="158" a="1"/>
  <c r="S455" i="158" s="1"/>
  <c r="R455" i="158" a="1"/>
  <c r="R455" i="158" s="1"/>
  <c r="Q455" i="158" a="1"/>
  <c r="Q455" i="158" s="1"/>
  <c r="S454" i="158" a="1"/>
  <c r="S454" i="158" s="1"/>
  <c r="R454" i="158" a="1"/>
  <c r="R454" i="158" s="1"/>
  <c r="Q454" i="158" a="1"/>
  <c r="Q454" i="158" s="1"/>
  <c r="S453" i="158" a="1"/>
  <c r="S453" i="158" s="1"/>
  <c r="R453" i="158" a="1"/>
  <c r="R453" i="158" s="1"/>
  <c r="Q453" i="158" a="1"/>
  <c r="Q453" i="158" s="1"/>
  <c r="S452" i="158" a="1"/>
  <c r="S452" i="158" s="1"/>
  <c r="R452" i="158" a="1"/>
  <c r="R452" i="158" s="1"/>
  <c r="Q452" i="158" a="1"/>
  <c r="Q452" i="158" s="1"/>
  <c r="S451" i="158" a="1"/>
  <c r="S451" i="158" s="1"/>
  <c r="R451" i="158" a="1"/>
  <c r="R451" i="158" s="1"/>
  <c r="Q451" i="158" a="1"/>
  <c r="Q451" i="158" s="1"/>
  <c r="S450" i="158" a="1"/>
  <c r="S450" i="158" s="1"/>
  <c r="R450" i="158" a="1"/>
  <c r="R450" i="158" s="1"/>
  <c r="Q450" i="158" a="1"/>
  <c r="Q450" i="158" s="1"/>
  <c r="S449" i="158" a="1"/>
  <c r="S449" i="158" s="1"/>
  <c r="R449" i="158" a="1"/>
  <c r="R449" i="158" s="1"/>
  <c r="Q449" i="158" a="1"/>
  <c r="Q449" i="158" s="1"/>
  <c r="S448" i="158" a="1"/>
  <c r="S448" i="158" s="1"/>
  <c r="R448" i="158" a="1"/>
  <c r="R448" i="158" s="1"/>
  <c r="Q448" i="158" a="1"/>
  <c r="Q448" i="158" s="1"/>
  <c r="S447" i="158" a="1"/>
  <c r="S447" i="158" s="1"/>
  <c r="R447" i="158" a="1"/>
  <c r="R447" i="158" s="1"/>
  <c r="Q447" i="158" a="1"/>
  <c r="Q447" i="158" s="1"/>
  <c r="S446" i="158" a="1"/>
  <c r="S446" i="158" s="1"/>
  <c r="R446" i="158" a="1"/>
  <c r="R446" i="158" s="1"/>
  <c r="Q446" i="158" a="1"/>
  <c r="Q446" i="158" s="1"/>
  <c r="S445" i="158" a="1"/>
  <c r="S445" i="158" s="1"/>
  <c r="R445" i="158" a="1"/>
  <c r="R445" i="158" s="1"/>
  <c r="Q445" i="158" a="1"/>
  <c r="Q445" i="158" s="1"/>
  <c r="S444" i="158" a="1"/>
  <c r="S444" i="158" s="1"/>
  <c r="R444" i="158" a="1"/>
  <c r="R444" i="158" s="1"/>
  <c r="Q444" i="158" a="1"/>
  <c r="Q444" i="158" s="1"/>
  <c r="S443" i="158" a="1"/>
  <c r="S443" i="158" s="1"/>
  <c r="R443" i="158" a="1"/>
  <c r="R443" i="158" s="1"/>
  <c r="Q443" i="158" a="1"/>
  <c r="Q443" i="158" s="1"/>
  <c r="S442" i="158" a="1"/>
  <c r="S442" i="158" s="1"/>
  <c r="R442" i="158" a="1"/>
  <c r="R442" i="158" s="1"/>
  <c r="Q442" i="158" a="1"/>
  <c r="Q442" i="158" s="1"/>
  <c r="S441" i="158" a="1"/>
  <c r="S441" i="158" s="1"/>
  <c r="R441" i="158" a="1"/>
  <c r="R441" i="158" s="1"/>
  <c r="Q441" i="158" a="1"/>
  <c r="Q441" i="158" s="1"/>
  <c r="S440" i="158" a="1"/>
  <c r="S440" i="158" s="1"/>
  <c r="R440" i="158" a="1"/>
  <c r="R440" i="158" s="1"/>
  <c r="Q440" i="158" a="1"/>
  <c r="Q440" i="158" s="1"/>
  <c r="S439" i="158" a="1"/>
  <c r="S439" i="158" s="1"/>
  <c r="R439" i="158" a="1"/>
  <c r="R439" i="158" s="1"/>
  <c r="Q439" i="158" a="1"/>
  <c r="Q439" i="158" s="1"/>
  <c r="S438" i="158" a="1"/>
  <c r="S438" i="158" s="1"/>
  <c r="R438" i="158" a="1"/>
  <c r="R438" i="158" s="1"/>
  <c r="Q438" i="158" a="1"/>
  <c r="Q438" i="158" s="1"/>
  <c r="S437" i="158" a="1"/>
  <c r="S437" i="158" s="1"/>
  <c r="R437" i="158" a="1"/>
  <c r="R437" i="158" s="1"/>
  <c r="Q437" i="158" a="1"/>
  <c r="Q437" i="158" s="1"/>
  <c r="S436" i="158" a="1"/>
  <c r="S436" i="158" s="1"/>
  <c r="R436" i="158" a="1"/>
  <c r="R436" i="158" s="1"/>
  <c r="Q436" i="158" a="1"/>
  <c r="Q436" i="158" s="1"/>
  <c r="S435" i="158" a="1"/>
  <c r="S435" i="158" s="1"/>
  <c r="R435" i="158" a="1"/>
  <c r="R435" i="158" s="1"/>
  <c r="Q435" i="158" a="1"/>
  <c r="Q435" i="158" s="1"/>
  <c r="S434" i="158" a="1"/>
  <c r="S434" i="158" s="1"/>
  <c r="R434" i="158" a="1"/>
  <c r="R434" i="158" s="1"/>
  <c r="Q434" i="158" a="1"/>
  <c r="Q434" i="158" s="1"/>
  <c r="S433" i="158" a="1"/>
  <c r="S433" i="158" s="1"/>
  <c r="R433" i="158" a="1"/>
  <c r="R433" i="158" s="1"/>
  <c r="Q433" i="158" a="1"/>
  <c r="Q433" i="158" s="1"/>
  <c r="S432" i="158" a="1"/>
  <c r="S432" i="158" s="1"/>
  <c r="R432" i="158" a="1"/>
  <c r="R432" i="158" s="1"/>
  <c r="Q432" i="158" a="1"/>
  <c r="Q432" i="158" s="1"/>
  <c r="S431" i="158" a="1"/>
  <c r="S431" i="158" s="1"/>
  <c r="R431" i="158" a="1"/>
  <c r="R431" i="158" s="1"/>
  <c r="Q431" i="158" a="1"/>
  <c r="Q431" i="158" s="1"/>
  <c r="S430" i="158" a="1"/>
  <c r="S430" i="158" s="1"/>
  <c r="R430" i="158" a="1"/>
  <c r="R430" i="158" s="1"/>
  <c r="Q430" i="158" a="1"/>
  <c r="Q430" i="158" s="1"/>
  <c r="S429" i="158" a="1"/>
  <c r="S429" i="158" s="1"/>
  <c r="R429" i="158" a="1"/>
  <c r="R429" i="158" s="1"/>
  <c r="Q429" i="158" a="1"/>
  <c r="Q429" i="158" s="1"/>
  <c r="S428" i="158" a="1"/>
  <c r="S428" i="158" s="1"/>
  <c r="R428" i="158" a="1"/>
  <c r="R428" i="158" s="1"/>
  <c r="Q428" i="158" a="1"/>
  <c r="Q428" i="158" s="1"/>
  <c r="S427" i="158" a="1"/>
  <c r="S427" i="158" s="1"/>
  <c r="R427" i="158" a="1"/>
  <c r="R427" i="158" s="1"/>
  <c r="Q427" i="158" a="1"/>
  <c r="Q427" i="158" s="1"/>
  <c r="S426" i="158" a="1"/>
  <c r="S426" i="158" s="1"/>
  <c r="R426" i="158" a="1"/>
  <c r="R426" i="158" s="1"/>
  <c r="Q426" i="158" a="1"/>
  <c r="Q426" i="158" s="1"/>
  <c r="S425" i="158" a="1"/>
  <c r="S425" i="158" s="1"/>
  <c r="R425" i="158" a="1"/>
  <c r="R425" i="158" s="1"/>
  <c r="Q425" i="158" a="1"/>
  <c r="Q425" i="158" s="1"/>
  <c r="X427" i="158"/>
  <c r="Y427" i="158"/>
  <c r="Z427" i="158"/>
  <c r="X428" i="158"/>
  <c r="Y428" i="158"/>
  <c r="Z428" i="158"/>
  <c r="X429" i="158"/>
  <c r="Y429" i="158"/>
  <c r="Z429" i="158"/>
  <c r="X430" i="158"/>
  <c r="Y430" i="158"/>
  <c r="Z430" i="158"/>
  <c r="X431" i="158"/>
  <c r="Y431" i="158"/>
  <c r="Z431" i="158"/>
  <c r="X432" i="158"/>
  <c r="Y432" i="158"/>
  <c r="Z432" i="158"/>
  <c r="X433" i="158"/>
  <c r="Y433" i="158"/>
  <c r="Z433" i="158"/>
  <c r="X434" i="158"/>
  <c r="Y434" i="158"/>
  <c r="Z434" i="158"/>
  <c r="X435" i="158"/>
  <c r="Y435" i="158"/>
  <c r="Z435" i="158"/>
  <c r="X436" i="158"/>
  <c r="Y436" i="158"/>
  <c r="Z436" i="158"/>
  <c r="X437" i="158"/>
  <c r="Y437" i="158"/>
  <c r="Z437" i="158"/>
  <c r="X438" i="158"/>
  <c r="Y438" i="158"/>
  <c r="Z438" i="158"/>
  <c r="X439" i="158"/>
  <c r="Y439" i="158"/>
  <c r="Z439" i="158"/>
  <c r="X440" i="158"/>
  <c r="Y440" i="158"/>
  <c r="Z440" i="158"/>
  <c r="X441" i="158"/>
  <c r="Y441" i="158"/>
  <c r="Z441" i="158"/>
  <c r="X442" i="158"/>
  <c r="Y442" i="158"/>
  <c r="Z442" i="158"/>
  <c r="X443" i="158"/>
  <c r="Y443" i="158"/>
  <c r="Z443" i="158"/>
  <c r="X444" i="158"/>
  <c r="Y444" i="158"/>
  <c r="Z444" i="158"/>
  <c r="X445" i="158"/>
  <c r="Y445" i="158"/>
  <c r="Z445" i="158"/>
  <c r="X446" i="158"/>
  <c r="Y446" i="158"/>
  <c r="Z446" i="158"/>
  <c r="X447" i="158"/>
  <c r="Y447" i="158"/>
  <c r="Z447" i="158"/>
  <c r="X448" i="158"/>
  <c r="Y448" i="158"/>
  <c r="Z448" i="158"/>
  <c r="X449" i="158"/>
  <c r="Y449" i="158"/>
  <c r="Z449" i="158"/>
  <c r="X450" i="158"/>
  <c r="Y450" i="158"/>
  <c r="Z450" i="158"/>
  <c r="X451" i="158"/>
  <c r="Y451" i="158"/>
  <c r="Z451" i="158"/>
  <c r="X452" i="158"/>
  <c r="Y452" i="158"/>
  <c r="Z452" i="158"/>
  <c r="X453" i="158"/>
  <c r="Y453" i="158"/>
  <c r="Z453" i="158"/>
  <c r="X454" i="158"/>
  <c r="Y454" i="158"/>
  <c r="Z454" i="158"/>
  <c r="X455" i="158"/>
  <c r="Y455" i="158"/>
  <c r="Z455" i="158"/>
  <c r="X456" i="158"/>
  <c r="Y456" i="158"/>
  <c r="Z456" i="158"/>
  <c r="X457" i="158"/>
  <c r="Y457" i="158"/>
  <c r="Z457" i="158"/>
  <c r="X458" i="158"/>
  <c r="Y458" i="158"/>
  <c r="Z458" i="158"/>
  <c r="X459" i="158"/>
  <c r="Y459" i="158"/>
  <c r="Z459" i="158"/>
  <c r="X460" i="158"/>
  <c r="Y460" i="158"/>
  <c r="Z460" i="158"/>
  <c r="X461" i="158"/>
  <c r="Y461" i="158"/>
  <c r="Z461" i="158"/>
  <c r="X462" i="158"/>
  <c r="Y462" i="158"/>
  <c r="Z462" i="158"/>
  <c r="X463" i="158"/>
  <c r="Y463" i="158"/>
  <c r="Z463" i="158"/>
  <c r="X464" i="158"/>
  <c r="Y464" i="158"/>
  <c r="Z464" i="158"/>
  <c r="X465" i="158"/>
  <c r="Y465" i="158"/>
  <c r="Z465" i="158"/>
  <c r="X466" i="158"/>
  <c r="Y466" i="158"/>
  <c r="Z466" i="158"/>
  <c r="X467" i="158"/>
  <c r="Y467" i="158"/>
  <c r="Z467" i="158"/>
  <c r="X468" i="158"/>
  <c r="Y468" i="158"/>
  <c r="Z468" i="158"/>
  <c r="X469" i="158"/>
  <c r="Y469" i="158"/>
  <c r="Z469" i="158"/>
  <c r="X470" i="158"/>
  <c r="Y470" i="158"/>
  <c r="Z470" i="158"/>
  <c r="X471" i="158"/>
  <c r="Y471" i="158"/>
  <c r="Z471" i="158"/>
  <c r="X472" i="158"/>
  <c r="Y472" i="158"/>
  <c r="Z472" i="158"/>
  <c r="X473" i="158"/>
  <c r="Y473" i="158"/>
  <c r="Z473" i="158"/>
  <c r="X474" i="158"/>
  <c r="Y474" i="158"/>
  <c r="Z474" i="158"/>
  <c r="X475" i="158"/>
  <c r="Y475" i="158"/>
  <c r="Z475" i="158"/>
  <c r="X476" i="158"/>
  <c r="Y476" i="158"/>
  <c r="Z476" i="158"/>
  <c r="X477" i="158"/>
  <c r="Y477" i="158"/>
  <c r="Z477" i="158"/>
  <c r="X478" i="158"/>
  <c r="Y478" i="158"/>
  <c r="Z478" i="158"/>
  <c r="X479" i="158"/>
  <c r="Y479" i="158"/>
  <c r="Z479" i="158"/>
  <c r="X480" i="158"/>
  <c r="Y480" i="158"/>
  <c r="Z480" i="158"/>
  <c r="X482" i="158"/>
  <c r="Y482" i="158"/>
  <c r="Z482" i="158"/>
  <c r="X483" i="158"/>
  <c r="Y483" i="158"/>
  <c r="Z483" i="158"/>
  <c r="X484" i="158"/>
  <c r="Y484" i="158"/>
  <c r="Z484" i="158"/>
  <c r="X486" i="158"/>
  <c r="Y486" i="158"/>
  <c r="Z486" i="158"/>
  <c r="X487" i="158"/>
  <c r="Y487" i="158"/>
  <c r="Z487" i="158"/>
  <c r="X489" i="158"/>
  <c r="Y489" i="158"/>
  <c r="Z489" i="158"/>
  <c r="X490" i="158"/>
  <c r="Y490" i="158"/>
  <c r="Z490" i="158"/>
  <c r="X491" i="158"/>
  <c r="Y491" i="158"/>
  <c r="Z491" i="158"/>
  <c r="X493" i="158"/>
  <c r="Y493" i="158"/>
  <c r="Z493" i="158"/>
  <c r="X494" i="158"/>
  <c r="Y494" i="158"/>
  <c r="Z494" i="158"/>
  <c r="X495" i="158"/>
  <c r="Y495" i="158"/>
  <c r="Z495" i="158"/>
  <c r="X496" i="158"/>
  <c r="Y496" i="158"/>
  <c r="Z496" i="158"/>
  <c r="X497" i="158"/>
  <c r="Y497" i="158"/>
  <c r="Z497" i="158"/>
  <c r="X498" i="158"/>
  <c r="Y498" i="158"/>
  <c r="Z498" i="158"/>
  <c r="X499" i="158"/>
  <c r="Y499" i="158"/>
  <c r="Z499" i="158"/>
  <c r="X500" i="158"/>
  <c r="Y500" i="158"/>
  <c r="Z500" i="158"/>
  <c r="X501" i="158"/>
  <c r="Y501" i="158"/>
  <c r="Z501" i="158"/>
  <c r="X503" i="158"/>
  <c r="Y503" i="158"/>
  <c r="Z503" i="158"/>
  <c r="X504" i="158"/>
  <c r="Y504" i="158"/>
  <c r="Z504" i="158"/>
  <c r="X505" i="158"/>
  <c r="Y505" i="158"/>
  <c r="Z505" i="158"/>
  <c r="X506" i="158"/>
  <c r="Y506" i="158"/>
  <c r="Z506" i="158"/>
  <c r="X507" i="158"/>
  <c r="Y507" i="158"/>
  <c r="Z507" i="158"/>
  <c r="X508" i="158"/>
  <c r="Y508" i="158"/>
  <c r="Z508" i="158"/>
  <c r="X509" i="158"/>
  <c r="Y509" i="158"/>
  <c r="Z509" i="158"/>
  <c r="X510" i="158"/>
  <c r="Y510" i="158"/>
  <c r="Z510" i="158"/>
  <c r="X511" i="158"/>
  <c r="Y511" i="158"/>
  <c r="Z511" i="158"/>
  <c r="X512" i="158"/>
  <c r="Y512" i="158"/>
  <c r="Z512" i="158"/>
  <c r="X513" i="158"/>
  <c r="Y513" i="158"/>
  <c r="Z513" i="158"/>
  <c r="X514" i="158"/>
  <c r="Y514" i="158"/>
  <c r="Z514" i="158"/>
  <c r="X515" i="158"/>
  <c r="Y515" i="158"/>
  <c r="Z515" i="158"/>
  <c r="X516" i="158"/>
  <c r="Y516" i="158"/>
  <c r="Z516" i="158"/>
  <c r="X517" i="158"/>
  <c r="Y517" i="158"/>
  <c r="Z517" i="158"/>
  <c r="X518" i="158"/>
  <c r="Y518" i="158"/>
  <c r="Z518" i="158"/>
  <c r="X519" i="158"/>
  <c r="Y519" i="158"/>
  <c r="Z519" i="158"/>
  <c r="X520" i="158"/>
  <c r="Y520" i="158"/>
  <c r="Z520" i="158"/>
  <c r="X521" i="158"/>
  <c r="Y521" i="158"/>
  <c r="Z521" i="158"/>
  <c r="X522" i="158"/>
  <c r="Y522" i="158"/>
  <c r="Z522" i="158"/>
  <c r="X523" i="158"/>
  <c r="Y523" i="158"/>
  <c r="Z523" i="158"/>
  <c r="X524" i="158"/>
  <c r="Y524" i="158"/>
  <c r="Z524" i="158"/>
  <c r="X525" i="158"/>
  <c r="Y525" i="158"/>
  <c r="Z525" i="158"/>
  <c r="X526" i="158"/>
  <c r="Y526" i="158"/>
  <c r="Z526" i="158"/>
  <c r="X527" i="158"/>
  <c r="Y527" i="158"/>
  <c r="Z527" i="158"/>
  <c r="X528" i="158"/>
  <c r="Y528" i="158"/>
  <c r="Z528" i="158"/>
  <c r="X529" i="158"/>
  <c r="Y529" i="158"/>
  <c r="Z529" i="158"/>
  <c r="X530" i="158"/>
  <c r="Y530" i="158"/>
  <c r="Z530" i="158"/>
  <c r="X531" i="158"/>
  <c r="Y531" i="158"/>
  <c r="Z531" i="158"/>
  <c r="X532" i="158"/>
  <c r="Y532" i="158"/>
  <c r="Z532" i="158"/>
  <c r="X533" i="158"/>
  <c r="Y533" i="158"/>
  <c r="Z533" i="158"/>
  <c r="X534" i="158"/>
  <c r="Y534" i="158"/>
  <c r="Z534" i="158"/>
  <c r="X535" i="158"/>
  <c r="Y535" i="158"/>
  <c r="Z535" i="158"/>
  <c r="X536" i="158"/>
  <c r="Y536" i="158"/>
  <c r="Z536" i="158"/>
  <c r="X537" i="158"/>
  <c r="Y537" i="158"/>
  <c r="Z537" i="158"/>
  <c r="X538" i="158"/>
  <c r="Y538" i="158"/>
  <c r="Z538" i="158"/>
  <c r="X539" i="158"/>
  <c r="Y539" i="158"/>
  <c r="Z539" i="158"/>
  <c r="X540" i="158"/>
  <c r="Y540" i="158"/>
  <c r="Z540" i="158"/>
  <c r="X541" i="158"/>
  <c r="Y541" i="158"/>
  <c r="Z541" i="158"/>
  <c r="X542" i="158"/>
  <c r="Y542" i="158"/>
  <c r="Z542" i="158"/>
  <c r="X544" i="158"/>
  <c r="Y544" i="158"/>
  <c r="Z544" i="158"/>
  <c r="X546" i="158"/>
  <c r="Y546" i="158"/>
  <c r="Z546" i="158"/>
  <c r="X547" i="158"/>
  <c r="Y547" i="158"/>
  <c r="Z547" i="158"/>
  <c r="X548" i="158"/>
  <c r="Y548" i="158"/>
  <c r="Z548" i="158"/>
  <c r="X549" i="158"/>
  <c r="Y549" i="158"/>
  <c r="Z549" i="158"/>
  <c r="X550" i="158"/>
  <c r="Y550" i="158"/>
  <c r="Z550" i="158"/>
  <c r="X552" i="158"/>
  <c r="Y552" i="158"/>
  <c r="Z552" i="158"/>
  <c r="X553" i="158"/>
  <c r="Y553" i="158"/>
  <c r="Z553" i="158"/>
  <c r="X554" i="158"/>
  <c r="Y554" i="158"/>
  <c r="Z554" i="158"/>
  <c r="X555" i="158"/>
  <c r="Y555" i="158"/>
  <c r="Z555" i="158"/>
  <c r="X556" i="158"/>
  <c r="Y556" i="158"/>
  <c r="Z556" i="158"/>
  <c r="X559" i="158"/>
  <c r="Y559" i="158"/>
  <c r="Z559" i="158"/>
  <c r="X560" i="158"/>
  <c r="Y560" i="158"/>
  <c r="Z560" i="158"/>
  <c r="X561" i="158"/>
  <c r="Y561" i="158"/>
  <c r="Z561" i="158"/>
  <c r="X563" i="158"/>
  <c r="Y563" i="158"/>
  <c r="Z563" i="158"/>
  <c r="X564" i="158"/>
  <c r="Y564" i="158"/>
  <c r="Z564" i="158"/>
  <c r="X565" i="158"/>
  <c r="Y565" i="158"/>
  <c r="Z565" i="158"/>
  <c r="X566" i="158"/>
  <c r="Y566" i="158"/>
  <c r="Z566" i="158"/>
  <c r="X567" i="158"/>
  <c r="Y567" i="158"/>
  <c r="Z567" i="158"/>
  <c r="X568" i="158"/>
  <c r="Y568" i="158"/>
  <c r="Z568" i="158"/>
  <c r="X570" i="158"/>
  <c r="Y570" i="158"/>
  <c r="Z570" i="158"/>
  <c r="X571" i="158"/>
  <c r="Y571" i="158"/>
  <c r="Z571" i="158"/>
  <c r="X572" i="158"/>
  <c r="Y572" i="158"/>
  <c r="Z572" i="158"/>
  <c r="X573" i="158"/>
  <c r="Y573" i="158"/>
  <c r="Z573" i="158"/>
  <c r="X576" i="158"/>
  <c r="Y576" i="158"/>
  <c r="Z576" i="158"/>
  <c r="X577" i="158"/>
  <c r="Y577" i="158"/>
  <c r="Z577" i="158"/>
  <c r="X580" i="158"/>
  <c r="Y580" i="158"/>
  <c r="Z580" i="158"/>
  <c r="X583" i="158"/>
  <c r="Y583" i="158"/>
  <c r="Z583" i="158"/>
  <c r="X584" i="158"/>
  <c r="Y584" i="158"/>
  <c r="Z584" i="158"/>
  <c r="X585" i="158"/>
  <c r="Y585" i="158"/>
  <c r="Z585" i="158"/>
  <c r="X586" i="158"/>
  <c r="Y586" i="158"/>
  <c r="Z586" i="158"/>
  <c r="X588" i="158"/>
  <c r="Y588" i="158"/>
  <c r="Z588" i="158"/>
  <c r="X589" i="158"/>
  <c r="Y589" i="158"/>
  <c r="Z589" i="158"/>
  <c r="X590" i="158"/>
  <c r="Y590" i="158"/>
  <c r="Z590" i="158"/>
  <c r="X591" i="158"/>
  <c r="Y591" i="158"/>
  <c r="Z591" i="158"/>
  <c r="X592" i="158"/>
  <c r="Y592" i="158"/>
  <c r="Z592" i="158"/>
  <c r="X593" i="158"/>
  <c r="Y593" i="158"/>
  <c r="Z593" i="158"/>
  <c r="X594" i="158"/>
  <c r="Y594" i="158"/>
  <c r="Z594" i="158"/>
  <c r="X595" i="158"/>
  <c r="Y595" i="158"/>
  <c r="Z595" i="158"/>
  <c r="X596" i="158"/>
  <c r="Y596" i="158"/>
  <c r="Z596" i="158"/>
  <c r="X597" i="158"/>
  <c r="Y597" i="158"/>
  <c r="Z597" i="158"/>
  <c r="T582" i="158" l="1"/>
  <c r="Z582" i="158" s="1"/>
  <c r="T598" i="158"/>
  <c r="T603" i="158"/>
  <c r="T600" i="158"/>
  <c r="T601" i="158"/>
  <c r="T602" i="158"/>
  <c r="T604" i="158"/>
  <c r="T599" i="158"/>
  <c r="O545" i="158" a="1"/>
  <c r="O545" i="158" s="1"/>
  <c r="K250" i="158" a="1"/>
  <c r="K250" i="158" s="1"/>
  <c r="J250" i="158" a="1"/>
  <c r="J250" i="158" s="1"/>
  <c r="K500" i="158" a="1"/>
  <c r="K500" i="158" s="1"/>
  <c r="J500" i="158" a="1"/>
  <c r="J500" i="158" s="1"/>
  <c r="Z599" i="158" l="1"/>
  <c r="Y599" i="158"/>
  <c r="X599" i="158"/>
  <c r="X582" i="158"/>
  <c r="Y582" i="158"/>
  <c r="Y598" i="158"/>
  <c r="X598" i="158"/>
  <c r="Z598" i="158"/>
  <c r="J110" i="158" a="1"/>
  <c r="J110" i="158" s="1"/>
  <c r="J111" i="158" a="1"/>
  <c r="J111" i="158" s="1"/>
  <c r="J112" i="158" a="1"/>
  <c r="J112" i="158" s="1"/>
  <c r="J113" i="158" a="1"/>
  <c r="J113" i="158" s="1"/>
  <c r="K110" i="158" a="1"/>
  <c r="K110" i="158" s="1"/>
  <c r="K111" i="158" a="1"/>
  <c r="K111" i="158" s="1"/>
  <c r="K112" i="158" a="1"/>
  <c r="K112" i="158" s="1"/>
  <c r="K113" i="158" a="1"/>
  <c r="K113" i="158" s="1"/>
  <c r="L110" i="158" a="1"/>
  <c r="L110" i="158" s="1"/>
  <c r="L111" i="158" a="1"/>
  <c r="L111" i="158" s="1"/>
  <c r="L112" i="158" a="1"/>
  <c r="L112" i="158" s="1"/>
  <c r="L113" i="158" a="1"/>
  <c r="L113" i="158" s="1"/>
  <c r="X4" i="158" l="1"/>
  <c r="Y4" i="158"/>
  <c r="Z4" i="158"/>
  <c r="X5" i="158"/>
  <c r="Y5" i="158"/>
  <c r="Z5" i="158"/>
  <c r="X6" i="158"/>
  <c r="Y6" i="158"/>
  <c r="Z6" i="158"/>
  <c r="X10" i="158"/>
  <c r="Y10" i="158"/>
  <c r="Z10" i="158"/>
  <c r="X12" i="158"/>
  <c r="Y12" i="158"/>
  <c r="Z12" i="158"/>
  <c r="X13" i="158"/>
  <c r="Y13" i="158"/>
  <c r="Z13" i="158"/>
  <c r="X15" i="158"/>
  <c r="Y15" i="158"/>
  <c r="Z15" i="158"/>
  <c r="X16" i="158"/>
  <c r="Y16" i="158"/>
  <c r="Z16" i="158"/>
  <c r="X17" i="158"/>
  <c r="Y17" i="158"/>
  <c r="Z17" i="158"/>
  <c r="X18" i="158"/>
  <c r="Y18" i="158"/>
  <c r="Z18" i="158"/>
  <c r="X19" i="158"/>
  <c r="Y19" i="158"/>
  <c r="Z19" i="158"/>
  <c r="X23" i="158"/>
  <c r="Y23" i="158"/>
  <c r="Z23" i="158"/>
  <c r="X24" i="158"/>
  <c r="Y24" i="158"/>
  <c r="Z24" i="158"/>
  <c r="X25" i="158"/>
  <c r="Y25" i="158"/>
  <c r="Z25" i="158"/>
  <c r="X26" i="158"/>
  <c r="Y26" i="158"/>
  <c r="Z26" i="158"/>
  <c r="X28" i="158"/>
  <c r="Y28" i="158"/>
  <c r="Z28" i="158"/>
  <c r="X29" i="158"/>
  <c r="Y29" i="158"/>
  <c r="Z29" i="158"/>
  <c r="X31" i="158"/>
  <c r="Y31" i="158"/>
  <c r="Z31" i="158"/>
  <c r="X38" i="158"/>
  <c r="Y38" i="158"/>
  <c r="Z38" i="158"/>
  <c r="X39" i="158"/>
  <c r="Y39" i="158"/>
  <c r="Z39" i="158"/>
  <c r="X41" i="158"/>
  <c r="Y41" i="158"/>
  <c r="Z41" i="158"/>
  <c r="X48" i="158"/>
  <c r="Y48" i="158"/>
  <c r="Z48" i="158"/>
  <c r="X51" i="158"/>
  <c r="Y51" i="158"/>
  <c r="Z51" i="158"/>
  <c r="X53" i="158"/>
  <c r="Y53" i="158"/>
  <c r="Z53" i="158"/>
  <c r="X54" i="158"/>
  <c r="Y54" i="158"/>
  <c r="Z54" i="158"/>
  <c r="X56" i="158"/>
  <c r="Y56" i="158"/>
  <c r="Z56" i="158"/>
  <c r="X57" i="158"/>
  <c r="Y57" i="158"/>
  <c r="Z57" i="158"/>
  <c r="X58" i="158"/>
  <c r="Y58" i="158"/>
  <c r="Z58" i="158"/>
  <c r="X59" i="158"/>
  <c r="Y59" i="158"/>
  <c r="Z59" i="158"/>
  <c r="X60" i="158"/>
  <c r="Y60" i="158"/>
  <c r="Z60" i="158"/>
  <c r="X62" i="158"/>
  <c r="Y62" i="158"/>
  <c r="Z62" i="158"/>
  <c r="X63" i="158"/>
  <c r="Y63" i="158"/>
  <c r="Z63" i="158"/>
  <c r="X65" i="158"/>
  <c r="Y65" i="158"/>
  <c r="Z65" i="158"/>
  <c r="X67" i="158"/>
  <c r="Y67" i="158"/>
  <c r="Z67" i="158"/>
  <c r="X68" i="158"/>
  <c r="Y68" i="158"/>
  <c r="Z68" i="158"/>
  <c r="X69" i="158"/>
  <c r="Y69" i="158"/>
  <c r="Z69" i="158"/>
  <c r="X70" i="158"/>
  <c r="Y70" i="158"/>
  <c r="Z70" i="158"/>
  <c r="X72" i="158"/>
  <c r="Y72" i="158"/>
  <c r="Z72" i="158"/>
  <c r="X73" i="158"/>
  <c r="Y73" i="158"/>
  <c r="Z73" i="158"/>
  <c r="X74" i="158"/>
  <c r="Y74" i="158"/>
  <c r="Z74" i="158"/>
  <c r="X75" i="158"/>
  <c r="Y75" i="158"/>
  <c r="Z75" i="158"/>
  <c r="X76" i="158"/>
  <c r="Y76" i="158"/>
  <c r="Z76" i="158"/>
  <c r="X77" i="158"/>
  <c r="Y77" i="158"/>
  <c r="Z77" i="158"/>
  <c r="X78" i="158"/>
  <c r="Y78" i="158"/>
  <c r="Z78" i="158"/>
  <c r="X79" i="158"/>
  <c r="Y79" i="158"/>
  <c r="Z79" i="158"/>
  <c r="X80" i="158"/>
  <c r="Y80" i="158"/>
  <c r="Z80" i="158"/>
  <c r="X81" i="158"/>
  <c r="Y81" i="158"/>
  <c r="Z81" i="158"/>
  <c r="X82" i="158"/>
  <c r="Y82" i="158"/>
  <c r="Z82" i="158"/>
  <c r="X83" i="158"/>
  <c r="Y83" i="158"/>
  <c r="Z83" i="158"/>
  <c r="X84" i="158"/>
  <c r="Y84" i="158"/>
  <c r="Z84" i="158"/>
  <c r="X85" i="158"/>
  <c r="Y85" i="158"/>
  <c r="Z85" i="158"/>
  <c r="X86" i="158"/>
  <c r="Y86" i="158"/>
  <c r="Z86" i="158"/>
  <c r="X87" i="158"/>
  <c r="Y87" i="158"/>
  <c r="Z87" i="158"/>
  <c r="X88" i="158"/>
  <c r="Y88" i="158"/>
  <c r="Z88" i="158"/>
  <c r="X89" i="158"/>
  <c r="Y89" i="158"/>
  <c r="Z89" i="158"/>
  <c r="X90" i="158"/>
  <c r="Y90" i="158"/>
  <c r="Z90" i="158"/>
  <c r="X91" i="158"/>
  <c r="Y91" i="158"/>
  <c r="Z91" i="158"/>
  <c r="X92" i="158"/>
  <c r="Y92" i="158"/>
  <c r="Z92" i="158"/>
  <c r="X93" i="158"/>
  <c r="Y93" i="158"/>
  <c r="Z93" i="158"/>
  <c r="X94" i="158"/>
  <c r="Y94" i="158"/>
  <c r="Z94" i="158"/>
  <c r="X95" i="158"/>
  <c r="Y95" i="158"/>
  <c r="Z95" i="158"/>
  <c r="X96" i="158"/>
  <c r="Y96" i="158"/>
  <c r="Z96" i="158"/>
  <c r="X97" i="158"/>
  <c r="Y97" i="158"/>
  <c r="Z97" i="158"/>
  <c r="X98" i="158"/>
  <c r="Y98" i="158"/>
  <c r="Z98" i="158"/>
  <c r="X99" i="158"/>
  <c r="Y99" i="158"/>
  <c r="Z99" i="158"/>
  <c r="X100" i="158"/>
  <c r="Y100" i="158"/>
  <c r="Z100" i="158"/>
  <c r="X101" i="158"/>
  <c r="Y101" i="158"/>
  <c r="Z101" i="158"/>
  <c r="X102" i="158"/>
  <c r="Y102" i="158"/>
  <c r="Z102" i="158"/>
  <c r="X103" i="158"/>
  <c r="Y103" i="158"/>
  <c r="Z103" i="158"/>
  <c r="X104" i="158"/>
  <c r="Y104" i="158"/>
  <c r="Z104" i="158"/>
  <c r="X105" i="158"/>
  <c r="Y105" i="158"/>
  <c r="Z105" i="158"/>
  <c r="X106" i="158"/>
  <c r="Y106" i="158"/>
  <c r="Z106" i="158"/>
  <c r="X107" i="158"/>
  <c r="Y107" i="158"/>
  <c r="Z107" i="158"/>
  <c r="X108" i="158"/>
  <c r="Y108" i="158"/>
  <c r="Z108" i="158"/>
  <c r="X109" i="158"/>
  <c r="Y109" i="158"/>
  <c r="Z109" i="158"/>
  <c r="X110" i="158"/>
  <c r="Y110" i="158"/>
  <c r="Z110" i="158"/>
  <c r="X111" i="158"/>
  <c r="Y111" i="158"/>
  <c r="Z111" i="158"/>
  <c r="X112" i="158"/>
  <c r="Y112" i="158"/>
  <c r="Z112" i="158"/>
  <c r="X113" i="158"/>
  <c r="Y113" i="158"/>
  <c r="Z113" i="158"/>
  <c r="X116" i="158"/>
  <c r="Y116" i="158"/>
  <c r="Z116" i="158"/>
  <c r="X117" i="158"/>
  <c r="Y117" i="158"/>
  <c r="Z117" i="158"/>
  <c r="X118" i="158"/>
  <c r="Y118" i="158"/>
  <c r="Z118" i="158"/>
  <c r="X119" i="158"/>
  <c r="Y119" i="158"/>
  <c r="Z119" i="158"/>
  <c r="X120" i="158"/>
  <c r="Y120" i="158"/>
  <c r="Z120" i="158"/>
  <c r="X121" i="158"/>
  <c r="Y121" i="158"/>
  <c r="Z121" i="158"/>
  <c r="X122" i="158"/>
  <c r="Y122" i="158"/>
  <c r="Z122" i="158"/>
  <c r="X123" i="158"/>
  <c r="Y123" i="158"/>
  <c r="Z123" i="158"/>
  <c r="X124" i="158"/>
  <c r="Y124" i="158"/>
  <c r="Z124" i="158"/>
  <c r="X125" i="158"/>
  <c r="Y125" i="158"/>
  <c r="Z125" i="158"/>
  <c r="X126" i="158"/>
  <c r="Y126" i="158"/>
  <c r="Z126" i="158"/>
  <c r="X127" i="158"/>
  <c r="Y127" i="158"/>
  <c r="Z127" i="158"/>
  <c r="X128" i="158"/>
  <c r="Y128" i="158"/>
  <c r="Z128" i="158"/>
  <c r="X129" i="158"/>
  <c r="Y129" i="158"/>
  <c r="Z129" i="158"/>
  <c r="X130" i="158"/>
  <c r="Y130" i="158"/>
  <c r="Z130" i="158"/>
  <c r="X131" i="158"/>
  <c r="Y131" i="158"/>
  <c r="Z131" i="158"/>
  <c r="X132" i="158"/>
  <c r="Y132" i="158"/>
  <c r="Z132" i="158"/>
  <c r="X133" i="158"/>
  <c r="Y133" i="158"/>
  <c r="Z133" i="158"/>
  <c r="X134" i="158"/>
  <c r="Y134" i="158"/>
  <c r="Z134" i="158"/>
  <c r="X135" i="158"/>
  <c r="Y135" i="158"/>
  <c r="Z135" i="158"/>
  <c r="X136" i="158"/>
  <c r="Y136" i="158"/>
  <c r="Z136" i="158"/>
  <c r="X137" i="158"/>
  <c r="Y137" i="158"/>
  <c r="Z137" i="158"/>
  <c r="X138" i="158"/>
  <c r="Y138" i="158"/>
  <c r="Z138" i="158"/>
  <c r="X139" i="158"/>
  <c r="Y139" i="158"/>
  <c r="Z139" i="158"/>
  <c r="X140" i="158"/>
  <c r="Y140" i="158"/>
  <c r="Z140" i="158"/>
  <c r="X141" i="158"/>
  <c r="Y141" i="158"/>
  <c r="Z141" i="158"/>
  <c r="X142" i="158"/>
  <c r="Y142" i="158"/>
  <c r="Z142" i="158"/>
  <c r="X143" i="158"/>
  <c r="Y143" i="158"/>
  <c r="Z143" i="158"/>
  <c r="X144" i="158"/>
  <c r="Y144" i="158"/>
  <c r="Z144" i="158"/>
  <c r="X145" i="158"/>
  <c r="Y145" i="158"/>
  <c r="Z145" i="158"/>
  <c r="X146" i="158"/>
  <c r="Y146" i="158"/>
  <c r="Z146" i="158"/>
  <c r="X147" i="158"/>
  <c r="Y147" i="158"/>
  <c r="Z147" i="158"/>
  <c r="X148" i="158"/>
  <c r="Y148" i="158"/>
  <c r="Z148" i="158"/>
  <c r="X149" i="158"/>
  <c r="Y149" i="158"/>
  <c r="Z149" i="158"/>
  <c r="X150" i="158"/>
  <c r="Y150" i="158"/>
  <c r="Z150" i="158"/>
  <c r="X151" i="158"/>
  <c r="Y151" i="158"/>
  <c r="Z151" i="158"/>
  <c r="X152" i="158"/>
  <c r="Y152" i="158"/>
  <c r="Z152" i="158"/>
  <c r="X153" i="158"/>
  <c r="Y153" i="158"/>
  <c r="Z153" i="158"/>
  <c r="X154" i="158"/>
  <c r="Y154" i="158"/>
  <c r="Z154" i="158"/>
  <c r="X155" i="158"/>
  <c r="Y155" i="158"/>
  <c r="Z155" i="158"/>
  <c r="X156" i="158"/>
  <c r="Y156" i="158"/>
  <c r="Z156" i="158"/>
  <c r="X157" i="158"/>
  <c r="Y157" i="158"/>
  <c r="Z157" i="158"/>
  <c r="X158" i="158"/>
  <c r="Y158" i="158"/>
  <c r="Z158" i="158"/>
  <c r="X159" i="158"/>
  <c r="Y159" i="158"/>
  <c r="Z159" i="158"/>
  <c r="X160" i="158"/>
  <c r="Y160" i="158"/>
  <c r="Z160" i="158"/>
  <c r="X161" i="158"/>
  <c r="Y161" i="158"/>
  <c r="Z161" i="158"/>
  <c r="X162" i="158"/>
  <c r="Y162" i="158"/>
  <c r="Z162" i="158"/>
  <c r="X163" i="158"/>
  <c r="Y163" i="158"/>
  <c r="Z163" i="158"/>
  <c r="X164" i="158"/>
  <c r="Y164" i="158"/>
  <c r="Z164" i="158"/>
  <c r="X165" i="158"/>
  <c r="Y165" i="158"/>
  <c r="Z165" i="158"/>
  <c r="X166" i="158"/>
  <c r="Y166" i="158"/>
  <c r="Z166" i="158"/>
  <c r="X167" i="158"/>
  <c r="Y167" i="158"/>
  <c r="Z167" i="158"/>
  <c r="X168" i="158"/>
  <c r="Y168" i="158"/>
  <c r="Z168" i="158"/>
  <c r="X170" i="158"/>
  <c r="Y170" i="158"/>
  <c r="Z170" i="158"/>
  <c r="X171" i="158"/>
  <c r="Y171" i="158"/>
  <c r="Z171" i="158"/>
  <c r="X172" i="158"/>
  <c r="Y172" i="158"/>
  <c r="Z172" i="158"/>
  <c r="X173" i="158"/>
  <c r="Y173" i="158"/>
  <c r="Z173" i="158"/>
  <c r="X174" i="158"/>
  <c r="Y174" i="158"/>
  <c r="Z174" i="158"/>
  <c r="X175" i="158"/>
  <c r="Y175" i="158"/>
  <c r="Z175" i="158"/>
  <c r="X176" i="158"/>
  <c r="Y176" i="158"/>
  <c r="Z176" i="158"/>
  <c r="X177" i="158"/>
  <c r="Y177" i="158"/>
  <c r="Z177" i="158"/>
  <c r="X178" i="158"/>
  <c r="Y178" i="158"/>
  <c r="Z178" i="158"/>
  <c r="X179" i="158"/>
  <c r="Y179" i="158"/>
  <c r="Z179" i="158"/>
  <c r="X180" i="158"/>
  <c r="Y180" i="158"/>
  <c r="Z180" i="158"/>
  <c r="X181" i="158"/>
  <c r="Y181" i="158"/>
  <c r="Z181" i="158"/>
  <c r="X182" i="158"/>
  <c r="Y182" i="158"/>
  <c r="Z182" i="158"/>
  <c r="X183" i="158"/>
  <c r="Y183" i="158"/>
  <c r="Z183" i="158"/>
  <c r="X184" i="158"/>
  <c r="Y184" i="158"/>
  <c r="Z184" i="158"/>
  <c r="X185" i="158"/>
  <c r="Y185" i="158"/>
  <c r="Z185" i="158"/>
  <c r="X186" i="158"/>
  <c r="Y186" i="158"/>
  <c r="Z186" i="158"/>
  <c r="X187" i="158"/>
  <c r="Y187" i="158"/>
  <c r="Z187" i="158"/>
  <c r="X188" i="158"/>
  <c r="Y188" i="158"/>
  <c r="Z188" i="158"/>
  <c r="X189" i="158"/>
  <c r="Y189" i="158"/>
  <c r="Z189" i="158"/>
  <c r="X190" i="158"/>
  <c r="Y190" i="158"/>
  <c r="Z190" i="158"/>
  <c r="X191" i="158"/>
  <c r="Y191" i="158"/>
  <c r="Z191" i="158"/>
  <c r="X193" i="158"/>
  <c r="Y193" i="158"/>
  <c r="Z193" i="158"/>
  <c r="X194" i="158"/>
  <c r="Y194" i="158"/>
  <c r="Z194" i="158"/>
  <c r="X195" i="158"/>
  <c r="Y195" i="158"/>
  <c r="Z195" i="158"/>
  <c r="X196" i="158"/>
  <c r="Y196" i="158"/>
  <c r="Z196" i="158"/>
  <c r="X197" i="158"/>
  <c r="Y197" i="158"/>
  <c r="Z197" i="158"/>
  <c r="X198" i="158"/>
  <c r="Y198" i="158"/>
  <c r="Z198" i="158"/>
  <c r="X199" i="158"/>
  <c r="Y199" i="158"/>
  <c r="Z199" i="158"/>
  <c r="X203" i="158"/>
  <c r="Y203" i="158"/>
  <c r="Z203" i="158"/>
  <c r="X204" i="158"/>
  <c r="Y204" i="158"/>
  <c r="Z204" i="158"/>
  <c r="X205" i="158"/>
  <c r="Y205" i="158"/>
  <c r="Z205" i="158"/>
  <c r="X208" i="158"/>
  <c r="Y208" i="158"/>
  <c r="Z208" i="158"/>
  <c r="X209" i="158"/>
  <c r="Y209" i="158"/>
  <c r="Z209" i="158"/>
  <c r="X212" i="158"/>
  <c r="Y212" i="158"/>
  <c r="Z212" i="158"/>
  <c r="X213" i="158"/>
  <c r="Y213" i="158"/>
  <c r="Z213" i="158"/>
  <c r="X214" i="158"/>
  <c r="Y214" i="158"/>
  <c r="Z214" i="158"/>
  <c r="X215" i="158"/>
  <c r="Y215" i="158"/>
  <c r="Z215" i="158"/>
  <c r="X217" i="158"/>
  <c r="Y217" i="158"/>
  <c r="Z217" i="158"/>
  <c r="X218" i="158"/>
  <c r="Y218" i="158"/>
  <c r="Z218" i="158"/>
  <c r="X219" i="158"/>
  <c r="Y219" i="158"/>
  <c r="Z219" i="158"/>
  <c r="X220" i="158"/>
  <c r="Y220" i="158"/>
  <c r="Z220" i="158"/>
  <c r="X221" i="158"/>
  <c r="Y221" i="158"/>
  <c r="Z221" i="158"/>
  <c r="X222" i="158"/>
  <c r="Y222" i="158"/>
  <c r="Z222" i="158"/>
  <c r="X223" i="158"/>
  <c r="Y223" i="158"/>
  <c r="Z223" i="158"/>
  <c r="X224" i="158"/>
  <c r="Y224" i="158"/>
  <c r="Z224" i="158"/>
  <c r="X225" i="158"/>
  <c r="Y225" i="158"/>
  <c r="Z225" i="158"/>
  <c r="X226" i="158"/>
  <c r="Y226" i="158"/>
  <c r="Z226" i="158"/>
  <c r="X227" i="158"/>
  <c r="Y227" i="158"/>
  <c r="Z227" i="158"/>
  <c r="X228" i="158"/>
  <c r="Y228" i="158"/>
  <c r="Z228" i="158"/>
  <c r="X229" i="158"/>
  <c r="Y229" i="158"/>
  <c r="Z229" i="158"/>
  <c r="X230" i="158"/>
  <c r="Y230" i="158"/>
  <c r="Z230" i="158"/>
  <c r="X231" i="158"/>
  <c r="Y231" i="158"/>
  <c r="Z231" i="158"/>
  <c r="X232" i="158"/>
  <c r="Y232" i="158"/>
  <c r="Z232" i="158"/>
  <c r="X233" i="158"/>
  <c r="Y233" i="158"/>
  <c r="Z233" i="158"/>
  <c r="X234" i="158"/>
  <c r="Y234" i="158"/>
  <c r="Z234" i="158"/>
  <c r="X235" i="158"/>
  <c r="Y235" i="158"/>
  <c r="Z235" i="158"/>
  <c r="X236" i="158"/>
  <c r="Y236" i="158"/>
  <c r="Z236" i="158"/>
  <c r="X237" i="158"/>
  <c r="Y237" i="158"/>
  <c r="Z237" i="158"/>
  <c r="X238" i="158"/>
  <c r="Y238" i="158"/>
  <c r="Z238" i="158"/>
  <c r="X239" i="158"/>
  <c r="Y239" i="158"/>
  <c r="Z239" i="158"/>
  <c r="X240" i="158"/>
  <c r="Y240" i="158"/>
  <c r="Z240" i="158"/>
  <c r="X241" i="158"/>
  <c r="Y241" i="158"/>
  <c r="Z241" i="158"/>
  <c r="X243" i="158"/>
  <c r="Y243" i="158"/>
  <c r="Z243" i="158"/>
  <c r="X244" i="158"/>
  <c r="Y244" i="158"/>
  <c r="Z244" i="158"/>
  <c r="X245" i="158"/>
  <c r="Y245" i="158"/>
  <c r="Z245" i="158"/>
  <c r="X246" i="158"/>
  <c r="Y246" i="158"/>
  <c r="Z246" i="158"/>
  <c r="H250" i="158" l="1" a="1"/>
  <c r="H250" i="158" s="1"/>
  <c r="AA250" i="158" s="1"/>
  <c r="H251" i="158" a="1"/>
  <c r="H251" i="158" s="1"/>
  <c r="H252" i="158" a="1"/>
  <c r="H252" i="158" s="1"/>
  <c r="H253" i="158" a="1"/>
  <c r="H253" i="158" s="1"/>
  <c r="H254" i="158" a="1"/>
  <c r="H254" i="158" s="1"/>
  <c r="H255" i="158" a="1"/>
  <c r="H255" i="158" s="1"/>
  <c r="H256" i="158" a="1"/>
  <c r="H256" i="158" s="1"/>
  <c r="H257" i="158" a="1"/>
  <c r="H257" i="158" s="1"/>
  <c r="H258" i="158" a="1"/>
  <c r="H258" i="158" s="1"/>
  <c r="H259" i="158" a="1"/>
  <c r="H259" i="158" s="1"/>
  <c r="H260" i="158" a="1"/>
  <c r="H260" i="158" s="1"/>
  <c r="H261" i="158" a="1"/>
  <c r="H261" i="158" s="1"/>
  <c r="H262" i="158" a="1"/>
  <c r="H262" i="158" s="1"/>
  <c r="H263" i="158" a="1"/>
  <c r="H263" i="158" s="1"/>
  <c r="H264" i="158" a="1"/>
  <c r="H264" i="158" s="1"/>
  <c r="H265" i="158" a="1"/>
  <c r="H265" i="158" s="1"/>
  <c r="H266" i="158" a="1"/>
  <c r="H266" i="158" s="1"/>
  <c r="H267" i="158" a="1"/>
  <c r="H267" i="158" s="1"/>
  <c r="H268" i="158" a="1"/>
  <c r="H268" i="158" s="1"/>
  <c r="H269" i="158" a="1"/>
  <c r="H269" i="158" s="1"/>
  <c r="H270" i="158" a="1"/>
  <c r="H270" i="158" s="1"/>
  <c r="H271" i="158" a="1"/>
  <c r="H271" i="158" s="1"/>
  <c r="H272" i="158" a="1"/>
  <c r="H272" i="158" s="1"/>
  <c r="H273" i="158" a="1"/>
  <c r="H273" i="158" s="1"/>
  <c r="H274" i="158" a="1"/>
  <c r="H274" i="158" s="1"/>
  <c r="H275" i="158" a="1"/>
  <c r="H275" i="158" s="1"/>
  <c r="AA275" i="158" s="1"/>
  <c r="H276" i="158" a="1"/>
  <c r="H276" i="158" s="1"/>
  <c r="AA276" i="158" s="1"/>
  <c r="H277" i="158" a="1"/>
  <c r="H277" i="158" s="1"/>
  <c r="AA277" i="158" s="1"/>
  <c r="H278" i="158" a="1"/>
  <c r="H278" i="158" s="1"/>
  <c r="AA278" i="158" s="1"/>
  <c r="H279" i="158" a="1"/>
  <c r="H279" i="158" s="1"/>
  <c r="AA279" i="158" s="1"/>
  <c r="H280" i="158" a="1"/>
  <c r="H280" i="158" s="1"/>
  <c r="AA280" i="158" s="1"/>
  <c r="H281" i="158" a="1"/>
  <c r="H281" i="158" s="1"/>
  <c r="AA281" i="158" s="1"/>
  <c r="H282" i="158" a="1"/>
  <c r="H282" i="158" s="1"/>
  <c r="AA282" i="158" s="1"/>
  <c r="H283" i="158" a="1"/>
  <c r="H283" i="158" s="1"/>
  <c r="AA283" i="158" s="1"/>
  <c r="H284" i="158" a="1"/>
  <c r="H284" i="158" s="1"/>
  <c r="AA284" i="158" s="1"/>
  <c r="H285" i="158" a="1"/>
  <c r="H285" i="158" s="1"/>
  <c r="AA285" i="158" s="1"/>
  <c r="H286" i="158" a="1"/>
  <c r="H286" i="158" s="1"/>
  <c r="AA286" i="158" s="1"/>
  <c r="H287" i="158" a="1"/>
  <c r="H287" i="158" s="1"/>
  <c r="AA287" i="158" s="1"/>
  <c r="H288" i="158" a="1"/>
  <c r="H288" i="158" s="1"/>
  <c r="AA288" i="158" s="1"/>
  <c r="H289" i="158" a="1"/>
  <c r="H289" i="158" s="1"/>
  <c r="AA289" i="158" s="1"/>
  <c r="H290" i="158" a="1"/>
  <c r="H290" i="158" s="1"/>
  <c r="AA290" i="158" s="1"/>
  <c r="H292" i="158" a="1"/>
  <c r="H292" i="158" s="1"/>
  <c r="AA292" i="158" s="1"/>
  <c r="H293" i="158" a="1"/>
  <c r="H293" i="158" s="1"/>
  <c r="AA293" i="158" s="1"/>
  <c r="H294" i="158" a="1"/>
  <c r="H294" i="158" s="1"/>
  <c r="AA294" i="158" s="1"/>
  <c r="H295" i="158" a="1"/>
  <c r="H295" i="158" s="1"/>
  <c r="AA295" i="158" s="1"/>
  <c r="H296" i="158" a="1"/>
  <c r="H296" i="158" s="1"/>
  <c r="AA296" i="158" s="1"/>
  <c r="H297" i="158" a="1"/>
  <c r="H297" i="158" s="1"/>
  <c r="AA297" i="158" s="1"/>
  <c r="H298" i="158" a="1"/>
  <c r="H298" i="158" s="1"/>
  <c r="AA298" i="158" s="1"/>
  <c r="H299" i="158" a="1"/>
  <c r="H299" i="158" s="1"/>
  <c r="AA299" i="158" s="1"/>
  <c r="H300" i="158" a="1"/>
  <c r="H300" i="158" s="1"/>
  <c r="AA300" i="158" s="1"/>
  <c r="H301" i="158" a="1"/>
  <c r="H301" i="158" s="1"/>
  <c r="AA301" i="158" s="1"/>
  <c r="H302" i="158" a="1"/>
  <c r="H302" i="158" s="1"/>
  <c r="AA302" i="158" s="1"/>
  <c r="H303" i="158" a="1"/>
  <c r="H303" i="158" s="1"/>
  <c r="AA303" i="158" s="1"/>
  <c r="H304" i="158" a="1"/>
  <c r="H304" i="158" s="1"/>
  <c r="AA304" i="158" s="1"/>
  <c r="H305" i="158" a="1"/>
  <c r="H305" i="158" s="1"/>
  <c r="AA305" i="158" s="1"/>
  <c r="H306" i="158" a="1"/>
  <c r="H306" i="158" s="1"/>
  <c r="AA306" i="158" s="1"/>
  <c r="H307" i="158" a="1"/>
  <c r="H307" i="158" s="1"/>
  <c r="AA307" i="158" s="1"/>
  <c r="H308" i="158" a="1"/>
  <c r="H308" i="158" s="1"/>
  <c r="AA308" i="158" s="1"/>
  <c r="H309" i="158" a="1"/>
  <c r="H309" i="158" s="1"/>
  <c r="AA309" i="158" s="1"/>
  <c r="H310" i="158" a="1"/>
  <c r="H310" i="158" s="1"/>
  <c r="AA310" i="158" s="1"/>
  <c r="H311" i="158" a="1"/>
  <c r="H311" i="158" s="1"/>
  <c r="AA311" i="158" s="1"/>
  <c r="H312" i="158" a="1"/>
  <c r="H312" i="158" s="1"/>
  <c r="AA312" i="158" s="1"/>
  <c r="H313" i="158" a="1"/>
  <c r="H313" i="158" s="1"/>
  <c r="AA313" i="158" s="1"/>
  <c r="H314" i="158" a="1"/>
  <c r="H314" i="158" s="1"/>
  <c r="AA314" i="158" s="1"/>
  <c r="H315" i="158" a="1"/>
  <c r="H315" i="158" s="1"/>
  <c r="AA315" i="158" s="1"/>
  <c r="H316" i="158" a="1"/>
  <c r="H316" i="158" s="1"/>
  <c r="AA316" i="158" s="1"/>
  <c r="H317" i="158" a="1"/>
  <c r="H317" i="158" s="1"/>
  <c r="AA317" i="158" s="1"/>
  <c r="H318" i="158" a="1"/>
  <c r="H318" i="158" s="1"/>
  <c r="AA318" i="158" s="1"/>
  <c r="H319" i="158" a="1"/>
  <c r="H319" i="158" s="1"/>
  <c r="AA319" i="158" s="1"/>
  <c r="H320" i="158" a="1"/>
  <c r="H320" i="158" s="1"/>
  <c r="AA320" i="158" s="1"/>
  <c r="H321" i="158" a="1"/>
  <c r="H321" i="158" s="1"/>
  <c r="AA321" i="158" s="1"/>
  <c r="H322" i="158" a="1"/>
  <c r="H322" i="158" s="1"/>
  <c r="AA322" i="158" s="1"/>
  <c r="H323" i="158" a="1"/>
  <c r="H323" i="158" s="1"/>
  <c r="AA323" i="158" s="1"/>
  <c r="H324" i="158" a="1"/>
  <c r="H324" i="158" s="1"/>
  <c r="AA324" i="158" s="1"/>
  <c r="H325" i="158" a="1"/>
  <c r="H325" i="158" s="1"/>
  <c r="AA325" i="158" s="1"/>
  <c r="H326" i="158" a="1"/>
  <c r="H326" i="158" s="1"/>
  <c r="AA326" i="158" s="1"/>
  <c r="H327" i="158" a="1"/>
  <c r="H327" i="158" s="1"/>
  <c r="AA327" i="158" s="1"/>
  <c r="H328" i="158" a="1"/>
  <c r="H328" i="158" s="1"/>
  <c r="AA328" i="158" s="1"/>
  <c r="H329" i="158" a="1"/>
  <c r="H329" i="158" s="1"/>
  <c r="AA329" i="158" s="1"/>
  <c r="H330" i="158" a="1"/>
  <c r="H330" i="158" s="1"/>
  <c r="AA330" i="158" s="1"/>
  <c r="H331" i="158" a="1"/>
  <c r="H331" i="158" s="1"/>
  <c r="AA331" i="158" s="1"/>
  <c r="H332" i="158" a="1"/>
  <c r="H332" i="158" s="1"/>
  <c r="AA332" i="158" s="1"/>
  <c r="H333" i="158" a="1"/>
  <c r="H333" i="158" s="1"/>
  <c r="AA333" i="158" s="1"/>
  <c r="H334" i="158" a="1"/>
  <c r="H334" i="158" s="1"/>
  <c r="AA334" i="158" s="1"/>
  <c r="H335" i="158" a="1"/>
  <c r="H335" i="158" s="1"/>
  <c r="AA335" i="158" s="1"/>
  <c r="H336" i="158" a="1"/>
  <c r="H336" i="158" s="1"/>
  <c r="AA336" i="158" s="1"/>
  <c r="H337" i="158" a="1"/>
  <c r="H337" i="158" s="1"/>
  <c r="AA337" i="158" s="1"/>
  <c r="H338" i="158" a="1"/>
  <c r="H338" i="158" s="1"/>
  <c r="AA338" i="158" s="1"/>
  <c r="H339" i="158" a="1"/>
  <c r="H339" i="158" s="1"/>
  <c r="AA339" i="158" s="1"/>
  <c r="H340" i="158" a="1"/>
  <c r="H340" i="158" s="1"/>
  <c r="AA340" i="158" s="1"/>
  <c r="H341" i="158" a="1"/>
  <c r="H341" i="158" s="1"/>
  <c r="AA341" i="158" s="1"/>
  <c r="H342" i="158" a="1"/>
  <c r="H342" i="158" s="1"/>
  <c r="AA342" i="158" s="1"/>
  <c r="H343" i="158" a="1"/>
  <c r="H343" i="158" s="1"/>
  <c r="AA343" i="158" s="1"/>
  <c r="H344" i="158" a="1"/>
  <c r="H344" i="158" s="1"/>
  <c r="AA344" i="158" s="1"/>
  <c r="H345" i="158" a="1"/>
  <c r="H345" i="158" s="1"/>
  <c r="AA345" i="158" s="1"/>
  <c r="H346" i="158" a="1"/>
  <c r="H346" i="158" s="1"/>
  <c r="AA346" i="158" s="1"/>
  <c r="H347" i="158" a="1"/>
  <c r="H347" i="158" s="1"/>
  <c r="AA347" i="158" s="1"/>
  <c r="H348" i="158" a="1"/>
  <c r="H348" i="158" s="1"/>
  <c r="AA348" i="158" s="1"/>
  <c r="H349" i="158" a="1"/>
  <c r="H349" i="158" s="1"/>
  <c r="AA349" i="158" s="1"/>
  <c r="H350" i="158" a="1"/>
  <c r="H350" i="158" s="1"/>
  <c r="AA350" i="158" s="1"/>
  <c r="H351" i="158" a="1"/>
  <c r="H351" i="158" s="1"/>
  <c r="AA351" i="158" s="1"/>
  <c r="H352" i="158" a="1"/>
  <c r="H352" i="158" s="1"/>
  <c r="AA352" i="158" s="1"/>
  <c r="H353" i="158" a="1"/>
  <c r="H353" i="158" s="1"/>
  <c r="AA353" i="158" s="1"/>
  <c r="H354" i="158" a="1"/>
  <c r="H354" i="158" s="1"/>
  <c r="AA354" i="158" s="1"/>
  <c r="H355" i="158" a="1"/>
  <c r="H355" i="158" s="1"/>
  <c r="AA355" i="158" s="1"/>
  <c r="H356" i="158" a="1"/>
  <c r="H356" i="158" s="1"/>
  <c r="AA356" i="158" s="1"/>
  <c r="H357" i="158" a="1"/>
  <c r="H357" i="158" s="1"/>
  <c r="AA357" i="158" s="1"/>
  <c r="H358" i="158" a="1"/>
  <c r="H358" i="158" s="1"/>
  <c r="AA358" i="158" s="1"/>
  <c r="H359" i="158" a="1"/>
  <c r="H359" i="158" s="1"/>
  <c r="AA359" i="158" s="1"/>
  <c r="H360" i="158" a="1"/>
  <c r="H360" i="158" s="1"/>
  <c r="AA360" i="158" s="1"/>
  <c r="H361" i="158" a="1"/>
  <c r="H361" i="158" s="1"/>
  <c r="AA361" i="158" s="1"/>
  <c r="H362" i="158" a="1"/>
  <c r="H362" i="158" s="1"/>
  <c r="AA362" i="158" s="1"/>
  <c r="H363" i="158" a="1"/>
  <c r="H363" i="158" s="1"/>
  <c r="AA363" i="158" s="1"/>
  <c r="H364" i="158" a="1"/>
  <c r="H364" i="158" s="1"/>
  <c r="AA364" i="158" s="1"/>
  <c r="H365" i="158" a="1"/>
  <c r="H365" i="158" s="1"/>
  <c r="AA365" i="158" s="1"/>
  <c r="H366" i="158" a="1"/>
  <c r="H366" i="158" s="1"/>
  <c r="AA366" i="158" s="1"/>
  <c r="H367" i="158" a="1"/>
  <c r="H367" i="158" s="1"/>
  <c r="AA367" i="158" s="1"/>
  <c r="H368" i="158" a="1"/>
  <c r="H368" i="158" s="1"/>
  <c r="AA368" i="158" s="1"/>
  <c r="H369" i="158" a="1"/>
  <c r="H369" i="158" s="1"/>
  <c r="AA369" i="158" s="1"/>
  <c r="H370" i="158" a="1"/>
  <c r="H370" i="158" s="1"/>
  <c r="AA370" i="158" s="1"/>
  <c r="H371" i="158" a="1"/>
  <c r="H371" i="158" s="1"/>
  <c r="AA371" i="158" s="1"/>
  <c r="H372" i="158" a="1"/>
  <c r="H372" i="158" s="1"/>
  <c r="AA372" i="158" s="1"/>
  <c r="H373" i="158" a="1"/>
  <c r="H373" i="158" s="1"/>
  <c r="AA373" i="158" s="1"/>
  <c r="H374" i="158" a="1"/>
  <c r="H374" i="158" s="1"/>
  <c r="AA374" i="158" s="1"/>
  <c r="H375" i="158" a="1"/>
  <c r="H375" i="158" s="1"/>
  <c r="AA375" i="158" s="1"/>
  <c r="H376" i="158" a="1"/>
  <c r="H376" i="158" s="1"/>
  <c r="AA376" i="158" s="1"/>
  <c r="H377" i="158" a="1"/>
  <c r="H377" i="158" s="1"/>
  <c r="AA377" i="158" s="1"/>
  <c r="H378" i="158" a="1"/>
  <c r="H378" i="158" s="1"/>
  <c r="AA378" i="158" s="1"/>
  <c r="H379" i="158" a="1"/>
  <c r="H379" i="158" s="1"/>
  <c r="AA379" i="158" s="1"/>
  <c r="H380" i="158" a="1"/>
  <c r="H380" i="158" s="1"/>
  <c r="AA380" i="158" s="1"/>
  <c r="H381" i="158" a="1"/>
  <c r="H381" i="158" s="1"/>
  <c r="AA381" i="158" s="1"/>
  <c r="H382" i="158" a="1"/>
  <c r="H382" i="158" s="1"/>
  <c r="AA382" i="158" s="1"/>
  <c r="H383" i="158" a="1"/>
  <c r="H383" i="158" s="1"/>
  <c r="AA383" i="158" s="1"/>
  <c r="H384" i="158" a="1"/>
  <c r="H384" i="158" s="1"/>
  <c r="AA384" i="158" s="1"/>
  <c r="H385" i="158" a="1"/>
  <c r="H385" i="158" s="1"/>
  <c r="AA385" i="158" s="1"/>
  <c r="H386" i="158" a="1"/>
  <c r="H386" i="158" s="1"/>
  <c r="AA386" i="158" s="1"/>
  <c r="H387" i="158" a="1"/>
  <c r="H387" i="158" s="1"/>
  <c r="AA387" i="158" s="1"/>
  <c r="H388" i="158" a="1"/>
  <c r="H388" i="158" s="1"/>
  <c r="AA388" i="158" s="1"/>
  <c r="H389" i="158" a="1"/>
  <c r="H389" i="158" s="1"/>
  <c r="AA389" i="158" s="1"/>
  <c r="H390" i="158" a="1"/>
  <c r="H390" i="158" s="1"/>
  <c r="AA390" i="158" s="1"/>
  <c r="H391" i="158" a="1"/>
  <c r="H391" i="158" s="1"/>
  <c r="AA391" i="158" s="1"/>
  <c r="H392" i="158" a="1"/>
  <c r="H392" i="158" s="1"/>
  <c r="AA392" i="158" s="1"/>
  <c r="H393" i="158" a="1"/>
  <c r="H393" i="158" s="1"/>
  <c r="AA393" i="158" s="1"/>
  <c r="H394" i="158" a="1"/>
  <c r="H394" i="158" s="1"/>
  <c r="AA394" i="158" s="1"/>
  <c r="H395" i="158" a="1"/>
  <c r="H395" i="158" s="1"/>
  <c r="AA395" i="158" s="1"/>
  <c r="H396" i="158" a="1"/>
  <c r="H396" i="158" s="1"/>
  <c r="AA396" i="158" s="1"/>
  <c r="H397" i="158" a="1"/>
  <c r="H397" i="158" s="1"/>
  <c r="AA397" i="158" s="1"/>
  <c r="H398" i="158" a="1"/>
  <c r="H398" i="158" s="1"/>
  <c r="AA398" i="158" s="1"/>
  <c r="H399" i="158" a="1"/>
  <c r="H399" i="158" s="1"/>
  <c r="AA399" i="158" s="1"/>
  <c r="H400" i="158" a="1"/>
  <c r="H400" i="158" s="1"/>
  <c r="AA400" i="158" s="1"/>
  <c r="H455" i="158" a="1"/>
  <c r="H455" i="158" s="1"/>
  <c r="AA455" i="158" s="1"/>
  <c r="H458" i="158" a="1"/>
  <c r="H458" i="158" s="1"/>
  <c r="AA458" i="158" s="1"/>
  <c r="H462" i="158" a="1"/>
  <c r="H462" i="158" s="1"/>
  <c r="AA462" i="158" s="1"/>
  <c r="H463" i="158" a="1"/>
  <c r="H463" i="158" s="1"/>
  <c r="AA463" i="158" s="1"/>
  <c r="H470" i="158" a="1"/>
  <c r="H470" i="158" s="1"/>
  <c r="AA470" i="158" s="1"/>
  <c r="H471" i="158" a="1"/>
  <c r="H471" i="158" s="1"/>
  <c r="AA471" i="158" s="1"/>
  <c r="H476" i="158" a="1"/>
  <c r="H476" i="158" s="1"/>
  <c r="AA476" i="158" s="1"/>
  <c r="H479" i="158" a="1"/>
  <c r="H479" i="158" s="1"/>
  <c r="AA479" i="158" s="1"/>
  <c r="H480" i="158" a="1"/>
  <c r="H480" i="158" s="1"/>
  <c r="AA480" i="158" s="1"/>
  <c r="H481" i="158" a="1"/>
  <c r="H481" i="158" s="1"/>
  <c r="AA481" i="158" s="1"/>
  <c r="H482" i="158" a="1"/>
  <c r="H482" i="158" s="1"/>
  <c r="AA482" i="158" s="1"/>
  <c r="H483" i="158" a="1"/>
  <c r="H483" i="158" s="1"/>
  <c r="AA483" i="158" s="1"/>
  <c r="H484" i="158" a="1"/>
  <c r="H484" i="158" s="1"/>
  <c r="AA484" i="158" s="1"/>
  <c r="H485" i="158" a="1"/>
  <c r="H485" i="158" s="1"/>
  <c r="AA485" i="158" s="1"/>
  <c r="H486" i="158" a="1"/>
  <c r="H486" i="158" s="1"/>
  <c r="AA486" i="158" s="1"/>
  <c r="H487" i="158" a="1"/>
  <c r="H487" i="158" s="1"/>
  <c r="AA487" i="158" s="1"/>
  <c r="H488" i="158" a="1"/>
  <c r="H488" i="158" s="1"/>
  <c r="AA488" i="158" s="1"/>
  <c r="H489" i="158" a="1"/>
  <c r="H489" i="158" s="1"/>
  <c r="AA489" i="158" s="1"/>
  <c r="H490" i="158" a="1"/>
  <c r="H490" i="158" s="1"/>
  <c r="AA490" i="158" s="1"/>
  <c r="H491" i="158" a="1"/>
  <c r="H491" i="158" s="1"/>
  <c r="AA491" i="158" s="1"/>
  <c r="H492" i="158" a="1"/>
  <c r="H492" i="158" s="1"/>
  <c r="AA492" i="158" s="1"/>
  <c r="H493" i="158" a="1"/>
  <c r="H493" i="158" s="1"/>
  <c r="AA493" i="158" s="1"/>
  <c r="H494" i="158" a="1"/>
  <c r="H494" i="158" s="1"/>
  <c r="AA494" i="158" s="1"/>
  <c r="H495" i="158" a="1"/>
  <c r="H495" i="158" s="1"/>
  <c r="AA495" i="158" s="1"/>
  <c r="H496" i="158" a="1"/>
  <c r="H496" i="158" s="1"/>
  <c r="AA496" i="158" s="1"/>
  <c r="H497" i="158" a="1"/>
  <c r="H497" i="158" s="1"/>
  <c r="AA497" i="158" s="1"/>
  <c r="H498" i="158" a="1"/>
  <c r="H498" i="158" s="1"/>
  <c r="AA498" i="158" s="1"/>
  <c r="H499" i="158" a="1"/>
  <c r="H499" i="158" s="1"/>
  <c r="AA499" i="158" s="1"/>
  <c r="H500" i="158" a="1"/>
  <c r="H500" i="158" s="1"/>
  <c r="AA500" i="158" s="1"/>
  <c r="H501" i="158" a="1"/>
  <c r="H501" i="158" s="1"/>
  <c r="AA501" i="158" s="1"/>
  <c r="H502" i="158" a="1"/>
  <c r="H502" i="158" s="1"/>
  <c r="AA502" i="158" s="1"/>
  <c r="H503" i="158" a="1"/>
  <c r="H503" i="158" s="1"/>
  <c r="AA503" i="158" s="1"/>
  <c r="H504" i="158" a="1"/>
  <c r="H504" i="158" s="1"/>
  <c r="AA504" i="158" s="1"/>
  <c r="H505" i="158" a="1"/>
  <c r="H505" i="158" s="1"/>
  <c r="AA505" i="158" s="1"/>
  <c r="H506" i="158" a="1"/>
  <c r="H506" i="158" s="1"/>
  <c r="AA506" i="158" s="1"/>
  <c r="H507" i="158" a="1"/>
  <c r="H507" i="158" s="1"/>
  <c r="AA507" i="158" s="1"/>
  <c r="H508" i="158" a="1"/>
  <c r="H508" i="158" s="1"/>
  <c r="AA508" i="158" s="1"/>
  <c r="H509" i="158" a="1"/>
  <c r="H509" i="158" s="1"/>
  <c r="AA509" i="158" s="1"/>
  <c r="H510" i="158" a="1"/>
  <c r="H510" i="158" s="1"/>
  <c r="AA510" i="158" s="1"/>
  <c r="H511" i="158" a="1"/>
  <c r="H511" i="158" s="1"/>
  <c r="AA511" i="158" s="1"/>
  <c r="H512" i="158" a="1"/>
  <c r="H512" i="158" s="1"/>
  <c r="AA512" i="158" s="1"/>
  <c r="H514" i="158" a="1"/>
  <c r="H514" i="158" s="1"/>
  <c r="AA514" i="158" s="1"/>
  <c r="H515" i="158" a="1"/>
  <c r="H515" i="158" s="1"/>
  <c r="AA515" i="158" s="1"/>
  <c r="H516" i="158" a="1"/>
  <c r="H516" i="158" s="1"/>
  <c r="AA516" i="158" s="1"/>
  <c r="H517" i="158" a="1"/>
  <c r="H517" i="158" s="1"/>
  <c r="AA517" i="158" s="1"/>
  <c r="H518" i="158" a="1"/>
  <c r="H518" i="158" s="1"/>
  <c r="AA518" i="158" s="1"/>
  <c r="H519" i="158" a="1"/>
  <c r="H519" i="158" s="1"/>
  <c r="AA519" i="158" s="1"/>
  <c r="H520" i="158" a="1"/>
  <c r="H520" i="158" s="1"/>
  <c r="AA520" i="158" s="1"/>
  <c r="H521" i="158" a="1"/>
  <c r="H521" i="158" s="1"/>
  <c r="AA521" i="158" s="1"/>
  <c r="H522" i="158" a="1"/>
  <c r="H522" i="158" s="1"/>
  <c r="AA522" i="158" s="1"/>
  <c r="H523" i="158" a="1"/>
  <c r="H523" i="158" s="1"/>
  <c r="AA523" i="158" s="1"/>
  <c r="H524" i="158" a="1"/>
  <c r="H524" i="158" s="1"/>
  <c r="AA524" i="158" s="1"/>
  <c r="H525" i="158" a="1"/>
  <c r="H525" i="158" s="1"/>
  <c r="AA525" i="158" s="1"/>
  <c r="H526" i="158" a="1"/>
  <c r="H526" i="158" s="1"/>
  <c r="AA526" i="158" s="1"/>
  <c r="H527" i="158" a="1"/>
  <c r="H527" i="158" s="1"/>
  <c r="AA527" i="158" s="1"/>
  <c r="H528" i="158" a="1"/>
  <c r="H528" i="158" s="1"/>
  <c r="AA528" i="158" s="1"/>
  <c r="H529" i="158" a="1"/>
  <c r="H529" i="158" s="1"/>
  <c r="AA529" i="158" s="1"/>
  <c r="H530" i="158" a="1"/>
  <c r="H530" i="158" s="1"/>
  <c r="AA530" i="158" s="1"/>
  <c r="H531" i="158" a="1"/>
  <c r="H531" i="158" s="1"/>
  <c r="AA531" i="158" s="1"/>
  <c r="H532" i="158" a="1"/>
  <c r="H532" i="158" s="1"/>
  <c r="AA532" i="158" s="1"/>
  <c r="H533" i="158" a="1"/>
  <c r="H533" i="158" s="1"/>
  <c r="AA533" i="158" s="1"/>
  <c r="H534" i="158" a="1"/>
  <c r="H534" i="158" s="1"/>
  <c r="AA534" i="158" s="1"/>
  <c r="H535" i="158" a="1"/>
  <c r="H535" i="158" s="1"/>
  <c r="AA535" i="158" s="1"/>
  <c r="H536" i="158" a="1"/>
  <c r="H536" i="158" s="1"/>
  <c r="AA536" i="158" s="1"/>
  <c r="H537" i="158" a="1"/>
  <c r="H537" i="158" s="1"/>
  <c r="AA537" i="158" s="1"/>
  <c r="H538" i="158" a="1"/>
  <c r="H538" i="158" s="1"/>
  <c r="AA538" i="158" s="1"/>
  <c r="H539" i="158" a="1"/>
  <c r="H539" i="158" s="1"/>
  <c r="AA539" i="158" s="1"/>
  <c r="H540" i="158" a="1"/>
  <c r="H540" i="158" s="1"/>
  <c r="AA540" i="158" s="1"/>
  <c r="H541" i="158" a="1"/>
  <c r="H541" i="158" s="1"/>
  <c r="AA541" i="158" s="1"/>
  <c r="H542" i="158" a="1"/>
  <c r="H542" i="158" s="1"/>
  <c r="AA542" i="158" s="1"/>
  <c r="H543" i="158" a="1"/>
  <c r="H543" i="158" s="1"/>
  <c r="AA543" i="158" s="1"/>
  <c r="H544" i="158" a="1"/>
  <c r="H544" i="158" s="1"/>
  <c r="AA544" i="158" s="1"/>
  <c r="H545" i="158" a="1"/>
  <c r="H545" i="158" s="1"/>
  <c r="AA545" i="158" s="1"/>
  <c r="H546" i="158" a="1"/>
  <c r="H546" i="158" s="1"/>
  <c r="AA546" i="158" s="1"/>
  <c r="H547" i="158" a="1"/>
  <c r="H547" i="158" s="1"/>
  <c r="AA547" i="158" s="1"/>
  <c r="H548" i="158" a="1"/>
  <c r="H548" i="158" s="1"/>
  <c r="AA548" i="158" s="1"/>
  <c r="H549" i="158" a="1"/>
  <c r="H549" i="158" s="1"/>
  <c r="AA549" i="158" s="1"/>
  <c r="H550" i="158" a="1"/>
  <c r="H550" i="158" s="1"/>
  <c r="AA550" i="158" s="1"/>
  <c r="H551" i="158" a="1"/>
  <c r="H551" i="158" s="1"/>
  <c r="AA551" i="158" s="1"/>
  <c r="H552" i="158" a="1"/>
  <c r="H552" i="158" s="1"/>
  <c r="AA552" i="158" s="1"/>
  <c r="H553" i="158" a="1"/>
  <c r="H553" i="158" s="1"/>
  <c r="AA553" i="158" s="1"/>
  <c r="H554" i="158" a="1"/>
  <c r="H554" i="158" s="1"/>
  <c r="AA554" i="158" s="1"/>
  <c r="H555" i="158" a="1"/>
  <c r="H555" i="158" s="1"/>
  <c r="AA555" i="158" s="1"/>
  <c r="H556" i="158" a="1"/>
  <c r="H556" i="158" s="1"/>
  <c r="AA556" i="158" s="1"/>
  <c r="H557" i="158" a="1"/>
  <c r="H557" i="158" s="1"/>
  <c r="AA557" i="158" s="1"/>
  <c r="H558" i="158" a="1"/>
  <c r="H558" i="158" s="1"/>
  <c r="AA558" i="158" s="1"/>
  <c r="H559" i="158" a="1"/>
  <c r="H559" i="158" s="1"/>
  <c r="AA559" i="158" s="1"/>
  <c r="H560" i="158" a="1"/>
  <c r="H560" i="158" s="1"/>
  <c r="AA560" i="158" s="1"/>
  <c r="H561" i="158" a="1"/>
  <c r="H561" i="158" s="1"/>
  <c r="AA561" i="158" s="1"/>
  <c r="H562" i="158" a="1"/>
  <c r="H562" i="158" s="1"/>
  <c r="AA562" i="158" s="1"/>
  <c r="H563" i="158" a="1"/>
  <c r="H563" i="158" s="1"/>
  <c r="AA563" i="158" s="1"/>
  <c r="H564" i="158" a="1"/>
  <c r="H564" i="158" s="1"/>
  <c r="AA564" i="158" s="1"/>
  <c r="H565" i="158" a="1"/>
  <c r="H565" i="158" s="1"/>
  <c r="AA565" i="158" s="1"/>
  <c r="H566" i="158" a="1"/>
  <c r="H566" i="158" s="1"/>
  <c r="AA566" i="158" s="1"/>
  <c r="H567" i="158" a="1"/>
  <c r="H567" i="158" s="1"/>
  <c r="AA567" i="158" s="1"/>
  <c r="H568" i="158" a="1"/>
  <c r="H568" i="158" s="1"/>
  <c r="AA568" i="158" s="1"/>
  <c r="H569" i="158" a="1"/>
  <c r="H569" i="158" s="1"/>
  <c r="AA569" i="158" s="1"/>
  <c r="H570" i="158" a="1"/>
  <c r="H570" i="158" s="1"/>
  <c r="AA570" i="158" s="1"/>
  <c r="H571" i="158" a="1"/>
  <c r="H571" i="158" s="1"/>
  <c r="AA571" i="158" s="1"/>
  <c r="H572" i="158" a="1"/>
  <c r="H572" i="158" s="1"/>
  <c r="AA572" i="158" s="1"/>
  <c r="H573" i="158" a="1"/>
  <c r="H573" i="158" s="1"/>
  <c r="AA573" i="158" s="1"/>
  <c r="H574" i="158" a="1"/>
  <c r="H574" i="158" s="1"/>
  <c r="AA574" i="158" s="1"/>
  <c r="H575" i="158" a="1"/>
  <c r="H575" i="158" s="1"/>
  <c r="AA575" i="158" s="1"/>
  <c r="H576" i="158" a="1"/>
  <c r="H576" i="158" s="1"/>
  <c r="AA576" i="158" s="1"/>
  <c r="H577" i="158" a="1"/>
  <c r="H577" i="158" s="1"/>
  <c r="AA577" i="158" s="1"/>
  <c r="H578" i="158" a="1"/>
  <c r="H578" i="158" s="1"/>
  <c r="AA578" i="158" s="1"/>
  <c r="H579" i="158" a="1"/>
  <c r="H579" i="158" s="1"/>
  <c r="AA579" i="158" s="1"/>
  <c r="H580" i="158" a="1"/>
  <c r="H580" i="158" s="1"/>
  <c r="AA580" i="158" s="1"/>
  <c r="AA581" i="158"/>
  <c r="H583" i="158" a="1"/>
  <c r="H583" i="158" s="1"/>
  <c r="AA583" i="158" s="1"/>
  <c r="H584" i="158" a="1"/>
  <c r="H584" i="158" s="1"/>
  <c r="AA584" i="158" s="1"/>
  <c r="H585" i="158" a="1"/>
  <c r="H585" i="158" s="1"/>
  <c r="AA585" i="158" s="1"/>
  <c r="H586" i="158" a="1"/>
  <c r="H586" i="158" s="1"/>
  <c r="AA586" i="158" s="1"/>
  <c r="H587" i="158" a="1"/>
  <c r="H587" i="158" s="1"/>
  <c r="AA587" i="158" s="1"/>
  <c r="H588" i="158" a="1"/>
  <c r="H588" i="158" s="1"/>
  <c r="AA588" i="158" s="1"/>
  <c r="H589" i="158" a="1"/>
  <c r="H589" i="158" s="1"/>
  <c r="AA589" i="158" s="1"/>
  <c r="H590" i="158" a="1"/>
  <c r="H590" i="158" s="1"/>
  <c r="AA590" i="158" s="1"/>
  <c r="H591" i="158" a="1"/>
  <c r="H591" i="158" s="1"/>
  <c r="AA591" i="158" s="1"/>
  <c r="H592" i="158" a="1"/>
  <c r="H592" i="158" s="1"/>
  <c r="AA592" i="158" s="1"/>
  <c r="H593" i="158" a="1"/>
  <c r="H593" i="158" s="1"/>
  <c r="AA593" i="158" s="1"/>
  <c r="H594" i="158" a="1"/>
  <c r="H594" i="158" s="1"/>
  <c r="AA594" i="158" s="1"/>
  <c r="H595" i="158" a="1"/>
  <c r="H595" i="158" s="1"/>
  <c r="AA595" i="158" s="1"/>
  <c r="H596" i="158" a="1"/>
  <c r="H596" i="158" s="1"/>
  <c r="AA596" i="158" s="1"/>
  <c r="H597" i="158" a="1"/>
  <c r="H597" i="158" s="1"/>
  <c r="AA597" i="158" s="1"/>
  <c r="H249" i="158" a="1"/>
  <c r="H249" i="158" s="1"/>
  <c r="AA249" i="158" s="1"/>
  <c r="H4" i="158" a="1"/>
  <c r="H4" i="158" s="1"/>
  <c r="AA4" i="158" s="1"/>
  <c r="H5" i="158" a="1"/>
  <c r="H5" i="158" s="1"/>
  <c r="AA5" i="158" s="1"/>
  <c r="H6" i="158" a="1"/>
  <c r="H6" i="158" s="1"/>
  <c r="AA6" i="158" s="1"/>
  <c r="H7" i="158" a="1"/>
  <c r="H7" i="158" s="1"/>
  <c r="AA7" i="158" s="1"/>
  <c r="H8" i="158" a="1"/>
  <c r="H8" i="158" s="1"/>
  <c r="AA8" i="158" s="1"/>
  <c r="H9" i="158" a="1"/>
  <c r="H9" i="158" s="1"/>
  <c r="AA9" i="158" s="1"/>
  <c r="H10" i="158" a="1"/>
  <c r="H10" i="158" s="1"/>
  <c r="AA10" i="158" s="1"/>
  <c r="H11" i="158" a="1"/>
  <c r="H11" i="158" s="1"/>
  <c r="AA11" i="158" s="1"/>
  <c r="H12" i="158" a="1"/>
  <c r="H12" i="158" s="1"/>
  <c r="AA12" i="158" s="1"/>
  <c r="H13" i="158" a="1"/>
  <c r="H13" i="158" s="1"/>
  <c r="AA13" i="158" s="1"/>
  <c r="H14" i="158" a="1"/>
  <c r="H14" i="158" s="1"/>
  <c r="AA14" i="158" s="1"/>
  <c r="H15" i="158" a="1"/>
  <c r="H15" i="158" s="1"/>
  <c r="AA15" i="158" s="1"/>
  <c r="H16" i="158" a="1"/>
  <c r="H16" i="158" s="1"/>
  <c r="AA16" i="158" s="1"/>
  <c r="H17" i="158" a="1"/>
  <c r="H17" i="158" s="1"/>
  <c r="AA17" i="158" s="1"/>
  <c r="H18" i="158" a="1"/>
  <c r="H18" i="158" s="1"/>
  <c r="AA18" i="158" s="1"/>
  <c r="H19" i="158" a="1"/>
  <c r="H19" i="158" s="1"/>
  <c r="AA19" i="158" s="1"/>
  <c r="H20" i="158" a="1"/>
  <c r="H20" i="158" s="1"/>
  <c r="AA20" i="158" s="1"/>
  <c r="H21" i="158" a="1"/>
  <c r="H21" i="158" s="1"/>
  <c r="AA21" i="158" s="1"/>
  <c r="H22" i="158" a="1"/>
  <c r="H22" i="158" s="1"/>
  <c r="AA22" i="158" s="1"/>
  <c r="H23" i="158" a="1"/>
  <c r="H23" i="158" s="1"/>
  <c r="AA23" i="158" s="1"/>
  <c r="H24" i="158" a="1"/>
  <c r="H24" i="158" s="1"/>
  <c r="AA24" i="158" s="1"/>
  <c r="H25" i="158" a="1"/>
  <c r="H25" i="158" s="1"/>
  <c r="AA25" i="158" s="1"/>
  <c r="H26" i="158" a="1"/>
  <c r="H26" i="158" s="1"/>
  <c r="AA26" i="158" s="1"/>
  <c r="H27" i="158" a="1"/>
  <c r="H27" i="158" s="1"/>
  <c r="AA27" i="158" s="1"/>
  <c r="H28" i="158" a="1"/>
  <c r="H28" i="158" s="1"/>
  <c r="AA28" i="158" s="1"/>
  <c r="H29" i="158" a="1"/>
  <c r="H29" i="158" s="1"/>
  <c r="AA29" i="158" s="1"/>
  <c r="H30" i="158" a="1"/>
  <c r="H30" i="158" s="1"/>
  <c r="AA30" i="158" s="1"/>
  <c r="H31" i="158" a="1"/>
  <c r="H31" i="158" s="1"/>
  <c r="AA31" i="158" s="1"/>
  <c r="H32" i="158" a="1"/>
  <c r="H32" i="158" s="1"/>
  <c r="AA32" i="158" s="1"/>
  <c r="H33" i="158" a="1"/>
  <c r="H33" i="158" s="1"/>
  <c r="AA33" i="158" s="1"/>
  <c r="H34" i="158" a="1"/>
  <c r="H34" i="158" s="1"/>
  <c r="AA34" i="158" s="1"/>
  <c r="H35" i="158" a="1"/>
  <c r="H35" i="158" s="1"/>
  <c r="AA35" i="158" s="1"/>
  <c r="H36" i="158" a="1"/>
  <c r="H36" i="158" s="1"/>
  <c r="AA36" i="158" s="1"/>
  <c r="H37" i="158" a="1"/>
  <c r="H37" i="158" s="1"/>
  <c r="AA37" i="158" s="1"/>
  <c r="H38" i="158" a="1"/>
  <c r="H38" i="158" s="1"/>
  <c r="AA38" i="158" s="1"/>
  <c r="H39" i="158" a="1"/>
  <c r="H39" i="158" s="1"/>
  <c r="AA39" i="158" s="1"/>
  <c r="H40" i="158" a="1"/>
  <c r="H40" i="158" s="1"/>
  <c r="AA40" i="158" s="1"/>
  <c r="H41" i="158" a="1"/>
  <c r="H41" i="158" s="1"/>
  <c r="AA41" i="158" s="1"/>
  <c r="H42" i="158" a="1"/>
  <c r="H42" i="158" s="1"/>
  <c r="AA42" i="158" s="1"/>
  <c r="H43" i="158" a="1"/>
  <c r="H43" i="158" s="1"/>
  <c r="AA43" i="158" s="1"/>
  <c r="H44" i="158" a="1"/>
  <c r="H44" i="158" s="1"/>
  <c r="AA44" i="158" s="1"/>
  <c r="H45" i="158" a="1"/>
  <c r="H45" i="158" s="1"/>
  <c r="AA45" i="158" s="1"/>
  <c r="H46" i="158" a="1"/>
  <c r="H46" i="158" s="1"/>
  <c r="AA46" i="158" s="1"/>
  <c r="H47" i="158" a="1"/>
  <c r="H47" i="158" s="1"/>
  <c r="AA47" i="158" s="1"/>
  <c r="H48" i="158" a="1"/>
  <c r="H48" i="158" s="1"/>
  <c r="AA48" i="158" s="1"/>
  <c r="H49" i="158" a="1"/>
  <c r="H49" i="158" s="1"/>
  <c r="AA49" i="158" s="1"/>
  <c r="H50" i="158" a="1"/>
  <c r="H50" i="158" s="1"/>
  <c r="AA50" i="158" s="1"/>
  <c r="H51" i="158" a="1"/>
  <c r="H51" i="158" s="1"/>
  <c r="AA51" i="158" s="1"/>
  <c r="H52" i="158" a="1"/>
  <c r="H52" i="158" s="1"/>
  <c r="AA52" i="158" s="1"/>
  <c r="H53" i="158" a="1"/>
  <c r="H53" i="158" s="1"/>
  <c r="AA53" i="158" s="1"/>
  <c r="H54" i="158" a="1"/>
  <c r="H54" i="158" s="1"/>
  <c r="AA54" i="158" s="1"/>
  <c r="H55" i="158" a="1"/>
  <c r="H55" i="158" s="1"/>
  <c r="AA55" i="158" s="1"/>
  <c r="H56" i="158" a="1"/>
  <c r="H56" i="158" s="1"/>
  <c r="AA56" i="158" s="1"/>
  <c r="H57" i="158" a="1"/>
  <c r="H57" i="158" s="1"/>
  <c r="AA57" i="158" s="1"/>
  <c r="H58" i="158" a="1"/>
  <c r="H58" i="158" s="1"/>
  <c r="AA58" i="158" s="1"/>
  <c r="H59" i="158" a="1"/>
  <c r="H59" i="158" s="1"/>
  <c r="AA59" i="158" s="1"/>
  <c r="H60" i="158" a="1"/>
  <c r="H60" i="158" s="1"/>
  <c r="AA60" i="158" s="1"/>
  <c r="H61" i="158" a="1"/>
  <c r="H61" i="158" s="1"/>
  <c r="AA61" i="158" s="1"/>
  <c r="H98" i="158" a="1"/>
  <c r="H98" i="158" s="1"/>
  <c r="AA98" i="158" s="1"/>
  <c r="H99" i="158" a="1"/>
  <c r="H99" i="158" s="1"/>
  <c r="AA99" i="158" s="1"/>
  <c r="H100" i="158" a="1"/>
  <c r="H100" i="158" s="1"/>
  <c r="AA100" i="158" s="1"/>
  <c r="H101" i="158" a="1"/>
  <c r="H101" i="158" s="1"/>
  <c r="AA101" i="158" s="1"/>
  <c r="H102" i="158" a="1"/>
  <c r="H102" i="158" s="1"/>
  <c r="AA102" i="158" s="1"/>
  <c r="H103" i="158" a="1"/>
  <c r="H103" i="158" s="1"/>
  <c r="AA103" i="158" s="1"/>
  <c r="H104" i="158" a="1"/>
  <c r="H104" i="158" s="1"/>
  <c r="AA104" i="158" s="1"/>
  <c r="H105" i="158" a="1"/>
  <c r="H105" i="158" s="1"/>
  <c r="AA105" i="158" s="1"/>
  <c r="H106" i="158" a="1"/>
  <c r="H106" i="158" s="1"/>
  <c r="AA106" i="158" s="1"/>
  <c r="H107" i="158" a="1"/>
  <c r="H107" i="158" s="1"/>
  <c r="AA107" i="158" s="1"/>
  <c r="H108" i="158" a="1"/>
  <c r="H108" i="158" s="1"/>
  <c r="AA108" i="158" s="1"/>
  <c r="H109" i="158" a="1"/>
  <c r="H109" i="158" s="1"/>
  <c r="AA109" i="158" s="1"/>
  <c r="H110" i="158" a="1"/>
  <c r="H110" i="158" s="1"/>
  <c r="AA110" i="158" s="1"/>
  <c r="H111" i="158" a="1"/>
  <c r="H111" i="158" s="1"/>
  <c r="AA111" i="158" s="1"/>
  <c r="H112" i="158" a="1"/>
  <c r="H112" i="158" s="1"/>
  <c r="AA112" i="158" s="1"/>
  <c r="H113" i="158" a="1"/>
  <c r="H113" i="158" s="1"/>
  <c r="AA113" i="158" s="1"/>
  <c r="H114" i="158" a="1"/>
  <c r="H114" i="158" s="1"/>
  <c r="AA114" i="158" s="1"/>
  <c r="H115" i="158" a="1"/>
  <c r="H115" i="158" s="1"/>
  <c r="AA115" i="158" s="1"/>
  <c r="H116" i="158" a="1"/>
  <c r="H116" i="158" s="1"/>
  <c r="AA116" i="158" s="1"/>
  <c r="H117" i="158" a="1"/>
  <c r="H117" i="158" s="1"/>
  <c r="AA117" i="158" s="1"/>
  <c r="H118" i="158" a="1"/>
  <c r="H118" i="158" s="1"/>
  <c r="AA118" i="158" s="1"/>
  <c r="H119" i="158" a="1"/>
  <c r="H119" i="158" s="1"/>
  <c r="AA119" i="158" s="1"/>
  <c r="H120" i="158" a="1"/>
  <c r="H120" i="158" s="1"/>
  <c r="AA120" i="158" s="1"/>
  <c r="H121" i="158" a="1"/>
  <c r="H121" i="158" s="1"/>
  <c r="AA121" i="158" s="1"/>
  <c r="H122" i="158" a="1"/>
  <c r="H122" i="158" s="1"/>
  <c r="AA122" i="158" s="1"/>
  <c r="H123" i="158" a="1"/>
  <c r="H123" i="158" s="1"/>
  <c r="AA123" i="158" s="1"/>
  <c r="H124" i="158" a="1"/>
  <c r="H124" i="158" s="1"/>
  <c r="AA124" i="158" s="1"/>
  <c r="H125" i="158" a="1"/>
  <c r="H125" i="158" s="1"/>
  <c r="AA125" i="158" s="1"/>
  <c r="H126" i="158" a="1"/>
  <c r="H126" i="158" s="1"/>
  <c r="AA126" i="158" s="1"/>
  <c r="H127" i="158" a="1"/>
  <c r="H127" i="158" s="1"/>
  <c r="AA127" i="158" s="1"/>
  <c r="H128" i="158" a="1"/>
  <c r="H128" i="158" s="1"/>
  <c r="AA128" i="158" s="1"/>
  <c r="H129" i="158" a="1"/>
  <c r="H129" i="158" s="1"/>
  <c r="AA129" i="158" s="1"/>
  <c r="H130" i="158" a="1"/>
  <c r="H130" i="158" s="1"/>
  <c r="AA130" i="158" s="1"/>
  <c r="H131" i="158" a="1"/>
  <c r="H131" i="158" s="1"/>
  <c r="AA131" i="158" s="1"/>
  <c r="H132" i="158" a="1"/>
  <c r="H132" i="158" s="1"/>
  <c r="AA132" i="158" s="1"/>
  <c r="H133" i="158" a="1"/>
  <c r="H133" i="158" s="1"/>
  <c r="AA133" i="158" s="1"/>
  <c r="H134" i="158" a="1"/>
  <c r="H134" i="158" s="1"/>
  <c r="AA134" i="158" s="1"/>
  <c r="H135" i="158" a="1"/>
  <c r="H135" i="158" s="1"/>
  <c r="AA135" i="158" s="1"/>
  <c r="H136" i="158" a="1"/>
  <c r="H136" i="158" s="1"/>
  <c r="AA136" i="158" s="1"/>
  <c r="H137" i="158" a="1"/>
  <c r="H137" i="158" s="1"/>
  <c r="AA137" i="158" s="1"/>
  <c r="H138" i="158" a="1"/>
  <c r="H138" i="158" s="1"/>
  <c r="AA138" i="158" s="1"/>
  <c r="H139" i="158" a="1"/>
  <c r="H139" i="158" s="1"/>
  <c r="AA139" i="158" s="1"/>
  <c r="H140" i="158" a="1"/>
  <c r="H140" i="158" s="1"/>
  <c r="AA140" i="158" s="1"/>
  <c r="H141" i="158" a="1"/>
  <c r="H141" i="158" s="1"/>
  <c r="AA141" i="158" s="1"/>
  <c r="H142" i="158" a="1"/>
  <c r="H142" i="158" s="1"/>
  <c r="AA142" i="158" s="1"/>
  <c r="H143" i="158" a="1"/>
  <c r="H143" i="158" s="1"/>
  <c r="AA143" i="158" s="1"/>
  <c r="H144" i="158" a="1"/>
  <c r="H144" i="158" s="1"/>
  <c r="AA144" i="158" s="1"/>
  <c r="H145" i="158" a="1"/>
  <c r="H145" i="158" s="1"/>
  <c r="AA145" i="158" s="1"/>
  <c r="H146" i="158" a="1"/>
  <c r="H146" i="158" s="1"/>
  <c r="AA146" i="158" s="1"/>
  <c r="H147" i="158" a="1"/>
  <c r="H147" i="158" s="1"/>
  <c r="AA147" i="158" s="1"/>
  <c r="H148" i="158" a="1"/>
  <c r="H148" i="158" s="1"/>
  <c r="AA148" i="158" s="1"/>
  <c r="H149" i="158" a="1"/>
  <c r="H149" i="158" s="1"/>
  <c r="AA149" i="158" s="1"/>
  <c r="H150" i="158" a="1"/>
  <c r="H150" i="158" s="1"/>
  <c r="AA150" i="158" s="1"/>
  <c r="H151" i="158" a="1"/>
  <c r="H151" i="158" s="1"/>
  <c r="AA151" i="158" s="1"/>
  <c r="H152" i="158" a="1"/>
  <c r="H152" i="158" s="1"/>
  <c r="AA152" i="158" s="1"/>
  <c r="H153" i="158" a="1"/>
  <c r="H153" i="158" s="1"/>
  <c r="AA153" i="158" s="1"/>
  <c r="H154" i="158" a="1"/>
  <c r="H154" i="158" s="1"/>
  <c r="AA154" i="158" s="1"/>
  <c r="H155" i="158" a="1"/>
  <c r="H155" i="158" s="1"/>
  <c r="AA155" i="158" s="1"/>
  <c r="H156" i="158" a="1"/>
  <c r="H156" i="158" s="1"/>
  <c r="AA156" i="158" s="1"/>
  <c r="H157" i="158" a="1"/>
  <c r="H157" i="158" s="1"/>
  <c r="AA157" i="158" s="1"/>
  <c r="H158" i="158" a="1"/>
  <c r="H158" i="158" s="1"/>
  <c r="AA158" i="158" s="1"/>
  <c r="H159" i="158" a="1"/>
  <c r="H159" i="158" s="1"/>
  <c r="AA159" i="158" s="1"/>
  <c r="H160" i="158" a="1"/>
  <c r="H160" i="158" s="1"/>
  <c r="AA160" i="158" s="1"/>
  <c r="H161" i="158" a="1"/>
  <c r="H161" i="158" s="1"/>
  <c r="AA161" i="158" s="1"/>
  <c r="H162" i="158" a="1"/>
  <c r="H162" i="158" s="1"/>
  <c r="AA162" i="158" s="1"/>
  <c r="H163" i="158" a="1"/>
  <c r="H163" i="158" s="1"/>
  <c r="AA163" i="158" s="1"/>
  <c r="H164" i="158" a="1"/>
  <c r="H164" i="158" s="1"/>
  <c r="AA164" i="158" s="1"/>
  <c r="H165" i="158" a="1"/>
  <c r="H165" i="158" s="1"/>
  <c r="AA165" i="158" s="1"/>
  <c r="H166" i="158" a="1"/>
  <c r="H166" i="158" s="1"/>
  <c r="AA166" i="158" s="1"/>
  <c r="H167" i="158" a="1"/>
  <c r="H167" i="158" s="1"/>
  <c r="AA167" i="158" s="1"/>
  <c r="H168" i="158" a="1"/>
  <c r="H168" i="158" s="1"/>
  <c r="AA168" i="158" s="1"/>
  <c r="H169" i="158" a="1"/>
  <c r="H169" i="158" s="1"/>
  <c r="AA169" i="158" s="1"/>
  <c r="H170" i="158" a="1"/>
  <c r="H170" i="158" s="1"/>
  <c r="AA170" i="158" s="1"/>
  <c r="H171" i="158" a="1"/>
  <c r="H171" i="158" s="1"/>
  <c r="AA171" i="158" s="1"/>
  <c r="H172" i="158" a="1"/>
  <c r="H172" i="158" s="1"/>
  <c r="AA172" i="158" s="1"/>
  <c r="H173" i="158" a="1"/>
  <c r="H173" i="158" s="1"/>
  <c r="AA173" i="158" s="1"/>
  <c r="H174" i="158" a="1"/>
  <c r="H174" i="158" s="1"/>
  <c r="AA174" i="158" s="1"/>
  <c r="H175" i="158" a="1"/>
  <c r="H175" i="158" s="1"/>
  <c r="AA175" i="158" s="1"/>
  <c r="H176" i="158" a="1"/>
  <c r="H176" i="158" s="1"/>
  <c r="AA176" i="158" s="1"/>
  <c r="H177" i="158" a="1"/>
  <c r="H177" i="158" s="1"/>
  <c r="AA177" i="158" s="1"/>
  <c r="H178" i="158" a="1"/>
  <c r="H178" i="158" s="1"/>
  <c r="AA178" i="158" s="1"/>
  <c r="H179" i="158" a="1"/>
  <c r="H179" i="158" s="1"/>
  <c r="AA179" i="158" s="1"/>
  <c r="H180" i="158" a="1"/>
  <c r="H180" i="158" s="1"/>
  <c r="AA180" i="158" s="1"/>
  <c r="H181" i="158" a="1"/>
  <c r="H181" i="158" s="1"/>
  <c r="AA181" i="158" s="1"/>
  <c r="H182" i="158" a="1"/>
  <c r="H182" i="158" s="1"/>
  <c r="AA182" i="158" s="1"/>
  <c r="H183" i="158" a="1"/>
  <c r="H183" i="158" s="1"/>
  <c r="AA183" i="158" s="1"/>
  <c r="H184" i="158" a="1"/>
  <c r="H184" i="158" s="1"/>
  <c r="AA184" i="158" s="1"/>
  <c r="H185" i="158" a="1"/>
  <c r="H185" i="158" s="1"/>
  <c r="AA185" i="158" s="1"/>
  <c r="H186" i="158" a="1"/>
  <c r="H186" i="158" s="1"/>
  <c r="AA186" i="158" s="1"/>
  <c r="H187" i="158" a="1"/>
  <c r="H187" i="158" s="1"/>
  <c r="AA187" i="158" s="1"/>
  <c r="H188" i="158" a="1"/>
  <c r="H188" i="158" s="1"/>
  <c r="AA188" i="158" s="1"/>
  <c r="H189" i="158" a="1"/>
  <c r="H189" i="158" s="1"/>
  <c r="AA189" i="158" s="1"/>
  <c r="H190" i="158" a="1"/>
  <c r="H190" i="158" s="1"/>
  <c r="AA190" i="158" s="1"/>
  <c r="H191" i="158" a="1"/>
  <c r="H191" i="158" s="1"/>
  <c r="AA191" i="158" s="1"/>
  <c r="H192" i="158" a="1"/>
  <c r="H192" i="158" s="1"/>
  <c r="AA192" i="158" s="1"/>
  <c r="H193" i="158" a="1"/>
  <c r="H193" i="158" s="1"/>
  <c r="AA193" i="158" s="1"/>
  <c r="H194" i="158" a="1"/>
  <c r="H194" i="158" s="1"/>
  <c r="AA194" i="158" s="1"/>
  <c r="H195" i="158" a="1"/>
  <c r="H195" i="158" s="1"/>
  <c r="AA195" i="158" s="1"/>
  <c r="H196" i="158" a="1"/>
  <c r="H196" i="158" s="1"/>
  <c r="AA196" i="158" s="1"/>
  <c r="H197" i="158" a="1"/>
  <c r="H197" i="158" s="1"/>
  <c r="AA197" i="158" s="1"/>
  <c r="H198" i="158" a="1"/>
  <c r="H198" i="158" s="1"/>
  <c r="AA198" i="158" s="1"/>
  <c r="H199" i="158" a="1"/>
  <c r="H199" i="158" s="1"/>
  <c r="AA199" i="158" s="1"/>
  <c r="H200" i="158" a="1"/>
  <c r="H200" i="158" s="1"/>
  <c r="AA200" i="158" s="1"/>
  <c r="H201" i="158" a="1"/>
  <c r="H201" i="158" s="1"/>
  <c r="AA201" i="158" s="1"/>
  <c r="H202" i="158" a="1"/>
  <c r="H202" i="158" s="1"/>
  <c r="AA202" i="158" s="1"/>
  <c r="H203" i="158" a="1"/>
  <c r="H203" i="158" s="1"/>
  <c r="AA203" i="158" s="1"/>
  <c r="H204" i="158" a="1"/>
  <c r="H204" i="158" s="1"/>
  <c r="AA204" i="158" s="1"/>
  <c r="H205" i="158" a="1"/>
  <c r="H205" i="158" s="1"/>
  <c r="AA205" i="158" s="1"/>
  <c r="H206" i="158" a="1"/>
  <c r="H206" i="158" s="1"/>
  <c r="AA206" i="158" s="1"/>
  <c r="H207" i="158" a="1"/>
  <c r="H207" i="158" s="1"/>
  <c r="AA207" i="158" s="1"/>
  <c r="H208" i="158" a="1"/>
  <c r="H208" i="158" s="1"/>
  <c r="AA208" i="158" s="1"/>
  <c r="H209" i="158" a="1"/>
  <c r="H209" i="158" s="1"/>
  <c r="AA209" i="158" s="1"/>
  <c r="H210" i="158" a="1"/>
  <c r="H210" i="158" s="1"/>
  <c r="AA210" i="158" s="1"/>
  <c r="H211" i="158" a="1"/>
  <c r="H211" i="158" s="1"/>
  <c r="AA211" i="158" s="1"/>
  <c r="H212" i="158" a="1"/>
  <c r="H212" i="158" s="1"/>
  <c r="AA212" i="158" s="1"/>
  <c r="H213" i="158" a="1"/>
  <c r="H213" i="158" s="1"/>
  <c r="AA213" i="158" s="1"/>
  <c r="H214" i="158" a="1"/>
  <c r="H214" i="158" s="1"/>
  <c r="AA214" i="158" s="1"/>
  <c r="H215" i="158" a="1"/>
  <c r="H215" i="158" s="1"/>
  <c r="AA215" i="158" s="1"/>
  <c r="H216" i="158" a="1"/>
  <c r="H216" i="158" s="1"/>
  <c r="AA216" i="158" s="1"/>
  <c r="H217" i="158" a="1"/>
  <c r="H217" i="158" s="1"/>
  <c r="AA217" i="158" s="1"/>
  <c r="H218" i="158" a="1"/>
  <c r="H218" i="158" s="1"/>
  <c r="AA218" i="158" s="1"/>
  <c r="H219" i="158" a="1"/>
  <c r="H219" i="158" s="1"/>
  <c r="AA219" i="158" s="1"/>
  <c r="H220" i="158" a="1"/>
  <c r="H220" i="158" s="1"/>
  <c r="AA220" i="158" s="1"/>
  <c r="H221" i="158" a="1"/>
  <c r="H221" i="158" s="1"/>
  <c r="AA221" i="158" s="1"/>
  <c r="H222" i="158" a="1"/>
  <c r="H222" i="158" s="1"/>
  <c r="AA222" i="158" s="1"/>
  <c r="H223" i="158" a="1"/>
  <c r="H223" i="158" s="1"/>
  <c r="AA223" i="158" s="1"/>
  <c r="H224" i="158" a="1"/>
  <c r="H224" i="158" s="1"/>
  <c r="AA224" i="158" s="1"/>
  <c r="H225" i="158" a="1"/>
  <c r="H225" i="158" s="1"/>
  <c r="AA225" i="158" s="1"/>
  <c r="H226" i="158" a="1"/>
  <c r="H226" i="158" s="1"/>
  <c r="AA226" i="158" s="1"/>
  <c r="H227" i="158" a="1"/>
  <c r="H227" i="158" s="1"/>
  <c r="AA227" i="158" s="1"/>
  <c r="H228" i="158" a="1"/>
  <c r="H228" i="158" s="1"/>
  <c r="AA228" i="158" s="1"/>
  <c r="H229" i="158" a="1"/>
  <c r="H229" i="158" s="1"/>
  <c r="AA229" i="158" s="1"/>
  <c r="H230" i="158" a="1"/>
  <c r="H230" i="158" s="1"/>
  <c r="AA230" i="158" s="1"/>
  <c r="H231" i="158" a="1"/>
  <c r="H231" i="158" s="1"/>
  <c r="AA231" i="158" s="1"/>
  <c r="H232" i="158" a="1"/>
  <c r="H232" i="158" s="1"/>
  <c r="AA232" i="158" s="1"/>
  <c r="H233" i="158" a="1"/>
  <c r="H233" i="158" s="1"/>
  <c r="AA233" i="158" s="1"/>
  <c r="H234" i="158" a="1"/>
  <c r="H234" i="158" s="1"/>
  <c r="AA234" i="158" s="1"/>
  <c r="H235" i="158" a="1"/>
  <c r="H235" i="158" s="1"/>
  <c r="AA235" i="158" s="1"/>
  <c r="H236" i="158" a="1"/>
  <c r="H236" i="158" s="1"/>
  <c r="AA236" i="158" s="1"/>
  <c r="H237" i="158" a="1"/>
  <c r="H237" i="158" s="1"/>
  <c r="AA237" i="158" s="1"/>
  <c r="H238" i="158" a="1"/>
  <c r="H238" i="158" s="1"/>
  <c r="AA238" i="158" s="1"/>
  <c r="H239" i="158" a="1"/>
  <c r="H239" i="158" s="1"/>
  <c r="AA239" i="158" s="1"/>
  <c r="H240" i="158" a="1"/>
  <c r="H240" i="158" s="1"/>
  <c r="AA240" i="158" s="1"/>
  <c r="H3" i="158" a="1"/>
  <c r="H3" i="158" s="1"/>
  <c r="AA3" i="158" s="1"/>
  <c r="J3" i="158" a="1"/>
  <c r="J3" i="158" s="1"/>
  <c r="R4" i="158" a="1"/>
  <c r="R4" i="158" s="1"/>
  <c r="S4" i="158" a="1"/>
  <c r="S4" i="158" s="1"/>
  <c r="R5" i="158" a="1"/>
  <c r="R5" i="158" s="1"/>
  <c r="S5" i="158" a="1"/>
  <c r="S5" i="158" s="1"/>
  <c r="R6" i="158" a="1"/>
  <c r="R6" i="158" s="1"/>
  <c r="S6" i="158" a="1"/>
  <c r="S6" i="158" s="1"/>
  <c r="R7" i="158" a="1"/>
  <c r="R7" i="158" s="1"/>
  <c r="S7" i="158" a="1"/>
  <c r="S7" i="158" s="1"/>
  <c r="R8" i="158" a="1"/>
  <c r="R8" i="158" s="1"/>
  <c r="S8" i="158" a="1"/>
  <c r="S8" i="158" s="1"/>
  <c r="R9" i="158" a="1"/>
  <c r="R9" i="158" s="1"/>
  <c r="S9" i="158" a="1"/>
  <c r="S9" i="158" s="1"/>
  <c r="R10" i="158" a="1"/>
  <c r="R10" i="158" s="1"/>
  <c r="S10" i="158" a="1"/>
  <c r="S10" i="158" s="1"/>
  <c r="R11" i="158" a="1"/>
  <c r="R11" i="158" s="1"/>
  <c r="S11" i="158" a="1"/>
  <c r="S11" i="158" s="1"/>
  <c r="R12" i="158" a="1"/>
  <c r="R12" i="158" s="1"/>
  <c r="S12" i="158" a="1"/>
  <c r="S12" i="158" s="1"/>
  <c r="R13" i="158" a="1"/>
  <c r="R13" i="158" s="1"/>
  <c r="S13" i="158" a="1"/>
  <c r="S13" i="158" s="1"/>
  <c r="R14" i="158" a="1"/>
  <c r="R14" i="158" s="1"/>
  <c r="S14" i="158" a="1"/>
  <c r="S14" i="158" s="1"/>
  <c r="R15" i="158" a="1"/>
  <c r="R15" i="158" s="1"/>
  <c r="S15" i="158" a="1"/>
  <c r="S15" i="158" s="1"/>
  <c r="R16" i="158" a="1"/>
  <c r="R16" i="158" s="1"/>
  <c r="S16" i="158" a="1"/>
  <c r="S16" i="158" s="1"/>
  <c r="R17" i="158" a="1"/>
  <c r="R17" i="158" s="1"/>
  <c r="S17" i="158" a="1"/>
  <c r="S17" i="158" s="1"/>
  <c r="R18" i="158" a="1"/>
  <c r="R18" i="158" s="1"/>
  <c r="S18" i="158" a="1"/>
  <c r="S18" i="158" s="1"/>
  <c r="R19" i="158" a="1"/>
  <c r="R19" i="158" s="1"/>
  <c r="S19" i="158" a="1"/>
  <c r="S19" i="158" s="1"/>
  <c r="R20" i="158" a="1"/>
  <c r="R20" i="158" s="1"/>
  <c r="S20" i="158" a="1"/>
  <c r="S20" i="158" s="1"/>
  <c r="R21" i="158" a="1"/>
  <c r="R21" i="158" s="1"/>
  <c r="S21" i="158" a="1"/>
  <c r="S21" i="158" s="1"/>
  <c r="R22" i="158" a="1"/>
  <c r="R22" i="158" s="1"/>
  <c r="S22" i="158" a="1"/>
  <c r="S22" i="158" s="1"/>
  <c r="R23" i="158" a="1"/>
  <c r="R23" i="158" s="1"/>
  <c r="S23" i="158" a="1"/>
  <c r="S23" i="158" s="1"/>
  <c r="R24" i="158" a="1"/>
  <c r="R24" i="158" s="1"/>
  <c r="S24" i="158" a="1"/>
  <c r="S24" i="158" s="1"/>
  <c r="R25" i="158" a="1"/>
  <c r="R25" i="158" s="1"/>
  <c r="S25" i="158" a="1"/>
  <c r="S25" i="158" s="1"/>
  <c r="R26" i="158" a="1"/>
  <c r="R26" i="158" s="1"/>
  <c r="S26" i="158" a="1"/>
  <c r="S26" i="158" s="1"/>
  <c r="R27" i="158" a="1"/>
  <c r="R27" i="158" s="1"/>
  <c r="S27" i="158" a="1"/>
  <c r="S27" i="158" s="1"/>
  <c r="R28" i="158" a="1"/>
  <c r="R28" i="158" s="1"/>
  <c r="S28" i="158" a="1"/>
  <c r="S28" i="158" s="1"/>
  <c r="R29" i="158" a="1"/>
  <c r="R29" i="158" s="1"/>
  <c r="S29" i="158" a="1"/>
  <c r="S29" i="158" s="1"/>
  <c r="R30" i="158" a="1"/>
  <c r="R30" i="158" s="1"/>
  <c r="S30" i="158" a="1"/>
  <c r="S30" i="158" s="1"/>
  <c r="R31" i="158" a="1"/>
  <c r="R31" i="158" s="1"/>
  <c r="S31" i="158" a="1"/>
  <c r="S31" i="158" s="1"/>
  <c r="R32" i="158" a="1"/>
  <c r="R32" i="158" s="1"/>
  <c r="S32" i="158" a="1"/>
  <c r="S32" i="158" s="1"/>
  <c r="R33" i="158" a="1"/>
  <c r="R33" i="158" s="1"/>
  <c r="S33" i="158" a="1"/>
  <c r="S33" i="158" s="1"/>
  <c r="R34" i="158" a="1"/>
  <c r="R34" i="158" s="1"/>
  <c r="S34" i="158" a="1"/>
  <c r="S34" i="158" s="1"/>
  <c r="R35" i="158" a="1"/>
  <c r="R35" i="158" s="1"/>
  <c r="S35" i="158" a="1"/>
  <c r="S35" i="158" s="1"/>
  <c r="R36" i="158" a="1"/>
  <c r="R36" i="158" s="1"/>
  <c r="S36" i="158" a="1"/>
  <c r="S36" i="158" s="1"/>
  <c r="R37" i="158" a="1"/>
  <c r="R37" i="158" s="1"/>
  <c r="S37" i="158" a="1"/>
  <c r="S37" i="158" s="1"/>
  <c r="R38" i="158" a="1"/>
  <c r="R38" i="158" s="1"/>
  <c r="S38" i="158" a="1"/>
  <c r="S38" i="158" s="1"/>
  <c r="R39" i="158" a="1"/>
  <c r="R39" i="158" s="1"/>
  <c r="S39" i="158" a="1"/>
  <c r="S39" i="158" s="1"/>
  <c r="R40" i="158" a="1"/>
  <c r="R40" i="158" s="1"/>
  <c r="S40" i="158" a="1"/>
  <c r="S40" i="158" s="1"/>
  <c r="R41" i="158" a="1"/>
  <c r="R41" i="158" s="1"/>
  <c r="S41" i="158" a="1"/>
  <c r="S41" i="158" s="1"/>
  <c r="R42" i="158" a="1"/>
  <c r="R42" i="158" s="1"/>
  <c r="S42" i="158" a="1"/>
  <c r="S42" i="158" s="1"/>
  <c r="R43" i="158" a="1"/>
  <c r="R43" i="158" s="1"/>
  <c r="S43" i="158" a="1"/>
  <c r="S43" i="158" s="1"/>
  <c r="R44" i="158" a="1"/>
  <c r="R44" i="158" s="1"/>
  <c r="S44" i="158" a="1"/>
  <c r="S44" i="158" s="1"/>
  <c r="R45" i="158" a="1"/>
  <c r="R45" i="158" s="1"/>
  <c r="S45" i="158" a="1"/>
  <c r="S45" i="158" s="1"/>
  <c r="R46" i="158" a="1"/>
  <c r="R46" i="158" s="1"/>
  <c r="S46" i="158" a="1"/>
  <c r="S46" i="158" s="1"/>
  <c r="R47" i="158" a="1"/>
  <c r="R47" i="158" s="1"/>
  <c r="S47" i="158" a="1"/>
  <c r="S47" i="158" s="1"/>
  <c r="R48" i="158" a="1"/>
  <c r="R48" i="158" s="1"/>
  <c r="S48" i="158" a="1"/>
  <c r="S48" i="158" s="1"/>
  <c r="R49" i="158" a="1"/>
  <c r="R49" i="158" s="1"/>
  <c r="S49" i="158" a="1"/>
  <c r="S49" i="158" s="1"/>
  <c r="R50" i="158" a="1"/>
  <c r="R50" i="158" s="1"/>
  <c r="S50" i="158" a="1"/>
  <c r="S50" i="158" s="1"/>
  <c r="R51" i="158" a="1"/>
  <c r="R51" i="158" s="1"/>
  <c r="S51" i="158" a="1"/>
  <c r="S51" i="158" s="1"/>
  <c r="R52" i="158" a="1"/>
  <c r="R52" i="158" s="1"/>
  <c r="S52" i="158" a="1"/>
  <c r="S52" i="158" s="1"/>
  <c r="R53" i="158" a="1"/>
  <c r="R53" i="158" s="1"/>
  <c r="S53" i="158" a="1"/>
  <c r="S53" i="158" s="1"/>
  <c r="R54" i="158" a="1"/>
  <c r="R54" i="158" s="1"/>
  <c r="S54" i="158" a="1"/>
  <c r="S54" i="158" s="1"/>
  <c r="R55" i="158" a="1"/>
  <c r="R55" i="158" s="1"/>
  <c r="S55" i="158" a="1"/>
  <c r="S55" i="158" s="1"/>
  <c r="R56" i="158" a="1"/>
  <c r="R56" i="158" s="1"/>
  <c r="S56" i="158" a="1"/>
  <c r="S56" i="158" s="1"/>
  <c r="R57" i="158" a="1"/>
  <c r="R57" i="158" s="1"/>
  <c r="S57" i="158" a="1"/>
  <c r="S57" i="158" s="1"/>
  <c r="R58" i="158" a="1"/>
  <c r="R58" i="158" s="1"/>
  <c r="S58" i="158" a="1"/>
  <c r="S58" i="158" s="1"/>
  <c r="R59" i="158" a="1"/>
  <c r="R59" i="158" s="1"/>
  <c r="S59" i="158" a="1"/>
  <c r="S59" i="158" s="1"/>
  <c r="R60" i="158" a="1"/>
  <c r="R60" i="158" s="1"/>
  <c r="S60" i="158" a="1"/>
  <c r="S60" i="158" s="1"/>
  <c r="R61" i="158" a="1"/>
  <c r="R61" i="158" s="1"/>
  <c r="S61" i="158" a="1"/>
  <c r="S61" i="158" s="1"/>
  <c r="R98" i="158" a="1"/>
  <c r="R98" i="158" s="1"/>
  <c r="S98" i="158" a="1"/>
  <c r="S98" i="158" s="1"/>
  <c r="R99" i="158" a="1"/>
  <c r="R99" i="158" s="1"/>
  <c r="S99" i="158" a="1"/>
  <c r="S99" i="158" s="1"/>
  <c r="R100" i="158" a="1"/>
  <c r="R100" i="158" s="1"/>
  <c r="S100" i="158" a="1"/>
  <c r="S100" i="158" s="1"/>
  <c r="R101" i="158" a="1"/>
  <c r="R101" i="158" s="1"/>
  <c r="S101" i="158" a="1"/>
  <c r="S101" i="158" s="1"/>
  <c r="R102" i="158" a="1"/>
  <c r="R102" i="158" s="1"/>
  <c r="S102" i="158" a="1"/>
  <c r="S102" i="158" s="1"/>
  <c r="R103" i="158" a="1"/>
  <c r="R103" i="158" s="1"/>
  <c r="S103" i="158" a="1"/>
  <c r="S103" i="158" s="1"/>
  <c r="R104" i="158" a="1"/>
  <c r="R104" i="158" s="1"/>
  <c r="S104" i="158" a="1"/>
  <c r="S104" i="158" s="1"/>
  <c r="R105" i="158" a="1"/>
  <c r="R105" i="158" s="1"/>
  <c r="S105" i="158" a="1"/>
  <c r="S105" i="158" s="1"/>
  <c r="R106" i="158" a="1"/>
  <c r="R106" i="158" s="1"/>
  <c r="S106" i="158" a="1"/>
  <c r="S106" i="158" s="1"/>
  <c r="R107" i="158" a="1"/>
  <c r="R107" i="158" s="1"/>
  <c r="S107" i="158" a="1"/>
  <c r="S107" i="158" s="1"/>
  <c r="R108" i="158" a="1"/>
  <c r="R108" i="158" s="1"/>
  <c r="S108" i="158" a="1"/>
  <c r="S108" i="158" s="1"/>
  <c r="R109" i="158" a="1"/>
  <c r="R109" i="158" s="1"/>
  <c r="S109" i="158" a="1"/>
  <c r="S109" i="158" s="1"/>
  <c r="R110" i="158" a="1"/>
  <c r="R110" i="158" s="1"/>
  <c r="S110" i="158" a="1"/>
  <c r="S110" i="158" s="1"/>
  <c r="R111" i="158" a="1"/>
  <c r="R111" i="158" s="1"/>
  <c r="S111" i="158" a="1"/>
  <c r="S111" i="158" s="1"/>
  <c r="R112" i="158" a="1"/>
  <c r="R112" i="158" s="1"/>
  <c r="S112" i="158" a="1"/>
  <c r="S112" i="158" s="1"/>
  <c r="R113" i="158" a="1"/>
  <c r="R113" i="158" s="1"/>
  <c r="S113" i="158" a="1"/>
  <c r="S113" i="158" s="1"/>
  <c r="R114" i="158" a="1"/>
  <c r="R114" i="158" s="1"/>
  <c r="S114" i="158" a="1"/>
  <c r="S114" i="158" s="1"/>
  <c r="R115" i="158" a="1"/>
  <c r="R115" i="158" s="1"/>
  <c r="S115" i="158" a="1"/>
  <c r="S115" i="158" s="1"/>
  <c r="R116" i="158" a="1"/>
  <c r="R116" i="158" s="1"/>
  <c r="S116" i="158" a="1"/>
  <c r="S116" i="158" s="1"/>
  <c r="R117" i="158" a="1"/>
  <c r="R117" i="158" s="1"/>
  <c r="S117" i="158" a="1"/>
  <c r="S117" i="158" s="1"/>
  <c r="R118" i="158" a="1"/>
  <c r="R118" i="158" s="1"/>
  <c r="S118" i="158" a="1"/>
  <c r="S118" i="158" s="1"/>
  <c r="R119" i="158" a="1"/>
  <c r="R119" i="158" s="1"/>
  <c r="S119" i="158" a="1"/>
  <c r="S119" i="158" s="1"/>
  <c r="R120" i="158" a="1"/>
  <c r="R120" i="158" s="1"/>
  <c r="S120" i="158" a="1"/>
  <c r="S120" i="158" s="1"/>
  <c r="R121" i="158" a="1"/>
  <c r="R121" i="158" s="1"/>
  <c r="S121" i="158" a="1"/>
  <c r="S121" i="158" s="1"/>
  <c r="R122" i="158" a="1"/>
  <c r="R122" i="158" s="1"/>
  <c r="S122" i="158" a="1"/>
  <c r="S122" i="158" s="1"/>
  <c r="R123" i="158" a="1"/>
  <c r="R123" i="158" s="1"/>
  <c r="S123" i="158" a="1"/>
  <c r="S123" i="158" s="1"/>
  <c r="R124" i="158" a="1"/>
  <c r="R124" i="158" s="1"/>
  <c r="S124" i="158" a="1"/>
  <c r="S124" i="158" s="1"/>
  <c r="R125" i="158" a="1"/>
  <c r="R125" i="158" s="1"/>
  <c r="S125" i="158" a="1"/>
  <c r="S125" i="158" s="1"/>
  <c r="R126" i="158" a="1"/>
  <c r="R126" i="158" s="1"/>
  <c r="S126" i="158" a="1"/>
  <c r="S126" i="158" s="1"/>
  <c r="R127" i="158" a="1"/>
  <c r="R127" i="158" s="1"/>
  <c r="S127" i="158" a="1"/>
  <c r="S127" i="158" s="1"/>
  <c r="R128" i="158" a="1"/>
  <c r="R128" i="158" s="1"/>
  <c r="S128" i="158" a="1"/>
  <c r="S128" i="158" s="1"/>
  <c r="R129" i="158" a="1"/>
  <c r="R129" i="158" s="1"/>
  <c r="S129" i="158" a="1"/>
  <c r="S129" i="158" s="1"/>
  <c r="R130" i="158" a="1"/>
  <c r="R130" i="158" s="1"/>
  <c r="S130" i="158" a="1"/>
  <c r="S130" i="158" s="1"/>
  <c r="R131" i="158" a="1"/>
  <c r="R131" i="158" s="1"/>
  <c r="S131" i="158" a="1"/>
  <c r="S131" i="158" s="1"/>
  <c r="R132" i="158" a="1"/>
  <c r="R132" i="158" s="1"/>
  <c r="S132" i="158" a="1"/>
  <c r="S132" i="158" s="1"/>
  <c r="R133" i="158" a="1"/>
  <c r="R133" i="158" s="1"/>
  <c r="S133" i="158" a="1"/>
  <c r="S133" i="158" s="1"/>
  <c r="R134" i="158" a="1"/>
  <c r="R134" i="158" s="1"/>
  <c r="S134" i="158" a="1"/>
  <c r="S134" i="158" s="1"/>
  <c r="R135" i="158" a="1"/>
  <c r="R135" i="158" s="1"/>
  <c r="S135" i="158" a="1"/>
  <c r="S135" i="158" s="1"/>
  <c r="R136" i="158" a="1"/>
  <c r="R136" i="158" s="1"/>
  <c r="S136" i="158" a="1"/>
  <c r="S136" i="158" s="1"/>
  <c r="R137" i="158" a="1"/>
  <c r="R137" i="158" s="1"/>
  <c r="S137" i="158" a="1"/>
  <c r="S137" i="158" s="1"/>
  <c r="R138" i="158" a="1"/>
  <c r="R138" i="158" s="1"/>
  <c r="S138" i="158" a="1"/>
  <c r="S138" i="158" s="1"/>
  <c r="R139" i="158" a="1"/>
  <c r="R139" i="158" s="1"/>
  <c r="S139" i="158" a="1"/>
  <c r="S139" i="158" s="1"/>
  <c r="R140" i="158" a="1"/>
  <c r="R140" i="158" s="1"/>
  <c r="S140" i="158" a="1"/>
  <c r="S140" i="158" s="1"/>
  <c r="R141" i="158" a="1"/>
  <c r="R141" i="158" s="1"/>
  <c r="S141" i="158" a="1"/>
  <c r="S141" i="158" s="1"/>
  <c r="R142" i="158" a="1"/>
  <c r="R142" i="158" s="1"/>
  <c r="S142" i="158" a="1"/>
  <c r="S142" i="158" s="1"/>
  <c r="R143" i="158" a="1"/>
  <c r="R143" i="158" s="1"/>
  <c r="S143" i="158" a="1"/>
  <c r="S143" i="158" s="1"/>
  <c r="R144" i="158" a="1"/>
  <c r="R144" i="158" s="1"/>
  <c r="S144" i="158" a="1"/>
  <c r="S144" i="158" s="1"/>
  <c r="R145" i="158" a="1"/>
  <c r="R145" i="158" s="1"/>
  <c r="S145" i="158" a="1"/>
  <c r="S145" i="158" s="1"/>
  <c r="R146" i="158" a="1"/>
  <c r="R146" i="158" s="1"/>
  <c r="S146" i="158" a="1"/>
  <c r="S146" i="158" s="1"/>
  <c r="R147" i="158" a="1"/>
  <c r="R147" i="158" s="1"/>
  <c r="S147" i="158" a="1"/>
  <c r="S147" i="158" s="1"/>
  <c r="R148" i="158" a="1"/>
  <c r="R148" i="158" s="1"/>
  <c r="S148" i="158" a="1"/>
  <c r="S148" i="158" s="1"/>
  <c r="R149" i="158" a="1"/>
  <c r="R149" i="158" s="1"/>
  <c r="S149" i="158" a="1"/>
  <c r="S149" i="158" s="1"/>
  <c r="R150" i="158" a="1"/>
  <c r="R150" i="158" s="1"/>
  <c r="S150" i="158" a="1"/>
  <c r="S150" i="158" s="1"/>
  <c r="R151" i="158" a="1"/>
  <c r="R151" i="158" s="1"/>
  <c r="S151" i="158" a="1"/>
  <c r="S151" i="158" s="1"/>
  <c r="R152" i="158" a="1"/>
  <c r="R152" i="158" s="1"/>
  <c r="S152" i="158" a="1"/>
  <c r="S152" i="158" s="1"/>
  <c r="R153" i="158" a="1"/>
  <c r="R153" i="158" s="1"/>
  <c r="S153" i="158" a="1"/>
  <c r="S153" i="158" s="1"/>
  <c r="R154" i="158" a="1"/>
  <c r="R154" i="158" s="1"/>
  <c r="S154" i="158" a="1"/>
  <c r="S154" i="158" s="1"/>
  <c r="R155" i="158" a="1"/>
  <c r="R155" i="158" s="1"/>
  <c r="S155" i="158" a="1"/>
  <c r="S155" i="158" s="1"/>
  <c r="R156" i="158" a="1"/>
  <c r="R156" i="158" s="1"/>
  <c r="S156" i="158" a="1"/>
  <c r="S156" i="158" s="1"/>
  <c r="R157" i="158" a="1"/>
  <c r="R157" i="158" s="1"/>
  <c r="S157" i="158" a="1"/>
  <c r="S157" i="158" s="1"/>
  <c r="R158" i="158" a="1"/>
  <c r="R158" i="158" s="1"/>
  <c r="S158" i="158" a="1"/>
  <c r="S158" i="158" s="1"/>
  <c r="R159" i="158" a="1"/>
  <c r="R159" i="158" s="1"/>
  <c r="S159" i="158" a="1"/>
  <c r="S159" i="158" s="1"/>
  <c r="R160" i="158" a="1"/>
  <c r="R160" i="158" s="1"/>
  <c r="S160" i="158" a="1"/>
  <c r="S160" i="158" s="1"/>
  <c r="R161" i="158" a="1"/>
  <c r="R161" i="158" s="1"/>
  <c r="S161" i="158" a="1"/>
  <c r="S161" i="158" s="1"/>
  <c r="R162" i="158" a="1"/>
  <c r="R162" i="158" s="1"/>
  <c r="S162" i="158" a="1"/>
  <c r="S162" i="158" s="1"/>
  <c r="R163" i="158" a="1"/>
  <c r="R163" i="158" s="1"/>
  <c r="S163" i="158" a="1"/>
  <c r="S163" i="158" s="1"/>
  <c r="R164" i="158" a="1"/>
  <c r="R164" i="158" s="1"/>
  <c r="S164" i="158" a="1"/>
  <c r="S164" i="158" s="1"/>
  <c r="R165" i="158" a="1"/>
  <c r="R165" i="158" s="1"/>
  <c r="S165" i="158" a="1"/>
  <c r="S165" i="158" s="1"/>
  <c r="R166" i="158" a="1"/>
  <c r="R166" i="158" s="1"/>
  <c r="S166" i="158" a="1"/>
  <c r="S166" i="158" s="1"/>
  <c r="R167" i="158" a="1"/>
  <c r="R167" i="158" s="1"/>
  <c r="S167" i="158" a="1"/>
  <c r="S167" i="158" s="1"/>
  <c r="R168" i="158" a="1"/>
  <c r="R168" i="158" s="1"/>
  <c r="S168" i="158" a="1"/>
  <c r="S168" i="158" s="1"/>
  <c r="R169" i="158" a="1"/>
  <c r="R169" i="158" s="1"/>
  <c r="S169" i="158" a="1"/>
  <c r="S169" i="158" s="1"/>
  <c r="R170" i="158" a="1"/>
  <c r="R170" i="158" s="1"/>
  <c r="S170" i="158" a="1"/>
  <c r="S170" i="158" s="1"/>
  <c r="R171" i="158" a="1"/>
  <c r="R171" i="158" s="1"/>
  <c r="S171" i="158" a="1"/>
  <c r="S171" i="158" s="1"/>
  <c r="R172" i="158" a="1"/>
  <c r="R172" i="158" s="1"/>
  <c r="S172" i="158" a="1"/>
  <c r="S172" i="158" s="1"/>
  <c r="R173" i="158" a="1"/>
  <c r="R173" i="158" s="1"/>
  <c r="S173" i="158" a="1"/>
  <c r="S173" i="158" s="1"/>
  <c r="R174" i="158" a="1"/>
  <c r="R174" i="158" s="1"/>
  <c r="S174" i="158" a="1"/>
  <c r="S174" i="158" s="1"/>
  <c r="R175" i="158" a="1"/>
  <c r="R175" i="158" s="1"/>
  <c r="S175" i="158" a="1"/>
  <c r="S175" i="158" s="1"/>
  <c r="R176" i="158" a="1"/>
  <c r="R176" i="158" s="1"/>
  <c r="S176" i="158" a="1"/>
  <c r="S176" i="158" s="1"/>
  <c r="R177" i="158" a="1"/>
  <c r="R177" i="158" s="1"/>
  <c r="S177" i="158" a="1"/>
  <c r="S177" i="158" s="1"/>
  <c r="R178" i="158" a="1"/>
  <c r="R178" i="158" s="1"/>
  <c r="S178" i="158" a="1"/>
  <c r="S178" i="158" s="1"/>
  <c r="R179" i="158" a="1"/>
  <c r="R179" i="158" s="1"/>
  <c r="S179" i="158" a="1"/>
  <c r="S179" i="158" s="1"/>
  <c r="R180" i="158" a="1"/>
  <c r="R180" i="158" s="1"/>
  <c r="S180" i="158" a="1"/>
  <c r="S180" i="158" s="1"/>
  <c r="R181" i="158" a="1"/>
  <c r="R181" i="158" s="1"/>
  <c r="S181" i="158" a="1"/>
  <c r="S181" i="158" s="1"/>
  <c r="R182" i="158" a="1"/>
  <c r="R182" i="158" s="1"/>
  <c r="S182" i="158" a="1"/>
  <c r="S182" i="158" s="1"/>
  <c r="R183" i="158" a="1"/>
  <c r="R183" i="158" s="1"/>
  <c r="S183" i="158" a="1"/>
  <c r="S183" i="158" s="1"/>
  <c r="R184" i="158" a="1"/>
  <c r="R184" i="158" s="1"/>
  <c r="S184" i="158" a="1"/>
  <c r="S184" i="158" s="1"/>
  <c r="R185" i="158" a="1"/>
  <c r="R185" i="158" s="1"/>
  <c r="S185" i="158" a="1"/>
  <c r="S185" i="158" s="1"/>
  <c r="R186" i="158" a="1"/>
  <c r="R186" i="158" s="1"/>
  <c r="S186" i="158" a="1"/>
  <c r="S186" i="158" s="1"/>
  <c r="R187" i="158" a="1"/>
  <c r="R187" i="158" s="1"/>
  <c r="S187" i="158" a="1"/>
  <c r="S187" i="158" s="1"/>
  <c r="R188" i="158" a="1"/>
  <c r="R188" i="158" s="1"/>
  <c r="S188" i="158" a="1"/>
  <c r="S188" i="158" s="1"/>
  <c r="R189" i="158" a="1"/>
  <c r="R189" i="158" s="1"/>
  <c r="S189" i="158" a="1"/>
  <c r="S189" i="158" s="1"/>
  <c r="R190" i="158" a="1"/>
  <c r="R190" i="158" s="1"/>
  <c r="S190" i="158" a="1"/>
  <c r="S190" i="158" s="1"/>
  <c r="R191" i="158" a="1"/>
  <c r="R191" i="158" s="1"/>
  <c r="S191" i="158" a="1"/>
  <c r="S191" i="158" s="1"/>
  <c r="R192" i="158" a="1"/>
  <c r="R192" i="158" s="1"/>
  <c r="S192" i="158" a="1"/>
  <c r="S192" i="158" s="1"/>
  <c r="R193" i="158" a="1"/>
  <c r="R193" i="158" s="1"/>
  <c r="S193" i="158" a="1"/>
  <c r="S193" i="158" s="1"/>
  <c r="R194" i="158" a="1"/>
  <c r="R194" i="158" s="1"/>
  <c r="S194" i="158" a="1"/>
  <c r="S194" i="158" s="1"/>
  <c r="R195" i="158" a="1"/>
  <c r="R195" i="158" s="1"/>
  <c r="S195" i="158" a="1"/>
  <c r="S195" i="158" s="1"/>
  <c r="R196" i="158" a="1"/>
  <c r="R196" i="158" s="1"/>
  <c r="S196" i="158" a="1"/>
  <c r="S196" i="158" s="1"/>
  <c r="R197" i="158" a="1"/>
  <c r="R197" i="158" s="1"/>
  <c r="S197" i="158" a="1"/>
  <c r="S197" i="158" s="1"/>
  <c r="R198" i="158" a="1"/>
  <c r="R198" i="158" s="1"/>
  <c r="S198" i="158" a="1"/>
  <c r="S198" i="158" s="1"/>
  <c r="R199" i="158" a="1"/>
  <c r="R199" i="158" s="1"/>
  <c r="S199" i="158" a="1"/>
  <c r="S199" i="158" s="1"/>
  <c r="R200" i="158" a="1"/>
  <c r="R200" i="158" s="1"/>
  <c r="S200" i="158" a="1"/>
  <c r="S200" i="158" s="1"/>
  <c r="R201" i="158" a="1"/>
  <c r="R201" i="158" s="1"/>
  <c r="S201" i="158" a="1"/>
  <c r="S201" i="158" s="1"/>
  <c r="R202" i="158" a="1"/>
  <c r="R202" i="158" s="1"/>
  <c r="S202" i="158" a="1"/>
  <c r="S202" i="158" s="1"/>
  <c r="R203" i="158" a="1"/>
  <c r="R203" i="158" s="1"/>
  <c r="S203" i="158" a="1"/>
  <c r="S203" i="158" s="1"/>
  <c r="R204" i="158" a="1"/>
  <c r="R204" i="158" s="1"/>
  <c r="S204" i="158" a="1"/>
  <c r="S204" i="158" s="1"/>
  <c r="R205" i="158" a="1"/>
  <c r="R205" i="158" s="1"/>
  <c r="S205" i="158" a="1"/>
  <c r="S205" i="158" s="1"/>
  <c r="R206" i="158" a="1"/>
  <c r="R206" i="158" s="1"/>
  <c r="S206" i="158" a="1"/>
  <c r="S206" i="158" s="1"/>
  <c r="R207" i="158" a="1"/>
  <c r="R207" i="158" s="1"/>
  <c r="S207" i="158" a="1"/>
  <c r="S207" i="158" s="1"/>
  <c r="R208" i="158" a="1"/>
  <c r="R208" i="158" s="1"/>
  <c r="S208" i="158" a="1"/>
  <c r="S208" i="158" s="1"/>
  <c r="R209" i="158" a="1"/>
  <c r="R209" i="158" s="1"/>
  <c r="S209" i="158" a="1"/>
  <c r="S209" i="158" s="1"/>
  <c r="R210" i="158" a="1"/>
  <c r="R210" i="158" s="1"/>
  <c r="S210" i="158" a="1"/>
  <c r="S210" i="158" s="1"/>
  <c r="R211" i="158" a="1"/>
  <c r="R211" i="158" s="1"/>
  <c r="S211" i="158" a="1"/>
  <c r="S211" i="158" s="1"/>
  <c r="R212" i="158" a="1"/>
  <c r="R212" i="158" s="1"/>
  <c r="S212" i="158" a="1"/>
  <c r="S212" i="158" s="1"/>
  <c r="R213" i="158" a="1"/>
  <c r="R213" i="158" s="1"/>
  <c r="S213" i="158" a="1"/>
  <c r="S213" i="158" s="1"/>
  <c r="R214" i="158" a="1"/>
  <c r="R214" i="158" s="1"/>
  <c r="S214" i="158" a="1"/>
  <c r="S214" i="158" s="1"/>
  <c r="R215" i="158" a="1"/>
  <c r="R215" i="158" s="1"/>
  <c r="S215" i="158" a="1"/>
  <c r="S215" i="158" s="1"/>
  <c r="R216" i="158" a="1"/>
  <c r="R216" i="158" s="1"/>
  <c r="S216" i="158" a="1"/>
  <c r="S216" i="158" s="1"/>
  <c r="R217" i="158" a="1"/>
  <c r="R217" i="158" s="1"/>
  <c r="S217" i="158" a="1"/>
  <c r="S217" i="158" s="1"/>
  <c r="R218" i="158" a="1"/>
  <c r="R218" i="158" s="1"/>
  <c r="S218" i="158" a="1"/>
  <c r="S218" i="158" s="1"/>
  <c r="R219" i="158" a="1"/>
  <c r="R219" i="158" s="1"/>
  <c r="S219" i="158" a="1"/>
  <c r="S219" i="158" s="1"/>
  <c r="R220" i="158" a="1"/>
  <c r="R220" i="158" s="1"/>
  <c r="S220" i="158" a="1"/>
  <c r="S220" i="158" s="1"/>
  <c r="R221" i="158" a="1"/>
  <c r="R221" i="158" s="1"/>
  <c r="S221" i="158" a="1"/>
  <c r="S221" i="158" s="1"/>
  <c r="R222" i="158" a="1"/>
  <c r="R222" i="158" s="1"/>
  <c r="S222" i="158" a="1"/>
  <c r="S222" i="158" s="1"/>
  <c r="R223" i="158" a="1"/>
  <c r="R223" i="158" s="1"/>
  <c r="S223" i="158" a="1"/>
  <c r="S223" i="158" s="1"/>
  <c r="R224" i="158" a="1"/>
  <c r="R224" i="158" s="1"/>
  <c r="S224" i="158" a="1"/>
  <c r="S224" i="158" s="1"/>
  <c r="R225" i="158" a="1"/>
  <c r="R225" i="158" s="1"/>
  <c r="S225" i="158" a="1"/>
  <c r="S225" i="158" s="1"/>
  <c r="R226" i="158" a="1"/>
  <c r="R226" i="158" s="1"/>
  <c r="S226" i="158" a="1"/>
  <c r="S226" i="158" s="1"/>
  <c r="R227" i="158" a="1"/>
  <c r="R227" i="158" s="1"/>
  <c r="S227" i="158" a="1"/>
  <c r="S227" i="158" s="1"/>
  <c r="R228" i="158" a="1"/>
  <c r="R228" i="158" s="1"/>
  <c r="S228" i="158" a="1"/>
  <c r="S228" i="158" s="1"/>
  <c r="R229" i="158" a="1"/>
  <c r="R229" i="158" s="1"/>
  <c r="S229" i="158" a="1"/>
  <c r="S229" i="158" s="1"/>
  <c r="R230" i="158" a="1"/>
  <c r="R230" i="158" s="1"/>
  <c r="S230" i="158" a="1"/>
  <c r="S230" i="158" s="1"/>
  <c r="R231" i="158" a="1"/>
  <c r="R231" i="158" s="1"/>
  <c r="S231" i="158" a="1"/>
  <c r="S231" i="158" s="1"/>
  <c r="R232" i="158" a="1"/>
  <c r="R232" i="158" s="1"/>
  <c r="S232" i="158" a="1"/>
  <c r="S232" i="158" s="1"/>
  <c r="R233" i="158" a="1"/>
  <c r="R233" i="158" s="1"/>
  <c r="S233" i="158" a="1"/>
  <c r="S233" i="158" s="1"/>
  <c r="R234" i="158" a="1"/>
  <c r="R234" i="158" s="1"/>
  <c r="S234" i="158" a="1"/>
  <c r="S234" i="158" s="1"/>
  <c r="R235" i="158" a="1"/>
  <c r="R235" i="158" s="1"/>
  <c r="S235" i="158" a="1"/>
  <c r="S235" i="158" s="1"/>
  <c r="R236" i="158" a="1"/>
  <c r="R236" i="158" s="1"/>
  <c r="S236" i="158" a="1"/>
  <c r="S236" i="158" s="1"/>
  <c r="R237" i="158" a="1"/>
  <c r="R237" i="158" s="1"/>
  <c r="S237" i="158" a="1"/>
  <c r="S237" i="158" s="1"/>
  <c r="R238" i="158" a="1"/>
  <c r="R238" i="158" s="1"/>
  <c r="S238" i="158" a="1"/>
  <c r="S238" i="158" s="1"/>
  <c r="R239" i="158" a="1"/>
  <c r="R239" i="158" s="1"/>
  <c r="S239" i="158" a="1"/>
  <c r="S239" i="158" s="1"/>
  <c r="R240" i="158" a="1"/>
  <c r="R240" i="158" s="1"/>
  <c r="S240" i="158" a="1"/>
  <c r="S240" i="158" s="1"/>
  <c r="R249" i="158" a="1"/>
  <c r="R249" i="158" s="1"/>
  <c r="S249" i="158" a="1"/>
  <c r="S249" i="158" s="1"/>
  <c r="R250" i="158" a="1"/>
  <c r="R250" i="158" s="1"/>
  <c r="S250" i="158" a="1"/>
  <c r="S250" i="158" s="1"/>
  <c r="R251" i="158" a="1"/>
  <c r="R251" i="158" s="1"/>
  <c r="S251" i="158" a="1"/>
  <c r="S251" i="158" s="1"/>
  <c r="R252" i="158" a="1"/>
  <c r="R252" i="158" s="1"/>
  <c r="S252" i="158" a="1"/>
  <c r="S252" i="158" s="1"/>
  <c r="R253" i="158" a="1"/>
  <c r="R253" i="158" s="1"/>
  <c r="S253" i="158" a="1"/>
  <c r="S253" i="158" s="1"/>
  <c r="R254" i="158" a="1"/>
  <c r="R254" i="158" s="1"/>
  <c r="S254" i="158" a="1"/>
  <c r="S254" i="158" s="1"/>
  <c r="R255" i="158" a="1"/>
  <c r="R255" i="158" s="1"/>
  <c r="S255" i="158" a="1"/>
  <c r="S255" i="158" s="1"/>
  <c r="R256" i="158" a="1"/>
  <c r="R256" i="158" s="1"/>
  <c r="S256" i="158" a="1"/>
  <c r="S256" i="158" s="1"/>
  <c r="R257" i="158" a="1"/>
  <c r="R257" i="158" s="1"/>
  <c r="S257" i="158" a="1"/>
  <c r="S257" i="158" s="1"/>
  <c r="R258" i="158" a="1"/>
  <c r="R258" i="158" s="1"/>
  <c r="S258" i="158" a="1"/>
  <c r="S258" i="158" s="1"/>
  <c r="R259" i="158" a="1"/>
  <c r="R259" i="158" s="1"/>
  <c r="S259" i="158" a="1"/>
  <c r="S259" i="158" s="1"/>
  <c r="R260" i="158" a="1"/>
  <c r="R260" i="158" s="1"/>
  <c r="S260" i="158" a="1"/>
  <c r="S260" i="158" s="1"/>
  <c r="R261" i="158" a="1"/>
  <c r="R261" i="158" s="1"/>
  <c r="S261" i="158" a="1"/>
  <c r="S261" i="158" s="1"/>
  <c r="R262" i="158" a="1"/>
  <c r="R262" i="158" s="1"/>
  <c r="S262" i="158" a="1"/>
  <c r="S262" i="158" s="1"/>
  <c r="R263" i="158" a="1"/>
  <c r="R263" i="158" s="1"/>
  <c r="S263" i="158" a="1"/>
  <c r="S263" i="158" s="1"/>
  <c r="R264" i="158" a="1"/>
  <c r="R264" i="158" s="1"/>
  <c r="S264" i="158" a="1"/>
  <c r="S264" i="158" s="1"/>
  <c r="R265" i="158" a="1"/>
  <c r="R265" i="158" s="1"/>
  <c r="S265" i="158" a="1"/>
  <c r="S265" i="158" s="1"/>
  <c r="R266" i="158" a="1"/>
  <c r="R266" i="158" s="1"/>
  <c r="S266" i="158" a="1"/>
  <c r="S266" i="158" s="1"/>
  <c r="R267" i="158" a="1"/>
  <c r="R267" i="158" s="1"/>
  <c r="S267" i="158" a="1"/>
  <c r="S267" i="158" s="1"/>
  <c r="R268" i="158" a="1"/>
  <c r="R268" i="158" s="1"/>
  <c r="S268" i="158" a="1"/>
  <c r="S268" i="158" s="1"/>
  <c r="R269" i="158" a="1"/>
  <c r="R269" i="158" s="1"/>
  <c r="S269" i="158" a="1"/>
  <c r="S269" i="158" s="1"/>
  <c r="R270" i="158" a="1"/>
  <c r="R270" i="158" s="1"/>
  <c r="S270" i="158" a="1"/>
  <c r="S270" i="158" s="1"/>
  <c r="R271" i="158" a="1"/>
  <c r="R271" i="158" s="1"/>
  <c r="S271" i="158" a="1"/>
  <c r="S271" i="158" s="1"/>
  <c r="R272" i="158" a="1"/>
  <c r="R272" i="158" s="1"/>
  <c r="S272" i="158" a="1"/>
  <c r="S272" i="158" s="1"/>
  <c r="R273" i="158" a="1"/>
  <c r="R273" i="158" s="1"/>
  <c r="S273" i="158" a="1"/>
  <c r="S273" i="158" s="1"/>
  <c r="R274" i="158" a="1"/>
  <c r="R274" i="158" s="1"/>
  <c r="S274" i="158" a="1"/>
  <c r="S274" i="158" s="1"/>
  <c r="R275" i="158" a="1"/>
  <c r="R275" i="158" s="1"/>
  <c r="S275" i="158" a="1"/>
  <c r="S275" i="158" s="1"/>
  <c r="R276" i="158" a="1"/>
  <c r="R276" i="158" s="1"/>
  <c r="S276" i="158" a="1"/>
  <c r="S276" i="158" s="1"/>
  <c r="R277" i="158" a="1"/>
  <c r="R277" i="158" s="1"/>
  <c r="S277" i="158" a="1"/>
  <c r="S277" i="158" s="1"/>
  <c r="R278" i="158" a="1"/>
  <c r="R278" i="158" s="1"/>
  <c r="S278" i="158" a="1"/>
  <c r="S278" i="158" s="1"/>
  <c r="R279" i="158" a="1"/>
  <c r="R279" i="158" s="1"/>
  <c r="S279" i="158" a="1"/>
  <c r="S279" i="158" s="1"/>
  <c r="R280" i="158" a="1"/>
  <c r="R280" i="158" s="1"/>
  <c r="S280" i="158" a="1"/>
  <c r="S280" i="158" s="1"/>
  <c r="R281" i="158" a="1"/>
  <c r="R281" i="158" s="1"/>
  <c r="S281" i="158" a="1"/>
  <c r="S281" i="158" s="1"/>
  <c r="R282" i="158" a="1"/>
  <c r="R282" i="158" s="1"/>
  <c r="S282" i="158" a="1"/>
  <c r="S282" i="158" s="1"/>
  <c r="R283" i="158" a="1"/>
  <c r="R283" i="158" s="1"/>
  <c r="S283" i="158" a="1"/>
  <c r="S283" i="158" s="1"/>
  <c r="R284" i="158" a="1"/>
  <c r="R284" i="158" s="1"/>
  <c r="S284" i="158" a="1"/>
  <c r="S284" i="158" s="1"/>
  <c r="R285" i="158" a="1"/>
  <c r="R285" i="158" s="1"/>
  <c r="S285" i="158" a="1"/>
  <c r="S285" i="158" s="1"/>
  <c r="R286" i="158" a="1"/>
  <c r="R286" i="158" s="1"/>
  <c r="S286" i="158" a="1"/>
  <c r="S286" i="158" s="1"/>
  <c r="R287" i="158" a="1"/>
  <c r="R287" i="158" s="1"/>
  <c r="S287" i="158" a="1"/>
  <c r="S287" i="158" s="1"/>
  <c r="R288" i="158" a="1"/>
  <c r="R288" i="158" s="1"/>
  <c r="S288" i="158" a="1"/>
  <c r="S288" i="158" s="1"/>
  <c r="R289" i="158" a="1"/>
  <c r="R289" i="158" s="1"/>
  <c r="S289" i="158" a="1"/>
  <c r="S289" i="158" s="1"/>
  <c r="R290" i="158" a="1"/>
  <c r="R290" i="158" s="1"/>
  <c r="S290" i="158" a="1"/>
  <c r="S290" i="158" s="1"/>
  <c r="R292" i="158" a="1"/>
  <c r="R292" i="158" s="1"/>
  <c r="S292" i="158" a="1"/>
  <c r="S292" i="158" s="1"/>
  <c r="R293" i="158" a="1"/>
  <c r="R293" i="158" s="1"/>
  <c r="S293" i="158" a="1"/>
  <c r="S293" i="158" s="1"/>
  <c r="R294" i="158" a="1"/>
  <c r="R294" i="158" s="1"/>
  <c r="S294" i="158" a="1"/>
  <c r="S294" i="158" s="1"/>
  <c r="R295" i="158" a="1"/>
  <c r="R295" i="158" s="1"/>
  <c r="S295" i="158" a="1"/>
  <c r="S295" i="158" s="1"/>
  <c r="R296" i="158" a="1"/>
  <c r="R296" i="158" s="1"/>
  <c r="S296" i="158" a="1"/>
  <c r="S296" i="158" s="1"/>
  <c r="R297" i="158" a="1"/>
  <c r="R297" i="158" s="1"/>
  <c r="S297" i="158" a="1"/>
  <c r="S297" i="158" s="1"/>
  <c r="R298" i="158" a="1"/>
  <c r="R298" i="158" s="1"/>
  <c r="S298" i="158" a="1"/>
  <c r="S298" i="158" s="1"/>
  <c r="R299" i="158" a="1"/>
  <c r="R299" i="158" s="1"/>
  <c r="S299" i="158" a="1"/>
  <c r="S299" i="158" s="1"/>
  <c r="R300" i="158" a="1"/>
  <c r="R300" i="158" s="1"/>
  <c r="S300" i="158" a="1"/>
  <c r="S300" i="158" s="1"/>
  <c r="R301" i="158" a="1"/>
  <c r="R301" i="158" s="1"/>
  <c r="S301" i="158" a="1"/>
  <c r="S301" i="158" s="1"/>
  <c r="R302" i="158" a="1"/>
  <c r="R302" i="158" s="1"/>
  <c r="S302" i="158" a="1"/>
  <c r="S302" i="158" s="1"/>
  <c r="R303" i="158" a="1"/>
  <c r="R303" i="158" s="1"/>
  <c r="S303" i="158" a="1"/>
  <c r="S303" i="158" s="1"/>
  <c r="R304" i="158" a="1"/>
  <c r="R304" i="158" s="1"/>
  <c r="S304" i="158" a="1"/>
  <c r="S304" i="158" s="1"/>
  <c r="R305" i="158" a="1"/>
  <c r="R305" i="158" s="1"/>
  <c r="S305" i="158" a="1"/>
  <c r="S305" i="158" s="1"/>
  <c r="R306" i="158" a="1"/>
  <c r="R306" i="158" s="1"/>
  <c r="S306" i="158" a="1"/>
  <c r="S306" i="158" s="1"/>
  <c r="R307" i="158" a="1"/>
  <c r="R307" i="158" s="1"/>
  <c r="S307" i="158" a="1"/>
  <c r="S307" i="158" s="1"/>
  <c r="R308" i="158" a="1"/>
  <c r="R308" i="158" s="1"/>
  <c r="S308" i="158" a="1"/>
  <c r="S308" i="158" s="1"/>
  <c r="R309" i="158" a="1"/>
  <c r="R309" i="158" s="1"/>
  <c r="S309" i="158" a="1"/>
  <c r="S309" i="158" s="1"/>
  <c r="R310" i="158" a="1"/>
  <c r="R310" i="158" s="1"/>
  <c r="S310" i="158" a="1"/>
  <c r="S310" i="158" s="1"/>
  <c r="R311" i="158" a="1"/>
  <c r="R311" i="158" s="1"/>
  <c r="S311" i="158" a="1"/>
  <c r="S311" i="158" s="1"/>
  <c r="R312" i="158" a="1"/>
  <c r="R312" i="158" s="1"/>
  <c r="S312" i="158" a="1"/>
  <c r="S312" i="158" s="1"/>
  <c r="R313" i="158" a="1"/>
  <c r="R313" i="158" s="1"/>
  <c r="S313" i="158" a="1"/>
  <c r="S313" i="158" s="1"/>
  <c r="R314" i="158" a="1"/>
  <c r="R314" i="158" s="1"/>
  <c r="S314" i="158" a="1"/>
  <c r="S314" i="158" s="1"/>
  <c r="R315" i="158" a="1"/>
  <c r="R315" i="158" s="1"/>
  <c r="S315" i="158" a="1"/>
  <c r="S315" i="158" s="1"/>
  <c r="R316" i="158" a="1"/>
  <c r="R316" i="158" s="1"/>
  <c r="S316" i="158" a="1"/>
  <c r="S316" i="158" s="1"/>
  <c r="R317" i="158" a="1"/>
  <c r="R317" i="158" s="1"/>
  <c r="S317" i="158" a="1"/>
  <c r="S317" i="158" s="1"/>
  <c r="R318" i="158" a="1"/>
  <c r="R318" i="158" s="1"/>
  <c r="S318" i="158" a="1"/>
  <c r="S318" i="158" s="1"/>
  <c r="R319" i="158" a="1"/>
  <c r="R319" i="158" s="1"/>
  <c r="S319" i="158" a="1"/>
  <c r="S319" i="158" s="1"/>
  <c r="R320" i="158" a="1"/>
  <c r="R320" i="158" s="1"/>
  <c r="S320" i="158" a="1"/>
  <c r="S320" i="158" s="1"/>
  <c r="R321" i="158" a="1"/>
  <c r="R321" i="158" s="1"/>
  <c r="S321" i="158" a="1"/>
  <c r="S321" i="158" s="1"/>
  <c r="R322" i="158" a="1"/>
  <c r="R322" i="158" s="1"/>
  <c r="S322" i="158" a="1"/>
  <c r="S322" i="158" s="1"/>
  <c r="R323" i="158" a="1"/>
  <c r="R323" i="158" s="1"/>
  <c r="S323" i="158" a="1"/>
  <c r="S323" i="158" s="1"/>
  <c r="R324" i="158" a="1"/>
  <c r="R324" i="158" s="1"/>
  <c r="S324" i="158" a="1"/>
  <c r="S324" i="158" s="1"/>
  <c r="R325" i="158" a="1"/>
  <c r="R325" i="158" s="1"/>
  <c r="S325" i="158" a="1"/>
  <c r="S325" i="158" s="1"/>
  <c r="R326" i="158" a="1"/>
  <c r="R326" i="158" s="1"/>
  <c r="S326" i="158" a="1"/>
  <c r="S326" i="158" s="1"/>
  <c r="R327" i="158" a="1"/>
  <c r="R327" i="158" s="1"/>
  <c r="S327" i="158" a="1"/>
  <c r="S327" i="158" s="1"/>
  <c r="R328" i="158" a="1"/>
  <c r="R328" i="158" s="1"/>
  <c r="S328" i="158" a="1"/>
  <c r="S328" i="158" s="1"/>
  <c r="R329" i="158" a="1"/>
  <c r="R329" i="158" s="1"/>
  <c r="S329" i="158" a="1"/>
  <c r="S329" i="158" s="1"/>
  <c r="R330" i="158" a="1"/>
  <c r="R330" i="158" s="1"/>
  <c r="S330" i="158" a="1"/>
  <c r="S330" i="158" s="1"/>
  <c r="R331" i="158" a="1"/>
  <c r="R331" i="158" s="1"/>
  <c r="S331" i="158" a="1"/>
  <c r="S331" i="158" s="1"/>
  <c r="R332" i="158" a="1"/>
  <c r="R332" i="158" s="1"/>
  <c r="S332" i="158" a="1"/>
  <c r="S332" i="158" s="1"/>
  <c r="R333" i="158" a="1"/>
  <c r="R333" i="158" s="1"/>
  <c r="S333" i="158" a="1"/>
  <c r="S333" i="158" s="1"/>
  <c r="R334" i="158" a="1"/>
  <c r="R334" i="158" s="1"/>
  <c r="S334" i="158" a="1"/>
  <c r="S334" i="158" s="1"/>
  <c r="R335" i="158" a="1"/>
  <c r="R335" i="158" s="1"/>
  <c r="S335" i="158" a="1"/>
  <c r="S335" i="158" s="1"/>
  <c r="R336" i="158" a="1"/>
  <c r="R336" i="158" s="1"/>
  <c r="S336" i="158" a="1"/>
  <c r="S336" i="158" s="1"/>
  <c r="R337" i="158" a="1"/>
  <c r="R337" i="158" s="1"/>
  <c r="S337" i="158" a="1"/>
  <c r="S337" i="158" s="1"/>
  <c r="R338" i="158" a="1"/>
  <c r="R338" i="158" s="1"/>
  <c r="S338" i="158" a="1"/>
  <c r="S338" i="158" s="1"/>
  <c r="R339" i="158" a="1"/>
  <c r="R339" i="158" s="1"/>
  <c r="S339" i="158" a="1"/>
  <c r="S339" i="158" s="1"/>
  <c r="R340" i="158" a="1"/>
  <c r="R340" i="158" s="1"/>
  <c r="S340" i="158" a="1"/>
  <c r="S340" i="158" s="1"/>
  <c r="R341" i="158" a="1"/>
  <c r="R341" i="158" s="1"/>
  <c r="S341" i="158" a="1"/>
  <c r="S341" i="158" s="1"/>
  <c r="R342" i="158" a="1"/>
  <c r="R342" i="158" s="1"/>
  <c r="S342" i="158" a="1"/>
  <c r="S342" i="158" s="1"/>
  <c r="R343" i="158" a="1"/>
  <c r="R343" i="158" s="1"/>
  <c r="S343" i="158" a="1"/>
  <c r="S343" i="158" s="1"/>
  <c r="R344" i="158" a="1"/>
  <c r="R344" i="158" s="1"/>
  <c r="S344" i="158" a="1"/>
  <c r="S344" i="158" s="1"/>
  <c r="R345" i="158" a="1"/>
  <c r="R345" i="158" s="1"/>
  <c r="S345" i="158" a="1"/>
  <c r="S345" i="158" s="1"/>
  <c r="R346" i="158" a="1"/>
  <c r="R346" i="158" s="1"/>
  <c r="S346" i="158" a="1"/>
  <c r="S346" i="158" s="1"/>
  <c r="R347" i="158" a="1"/>
  <c r="R347" i="158" s="1"/>
  <c r="S347" i="158" a="1"/>
  <c r="S347" i="158" s="1"/>
  <c r="R348" i="158" a="1"/>
  <c r="R348" i="158" s="1"/>
  <c r="S348" i="158" a="1"/>
  <c r="S348" i="158" s="1"/>
  <c r="R349" i="158" a="1"/>
  <c r="R349" i="158" s="1"/>
  <c r="S349" i="158" a="1"/>
  <c r="S349" i="158" s="1"/>
  <c r="R350" i="158" a="1"/>
  <c r="R350" i="158" s="1"/>
  <c r="S350" i="158" a="1"/>
  <c r="S350" i="158" s="1"/>
  <c r="R351" i="158" a="1"/>
  <c r="R351" i="158" s="1"/>
  <c r="S351" i="158" a="1"/>
  <c r="S351" i="158" s="1"/>
  <c r="R352" i="158" a="1"/>
  <c r="R352" i="158" s="1"/>
  <c r="S352" i="158" a="1"/>
  <c r="S352" i="158" s="1"/>
  <c r="R353" i="158" a="1"/>
  <c r="R353" i="158" s="1"/>
  <c r="S353" i="158" a="1"/>
  <c r="S353" i="158" s="1"/>
  <c r="R354" i="158" a="1"/>
  <c r="R354" i="158" s="1"/>
  <c r="S354" i="158" a="1"/>
  <c r="S354" i="158" s="1"/>
  <c r="R355" i="158" a="1"/>
  <c r="R355" i="158" s="1"/>
  <c r="S355" i="158" a="1"/>
  <c r="S355" i="158" s="1"/>
  <c r="R356" i="158" a="1"/>
  <c r="R356" i="158" s="1"/>
  <c r="S356" i="158" a="1"/>
  <c r="S356" i="158" s="1"/>
  <c r="R357" i="158" a="1"/>
  <c r="R357" i="158" s="1"/>
  <c r="S357" i="158" a="1"/>
  <c r="S357" i="158" s="1"/>
  <c r="R358" i="158" a="1"/>
  <c r="R358" i="158" s="1"/>
  <c r="S358" i="158" a="1"/>
  <c r="S358" i="158" s="1"/>
  <c r="R359" i="158" a="1"/>
  <c r="R359" i="158" s="1"/>
  <c r="S359" i="158" a="1"/>
  <c r="S359" i="158" s="1"/>
  <c r="R360" i="158" a="1"/>
  <c r="R360" i="158" s="1"/>
  <c r="S360" i="158" a="1"/>
  <c r="S360" i="158" s="1"/>
  <c r="R361" i="158" a="1"/>
  <c r="R361" i="158" s="1"/>
  <c r="S361" i="158" a="1"/>
  <c r="S361" i="158" s="1"/>
  <c r="R362" i="158" a="1"/>
  <c r="R362" i="158" s="1"/>
  <c r="S362" i="158" a="1"/>
  <c r="S362" i="158" s="1"/>
  <c r="R363" i="158" a="1"/>
  <c r="R363" i="158" s="1"/>
  <c r="S363" i="158" a="1"/>
  <c r="S363" i="158" s="1"/>
  <c r="R364" i="158" a="1"/>
  <c r="R364" i="158" s="1"/>
  <c r="S364" i="158" a="1"/>
  <c r="S364" i="158" s="1"/>
  <c r="R365" i="158" a="1"/>
  <c r="R365" i="158" s="1"/>
  <c r="S365" i="158" a="1"/>
  <c r="S365" i="158" s="1"/>
  <c r="R366" i="158" a="1"/>
  <c r="R366" i="158" s="1"/>
  <c r="S366" i="158" a="1"/>
  <c r="S366" i="158" s="1"/>
  <c r="R367" i="158" a="1"/>
  <c r="R367" i="158" s="1"/>
  <c r="S367" i="158" a="1"/>
  <c r="S367" i="158" s="1"/>
  <c r="R368" i="158" a="1"/>
  <c r="R368" i="158" s="1"/>
  <c r="S368" i="158" a="1"/>
  <c r="S368" i="158" s="1"/>
  <c r="R369" i="158" a="1"/>
  <c r="R369" i="158" s="1"/>
  <c r="S369" i="158" a="1"/>
  <c r="S369" i="158" s="1"/>
  <c r="R370" i="158" a="1"/>
  <c r="R370" i="158" s="1"/>
  <c r="S370" i="158" a="1"/>
  <c r="S370" i="158" s="1"/>
  <c r="R371" i="158" a="1"/>
  <c r="R371" i="158" s="1"/>
  <c r="S371" i="158" a="1"/>
  <c r="S371" i="158" s="1"/>
  <c r="R372" i="158" a="1"/>
  <c r="R372" i="158" s="1"/>
  <c r="S372" i="158" a="1"/>
  <c r="S372" i="158" s="1"/>
  <c r="R373" i="158" a="1"/>
  <c r="R373" i="158" s="1"/>
  <c r="S373" i="158" a="1"/>
  <c r="S373" i="158" s="1"/>
  <c r="R374" i="158" a="1"/>
  <c r="R374" i="158" s="1"/>
  <c r="S374" i="158" a="1"/>
  <c r="S374" i="158" s="1"/>
  <c r="R375" i="158" a="1"/>
  <c r="R375" i="158" s="1"/>
  <c r="S375" i="158" a="1"/>
  <c r="S375" i="158" s="1"/>
  <c r="R376" i="158" a="1"/>
  <c r="R376" i="158" s="1"/>
  <c r="S376" i="158" a="1"/>
  <c r="S376" i="158" s="1"/>
  <c r="R377" i="158" a="1"/>
  <c r="R377" i="158" s="1"/>
  <c r="S377" i="158" a="1"/>
  <c r="S377" i="158" s="1"/>
  <c r="R378" i="158" a="1"/>
  <c r="R378" i="158" s="1"/>
  <c r="S378" i="158" a="1"/>
  <c r="S378" i="158" s="1"/>
  <c r="R379" i="158" a="1"/>
  <c r="R379" i="158" s="1"/>
  <c r="S379" i="158" a="1"/>
  <c r="S379" i="158" s="1"/>
  <c r="R380" i="158" a="1"/>
  <c r="R380" i="158" s="1"/>
  <c r="S380" i="158" a="1"/>
  <c r="S380" i="158" s="1"/>
  <c r="R381" i="158" a="1"/>
  <c r="R381" i="158" s="1"/>
  <c r="S381" i="158" a="1"/>
  <c r="S381" i="158" s="1"/>
  <c r="R382" i="158" a="1"/>
  <c r="R382" i="158" s="1"/>
  <c r="S382" i="158" a="1"/>
  <c r="S382" i="158" s="1"/>
  <c r="R383" i="158" a="1"/>
  <c r="R383" i="158" s="1"/>
  <c r="S383" i="158" a="1"/>
  <c r="S383" i="158" s="1"/>
  <c r="R384" i="158" a="1"/>
  <c r="R384" i="158" s="1"/>
  <c r="S384" i="158" a="1"/>
  <c r="S384" i="158" s="1"/>
  <c r="R385" i="158" a="1"/>
  <c r="R385" i="158" s="1"/>
  <c r="S385" i="158" a="1"/>
  <c r="S385" i="158" s="1"/>
  <c r="R386" i="158" a="1"/>
  <c r="R386" i="158" s="1"/>
  <c r="S386" i="158" a="1"/>
  <c r="S386" i="158" s="1"/>
  <c r="R387" i="158" a="1"/>
  <c r="R387" i="158" s="1"/>
  <c r="S387" i="158" a="1"/>
  <c r="S387" i="158" s="1"/>
  <c r="R388" i="158" a="1"/>
  <c r="R388" i="158" s="1"/>
  <c r="S388" i="158" a="1"/>
  <c r="S388" i="158" s="1"/>
  <c r="R389" i="158" a="1"/>
  <c r="R389" i="158" s="1"/>
  <c r="S389" i="158" a="1"/>
  <c r="S389" i="158" s="1"/>
  <c r="R390" i="158" a="1"/>
  <c r="R390" i="158" s="1"/>
  <c r="S390" i="158" a="1"/>
  <c r="S390" i="158" s="1"/>
  <c r="R391" i="158" a="1"/>
  <c r="R391" i="158" s="1"/>
  <c r="S391" i="158" a="1"/>
  <c r="S391" i="158" s="1"/>
  <c r="R392" i="158" a="1"/>
  <c r="R392" i="158" s="1"/>
  <c r="S392" i="158" a="1"/>
  <c r="S392" i="158" s="1"/>
  <c r="R393" i="158" a="1"/>
  <c r="R393" i="158" s="1"/>
  <c r="S393" i="158" a="1"/>
  <c r="S393" i="158" s="1"/>
  <c r="R394" i="158" a="1"/>
  <c r="R394" i="158" s="1"/>
  <c r="S394" i="158" a="1"/>
  <c r="S394" i="158" s="1"/>
  <c r="R395" i="158" a="1"/>
  <c r="R395" i="158" s="1"/>
  <c r="S395" i="158" a="1"/>
  <c r="S395" i="158" s="1"/>
  <c r="R396" i="158" a="1"/>
  <c r="R396" i="158" s="1"/>
  <c r="S396" i="158" a="1"/>
  <c r="S396" i="158" s="1"/>
  <c r="R397" i="158" a="1"/>
  <c r="R397" i="158" s="1"/>
  <c r="S397" i="158" a="1"/>
  <c r="S397" i="158" s="1"/>
  <c r="R398" i="158" a="1"/>
  <c r="R398" i="158" s="1"/>
  <c r="S398" i="158" a="1"/>
  <c r="S398" i="158" s="1"/>
  <c r="R399" i="158" a="1"/>
  <c r="R399" i="158" s="1"/>
  <c r="S399" i="158" a="1"/>
  <c r="S399" i="158" s="1"/>
  <c r="R400" i="158" a="1"/>
  <c r="R400" i="158" s="1"/>
  <c r="S400" i="158" a="1"/>
  <c r="S400" i="158" s="1"/>
  <c r="O4" i="158" a="1"/>
  <c r="O4" i="158" s="1"/>
  <c r="P4" i="158" a="1"/>
  <c r="P4" i="158" s="1"/>
  <c r="O5" i="158" a="1"/>
  <c r="O5" i="158" s="1"/>
  <c r="P5" i="158" a="1"/>
  <c r="P5" i="158" s="1"/>
  <c r="O6" i="158" a="1"/>
  <c r="O6" i="158" s="1"/>
  <c r="P6" i="158" a="1"/>
  <c r="P6" i="158" s="1"/>
  <c r="O7" i="158" a="1"/>
  <c r="O7" i="158" s="1"/>
  <c r="P7" i="158" a="1"/>
  <c r="P7" i="158" s="1"/>
  <c r="O8" i="158" a="1"/>
  <c r="O8" i="158" s="1"/>
  <c r="P8" i="158" a="1"/>
  <c r="P8" i="158" s="1"/>
  <c r="O9" i="158" a="1"/>
  <c r="O9" i="158" s="1"/>
  <c r="P9" i="158" a="1"/>
  <c r="P9" i="158" s="1"/>
  <c r="O10" i="158" a="1"/>
  <c r="O10" i="158" s="1"/>
  <c r="P10" i="158" a="1"/>
  <c r="P10" i="158" s="1"/>
  <c r="O11" i="158" a="1"/>
  <c r="O11" i="158" s="1"/>
  <c r="P11" i="158" a="1"/>
  <c r="P11" i="158" s="1"/>
  <c r="O12" i="158" a="1"/>
  <c r="O12" i="158" s="1"/>
  <c r="P12" i="158" a="1"/>
  <c r="P12" i="158" s="1"/>
  <c r="O13" i="158" a="1"/>
  <c r="O13" i="158" s="1"/>
  <c r="P13" i="158" a="1"/>
  <c r="P13" i="158" s="1"/>
  <c r="O14" i="158" a="1"/>
  <c r="O14" i="158" s="1"/>
  <c r="P14" i="158" a="1"/>
  <c r="P14" i="158" s="1"/>
  <c r="O15" i="158" a="1"/>
  <c r="O15" i="158" s="1"/>
  <c r="P15" i="158" a="1"/>
  <c r="P15" i="158" s="1"/>
  <c r="O16" i="158" a="1"/>
  <c r="O16" i="158" s="1"/>
  <c r="P16" i="158" a="1"/>
  <c r="P16" i="158" s="1"/>
  <c r="O17" i="158" a="1"/>
  <c r="O17" i="158" s="1"/>
  <c r="P17" i="158" a="1"/>
  <c r="P17" i="158" s="1"/>
  <c r="O18" i="158" a="1"/>
  <c r="O18" i="158" s="1"/>
  <c r="P18" i="158" a="1"/>
  <c r="P18" i="158" s="1"/>
  <c r="O19" i="158" a="1"/>
  <c r="O19" i="158" s="1"/>
  <c r="P19" i="158" a="1"/>
  <c r="P19" i="158" s="1"/>
  <c r="O20" i="158" a="1"/>
  <c r="O20" i="158" s="1"/>
  <c r="P20" i="158" a="1"/>
  <c r="P20" i="158" s="1"/>
  <c r="O21" i="158" a="1"/>
  <c r="O21" i="158" s="1"/>
  <c r="P21" i="158" a="1"/>
  <c r="P21" i="158" s="1"/>
  <c r="O22" i="158" a="1"/>
  <c r="O22" i="158" s="1"/>
  <c r="P22" i="158" a="1"/>
  <c r="P22" i="158" s="1"/>
  <c r="O23" i="158" a="1"/>
  <c r="O23" i="158" s="1"/>
  <c r="P23" i="158" a="1"/>
  <c r="P23" i="158" s="1"/>
  <c r="O24" i="158" a="1"/>
  <c r="O24" i="158" s="1"/>
  <c r="P24" i="158" a="1"/>
  <c r="P24" i="158" s="1"/>
  <c r="O25" i="158" a="1"/>
  <c r="O25" i="158" s="1"/>
  <c r="P25" i="158" a="1"/>
  <c r="P25" i="158" s="1"/>
  <c r="O26" i="158" a="1"/>
  <c r="O26" i="158" s="1"/>
  <c r="P26" i="158" a="1"/>
  <c r="P26" i="158" s="1"/>
  <c r="O27" i="158" a="1"/>
  <c r="O27" i="158" s="1"/>
  <c r="P27" i="158" a="1"/>
  <c r="P27" i="158" s="1"/>
  <c r="O28" i="158" a="1"/>
  <c r="O28" i="158" s="1"/>
  <c r="P28" i="158" a="1"/>
  <c r="P28" i="158" s="1"/>
  <c r="O29" i="158" a="1"/>
  <c r="O29" i="158" s="1"/>
  <c r="P29" i="158" a="1"/>
  <c r="P29" i="158" s="1"/>
  <c r="O30" i="158" a="1"/>
  <c r="O30" i="158" s="1"/>
  <c r="P30" i="158" a="1"/>
  <c r="P30" i="158" s="1"/>
  <c r="O31" i="158" a="1"/>
  <c r="O31" i="158" s="1"/>
  <c r="P31" i="158" a="1"/>
  <c r="P31" i="158" s="1"/>
  <c r="O32" i="158" a="1"/>
  <c r="O32" i="158" s="1"/>
  <c r="P32" i="158" a="1"/>
  <c r="P32" i="158" s="1"/>
  <c r="O33" i="158" a="1"/>
  <c r="O33" i="158" s="1"/>
  <c r="P33" i="158" a="1"/>
  <c r="P33" i="158" s="1"/>
  <c r="O34" i="158" a="1"/>
  <c r="O34" i="158" s="1"/>
  <c r="P34" i="158" a="1"/>
  <c r="P34" i="158" s="1"/>
  <c r="O35" i="158" a="1"/>
  <c r="O35" i="158" s="1"/>
  <c r="P35" i="158" a="1"/>
  <c r="P35" i="158" s="1"/>
  <c r="O36" i="158" a="1"/>
  <c r="O36" i="158" s="1"/>
  <c r="P36" i="158" a="1"/>
  <c r="P36" i="158" s="1"/>
  <c r="O37" i="158" a="1"/>
  <c r="O37" i="158" s="1"/>
  <c r="P37" i="158" a="1"/>
  <c r="P37" i="158" s="1"/>
  <c r="O38" i="158" a="1"/>
  <c r="O38" i="158" s="1"/>
  <c r="P38" i="158" a="1"/>
  <c r="P38" i="158" s="1"/>
  <c r="O39" i="158" a="1"/>
  <c r="O39" i="158" s="1"/>
  <c r="P39" i="158" a="1"/>
  <c r="P39" i="158" s="1"/>
  <c r="O40" i="158" a="1"/>
  <c r="O40" i="158" s="1"/>
  <c r="P40" i="158" a="1"/>
  <c r="P40" i="158" s="1"/>
  <c r="O41" i="158" a="1"/>
  <c r="O41" i="158" s="1"/>
  <c r="P41" i="158" a="1"/>
  <c r="P41" i="158" s="1"/>
  <c r="O42" i="158" a="1"/>
  <c r="O42" i="158" s="1"/>
  <c r="P42" i="158" a="1"/>
  <c r="P42" i="158" s="1"/>
  <c r="O43" i="158" a="1"/>
  <c r="O43" i="158" s="1"/>
  <c r="P43" i="158" a="1"/>
  <c r="P43" i="158" s="1"/>
  <c r="O44" i="158" a="1"/>
  <c r="O44" i="158" s="1"/>
  <c r="P44" i="158" a="1"/>
  <c r="P44" i="158" s="1"/>
  <c r="O45" i="158" a="1"/>
  <c r="O45" i="158" s="1"/>
  <c r="P45" i="158" a="1"/>
  <c r="P45" i="158" s="1"/>
  <c r="O46" i="158" a="1"/>
  <c r="O46" i="158" s="1"/>
  <c r="P46" i="158" a="1"/>
  <c r="P46" i="158" s="1"/>
  <c r="O47" i="158" a="1"/>
  <c r="O47" i="158" s="1"/>
  <c r="P47" i="158" a="1"/>
  <c r="P47" i="158" s="1"/>
  <c r="O48" i="158" a="1"/>
  <c r="O48" i="158" s="1"/>
  <c r="P48" i="158" a="1"/>
  <c r="P48" i="158" s="1"/>
  <c r="O49" i="158" a="1"/>
  <c r="O49" i="158" s="1"/>
  <c r="P49" i="158" a="1"/>
  <c r="P49" i="158" s="1"/>
  <c r="O50" i="158" a="1"/>
  <c r="O50" i="158" s="1"/>
  <c r="P50" i="158" a="1"/>
  <c r="P50" i="158" s="1"/>
  <c r="O51" i="158" a="1"/>
  <c r="O51" i="158" s="1"/>
  <c r="P51" i="158" a="1"/>
  <c r="P51" i="158" s="1"/>
  <c r="O52" i="158" a="1"/>
  <c r="O52" i="158" s="1"/>
  <c r="P52" i="158" a="1"/>
  <c r="P52" i="158" s="1"/>
  <c r="O53" i="158" a="1"/>
  <c r="O53" i="158" s="1"/>
  <c r="P53" i="158" a="1"/>
  <c r="P53" i="158" s="1"/>
  <c r="O54" i="158" a="1"/>
  <c r="O54" i="158" s="1"/>
  <c r="P54" i="158" a="1"/>
  <c r="P54" i="158" s="1"/>
  <c r="O55" i="158" a="1"/>
  <c r="O55" i="158" s="1"/>
  <c r="P55" i="158" a="1"/>
  <c r="P55" i="158" s="1"/>
  <c r="O56" i="158" a="1"/>
  <c r="O56" i="158" s="1"/>
  <c r="P56" i="158" a="1"/>
  <c r="P56" i="158" s="1"/>
  <c r="O57" i="158" a="1"/>
  <c r="O57" i="158" s="1"/>
  <c r="P57" i="158" a="1"/>
  <c r="P57" i="158" s="1"/>
  <c r="O58" i="158" a="1"/>
  <c r="O58" i="158" s="1"/>
  <c r="P58" i="158" a="1"/>
  <c r="P58" i="158" s="1"/>
  <c r="O59" i="158" a="1"/>
  <c r="O59" i="158" s="1"/>
  <c r="P59" i="158" a="1"/>
  <c r="P59" i="158" s="1"/>
  <c r="O60" i="158" a="1"/>
  <c r="O60" i="158" s="1"/>
  <c r="P60" i="158" a="1"/>
  <c r="P60" i="158" s="1"/>
  <c r="O61" i="158" a="1"/>
  <c r="O61" i="158" s="1"/>
  <c r="P61" i="158" a="1"/>
  <c r="P61" i="158" s="1"/>
  <c r="O98" i="158" a="1"/>
  <c r="O98" i="158" s="1"/>
  <c r="P98" i="158" a="1"/>
  <c r="P98" i="158" s="1"/>
  <c r="O99" i="158" a="1"/>
  <c r="O99" i="158" s="1"/>
  <c r="P99" i="158" a="1"/>
  <c r="P99" i="158" s="1"/>
  <c r="O100" i="158" a="1"/>
  <c r="O100" i="158" s="1"/>
  <c r="P100" i="158" a="1"/>
  <c r="P100" i="158" s="1"/>
  <c r="O101" i="158" a="1"/>
  <c r="O101" i="158" s="1"/>
  <c r="P101" i="158" a="1"/>
  <c r="P101" i="158" s="1"/>
  <c r="O102" i="158" a="1"/>
  <c r="O102" i="158" s="1"/>
  <c r="P102" i="158" a="1"/>
  <c r="P102" i="158" s="1"/>
  <c r="O103" i="158" a="1"/>
  <c r="O103" i="158" s="1"/>
  <c r="P103" i="158" a="1"/>
  <c r="P103" i="158" s="1"/>
  <c r="O104" i="158" a="1"/>
  <c r="O104" i="158" s="1"/>
  <c r="P104" i="158" a="1"/>
  <c r="P104" i="158" s="1"/>
  <c r="O105" i="158" a="1"/>
  <c r="O105" i="158" s="1"/>
  <c r="P105" i="158" a="1"/>
  <c r="P105" i="158" s="1"/>
  <c r="O106" i="158" a="1"/>
  <c r="O106" i="158" s="1"/>
  <c r="P106" i="158" a="1"/>
  <c r="P106" i="158" s="1"/>
  <c r="O107" i="158" a="1"/>
  <c r="O107" i="158" s="1"/>
  <c r="P107" i="158" a="1"/>
  <c r="P107" i="158" s="1"/>
  <c r="O108" i="158" a="1"/>
  <c r="O108" i="158" s="1"/>
  <c r="P108" i="158" a="1"/>
  <c r="P108" i="158" s="1"/>
  <c r="O109" i="158" a="1"/>
  <c r="O109" i="158" s="1"/>
  <c r="P109" i="158" a="1"/>
  <c r="P109" i="158" s="1"/>
  <c r="O110" i="158" a="1"/>
  <c r="O110" i="158" s="1"/>
  <c r="P110" i="158" a="1"/>
  <c r="P110" i="158" s="1"/>
  <c r="O111" i="158" a="1"/>
  <c r="O111" i="158" s="1"/>
  <c r="P111" i="158" a="1"/>
  <c r="P111" i="158" s="1"/>
  <c r="O112" i="158" a="1"/>
  <c r="O112" i="158" s="1"/>
  <c r="P112" i="158" a="1"/>
  <c r="P112" i="158" s="1"/>
  <c r="O113" i="158" a="1"/>
  <c r="O113" i="158" s="1"/>
  <c r="P113" i="158" a="1"/>
  <c r="P113" i="158" s="1"/>
  <c r="O114" i="158" a="1"/>
  <c r="O114" i="158" s="1"/>
  <c r="P114" i="158" a="1"/>
  <c r="P114" i="158" s="1"/>
  <c r="O115" i="158" a="1"/>
  <c r="O115" i="158" s="1"/>
  <c r="P115" i="158" a="1"/>
  <c r="P115" i="158" s="1"/>
  <c r="O116" i="158" a="1"/>
  <c r="O116" i="158" s="1"/>
  <c r="P116" i="158" a="1"/>
  <c r="P116" i="158" s="1"/>
  <c r="O117" i="158" a="1"/>
  <c r="O117" i="158" s="1"/>
  <c r="P117" i="158" a="1"/>
  <c r="P117" i="158" s="1"/>
  <c r="O118" i="158" a="1"/>
  <c r="O118" i="158" s="1"/>
  <c r="P118" i="158" a="1"/>
  <c r="P118" i="158" s="1"/>
  <c r="O119" i="158" a="1"/>
  <c r="O119" i="158" s="1"/>
  <c r="P119" i="158" a="1"/>
  <c r="P119" i="158" s="1"/>
  <c r="O120" i="158" a="1"/>
  <c r="O120" i="158" s="1"/>
  <c r="P120" i="158" a="1"/>
  <c r="P120" i="158" s="1"/>
  <c r="O121" i="158" a="1"/>
  <c r="O121" i="158" s="1"/>
  <c r="P121" i="158" a="1"/>
  <c r="P121" i="158" s="1"/>
  <c r="O122" i="158" a="1"/>
  <c r="O122" i="158" s="1"/>
  <c r="P122" i="158" a="1"/>
  <c r="P122" i="158" s="1"/>
  <c r="O123" i="158" a="1"/>
  <c r="O123" i="158" s="1"/>
  <c r="P123" i="158" a="1"/>
  <c r="P123" i="158" s="1"/>
  <c r="O124" i="158" a="1"/>
  <c r="O124" i="158" s="1"/>
  <c r="P124" i="158" a="1"/>
  <c r="P124" i="158" s="1"/>
  <c r="O125" i="158" a="1"/>
  <c r="O125" i="158" s="1"/>
  <c r="P125" i="158" a="1"/>
  <c r="P125" i="158" s="1"/>
  <c r="O126" i="158" a="1"/>
  <c r="O126" i="158" s="1"/>
  <c r="P126" i="158" a="1"/>
  <c r="P126" i="158" s="1"/>
  <c r="O127" i="158" a="1"/>
  <c r="O127" i="158" s="1"/>
  <c r="P127" i="158" a="1"/>
  <c r="P127" i="158" s="1"/>
  <c r="O128" i="158" a="1"/>
  <c r="O128" i="158" s="1"/>
  <c r="P128" i="158" a="1"/>
  <c r="P128" i="158" s="1"/>
  <c r="O129" i="158" a="1"/>
  <c r="O129" i="158" s="1"/>
  <c r="P129" i="158" a="1"/>
  <c r="P129" i="158" s="1"/>
  <c r="O130" i="158" a="1"/>
  <c r="O130" i="158" s="1"/>
  <c r="P130" i="158" a="1"/>
  <c r="P130" i="158" s="1"/>
  <c r="O131" i="158" a="1"/>
  <c r="O131" i="158" s="1"/>
  <c r="P131" i="158" a="1"/>
  <c r="P131" i="158" s="1"/>
  <c r="O132" i="158" a="1"/>
  <c r="O132" i="158" s="1"/>
  <c r="P132" i="158" a="1"/>
  <c r="P132" i="158" s="1"/>
  <c r="O133" i="158" a="1"/>
  <c r="O133" i="158" s="1"/>
  <c r="P133" i="158" a="1"/>
  <c r="P133" i="158" s="1"/>
  <c r="O134" i="158" a="1"/>
  <c r="O134" i="158" s="1"/>
  <c r="P134" i="158" a="1"/>
  <c r="P134" i="158" s="1"/>
  <c r="O135" i="158" a="1"/>
  <c r="O135" i="158" s="1"/>
  <c r="P135" i="158" a="1"/>
  <c r="P135" i="158" s="1"/>
  <c r="O136" i="158" a="1"/>
  <c r="O136" i="158" s="1"/>
  <c r="P136" i="158" a="1"/>
  <c r="P136" i="158" s="1"/>
  <c r="O137" i="158" a="1"/>
  <c r="O137" i="158" s="1"/>
  <c r="P137" i="158" a="1"/>
  <c r="P137" i="158" s="1"/>
  <c r="O138" i="158" a="1"/>
  <c r="O138" i="158" s="1"/>
  <c r="P138" i="158" a="1"/>
  <c r="P138" i="158" s="1"/>
  <c r="O139" i="158" a="1"/>
  <c r="O139" i="158" s="1"/>
  <c r="P139" i="158" a="1"/>
  <c r="P139" i="158" s="1"/>
  <c r="O140" i="158" a="1"/>
  <c r="O140" i="158" s="1"/>
  <c r="P140" i="158" a="1"/>
  <c r="P140" i="158" s="1"/>
  <c r="O141" i="158" a="1"/>
  <c r="O141" i="158" s="1"/>
  <c r="P141" i="158" a="1"/>
  <c r="P141" i="158" s="1"/>
  <c r="O142" i="158" a="1"/>
  <c r="O142" i="158" s="1"/>
  <c r="P142" i="158" a="1"/>
  <c r="P142" i="158" s="1"/>
  <c r="O143" i="158" a="1"/>
  <c r="O143" i="158" s="1"/>
  <c r="P143" i="158" a="1"/>
  <c r="P143" i="158" s="1"/>
  <c r="O144" i="158" a="1"/>
  <c r="O144" i="158" s="1"/>
  <c r="P144" i="158" a="1"/>
  <c r="P144" i="158" s="1"/>
  <c r="O145" i="158" a="1"/>
  <c r="O145" i="158" s="1"/>
  <c r="P145" i="158" a="1"/>
  <c r="P145" i="158" s="1"/>
  <c r="O146" i="158" a="1"/>
  <c r="O146" i="158" s="1"/>
  <c r="P146" i="158" a="1"/>
  <c r="P146" i="158" s="1"/>
  <c r="O147" i="158" a="1"/>
  <c r="O147" i="158" s="1"/>
  <c r="P147" i="158" a="1"/>
  <c r="P147" i="158" s="1"/>
  <c r="O148" i="158" a="1"/>
  <c r="O148" i="158" s="1"/>
  <c r="P148" i="158" a="1"/>
  <c r="P148" i="158" s="1"/>
  <c r="O149" i="158" a="1"/>
  <c r="O149" i="158" s="1"/>
  <c r="P149" i="158" a="1"/>
  <c r="P149" i="158" s="1"/>
  <c r="O150" i="158" a="1"/>
  <c r="O150" i="158" s="1"/>
  <c r="P150" i="158" a="1"/>
  <c r="P150" i="158" s="1"/>
  <c r="O151" i="158" a="1"/>
  <c r="O151" i="158" s="1"/>
  <c r="P151" i="158" a="1"/>
  <c r="P151" i="158" s="1"/>
  <c r="O152" i="158" a="1"/>
  <c r="O152" i="158" s="1"/>
  <c r="P152" i="158" a="1"/>
  <c r="P152" i="158" s="1"/>
  <c r="O153" i="158" a="1"/>
  <c r="O153" i="158" s="1"/>
  <c r="P153" i="158" a="1"/>
  <c r="P153" i="158" s="1"/>
  <c r="O154" i="158" a="1"/>
  <c r="O154" i="158" s="1"/>
  <c r="P154" i="158" a="1"/>
  <c r="P154" i="158" s="1"/>
  <c r="O155" i="158" a="1"/>
  <c r="O155" i="158" s="1"/>
  <c r="P155" i="158" a="1"/>
  <c r="P155" i="158" s="1"/>
  <c r="O156" i="158" a="1"/>
  <c r="O156" i="158" s="1"/>
  <c r="P156" i="158" a="1"/>
  <c r="P156" i="158" s="1"/>
  <c r="O157" i="158" a="1"/>
  <c r="O157" i="158" s="1"/>
  <c r="P157" i="158" a="1"/>
  <c r="P157" i="158" s="1"/>
  <c r="O158" i="158" a="1"/>
  <c r="O158" i="158" s="1"/>
  <c r="P158" i="158" a="1"/>
  <c r="P158" i="158" s="1"/>
  <c r="O159" i="158" a="1"/>
  <c r="O159" i="158" s="1"/>
  <c r="P159" i="158" a="1"/>
  <c r="P159" i="158" s="1"/>
  <c r="O160" i="158" a="1"/>
  <c r="O160" i="158" s="1"/>
  <c r="P160" i="158" a="1"/>
  <c r="P160" i="158" s="1"/>
  <c r="O161" i="158" a="1"/>
  <c r="O161" i="158" s="1"/>
  <c r="P161" i="158" a="1"/>
  <c r="P161" i="158" s="1"/>
  <c r="O162" i="158" a="1"/>
  <c r="O162" i="158" s="1"/>
  <c r="P162" i="158" a="1"/>
  <c r="P162" i="158" s="1"/>
  <c r="O163" i="158" a="1"/>
  <c r="O163" i="158" s="1"/>
  <c r="P163" i="158" a="1"/>
  <c r="P163" i="158" s="1"/>
  <c r="O164" i="158" a="1"/>
  <c r="O164" i="158" s="1"/>
  <c r="P164" i="158" a="1"/>
  <c r="P164" i="158" s="1"/>
  <c r="O165" i="158" a="1"/>
  <c r="O165" i="158" s="1"/>
  <c r="P165" i="158" a="1"/>
  <c r="P165" i="158" s="1"/>
  <c r="O166" i="158" a="1"/>
  <c r="O166" i="158" s="1"/>
  <c r="P166" i="158" a="1"/>
  <c r="P166" i="158" s="1"/>
  <c r="O167" i="158" a="1"/>
  <c r="O167" i="158" s="1"/>
  <c r="P167" i="158" a="1"/>
  <c r="P167" i="158" s="1"/>
  <c r="O168" i="158" a="1"/>
  <c r="O168" i="158" s="1"/>
  <c r="P168" i="158" a="1"/>
  <c r="P168" i="158" s="1"/>
  <c r="O169" i="158" a="1"/>
  <c r="O169" i="158" s="1"/>
  <c r="P169" i="158" a="1"/>
  <c r="P169" i="158" s="1"/>
  <c r="O170" i="158" a="1"/>
  <c r="O170" i="158" s="1"/>
  <c r="P170" i="158" a="1"/>
  <c r="P170" i="158" s="1"/>
  <c r="O171" i="158" a="1"/>
  <c r="O171" i="158" s="1"/>
  <c r="P171" i="158" a="1"/>
  <c r="P171" i="158" s="1"/>
  <c r="O172" i="158" a="1"/>
  <c r="O172" i="158" s="1"/>
  <c r="P172" i="158" a="1"/>
  <c r="P172" i="158" s="1"/>
  <c r="O173" i="158" a="1"/>
  <c r="O173" i="158" s="1"/>
  <c r="P173" i="158" a="1"/>
  <c r="P173" i="158" s="1"/>
  <c r="O174" i="158" a="1"/>
  <c r="O174" i="158" s="1"/>
  <c r="P174" i="158" a="1"/>
  <c r="P174" i="158" s="1"/>
  <c r="O175" i="158" a="1"/>
  <c r="O175" i="158" s="1"/>
  <c r="P175" i="158" a="1"/>
  <c r="P175" i="158" s="1"/>
  <c r="O176" i="158" a="1"/>
  <c r="O176" i="158" s="1"/>
  <c r="P176" i="158" a="1"/>
  <c r="P176" i="158" s="1"/>
  <c r="O177" i="158" a="1"/>
  <c r="O177" i="158" s="1"/>
  <c r="P177" i="158" a="1"/>
  <c r="P177" i="158" s="1"/>
  <c r="O178" i="158" a="1"/>
  <c r="O178" i="158" s="1"/>
  <c r="P178" i="158" a="1"/>
  <c r="P178" i="158" s="1"/>
  <c r="O179" i="158" a="1"/>
  <c r="O179" i="158" s="1"/>
  <c r="P179" i="158" a="1"/>
  <c r="P179" i="158" s="1"/>
  <c r="O180" i="158" a="1"/>
  <c r="O180" i="158" s="1"/>
  <c r="P180" i="158" a="1"/>
  <c r="P180" i="158" s="1"/>
  <c r="O181" i="158" a="1"/>
  <c r="O181" i="158" s="1"/>
  <c r="P181" i="158" a="1"/>
  <c r="P181" i="158" s="1"/>
  <c r="O182" i="158" a="1"/>
  <c r="O182" i="158" s="1"/>
  <c r="P182" i="158" a="1"/>
  <c r="P182" i="158" s="1"/>
  <c r="O183" i="158" a="1"/>
  <c r="O183" i="158" s="1"/>
  <c r="P183" i="158" a="1"/>
  <c r="P183" i="158" s="1"/>
  <c r="O184" i="158" a="1"/>
  <c r="O184" i="158" s="1"/>
  <c r="P184" i="158" a="1"/>
  <c r="P184" i="158" s="1"/>
  <c r="O185" i="158" a="1"/>
  <c r="O185" i="158" s="1"/>
  <c r="P185" i="158" a="1"/>
  <c r="P185" i="158" s="1"/>
  <c r="O186" i="158" a="1"/>
  <c r="O186" i="158" s="1"/>
  <c r="P186" i="158" a="1"/>
  <c r="P186" i="158" s="1"/>
  <c r="O187" i="158" a="1"/>
  <c r="O187" i="158" s="1"/>
  <c r="P187" i="158" a="1"/>
  <c r="P187" i="158" s="1"/>
  <c r="O188" i="158" a="1"/>
  <c r="O188" i="158" s="1"/>
  <c r="P188" i="158" a="1"/>
  <c r="P188" i="158" s="1"/>
  <c r="O189" i="158" a="1"/>
  <c r="O189" i="158" s="1"/>
  <c r="P189" i="158" a="1"/>
  <c r="P189" i="158" s="1"/>
  <c r="O190" i="158" a="1"/>
  <c r="O190" i="158" s="1"/>
  <c r="P190" i="158" a="1"/>
  <c r="P190" i="158" s="1"/>
  <c r="O191" i="158" a="1"/>
  <c r="O191" i="158" s="1"/>
  <c r="P191" i="158" a="1"/>
  <c r="P191" i="158" s="1"/>
  <c r="O192" i="158" a="1"/>
  <c r="O192" i="158" s="1"/>
  <c r="P192" i="158" a="1"/>
  <c r="P192" i="158" s="1"/>
  <c r="O193" i="158" a="1"/>
  <c r="O193" i="158" s="1"/>
  <c r="P193" i="158" a="1"/>
  <c r="P193" i="158" s="1"/>
  <c r="O194" i="158" a="1"/>
  <c r="O194" i="158" s="1"/>
  <c r="P194" i="158" a="1"/>
  <c r="P194" i="158" s="1"/>
  <c r="O195" i="158" a="1"/>
  <c r="O195" i="158" s="1"/>
  <c r="P195" i="158" a="1"/>
  <c r="P195" i="158" s="1"/>
  <c r="O196" i="158" a="1"/>
  <c r="O196" i="158" s="1"/>
  <c r="P196" i="158" a="1"/>
  <c r="P196" i="158" s="1"/>
  <c r="O197" i="158" a="1"/>
  <c r="O197" i="158" s="1"/>
  <c r="P197" i="158" a="1"/>
  <c r="P197" i="158" s="1"/>
  <c r="O198" i="158" a="1"/>
  <c r="O198" i="158" s="1"/>
  <c r="P198" i="158" a="1"/>
  <c r="P198" i="158" s="1"/>
  <c r="O199" i="158" a="1"/>
  <c r="O199" i="158" s="1"/>
  <c r="P199" i="158" a="1"/>
  <c r="P199" i="158" s="1"/>
  <c r="O200" i="158" a="1"/>
  <c r="O200" i="158" s="1"/>
  <c r="P200" i="158" a="1"/>
  <c r="P200" i="158" s="1"/>
  <c r="O201" i="158" a="1"/>
  <c r="O201" i="158" s="1"/>
  <c r="P201" i="158" a="1"/>
  <c r="P201" i="158" s="1"/>
  <c r="O202" i="158" a="1"/>
  <c r="O202" i="158" s="1"/>
  <c r="P202" i="158" a="1"/>
  <c r="P202" i="158" s="1"/>
  <c r="O203" i="158" a="1"/>
  <c r="O203" i="158" s="1"/>
  <c r="P203" i="158" a="1"/>
  <c r="P203" i="158" s="1"/>
  <c r="O204" i="158" a="1"/>
  <c r="O204" i="158" s="1"/>
  <c r="P204" i="158" a="1"/>
  <c r="P204" i="158" s="1"/>
  <c r="O205" i="158" a="1"/>
  <c r="O205" i="158" s="1"/>
  <c r="P205" i="158" a="1"/>
  <c r="P205" i="158" s="1"/>
  <c r="O206" i="158" a="1"/>
  <c r="O206" i="158" s="1"/>
  <c r="P206" i="158" a="1"/>
  <c r="P206" i="158" s="1"/>
  <c r="O207" i="158" a="1"/>
  <c r="O207" i="158" s="1"/>
  <c r="P207" i="158" a="1"/>
  <c r="P207" i="158" s="1"/>
  <c r="O208" i="158" a="1"/>
  <c r="O208" i="158" s="1"/>
  <c r="P208" i="158" a="1"/>
  <c r="P208" i="158" s="1"/>
  <c r="O209" i="158" a="1"/>
  <c r="O209" i="158" s="1"/>
  <c r="P209" i="158" a="1"/>
  <c r="P209" i="158" s="1"/>
  <c r="O210" i="158" a="1"/>
  <c r="O210" i="158" s="1"/>
  <c r="P210" i="158" a="1"/>
  <c r="P210" i="158" s="1"/>
  <c r="O211" i="158" a="1"/>
  <c r="O211" i="158" s="1"/>
  <c r="P211" i="158" a="1"/>
  <c r="P211" i="158" s="1"/>
  <c r="O212" i="158" a="1"/>
  <c r="O212" i="158" s="1"/>
  <c r="P212" i="158" a="1"/>
  <c r="P212" i="158" s="1"/>
  <c r="O213" i="158" a="1"/>
  <c r="O213" i="158" s="1"/>
  <c r="P213" i="158" a="1"/>
  <c r="P213" i="158" s="1"/>
  <c r="O214" i="158" a="1"/>
  <c r="O214" i="158" s="1"/>
  <c r="P214" i="158" a="1"/>
  <c r="P214" i="158" s="1"/>
  <c r="O215" i="158" a="1"/>
  <c r="O215" i="158" s="1"/>
  <c r="P215" i="158" a="1"/>
  <c r="P215" i="158" s="1"/>
  <c r="O216" i="158" a="1"/>
  <c r="O216" i="158" s="1"/>
  <c r="P216" i="158" a="1"/>
  <c r="P216" i="158" s="1"/>
  <c r="O217" i="158" a="1"/>
  <c r="O217" i="158" s="1"/>
  <c r="P217" i="158" a="1"/>
  <c r="P217" i="158" s="1"/>
  <c r="O218" i="158" a="1"/>
  <c r="O218" i="158" s="1"/>
  <c r="P218" i="158" a="1"/>
  <c r="P218" i="158" s="1"/>
  <c r="O219" i="158" a="1"/>
  <c r="O219" i="158" s="1"/>
  <c r="P219" i="158" a="1"/>
  <c r="P219" i="158" s="1"/>
  <c r="O220" i="158" a="1"/>
  <c r="O220" i="158" s="1"/>
  <c r="P220" i="158" a="1"/>
  <c r="P220" i="158" s="1"/>
  <c r="O221" i="158" a="1"/>
  <c r="O221" i="158" s="1"/>
  <c r="P221" i="158" a="1"/>
  <c r="P221" i="158" s="1"/>
  <c r="O222" i="158" a="1"/>
  <c r="O222" i="158" s="1"/>
  <c r="P222" i="158" a="1"/>
  <c r="P222" i="158" s="1"/>
  <c r="O223" i="158" a="1"/>
  <c r="O223" i="158" s="1"/>
  <c r="P223" i="158" a="1"/>
  <c r="P223" i="158" s="1"/>
  <c r="O224" i="158" a="1"/>
  <c r="O224" i="158" s="1"/>
  <c r="P224" i="158" a="1"/>
  <c r="P224" i="158" s="1"/>
  <c r="O225" i="158" a="1"/>
  <c r="O225" i="158" s="1"/>
  <c r="P225" i="158" a="1"/>
  <c r="P225" i="158" s="1"/>
  <c r="O226" i="158" a="1"/>
  <c r="O226" i="158" s="1"/>
  <c r="P226" i="158" a="1"/>
  <c r="P226" i="158" s="1"/>
  <c r="O227" i="158" a="1"/>
  <c r="O227" i="158" s="1"/>
  <c r="P227" i="158" a="1"/>
  <c r="P227" i="158" s="1"/>
  <c r="O228" i="158" a="1"/>
  <c r="O228" i="158" s="1"/>
  <c r="P228" i="158" a="1"/>
  <c r="P228" i="158" s="1"/>
  <c r="O229" i="158" a="1"/>
  <c r="O229" i="158" s="1"/>
  <c r="P229" i="158" a="1"/>
  <c r="P229" i="158" s="1"/>
  <c r="O230" i="158" a="1"/>
  <c r="O230" i="158" s="1"/>
  <c r="P230" i="158" a="1"/>
  <c r="P230" i="158" s="1"/>
  <c r="O231" i="158" a="1"/>
  <c r="O231" i="158" s="1"/>
  <c r="P231" i="158" a="1"/>
  <c r="P231" i="158" s="1"/>
  <c r="O232" i="158" a="1"/>
  <c r="O232" i="158" s="1"/>
  <c r="P232" i="158" a="1"/>
  <c r="P232" i="158" s="1"/>
  <c r="O233" i="158" a="1"/>
  <c r="O233" i="158" s="1"/>
  <c r="P233" i="158" a="1"/>
  <c r="P233" i="158" s="1"/>
  <c r="O234" i="158" a="1"/>
  <c r="O234" i="158" s="1"/>
  <c r="P234" i="158" a="1"/>
  <c r="P234" i="158" s="1"/>
  <c r="O235" i="158" a="1"/>
  <c r="O235" i="158" s="1"/>
  <c r="P235" i="158" a="1"/>
  <c r="P235" i="158" s="1"/>
  <c r="O236" i="158" a="1"/>
  <c r="O236" i="158" s="1"/>
  <c r="P236" i="158" a="1"/>
  <c r="P236" i="158" s="1"/>
  <c r="O237" i="158" a="1"/>
  <c r="O237" i="158" s="1"/>
  <c r="P237" i="158" a="1"/>
  <c r="P237" i="158" s="1"/>
  <c r="O238" i="158" a="1"/>
  <c r="O238" i="158" s="1"/>
  <c r="P238" i="158" a="1"/>
  <c r="P238" i="158" s="1"/>
  <c r="O239" i="158" a="1"/>
  <c r="O239" i="158" s="1"/>
  <c r="P239" i="158" a="1"/>
  <c r="P239" i="158" s="1"/>
  <c r="O240" i="158" a="1"/>
  <c r="O240" i="158" s="1"/>
  <c r="P240" i="158" a="1"/>
  <c r="P240" i="158" s="1"/>
  <c r="O249" i="158" a="1"/>
  <c r="O249" i="158" s="1"/>
  <c r="P249" i="158" a="1"/>
  <c r="P249" i="158" s="1"/>
  <c r="O250" i="158" a="1"/>
  <c r="O250" i="158" s="1"/>
  <c r="P250" i="158" a="1"/>
  <c r="P250" i="158" s="1"/>
  <c r="O251" i="158" a="1"/>
  <c r="O251" i="158" s="1"/>
  <c r="P251" i="158" a="1"/>
  <c r="P251" i="158" s="1"/>
  <c r="O252" i="158" a="1"/>
  <c r="O252" i="158" s="1"/>
  <c r="P252" i="158" a="1"/>
  <c r="P252" i="158" s="1"/>
  <c r="O253" i="158" a="1"/>
  <c r="O253" i="158" s="1"/>
  <c r="P253" i="158" a="1"/>
  <c r="P253" i="158" s="1"/>
  <c r="O254" i="158" a="1"/>
  <c r="O254" i="158" s="1"/>
  <c r="P254" i="158" a="1"/>
  <c r="P254" i="158" s="1"/>
  <c r="O255" i="158" a="1"/>
  <c r="O255" i="158" s="1"/>
  <c r="P255" i="158" a="1"/>
  <c r="P255" i="158" s="1"/>
  <c r="O256" i="158" a="1"/>
  <c r="O256" i="158" s="1"/>
  <c r="P256" i="158" a="1"/>
  <c r="P256" i="158" s="1"/>
  <c r="O257" i="158" a="1"/>
  <c r="O257" i="158" s="1"/>
  <c r="P257" i="158" a="1"/>
  <c r="P257" i="158" s="1"/>
  <c r="O258" i="158" a="1"/>
  <c r="O258" i="158" s="1"/>
  <c r="P258" i="158" a="1"/>
  <c r="P258" i="158" s="1"/>
  <c r="O259" i="158" a="1"/>
  <c r="O259" i="158" s="1"/>
  <c r="P259" i="158" a="1"/>
  <c r="P259" i="158" s="1"/>
  <c r="O260" i="158" a="1"/>
  <c r="O260" i="158" s="1"/>
  <c r="P260" i="158" a="1"/>
  <c r="P260" i="158" s="1"/>
  <c r="O261" i="158" a="1"/>
  <c r="O261" i="158" s="1"/>
  <c r="P261" i="158" a="1"/>
  <c r="P261" i="158" s="1"/>
  <c r="O262" i="158" a="1"/>
  <c r="O262" i="158" s="1"/>
  <c r="P262" i="158" a="1"/>
  <c r="P262" i="158" s="1"/>
  <c r="O263" i="158" a="1"/>
  <c r="O263" i="158" s="1"/>
  <c r="P263" i="158" a="1"/>
  <c r="P263" i="158" s="1"/>
  <c r="O264" i="158" a="1"/>
  <c r="O264" i="158" s="1"/>
  <c r="P264" i="158" a="1"/>
  <c r="P264" i="158" s="1"/>
  <c r="O265" i="158" a="1"/>
  <c r="O265" i="158" s="1"/>
  <c r="P265" i="158" a="1"/>
  <c r="P265" i="158" s="1"/>
  <c r="O266" i="158" a="1"/>
  <c r="O266" i="158" s="1"/>
  <c r="P266" i="158" a="1"/>
  <c r="P266" i="158" s="1"/>
  <c r="O267" i="158" a="1"/>
  <c r="O267" i="158" s="1"/>
  <c r="P267" i="158" a="1"/>
  <c r="P267" i="158" s="1"/>
  <c r="O268" i="158" a="1"/>
  <c r="O268" i="158" s="1"/>
  <c r="P268" i="158" a="1"/>
  <c r="P268" i="158" s="1"/>
  <c r="O269" i="158" a="1"/>
  <c r="O269" i="158" s="1"/>
  <c r="P269" i="158" a="1"/>
  <c r="P269" i="158" s="1"/>
  <c r="O270" i="158" a="1"/>
  <c r="O270" i="158" s="1"/>
  <c r="P270" i="158" a="1"/>
  <c r="P270" i="158" s="1"/>
  <c r="O271" i="158" a="1"/>
  <c r="O271" i="158" s="1"/>
  <c r="P271" i="158" a="1"/>
  <c r="P271" i="158" s="1"/>
  <c r="O272" i="158" a="1"/>
  <c r="O272" i="158" s="1"/>
  <c r="P272" i="158" a="1"/>
  <c r="P272" i="158" s="1"/>
  <c r="O273" i="158" a="1"/>
  <c r="O273" i="158" s="1"/>
  <c r="P273" i="158" a="1"/>
  <c r="P273" i="158" s="1"/>
  <c r="O274" i="158" a="1"/>
  <c r="O274" i="158" s="1"/>
  <c r="P274" i="158" a="1"/>
  <c r="P274" i="158" s="1"/>
  <c r="O275" i="158" a="1"/>
  <c r="O275" i="158" s="1"/>
  <c r="P275" i="158" a="1"/>
  <c r="P275" i="158" s="1"/>
  <c r="O276" i="158" a="1"/>
  <c r="O276" i="158" s="1"/>
  <c r="P276" i="158" a="1"/>
  <c r="P276" i="158" s="1"/>
  <c r="O277" i="158" a="1"/>
  <c r="O277" i="158" s="1"/>
  <c r="P277" i="158" a="1"/>
  <c r="P277" i="158" s="1"/>
  <c r="O278" i="158" a="1"/>
  <c r="O278" i="158" s="1"/>
  <c r="P278" i="158" a="1"/>
  <c r="P278" i="158" s="1"/>
  <c r="O279" i="158" a="1"/>
  <c r="O279" i="158" s="1"/>
  <c r="P279" i="158" a="1"/>
  <c r="P279" i="158" s="1"/>
  <c r="O280" i="158" a="1"/>
  <c r="O280" i="158" s="1"/>
  <c r="P280" i="158" a="1"/>
  <c r="P280" i="158" s="1"/>
  <c r="O281" i="158" a="1"/>
  <c r="O281" i="158" s="1"/>
  <c r="P281" i="158" a="1"/>
  <c r="P281" i="158" s="1"/>
  <c r="O282" i="158" a="1"/>
  <c r="O282" i="158" s="1"/>
  <c r="P282" i="158" a="1"/>
  <c r="P282" i="158" s="1"/>
  <c r="O283" i="158" a="1"/>
  <c r="O283" i="158" s="1"/>
  <c r="P283" i="158" a="1"/>
  <c r="P283" i="158" s="1"/>
  <c r="O284" i="158" a="1"/>
  <c r="O284" i="158" s="1"/>
  <c r="P284" i="158" a="1"/>
  <c r="P284" i="158" s="1"/>
  <c r="O285" i="158" a="1"/>
  <c r="O285" i="158" s="1"/>
  <c r="P285" i="158" a="1"/>
  <c r="P285" i="158" s="1"/>
  <c r="O286" i="158" a="1"/>
  <c r="O286" i="158" s="1"/>
  <c r="P286" i="158" a="1"/>
  <c r="P286" i="158" s="1"/>
  <c r="O287" i="158" a="1"/>
  <c r="O287" i="158" s="1"/>
  <c r="P287" i="158" a="1"/>
  <c r="P287" i="158" s="1"/>
  <c r="O288" i="158" a="1"/>
  <c r="O288" i="158" s="1"/>
  <c r="P288" i="158" a="1"/>
  <c r="P288" i="158" s="1"/>
  <c r="O289" i="158" a="1"/>
  <c r="O289" i="158" s="1"/>
  <c r="P289" i="158" a="1"/>
  <c r="P289" i="158" s="1"/>
  <c r="O290" i="158" a="1"/>
  <c r="O290" i="158" s="1"/>
  <c r="P290" i="158" a="1"/>
  <c r="P290" i="158" s="1"/>
  <c r="O292" i="158" a="1"/>
  <c r="O292" i="158" s="1"/>
  <c r="P292" i="158" a="1"/>
  <c r="P292" i="158" s="1"/>
  <c r="O293" i="158" a="1"/>
  <c r="O293" i="158" s="1"/>
  <c r="P293" i="158" a="1"/>
  <c r="P293" i="158" s="1"/>
  <c r="O294" i="158" a="1"/>
  <c r="O294" i="158" s="1"/>
  <c r="P294" i="158" a="1"/>
  <c r="P294" i="158" s="1"/>
  <c r="O295" i="158" a="1"/>
  <c r="O295" i="158" s="1"/>
  <c r="P295" i="158" a="1"/>
  <c r="P295" i="158" s="1"/>
  <c r="O296" i="158" a="1"/>
  <c r="O296" i="158" s="1"/>
  <c r="P296" i="158" a="1"/>
  <c r="P296" i="158" s="1"/>
  <c r="O297" i="158" a="1"/>
  <c r="O297" i="158" s="1"/>
  <c r="P297" i="158" a="1"/>
  <c r="P297" i="158" s="1"/>
  <c r="O298" i="158" a="1"/>
  <c r="O298" i="158" s="1"/>
  <c r="P298" i="158" a="1"/>
  <c r="P298" i="158" s="1"/>
  <c r="O299" i="158" a="1"/>
  <c r="O299" i="158" s="1"/>
  <c r="P299" i="158" a="1"/>
  <c r="P299" i="158" s="1"/>
  <c r="O300" i="158" a="1"/>
  <c r="O300" i="158" s="1"/>
  <c r="P300" i="158" a="1"/>
  <c r="P300" i="158" s="1"/>
  <c r="O301" i="158" a="1"/>
  <c r="O301" i="158" s="1"/>
  <c r="P301" i="158" a="1"/>
  <c r="P301" i="158" s="1"/>
  <c r="O302" i="158" a="1"/>
  <c r="O302" i="158" s="1"/>
  <c r="P302" i="158" a="1"/>
  <c r="P302" i="158" s="1"/>
  <c r="O303" i="158" a="1"/>
  <c r="O303" i="158" s="1"/>
  <c r="P303" i="158" a="1"/>
  <c r="P303" i="158" s="1"/>
  <c r="O304" i="158" a="1"/>
  <c r="O304" i="158" s="1"/>
  <c r="P304" i="158" a="1"/>
  <c r="P304" i="158" s="1"/>
  <c r="O305" i="158" a="1"/>
  <c r="O305" i="158" s="1"/>
  <c r="P305" i="158" a="1"/>
  <c r="P305" i="158" s="1"/>
  <c r="O306" i="158" a="1"/>
  <c r="O306" i="158" s="1"/>
  <c r="P306" i="158" a="1"/>
  <c r="P306" i="158" s="1"/>
  <c r="O307" i="158" a="1"/>
  <c r="O307" i="158" s="1"/>
  <c r="P307" i="158" a="1"/>
  <c r="P307" i="158" s="1"/>
  <c r="O308" i="158" a="1"/>
  <c r="O308" i="158" s="1"/>
  <c r="P308" i="158" a="1"/>
  <c r="P308" i="158" s="1"/>
  <c r="O309" i="158" a="1"/>
  <c r="O309" i="158" s="1"/>
  <c r="P309" i="158" a="1"/>
  <c r="P309" i="158" s="1"/>
  <c r="O310" i="158" a="1"/>
  <c r="O310" i="158" s="1"/>
  <c r="P310" i="158" a="1"/>
  <c r="P310" i="158" s="1"/>
  <c r="O311" i="158" a="1"/>
  <c r="O311" i="158" s="1"/>
  <c r="P311" i="158" a="1"/>
  <c r="P311" i="158" s="1"/>
  <c r="O312" i="158" a="1"/>
  <c r="O312" i="158" s="1"/>
  <c r="P312" i="158" a="1"/>
  <c r="P312" i="158" s="1"/>
  <c r="O313" i="158" a="1"/>
  <c r="O313" i="158" s="1"/>
  <c r="P313" i="158" a="1"/>
  <c r="P313" i="158" s="1"/>
  <c r="O314" i="158" a="1"/>
  <c r="O314" i="158" s="1"/>
  <c r="P314" i="158" a="1"/>
  <c r="P314" i="158" s="1"/>
  <c r="O315" i="158" a="1"/>
  <c r="O315" i="158" s="1"/>
  <c r="P315" i="158" a="1"/>
  <c r="P315" i="158" s="1"/>
  <c r="O316" i="158" a="1"/>
  <c r="O316" i="158" s="1"/>
  <c r="P316" i="158" a="1"/>
  <c r="P316" i="158" s="1"/>
  <c r="O317" i="158" a="1"/>
  <c r="O317" i="158" s="1"/>
  <c r="P317" i="158" a="1"/>
  <c r="P317" i="158" s="1"/>
  <c r="O318" i="158" a="1"/>
  <c r="O318" i="158" s="1"/>
  <c r="P318" i="158" a="1"/>
  <c r="P318" i="158" s="1"/>
  <c r="O319" i="158" a="1"/>
  <c r="O319" i="158" s="1"/>
  <c r="P319" i="158" a="1"/>
  <c r="P319" i="158" s="1"/>
  <c r="O320" i="158" a="1"/>
  <c r="O320" i="158" s="1"/>
  <c r="P320" i="158" a="1"/>
  <c r="P320" i="158" s="1"/>
  <c r="O321" i="158" a="1"/>
  <c r="O321" i="158" s="1"/>
  <c r="P321" i="158" a="1"/>
  <c r="P321" i="158" s="1"/>
  <c r="O322" i="158" a="1"/>
  <c r="O322" i="158" s="1"/>
  <c r="P322" i="158" a="1"/>
  <c r="P322" i="158" s="1"/>
  <c r="O323" i="158" a="1"/>
  <c r="O323" i="158" s="1"/>
  <c r="P323" i="158" a="1"/>
  <c r="P323" i="158" s="1"/>
  <c r="O324" i="158" a="1"/>
  <c r="O324" i="158" s="1"/>
  <c r="P324" i="158" a="1"/>
  <c r="P324" i="158" s="1"/>
  <c r="O325" i="158" a="1"/>
  <c r="O325" i="158" s="1"/>
  <c r="P325" i="158" a="1"/>
  <c r="P325" i="158" s="1"/>
  <c r="O326" i="158" a="1"/>
  <c r="O326" i="158" s="1"/>
  <c r="P326" i="158" a="1"/>
  <c r="P326" i="158" s="1"/>
  <c r="O327" i="158" a="1"/>
  <c r="O327" i="158" s="1"/>
  <c r="P327" i="158" a="1"/>
  <c r="P327" i="158" s="1"/>
  <c r="O328" i="158" a="1"/>
  <c r="O328" i="158" s="1"/>
  <c r="P328" i="158" a="1"/>
  <c r="P328" i="158" s="1"/>
  <c r="O329" i="158" a="1"/>
  <c r="O329" i="158" s="1"/>
  <c r="P329" i="158" a="1"/>
  <c r="P329" i="158" s="1"/>
  <c r="O330" i="158" a="1"/>
  <c r="O330" i="158" s="1"/>
  <c r="P330" i="158" a="1"/>
  <c r="P330" i="158" s="1"/>
  <c r="O331" i="158" a="1"/>
  <c r="O331" i="158" s="1"/>
  <c r="P331" i="158" a="1"/>
  <c r="P331" i="158" s="1"/>
  <c r="O332" i="158" a="1"/>
  <c r="O332" i="158" s="1"/>
  <c r="P332" i="158" a="1"/>
  <c r="P332" i="158" s="1"/>
  <c r="O333" i="158" a="1"/>
  <c r="O333" i="158" s="1"/>
  <c r="P333" i="158" a="1"/>
  <c r="P333" i="158" s="1"/>
  <c r="O334" i="158" a="1"/>
  <c r="O334" i="158" s="1"/>
  <c r="P334" i="158" a="1"/>
  <c r="P334" i="158" s="1"/>
  <c r="O335" i="158" a="1"/>
  <c r="O335" i="158" s="1"/>
  <c r="P335" i="158" a="1"/>
  <c r="P335" i="158" s="1"/>
  <c r="O336" i="158" a="1"/>
  <c r="O336" i="158" s="1"/>
  <c r="P336" i="158" a="1"/>
  <c r="P336" i="158" s="1"/>
  <c r="O337" i="158" a="1"/>
  <c r="O337" i="158" s="1"/>
  <c r="P337" i="158" a="1"/>
  <c r="P337" i="158" s="1"/>
  <c r="O338" i="158" a="1"/>
  <c r="O338" i="158" s="1"/>
  <c r="P338" i="158" a="1"/>
  <c r="P338" i="158" s="1"/>
  <c r="O339" i="158" a="1"/>
  <c r="O339" i="158" s="1"/>
  <c r="P339" i="158" a="1"/>
  <c r="P339" i="158" s="1"/>
  <c r="O340" i="158" a="1"/>
  <c r="O340" i="158" s="1"/>
  <c r="P340" i="158" a="1"/>
  <c r="P340" i="158" s="1"/>
  <c r="O341" i="158" a="1"/>
  <c r="O341" i="158" s="1"/>
  <c r="P341" i="158" a="1"/>
  <c r="P341" i="158" s="1"/>
  <c r="O342" i="158" a="1"/>
  <c r="O342" i="158" s="1"/>
  <c r="P342" i="158" a="1"/>
  <c r="P342" i="158" s="1"/>
  <c r="O343" i="158" a="1"/>
  <c r="O343" i="158" s="1"/>
  <c r="P343" i="158" a="1"/>
  <c r="P343" i="158" s="1"/>
  <c r="O344" i="158" a="1"/>
  <c r="O344" i="158" s="1"/>
  <c r="P344" i="158" a="1"/>
  <c r="P344" i="158" s="1"/>
  <c r="O345" i="158" a="1"/>
  <c r="O345" i="158" s="1"/>
  <c r="P345" i="158" a="1"/>
  <c r="P345" i="158" s="1"/>
  <c r="O346" i="158" a="1"/>
  <c r="O346" i="158" s="1"/>
  <c r="P346" i="158" a="1"/>
  <c r="P346" i="158" s="1"/>
  <c r="O347" i="158" a="1"/>
  <c r="O347" i="158" s="1"/>
  <c r="P347" i="158" a="1"/>
  <c r="P347" i="158" s="1"/>
  <c r="O348" i="158" a="1"/>
  <c r="O348" i="158" s="1"/>
  <c r="P348" i="158" a="1"/>
  <c r="P348" i="158" s="1"/>
  <c r="O349" i="158" a="1"/>
  <c r="O349" i="158" s="1"/>
  <c r="P349" i="158" a="1"/>
  <c r="P349" i="158" s="1"/>
  <c r="O350" i="158" a="1"/>
  <c r="O350" i="158" s="1"/>
  <c r="P350" i="158" a="1"/>
  <c r="P350" i="158" s="1"/>
  <c r="O351" i="158" a="1"/>
  <c r="O351" i="158" s="1"/>
  <c r="P351" i="158" a="1"/>
  <c r="P351" i="158" s="1"/>
  <c r="O352" i="158" a="1"/>
  <c r="O352" i="158" s="1"/>
  <c r="P352" i="158" a="1"/>
  <c r="P352" i="158" s="1"/>
  <c r="O353" i="158" a="1"/>
  <c r="O353" i="158" s="1"/>
  <c r="P353" i="158" a="1"/>
  <c r="P353" i="158" s="1"/>
  <c r="O354" i="158" a="1"/>
  <c r="O354" i="158" s="1"/>
  <c r="P354" i="158" a="1"/>
  <c r="P354" i="158" s="1"/>
  <c r="O355" i="158" a="1"/>
  <c r="O355" i="158" s="1"/>
  <c r="P355" i="158" a="1"/>
  <c r="P355" i="158" s="1"/>
  <c r="O356" i="158" a="1"/>
  <c r="O356" i="158" s="1"/>
  <c r="P356" i="158" a="1"/>
  <c r="P356" i="158" s="1"/>
  <c r="O357" i="158" a="1"/>
  <c r="O357" i="158" s="1"/>
  <c r="P357" i="158" a="1"/>
  <c r="P357" i="158" s="1"/>
  <c r="O358" i="158" a="1"/>
  <c r="O358" i="158" s="1"/>
  <c r="P358" i="158" a="1"/>
  <c r="P358" i="158" s="1"/>
  <c r="O359" i="158" a="1"/>
  <c r="O359" i="158" s="1"/>
  <c r="P359" i="158" a="1"/>
  <c r="P359" i="158" s="1"/>
  <c r="O360" i="158" a="1"/>
  <c r="O360" i="158" s="1"/>
  <c r="P360" i="158" a="1"/>
  <c r="P360" i="158" s="1"/>
  <c r="O361" i="158" a="1"/>
  <c r="O361" i="158" s="1"/>
  <c r="P361" i="158" a="1"/>
  <c r="P361" i="158" s="1"/>
  <c r="O362" i="158" a="1"/>
  <c r="O362" i="158" s="1"/>
  <c r="P362" i="158" a="1"/>
  <c r="P362" i="158" s="1"/>
  <c r="O363" i="158" a="1"/>
  <c r="O363" i="158" s="1"/>
  <c r="P363" i="158" a="1"/>
  <c r="P363" i="158" s="1"/>
  <c r="O364" i="158" a="1"/>
  <c r="O364" i="158" s="1"/>
  <c r="P364" i="158" a="1"/>
  <c r="P364" i="158" s="1"/>
  <c r="O365" i="158" a="1"/>
  <c r="O365" i="158" s="1"/>
  <c r="P365" i="158" a="1"/>
  <c r="P365" i="158" s="1"/>
  <c r="O366" i="158" a="1"/>
  <c r="O366" i="158" s="1"/>
  <c r="P366" i="158" a="1"/>
  <c r="P366" i="158" s="1"/>
  <c r="O367" i="158" a="1"/>
  <c r="O367" i="158" s="1"/>
  <c r="P367" i="158" a="1"/>
  <c r="P367" i="158" s="1"/>
  <c r="O368" i="158" a="1"/>
  <c r="O368" i="158" s="1"/>
  <c r="P368" i="158" a="1"/>
  <c r="P368" i="158" s="1"/>
  <c r="O369" i="158" a="1"/>
  <c r="O369" i="158" s="1"/>
  <c r="P369" i="158" a="1"/>
  <c r="P369" i="158" s="1"/>
  <c r="O370" i="158" a="1"/>
  <c r="O370" i="158" s="1"/>
  <c r="P370" i="158" a="1"/>
  <c r="P370" i="158" s="1"/>
  <c r="O371" i="158" a="1"/>
  <c r="O371" i="158" s="1"/>
  <c r="P371" i="158" a="1"/>
  <c r="P371" i="158" s="1"/>
  <c r="O372" i="158" a="1"/>
  <c r="O372" i="158" s="1"/>
  <c r="P372" i="158" a="1"/>
  <c r="P372" i="158" s="1"/>
  <c r="O373" i="158" a="1"/>
  <c r="O373" i="158" s="1"/>
  <c r="P373" i="158" a="1"/>
  <c r="P373" i="158" s="1"/>
  <c r="O374" i="158" a="1"/>
  <c r="O374" i="158" s="1"/>
  <c r="P374" i="158" a="1"/>
  <c r="P374" i="158" s="1"/>
  <c r="O375" i="158" a="1"/>
  <c r="O375" i="158" s="1"/>
  <c r="P375" i="158" a="1"/>
  <c r="P375" i="158" s="1"/>
  <c r="O376" i="158" a="1"/>
  <c r="O376" i="158" s="1"/>
  <c r="P376" i="158" a="1"/>
  <c r="P376" i="158" s="1"/>
  <c r="O377" i="158" a="1"/>
  <c r="O377" i="158" s="1"/>
  <c r="P377" i="158" a="1"/>
  <c r="P377" i="158" s="1"/>
  <c r="O378" i="158" a="1"/>
  <c r="O378" i="158" s="1"/>
  <c r="P378" i="158" a="1"/>
  <c r="P378" i="158" s="1"/>
  <c r="O379" i="158" a="1"/>
  <c r="O379" i="158" s="1"/>
  <c r="P379" i="158" a="1"/>
  <c r="P379" i="158" s="1"/>
  <c r="O380" i="158" a="1"/>
  <c r="O380" i="158" s="1"/>
  <c r="P380" i="158" a="1"/>
  <c r="P380" i="158" s="1"/>
  <c r="O381" i="158" a="1"/>
  <c r="O381" i="158" s="1"/>
  <c r="P381" i="158" a="1"/>
  <c r="P381" i="158" s="1"/>
  <c r="O382" i="158" a="1"/>
  <c r="O382" i="158" s="1"/>
  <c r="P382" i="158" a="1"/>
  <c r="P382" i="158" s="1"/>
  <c r="O383" i="158" a="1"/>
  <c r="O383" i="158" s="1"/>
  <c r="P383" i="158" a="1"/>
  <c r="P383" i="158" s="1"/>
  <c r="O384" i="158" a="1"/>
  <c r="O384" i="158" s="1"/>
  <c r="P384" i="158" a="1"/>
  <c r="P384" i="158" s="1"/>
  <c r="O385" i="158" a="1"/>
  <c r="O385" i="158" s="1"/>
  <c r="P385" i="158" a="1"/>
  <c r="P385" i="158" s="1"/>
  <c r="O386" i="158" a="1"/>
  <c r="O386" i="158" s="1"/>
  <c r="P386" i="158" a="1"/>
  <c r="P386" i="158" s="1"/>
  <c r="O387" i="158" a="1"/>
  <c r="O387" i="158" s="1"/>
  <c r="P387" i="158" a="1"/>
  <c r="P387" i="158" s="1"/>
  <c r="O388" i="158" a="1"/>
  <c r="O388" i="158" s="1"/>
  <c r="P388" i="158" a="1"/>
  <c r="P388" i="158" s="1"/>
  <c r="O389" i="158" a="1"/>
  <c r="O389" i="158" s="1"/>
  <c r="P389" i="158" a="1"/>
  <c r="P389" i="158" s="1"/>
  <c r="O390" i="158" a="1"/>
  <c r="O390" i="158" s="1"/>
  <c r="P390" i="158" a="1"/>
  <c r="P390" i="158" s="1"/>
  <c r="O391" i="158" a="1"/>
  <c r="O391" i="158" s="1"/>
  <c r="P391" i="158" a="1"/>
  <c r="P391" i="158" s="1"/>
  <c r="O392" i="158" a="1"/>
  <c r="O392" i="158" s="1"/>
  <c r="P392" i="158" a="1"/>
  <c r="P392" i="158" s="1"/>
  <c r="O393" i="158" a="1"/>
  <c r="O393" i="158" s="1"/>
  <c r="P393" i="158" a="1"/>
  <c r="P393" i="158" s="1"/>
  <c r="O394" i="158" a="1"/>
  <c r="O394" i="158" s="1"/>
  <c r="P394" i="158" a="1"/>
  <c r="P394" i="158" s="1"/>
  <c r="O395" i="158" a="1"/>
  <c r="O395" i="158" s="1"/>
  <c r="P395" i="158" a="1"/>
  <c r="P395" i="158" s="1"/>
  <c r="O396" i="158" a="1"/>
  <c r="O396" i="158" s="1"/>
  <c r="P396" i="158" a="1"/>
  <c r="P396" i="158" s="1"/>
  <c r="O397" i="158" a="1"/>
  <c r="O397" i="158" s="1"/>
  <c r="P397" i="158" a="1"/>
  <c r="P397" i="158" s="1"/>
  <c r="O398" i="158" a="1"/>
  <c r="O398" i="158" s="1"/>
  <c r="P398" i="158" a="1"/>
  <c r="P398" i="158" s="1"/>
  <c r="O399" i="158" a="1"/>
  <c r="O399" i="158" s="1"/>
  <c r="P399" i="158" a="1"/>
  <c r="P399" i="158" s="1"/>
  <c r="O400" i="158" a="1"/>
  <c r="O400" i="158" s="1"/>
  <c r="P400" i="158" a="1"/>
  <c r="P400" i="158" s="1"/>
  <c r="O455" i="158" a="1"/>
  <c r="O455" i="158" s="1"/>
  <c r="P455" i="158" a="1"/>
  <c r="P455" i="158" s="1"/>
  <c r="O458" i="158" a="1"/>
  <c r="O458" i="158" s="1"/>
  <c r="P458" i="158" a="1"/>
  <c r="P458" i="158" s="1"/>
  <c r="O462" i="158" a="1"/>
  <c r="O462" i="158" s="1"/>
  <c r="P462" i="158" a="1"/>
  <c r="P462" i="158" s="1"/>
  <c r="O463" i="158" a="1"/>
  <c r="O463" i="158" s="1"/>
  <c r="P463" i="158" a="1"/>
  <c r="P463" i="158" s="1"/>
  <c r="O470" i="158" a="1"/>
  <c r="O470" i="158" s="1"/>
  <c r="P470" i="158" a="1"/>
  <c r="P470" i="158" s="1"/>
  <c r="O471" i="158" a="1"/>
  <c r="O471" i="158" s="1"/>
  <c r="P471" i="158" a="1"/>
  <c r="P471" i="158" s="1"/>
  <c r="O476" i="158" a="1"/>
  <c r="O476" i="158" s="1"/>
  <c r="P476" i="158" a="1"/>
  <c r="P476" i="158" s="1"/>
  <c r="O479" i="158" a="1"/>
  <c r="O479" i="158" s="1"/>
  <c r="P479" i="158" a="1"/>
  <c r="P479" i="158" s="1"/>
  <c r="O480" i="158" a="1"/>
  <c r="O480" i="158" s="1"/>
  <c r="P480" i="158" a="1"/>
  <c r="P480" i="158" s="1"/>
  <c r="P481" i="158" a="1"/>
  <c r="P481" i="158" s="1"/>
  <c r="O482" i="158" a="1"/>
  <c r="O482" i="158" s="1"/>
  <c r="P482" i="158" a="1"/>
  <c r="P482" i="158" s="1"/>
  <c r="O483" i="158" a="1"/>
  <c r="O483" i="158" s="1"/>
  <c r="P483" i="158" a="1"/>
  <c r="P483" i="158" s="1"/>
  <c r="O484" i="158" a="1"/>
  <c r="O484" i="158" s="1"/>
  <c r="P484" i="158" a="1"/>
  <c r="P484" i="158" s="1"/>
  <c r="O485" i="158" a="1"/>
  <c r="O485" i="158" s="1"/>
  <c r="P485" i="158" a="1"/>
  <c r="P485" i="158" s="1"/>
  <c r="O486" i="158" a="1"/>
  <c r="O486" i="158" s="1"/>
  <c r="P486" i="158" a="1"/>
  <c r="P486" i="158" s="1"/>
  <c r="O487" i="158" a="1"/>
  <c r="O487" i="158" s="1"/>
  <c r="P487" i="158" a="1"/>
  <c r="P487" i="158" s="1"/>
  <c r="P488" i="158" a="1"/>
  <c r="P488" i="158" s="1"/>
  <c r="O489" i="158" a="1"/>
  <c r="O489" i="158" s="1"/>
  <c r="P489" i="158" a="1"/>
  <c r="P489" i="158" s="1"/>
  <c r="O490" i="158" a="1"/>
  <c r="O490" i="158" s="1"/>
  <c r="P490" i="158" a="1"/>
  <c r="P490" i="158" s="1"/>
  <c r="O491" i="158" a="1"/>
  <c r="O491" i="158" s="1"/>
  <c r="P491" i="158" a="1"/>
  <c r="P491" i="158" s="1"/>
  <c r="O492" i="158" a="1"/>
  <c r="O492" i="158" s="1"/>
  <c r="P492" i="158" a="1"/>
  <c r="P492" i="158" s="1"/>
  <c r="O493" i="158" a="1"/>
  <c r="O493" i="158" s="1"/>
  <c r="P493" i="158" a="1"/>
  <c r="P493" i="158" s="1"/>
  <c r="O494" i="158" a="1"/>
  <c r="O494" i="158" s="1"/>
  <c r="P494" i="158" a="1"/>
  <c r="P494" i="158" s="1"/>
  <c r="O495" i="158" a="1"/>
  <c r="O495" i="158" s="1"/>
  <c r="P495" i="158" a="1"/>
  <c r="P495" i="158" s="1"/>
  <c r="O496" i="158" a="1"/>
  <c r="O496" i="158" s="1"/>
  <c r="P496" i="158" a="1"/>
  <c r="P496" i="158" s="1"/>
  <c r="O497" i="158" a="1"/>
  <c r="O497" i="158" s="1"/>
  <c r="P497" i="158" a="1"/>
  <c r="P497" i="158" s="1"/>
  <c r="O498" i="158" a="1"/>
  <c r="O498" i="158" s="1"/>
  <c r="P498" i="158" a="1"/>
  <c r="P498" i="158" s="1"/>
  <c r="O499" i="158" a="1"/>
  <c r="O499" i="158" s="1"/>
  <c r="P499" i="158" a="1"/>
  <c r="P499" i="158" s="1"/>
  <c r="O500" i="158" a="1"/>
  <c r="O500" i="158" s="1"/>
  <c r="P500" i="158" a="1"/>
  <c r="P500" i="158" s="1"/>
  <c r="O501" i="158" a="1"/>
  <c r="O501" i="158" s="1"/>
  <c r="P501" i="158" a="1"/>
  <c r="P501" i="158" s="1"/>
  <c r="P502" i="158" a="1"/>
  <c r="P502" i="158" s="1"/>
  <c r="O503" i="158" a="1"/>
  <c r="O503" i="158" s="1"/>
  <c r="P503" i="158" a="1"/>
  <c r="P503" i="158" s="1"/>
  <c r="O504" i="158" a="1"/>
  <c r="O504" i="158" s="1"/>
  <c r="P504" i="158" a="1"/>
  <c r="P504" i="158" s="1"/>
  <c r="O505" i="158" a="1"/>
  <c r="O505" i="158" s="1"/>
  <c r="P505" i="158" a="1"/>
  <c r="P505" i="158" s="1"/>
  <c r="O506" i="158" a="1"/>
  <c r="O506" i="158" s="1"/>
  <c r="P506" i="158" a="1"/>
  <c r="P506" i="158" s="1"/>
  <c r="O507" i="158" a="1"/>
  <c r="O507" i="158" s="1"/>
  <c r="P507" i="158" a="1"/>
  <c r="P507" i="158" s="1"/>
  <c r="O508" i="158" a="1"/>
  <c r="O508" i="158" s="1"/>
  <c r="P508" i="158" a="1"/>
  <c r="P508" i="158" s="1"/>
  <c r="O509" i="158" a="1"/>
  <c r="O509" i="158" s="1"/>
  <c r="P509" i="158" a="1"/>
  <c r="P509" i="158" s="1"/>
  <c r="O510" i="158" a="1"/>
  <c r="O510" i="158" s="1"/>
  <c r="P510" i="158" a="1"/>
  <c r="P510" i="158" s="1"/>
  <c r="O511" i="158" a="1"/>
  <c r="O511" i="158" s="1"/>
  <c r="P511" i="158" a="1"/>
  <c r="P511" i="158" s="1"/>
  <c r="O512" i="158" a="1"/>
  <c r="O512" i="158" s="1"/>
  <c r="P512" i="158" a="1"/>
  <c r="P512" i="158" s="1"/>
  <c r="O514" i="158" a="1"/>
  <c r="O514" i="158" s="1"/>
  <c r="P514" i="158" a="1"/>
  <c r="P514" i="158" s="1"/>
  <c r="O515" i="158" a="1"/>
  <c r="O515" i="158" s="1"/>
  <c r="P515" i="158" a="1"/>
  <c r="P515" i="158" s="1"/>
  <c r="O516" i="158" a="1"/>
  <c r="O516" i="158" s="1"/>
  <c r="P516" i="158" a="1"/>
  <c r="P516" i="158" s="1"/>
  <c r="O517" i="158" a="1"/>
  <c r="O517" i="158" s="1"/>
  <c r="P517" i="158" a="1"/>
  <c r="P517" i="158" s="1"/>
  <c r="O518" i="158" a="1"/>
  <c r="O518" i="158" s="1"/>
  <c r="P518" i="158" a="1"/>
  <c r="P518" i="158" s="1"/>
  <c r="O519" i="158" a="1"/>
  <c r="O519" i="158" s="1"/>
  <c r="P519" i="158" a="1"/>
  <c r="P519" i="158" s="1"/>
  <c r="O520" i="158" a="1"/>
  <c r="O520" i="158" s="1"/>
  <c r="P520" i="158" a="1"/>
  <c r="P520" i="158" s="1"/>
  <c r="O521" i="158" a="1"/>
  <c r="O521" i="158" s="1"/>
  <c r="P521" i="158" a="1"/>
  <c r="P521" i="158" s="1"/>
  <c r="O522" i="158" a="1"/>
  <c r="O522" i="158" s="1"/>
  <c r="P522" i="158" a="1"/>
  <c r="P522" i="158" s="1"/>
  <c r="O523" i="158" a="1"/>
  <c r="O523" i="158" s="1"/>
  <c r="P523" i="158" a="1"/>
  <c r="P523" i="158" s="1"/>
  <c r="O524" i="158" a="1"/>
  <c r="O524" i="158" s="1"/>
  <c r="P524" i="158" a="1"/>
  <c r="P524" i="158" s="1"/>
  <c r="O525" i="158" a="1"/>
  <c r="O525" i="158" s="1"/>
  <c r="P525" i="158" a="1"/>
  <c r="P525" i="158" s="1"/>
  <c r="O526" i="158" a="1"/>
  <c r="O526" i="158" s="1"/>
  <c r="P526" i="158" a="1"/>
  <c r="P526" i="158" s="1"/>
  <c r="O527" i="158" a="1"/>
  <c r="O527" i="158" s="1"/>
  <c r="P527" i="158" a="1"/>
  <c r="P527" i="158" s="1"/>
  <c r="O528" i="158" a="1"/>
  <c r="O528" i="158" s="1"/>
  <c r="P528" i="158" a="1"/>
  <c r="P528" i="158" s="1"/>
  <c r="O529" i="158" a="1"/>
  <c r="O529" i="158" s="1"/>
  <c r="P529" i="158" a="1"/>
  <c r="P529" i="158" s="1"/>
  <c r="O530" i="158" a="1"/>
  <c r="O530" i="158" s="1"/>
  <c r="P530" i="158" a="1"/>
  <c r="P530" i="158" s="1"/>
  <c r="O531" i="158" a="1"/>
  <c r="O531" i="158" s="1"/>
  <c r="P531" i="158" a="1"/>
  <c r="P531" i="158" s="1"/>
  <c r="O532" i="158" a="1"/>
  <c r="O532" i="158" s="1"/>
  <c r="P532" i="158" a="1"/>
  <c r="P532" i="158" s="1"/>
  <c r="O533" i="158" a="1"/>
  <c r="O533" i="158" s="1"/>
  <c r="P533" i="158" a="1"/>
  <c r="P533" i="158" s="1"/>
  <c r="O534" i="158" a="1"/>
  <c r="O534" i="158" s="1"/>
  <c r="P534" i="158" a="1"/>
  <c r="P534" i="158" s="1"/>
  <c r="O535" i="158" a="1"/>
  <c r="O535" i="158" s="1"/>
  <c r="P535" i="158" a="1"/>
  <c r="P535" i="158" s="1"/>
  <c r="O536" i="158" a="1"/>
  <c r="O536" i="158" s="1"/>
  <c r="P536" i="158" a="1"/>
  <c r="P536" i="158" s="1"/>
  <c r="O537" i="158" a="1"/>
  <c r="O537" i="158" s="1"/>
  <c r="P537" i="158" a="1"/>
  <c r="P537" i="158" s="1"/>
  <c r="O538" i="158" a="1"/>
  <c r="O538" i="158" s="1"/>
  <c r="P538" i="158" a="1"/>
  <c r="P538" i="158" s="1"/>
  <c r="O539" i="158" a="1"/>
  <c r="O539" i="158" s="1"/>
  <c r="P539" i="158" a="1"/>
  <c r="P539" i="158" s="1"/>
  <c r="O540" i="158" a="1"/>
  <c r="O540" i="158" s="1"/>
  <c r="P540" i="158" a="1"/>
  <c r="P540" i="158" s="1"/>
  <c r="O541" i="158" a="1"/>
  <c r="O541" i="158" s="1"/>
  <c r="P541" i="158" a="1"/>
  <c r="P541" i="158" s="1"/>
  <c r="O542" i="158" a="1"/>
  <c r="O542" i="158" s="1"/>
  <c r="P542" i="158" a="1"/>
  <c r="P542" i="158" s="1"/>
  <c r="O543" i="158" a="1"/>
  <c r="O543" i="158" s="1"/>
  <c r="P543" i="158" a="1"/>
  <c r="P543" i="158" s="1"/>
  <c r="O544" i="158" a="1"/>
  <c r="O544" i="158" s="1"/>
  <c r="P544" i="158" a="1"/>
  <c r="P544" i="158" s="1"/>
  <c r="P545" i="158" a="1"/>
  <c r="P545" i="158" s="1"/>
  <c r="O546" i="158" a="1"/>
  <c r="O546" i="158" s="1"/>
  <c r="P546" i="158" a="1"/>
  <c r="P546" i="158" s="1"/>
  <c r="O547" i="158" a="1"/>
  <c r="O547" i="158" s="1"/>
  <c r="P547" i="158" a="1"/>
  <c r="P547" i="158" s="1"/>
  <c r="O548" i="158" a="1"/>
  <c r="O548" i="158" s="1"/>
  <c r="P548" i="158" a="1"/>
  <c r="P548" i="158" s="1"/>
  <c r="O549" i="158" a="1"/>
  <c r="O549" i="158" s="1"/>
  <c r="P549" i="158" a="1"/>
  <c r="P549" i="158" s="1"/>
  <c r="O550" i="158" a="1"/>
  <c r="O550" i="158" s="1"/>
  <c r="P550" i="158" a="1"/>
  <c r="P550" i="158" s="1"/>
  <c r="O551" i="158" a="1"/>
  <c r="O551" i="158" s="1"/>
  <c r="P551" i="158" a="1"/>
  <c r="P551" i="158" s="1"/>
  <c r="O552" i="158" a="1"/>
  <c r="O552" i="158" s="1"/>
  <c r="P552" i="158" a="1"/>
  <c r="P552" i="158" s="1"/>
  <c r="O553" i="158" a="1"/>
  <c r="O553" i="158" s="1"/>
  <c r="P553" i="158" a="1"/>
  <c r="P553" i="158" s="1"/>
  <c r="O554" i="158" a="1"/>
  <c r="O554" i="158" s="1"/>
  <c r="P554" i="158" a="1"/>
  <c r="P554" i="158" s="1"/>
  <c r="O555" i="158" a="1"/>
  <c r="O555" i="158" s="1"/>
  <c r="P555" i="158" a="1"/>
  <c r="P555" i="158" s="1"/>
  <c r="O556" i="158" a="1"/>
  <c r="O556" i="158" s="1"/>
  <c r="P556" i="158" a="1"/>
  <c r="P556" i="158" s="1"/>
  <c r="O557" i="158" a="1"/>
  <c r="O557" i="158" s="1"/>
  <c r="P557" i="158" a="1"/>
  <c r="P557" i="158" s="1"/>
  <c r="O558" i="158" a="1"/>
  <c r="O558" i="158" s="1"/>
  <c r="P558" i="158" a="1"/>
  <c r="P558" i="158" s="1"/>
  <c r="O559" i="158" a="1"/>
  <c r="O559" i="158" s="1"/>
  <c r="P559" i="158" a="1"/>
  <c r="P559" i="158" s="1"/>
  <c r="O560" i="158" a="1"/>
  <c r="O560" i="158" s="1"/>
  <c r="P560" i="158" a="1"/>
  <c r="P560" i="158" s="1"/>
  <c r="O561" i="158" a="1"/>
  <c r="O561" i="158" s="1"/>
  <c r="P561" i="158" a="1"/>
  <c r="P561" i="158" s="1"/>
  <c r="O562" i="158" a="1"/>
  <c r="O562" i="158" s="1"/>
  <c r="P562" i="158" a="1"/>
  <c r="P562" i="158" s="1"/>
  <c r="O563" i="158" a="1"/>
  <c r="O563" i="158" s="1"/>
  <c r="P563" i="158" a="1"/>
  <c r="P563" i="158" s="1"/>
  <c r="O564" i="158" a="1"/>
  <c r="O564" i="158" s="1"/>
  <c r="P564" i="158" a="1"/>
  <c r="P564" i="158" s="1"/>
  <c r="O565" i="158" a="1"/>
  <c r="O565" i="158" s="1"/>
  <c r="P565" i="158" a="1"/>
  <c r="P565" i="158" s="1"/>
  <c r="O566" i="158" a="1"/>
  <c r="O566" i="158" s="1"/>
  <c r="P566" i="158" a="1"/>
  <c r="P566" i="158" s="1"/>
  <c r="O567" i="158" a="1"/>
  <c r="O567" i="158" s="1"/>
  <c r="P567" i="158" a="1"/>
  <c r="P567" i="158" s="1"/>
  <c r="O568" i="158" a="1"/>
  <c r="O568" i="158" s="1"/>
  <c r="P568" i="158" a="1"/>
  <c r="P568" i="158" s="1"/>
  <c r="O569" i="158" a="1"/>
  <c r="O569" i="158" s="1"/>
  <c r="P569" i="158" a="1"/>
  <c r="P569" i="158" s="1"/>
  <c r="O570" i="158" a="1"/>
  <c r="O570" i="158" s="1"/>
  <c r="P570" i="158" a="1"/>
  <c r="P570" i="158" s="1"/>
  <c r="O571" i="158" a="1"/>
  <c r="O571" i="158" s="1"/>
  <c r="P571" i="158" a="1"/>
  <c r="P571" i="158" s="1"/>
  <c r="O572" i="158" a="1"/>
  <c r="O572" i="158" s="1"/>
  <c r="P572" i="158" a="1"/>
  <c r="P572" i="158" s="1"/>
  <c r="O573" i="158" a="1"/>
  <c r="O573" i="158" s="1"/>
  <c r="P573" i="158" a="1"/>
  <c r="P573" i="158" s="1"/>
  <c r="O574" i="158" a="1"/>
  <c r="O574" i="158" s="1"/>
  <c r="P574" i="158" a="1"/>
  <c r="P574" i="158" s="1"/>
  <c r="O575" i="158" a="1"/>
  <c r="O575" i="158" s="1"/>
  <c r="P575" i="158" a="1"/>
  <c r="P575" i="158" s="1"/>
  <c r="O576" i="158" a="1"/>
  <c r="O576" i="158" s="1"/>
  <c r="P576" i="158" a="1"/>
  <c r="P576" i="158" s="1"/>
  <c r="O577" i="158" a="1"/>
  <c r="O577" i="158" s="1"/>
  <c r="P577" i="158" a="1"/>
  <c r="P577" i="158" s="1"/>
  <c r="O578" i="158" a="1"/>
  <c r="O578" i="158" s="1"/>
  <c r="P578" i="158" a="1"/>
  <c r="P578" i="158" s="1"/>
  <c r="O579" i="158" a="1"/>
  <c r="O579" i="158" s="1"/>
  <c r="P579" i="158" a="1"/>
  <c r="P579" i="158" s="1"/>
  <c r="O580" i="158" a="1"/>
  <c r="O580" i="158" s="1"/>
  <c r="P580" i="158" a="1"/>
  <c r="P580" i="158" s="1"/>
  <c r="O581" i="158" a="1"/>
  <c r="O581" i="158" s="1"/>
  <c r="P581" i="158" a="1"/>
  <c r="P581" i="158" s="1"/>
  <c r="O583" i="158" a="1"/>
  <c r="O583" i="158" s="1"/>
  <c r="P583" i="158" a="1"/>
  <c r="P583" i="158" s="1"/>
  <c r="O584" i="158" a="1"/>
  <c r="O584" i="158" s="1"/>
  <c r="P584" i="158" a="1"/>
  <c r="P584" i="158" s="1"/>
  <c r="O585" i="158" a="1"/>
  <c r="O585" i="158" s="1"/>
  <c r="P585" i="158" a="1"/>
  <c r="P585" i="158" s="1"/>
  <c r="O586" i="158" a="1"/>
  <c r="O586" i="158" s="1"/>
  <c r="P586" i="158" a="1"/>
  <c r="P586" i="158" s="1"/>
  <c r="O587" i="158" a="1"/>
  <c r="O587" i="158" s="1"/>
  <c r="P587" i="158" a="1"/>
  <c r="P587" i="158" s="1"/>
  <c r="O588" i="158" a="1"/>
  <c r="O588" i="158" s="1"/>
  <c r="P588" i="158" a="1"/>
  <c r="P588" i="158" s="1"/>
  <c r="O589" i="158" a="1"/>
  <c r="O589" i="158" s="1"/>
  <c r="P589" i="158" a="1"/>
  <c r="P589" i="158" s="1"/>
  <c r="O590" i="158" a="1"/>
  <c r="O590" i="158" s="1"/>
  <c r="P590" i="158" a="1"/>
  <c r="P590" i="158" s="1"/>
  <c r="O591" i="158" a="1"/>
  <c r="O591" i="158" s="1"/>
  <c r="P591" i="158" a="1"/>
  <c r="P591" i="158" s="1"/>
  <c r="O592" i="158" a="1"/>
  <c r="O592" i="158" s="1"/>
  <c r="P592" i="158" a="1"/>
  <c r="P592" i="158" s="1"/>
  <c r="O593" i="158" a="1"/>
  <c r="O593" i="158" s="1"/>
  <c r="P593" i="158" a="1"/>
  <c r="P593" i="158" s="1"/>
  <c r="O594" i="158" a="1"/>
  <c r="O594" i="158" s="1"/>
  <c r="P594" i="158" a="1"/>
  <c r="P594" i="158" s="1"/>
  <c r="O595" i="158" a="1"/>
  <c r="O595" i="158" s="1"/>
  <c r="P595" i="158" a="1"/>
  <c r="P595" i="158" s="1"/>
  <c r="O596" i="158" a="1"/>
  <c r="O596" i="158" s="1"/>
  <c r="P596" i="158" a="1"/>
  <c r="P596" i="158" s="1"/>
  <c r="O597" i="158" a="1"/>
  <c r="O597" i="158" s="1"/>
  <c r="P597" i="158" a="1"/>
  <c r="P597" i="158" s="1"/>
  <c r="P3" i="158" a="1"/>
  <c r="P3" i="158" s="1"/>
  <c r="O3" i="158" a="1"/>
  <c r="O3" i="158" s="1"/>
  <c r="Q3" i="158" a="1"/>
  <c r="Q3" i="158" s="1"/>
  <c r="S3" i="158" a="1"/>
  <c r="S3" i="158" s="1"/>
  <c r="R3" i="158" a="1"/>
  <c r="R3" i="158" s="1"/>
  <c r="Q4" i="158" a="1"/>
  <c r="Q4" i="158" s="1"/>
  <c r="Q5" i="158" a="1"/>
  <c r="Q5" i="158" s="1"/>
  <c r="Q6" i="158" a="1"/>
  <c r="Q6" i="158" s="1"/>
  <c r="Q7" i="158" a="1"/>
  <c r="Q7" i="158" s="1"/>
  <c r="Q8" i="158" a="1"/>
  <c r="Q8" i="158" s="1"/>
  <c r="Q9" i="158" a="1"/>
  <c r="Q9" i="158" s="1"/>
  <c r="Q10" i="158" a="1"/>
  <c r="Q10" i="158" s="1"/>
  <c r="Q11" i="158" a="1"/>
  <c r="Q11" i="158" s="1"/>
  <c r="Q12" i="158" a="1"/>
  <c r="Q12" i="158" s="1"/>
  <c r="Q13" i="158" a="1"/>
  <c r="Q13" i="158" s="1"/>
  <c r="Q14" i="158" a="1"/>
  <c r="Q14" i="158" s="1"/>
  <c r="Q15" i="158" a="1"/>
  <c r="Q15" i="158" s="1"/>
  <c r="Q16" i="158" a="1"/>
  <c r="Q16" i="158" s="1"/>
  <c r="Q17" i="158" a="1"/>
  <c r="Q17" i="158" s="1"/>
  <c r="Q18" i="158" a="1"/>
  <c r="Q18" i="158" s="1"/>
  <c r="Q19" i="158" a="1"/>
  <c r="Q19" i="158" s="1"/>
  <c r="Q20" i="158" a="1"/>
  <c r="Q20" i="158" s="1"/>
  <c r="Q21" i="158" a="1"/>
  <c r="Q21" i="158" s="1"/>
  <c r="Q22" i="158" a="1"/>
  <c r="Q22" i="158" s="1"/>
  <c r="Q23" i="158" a="1"/>
  <c r="Q23" i="158" s="1"/>
  <c r="Q24" i="158" a="1"/>
  <c r="Q24" i="158" s="1"/>
  <c r="Q25" i="158" a="1"/>
  <c r="Q25" i="158" s="1"/>
  <c r="Q26" i="158" a="1"/>
  <c r="Q26" i="158" s="1"/>
  <c r="Q27" i="158" a="1"/>
  <c r="Q27" i="158" s="1"/>
  <c r="Q28" i="158" a="1"/>
  <c r="Q28" i="158" s="1"/>
  <c r="Q29" i="158" a="1"/>
  <c r="Q29" i="158" s="1"/>
  <c r="Q30" i="158" a="1"/>
  <c r="Q30" i="158" s="1"/>
  <c r="Q31" i="158" a="1"/>
  <c r="Q31" i="158" s="1"/>
  <c r="Q32" i="158" a="1"/>
  <c r="Q32" i="158" s="1"/>
  <c r="Q33" i="158" a="1"/>
  <c r="Q33" i="158" s="1"/>
  <c r="Q34" i="158" a="1"/>
  <c r="Q34" i="158" s="1"/>
  <c r="Q35" i="158" a="1"/>
  <c r="Q35" i="158" s="1"/>
  <c r="Q36" i="158" a="1"/>
  <c r="Q36" i="158" s="1"/>
  <c r="Q37" i="158" a="1"/>
  <c r="Q37" i="158" s="1"/>
  <c r="Q38" i="158" a="1"/>
  <c r="Q38" i="158" s="1"/>
  <c r="Q39" i="158" a="1"/>
  <c r="Q39" i="158" s="1"/>
  <c r="Q40" i="158" a="1"/>
  <c r="Q40" i="158" s="1"/>
  <c r="Q41" i="158" a="1"/>
  <c r="Q41" i="158" s="1"/>
  <c r="Q42" i="158" a="1"/>
  <c r="Q42" i="158" s="1"/>
  <c r="Q43" i="158" a="1"/>
  <c r="Q43" i="158" s="1"/>
  <c r="Q44" i="158" a="1"/>
  <c r="Q44" i="158" s="1"/>
  <c r="Q45" i="158" a="1"/>
  <c r="Q45" i="158" s="1"/>
  <c r="Q46" i="158" a="1"/>
  <c r="Q46" i="158" s="1"/>
  <c r="Q47" i="158" a="1"/>
  <c r="Q47" i="158" s="1"/>
  <c r="Q48" i="158" a="1"/>
  <c r="Q48" i="158" s="1"/>
  <c r="Q49" i="158" a="1"/>
  <c r="Q49" i="158" s="1"/>
  <c r="Q50" i="158" a="1"/>
  <c r="Q50" i="158" s="1"/>
  <c r="Q51" i="158" a="1"/>
  <c r="Q51" i="158" s="1"/>
  <c r="Q52" i="158" a="1"/>
  <c r="Q52" i="158" s="1"/>
  <c r="Q53" i="158" a="1"/>
  <c r="Q53" i="158" s="1"/>
  <c r="Q54" i="158" a="1"/>
  <c r="Q54" i="158" s="1"/>
  <c r="Q55" i="158" a="1"/>
  <c r="Q55" i="158" s="1"/>
  <c r="Q56" i="158" a="1"/>
  <c r="Q56" i="158" s="1"/>
  <c r="Q57" i="158" a="1"/>
  <c r="Q57" i="158" s="1"/>
  <c r="Q58" i="158" a="1"/>
  <c r="Q58" i="158" s="1"/>
  <c r="Q59" i="158" a="1"/>
  <c r="Q59" i="158" s="1"/>
  <c r="Q60" i="158" a="1"/>
  <c r="Q60" i="158" s="1"/>
  <c r="Q61" i="158" a="1"/>
  <c r="Q61" i="158" s="1"/>
  <c r="Q98" i="158" a="1"/>
  <c r="Q98" i="158" s="1"/>
  <c r="Q99" i="158" a="1"/>
  <c r="Q99" i="158" s="1"/>
  <c r="Q100" i="158" a="1"/>
  <c r="Q100" i="158" s="1"/>
  <c r="Q101" i="158" a="1"/>
  <c r="Q101" i="158" s="1"/>
  <c r="Q102" i="158" a="1"/>
  <c r="Q102" i="158" s="1"/>
  <c r="Q103" i="158" a="1"/>
  <c r="Q103" i="158" s="1"/>
  <c r="Q104" i="158" a="1"/>
  <c r="Q104" i="158" s="1"/>
  <c r="Q105" i="158" a="1"/>
  <c r="Q105" i="158" s="1"/>
  <c r="Q106" i="158" a="1"/>
  <c r="Q106" i="158" s="1"/>
  <c r="Q107" i="158" a="1"/>
  <c r="Q107" i="158" s="1"/>
  <c r="Q108" i="158" a="1"/>
  <c r="Q108" i="158" s="1"/>
  <c r="Q109" i="158" a="1"/>
  <c r="Q109" i="158" s="1"/>
  <c r="Q110" i="158" a="1"/>
  <c r="Q110" i="158" s="1"/>
  <c r="Q111" i="158" a="1"/>
  <c r="Q111" i="158" s="1"/>
  <c r="Q112" i="158" a="1"/>
  <c r="Q112" i="158" s="1"/>
  <c r="Q113" i="158" a="1"/>
  <c r="Q113" i="158" s="1"/>
  <c r="Q114" i="158" a="1"/>
  <c r="Q114" i="158" s="1"/>
  <c r="Q115" i="158" a="1"/>
  <c r="Q115" i="158" s="1"/>
  <c r="Q116" i="158" a="1"/>
  <c r="Q116" i="158" s="1"/>
  <c r="Q117" i="158" a="1"/>
  <c r="Q117" i="158" s="1"/>
  <c r="Q118" i="158" a="1"/>
  <c r="Q118" i="158" s="1"/>
  <c r="Q119" i="158" a="1"/>
  <c r="Q119" i="158" s="1"/>
  <c r="Q120" i="158" a="1"/>
  <c r="Q120" i="158" s="1"/>
  <c r="Q121" i="158" a="1"/>
  <c r="Q121" i="158" s="1"/>
  <c r="Q122" i="158" a="1"/>
  <c r="Q122" i="158" s="1"/>
  <c r="Q123" i="158" a="1"/>
  <c r="Q123" i="158" s="1"/>
  <c r="Q124" i="158" a="1"/>
  <c r="Q124" i="158" s="1"/>
  <c r="Q125" i="158" a="1"/>
  <c r="Q125" i="158" s="1"/>
  <c r="Q126" i="158" a="1"/>
  <c r="Q126" i="158" s="1"/>
  <c r="Q127" i="158" a="1"/>
  <c r="Q127" i="158" s="1"/>
  <c r="Q128" i="158" a="1"/>
  <c r="Q128" i="158" s="1"/>
  <c r="Q129" i="158" a="1"/>
  <c r="Q129" i="158" s="1"/>
  <c r="Q130" i="158" a="1"/>
  <c r="Q130" i="158" s="1"/>
  <c r="Q131" i="158" a="1"/>
  <c r="Q131" i="158" s="1"/>
  <c r="Q132" i="158" a="1"/>
  <c r="Q132" i="158" s="1"/>
  <c r="Q133" i="158" a="1"/>
  <c r="Q133" i="158" s="1"/>
  <c r="Q134" i="158" a="1"/>
  <c r="Q134" i="158" s="1"/>
  <c r="Q135" i="158" a="1"/>
  <c r="Q135" i="158" s="1"/>
  <c r="Q136" i="158" a="1"/>
  <c r="Q136" i="158" s="1"/>
  <c r="Q137" i="158" a="1"/>
  <c r="Q137" i="158" s="1"/>
  <c r="Q138" i="158" a="1"/>
  <c r="Q138" i="158" s="1"/>
  <c r="Q139" i="158" a="1"/>
  <c r="Q139" i="158" s="1"/>
  <c r="Q140" i="158" a="1"/>
  <c r="Q140" i="158" s="1"/>
  <c r="Q141" i="158" a="1"/>
  <c r="Q141" i="158" s="1"/>
  <c r="Q142" i="158" a="1"/>
  <c r="Q142" i="158" s="1"/>
  <c r="Q143" i="158" a="1"/>
  <c r="Q143" i="158" s="1"/>
  <c r="Q144" i="158" a="1"/>
  <c r="Q144" i="158" s="1"/>
  <c r="Q145" i="158" a="1"/>
  <c r="Q145" i="158" s="1"/>
  <c r="Q146" i="158" a="1"/>
  <c r="Q146" i="158" s="1"/>
  <c r="Q147" i="158" a="1"/>
  <c r="Q147" i="158" s="1"/>
  <c r="Q148" i="158" a="1"/>
  <c r="Q148" i="158" s="1"/>
  <c r="Q149" i="158" a="1"/>
  <c r="Q149" i="158" s="1"/>
  <c r="Q150" i="158" a="1"/>
  <c r="Q150" i="158" s="1"/>
  <c r="Q151" i="158" a="1"/>
  <c r="Q151" i="158" s="1"/>
  <c r="Q152" i="158" a="1"/>
  <c r="Q152" i="158" s="1"/>
  <c r="Q153" i="158" a="1"/>
  <c r="Q153" i="158" s="1"/>
  <c r="Q154" i="158" a="1"/>
  <c r="Q154" i="158" s="1"/>
  <c r="Q155" i="158" a="1"/>
  <c r="Q155" i="158" s="1"/>
  <c r="Q156" i="158" a="1"/>
  <c r="Q156" i="158" s="1"/>
  <c r="Q157" i="158" a="1"/>
  <c r="Q157" i="158" s="1"/>
  <c r="Q158" i="158" a="1"/>
  <c r="Q158" i="158" s="1"/>
  <c r="Q159" i="158" a="1"/>
  <c r="Q159" i="158" s="1"/>
  <c r="Q160" i="158" a="1"/>
  <c r="Q160" i="158" s="1"/>
  <c r="Q161" i="158" a="1"/>
  <c r="Q161" i="158" s="1"/>
  <c r="Q162" i="158" a="1"/>
  <c r="Q162" i="158" s="1"/>
  <c r="Q163" i="158" a="1"/>
  <c r="Q163" i="158" s="1"/>
  <c r="Q164" i="158" a="1"/>
  <c r="Q164" i="158" s="1"/>
  <c r="Q165" i="158" a="1"/>
  <c r="Q165" i="158" s="1"/>
  <c r="Q166" i="158" a="1"/>
  <c r="Q166" i="158" s="1"/>
  <c r="Q167" i="158" a="1"/>
  <c r="Q167" i="158" s="1"/>
  <c r="Q168" i="158" a="1"/>
  <c r="Q168" i="158" s="1"/>
  <c r="Q169" i="158" a="1"/>
  <c r="Q169" i="158" s="1"/>
  <c r="Q170" i="158" a="1"/>
  <c r="Q170" i="158" s="1"/>
  <c r="Q171" i="158" a="1"/>
  <c r="Q171" i="158" s="1"/>
  <c r="Q172" i="158" a="1"/>
  <c r="Q172" i="158" s="1"/>
  <c r="Q173" i="158" a="1"/>
  <c r="Q173" i="158" s="1"/>
  <c r="Q174" i="158" a="1"/>
  <c r="Q174" i="158" s="1"/>
  <c r="Q175" i="158" a="1"/>
  <c r="Q175" i="158" s="1"/>
  <c r="Q176" i="158" a="1"/>
  <c r="Q176" i="158" s="1"/>
  <c r="Q177" i="158" a="1"/>
  <c r="Q177" i="158" s="1"/>
  <c r="Q178" i="158" a="1"/>
  <c r="Q178" i="158" s="1"/>
  <c r="Q179" i="158" a="1"/>
  <c r="Q179" i="158" s="1"/>
  <c r="Q180" i="158" a="1"/>
  <c r="Q180" i="158" s="1"/>
  <c r="Q181" i="158" a="1"/>
  <c r="Q181" i="158" s="1"/>
  <c r="Q182" i="158" a="1"/>
  <c r="Q182" i="158" s="1"/>
  <c r="Q183" i="158" a="1"/>
  <c r="Q183" i="158" s="1"/>
  <c r="Q184" i="158" a="1"/>
  <c r="Q184" i="158" s="1"/>
  <c r="Q185" i="158" a="1"/>
  <c r="Q185" i="158" s="1"/>
  <c r="Q186" i="158" a="1"/>
  <c r="Q186" i="158" s="1"/>
  <c r="Q187" i="158" a="1"/>
  <c r="Q187" i="158" s="1"/>
  <c r="Q188" i="158" a="1"/>
  <c r="Q188" i="158" s="1"/>
  <c r="Q189" i="158" a="1"/>
  <c r="Q189" i="158" s="1"/>
  <c r="Q190" i="158" a="1"/>
  <c r="Q190" i="158" s="1"/>
  <c r="Q191" i="158" a="1"/>
  <c r="Q191" i="158" s="1"/>
  <c r="Q192" i="158" a="1"/>
  <c r="Q192" i="158" s="1"/>
  <c r="Q193" i="158" a="1"/>
  <c r="Q193" i="158" s="1"/>
  <c r="Q194" i="158" a="1"/>
  <c r="Q194" i="158" s="1"/>
  <c r="Q195" i="158" a="1"/>
  <c r="Q195" i="158" s="1"/>
  <c r="Q196" i="158" a="1"/>
  <c r="Q196" i="158" s="1"/>
  <c r="Q197" i="158" a="1"/>
  <c r="Q197" i="158" s="1"/>
  <c r="Q198" i="158" a="1"/>
  <c r="Q198" i="158" s="1"/>
  <c r="Q199" i="158" a="1"/>
  <c r="Q199" i="158" s="1"/>
  <c r="Q200" i="158" a="1"/>
  <c r="Q200" i="158" s="1"/>
  <c r="Q201" i="158" a="1"/>
  <c r="Q201" i="158" s="1"/>
  <c r="Q202" i="158" a="1"/>
  <c r="Q202" i="158" s="1"/>
  <c r="Q203" i="158" a="1"/>
  <c r="Q203" i="158" s="1"/>
  <c r="Q204" i="158" a="1"/>
  <c r="Q204" i="158" s="1"/>
  <c r="Q205" i="158" a="1"/>
  <c r="Q205" i="158" s="1"/>
  <c r="Q206" i="158" a="1"/>
  <c r="Q206" i="158" s="1"/>
  <c r="Q207" i="158" a="1"/>
  <c r="Q207" i="158" s="1"/>
  <c r="Q208" i="158" a="1"/>
  <c r="Q208" i="158" s="1"/>
  <c r="Q209" i="158" a="1"/>
  <c r="Q209" i="158" s="1"/>
  <c r="Q210" i="158" a="1"/>
  <c r="Q210" i="158" s="1"/>
  <c r="Q211" i="158" a="1"/>
  <c r="Q211" i="158" s="1"/>
  <c r="Q212" i="158" a="1"/>
  <c r="Q212" i="158" s="1"/>
  <c r="Q213" i="158" a="1"/>
  <c r="Q213" i="158" s="1"/>
  <c r="Q214" i="158" a="1"/>
  <c r="Q214" i="158" s="1"/>
  <c r="Q215" i="158" a="1"/>
  <c r="Q215" i="158" s="1"/>
  <c r="Q216" i="158" a="1"/>
  <c r="Q216" i="158" s="1"/>
  <c r="Q217" i="158" a="1"/>
  <c r="Q217" i="158" s="1"/>
  <c r="Q218" i="158" a="1"/>
  <c r="Q218" i="158" s="1"/>
  <c r="Q219" i="158" a="1"/>
  <c r="Q219" i="158" s="1"/>
  <c r="Q220" i="158" a="1"/>
  <c r="Q220" i="158" s="1"/>
  <c r="Q221" i="158" a="1"/>
  <c r="Q221" i="158" s="1"/>
  <c r="Q222" i="158" a="1"/>
  <c r="Q222" i="158" s="1"/>
  <c r="Q223" i="158" a="1"/>
  <c r="Q223" i="158" s="1"/>
  <c r="Q224" i="158" a="1"/>
  <c r="Q224" i="158" s="1"/>
  <c r="Q225" i="158" a="1"/>
  <c r="Q225" i="158" s="1"/>
  <c r="Q226" i="158" a="1"/>
  <c r="Q226" i="158" s="1"/>
  <c r="Q227" i="158" a="1"/>
  <c r="Q227" i="158" s="1"/>
  <c r="Q228" i="158" a="1"/>
  <c r="Q228" i="158" s="1"/>
  <c r="Q229" i="158" a="1"/>
  <c r="Q229" i="158" s="1"/>
  <c r="Q230" i="158" a="1"/>
  <c r="Q230" i="158" s="1"/>
  <c r="Q231" i="158" a="1"/>
  <c r="Q231" i="158" s="1"/>
  <c r="Q232" i="158" a="1"/>
  <c r="Q232" i="158" s="1"/>
  <c r="Q233" i="158" a="1"/>
  <c r="Q233" i="158" s="1"/>
  <c r="Q234" i="158" a="1"/>
  <c r="Q234" i="158" s="1"/>
  <c r="Q235" i="158" a="1"/>
  <c r="Q235" i="158" s="1"/>
  <c r="Q236" i="158" a="1"/>
  <c r="Q236" i="158" s="1"/>
  <c r="Q237" i="158" a="1"/>
  <c r="Q237" i="158" s="1"/>
  <c r="Q238" i="158" a="1"/>
  <c r="Q238" i="158" s="1"/>
  <c r="Q239" i="158" a="1"/>
  <c r="Q239" i="158" s="1"/>
  <c r="Q240" i="158" a="1"/>
  <c r="Q240" i="158" s="1"/>
  <c r="Q249" i="158" a="1"/>
  <c r="Q249" i="158" s="1"/>
  <c r="Q250" i="158" a="1"/>
  <c r="Q250" i="158" s="1"/>
  <c r="Q251" i="158" a="1"/>
  <c r="Q251" i="158" s="1"/>
  <c r="Q252" i="158" a="1"/>
  <c r="Q252" i="158" s="1"/>
  <c r="Q253" i="158" a="1"/>
  <c r="Q253" i="158" s="1"/>
  <c r="Q254" i="158" a="1"/>
  <c r="Q254" i="158" s="1"/>
  <c r="Q255" i="158" a="1"/>
  <c r="Q255" i="158" s="1"/>
  <c r="Q256" i="158" a="1"/>
  <c r="Q256" i="158" s="1"/>
  <c r="Q257" i="158" a="1"/>
  <c r="Q257" i="158" s="1"/>
  <c r="Q258" i="158" a="1"/>
  <c r="Q258" i="158" s="1"/>
  <c r="Q259" i="158" a="1"/>
  <c r="Q259" i="158" s="1"/>
  <c r="Q260" i="158" a="1"/>
  <c r="Q260" i="158" s="1"/>
  <c r="Q261" i="158" a="1"/>
  <c r="Q261" i="158" s="1"/>
  <c r="Q262" i="158" a="1"/>
  <c r="Q262" i="158" s="1"/>
  <c r="Q263" i="158" a="1"/>
  <c r="Q263" i="158" s="1"/>
  <c r="Q264" i="158" a="1"/>
  <c r="Q264" i="158" s="1"/>
  <c r="Q265" i="158" a="1"/>
  <c r="Q265" i="158" s="1"/>
  <c r="Q266" i="158" a="1"/>
  <c r="Q266" i="158" s="1"/>
  <c r="Q267" i="158" a="1"/>
  <c r="Q267" i="158" s="1"/>
  <c r="Q268" i="158" a="1"/>
  <c r="Q268" i="158" s="1"/>
  <c r="Q269" i="158" a="1"/>
  <c r="Q269" i="158" s="1"/>
  <c r="Q270" i="158" a="1"/>
  <c r="Q270" i="158" s="1"/>
  <c r="Q271" i="158" a="1"/>
  <c r="Q271" i="158" s="1"/>
  <c r="Q272" i="158" a="1"/>
  <c r="Q272" i="158" s="1"/>
  <c r="Q273" i="158" a="1"/>
  <c r="Q273" i="158" s="1"/>
  <c r="Q274" i="158" a="1"/>
  <c r="Q274" i="158" s="1"/>
  <c r="Q275" i="158" a="1"/>
  <c r="Q275" i="158" s="1"/>
  <c r="Q276" i="158" a="1"/>
  <c r="Q276" i="158" s="1"/>
  <c r="Q277" i="158" a="1"/>
  <c r="Q277" i="158" s="1"/>
  <c r="Q278" i="158" a="1"/>
  <c r="Q278" i="158" s="1"/>
  <c r="Q279" i="158" a="1"/>
  <c r="Q279" i="158" s="1"/>
  <c r="Q280" i="158" a="1"/>
  <c r="Q280" i="158" s="1"/>
  <c r="Q281" i="158" a="1"/>
  <c r="Q281" i="158" s="1"/>
  <c r="Q282" i="158" a="1"/>
  <c r="Q282" i="158" s="1"/>
  <c r="Q283" i="158" a="1"/>
  <c r="Q283" i="158" s="1"/>
  <c r="Q284" i="158" a="1"/>
  <c r="Q284" i="158" s="1"/>
  <c r="Q285" i="158" a="1"/>
  <c r="Q285" i="158" s="1"/>
  <c r="Q286" i="158" a="1"/>
  <c r="Q286" i="158" s="1"/>
  <c r="Q287" i="158" a="1"/>
  <c r="Q287" i="158" s="1"/>
  <c r="Q288" i="158" a="1"/>
  <c r="Q288" i="158" s="1"/>
  <c r="Q289" i="158" a="1"/>
  <c r="Q289" i="158" s="1"/>
  <c r="Q290" i="158" a="1"/>
  <c r="Q290" i="158" s="1"/>
  <c r="Q292" i="158" a="1"/>
  <c r="Q292" i="158" s="1"/>
  <c r="Q293" i="158" a="1"/>
  <c r="Q293" i="158" s="1"/>
  <c r="Q294" i="158" a="1"/>
  <c r="Q294" i="158" s="1"/>
  <c r="Q295" i="158" a="1"/>
  <c r="Q295" i="158" s="1"/>
  <c r="Q296" i="158" a="1"/>
  <c r="Q296" i="158" s="1"/>
  <c r="Q297" i="158" a="1"/>
  <c r="Q297" i="158" s="1"/>
  <c r="Q298" i="158" a="1"/>
  <c r="Q298" i="158" s="1"/>
  <c r="Q299" i="158" a="1"/>
  <c r="Q299" i="158" s="1"/>
  <c r="Q300" i="158" a="1"/>
  <c r="Q300" i="158" s="1"/>
  <c r="Q301" i="158" a="1"/>
  <c r="Q301" i="158" s="1"/>
  <c r="Q302" i="158" a="1"/>
  <c r="Q302" i="158" s="1"/>
  <c r="Q303" i="158" a="1"/>
  <c r="Q303" i="158" s="1"/>
  <c r="Q304" i="158" a="1"/>
  <c r="Q304" i="158" s="1"/>
  <c r="Q305" i="158" a="1"/>
  <c r="Q305" i="158" s="1"/>
  <c r="Q306" i="158" a="1"/>
  <c r="Q306" i="158" s="1"/>
  <c r="Q307" i="158" a="1"/>
  <c r="Q307" i="158" s="1"/>
  <c r="Q308" i="158" a="1"/>
  <c r="Q308" i="158" s="1"/>
  <c r="Q309" i="158" a="1"/>
  <c r="Q309" i="158" s="1"/>
  <c r="Q310" i="158" a="1"/>
  <c r="Q310" i="158" s="1"/>
  <c r="Q311" i="158" a="1"/>
  <c r="Q311" i="158" s="1"/>
  <c r="Q312" i="158" a="1"/>
  <c r="Q312" i="158" s="1"/>
  <c r="Q313" i="158" a="1"/>
  <c r="Q313" i="158" s="1"/>
  <c r="Q314" i="158" a="1"/>
  <c r="Q314" i="158" s="1"/>
  <c r="Q315" i="158" a="1"/>
  <c r="Q315" i="158" s="1"/>
  <c r="Q316" i="158" a="1"/>
  <c r="Q316" i="158" s="1"/>
  <c r="Q317" i="158" a="1"/>
  <c r="Q317" i="158" s="1"/>
  <c r="Q318" i="158" a="1"/>
  <c r="Q318" i="158" s="1"/>
  <c r="Q319" i="158" a="1"/>
  <c r="Q319" i="158" s="1"/>
  <c r="Q320" i="158" a="1"/>
  <c r="Q320" i="158" s="1"/>
  <c r="Q321" i="158" a="1"/>
  <c r="Q321" i="158" s="1"/>
  <c r="Q322" i="158" a="1"/>
  <c r="Q322" i="158" s="1"/>
  <c r="Q323" i="158" a="1"/>
  <c r="Q323" i="158" s="1"/>
  <c r="Q324" i="158" a="1"/>
  <c r="Q324" i="158" s="1"/>
  <c r="Q325" i="158" a="1"/>
  <c r="Q325" i="158" s="1"/>
  <c r="Q326" i="158" a="1"/>
  <c r="Q326" i="158" s="1"/>
  <c r="Q327" i="158" a="1"/>
  <c r="Q327" i="158" s="1"/>
  <c r="Q328" i="158" a="1"/>
  <c r="Q328" i="158" s="1"/>
  <c r="Q329" i="158" a="1"/>
  <c r="Q329" i="158" s="1"/>
  <c r="Q330" i="158" a="1"/>
  <c r="Q330" i="158" s="1"/>
  <c r="Q331" i="158" a="1"/>
  <c r="Q331" i="158" s="1"/>
  <c r="Q332" i="158" a="1"/>
  <c r="Q332" i="158" s="1"/>
  <c r="Q333" i="158" a="1"/>
  <c r="Q333" i="158" s="1"/>
  <c r="Q334" i="158" a="1"/>
  <c r="Q334" i="158" s="1"/>
  <c r="Q335" i="158" a="1"/>
  <c r="Q335" i="158" s="1"/>
  <c r="Q336" i="158" a="1"/>
  <c r="Q336" i="158" s="1"/>
  <c r="Q337" i="158" a="1"/>
  <c r="Q337" i="158" s="1"/>
  <c r="Q338" i="158" a="1"/>
  <c r="Q338" i="158" s="1"/>
  <c r="Q339" i="158" a="1"/>
  <c r="Q339" i="158" s="1"/>
  <c r="Q340" i="158" a="1"/>
  <c r="Q340" i="158" s="1"/>
  <c r="Q341" i="158" a="1"/>
  <c r="Q341" i="158" s="1"/>
  <c r="Q342" i="158" a="1"/>
  <c r="Q342" i="158" s="1"/>
  <c r="Q343" i="158" a="1"/>
  <c r="Q343" i="158" s="1"/>
  <c r="Q344" i="158" a="1"/>
  <c r="Q344" i="158" s="1"/>
  <c r="Q345" i="158" a="1"/>
  <c r="Q345" i="158" s="1"/>
  <c r="Q346" i="158" a="1"/>
  <c r="Q346" i="158" s="1"/>
  <c r="Q347" i="158" a="1"/>
  <c r="Q347" i="158" s="1"/>
  <c r="Q348" i="158" a="1"/>
  <c r="Q348" i="158" s="1"/>
  <c r="Q349" i="158" a="1"/>
  <c r="Q349" i="158" s="1"/>
  <c r="Q350" i="158" a="1"/>
  <c r="Q350" i="158" s="1"/>
  <c r="Q351" i="158" a="1"/>
  <c r="Q351" i="158" s="1"/>
  <c r="Q352" i="158" a="1"/>
  <c r="Q352" i="158" s="1"/>
  <c r="Q353" i="158" a="1"/>
  <c r="Q353" i="158" s="1"/>
  <c r="Q354" i="158" a="1"/>
  <c r="Q354" i="158" s="1"/>
  <c r="Q355" i="158" a="1"/>
  <c r="Q355" i="158" s="1"/>
  <c r="Q356" i="158" a="1"/>
  <c r="Q356" i="158" s="1"/>
  <c r="Q357" i="158" a="1"/>
  <c r="Q357" i="158" s="1"/>
  <c r="X357" i="158" s="1"/>
  <c r="Q358" i="158" a="1"/>
  <c r="Q358" i="158" s="1"/>
  <c r="Q359" i="158" a="1"/>
  <c r="Q359" i="158" s="1"/>
  <c r="Q360" i="158" a="1"/>
  <c r="Q360" i="158" s="1"/>
  <c r="Q361" i="158" a="1"/>
  <c r="Q361" i="158" s="1"/>
  <c r="Q362" i="158" a="1"/>
  <c r="Q362" i="158" s="1"/>
  <c r="Q363" i="158" a="1"/>
  <c r="Q363" i="158" s="1"/>
  <c r="Q364" i="158" a="1"/>
  <c r="Q364" i="158" s="1"/>
  <c r="Q365" i="158" a="1"/>
  <c r="Q365" i="158" s="1"/>
  <c r="Q366" i="158" a="1"/>
  <c r="Q366" i="158" s="1"/>
  <c r="Q367" i="158" a="1"/>
  <c r="Q367" i="158" s="1"/>
  <c r="Q368" i="158" a="1"/>
  <c r="Q368" i="158" s="1"/>
  <c r="Q369" i="158" a="1"/>
  <c r="Q369" i="158" s="1"/>
  <c r="Q370" i="158" a="1"/>
  <c r="Q370" i="158" s="1"/>
  <c r="Q371" i="158" a="1"/>
  <c r="Q371" i="158" s="1"/>
  <c r="Q372" i="158" a="1"/>
  <c r="Q372" i="158" s="1"/>
  <c r="Q373" i="158" a="1"/>
  <c r="Q373" i="158" s="1"/>
  <c r="Q374" i="158" a="1"/>
  <c r="Q374" i="158" s="1"/>
  <c r="Q375" i="158" a="1"/>
  <c r="Q375" i="158" s="1"/>
  <c r="Q376" i="158" a="1"/>
  <c r="Q376" i="158" s="1"/>
  <c r="Q377" i="158" a="1"/>
  <c r="Q377" i="158" s="1"/>
  <c r="Q378" i="158" a="1"/>
  <c r="Q378" i="158" s="1"/>
  <c r="Q379" i="158" a="1"/>
  <c r="Q379" i="158" s="1"/>
  <c r="Q380" i="158" a="1"/>
  <c r="Q380" i="158" s="1"/>
  <c r="Q381" i="158" a="1"/>
  <c r="Q381" i="158" s="1"/>
  <c r="Q382" i="158" a="1"/>
  <c r="Q382" i="158" s="1"/>
  <c r="Q383" i="158" a="1"/>
  <c r="Q383" i="158" s="1"/>
  <c r="Q384" i="158" a="1"/>
  <c r="Q384" i="158" s="1"/>
  <c r="Q385" i="158" a="1"/>
  <c r="Q385" i="158" s="1"/>
  <c r="Q386" i="158" a="1"/>
  <c r="Q386" i="158" s="1"/>
  <c r="Q387" i="158" a="1"/>
  <c r="Q387" i="158" s="1"/>
  <c r="Q388" i="158" a="1"/>
  <c r="Q388" i="158" s="1"/>
  <c r="Q389" i="158" a="1"/>
  <c r="Q389" i="158" s="1"/>
  <c r="Q390" i="158" a="1"/>
  <c r="Q390" i="158" s="1"/>
  <c r="Q391" i="158" a="1"/>
  <c r="Q391" i="158" s="1"/>
  <c r="Q392" i="158" a="1"/>
  <c r="Q392" i="158" s="1"/>
  <c r="Q393" i="158" a="1"/>
  <c r="Q393" i="158" s="1"/>
  <c r="Q394" i="158" a="1"/>
  <c r="Q394" i="158" s="1"/>
  <c r="Q395" i="158" a="1"/>
  <c r="Q395" i="158" s="1"/>
  <c r="Q396" i="158" a="1"/>
  <c r="Q396" i="158" s="1"/>
  <c r="Q397" i="158" a="1"/>
  <c r="Q397" i="158" s="1"/>
  <c r="Q398" i="158" a="1"/>
  <c r="Q398" i="158" s="1"/>
  <c r="Q399" i="158" a="1"/>
  <c r="Q399" i="158" s="1"/>
  <c r="Q400" i="158" a="1"/>
  <c r="Q400" i="158" s="1"/>
  <c r="N4" i="158" a="1"/>
  <c r="N4" i="158" s="1"/>
  <c r="N5" i="158" a="1"/>
  <c r="N5" i="158" s="1"/>
  <c r="N6" i="158" a="1"/>
  <c r="N6" i="158" s="1"/>
  <c r="N7" i="158" a="1"/>
  <c r="N7" i="158" s="1"/>
  <c r="N8" i="158" a="1"/>
  <c r="N8" i="158" s="1"/>
  <c r="N9" i="158" a="1"/>
  <c r="N9" i="158" s="1"/>
  <c r="N10" i="158" a="1"/>
  <c r="N10" i="158" s="1"/>
  <c r="N11" i="158" a="1"/>
  <c r="N11" i="158" s="1"/>
  <c r="N12" i="158" a="1"/>
  <c r="N12" i="158" s="1"/>
  <c r="N13" i="158" a="1"/>
  <c r="N13" i="158" s="1"/>
  <c r="N14" i="158" a="1"/>
  <c r="N14" i="158" s="1"/>
  <c r="N15" i="158" a="1"/>
  <c r="N15" i="158" s="1"/>
  <c r="N16" i="158" a="1"/>
  <c r="N16" i="158" s="1"/>
  <c r="N17" i="158" a="1"/>
  <c r="N17" i="158" s="1"/>
  <c r="N18" i="158" a="1"/>
  <c r="N18" i="158" s="1"/>
  <c r="N19" i="158" a="1"/>
  <c r="N19" i="158" s="1"/>
  <c r="N20" i="158" a="1"/>
  <c r="N20" i="158" s="1"/>
  <c r="N21" i="158" a="1"/>
  <c r="N21" i="158" s="1"/>
  <c r="N22" i="158" a="1"/>
  <c r="N22" i="158" s="1"/>
  <c r="N23" i="158" a="1"/>
  <c r="N23" i="158" s="1"/>
  <c r="N24" i="158" a="1"/>
  <c r="N24" i="158" s="1"/>
  <c r="N25" i="158" a="1"/>
  <c r="N25" i="158" s="1"/>
  <c r="N26" i="158" a="1"/>
  <c r="N26" i="158" s="1"/>
  <c r="N27" i="158" a="1"/>
  <c r="N27" i="158" s="1"/>
  <c r="N28" i="158" a="1"/>
  <c r="N28" i="158" s="1"/>
  <c r="N29" i="158" a="1"/>
  <c r="N29" i="158" s="1"/>
  <c r="N30" i="158" a="1"/>
  <c r="N30" i="158" s="1"/>
  <c r="N31" i="158" a="1"/>
  <c r="N31" i="158" s="1"/>
  <c r="N32" i="158" a="1"/>
  <c r="N32" i="158" s="1"/>
  <c r="N33" i="158" a="1"/>
  <c r="N33" i="158" s="1"/>
  <c r="N34" i="158" a="1"/>
  <c r="N34" i="158" s="1"/>
  <c r="N35" i="158" a="1"/>
  <c r="N35" i="158" s="1"/>
  <c r="N36" i="158" a="1"/>
  <c r="N36" i="158" s="1"/>
  <c r="N37" i="158" a="1"/>
  <c r="N37" i="158" s="1"/>
  <c r="N38" i="158" a="1"/>
  <c r="N38" i="158" s="1"/>
  <c r="N39" i="158" a="1"/>
  <c r="N39" i="158" s="1"/>
  <c r="N40" i="158" a="1"/>
  <c r="N40" i="158" s="1"/>
  <c r="N41" i="158" a="1"/>
  <c r="N41" i="158" s="1"/>
  <c r="N42" i="158" a="1"/>
  <c r="N42" i="158" s="1"/>
  <c r="N43" i="158" a="1"/>
  <c r="N43" i="158" s="1"/>
  <c r="N44" i="158" a="1"/>
  <c r="N44" i="158" s="1"/>
  <c r="N45" i="158" a="1"/>
  <c r="N45" i="158" s="1"/>
  <c r="N46" i="158" a="1"/>
  <c r="N46" i="158" s="1"/>
  <c r="N47" i="158" a="1"/>
  <c r="N47" i="158" s="1"/>
  <c r="N48" i="158" a="1"/>
  <c r="N48" i="158" s="1"/>
  <c r="N49" i="158" a="1"/>
  <c r="N49" i="158" s="1"/>
  <c r="N50" i="158" a="1"/>
  <c r="N50" i="158" s="1"/>
  <c r="N51" i="158" a="1"/>
  <c r="N51" i="158" s="1"/>
  <c r="N52" i="158" a="1"/>
  <c r="N52" i="158" s="1"/>
  <c r="N53" i="158" a="1"/>
  <c r="N53" i="158" s="1"/>
  <c r="N54" i="158" a="1"/>
  <c r="N54" i="158" s="1"/>
  <c r="N55" i="158" a="1"/>
  <c r="N55" i="158" s="1"/>
  <c r="N56" i="158" a="1"/>
  <c r="N56" i="158" s="1"/>
  <c r="N57" i="158" a="1"/>
  <c r="N57" i="158" s="1"/>
  <c r="N58" i="158" a="1"/>
  <c r="N58" i="158" s="1"/>
  <c r="N59" i="158" a="1"/>
  <c r="N59" i="158" s="1"/>
  <c r="N60" i="158" a="1"/>
  <c r="N60" i="158" s="1"/>
  <c r="N61" i="158" a="1"/>
  <c r="N61" i="158" s="1"/>
  <c r="N98" i="158" a="1"/>
  <c r="N98" i="158" s="1"/>
  <c r="N99" i="158" a="1"/>
  <c r="N99" i="158" s="1"/>
  <c r="N100" i="158" a="1"/>
  <c r="N100" i="158" s="1"/>
  <c r="N101" i="158" a="1"/>
  <c r="N101" i="158" s="1"/>
  <c r="N102" i="158" a="1"/>
  <c r="N102" i="158" s="1"/>
  <c r="N103" i="158" a="1"/>
  <c r="N103" i="158" s="1"/>
  <c r="N104" i="158" a="1"/>
  <c r="N104" i="158" s="1"/>
  <c r="N105" i="158" a="1"/>
  <c r="N105" i="158" s="1"/>
  <c r="N106" i="158" a="1"/>
  <c r="N106" i="158" s="1"/>
  <c r="N107" i="158" a="1"/>
  <c r="N107" i="158" s="1"/>
  <c r="N108" i="158" a="1"/>
  <c r="N108" i="158" s="1"/>
  <c r="N109" i="158" a="1"/>
  <c r="N109" i="158" s="1"/>
  <c r="N116" i="158" a="1"/>
  <c r="N116" i="158" s="1"/>
  <c r="N117" i="158" a="1"/>
  <c r="N117" i="158" s="1"/>
  <c r="N118" i="158" a="1"/>
  <c r="N118" i="158" s="1"/>
  <c r="N119" i="158" a="1"/>
  <c r="N119" i="158" s="1"/>
  <c r="N120" i="158" a="1"/>
  <c r="N120" i="158" s="1"/>
  <c r="N121" i="158" a="1"/>
  <c r="N121" i="158" s="1"/>
  <c r="N122" i="158" a="1"/>
  <c r="N122" i="158" s="1"/>
  <c r="N123" i="158" a="1"/>
  <c r="N123" i="158" s="1"/>
  <c r="N124" i="158" a="1"/>
  <c r="N124" i="158" s="1"/>
  <c r="N125" i="158" a="1"/>
  <c r="N125" i="158" s="1"/>
  <c r="N126" i="158" a="1"/>
  <c r="N126" i="158" s="1"/>
  <c r="N127" i="158" a="1"/>
  <c r="N127" i="158" s="1"/>
  <c r="N128" i="158" a="1"/>
  <c r="N128" i="158" s="1"/>
  <c r="N129" i="158" a="1"/>
  <c r="N129" i="158" s="1"/>
  <c r="N130" i="158" a="1"/>
  <c r="N130" i="158" s="1"/>
  <c r="N131" i="158" a="1"/>
  <c r="N131" i="158" s="1"/>
  <c r="N132" i="158" a="1"/>
  <c r="N132" i="158" s="1"/>
  <c r="N133" i="158" a="1"/>
  <c r="N133" i="158" s="1"/>
  <c r="N134" i="158" a="1"/>
  <c r="N134" i="158" s="1"/>
  <c r="N135" i="158" a="1"/>
  <c r="N135" i="158" s="1"/>
  <c r="N136" i="158" a="1"/>
  <c r="N136" i="158" s="1"/>
  <c r="N137" i="158" a="1"/>
  <c r="N137" i="158" s="1"/>
  <c r="N138" i="158" a="1"/>
  <c r="N138" i="158" s="1"/>
  <c r="N139" i="158" a="1"/>
  <c r="N139" i="158" s="1"/>
  <c r="N140" i="158" a="1"/>
  <c r="N140" i="158" s="1"/>
  <c r="N141" i="158" a="1"/>
  <c r="N141" i="158" s="1"/>
  <c r="N142" i="158" a="1"/>
  <c r="N142" i="158" s="1"/>
  <c r="N143" i="158" a="1"/>
  <c r="N143" i="158" s="1"/>
  <c r="N144" i="158" a="1"/>
  <c r="N144" i="158" s="1"/>
  <c r="N145" i="158" a="1"/>
  <c r="N145" i="158" s="1"/>
  <c r="N146" i="158" a="1"/>
  <c r="N146" i="158" s="1"/>
  <c r="N147" i="158" a="1"/>
  <c r="N147" i="158" s="1"/>
  <c r="N148" i="158" a="1"/>
  <c r="N148" i="158" s="1"/>
  <c r="N149" i="158" a="1"/>
  <c r="N149" i="158" s="1"/>
  <c r="N150" i="158" a="1"/>
  <c r="N150" i="158" s="1"/>
  <c r="N151" i="158" a="1"/>
  <c r="N151" i="158" s="1"/>
  <c r="N152" i="158" a="1"/>
  <c r="N152" i="158" s="1"/>
  <c r="N153" i="158" a="1"/>
  <c r="N153" i="158" s="1"/>
  <c r="N154" i="158" a="1"/>
  <c r="N154" i="158" s="1"/>
  <c r="N155" i="158" a="1"/>
  <c r="N155" i="158" s="1"/>
  <c r="N156" i="158" a="1"/>
  <c r="N156" i="158" s="1"/>
  <c r="N157" i="158" a="1"/>
  <c r="N157" i="158" s="1"/>
  <c r="N158" i="158" a="1"/>
  <c r="N158" i="158" s="1"/>
  <c r="N159" i="158" a="1"/>
  <c r="N159" i="158" s="1"/>
  <c r="N160" i="158" a="1"/>
  <c r="N160" i="158" s="1"/>
  <c r="N161" i="158" a="1"/>
  <c r="N161" i="158" s="1"/>
  <c r="N162" i="158" a="1"/>
  <c r="N162" i="158" s="1"/>
  <c r="N163" i="158" a="1"/>
  <c r="N163" i="158" s="1"/>
  <c r="N164" i="158" a="1"/>
  <c r="N164" i="158" s="1"/>
  <c r="N165" i="158" a="1"/>
  <c r="N165" i="158" s="1"/>
  <c r="N166" i="158" a="1"/>
  <c r="N166" i="158" s="1"/>
  <c r="N167" i="158" a="1"/>
  <c r="N167" i="158" s="1"/>
  <c r="N168" i="158" a="1"/>
  <c r="N168" i="158" s="1"/>
  <c r="N169" i="158" a="1"/>
  <c r="N169" i="158" s="1"/>
  <c r="N170" i="158" a="1"/>
  <c r="N170" i="158" s="1"/>
  <c r="N171" i="158" a="1"/>
  <c r="N171" i="158" s="1"/>
  <c r="N172" i="158" a="1"/>
  <c r="N172" i="158" s="1"/>
  <c r="N173" i="158" a="1"/>
  <c r="N173" i="158" s="1"/>
  <c r="N174" i="158" a="1"/>
  <c r="N174" i="158" s="1"/>
  <c r="N175" i="158" a="1"/>
  <c r="N175" i="158" s="1"/>
  <c r="N176" i="158" a="1"/>
  <c r="N176" i="158" s="1"/>
  <c r="N177" i="158" a="1"/>
  <c r="N177" i="158" s="1"/>
  <c r="N178" i="158" a="1"/>
  <c r="N178" i="158" s="1"/>
  <c r="N179" i="158" a="1"/>
  <c r="N179" i="158" s="1"/>
  <c r="N180" i="158" a="1"/>
  <c r="N180" i="158" s="1"/>
  <c r="N181" i="158" a="1"/>
  <c r="N181" i="158" s="1"/>
  <c r="N182" i="158" a="1"/>
  <c r="N182" i="158" s="1"/>
  <c r="N183" i="158" a="1"/>
  <c r="N183" i="158" s="1"/>
  <c r="N184" i="158" a="1"/>
  <c r="N184" i="158" s="1"/>
  <c r="N185" i="158" a="1"/>
  <c r="N185" i="158" s="1"/>
  <c r="N186" i="158" a="1"/>
  <c r="N186" i="158" s="1"/>
  <c r="N187" i="158" a="1"/>
  <c r="N187" i="158" s="1"/>
  <c r="N188" i="158" a="1"/>
  <c r="N188" i="158" s="1"/>
  <c r="N189" i="158" a="1"/>
  <c r="N189" i="158" s="1"/>
  <c r="N190" i="158" a="1"/>
  <c r="N190" i="158" s="1"/>
  <c r="N191" i="158" a="1"/>
  <c r="N191" i="158" s="1"/>
  <c r="N192" i="158" a="1"/>
  <c r="N192" i="158" s="1"/>
  <c r="N193" i="158" a="1"/>
  <c r="N193" i="158" s="1"/>
  <c r="N194" i="158" a="1"/>
  <c r="N194" i="158" s="1"/>
  <c r="N195" i="158" a="1"/>
  <c r="N195" i="158" s="1"/>
  <c r="N196" i="158" a="1"/>
  <c r="N196" i="158" s="1"/>
  <c r="N197" i="158" a="1"/>
  <c r="N197" i="158" s="1"/>
  <c r="N198" i="158" a="1"/>
  <c r="N198" i="158" s="1"/>
  <c r="N199" i="158" a="1"/>
  <c r="N199" i="158" s="1"/>
  <c r="N200" i="158" a="1"/>
  <c r="N200" i="158" s="1"/>
  <c r="N201" i="158" a="1"/>
  <c r="N201" i="158" s="1"/>
  <c r="N202" i="158" a="1"/>
  <c r="N202" i="158" s="1"/>
  <c r="N203" i="158" a="1"/>
  <c r="N203" i="158" s="1"/>
  <c r="N204" i="158" a="1"/>
  <c r="N204" i="158" s="1"/>
  <c r="N205" i="158" a="1"/>
  <c r="N205" i="158" s="1"/>
  <c r="N206" i="158" a="1"/>
  <c r="N206" i="158" s="1"/>
  <c r="N207" i="158" a="1"/>
  <c r="N207" i="158" s="1"/>
  <c r="N208" i="158" a="1"/>
  <c r="N208" i="158" s="1"/>
  <c r="N209" i="158" a="1"/>
  <c r="N209" i="158" s="1"/>
  <c r="N210" i="158" a="1"/>
  <c r="N210" i="158" s="1"/>
  <c r="N211" i="158" a="1"/>
  <c r="N211" i="158" s="1"/>
  <c r="N212" i="158" a="1"/>
  <c r="N212" i="158" s="1"/>
  <c r="N213" i="158" a="1"/>
  <c r="N213" i="158" s="1"/>
  <c r="N214" i="158" a="1"/>
  <c r="N214" i="158" s="1"/>
  <c r="N215" i="158" a="1"/>
  <c r="N215" i="158" s="1"/>
  <c r="N216" i="158" a="1"/>
  <c r="N216" i="158" s="1"/>
  <c r="N217" i="158" a="1"/>
  <c r="N217" i="158" s="1"/>
  <c r="N218" i="158" a="1"/>
  <c r="N218" i="158" s="1"/>
  <c r="N219" i="158" a="1"/>
  <c r="N219" i="158" s="1"/>
  <c r="N220" i="158" a="1"/>
  <c r="N220" i="158" s="1"/>
  <c r="N221" i="158" a="1"/>
  <c r="N221" i="158" s="1"/>
  <c r="N222" i="158" a="1"/>
  <c r="N222" i="158" s="1"/>
  <c r="N223" i="158" a="1"/>
  <c r="N223" i="158" s="1"/>
  <c r="N224" i="158" a="1"/>
  <c r="N224" i="158" s="1"/>
  <c r="N225" i="158" a="1"/>
  <c r="N225" i="158" s="1"/>
  <c r="N226" i="158" a="1"/>
  <c r="N226" i="158" s="1"/>
  <c r="N227" i="158" a="1"/>
  <c r="N227" i="158" s="1"/>
  <c r="N228" i="158" a="1"/>
  <c r="N228" i="158" s="1"/>
  <c r="N229" i="158" a="1"/>
  <c r="N229" i="158" s="1"/>
  <c r="N230" i="158" a="1"/>
  <c r="N230" i="158" s="1"/>
  <c r="N231" i="158" a="1"/>
  <c r="N231" i="158" s="1"/>
  <c r="N232" i="158" a="1"/>
  <c r="N232" i="158" s="1"/>
  <c r="N233" i="158" a="1"/>
  <c r="N233" i="158" s="1"/>
  <c r="N234" i="158" a="1"/>
  <c r="N234" i="158" s="1"/>
  <c r="N235" i="158" a="1"/>
  <c r="N235" i="158" s="1"/>
  <c r="N236" i="158" a="1"/>
  <c r="N236" i="158" s="1"/>
  <c r="N237" i="158" a="1"/>
  <c r="N237" i="158" s="1"/>
  <c r="N238" i="158" a="1"/>
  <c r="N238" i="158" s="1"/>
  <c r="N239" i="158" a="1"/>
  <c r="N239" i="158" s="1"/>
  <c r="N240" i="158" a="1"/>
  <c r="N240" i="158" s="1"/>
  <c r="N249" i="158" a="1"/>
  <c r="N249" i="158" s="1"/>
  <c r="N250" i="158" a="1"/>
  <c r="N250" i="158" s="1"/>
  <c r="N251" i="158" a="1"/>
  <c r="N251" i="158" s="1"/>
  <c r="N252" i="158" a="1"/>
  <c r="N252" i="158" s="1"/>
  <c r="N253" i="158" a="1"/>
  <c r="N253" i="158" s="1"/>
  <c r="N254" i="158" a="1"/>
  <c r="N254" i="158" s="1"/>
  <c r="N255" i="158" a="1"/>
  <c r="N255" i="158" s="1"/>
  <c r="N256" i="158" a="1"/>
  <c r="N256" i="158" s="1"/>
  <c r="N257" i="158" a="1"/>
  <c r="N257" i="158" s="1"/>
  <c r="N258" i="158" a="1"/>
  <c r="N258" i="158" s="1"/>
  <c r="N259" i="158" a="1"/>
  <c r="N259" i="158" s="1"/>
  <c r="N260" i="158" a="1"/>
  <c r="N260" i="158" s="1"/>
  <c r="N261" i="158" a="1"/>
  <c r="N261" i="158" s="1"/>
  <c r="N262" i="158" a="1"/>
  <c r="N262" i="158" s="1"/>
  <c r="N263" i="158" a="1"/>
  <c r="N263" i="158" s="1"/>
  <c r="N264" i="158" a="1"/>
  <c r="N264" i="158" s="1"/>
  <c r="N265" i="158" a="1"/>
  <c r="N265" i="158" s="1"/>
  <c r="N266" i="158" a="1"/>
  <c r="N266" i="158" s="1"/>
  <c r="N267" i="158" a="1"/>
  <c r="N267" i="158" s="1"/>
  <c r="N268" i="158" a="1"/>
  <c r="N268" i="158" s="1"/>
  <c r="N269" i="158" a="1"/>
  <c r="N269" i="158" s="1"/>
  <c r="N270" i="158" a="1"/>
  <c r="N270" i="158" s="1"/>
  <c r="N271" i="158" a="1"/>
  <c r="N271" i="158" s="1"/>
  <c r="N272" i="158" a="1"/>
  <c r="N272" i="158" s="1"/>
  <c r="N273" i="158" a="1"/>
  <c r="N273" i="158" s="1"/>
  <c r="N274" i="158" a="1"/>
  <c r="N274" i="158" s="1"/>
  <c r="N275" i="158" a="1"/>
  <c r="N275" i="158" s="1"/>
  <c r="N276" i="158" a="1"/>
  <c r="N276" i="158" s="1"/>
  <c r="N277" i="158" a="1"/>
  <c r="N277" i="158" s="1"/>
  <c r="N278" i="158" a="1"/>
  <c r="N278" i="158" s="1"/>
  <c r="N279" i="158" a="1"/>
  <c r="N279" i="158" s="1"/>
  <c r="N280" i="158" a="1"/>
  <c r="N280" i="158" s="1"/>
  <c r="N281" i="158" a="1"/>
  <c r="N281" i="158" s="1"/>
  <c r="N282" i="158" a="1"/>
  <c r="N282" i="158" s="1"/>
  <c r="N283" i="158" a="1"/>
  <c r="N283" i="158" s="1"/>
  <c r="N284" i="158" a="1"/>
  <c r="N284" i="158" s="1"/>
  <c r="N285" i="158" a="1"/>
  <c r="N285" i="158" s="1"/>
  <c r="N286" i="158" a="1"/>
  <c r="N286" i="158" s="1"/>
  <c r="N287" i="158" a="1"/>
  <c r="N287" i="158" s="1"/>
  <c r="N288" i="158" a="1"/>
  <c r="N288" i="158" s="1"/>
  <c r="N289" i="158" a="1"/>
  <c r="N289" i="158" s="1"/>
  <c r="N290" i="158" a="1"/>
  <c r="N290" i="158" s="1"/>
  <c r="N292" i="158" a="1"/>
  <c r="N292" i="158" s="1"/>
  <c r="N293" i="158" a="1"/>
  <c r="N293" i="158" s="1"/>
  <c r="N294" i="158" a="1"/>
  <c r="N294" i="158" s="1"/>
  <c r="N295" i="158" a="1"/>
  <c r="N295" i="158" s="1"/>
  <c r="N296" i="158" a="1"/>
  <c r="N296" i="158" s="1"/>
  <c r="N297" i="158" a="1"/>
  <c r="N297" i="158" s="1"/>
  <c r="N298" i="158" a="1"/>
  <c r="N298" i="158" s="1"/>
  <c r="N299" i="158" a="1"/>
  <c r="N299" i="158" s="1"/>
  <c r="N300" i="158" a="1"/>
  <c r="N300" i="158" s="1"/>
  <c r="N301" i="158" a="1"/>
  <c r="N301" i="158" s="1"/>
  <c r="N302" i="158" a="1"/>
  <c r="N302" i="158" s="1"/>
  <c r="N303" i="158" a="1"/>
  <c r="N303" i="158" s="1"/>
  <c r="N304" i="158" a="1"/>
  <c r="N304" i="158" s="1"/>
  <c r="N305" i="158" a="1"/>
  <c r="N305" i="158" s="1"/>
  <c r="N306" i="158" a="1"/>
  <c r="N306" i="158" s="1"/>
  <c r="N307" i="158" a="1"/>
  <c r="N307" i="158" s="1"/>
  <c r="N308" i="158" a="1"/>
  <c r="N308" i="158" s="1"/>
  <c r="N309" i="158" a="1"/>
  <c r="N309" i="158" s="1"/>
  <c r="N310" i="158" a="1"/>
  <c r="N310" i="158" s="1"/>
  <c r="N311" i="158" a="1"/>
  <c r="N311" i="158" s="1"/>
  <c r="N312" i="158" a="1"/>
  <c r="N312" i="158" s="1"/>
  <c r="N313" i="158" a="1"/>
  <c r="N313" i="158" s="1"/>
  <c r="N314" i="158" a="1"/>
  <c r="N314" i="158" s="1"/>
  <c r="N315" i="158" a="1"/>
  <c r="N315" i="158" s="1"/>
  <c r="N316" i="158" a="1"/>
  <c r="N316" i="158" s="1"/>
  <c r="N317" i="158" a="1"/>
  <c r="N317" i="158" s="1"/>
  <c r="N318" i="158" a="1"/>
  <c r="N318" i="158" s="1"/>
  <c r="N319" i="158" a="1"/>
  <c r="N319" i="158" s="1"/>
  <c r="N320" i="158" a="1"/>
  <c r="N320" i="158" s="1"/>
  <c r="N321" i="158" a="1"/>
  <c r="N321" i="158" s="1"/>
  <c r="N322" i="158" a="1"/>
  <c r="N322" i="158" s="1"/>
  <c r="N323" i="158" a="1"/>
  <c r="N323" i="158" s="1"/>
  <c r="N324" i="158" a="1"/>
  <c r="N324" i="158" s="1"/>
  <c r="N325" i="158" a="1"/>
  <c r="N325" i="158" s="1"/>
  <c r="N326" i="158" a="1"/>
  <c r="N326" i="158" s="1"/>
  <c r="N327" i="158" a="1"/>
  <c r="N327" i="158" s="1"/>
  <c r="N328" i="158" a="1"/>
  <c r="N328" i="158" s="1"/>
  <c r="N329" i="158" a="1"/>
  <c r="N329" i="158" s="1"/>
  <c r="N330" i="158" a="1"/>
  <c r="N330" i="158" s="1"/>
  <c r="N331" i="158" a="1"/>
  <c r="N331" i="158" s="1"/>
  <c r="N332" i="158" a="1"/>
  <c r="N332" i="158" s="1"/>
  <c r="N333" i="158" a="1"/>
  <c r="N333" i="158" s="1"/>
  <c r="N334" i="158" a="1"/>
  <c r="N334" i="158" s="1"/>
  <c r="N335" i="158" a="1"/>
  <c r="N335" i="158" s="1"/>
  <c r="N336" i="158" a="1"/>
  <c r="N336" i="158" s="1"/>
  <c r="N337" i="158" a="1"/>
  <c r="N337" i="158" s="1"/>
  <c r="N338" i="158" a="1"/>
  <c r="N338" i="158" s="1"/>
  <c r="N339" i="158" a="1"/>
  <c r="N339" i="158" s="1"/>
  <c r="N340" i="158" a="1"/>
  <c r="N340" i="158" s="1"/>
  <c r="N341" i="158" a="1"/>
  <c r="N341" i="158" s="1"/>
  <c r="N342" i="158" a="1"/>
  <c r="N342" i="158" s="1"/>
  <c r="N343" i="158" a="1"/>
  <c r="N343" i="158" s="1"/>
  <c r="N344" i="158" a="1"/>
  <c r="N344" i="158" s="1"/>
  <c r="N345" i="158" a="1"/>
  <c r="N345" i="158" s="1"/>
  <c r="N346" i="158" a="1"/>
  <c r="N346" i="158" s="1"/>
  <c r="N347" i="158" a="1"/>
  <c r="N347" i="158" s="1"/>
  <c r="N348" i="158" a="1"/>
  <c r="N348" i="158" s="1"/>
  <c r="N349" i="158" a="1"/>
  <c r="N349" i="158" s="1"/>
  <c r="N350" i="158" a="1"/>
  <c r="N350" i="158" s="1"/>
  <c r="N351" i="158" a="1"/>
  <c r="N351" i="158" s="1"/>
  <c r="N352" i="158" a="1"/>
  <c r="N352" i="158" s="1"/>
  <c r="N353" i="158" a="1"/>
  <c r="N353" i="158" s="1"/>
  <c r="N354" i="158" a="1"/>
  <c r="N354" i="158" s="1"/>
  <c r="N355" i="158" a="1"/>
  <c r="N355" i="158" s="1"/>
  <c r="N356" i="158" a="1"/>
  <c r="N356" i="158" s="1"/>
  <c r="N357" i="158" a="1"/>
  <c r="N357" i="158" s="1"/>
  <c r="N358" i="158" a="1"/>
  <c r="N358" i="158" s="1"/>
  <c r="N359" i="158" a="1"/>
  <c r="N359" i="158" s="1"/>
  <c r="N360" i="158" a="1"/>
  <c r="N360" i="158" s="1"/>
  <c r="N361" i="158" a="1"/>
  <c r="N361" i="158" s="1"/>
  <c r="N362" i="158" a="1"/>
  <c r="N362" i="158" s="1"/>
  <c r="N363" i="158" a="1"/>
  <c r="N363" i="158" s="1"/>
  <c r="N364" i="158" a="1"/>
  <c r="N364" i="158" s="1"/>
  <c r="N365" i="158" a="1"/>
  <c r="N365" i="158" s="1"/>
  <c r="N366" i="158" a="1"/>
  <c r="N366" i="158" s="1"/>
  <c r="N367" i="158" a="1"/>
  <c r="N367" i="158" s="1"/>
  <c r="N368" i="158" a="1"/>
  <c r="N368" i="158" s="1"/>
  <c r="N369" i="158" a="1"/>
  <c r="N369" i="158" s="1"/>
  <c r="N370" i="158" a="1"/>
  <c r="N370" i="158" s="1"/>
  <c r="N371" i="158" a="1"/>
  <c r="N371" i="158" s="1"/>
  <c r="N372" i="158" a="1"/>
  <c r="N372" i="158" s="1"/>
  <c r="N373" i="158" a="1"/>
  <c r="N373" i="158" s="1"/>
  <c r="N374" i="158" a="1"/>
  <c r="N374" i="158" s="1"/>
  <c r="N375" i="158" a="1"/>
  <c r="N375" i="158" s="1"/>
  <c r="N376" i="158" a="1"/>
  <c r="N376" i="158" s="1"/>
  <c r="N377" i="158" a="1"/>
  <c r="N377" i="158" s="1"/>
  <c r="N378" i="158" a="1"/>
  <c r="N378" i="158" s="1"/>
  <c r="N379" i="158" a="1"/>
  <c r="N379" i="158" s="1"/>
  <c r="N380" i="158" a="1"/>
  <c r="N380" i="158" s="1"/>
  <c r="N381" i="158" a="1"/>
  <c r="N381" i="158" s="1"/>
  <c r="N382" i="158" a="1"/>
  <c r="N382" i="158" s="1"/>
  <c r="N383" i="158" a="1"/>
  <c r="N383" i="158" s="1"/>
  <c r="N384" i="158" a="1"/>
  <c r="N384" i="158" s="1"/>
  <c r="N385" i="158" a="1"/>
  <c r="N385" i="158" s="1"/>
  <c r="N386" i="158" a="1"/>
  <c r="N386" i="158" s="1"/>
  <c r="N387" i="158" a="1"/>
  <c r="N387" i="158" s="1"/>
  <c r="N388" i="158" a="1"/>
  <c r="N388" i="158" s="1"/>
  <c r="N389" i="158" a="1"/>
  <c r="N389" i="158" s="1"/>
  <c r="N390" i="158" a="1"/>
  <c r="N390" i="158" s="1"/>
  <c r="N391" i="158" a="1"/>
  <c r="N391" i="158" s="1"/>
  <c r="N392" i="158" a="1"/>
  <c r="N392" i="158" s="1"/>
  <c r="N393" i="158" a="1"/>
  <c r="N393" i="158" s="1"/>
  <c r="N394" i="158" a="1"/>
  <c r="N394" i="158" s="1"/>
  <c r="N395" i="158" a="1"/>
  <c r="N395" i="158" s="1"/>
  <c r="N396" i="158" a="1"/>
  <c r="N396" i="158" s="1"/>
  <c r="N397" i="158" a="1"/>
  <c r="N397" i="158" s="1"/>
  <c r="N398" i="158" a="1"/>
  <c r="N398" i="158" s="1"/>
  <c r="N399" i="158" a="1"/>
  <c r="N399" i="158" s="1"/>
  <c r="N400" i="158" a="1"/>
  <c r="N400" i="158" s="1"/>
  <c r="N455" i="158" a="1"/>
  <c r="N455" i="158" s="1"/>
  <c r="N458" i="158" a="1"/>
  <c r="N458" i="158" s="1"/>
  <c r="N462" i="158" a="1"/>
  <c r="N462" i="158" s="1"/>
  <c r="N463" i="158" a="1"/>
  <c r="N463" i="158" s="1"/>
  <c r="N470" i="158" a="1"/>
  <c r="N470" i="158" s="1"/>
  <c r="N471" i="158" a="1"/>
  <c r="N471" i="158" s="1"/>
  <c r="N476" i="158" a="1"/>
  <c r="N476" i="158" s="1"/>
  <c r="N479" i="158" a="1"/>
  <c r="N479" i="158" s="1"/>
  <c r="N480" i="158" a="1"/>
  <c r="N480" i="158" s="1"/>
  <c r="N481" i="158" a="1"/>
  <c r="N481" i="158" s="1"/>
  <c r="N482" i="158" a="1"/>
  <c r="N482" i="158" s="1"/>
  <c r="N483" i="158" a="1"/>
  <c r="N483" i="158" s="1"/>
  <c r="N484" i="158" a="1"/>
  <c r="N484" i="158" s="1"/>
  <c r="N485" i="158" a="1"/>
  <c r="N485" i="158" s="1"/>
  <c r="N486" i="158" a="1"/>
  <c r="N486" i="158" s="1"/>
  <c r="N487" i="158" a="1"/>
  <c r="N487" i="158" s="1"/>
  <c r="N488" i="158" a="1"/>
  <c r="N488" i="158" s="1"/>
  <c r="N489" i="158" a="1"/>
  <c r="N489" i="158" s="1"/>
  <c r="N490" i="158" a="1"/>
  <c r="N490" i="158" s="1"/>
  <c r="N491" i="158" a="1"/>
  <c r="N491" i="158" s="1"/>
  <c r="N492" i="158" a="1"/>
  <c r="N492" i="158" s="1"/>
  <c r="N493" i="158" a="1"/>
  <c r="N493" i="158" s="1"/>
  <c r="N494" i="158" a="1"/>
  <c r="N494" i="158" s="1"/>
  <c r="N495" i="158" a="1"/>
  <c r="N495" i="158" s="1"/>
  <c r="N496" i="158" a="1"/>
  <c r="N496" i="158" s="1"/>
  <c r="N497" i="158" a="1"/>
  <c r="N497" i="158" s="1"/>
  <c r="N498" i="158" a="1"/>
  <c r="N498" i="158" s="1"/>
  <c r="N499" i="158" a="1"/>
  <c r="N499" i="158" s="1"/>
  <c r="N500" i="158" a="1"/>
  <c r="N500" i="158" s="1"/>
  <c r="N501" i="158" a="1"/>
  <c r="N501" i="158" s="1"/>
  <c r="N502" i="158" a="1"/>
  <c r="N502" i="158" s="1"/>
  <c r="N503" i="158" a="1"/>
  <c r="N503" i="158" s="1"/>
  <c r="N504" i="158" a="1"/>
  <c r="N504" i="158" s="1"/>
  <c r="N505" i="158" a="1"/>
  <c r="N505" i="158" s="1"/>
  <c r="N506" i="158" a="1"/>
  <c r="N506" i="158" s="1"/>
  <c r="N507" i="158" a="1"/>
  <c r="N507" i="158" s="1"/>
  <c r="N508" i="158" a="1"/>
  <c r="N508" i="158" s="1"/>
  <c r="N509" i="158" a="1"/>
  <c r="N509" i="158" s="1"/>
  <c r="N510" i="158" a="1"/>
  <c r="N510" i="158" s="1"/>
  <c r="N511" i="158" a="1"/>
  <c r="N511" i="158" s="1"/>
  <c r="N512" i="158" a="1"/>
  <c r="N512" i="158" s="1"/>
  <c r="N514" i="158" a="1"/>
  <c r="N514" i="158" s="1"/>
  <c r="N515" i="158" a="1"/>
  <c r="N515" i="158" s="1"/>
  <c r="N516" i="158" a="1"/>
  <c r="N516" i="158" s="1"/>
  <c r="N517" i="158" a="1"/>
  <c r="N517" i="158" s="1"/>
  <c r="N518" i="158" a="1"/>
  <c r="N518" i="158" s="1"/>
  <c r="N519" i="158" a="1"/>
  <c r="N519" i="158" s="1"/>
  <c r="N520" i="158" a="1"/>
  <c r="N520" i="158" s="1"/>
  <c r="N521" i="158" a="1"/>
  <c r="N521" i="158" s="1"/>
  <c r="N522" i="158" a="1"/>
  <c r="N522" i="158" s="1"/>
  <c r="N523" i="158" a="1"/>
  <c r="N523" i="158" s="1"/>
  <c r="N524" i="158" a="1"/>
  <c r="N524" i="158" s="1"/>
  <c r="N525" i="158" a="1"/>
  <c r="N525" i="158" s="1"/>
  <c r="N526" i="158" a="1"/>
  <c r="N526" i="158" s="1"/>
  <c r="N527" i="158" a="1"/>
  <c r="N527" i="158" s="1"/>
  <c r="N528" i="158" a="1"/>
  <c r="N528" i="158" s="1"/>
  <c r="N529" i="158" a="1"/>
  <c r="N529" i="158" s="1"/>
  <c r="N530" i="158" a="1"/>
  <c r="N530" i="158" s="1"/>
  <c r="N531" i="158" a="1"/>
  <c r="N531" i="158" s="1"/>
  <c r="N532" i="158" a="1"/>
  <c r="N532" i="158" s="1"/>
  <c r="N533" i="158" a="1"/>
  <c r="N533" i="158" s="1"/>
  <c r="N534" i="158" a="1"/>
  <c r="N534" i="158" s="1"/>
  <c r="N535" i="158" a="1"/>
  <c r="N535" i="158" s="1"/>
  <c r="N536" i="158" a="1"/>
  <c r="N536" i="158" s="1"/>
  <c r="N537" i="158" a="1"/>
  <c r="N537" i="158" s="1"/>
  <c r="N538" i="158" a="1"/>
  <c r="N538" i="158" s="1"/>
  <c r="N539" i="158" a="1"/>
  <c r="N539" i="158" s="1"/>
  <c r="N540" i="158" a="1"/>
  <c r="N540" i="158" s="1"/>
  <c r="N541" i="158" a="1"/>
  <c r="N541" i="158" s="1"/>
  <c r="N542" i="158" a="1"/>
  <c r="N542" i="158" s="1"/>
  <c r="N543" i="158" a="1"/>
  <c r="N543" i="158" s="1"/>
  <c r="N544" i="158" a="1"/>
  <c r="N544" i="158" s="1"/>
  <c r="N545" i="158" a="1"/>
  <c r="N545" i="158" s="1"/>
  <c r="N546" i="158" a="1"/>
  <c r="N546" i="158" s="1"/>
  <c r="N547" i="158" a="1"/>
  <c r="N547" i="158" s="1"/>
  <c r="N548" i="158" a="1"/>
  <c r="N548" i="158" s="1"/>
  <c r="N549" i="158" a="1"/>
  <c r="N549" i="158" s="1"/>
  <c r="N550" i="158" a="1"/>
  <c r="N550" i="158" s="1"/>
  <c r="N551" i="158" a="1"/>
  <c r="N551" i="158" s="1"/>
  <c r="N552" i="158" a="1"/>
  <c r="N552" i="158" s="1"/>
  <c r="N553" i="158" a="1"/>
  <c r="N553" i="158" s="1"/>
  <c r="N554" i="158" a="1"/>
  <c r="N554" i="158" s="1"/>
  <c r="N555" i="158" a="1"/>
  <c r="N555" i="158" s="1"/>
  <c r="N556" i="158" a="1"/>
  <c r="N556" i="158" s="1"/>
  <c r="N557" i="158" a="1"/>
  <c r="N557" i="158" s="1"/>
  <c r="N558" i="158" a="1"/>
  <c r="N558" i="158" s="1"/>
  <c r="N559" i="158" a="1"/>
  <c r="N559" i="158" s="1"/>
  <c r="N560" i="158" a="1"/>
  <c r="N560" i="158" s="1"/>
  <c r="N561" i="158" a="1"/>
  <c r="N561" i="158" s="1"/>
  <c r="N562" i="158" a="1"/>
  <c r="N562" i="158" s="1"/>
  <c r="N563" i="158" a="1"/>
  <c r="N563" i="158" s="1"/>
  <c r="N564" i="158" a="1"/>
  <c r="N564" i="158" s="1"/>
  <c r="N565" i="158" a="1"/>
  <c r="N565" i="158" s="1"/>
  <c r="N566" i="158" a="1"/>
  <c r="N566" i="158" s="1"/>
  <c r="N567" i="158" a="1"/>
  <c r="N567" i="158" s="1"/>
  <c r="N568" i="158" a="1"/>
  <c r="N568" i="158" s="1"/>
  <c r="N569" i="158" a="1"/>
  <c r="N569" i="158" s="1"/>
  <c r="N570" i="158" a="1"/>
  <c r="N570" i="158" s="1"/>
  <c r="N571" i="158" a="1"/>
  <c r="N571" i="158" s="1"/>
  <c r="N572" i="158" a="1"/>
  <c r="N572" i="158" s="1"/>
  <c r="N573" i="158" a="1"/>
  <c r="N573" i="158" s="1"/>
  <c r="N574" i="158" a="1"/>
  <c r="N574" i="158" s="1"/>
  <c r="N575" i="158" a="1"/>
  <c r="N575" i="158" s="1"/>
  <c r="N576" i="158" a="1"/>
  <c r="N576" i="158" s="1"/>
  <c r="N577" i="158" a="1"/>
  <c r="N577" i="158" s="1"/>
  <c r="N578" i="158" a="1"/>
  <c r="N578" i="158" s="1"/>
  <c r="N579" i="158" a="1"/>
  <c r="N579" i="158" s="1"/>
  <c r="N580" i="158" a="1"/>
  <c r="N580" i="158" s="1"/>
  <c r="N581" i="158" a="1"/>
  <c r="N581" i="158" s="1"/>
  <c r="N583" i="158" a="1"/>
  <c r="N583" i="158" s="1"/>
  <c r="N584" i="158" a="1"/>
  <c r="N584" i="158" s="1"/>
  <c r="N585" i="158" a="1"/>
  <c r="N585" i="158" s="1"/>
  <c r="N586" i="158" a="1"/>
  <c r="N586" i="158" s="1"/>
  <c r="N587" i="158" a="1"/>
  <c r="N587" i="158" s="1"/>
  <c r="N588" i="158" a="1"/>
  <c r="N588" i="158" s="1"/>
  <c r="N589" i="158" a="1"/>
  <c r="N589" i="158" s="1"/>
  <c r="N590" i="158" a="1"/>
  <c r="N590" i="158" s="1"/>
  <c r="N591" i="158" a="1"/>
  <c r="N591" i="158" s="1"/>
  <c r="N592" i="158" a="1"/>
  <c r="N592" i="158" s="1"/>
  <c r="N593" i="158" a="1"/>
  <c r="N593" i="158" s="1"/>
  <c r="N594" i="158" a="1"/>
  <c r="N594" i="158" s="1"/>
  <c r="N595" i="158" a="1"/>
  <c r="N595" i="158" s="1"/>
  <c r="N596" i="158" a="1"/>
  <c r="N596" i="158" s="1"/>
  <c r="N597" i="158" a="1"/>
  <c r="N597" i="158" s="1"/>
  <c r="N3" i="158" a="1"/>
  <c r="N3" i="158" s="1"/>
  <c r="I3" i="158" a="1"/>
  <c r="I3" i="158" s="1"/>
  <c r="I5" i="158" a="1"/>
  <c r="I5" i="158" s="1"/>
  <c r="I6" i="158" a="1"/>
  <c r="I6" i="158" s="1"/>
  <c r="I7" i="158" a="1"/>
  <c r="I7" i="158" s="1"/>
  <c r="I8" i="158" a="1"/>
  <c r="I8" i="158" s="1"/>
  <c r="I9" i="158" a="1"/>
  <c r="I9" i="158" s="1"/>
  <c r="I10" i="158" a="1"/>
  <c r="I10" i="158" s="1"/>
  <c r="I11" i="158" a="1"/>
  <c r="I11" i="158" s="1"/>
  <c r="I12" i="158" a="1"/>
  <c r="I12" i="158" s="1"/>
  <c r="I13" i="158" a="1"/>
  <c r="I13" i="158" s="1"/>
  <c r="I14" i="158" a="1"/>
  <c r="I14" i="158" s="1"/>
  <c r="I15" i="158" a="1"/>
  <c r="I15" i="158" s="1"/>
  <c r="I16" i="158" a="1"/>
  <c r="I16" i="158" s="1"/>
  <c r="I17" i="158" a="1"/>
  <c r="I17" i="158" s="1"/>
  <c r="I18" i="158" a="1"/>
  <c r="I18" i="158" s="1"/>
  <c r="I19" i="158" a="1"/>
  <c r="I19" i="158" s="1"/>
  <c r="I20" i="158" a="1"/>
  <c r="I20" i="158" s="1"/>
  <c r="I21" i="158" a="1"/>
  <c r="I21" i="158" s="1"/>
  <c r="I22" i="158" a="1"/>
  <c r="I22" i="158" s="1"/>
  <c r="I23" i="158" a="1"/>
  <c r="I23" i="158" s="1"/>
  <c r="I24" i="158" a="1"/>
  <c r="I24" i="158" s="1"/>
  <c r="I25" i="158" a="1"/>
  <c r="I25" i="158" s="1"/>
  <c r="I26" i="158" a="1"/>
  <c r="I26" i="158" s="1"/>
  <c r="I27" i="158" a="1"/>
  <c r="I27" i="158" s="1"/>
  <c r="I28" i="158" a="1"/>
  <c r="I28" i="158" s="1"/>
  <c r="I29" i="158" a="1"/>
  <c r="I29" i="158" s="1"/>
  <c r="I30" i="158" a="1"/>
  <c r="I30" i="158" s="1"/>
  <c r="I31" i="158" a="1"/>
  <c r="I31" i="158" s="1"/>
  <c r="I32" i="158" a="1"/>
  <c r="I32" i="158" s="1"/>
  <c r="I33" i="158" a="1"/>
  <c r="I33" i="158" s="1"/>
  <c r="I34" i="158" a="1"/>
  <c r="I34" i="158" s="1"/>
  <c r="I35" i="158" a="1"/>
  <c r="I35" i="158" s="1"/>
  <c r="I36" i="158" a="1"/>
  <c r="I36" i="158" s="1"/>
  <c r="I37" i="158" a="1"/>
  <c r="I37" i="158" s="1"/>
  <c r="I38" i="158" a="1"/>
  <c r="I38" i="158" s="1"/>
  <c r="I39" i="158" a="1"/>
  <c r="I39" i="158" s="1"/>
  <c r="I40" i="158" a="1"/>
  <c r="I40" i="158" s="1"/>
  <c r="I41" i="158" a="1"/>
  <c r="I41" i="158" s="1"/>
  <c r="I42" i="158" a="1"/>
  <c r="I42" i="158" s="1"/>
  <c r="I43" i="158" a="1"/>
  <c r="I43" i="158" s="1"/>
  <c r="I44" i="158" a="1"/>
  <c r="I44" i="158" s="1"/>
  <c r="I45" i="158" a="1"/>
  <c r="I45" i="158" s="1"/>
  <c r="I46" i="158" a="1"/>
  <c r="I46" i="158" s="1"/>
  <c r="I47" i="158" a="1"/>
  <c r="I47" i="158" s="1"/>
  <c r="I48" i="158" a="1"/>
  <c r="I48" i="158" s="1"/>
  <c r="I49" i="158" a="1"/>
  <c r="I49" i="158" s="1"/>
  <c r="I50" i="158" a="1"/>
  <c r="I50" i="158" s="1"/>
  <c r="I51" i="158" a="1"/>
  <c r="I51" i="158" s="1"/>
  <c r="I52" i="158" a="1"/>
  <c r="I52" i="158" s="1"/>
  <c r="I53" i="158" a="1"/>
  <c r="I53" i="158" s="1"/>
  <c r="I54" i="158" a="1"/>
  <c r="I54" i="158" s="1"/>
  <c r="I55" i="158" a="1"/>
  <c r="I55" i="158" s="1"/>
  <c r="I56" i="158" a="1"/>
  <c r="I56" i="158" s="1"/>
  <c r="I57" i="158" a="1"/>
  <c r="I57" i="158" s="1"/>
  <c r="I58" i="158" a="1"/>
  <c r="I58" i="158" s="1"/>
  <c r="I59" i="158" a="1"/>
  <c r="I59" i="158" s="1"/>
  <c r="I60" i="158" a="1"/>
  <c r="I60" i="158" s="1"/>
  <c r="I61" i="158" a="1"/>
  <c r="I61" i="158" s="1"/>
  <c r="I98" i="158" a="1"/>
  <c r="I98" i="158" s="1"/>
  <c r="I99" i="158" a="1"/>
  <c r="I99" i="158" s="1"/>
  <c r="I100" i="158" a="1"/>
  <c r="I100" i="158" s="1"/>
  <c r="I101" i="158" a="1"/>
  <c r="I101" i="158" s="1"/>
  <c r="I102" i="158" a="1"/>
  <c r="I102" i="158" s="1"/>
  <c r="I103" i="158" a="1"/>
  <c r="I103" i="158" s="1"/>
  <c r="I104" i="158" a="1"/>
  <c r="I104" i="158" s="1"/>
  <c r="I105" i="158" a="1"/>
  <c r="I105" i="158" s="1"/>
  <c r="I106" i="158" a="1"/>
  <c r="I106" i="158" s="1"/>
  <c r="I107" i="158" a="1"/>
  <c r="I107" i="158" s="1"/>
  <c r="I108" i="158" a="1"/>
  <c r="I108" i="158" s="1"/>
  <c r="I109" i="158" a="1"/>
  <c r="I109" i="158" s="1"/>
  <c r="I114" i="158" a="1"/>
  <c r="I114" i="158" s="1"/>
  <c r="I115" i="158" a="1"/>
  <c r="I115" i="158" s="1"/>
  <c r="I116" i="158" a="1"/>
  <c r="I116" i="158" s="1"/>
  <c r="I117" i="158" a="1"/>
  <c r="I117" i="158" s="1"/>
  <c r="I118" i="158" a="1"/>
  <c r="I118" i="158" s="1"/>
  <c r="I119" i="158" a="1"/>
  <c r="I119" i="158" s="1"/>
  <c r="I120" i="158" a="1"/>
  <c r="I120" i="158" s="1"/>
  <c r="I121" i="158" a="1"/>
  <c r="I121" i="158" s="1"/>
  <c r="I122" i="158" a="1"/>
  <c r="I122" i="158" s="1"/>
  <c r="I123" i="158" a="1"/>
  <c r="I123" i="158" s="1"/>
  <c r="I124" i="158" a="1"/>
  <c r="I124" i="158" s="1"/>
  <c r="I125" i="158" a="1"/>
  <c r="I125" i="158" s="1"/>
  <c r="I126" i="158" a="1"/>
  <c r="I126" i="158" s="1"/>
  <c r="I127" i="158" a="1"/>
  <c r="I127" i="158" s="1"/>
  <c r="I128" i="158" a="1"/>
  <c r="I128" i="158" s="1"/>
  <c r="I129" i="158" a="1"/>
  <c r="I129" i="158" s="1"/>
  <c r="I130" i="158" a="1"/>
  <c r="I130" i="158" s="1"/>
  <c r="I131" i="158" a="1"/>
  <c r="I131" i="158" s="1"/>
  <c r="I132" i="158" a="1"/>
  <c r="I132" i="158" s="1"/>
  <c r="I133" i="158" a="1"/>
  <c r="I133" i="158" s="1"/>
  <c r="I134" i="158" a="1"/>
  <c r="I134" i="158" s="1"/>
  <c r="I135" i="158" a="1"/>
  <c r="I135" i="158" s="1"/>
  <c r="I136" i="158" a="1"/>
  <c r="I136" i="158" s="1"/>
  <c r="I137" i="158" a="1"/>
  <c r="I137" i="158" s="1"/>
  <c r="I138" i="158" a="1"/>
  <c r="I138" i="158" s="1"/>
  <c r="I139" i="158" a="1"/>
  <c r="I139" i="158" s="1"/>
  <c r="I140" i="158" a="1"/>
  <c r="I140" i="158" s="1"/>
  <c r="I141" i="158" a="1"/>
  <c r="I141" i="158" s="1"/>
  <c r="I142" i="158" a="1"/>
  <c r="I142" i="158" s="1"/>
  <c r="I143" i="158" a="1"/>
  <c r="I143" i="158" s="1"/>
  <c r="I144" i="158" a="1"/>
  <c r="I144" i="158" s="1"/>
  <c r="I145" i="158" a="1"/>
  <c r="I145" i="158" s="1"/>
  <c r="I146" i="158" a="1"/>
  <c r="I146" i="158" s="1"/>
  <c r="I147" i="158" a="1"/>
  <c r="I147" i="158" s="1"/>
  <c r="I148" i="158" a="1"/>
  <c r="I148" i="158" s="1"/>
  <c r="I149" i="158" a="1"/>
  <c r="I149" i="158" s="1"/>
  <c r="I150" i="158" a="1"/>
  <c r="I150" i="158" s="1"/>
  <c r="I151" i="158" a="1"/>
  <c r="I151" i="158" s="1"/>
  <c r="I152" i="158" a="1"/>
  <c r="I152" i="158" s="1"/>
  <c r="I153" i="158" a="1"/>
  <c r="I153" i="158" s="1"/>
  <c r="I154" i="158" a="1"/>
  <c r="I154" i="158" s="1"/>
  <c r="I155" i="158" a="1"/>
  <c r="I155" i="158" s="1"/>
  <c r="I156" i="158" a="1"/>
  <c r="I156" i="158" s="1"/>
  <c r="I157" i="158" a="1"/>
  <c r="I157" i="158" s="1"/>
  <c r="I158" i="158" a="1"/>
  <c r="I158" i="158" s="1"/>
  <c r="I159" i="158" a="1"/>
  <c r="I159" i="158" s="1"/>
  <c r="I160" i="158" a="1"/>
  <c r="I160" i="158" s="1"/>
  <c r="I161" i="158" a="1"/>
  <c r="I161" i="158" s="1"/>
  <c r="I162" i="158" a="1"/>
  <c r="I162" i="158" s="1"/>
  <c r="I163" i="158" a="1"/>
  <c r="I163" i="158" s="1"/>
  <c r="I164" i="158" a="1"/>
  <c r="I164" i="158" s="1"/>
  <c r="I165" i="158" a="1"/>
  <c r="I165" i="158" s="1"/>
  <c r="I166" i="158" a="1"/>
  <c r="I166" i="158" s="1"/>
  <c r="I167" i="158" a="1"/>
  <c r="I167" i="158" s="1"/>
  <c r="I168" i="158" a="1"/>
  <c r="I168" i="158" s="1"/>
  <c r="I169" i="158" a="1"/>
  <c r="I169" i="158" s="1"/>
  <c r="I170" i="158" a="1"/>
  <c r="I170" i="158" s="1"/>
  <c r="I171" i="158" a="1"/>
  <c r="I171" i="158" s="1"/>
  <c r="I172" i="158" a="1"/>
  <c r="I172" i="158" s="1"/>
  <c r="I173" i="158" a="1"/>
  <c r="I173" i="158" s="1"/>
  <c r="I174" i="158" a="1"/>
  <c r="I174" i="158" s="1"/>
  <c r="I175" i="158" a="1"/>
  <c r="I175" i="158" s="1"/>
  <c r="I176" i="158" a="1"/>
  <c r="I176" i="158" s="1"/>
  <c r="I177" i="158" a="1"/>
  <c r="I177" i="158" s="1"/>
  <c r="I178" i="158" a="1"/>
  <c r="I178" i="158" s="1"/>
  <c r="I179" i="158" a="1"/>
  <c r="I179" i="158" s="1"/>
  <c r="I180" i="158" a="1"/>
  <c r="I180" i="158" s="1"/>
  <c r="I181" i="158" a="1"/>
  <c r="I181" i="158" s="1"/>
  <c r="I182" i="158" a="1"/>
  <c r="I182" i="158" s="1"/>
  <c r="I183" i="158" a="1"/>
  <c r="I183" i="158" s="1"/>
  <c r="I184" i="158" a="1"/>
  <c r="I184" i="158" s="1"/>
  <c r="I185" i="158" a="1"/>
  <c r="I185" i="158" s="1"/>
  <c r="I186" i="158" a="1"/>
  <c r="I186" i="158" s="1"/>
  <c r="I187" i="158" a="1"/>
  <c r="I187" i="158" s="1"/>
  <c r="I188" i="158" a="1"/>
  <c r="I188" i="158" s="1"/>
  <c r="I189" i="158" a="1"/>
  <c r="I189" i="158" s="1"/>
  <c r="I190" i="158" a="1"/>
  <c r="I190" i="158" s="1"/>
  <c r="I191" i="158" a="1"/>
  <c r="I191" i="158" s="1"/>
  <c r="I192" i="158" a="1"/>
  <c r="I192" i="158" s="1"/>
  <c r="I193" i="158" a="1"/>
  <c r="I193" i="158" s="1"/>
  <c r="I194" i="158" a="1"/>
  <c r="I194" i="158" s="1"/>
  <c r="I195" i="158" a="1"/>
  <c r="I195" i="158" s="1"/>
  <c r="I196" i="158" a="1"/>
  <c r="I196" i="158" s="1"/>
  <c r="I197" i="158" a="1"/>
  <c r="I197" i="158" s="1"/>
  <c r="I198" i="158" a="1"/>
  <c r="I198" i="158" s="1"/>
  <c r="I199" i="158" a="1"/>
  <c r="I199" i="158" s="1"/>
  <c r="I200" i="158" a="1"/>
  <c r="I200" i="158" s="1"/>
  <c r="I201" i="158" a="1"/>
  <c r="I201" i="158" s="1"/>
  <c r="I202" i="158" a="1"/>
  <c r="I202" i="158" s="1"/>
  <c r="I203" i="158" a="1"/>
  <c r="I203" i="158" s="1"/>
  <c r="I204" i="158" a="1"/>
  <c r="I204" i="158" s="1"/>
  <c r="I205" i="158" a="1"/>
  <c r="I205" i="158" s="1"/>
  <c r="I206" i="158" a="1"/>
  <c r="I206" i="158" s="1"/>
  <c r="I207" i="158" a="1"/>
  <c r="I207" i="158" s="1"/>
  <c r="I208" i="158" a="1"/>
  <c r="I208" i="158" s="1"/>
  <c r="I209" i="158" a="1"/>
  <c r="I209" i="158" s="1"/>
  <c r="I210" i="158" a="1"/>
  <c r="I210" i="158" s="1"/>
  <c r="I211" i="158" a="1"/>
  <c r="I211" i="158" s="1"/>
  <c r="I212" i="158" a="1"/>
  <c r="I212" i="158" s="1"/>
  <c r="I213" i="158" a="1"/>
  <c r="I213" i="158" s="1"/>
  <c r="I214" i="158" a="1"/>
  <c r="I214" i="158" s="1"/>
  <c r="I215" i="158" a="1"/>
  <c r="I215" i="158" s="1"/>
  <c r="I216" i="158" a="1"/>
  <c r="I216" i="158" s="1"/>
  <c r="I217" i="158" a="1"/>
  <c r="I217" i="158" s="1"/>
  <c r="I218" i="158" a="1"/>
  <c r="I218" i="158" s="1"/>
  <c r="I219" i="158" a="1"/>
  <c r="I219" i="158" s="1"/>
  <c r="I220" i="158" a="1"/>
  <c r="I220" i="158" s="1"/>
  <c r="I221" i="158" a="1"/>
  <c r="I221" i="158" s="1"/>
  <c r="I222" i="158" a="1"/>
  <c r="I222" i="158" s="1"/>
  <c r="I223" i="158" a="1"/>
  <c r="I223" i="158" s="1"/>
  <c r="I224" i="158" a="1"/>
  <c r="I224" i="158" s="1"/>
  <c r="I225" i="158" a="1"/>
  <c r="I225" i="158" s="1"/>
  <c r="I226" i="158" a="1"/>
  <c r="I226" i="158" s="1"/>
  <c r="I227" i="158" a="1"/>
  <c r="I227" i="158" s="1"/>
  <c r="I228" i="158" a="1"/>
  <c r="I228" i="158" s="1"/>
  <c r="I229" i="158" a="1"/>
  <c r="I229" i="158" s="1"/>
  <c r="I230" i="158" a="1"/>
  <c r="I230" i="158" s="1"/>
  <c r="I231" i="158" a="1"/>
  <c r="I231" i="158" s="1"/>
  <c r="I232" i="158" a="1"/>
  <c r="I232" i="158" s="1"/>
  <c r="I233" i="158" a="1"/>
  <c r="I233" i="158" s="1"/>
  <c r="I234" i="158" a="1"/>
  <c r="I234" i="158" s="1"/>
  <c r="I235" i="158" a="1"/>
  <c r="I235" i="158" s="1"/>
  <c r="I236" i="158" a="1"/>
  <c r="I236" i="158" s="1"/>
  <c r="I237" i="158" a="1"/>
  <c r="I237" i="158" s="1"/>
  <c r="I238" i="158" a="1"/>
  <c r="I238" i="158" s="1"/>
  <c r="I239" i="158" a="1"/>
  <c r="I239" i="158" s="1"/>
  <c r="I240" i="158" a="1"/>
  <c r="I240" i="158" s="1"/>
  <c r="I249" i="158" a="1"/>
  <c r="I249" i="158" s="1"/>
  <c r="I250" i="158" a="1"/>
  <c r="I250" i="158" s="1"/>
  <c r="I251" i="158" a="1"/>
  <c r="I251" i="158" s="1"/>
  <c r="I252" i="158" a="1"/>
  <c r="I252" i="158" s="1"/>
  <c r="I253" i="158" a="1"/>
  <c r="I253" i="158" s="1"/>
  <c r="I254" i="158" a="1"/>
  <c r="I254" i="158" s="1"/>
  <c r="I255" i="158" a="1"/>
  <c r="I255" i="158" s="1"/>
  <c r="I256" i="158" a="1"/>
  <c r="I256" i="158" s="1"/>
  <c r="I257" i="158" a="1"/>
  <c r="I257" i="158" s="1"/>
  <c r="I258" i="158" a="1"/>
  <c r="I258" i="158" s="1"/>
  <c r="I259" i="158" a="1"/>
  <c r="I259" i="158" s="1"/>
  <c r="I260" i="158" a="1"/>
  <c r="I260" i="158" s="1"/>
  <c r="I261" i="158" a="1"/>
  <c r="I261" i="158" s="1"/>
  <c r="I262" i="158" a="1"/>
  <c r="I262" i="158" s="1"/>
  <c r="I263" i="158" a="1"/>
  <c r="I263" i="158" s="1"/>
  <c r="I264" i="158" a="1"/>
  <c r="I264" i="158" s="1"/>
  <c r="I265" i="158" a="1"/>
  <c r="I265" i="158" s="1"/>
  <c r="I266" i="158" a="1"/>
  <c r="I266" i="158" s="1"/>
  <c r="I267" i="158" a="1"/>
  <c r="I267" i="158" s="1"/>
  <c r="I268" i="158" a="1"/>
  <c r="I268" i="158" s="1"/>
  <c r="I269" i="158" a="1"/>
  <c r="I269" i="158" s="1"/>
  <c r="I270" i="158" a="1"/>
  <c r="I270" i="158" s="1"/>
  <c r="I271" i="158" a="1"/>
  <c r="I271" i="158" s="1"/>
  <c r="I272" i="158" a="1"/>
  <c r="I272" i="158" s="1"/>
  <c r="I273" i="158" a="1"/>
  <c r="I273" i="158" s="1"/>
  <c r="I274" i="158" a="1"/>
  <c r="I274" i="158" s="1"/>
  <c r="I275" i="158" a="1"/>
  <c r="I275" i="158" s="1"/>
  <c r="I276" i="158" a="1"/>
  <c r="I276" i="158" s="1"/>
  <c r="I277" i="158" a="1"/>
  <c r="I277" i="158" s="1"/>
  <c r="I278" i="158" a="1"/>
  <c r="I278" i="158" s="1"/>
  <c r="I279" i="158" a="1"/>
  <c r="I279" i="158" s="1"/>
  <c r="I280" i="158" a="1"/>
  <c r="I280" i="158" s="1"/>
  <c r="I281" i="158" a="1"/>
  <c r="I281" i="158" s="1"/>
  <c r="I282" i="158" a="1"/>
  <c r="I282" i="158" s="1"/>
  <c r="I283" i="158" a="1"/>
  <c r="I283" i="158" s="1"/>
  <c r="I284" i="158" a="1"/>
  <c r="I284" i="158" s="1"/>
  <c r="I285" i="158" a="1"/>
  <c r="I285" i="158" s="1"/>
  <c r="I286" i="158" a="1"/>
  <c r="I286" i="158" s="1"/>
  <c r="I287" i="158" a="1"/>
  <c r="I287" i="158" s="1"/>
  <c r="I288" i="158" a="1"/>
  <c r="I288" i="158" s="1"/>
  <c r="I289" i="158" a="1"/>
  <c r="I289" i="158" s="1"/>
  <c r="I290" i="158" a="1"/>
  <c r="I290" i="158" s="1"/>
  <c r="I292" i="158" a="1"/>
  <c r="I292" i="158" s="1"/>
  <c r="I293" i="158" a="1"/>
  <c r="I293" i="158" s="1"/>
  <c r="I294" i="158" a="1"/>
  <c r="I294" i="158" s="1"/>
  <c r="I295" i="158" a="1"/>
  <c r="I295" i="158" s="1"/>
  <c r="I296" i="158" a="1"/>
  <c r="I296" i="158" s="1"/>
  <c r="I297" i="158" a="1"/>
  <c r="I297" i="158" s="1"/>
  <c r="I298" i="158" a="1"/>
  <c r="I298" i="158" s="1"/>
  <c r="I299" i="158" a="1"/>
  <c r="I299" i="158" s="1"/>
  <c r="I300" i="158" a="1"/>
  <c r="I300" i="158" s="1"/>
  <c r="I301" i="158" a="1"/>
  <c r="I301" i="158" s="1"/>
  <c r="I302" i="158" a="1"/>
  <c r="I302" i="158" s="1"/>
  <c r="I303" i="158" a="1"/>
  <c r="I303" i="158" s="1"/>
  <c r="I304" i="158" a="1"/>
  <c r="I304" i="158" s="1"/>
  <c r="I305" i="158" a="1"/>
  <c r="I305" i="158" s="1"/>
  <c r="I306" i="158" a="1"/>
  <c r="I306" i="158" s="1"/>
  <c r="I307" i="158" a="1"/>
  <c r="I307" i="158" s="1"/>
  <c r="I308" i="158" a="1"/>
  <c r="I308" i="158" s="1"/>
  <c r="I309" i="158" a="1"/>
  <c r="I309" i="158" s="1"/>
  <c r="I310" i="158" a="1"/>
  <c r="I310" i="158" s="1"/>
  <c r="I311" i="158" a="1"/>
  <c r="I311" i="158" s="1"/>
  <c r="I312" i="158" a="1"/>
  <c r="I312" i="158" s="1"/>
  <c r="I313" i="158" a="1"/>
  <c r="I313" i="158" s="1"/>
  <c r="I314" i="158" a="1"/>
  <c r="I314" i="158" s="1"/>
  <c r="I315" i="158" a="1"/>
  <c r="I315" i="158" s="1"/>
  <c r="I316" i="158" a="1"/>
  <c r="I316" i="158" s="1"/>
  <c r="I317" i="158" a="1"/>
  <c r="I317" i="158" s="1"/>
  <c r="I318" i="158" a="1"/>
  <c r="I318" i="158" s="1"/>
  <c r="I319" i="158" a="1"/>
  <c r="I319" i="158" s="1"/>
  <c r="I320" i="158" a="1"/>
  <c r="I320" i="158" s="1"/>
  <c r="I321" i="158" a="1"/>
  <c r="I321" i="158" s="1"/>
  <c r="I322" i="158" a="1"/>
  <c r="I322" i="158" s="1"/>
  <c r="I323" i="158" a="1"/>
  <c r="I323" i="158" s="1"/>
  <c r="I324" i="158" a="1"/>
  <c r="I324" i="158" s="1"/>
  <c r="I325" i="158" a="1"/>
  <c r="I325" i="158" s="1"/>
  <c r="I326" i="158" a="1"/>
  <c r="I326" i="158" s="1"/>
  <c r="I327" i="158" a="1"/>
  <c r="I327" i="158" s="1"/>
  <c r="I328" i="158" a="1"/>
  <c r="I328" i="158" s="1"/>
  <c r="I329" i="158" a="1"/>
  <c r="I329" i="158" s="1"/>
  <c r="I330" i="158" a="1"/>
  <c r="I330" i="158" s="1"/>
  <c r="I331" i="158" a="1"/>
  <c r="I331" i="158" s="1"/>
  <c r="I332" i="158" a="1"/>
  <c r="I332" i="158" s="1"/>
  <c r="I333" i="158" a="1"/>
  <c r="I333" i="158" s="1"/>
  <c r="I334" i="158" a="1"/>
  <c r="I334" i="158" s="1"/>
  <c r="I335" i="158" a="1"/>
  <c r="I335" i="158" s="1"/>
  <c r="I336" i="158" a="1"/>
  <c r="I336" i="158" s="1"/>
  <c r="I337" i="158" a="1"/>
  <c r="I337" i="158" s="1"/>
  <c r="I338" i="158" a="1"/>
  <c r="I338" i="158" s="1"/>
  <c r="I339" i="158" a="1"/>
  <c r="I339" i="158" s="1"/>
  <c r="I340" i="158" a="1"/>
  <c r="I340" i="158" s="1"/>
  <c r="I341" i="158" a="1"/>
  <c r="I341" i="158" s="1"/>
  <c r="I342" i="158" a="1"/>
  <c r="I342" i="158" s="1"/>
  <c r="I343" i="158" a="1"/>
  <c r="I343" i="158" s="1"/>
  <c r="I344" i="158" a="1"/>
  <c r="I344" i="158" s="1"/>
  <c r="I345" i="158" a="1"/>
  <c r="I345" i="158" s="1"/>
  <c r="I346" i="158" a="1"/>
  <c r="I346" i="158" s="1"/>
  <c r="I347" i="158" a="1"/>
  <c r="I347" i="158" s="1"/>
  <c r="I348" i="158" a="1"/>
  <c r="I348" i="158" s="1"/>
  <c r="I349" i="158" a="1"/>
  <c r="I349" i="158" s="1"/>
  <c r="I350" i="158" a="1"/>
  <c r="I350" i="158" s="1"/>
  <c r="I351" i="158" a="1"/>
  <c r="I351" i="158" s="1"/>
  <c r="I352" i="158" a="1"/>
  <c r="I352" i="158" s="1"/>
  <c r="I353" i="158" a="1"/>
  <c r="I353" i="158" s="1"/>
  <c r="I354" i="158" a="1"/>
  <c r="I354" i="158" s="1"/>
  <c r="I355" i="158" a="1"/>
  <c r="I355" i="158" s="1"/>
  <c r="I356" i="158" a="1"/>
  <c r="I356" i="158" s="1"/>
  <c r="I357" i="158" a="1"/>
  <c r="I357" i="158" s="1"/>
  <c r="I358" i="158" a="1"/>
  <c r="I358" i="158" s="1"/>
  <c r="I359" i="158" a="1"/>
  <c r="I359" i="158" s="1"/>
  <c r="I360" i="158" a="1"/>
  <c r="I360" i="158" s="1"/>
  <c r="I361" i="158" a="1"/>
  <c r="I361" i="158" s="1"/>
  <c r="I362" i="158" a="1"/>
  <c r="I362" i="158" s="1"/>
  <c r="I363" i="158" a="1"/>
  <c r="I363" i="158" s="1"/>
  <c r="I364" i="158" a="1"/>
  <c r="I364" i="158" s="1"/>
  <c r="I365" i="158" a="1"/>
  <c r="I365" i="158" s="1"/>
  <c r="I366" i="158" a="1"/>
  <c r="I366" i="158" s="1"/>
  <c r="I367" i="158" a="1"/>
  <c r="I367" i="158" s="1"/>
  <c r="I368" i="158" a="1"/>
  <c r="I368" i="158" s="1"/>
  <c r="I369" i="158" a="1"/>
  <c r="I369" i="158" s="1"/>
  <c r="I370" i="158" a="1"/>
  <c r="I370" i="158" s="1"/>
  <c r="I371" i="158" a="1"/>
  <c r="I371" i="158" s="1"/>
  <c r="I372" i="158" a="1"/>
  <c r="I372" i="158" s="1"/>
  <c r="I373" i="158" a="1"/>
  <c r="I373" i="158" s="1"/>
  <c r="I374" i="158" a="1"/>
  <c r="I374" i="158" s="1"/>
  <c r="I375" i="158" a="1"/>
  <c r="I375" i="158" s="1"/>
  <c r="I376" i="158" a="1"/>
  <c r="I376" i="158" s="1"/>
  <c r="I377" i="158" a="1"/>
  <c r="I377" i="158" s="1"/>
  <c r="I378" i="158" a="1"/>
  <c r="I378" i="158" s="1"/>
  <c r="I379" i="158" a="1"/>
  <c r="I379" i="158" s="1"/>
  <c r="I380" i="158" a="1"/>
  <c r="I380" i="158" s="1"/>
  <c r="I381" i="158" a="1"/>
  <c r="I381" i="158" s="1"/>
  <c r="I382" i="158" a="1"/>
  <c r="I382" i="158" s="1"/>
  <c r="I383" i="158" a="1"/>
  <c r="I383" i="158" s="1"/>
  <c r="I384" i="158" a="1"/>
  <c r="I384" i="158" s="1"/>
  <c r="I385" i="158" a="1"/>
  <c r="I385" i="158" s="1"/>
  <c r="I386" i="158" a="1"/>
  <c r="I386" i="158" s="1"/>
  <c r="I387" i="158" a="1"/>
  <c r="I387" i="158" s="1"/>
  <c r="I388" i="158" a="1"/>
  <c r="I388" i="158" s="1"/>
  <c r="I389" i="158" a="1"/>
  <c r="I389" i="158" s="1"/>
  <c r="I390" i="158" a="1"/>
  <c r="I390" i="158" s="1"/>
  <c r="I391" i="158" a="1"/>
  <c r="I391" i="158" s="1"/>
  <c r="I392" i="158" a="1"/>
  <c r="I392" i="158" s="1"/>
  <c r="I393" i="158" a="1"/>
  <c r="I393" i="158" s="1"/>
  <c r="I394" i="158" a="1"/>
  <c r="I394" i="158" s="1"/>
  <c r="I395" i="158" a="1"/>
  <c r="I395" i="158" s="1"/>
  <c r="I396" i="158" a="1"/>
  <c r="I396" i="158" s="1"/>
  <c r="I397" i="158" a="1"/>
  <c r="I397" i="158" s="1"/>
  <c r="I398" i="158" a="1"/>
  <c r="I398" i="158" s="1"/>
  <c r="I399" i="158" a="1"/>
  <c r="I399" i="158" s="1"/>
  <c r="I400" i="158" a="1"/>
  <c r="I400" i="158" s="1"/>
  <c r="I455" i="158" a="1"/>
  <c r="I455" i="158" s="1"/>
  <c r="I458" i="158" a="1"/>
  <c r="I458" i="158" s="1"/>
  <c r="I462" i="158" a="1"/>
  <c r="I462" i="158" s="1"/>
  <c r="I463" i="158" a="1"/>
  <c r="I463" i="158" s="1"/>
  <c r="I470" i="158" a="1"/>
  <c r="I470" i="158" s="1"/>
  <c r="I471" i="158" a="1"/>
  <c r="I471" i="158" s="1"/>
  <c r="I476" i="158" a="1"/>
  <c r="I476" i="158" s="1"/>
  <c r="I479" i="158" a="1"/>
  <c r="I479" i="158" s="1"/>
  <c r="I480" i="158" a="1"/>
  <c r="I480" i="158" s="1"/>
  <c r="I481" i="158" a="1"/>
  <c r="I481" i="158" s="1"/>
  <c r="I482" i="158" a="1"/>
  <c r="I482" i="158" s="1"/>
  <c r="I483" i="158" a="1"/>
  <c r="I483" i="158" s="1"/>
  <c r="I484" i="158" a="1"/>
  <c r="I484" i="158" s="1"/>
  <c r="I485" i="158" a="1"/>
  <c r="I485" i="158" s="1"/>
  <c r="I486" i="158" a="1"/>
  <c r="I486" i="158" s="1"/>
  <c r="I487" i="158" a="1"/>
  <c r="I487" i="158" s="1"/>
  <c r="I488" i="158" a="1"/>
  <c r="I488" i="158" s="1"/>
  <c r="I489" i="158" a="1"/>
  <c r="I489" i="158" s="1"/>
  <c r="I490" i="158" a="1"/>
  <c r="I490" i="158" s="1"/>
  <c r="I491" i="158" a="1"/>
  <c r="I491" i="158" s="1"/>
  <c r="I492" i="158" a="1"/>
  <c r="I492" i="158" s="1"/>
  <c r="I493" i="158" a="1"/>
  <c r="I493" i="158" s="1"/>
  <c r="I494" i="158" a="1"/>
  <c r="I494" i="158" s="1"/>
  <c r="I495" i="158" a="1"/>
  <c r="I495" i="158" s="1"/>
  <c r="I496" i="158" a="1"/>
  <c r="I496" i="158" s="1"/>
  <c r="I497" i="158" a="1"/>
  <c r="I497" i="158" s="1"/>
  <c r="I498" i="158" a="1"/>
  <c r="I498" i="158" s="1"/>
  <c r="I499" i="158" a="1"/>
  <c r="I499" i="158" s="1"/>
  <c r="I500" i="158" a="1"/>
  <c r="I500" i="158" s="1"/>
  <c r="I501" i="158" a="1"/>
  <c r="I501" i="158" s="1"/>
  <c r="I502" i="158" a="1"/>
  <c r="I502" i="158" s="1"/>
  <c r="I503" i="158" a="1"/>
  <c r="I503" i="158" s="1"/>
  <c r="I504" i="158" a="1"/>
  <c r="I504" i="158" s="1"/>
  <c r="I505" i="158" a="1"/>
  <c r="I505" i="158" s="1"/>
  <c r="I506" i="158" a="1"/>
  <c r="I506" i="158" s="1"/>
  <c r="I507" i="158" a="1"/>
  <c r="I507" i="158" s="1"/>
  <c r="I508" i="158" a="1"/>
  <c r="I508" i="158" s="1"/>
  <c r="I509" i="158" a="1"/>
  <c r="I509" i="158" s="1"/>
  <c r="I510" i="158" a="1"/>
  <c r="I510" i="158" s="1"/>
  <c r="I511" i="158" a="1"/>
  <c r="I511" i="158" s="1"/>
  <c r="I512" i="158" a="1"/>
  <c r="I512" i="158" s="1"/>
  <c r="I514" i="158" a="1"/>
  <c r="I514" i="158" s="1"/>
  <c r="I515" i="158" a="1"/>
  <c r="I515" i="158" s="1"/>
  <c r="I516" i="158" a="1"/>
  <c r="I516" i="158" s="1"/>
  <c r="I517" i="158" a="1"/>
  <c r="I517" i="158" s="1"/>
  <c r="I518" i="158" a="1"/>
  <c r="I518" i="158" s="1"/>
  <c r="I519" i="158" a="1"/>
  <c r="I519" i="158" s="1"/>
  <c r="I520" i="158" a="1"/>
  <c r="I520" i="158" s="1"/>
  <c r="I521" i="158" a="1"/>
  <c r="I521" i="158" s="1"/>
  <c r="I522" i="158" a="1"/>
  <c r="I522" i="158" s="1"/>
  <c r="I523" i="158" a="1"/>
  <c r="I523" i="158" s="1"/>
  <c r="I524" i="158" a="1"/>
  <c r="I524" i="158" s="1"/>
  <c r="I525" i="158" a="1"/>
  <c r="I525" i="158" s="1"/>
  <c r="I526" i="158" a="1"/>
  <c r="I526" i="158" s="1"/>
  <c r="I527" i="158" a="1"/>
  <c r="I527" i="158" s="1"/>
  <c r="I528" i="158" a="1"/>
  <c r="I528" i="158" s="1"/>
  <c r="I529" i="158" a="1"/>
  <c r="I529" i="158" s="1"/>
  <c r="I530" i="158" a="1"/>
  <c r="I530" i="158" s="1"/>
  <c r="I531" i="158" a="1"/>
  <c r="I531" i="158" s="1"/>
  <c r="I532" i="158" a="1"/>
  <c r="I532" i="158" s="1"/>
  <c r="I533" i="158" a="1"/>
  <c r="I533" i="158" s="1"/>
  <c r="I534" i="158" a="1"/>
  <c r="I534" i="158" s="1"/>
  <c r="I535" i="158" a="1"/>
  <c r="I535" i="158" s="1"/>
  <c r="I536" i="158" a="1"/>
  <c r="I536" i="158" s="1"/>
  <c r="I537" i="158" a="1"/>
  <c r="I537" i="158" s="1"/>
  <c r="I538" i="158" a="1"/>
  <c r="I538" i="158" s="1"/>
  <c r="I539" i="158" a="1"/>
  <c r="I539" i="158" s="1"/>
  <c r="I540" i="158" a="1"/>
  <c r="I540" i="158" s="1"/>
  <c r="I541" i="158" a="1"/>
  <c r="I541" i="158" s="1"/>
  <c r="I542" i="158" a="1"/>
  <c r="I542" i="158" s="1"/>
  <c r="I543" i="158" a="1"/>
  <c r="I543" i="158" s="1"/>
  <c r="I544" i="158" a="1"/>
  <c r="I544" i="158" s="1"/>
  <c r="I545" i="158" a="1"/>
  <c r="I545" i="158" s="1"/>
  <c r="I546" i="158" a="1"/>
  <c r="I546" i="158" s="1"/>
  <c r="I547" i="158" a="1"/>
  <c r="I547" i="158" s="1"/>
  <c r="I548" i="158" a="1"/>
  <c r="I548" i="158" s="1"/>
  <c r="I549" i="158" a="1"/>
  <c r="I549" i="158" s="1"/>
  <c r="I550" i="158" a="1"/>
  <c r="I550" i="158" s="1"/>
  <c r="I551" i="158" a="1"/>
  <c r="I551" i="158" s="1"/>
  <c r="I552" i="158" a="1"/>
  <c r="I552" i="158" s="1"/>
  <c r="I553" i="158" a="1"/>
  <c r="I553" i="158" s="1"/>
  <c r="I554" i="158" a="1"/>
  <c r="I554" i="158" s="1"/>
  <c r="I555" i="158" a="1"/>
  <c r="I555" i="158" s="1"/>
  <c r="I556" i="158" a="1"/>
  <c r="I556" i="158" s="1"/>
  <c r="I557" i="158" a="1"/>
  <c r="I557" i="158" s="1"/>
  <c r="I558" i="158" a="1"/>
  <c r="I558" i="158" s="1"/>
  <c r="I559" i="158" a="1"/>
  <c r="I559" i="158" s="1"/>
  <c r="I560" i="158" a="1"/>
  <c r="I560" i="158" s="1"/>
  <c r="I561" i="158" a="1"/>
  <c r="I561" i="158" s="1"/>
  <c r="I562" i="158" a="1"/>
  <c r="I562" i="158" s="1"/>
  <c r="I563" i="158" a="1"/>
  <c r="I563" i="158" s="1"/>
  <c r="I564" i="158" a="1"/>
  <c r="I564" i="158" s="1"/>
  <c r="I565" i="158" a="1"/>
  <c r="I565" i="158" s="1"/>
  <c r="I566" i="158" a="1"/>
  <c r="I566" i="158" s="1"/>
  <c r="I567" i="158" a="1"/>
  <c r="I567" i="158" s="1"/>
  <c r="I568" i="158" a="1"/>
  <c r="I568" i="158" s="1"/>
  <c r="I569" i="158" a="1"/>
  <c r="I569" i="158" s="1"/>
  <c r="I570" i="158" a="1"/>
  <c r="I570" i="158" s="1"/>
  <c r="I571" i="158" a="1"/>
  <c r="I571" i="158" s="1"/>
  <c r="I572" i="158" a="1"/>
  <c r="I572" i="158" s="1"/>
  <c r="I573" i="158" a="1"/>
  <c r="I573" i="158" s="1"/>
  <c r="I574" i="158" a="1"/>
  <c r="I574" i="158" s="1"/>
  <c r="I575" i="158" a="1"/>
  <c r="I575" i="158" s="1"/>
  <c r="I576" i="158" a="1"/>
  <c r="I576" i="158" s="1"/>
  <c r="I577" i="158" a="1"/>
  <c r="I577" i="158" s="1"/>
  <c r="I578" i="158" a="1"/>
  <c r="I578" i="158" s="1"/>
  <c r="I579" i="158" a="1"/>
  <c r="I579" i="158" s="1"/>
  <c r="I580" i="158" a="1"/>
  <c r="I580" i="158" s="1"/>
  <c r="I581" i="158" a="1"/>
  <c r="I581" i="158" s="1"/>
  <c r="I583" i="158" a="1"/>
  <c r="I583" i="158" s="1"/>
  <c r="I584" i="158" a="1"/>
  <c r="I584" i="158" s="1"/>
  <c r="I585" i="158" a="1"/>
  <c r="I585" i="158" s="1"/>
  <c r="I586" i="158" a="1"/>
  <c r="I586" i="158" s="1"/>
  <c r="I587" i="158" a="1"/>
  <c r="I587" i="158" s="1"/>
  <c r="I588" i="158" a="1"/>
  <c r="I588" i="158" s="1"/>
  <c r="I589" i="158" a="1"/>
  <c r="I589" i="158" s="1"/>
  <c r="I590" i="158" a="1"/>
  <c r="I590" i="158" s="1"/>
  <c r="I591" i="158" a="1"/>
  <c r="I591" i="158" s="1"/>
  <c r="I592" i="158" a="1"/>
  <c r="I592" i="158" s="1"/>
  <c r="I593" i="158" a="1"/>
  <c r="I593" i="158" s="1"/>
  <c r="I594" i="158" a="1"/>
  <c r="I594" i="158" s="1"/>
  <c r="I595" i="158" a="1"/>
  <c r="I595" i="158" s="1"/>
  <c r="I596" i="158" a="1"/>
  <c r="I596" i="158" s="1"/>
  <c r="I597" i="158" a="1"/>
  <c r="I597" i="158" s="1"/>
  <c r="AA251" i="158" l="1"/>
  <c r="AA254" i="158"/>
  <c r="AA273" i="158"/>
  <c r="AA253" i="158"/>
  <c r="AA260" i="158"/>
  <c r="T595" i="158"/>
  <c r="T591" i="158"/>
  <c r="T583" i="158"/>
  <c r="T578" i="158"/>
  <c r="T574" i="158"/>
  <c r="T570" i="158"/>
  <c r="T566" i="158"/>
  <c r="T562" i="158"/>
  <c r="T554" i="158"/>
  <c r="T550" i="158"/>
  <c r="T546" i="158"/>
  <c r="T542" i="158"/>
  <c r="T538" i="158"/>
  <c r="T534" i="158"/>
  <c r="T526" i="158"/>
  <c r="T522" i="158"/>
  <c r="T518" i="158"/>
  <c r="T514" i="158"/>
  <c r="T509" i="158"/>
  <c r="T505" i="158"/>
  <c r="T497" i="158"/>
  <c r="T493" i="158"/>
  <c r="T489" i="158"/>
  <c r="T485" i="158"/>
  <c r="T481" i="158"/>
  <c r="T471" i="158"/>
  <c r="T587" i="158"/>
  <c r="T558" i="158"/>
  <c r="T530" i="158"/>
  <c r="T501" i="158"/>
  <c r="T458" i="158"/>
  <c r="T597" i="158"/>
  <c r="T593" i="158"/>
  <c r="T589" i="158"/>
  <c r="T585" i="158"/>
  <c r="T580" i="158"/>
  <c r="T576" i="158"/>
  <c r="T572" i="158"/>
  <c r="T568" i="158"/>
  <c r="T564" i="158"/>
  <c r="T560" i="158"/>
  <c r="T556" i="158"/>
  <c r="T552" i="158"/>
  <c r="T548" i="158"/>
  <c r="T544" i="158"/>
  <c r="T540" i="158"/>
  <c r="T536" i="158"/>
  <c r="T532" i="158"/>
  <c r="T528" i="158"/>
  <c r="T524" i="158"/>
  <c r="T520" i="158"/>
  <c r="T516" i="158"/>
  <c r="T511" i="158"/>
  <c r="T507" i="158"/>
  <c r="T503" i="158"/>
  <c r="T499" i="158"/>
  <c r="T495" i="158"/>
  <c r="T491" i="158"/>
  <c r="T487" i="158"/>
  <c r="T483" i="158"/>
  <c r="T479" i="158"/>
  <c r="T463" i="158"/>
  <c r="T594" i="158"/>
  <c r="T590" i="158"/>
  <c r="T586" i="158"/>
  <c r="T581" i="158"/>
  <c r="T577" i="158"/>
  <c r="T573" i="158"/>
  <c r="T569" i="158"/>
  <c r="T565" i="158"/>
  <c r="T561" i="158"/>
  <c r="T557" i="158"/>
  <c r="T553" i="158"/>
  <c r="T549" i="158"/>
  <c r="T545" i="158"/>
  <c r="T541" i="158"/>
  <c r="T537" i="158"/>
  <c r="T533" i="158"/>
  <c r="T529" i="158"/>
  <c r="T525" i="158"/>
  <c r="T521" i="158"/>
  <c r="T517" i="158"/>
  <c r="T512" i="158"/>
  <c r="T508" i="158"/>
  <c r="T504" i="158"/>
  <c r="T500" i="158"/>
  <c r="T496" i="158"/>
  <c r="T492" i="158"/>
  <c r="T488" i="158"/>
  <c r="T484" i="158"/>
  <c r="T480" i="158"/>
  <c r="T470" i="158"/>
  <c r="T455" i="158"/>
  <c r="T596" i="158"/>
  <c r="T592" i="158"/>
  <c r="T588" i="158"/>
  <c r="T584" i="158"/>
  <c r="T579" i="158"/>
  <c r="T575" i="158"/>
  <c r="T571" i="158"/>
  <c r="T567" i="158"/>
  <c r="T563" i="158"/>
  <c r="T559" i="158"/>
  <c r="T555" i="158"/>
  <c r="T551" i="158"/>
  <c r="T547" i="158"/>
  <c r="T543" i="158"/>
  <c r="T539" i="158"/>
  <c r="T535" i="158"/>
  <c r="T531" i="158"/>
  <c r="T527" i="158"/>
  <c r="T523" i="158"/>
  <c r="T519" i="158"/>
  <c r="T515" i="158"/>
  <c r="T510" i="158"/>
  <c r="T506" i="158"/>
  <c r="T502" i="158"/>
  <c r="T498" i="158"/>
  <c r="T494" i="158"/>
  <c r="T490" i="158"/>
  <c r="T486" i="158"/>
  <c r="T482" i="158"/>
  <c r="T476" i="158"/>
  <c r="T462" i="158"/>
  <c r="T335" i="158"/>
  <c r="T319" i="158"/>
  <c r="T303" i="158"/>
  <c r="T321" i="158"/>
  <c r="T305" i="158"/>
  <c r="T301" i="158"/>
  <c r="T249" i="158"/>
  <c r="T320" i="158"/>
  <c r="T304" i="158"/>
  <c r="T300" i="158"/>
  <c r="T302" i="158"/>
  <c r="T58" i="158"/>
  <c r="T54" i="158"/>
  <c r="T50" i="158"/>
  <c r="T46" i="158"/>
  <c r="T42" i="158"/>
  <c r="T40" i="158"/>
  <c r="T36" i="158"/>
  <c r="T32" i="158"/>
  <c r="T28" i="158"/>
  <c r="T24" i="158"/>
  <c r="T20" i="158"/>
  <c r="T16" i="158"/>
  <c r="T12" i="158"/>
  <c r="T8" i="158"/>
  <c r="T4" i="158"/>
  <c r="T30" i="158"/>
  <c r="T26" i="158"/>
  <c r="T22" i="158"/>
  <c r="T18" i="158"/>
  <c r="T14" i="158"/>
  <c r="T10" i="158"/>
  <c r="T6" i="158"/>
  <c r="T108" i="158"/>
  <c r="T104" i="158"/>
  <c r="T100" i="158"/>
  <c r="T60" i="158"/>
  <c r="T56" i="158"/>
  <c r="T52" i="158"/>
  <c r="T48" i="158"/>
  <c r="T44" i="158"/>
  <c r="T38" i="158"/>
  <c r="T400" i="158"/>
  <c r="T396" i="158"/>
  <c r="T392" i="158"/>
  <c r="T388" i="158"/>
  <c r="T384" i="158"/>
  <c r="T380" i="158"/>
  <c r="T376" i="158"/>
  <c r="T372" i="158"/>
  <c r="T368" i="158"/>
  <c r="T364" i="158"/>
  <c r="T360" i="158"/>
  <c r="T356" i="158"/>
  <c r="T352" i="158"/>
  <c r="T348" i="158"/>
  <c r="T344" i="158"/>
  <c r="T340" i="158"/>
  <c r="T336" i="158"/>
  <c r="T332" i="158"/>
  <c r="T328" i="158"/>
  <c r="T324" i="158"/>
  <c r="T316" i="158"/>
  <c r="T312" i="158"/>
  <c r="T308" i="158"/>
  <c r="T296" i="158"/>
  <c r="T292" i="158"/>
  <c r="T288" i="158"/>
  <c r="T284" i="158"/>
  <c r="T280" i="158"/>
  <c r="T276" i="158"/>
  <c r="T272" i="158"/>
  <c r="T268" i="158"/>
  <c r="T264" i="158"/>
  <c r="T260" i="158"/>
  <c r="T256" i="158"/>
  <c r="T192" i="158"/>
  <c r="T188" i="158"/>
  <c r="T184" i="158"/>
  <c r="T180" i="158"/>
  <c r="T176" i="158"/>
  <c r="T172" i="158"/>
  <c r="T168" i="158"/>
  <c r="T164" i="158"/>
  <c r="T160" i="158"/>
  <c r="T156" i="158"/>
  <c r="T152" i="158"/>
  <c r="T148" i="158"/>
  <c r="T144" i="158"/>
  <c r="T140" i="158"/>
  <c r="T136" i="158"/>
  <c r="T132" i="158"/>
  <c r="T128" i="158"/>
  <c r="T124" i="158"/>
  <c r="T120" i="158"/>
  <c r="T116" i="158"/>
  <c r="T112" i="158"/>
  <c r="T59" i="158"/>
  <c r="T55" i="158"/>
  <c r="T51" i="158"/>
  <c r="T47" i="158"/>
  <c r="T43" i="158"/>
  <c r="T37" i="158"/>
  <c r="T33" i="158"/>
  <c r="T29" i="158"/>
  <c r="T25" i="158"/>
  <c r="T21" i="158"/>
  <c r="T17" i="158"/>
  <c r="T13" i="158"/>
  <c r="T9" i="158"/>
  <c r="T5" i="158"/>
  <c r="T34" i="158"/>
  <c r="T31" i="158"/>
  <c r="T27" i="158"/>
  <c r="T23" i="158"/>
  <c r="T19" i="158"/>
  <c r="T15" i="158"/>
  <c r="T11" i="158"/>
  <c r="T7" i="158"/>
  <c r="T398" i="158"/>
  <c r="T394" i="158"/>
  <c r="T390" i="158"/>
  <c r="T386" i="158"/>
  <c r="T382" i="158"/>
  <c r="T378" i="158"/>
  <c r="T374" i="158"/>
  <c r="T370" i="158"/>
  <c r="T366" i="158"/>
  <c r="T362" i="158"/>
  <c r="T358" i="158"/>
  <c r="T354" i="158"/>
  <c r="T350" i="158"/>
  <c r="T346" i="158"/>
  <c r="T342" i="158"/>
  <c r="T338" i="158"/>
  <c r="T334" i="158"/>
  <c r="T330" i="158"/>
  <c r="T326" i="158"/>
  <c r="T322" i="158"/>
  <c r="T318" i="158"/>
  <c r="T314" i="158"/>
  <c r="T310" i="158"/>
  <c r="T306" i="158"/>
  <c r="T298" i="158"/>
  <c r="T294" i="158"/>
  <c r="T290" i="158"/>
  <c r="T286" i="158"/>
  <c r="T282" i="158"/>
  <c r="T278" i="158"/>
  <c r="T274" i="158"/>
  <c r="T270" i="158"/>
  <c r="T266" i="158"/>
  <c r="T262" i="158"/>
  <c r="T258" i="158"/>
  <c r="T190" i="158"/>
  <c r="T186" i="158"/>
  <c r="T182" i="158"/>
  <c r="T98" i="158"/>
  <c r="T49" i="158"/>
  <c r="T45" i="158"/>
  <c r="T41" i="158"/>
  <c r="T39" i="158"/>
  <c r="T35" i="158"/>
  <c r="T399" i="158"/>
  <c r="T395" i="158"/>
  <c r="T391" i="158"/>
  <c r="T387" i="158"/>
  <c r="T383" i="158"/>
  <c r="T379" i="158"/>
  <c r="T375" i="158"/>
  <c r="T371" i="158"/>
  <c r="T367" i="158"/>
  <c r="T363" i="158"/>
  <c r="T359" i="158"/>
  <c r="T355" i="158"/>
  <c r="T351" i="158"/>
  <c r="T347" i="158"/>
  <c r="T343" i="158"/>
  <c r="T339" i="158"/>
  <c r="T331" i="158"/>
  <c r="T327" i="158"/>
  <c r="T323" i="158"/>
  <c r="T315" i="158"/>
  <c r="T311" i="158"/>
  <c r="T307" i="158"/>
  <c r="T299" i="158"/>
  <c r="T295" i="158"/>
  <c r="T287" i="158"/>
  <c r="T283" i="158"/>
  <c r="T279" i="158"/>
  <c r="T275" i="158"/>
  <c r="T271" i="158"/>
  <c r="T267" i="158"/>
  <c r="T263" i="158"/>
  <c r="T259" i="158"/>
  <c r="T255" i="158"/>
  <c r="T251" i="158"/>
  <c r="T239" i="158"/>
  <c r="T235" i="158"/>
  <c r="T231" i="158"/>
  <c r="T227" i="158"/>
  <c r="T223" i="158"/>
  <c r="T219" i="158"/>
  <c r="T215" i="158"/>
  <c r="T211" i="158"/>
  <c r="T207" i="158"/>
  <c r="T203" i="158"/>
  <c r="T199" i="158"/>
  <c r="T195" i="158"/>
  <c r="T191" i="158"/>
  <c r="T187" i="158"/>
  <c r="T183" i="158"/>
  <c r="T179" i="158"/>
  <c r="T175" i="158"/>
  <c r="T171" i="158"/>
  <c r="T167" i="158"/>
  <c r="T163" i="158"/>
  <c r="T159" i="158"/>
  <c r="T155" i="158"/>
  <c r="T151" i="158"/>
  <c r="T147" i="158"/>
  <c r="T143" i="158"/>
  <c r="T139" i="158"/>
  <c r="T135" i="158"/>
  <c r="T131" i="158"/>
  <c r="T127" i="158"/>
  <c r="T123" i="158"/>
  <c r="T119" i="158"/>
  <c r="T111" i="158"/>
  <c r="T107" i="158"/>
  <c r="T103" i="158"/>
  <c r="T349" i="158"/>
  <c r="T345" i="158"/>
  <c r="T341" i="158"/>
  <c r="T337" i="158"/>
  <c r="T333" i="158"/>
  <c r="T329" i="158"/>
  <c r="T325" i="158"/>
  <c r="T317" i="158"/>
  <c r="T313" i="158"/>
  <c r="T309" i="158"/>
  <c r="T297" i="158"/>
  <c r="T293" i="158"/>
  <c r="T289" i="158"/>
  <c r="T285" i="158"/>
  <c r="T281" i="158"/>
  <c r="T277" i="158"/>
  <c r="T273" i="158"/>
  <c r="T269" i="158"/>
  <c r="T265" i="158"/>
  <c r="T261" i="158"/>
  <c r="T257" i="158"/>
  <c r="T189" i="158"/>
  <c r="T185" i="158"/>
  <c r="T181" i="158"/>
  <c r="T177" i="158"/>
  <c r="T173" i="158"/>
  <c r="T169" i="158"/>
  <c r="T165" i="158"/>
  <c r="T161" i="158"/>
  <c r="T157" i="158"/>
  <c r="T153" i="158"/>
  <c r="T149" i="158"/>
  <c r="T145" i="158"/>
  <c r="T141" i="158"/>
  <c r="T137" i="158"/>
  <c r="T133" i="158"/>
  <c r="T129" i="158"/>
  <c r="T125" i="158"/>
  <c r="T121" i="158"/>
  <c r="T117" i="158"/>
  <c r="T113" i="158"/>
  <c r="T109" i="158"/>
  <c r="T105" i="158"/>
  <c r="T101" i="158"/>
  <c r="T61" i="158"/>
  <c r="T57" i="158"/>
  <c r="T53" i="158"/>
  <c r="T254" i="158"/>
  <c r="T250" i="158"/>
  <c r="T238" i="158"/>
  <c r="T234" i="158"/>
  <c r="T230" i="158"/>
  <c r="T226" i="158"/>
  <c r="T222" i="158"/>
  <c r="T218" i="158"/>
  <c r="T214" i="158"/>
  <c r="T210" i="158"/>
  <c r="T206" i="158"/>
  <c r="T202" i="158"/>
  <c r="T198" i="158"/>
  <c r="T194" i="158"/>
  <c r="T252" i="158"/>
  <c r="T240" i="158"/>
  <c r="T236" i="158"/>
  <c r="T232" i="158"/>
  <c r="T228" i="158"/>
  <c r="T224" i="158"/>
  <c r="T220" i="158"/>
  <c r="T216" i="158"/>
  <c r="T212" i="158"/>
  <c r="T208" i="158"/>
  <c r="T204" i="158"/>
  <c r="T200" i="158"/>
  <c r="T196" i="158"/>
  <c r="T99" i="158"/>
  <c r="T253" i="158"/>
  <c r="T237" i="158"/>
  <c r="T233" i="158"/>
  <c r="T229" i="158"/>
  <c r="T225" i="158"/>
  <c r="T221" i="158"/>
  <c r="T217" i="158"/>
  <c r="T213" i="158"/>
  <c r="T209" i="158"/>
  <c r="T205" i="158"/>
  <c r="T201" i="158"/>
  <c r="T197" i="158"/>
  <c r="T193" i="158"/>
  <c r="T178" i="158"/>
  <c r="T174" i="158"/>
  <c r="T170" i="158"/>
  <c r="T166" i="158"/>
  <c r="T162" i="158"/>
  <c r="T158" i="158"/>
  <c r="T154" i="158"/>
  <c r="T150" i="158"/>
  <c r="T146" i="158"/>
  <c r="T142" i="158"/>
  <c r="T138" i="158"/>
  <c r="T134" i="158"/>
  <c r="T130" i="158"/>
  <c r="T126" i="158"/>
  <c r="T122" i="158"/>
  <c r="T118" i="158"/>
  <c r="T110" i="158"/>
  <c r="T106" i="158"/>
  <c r="T102" i="158"/>
  <c r="T3" i="158"/>
  <c r="T397" i="158"/>
  <c r="T393" i="158"/>
  <c r="T389" i="158"/>
  <c r="T385" i="158"/>
  <c r="T381" i="158"/>
  <c r="T377" i="158"/>
  <c r="T373" i="158"/>
  <c r="T369" i="158"/>
  <c r="T365" i="158"/>
  <c r="T361" i="158"/>
  <c r="T353" i="158"/>
  <c r="M597" i="158" a="1"/>
  <c r="M597" i="158" s="1"/>
  <c r="L597" i="158" a="1"/>
  <c r="L597" i="158" s="1"/>
  <c r="K597" i="158" a="1"/>
  <c r="K597" i="158" s="1"/>
  <c r="J597" i="158" a="1"/>
  <c r="J597" i="158" s="1"/>
  <c r="M596" i="158" a="1"/>
  <c r="M596" i="158" s="1"/>
  <c r="L596" i="158" a="1"/>
  <c r="L596" i="158" s="1"/>
  <c r="K596" i="158" a="1"/>
  <c r="K596" i="158" s="1"/>
  <c r="J596" i="158" a="1"/>
  <c r="J596" i="158" s="1"/>
  <c r="M595" i="158" a="1"/>
  <c r="M595" i="158" s="1"/>
  <c r="L595" i="158" a="1"/>
  <c r="L595" i="158" s="1"/>
  <c r="K595" i="158" a="1"/>
  <c r="K595" i="158" s="1"/>
  <c r="J595" i="158" a="1"/>
  <c r="J595" i="158" s="1"/>
  <c r="M594" i="158" a="1"/>
  <c r="M594" i="158" s="1"/>
  <c r="L594" i="158" a="1"/>
  <c r="L594" i="158" s="1"/>
  <c r="K594" i="158" a="1"/>
  <c r="K594" i="158" s="1"/>
  <c r="J594" i="158" a="1"/>
  <c r="J594" i="158" s="1"/>
  <c r="M593" i="158" a="1"/>
  <c r="M593" i="158" s="1"/>
  <c r="L593" i="158" a="1"/>
  <c r="L593" i="158" s="1"/>
  <c r="K593" i="158" a="1"/>
  <c r="K593" i="158" s="1"/>
  <c r="J593" i="158" a="1"/>
  <c r="J593" i="158" s="1"/>
  <c r="M592" i="158" a="1"/>
  <c r="M592" i="158" s="1"/>
  <c r="L592" i="158" a="1"/>
  <c r="L592" i="158" s="1"/>
  <c r="K592" i="158" a="1"/>
  <c r="K592" i="158" s="1"/>
  <c r="J592" i="158" a="1"/>
  <c r="J592" i="158" s="1"/>
  <c r="M591" i="158" a="1"/>
  <c r="M591" i="158" s="1"/>
  <c r="L591" i="158" a="1"/>
  <c r="L591" i="158" s="1"/>
  <c r="K591" i="158" a="1"/>
  <c r="K591" i="158" s="1"/>
  <c r="J591" i="158" a="1"/>
  <c r="J591" i="158" s="1"/>
  <c r="M590" i="158" a="1"/>
  <c r="M590" i="158" s="1"/>
  <c r="L590" i="158" a="1"/>
  <c r="L590" i="158" s="1"/>
  <c r="K590" i="158" a="1"/>
  <c r="K590" i="158" s="1"/>
  <c r="J590" i="158" a="1"/>
  <c r="J590" i="158" s="1"/>
  <c r="M589" i="158" a="1"/>
  <c r="M589" i="158" s="1"/>
  <c r="L589" i="158" a="1"/>
  <c r="L589" i="158" s="1"/>
  <c r="K589" i="158" a="1"/>
  <c r="K589" i="158" s="1"/>
  <c r="J589" i="158" a="1"/>
  <c r="J589" i="158" s="1"/>
  <c r="M588" i="158" a="1"/>
  <c r="M588" i="158" s="1"/>
  <c r="L588" i="158" a="1"/>
  <c r="L588" i="158" s="1"/>
  <c r="K588" i="158" a="1"/>
  <c r="K588" i="158" s="1"/>
  <c r="J588" i="158" a="1"/>
  <c r="J588" i="158" s="1"/>
  <c r="M587" i="158" a="1"/>
  <c r="M587" i="158" s="1"/>
  <c r="L587" i="158" a="1"/>
  <c r="L587" i="158" s="1"/>
  <c r="K587" i="158" a="1"/>
  <c r="K587" i="158" s="1"/>
  <c r="J587" i="158" a="1"/>
  <c r="J587" i="158" s="1"/>
  <c r="M586" i="158" a="1"/>
  <c r="M586" i="158" s="1"/>
  <c r="L586" i="158" a="1"/>
  <c r="L586" i="158" s="1"/>
  <c r="K586" i="158" a="1"/>
  <c r="K586" i="158" s="1"/>
  <c r="J586" i="158" a="1"/>
  <c r="J586" i="158" s="1"/>
  <c r="M585" i="158" a="1"/>
  <c r="M585" i="158" s="1"/>
  <c r="L585" i="158" a="1"/>
  <c r="L585" i="158" s="1"/>
  <c r="K585" i="158" a="1"/>
  <c r="K585" i="158" s="1"/>
  <c r="J585" i="158" a="1"/>
  <c r="J585" i="158" s="1"/>
  <c r="M584" i="158" a="1"/>
  <c r="M584" i="158" s="1"/>
  <c r="L584" i="158" a="1"/>
  <c r="L584" i="158" s="1"/>
  <c r="K584" i="158" a="1"/>
  <c r="K584" i="158" s="1"/>
  <c r="J584" i="158" a="1"/>
  <c r="J584" i="158" s="1"/>
  <c r="M583" i="158" a="1"/>
  <c r="M583" i="158" s="1"/>
  <c r="L583" i="158" a="1"/>
  <c r="L583" i="158" s="1"/>
  <c r="K583" i="158" a="1"/>
  <c r="K583" i="158" s="1"/>
  <c r="J583" i="158" a="1"/>
  <c r="J583" i="158" s="1"/>
  <c r="M581" i="158" a="1"/>
  <c r="M581" i="158" s="1"/>
  <c r="L581" i="158" a="1"/>
  <c r="L581" i="158" s="1"/>
  <c r="K581" i="158" a="1"/>
  <c r="K581" i="158" s="1"/>
  <c r="J581" i="158" a="1"/>
  <c r="J581" i="158" s="1"/>
  <c r="M580" i="158" a="1"/>
  <c r="M580" i="158" s="1"/>
  <c r="L580" i="158" a="1"/>
  <c r="L580" i="158" s="1"/>
  <c r="K580" i="158" a="1"/>
  <c r="K580" i="158" s="1"/>
  <c r="J580" i="158" a="1"/>
  <c r="J580" i="158" s="1"/>
  <c r="M579" i="158" a="1"/>
  <c r="M579" i="158" s="1"/>
  <c r="L579" i="158" a="1"/>
  <c r="L579" i="158" s="1"/>
  <c r="K579" i="158" a="1"/>
  <c r="K579" i="158" s="1"/>
  <c r="J579" i="158" a="1"/>
  <c r="J579" i="158" s="1"/>
  <c r="M578" i="158" a="1"/>
  <c r="M578" i="158" s="1"/>
  <c r="L578" i="158" a="1"/>
  <c r="L578" i="158" s="1"/>
  <c r="K578" i="158" a="1"/>
  <c r="K578" i="158" s="1"/>
  <c r="J578" i="158" a="1"/>
  <c r="J578" i="158" s="1"/>
  <c r="M577" i="158" a="1"/>
  <c r="M577" i="158" s="1"/>
  <c r="L577" i="158" a="1"/>
  <c r="L577" i="158" s="1"/>
  <c r="K577" i="158" a="1"/>
  <c r="K577" i="158" s="1"/>
  <c r="J577" i="158" a="1"/>
  <c r="J577" i="158" s="1"/>
  <c r="M576" i="158" a="1"/>
  <c r="M576" i="158" s="1"/>
  <c r="L576" i="158" a="1"/>
  <c r="L576" i="158" s="1"/>
  <c r="K576" i="158" a="1"/>
  <c r="K576" i="158" s="1"/>
  <c r="J576" i="158" a="1"/>
  <c r="J576" i="158" s="1"/>
  <c r="M575" i="158" a="1"/>
  <c r="M575" i="158" s="1"/>
  <c r="L575" i="158" a="1"/>
  <c r="L575" i="158" s="1"/>
  <c r="K575" i="158" a="1"/>
  <c r="K575" i="158" s="1"/>
  <c r="J575" i="158" a="1"/>
  <c r="J575" i="158" s="1"/>
  <c r="M574" i="158" a="1"/>
  <c r="M574" i="158" s="1"/>
  <c r="L574" i="158" a="1"/>
  <c r="L574" i="158" s="1"/>
  <c r="K574" i="158" a="1"/>
  <c r="K574" i="158" s="1"/>
  <c r="J574" i="158" a="1"/>
  <c r="J574" i="158" s="1"/>
  <c r="M573" i="158" a="1"/>
  <c r="M573" i="158" s="1"/>
  <c r="L573" i="158" a="1"/>
  <c r="L573" i="158" s="1"/>
  <c r="K573" i="158" a="1"/>
  <c r="K573" i="158" s="1"/>
  <c r="J573" i="158" a="1"/>
  <c r="J573" i="158" s="1"/>
  <c r="M572" i="158" a="1"/>
  <c r="M572" i="158" s="1"/>
  <c r="L572" i="158" a="1"/>
  <c r="L572" i="158" s="1"/>
  <c r="K572" i="158" a="1"/>
  <c r="K572" i="158" s="1"/>
  <c r="J572" i="158" a="1"/>
  <c r="J572" i="158" s="1"/>
  <c r="M571" i="158" a="1"/>
  <c r="M571" i="158" s="1"/>
  <c r="L571" i="158" a="1"/>
  <c r="L571" i="158" s="1"/>
  <c r="K571" i="158" a="1"/>
  <c r="K571" i="158" s="1"/>
  <c r="J571" i="158" a="1"/>
  <c r="J571" i="158" s="1"/>
  <c r="M570" i="158" a="1"/>
  <c r="M570" i="158" s="1"/>
  <c r="L570" i="158" a="1"/>
  <c r="L570" i="158" s="1"/>
  <c r="K570" i="158" a="1"/>
  <c r="K570" i="158" s="1"/>
  <c r="J570" i="158" a="1"/>
  <c r="J570" i="158" s="1"/>
  <c r="M569" i="158" a="1"/>
  <c r="M569" i="158" s="1"/>
  <c r="L569" i="158" a="1"/>
  <c r="L569" i="158" s="1"/>
  <c r="K569" i="158" a="1"/>
  <c r="K569" i="158" s="1"/>
  <c r="J569" i="158" a="1"/>
  <c r="J569" i="158" s="1"/>
  <c r="M568" i="158" a="1"/>
  <c r="M568" i="158" s="1"/>
  <c r="L568" i="158" a="1"/>
  <c r="L568" i="158" s="1"/>
  <c r="K568" i="158" a="1"/>
  <c r="K568" i="158" s="1"/>
  <c r="J568" i="158" a="1"/>
  <c r="J568" i="158" s="1"/>
  <c r="M567" i="158" a="1"/>
  <c r="M567" i="158" s="1"/>
  <c r="L567" i="158" a="1"/>
  <c r="L567" i="158" s="1"/>
  <c r="K567" i="158" a="1"/>
  <c r="K567" i="158" s="1"/>
  <c r="J567" i="158" a="1"/>
  <c r="J567" i="158" s="1"/>
  <c r="M566" i="158" a="1"/>
  <c r="M566" i="158" s="1"/>
  <c r="L566" i="158" a="1"/>
  <c r="L566" i="158" s="1"/>
  <c r="K566" i="158" a="1"/>
  <c r="K566" i="158" s="1"/>
  <c r="J566" i="158" a="1"/>
  <c r="J566" i="158" s="1"/>
  <c r="M565" i="158" a="1"/>
  <c r="M565" i="158" s="1"/>
  <c r="L565" i="158" a="1"/>
  <c r="L565" i="158" s="1"/>
  <c r="K565" i="158" a="1"/>
  <c r="K565" i="158" s="1"/>
  <c r="J565" i="158" a="1"/>
  <c r="J565" i="158" s="1"/>
  <c r="M564" i="158" a="1"/>
  <c r="M564" i="158" s="1"/>
  <c r="L564" i="158" a="1"/>
  <c r="L564" i="158" s="1"/>
  <c r="K564" i="158" a="1"/>
  <c r="K564" i="158" s="1"/>
  <c r="J564" i="158" a="1"/>
  <c r="J564" i="158" s="1"/>
  <c r="M563" i="158" a="1"/>
  <c r="M563" i="158" s="1"/>
  <c r="L563" i="158" a="1"/>
  <c r="L563" i="158" s="1"/>
  <c r="K563" i="158" a="1"/>
  <c r="K563" i="158" s="1"/>
  <c r="J563" i="158" a="1"/>
  <c r="J563" i="158" s="1"/>
  <c r="M562" i="158" a="1"/>
  <c r="M562" i="158" s="1"/>
  <c r="L562" i="158" a="1"/>
  <c r="L562" i="158" s="1"/>
  <c r="K562" i="158" a="1"/>
  <c r="K562" i="158" s="1"/>
  <c r="J562" i="158" a="1"/>
  <c r="J562" i="158" s="1"/>
  <c r="M561" i="158" a="1"/>
  <c r="M561" i="158" s="1"/>
  <c r="L561" i="158" a="1"/>
  <c r="L561" i="158" s="1"/>
  <c r="K561" i="158" a="1"/>
  <c r="K561" i="158" s="1"/>
  <c r="J561" i="158" a="1"/>
  <c r="J561" i="158" s="1"/>
  <c r="M560" i="158" a="1"/>
  <c r="M560" i="158" s="1"/>
  <c r="L560" i="158" a="1"/>
  <c r="L560" i="158" s="1"/>
  <c r="K560" i="158" a="1"/>
  <c r="K560" i="158" s="1"/>
  <c r="J560" i="158" a="1"/>
  <c r="J560" i="158" s="1"/>
  <c r="M559" i="158" a="1"/>
  <c r="M559" i="158" s="1"/>
  <c r="L559" i="158" a="1"/>
  <c r="L559" i="158" s="1"/>
  <c r="K559" i="158" a="1"/>
  <c r="K559" i="158" s="1"/>
  <c r="J559" i="158" a="1"/>
  <c r="J559" i="158" s="1"/>
  <c r="M558" i="158" a="1"/>
  <c r="M558" i="158" s="1"/>
  <c r="L558" i="158" a="1"/>
  <c r="L558" i="158" s="1"/>
  <c r="K558" i="158" a="1"/>
  <c r="K558" i="158" s="1"/>
  <c r="J558" i="158" a="1"/>
  <c r="J558" i="158" s="1"/>
  <c r="M557" i="158" a="1"/>
  <c r="M557" i="158" s="1"/>
  <c r="L557" i="158" a="1"/>
  <c r="L557" i="158" s="1"/>
  <c r="K557" i="158" a="1"/>
  <c r="K557" i="158" s="1"/>
  <c r="J557" i="158" a="1"/>
  <c r="J557" i="158" s="1"/>
  <c r="M556" i="158" a="1"/>
  <c r="M556" i="158" s="1"/>
  <c r="L556" i="158" a="1"/>
  <c r="L556" i="158" s="1"/>
  <c r="K556" i="158" a="1"/>
  <c r="K556" i="158" s="1"/>
  <c r="J556" i="158" a="1"/>
  <c r="J556" i="158" s="1"/>
  <c r="M555" i="158" a="1"/>
  <c r="M555" i="158" s="1"/>
  <c r="L555" i="158" a="1"/>
  <c r="L555" i="158" s="1"/>
  <c r="K555" i="158" a="1"/>
  <c r="K555" i="158" s="1"/>
  <c r="J555" i="158" a="1"/>
  <c r="J555" i="158" s="1"/>
  <c r="M554" i="158" a="1"/>
  <c r="M554" i="158" s="1"/>
  <c r="L554" i="158" a="1"/>
  <c r="L554" i="158" s="1"/>
  <c r="K554" i="158" a="1"/>
  <c r="K554" i="158" s="1"/>
  <c r="J554" i="158" a="1"/>
  <c r="J554" i="158" s="1"/>
  <c r="M553" i="158" a="1"/>
  <c r="M553" i="158" s="1"/>
  <c r="L553" i="158" a="1"/>
  <c r="L553" i="158" s="1"/>
  <c r="K553" i="158" a="1"/>
  <c r="K553" i="158" s="1"/>
  <c r="J553" i="158" a="1"/>
  <c r="J553" i="158" s="1"/>
  <c r="M552" i="158" a="1"/>
  <c r="M552" i="158" s="1"/>
  <c r="L552" i="158" a="1"/>
  <c r="L552" i="158" s="1"/>
  <c r="K552" i="158" a="1"/>
  <c r="K552" i="158" s="1"/>
  <c r="J552" i="158" a="1"/>
  <c r="J552" i="158" s="1"/>
  <c r="M551" i="158" a="1"/>
  <c r="M551" i="158" s="1"/>
  <c r="L551" i="158" a="1"/>
  <c r="L551" i="158" s="1"/>
  <c r="K551" i="158" a="1"/>
  <c r="K551" i="158" s="1"/>
  <c r="J551" i="158" a="1"/>
  <c r="J551" i="158" s="1"/>
  <c r="M550" i="158" a="1"/>
  <c r="M550" i="158" s="1"/>
  <c r="L550" i="158" a="1"/>
  <c r="L550" i="158" s="1"/>
  <c r="K550" i="158" a="1"/>
  <c r="K550" i="158" s="1"/>
  <c r="J550" i="158" a="1"/>
  <c r="J550" i="158" s="1"/>
  <c r="M549" i="158" a="1"/>
  <c r="M549" i="158" s="1"/>
  <c r="L549" i="158" a="1"/>
  <c r="L549" i="158" s="1"/>
  <c r="K549" i="158" a="1"/>
  <c r="K549" i="158" s="1"/>
  <c r="J549" i="158" a="1"/>
  <c r="J549" i="158" s="1"/>
  <c r="M548" i="158" a="1"/>
  <c r="M548" i="158" s="1"/>
  <c r="L548" i="158" a="1"/>
  <c r="L548" i="158" s="1"/>
  <c r="K548" i="158" a="1"/>
  <c r="K548" i="158" s="1"/>
  <c r="J548" i="158" a="1"/>
  <c r="J548" i="158" s="1"/>
  <c r="M547" i="158" a="1"/>
  <c r="M547" i="158" s="1"/>
  <c r="L547" i="158" a="1"/>
  <c r="L547" i="158" s="1"/>
  <c r="K547" i="158" a="1"/>
  <c r="K547" i="158" s="1"/>
  <c r="J547" i="158" a="1"/>
  <c r="J547" i="158" s="1"/>
  <c r="M546" i="158" a="1"/>
  <c r="M546" i="158" s="1"/>
  <c r="L546" i="158" a="1"/>
  <c r="L546" i="158" s="1"/>
  <c r="K546" i="158" a="1"/>
  <c r="K546" i="158" s="1"/>
  <c r="J546" i="158" a="1"/>
  <c r="J546" i="158" s="1"/>
  <c r="M545" i="158" a="1"/>
  <c r="M545" i="158" s="1"/>
  <c r="L545" i="158" a="1"/>
  <c r="L545" i="158" s="1"/>
  <c r="K545" i="158" a="1"/>
  <c r="K545" i="158" s="1"/>
  <c r="J545" i="158" a="1"/>
  <c r="J545" i="158" s="1"/>
  <c r="M544" i="158" a="1"/>
  <c r="M544" i="158" s="1"/>
  <c r="L544" i="158" a="1"/>
  <c r="L544" i="158" s="1"/>
  <c r="K544" i="158" a="1"/>
  <c r="K544" i="158" s="1"/>
  <c r="J544" i="158" a="1"/>
  <c r="J544" i="158" s="1"/>
  <c r="M543" i="158" a="1"/>
  <c r="M543" i="158" s="1"/>
  <c r="L543" i="158" a="1"/>
  <c r="L543" i="158" s="1"/>
  <c r="K543" i="158" a="1"/>
  <c r="K543" i="158" s="1"/>
  <c r="J543" i="158" a="1"/>
  <c r="J543" i="158" s="1"/>
  <c r="M542" i="158" a="1"/>
  <c r="M542" i="158" s="1"/>
  <c r="L542" i="158" a="1"/>
  <c r="L542" i="158" s="1"/>
  <c r="K542" i="158" a="1"/>
  <c r="K542" i="158" s="1"/>
  <c r="J542" i="158" a="1"/>
  <c r="J542" i="158" s="1"/>
  <c r="M541" i="158" a="1"/>
  <c r="M541" i="158" s="1"/>
  <c r="L541" i="158" a="1"/>
  <c r="L541" i="158" s="1"/>
  <c r="K541" i="158" a="1"/>
  <c r="K541" i="158" s="1"/>
  <c r="J541" i="158" a="1"/>
  <c r="J541" i="158" s="1"/>
  <c r="M540" i="158" a="1"/>
  <c r="M540" i="158" s="1"/>
  <c r="L540" i="158" a="1"/>
  <c r="L540" i="158" s="1"/>
  <c r="K540" i="158" a="1"/>
  <c r="K540" i="158" s="1"/>
  <c r="J540" i="158" a="1"/>
  <c r="J540" i="158" s="1"/>
  <c r="M539" i="158" a="1"/>
  <c r="M539" i="158" s="1"/>
  <c r="L539" i="158" a="1"/>
  <c r="L539" i="158" s="1"/>
  <c r="K539" i="158" a="1"/>
  <c r="K539" i="158" s="1"/>
  <c r="J539" i="158" a="1"/>
  <c r="J539" i="158" s="1"/>
  <c r="M538" i="158" a="1"/>
  <c r="M538" i="158" s="1"/>
  <c r="L538" i="158" a="1"/>
  <c r="L538" i="158" s="1"/>
  <c r="K538" i="158" a="1"/>
  <c r="K538" i="158" s="1"/>
  <c r="J538" i="158" a="1"/>
  <c r="J538" i="158" s="1"/>
  <c r="M537" i="158" a="1"/>
  <c r="M537" i="158" s="1"/>
  <c r="L537" i="158" a="1"/>
  <c r="L537" i="158" s="1"/>
  <c r="K537" i="158" a="1"/>
  <c r="K537" i="158" s="1"/>
  <c r="J537" i="158" a="1"/>
  <c r="J537" i="158" s="1"/>
  <c r="M536" i="158" a="1"/>
  <c r="M536" i="158" s="1"/>
  <c r="L536" i="158" a="1"/>
  <c r="L536" i="158" s="1"/>
  <c r="K536" i="158" a="1"/>
  <c r="K536" i="158" s="1"/>
  <c r="J536" i="158" a="1"/>
  <c r="J536" i="158" s="1"/>
  <c r="M535" i="158" a="1"/>
  <c r="M535" i="158" s="1"/>
  <c r="L535" i="158" a="1"/>
  <c r="L535" i="158" s="1"/>
  <c r="K535" i="158" a="1"/>
  <c r="K535" i="158" s="1"/>
  <c r="J535" i="158" a="1"/>
  <c r="J535" i="158" s="1"/>
  <c r="M534" i="158" a="1"/>
  <c r="M534" i="158" s="1"/>
  <c r="L534" i="158" a="1"/>
  <c r="L534" i="158" s="1"/>
  <c r="K534" i="158" a="1"/>
  <c r="K534" i="158" s="1"/>
  <c r="J534" i="158" a="1"/>
  <c r="J534" i="158" s="1"/>
  <c r="M533" i="158" a="1"/>
  <c r="M533" i="158" s="1"/>
  <c r="L533" i="158" a="1"/>
  <c r="L533" i="158" s="1"/>
  <c r="K533" i="158" a="1"/>
  <c r="K533" i="158" s="1"/>
  <c r="J533" i="158" a="1"/>
  <c r="J533" i="158" s="1"/>
  <c r="M532" i="158" a="1"/>
  <c r="M532" i="158" s="1"/>
  <c r="L532" i="158" a="1"/>
  <c r="L532" i="158" s="1"/>
  <c r="K532" i="158" a="1"/>
  <c r="K532" i="158" s="1"/>
  <c r="J532" i="158" a="1"/>
  <c r="J532" i="158" s="1"/>
  <c r="M531" i="158" a="1"/>
  <c r="M531" i="158" s="1"/>
  <c r="L531" i="158" a="1"/>
  <c r="L531" i="158" s="1"/>
  <c r="K531" i="158" a="1"/>
  <c r="K531" i="158" s="1"/>
  <c r="J531" i="158" a="1"/>
  <c r="J531" i="158" s="1"/>
  <c r="M530" i="158" a="1"/>
  <c r="M530" i="158" s="1"/>
  <c r="L530" i="158" a="1"/>
  <c r="L530" i="158" s="1"/>
  <c r="K530" i="158" a="1"/>
  <c r="K530" i="158" s="1"/>
  <c r="J530" i="158" a="1"/>
  <c r="J530" i="158" s="1"/>
  <c r="M529" i="158" a="1"/>
  <c r="M529" i="158" s="1"/>
  <c r="L529" i="158" a="1"/>
  <c r="L529" i="158" s="1"/>
  <c r="K529" i="158" a="1"/>
  <c r="K529" i="158" s="1"/>
  <c r="J529" i="158" a="1"/>
  <c r="J529" i="158" s="1"/>
  <c r="M528" i="158" a="1"/>
  <c r="M528" i="158" s="1"/>
  <c r="L528" i="158" a="1"/>
  <c r="L528" i="158" s="1"/>
  <c r="K528" i="158" a="1"/>
  <c r="K528" i="158" s="1"/>
  <c r="J528" i="158" a="1"/>
  <c r="J528" i="158" s="1"/>
  <c r="M527" i="158" a="1"/>
  <c r="M527" i="158" s="1"/>
  <c r="L527" i="158" a="1"/>
  <c r="L527" i="158" s="1"/>
  <c r="K527" i="158" a="1"/>
  <c r="K527" i="158" s="1"/>
  <c r="J527" i="158" a="1"/>
  <c r="J527" i="158" s="1"/>
  <c r="M526" i="158" a="1"/>
  <c r="M526" i="158" s="1"/>
  <c r="L526" i="158" a="1"/>
  <c r="L526" i="158" s="1"/>
  <c r="K526" i="158" a="1"/>
  <c r="K526" i="158" s="1"/>
  <c r="J526" i="158" a="1"/>
  <c r="J526" i="158" s="1"/>
  <c r="M525" i="158" a="1"/>
  <c r="M525" i="158" s="1"/>
  <c r="L525" i="158" a="1"/>
  <c r="L525" i="158" s="1"/>
  <c r="K525" i="158" a="1"/>
  <c r="K525" i="158" s="1"/>
  <c r="J525" i="158" a="1"/>
  <c r="J525" i="158" s="1"/>
  <c r="M524" i="158" a="1"/>
  <c r="M524" i="158" s="1"/>
  <c r="L524" i="158" a="1"/>
  <c r="L524" i="158" s="1"/>
  <c r="K524" i="158" a="1"/>
  <c r="K524" i="158" s="1"/>
  <c r="J524" i="158" a="1"/>
  <c r="J524" i="158" s="1"/>
  <c r="M523" i="158" a="1"/>
  <c r="M523" i="158" s="1"/>
  <c r="L523" i="158" a="1"/>
  <c r="L523" i="158" s="1"/>
  <c r="K523" i="158" a="1"/>
  <c r="K523" i="158" s="1"/>
  <c r="J523" i="158" a="1"/>
  <c r="J523" i="158" s="1"/>
  <c r="M522" i="158" a="1"/>
  <c r="M522" i="158" s="1"/>
  <c r="L522" i="158" a="1"/>
  <c r="L522" i="158" s="1"/>
  <c r="K522" i="158" a="1"/>
  <c r="K522" i="158" s="1"/>
  <c r="J522" i="158" a="1"/>
  <c r="J522" i="158" s="1"/>
  <c r="M521" i="158" a="1"/>
  <c r="M521" i="158" s="1"/>
  <c r="L521" i="158" a="1"/>
  <c r="L521" i="158" s="1"/>
  <c r="K521" i="158" a="1"/>
  <c r="K521" i="158" s="1"/>
  <c r="J521" i="158" a="1"/>
  <c r="J521" i="158" s="1"/>
  <c r="M520" i="158" a="1"/>
  <c r="M520" i="158" s="1"/>
  <c r="L520" i="158" a="1"/>
  <c r="L520" i="158" s="1"/>
  <c r="K520" i="158" a="1"/>
  <c r="K520" i="158" s="1"/>
  <c r="J520" i="158" a="1"/>
  <c r="J520" i="158" s="1"/>
  <c r="M519" i="158" a="1"/>
  <c r="M519" i="158" s="1"/>
  <c r="L519" i="158" a="1"/>
  <c r="L519" i="158" s="1"/>
  <c r="K519" i="158" a="1"/>
  <c r="K519" i="158" s="1"/>
  <c r="J519" i="158" a="1"/>
  <c r="J519" i="158" s="1"/>
  <c r="M518" i="158" a="1"/>
  <c r="M518" i="158" s="1"/>
  <c r="L518" i="158" a="1"/>
  <c r="L518" i="158" s="1"/>
  <c r="K518" i="158" a="1"/>
  <c r="K518" i="158" s="1"/>
  <c r="J518" i="158" a="1"/>
  <c r="J518" i="158" s="1"/>
  <c r="M517" i="158" a="1"/>
  <c r="M517" i="158" s="1"/>
  <c r="L517" i="158" a="1"/>
  <c r="L517" i="158" s="1"/>
  <c r="K517" i="158" a="1"/>
  <c r="K517" i="158" s="1"/>
  <c r="J517" i="158" a="1"/>
  <c r="J517" i="158" s="1"/>
  <c r="M516" i="158" a="1"/>
  <c r="M516" i="158" s="1"/>
  <c r="L516" i="158" a="1"/>
  <c r="L516" i="158" s="1"/>
  <c r="K516" i="158" a="1"/>
  <c r="K516" i="158" s="1"/>
  <c r="J516" i="158" a="1"/>
  <c r="J516" i="158" s="1"/>
  <c r="M515" i="158" a="1"/>
  <c r="M515" i="158" s="1"/>
  <c r="L515" i="158" a="1"/>
  <c r="L515" i="158" s="1"/>
  <c r="K515" i="158" a="1"/>
  <c r="K515" i="158" s="1"/>
  <c r="J515" i="158" a="1"/>
  <c r="J515" i="158" s="1"/>
  <c r="M514" i="158" a="1"/>
  <c r="M514" i="158" s="1"/>
  <c r="L514" i="158" a="1"/>
  <c r="L514" i="158" s="1"/>
  <c r="K514" i="158" a="1"/>
  <c r="K514" i="158" s="1"/>
  <c r="J514" i="158" a="1"/>
  <c r="J514" i="158" s="1"/>
  <c r="M512" i="158" a="1"/>
  <c r="M512" i="158" s="1"/>
  <c r="L512" i="158" a="1"/>
  <c r="L512" i="158" s="1"/>
  <c r="K512" i="158" a="1"/>
  <c r="K512" i="158" s="1"/>
  <c r="J512" i="158" a="1"/>
  <c r="J512" i="158" s="1"/>
  <c r="M511" i="158" a="1"/>
  <c r="M511" i="158" s="1"/>
  <c r="L511" i="158" a="1"/>
  <c r="L511" i="158" s="1"/>
  <c r="K511" i="158" a="1"/>
  <c r="K511" i="158" s="1"/>
  <c r="J511" i="158" a="1"/>
  <c r="J511" i="158" s="1"/>
  <c r="M510" i="158" a="1"/>
  <c r="M510" i="158" s="1"/>
  <c r="L510" i="158" a="1"/>
  <c r="L510" i="158" s="1"/>
  <c r="K510" i="158" a="1"/>
  <c r="K510" i="158" s="1"/>
  <c r="J510" i="158" a="1"/>
  <c r="J510" i="158" s="1"/>
  <c r="M509" i="158" a="1"/>
  <c r="M509" i="158" s="1"/>
  <c r="L509" i="158" a="1"/>
  <c r="L509" i="158" s="1"/>
  <c r="K509" i="158" a="1"/>
  <c r="K509" i="158" s="1"/>
  <c r="J509" i="158" a="1"/>
  <c r="J509" i="158" s="1"/>
  <c r="M508" i="158" a="1"/>
  <c r="M508" i="158" s="1"/>
  <c r="L508" i="158" a="1"/>
  <c r="L508" i="158" s="1"/>
  <c r="K508" i="158" a="1"/>
  <c r="K508" i="158" s="1"/>
  <c r="J508" i="158" a="1"/>
  <c r="J508" i="158" s="1"/>
  <c r="M507" i="158" a="1"/>
  <c r="M507" i="158" s="1"/>
  <c r="L507" i="158" a="1"/>
  <c r="L507" i="158" s="1"/>
  <c r="K507" i="158" a="1"/>
  <c r="K507" i="158" s="1"/>
  <c r="J507" i="158" a="1"/>
  <c r="J507" i="158" s="1"/>
  <c r="M506" i="158" a="1"/>
  <c r="M506" i="158" s="1"/>
  <c r="L506" i="158" a="1"/>
  <c r="L506" i="158" s="1"/>
  <c r="K506" i="158" a="1"/>
  <c r="K506" i="158" s="1"/>
  <c r="J506" i="158" a="1"/>
  <c r="J506" i="158" s="1"/>
  <c r="M505" i="158" a="1"/>
  <c r="M505" i="158" s="1"/>
  <c r="L505" i="158" a="1"/>
  <c r="L505" i="158" s="1"/>
  <c r="K505" i="158" a="1"/>
  <c r="K505" i="158" s="1"/>
  <c r="J505" i="158" a="1"/>
  <c r="J505" i="158" s="1"/>
  <c r="M504" i="158" a="1"/>
  <c r="M504" i="158" s="1"/>
  <c r="L504" i="158" a="1"/>
  <c r="L504" i="158" s="1"/>
  <c r="K504" i="158" a="1"/>
  <c r="K504" i="158" s="1"/>
  <c r="J504" i="158" a="1"/>
  <c r="J504" i="158" s="1"/>
  <c r="M503" i="158" a="1"/>
  <c r="M503" i="158" s="1"/>
  <c r="L503" i="158" a="1"/>
  <c r="L503" i="158" s="1"/>
  <c r="K503" i="158" a="1"/>
  <c r="K503" i="158" s="1"/>
  <c r="J503" i="158" a="1"/>
  <c r="J503" i="158" s="1"/>
  <c r="M502" i="158" a="1"/>
  <c r="M502" i="158" s="1"/>
  <c r="L502" i="158" a="1"/>
  <c r="L502" i="158" s="1"/>
  <c r="K502" i="158" a="1"/>
  <c r="K502" i="158" s="1"/>
  <c r="J502" i="158" a="1"/>
  <c r="J502" i="158" s="1"/>
  <c r="M501" i="158" a="1"/>
  <c r="M501" i="158" s="1"/>
  <c r="L501" i="158" a="1"/>
  <c r="L501" i="158" s="1"/>
  <c r="K501" i="158" a="1"/>
  <c r="K501" i="158" s="1"/>
  <c r="J501" i="158" a="1"/>
  <c r="J501" i="158" s="1"/>
  <c r="M500" i="158" a="1"/>
  <c r="M500" i="158" s="1"/>
  <c r="L500" i="158" a="1"/>
  <c r="L500" i="158" s="1"/>
  <c r="M499" i="158" a="1"/>
  <c r="M499" i="158" s="1"/>
  <c r="L499" i="158" a="1"/>
  <c r="L499" i="158" s="1"/>
  <c r="K499" i="158" a="1"/>
  <c r="K499" i="158" s="1"/>
  <c r="J499" i="158" a="1"/>
  <c r="J499" i="158" s="1"/>
  <c r="M498" i="158" a="1"/>
  <c r="M498" i="158" s="1"/>
  <c r="L498" i="158" a="1"/>
  <c r="L498" i="158" s="1"/>
  <c r="K498" i="158" a="1"/>
  <c r="K498" i="158" s="1"/>
  <c r="J498" i="158" a="1"/>
  <c r="J498" i="158" s="1"/>
  <c r="M497" i="158" a="1"/>
  <c r="M497" i="158" s="1"/>
  <c r="L497" i="158" a="1"/>
  <c r="L497" i="158" s="1"/>
  <c r="K497" i="158" a="1"/>
  <c r="K497" i="158" s="1"/>
  <c r="J497" i="158" a="1"/>
  <c r="J497" i="158" s="1"/>
  <c r="M496" i="158" a="1"/>
  <c r="M496" i="158" s="1"/>
  <c r="L496" i="158" a="1"/>
  <c r="L496" i="158" s="1"/>
  <c r="K496" i="158" a="1"/>
  <c r="K496" i="158" s="1"/>
  <c r="J496" i="158" a="1"/>
  <c r="J496" i="158" s="1"/>
  <c r="M495" i="158" a="1"/>
  <c r="M495" i="158" s="1"/>
  <c r="L495" i="158" a="1"/>
  <c r="L495" i="158" s="1"/>
  <c r="K495" i="158" a="1"/>
  <c r="K495" i="158" s="1"/>
  <c r="J495" i="158" a="1"/>
  <c r="J495" i="158" s="1"/>
  <c r="M494" i="158" a="1"/>
  <c r="M494" i="158" s="1"/>
  <c r="L494" i="158" a="1"/>
  <c r="L494" i="158" s="1"/>
  <c r="K494" i="158" a="1"/>
  <c r="K494" i="158" s="1"/>
  <c r="J494" i="158" a="1"/>
  <c r="J494" i="158" s="1"/>
  <c r="M493" i="158" a="1"/>
  <c r="M493" i="158" s="1"/>
  <c r="L493" i="158" a="1"/>
  <c r="L493" i="158" s="1"/>
  <c r="K493" i="158" a="1"/>
  <c r="K493" i="158" s="1"/>
  <c r="J493" i="158" a="1"/>
  <c r="J493" i="158" s="1"/>
  <c r="M492" i="158" a="1"/>
  <c r="M492" i="158" s="1"/>
  <c r="L492" i="158" a="1"/>
  <c r="L492" i="158" s="1"/>
  <c r="K492" i="158" a="1"/>
  <c r="K492" i="158" s="1"/>
  <c r="J492" i="158" a="1"/>
  <c r="J492" i="158" s="1"/>
  <c r="M491" i="158" a="1"/>
  <c r="M491" i="158" s="1"/>
  <c r="L491" i="158" a="1"/>
  <c r="L491" i="158" s="1"/>
  <c r="K491" i="158" a="1"/>
  <c r="K491" i="158" s="1"/>
  <c r="J491" i="158" a="1"/>
  <c r="J491" i="158" s="1"/>
  <c r="M490" i="158" a="1"/>
  <c r="M490" i="158" s="1"/>
  <c r="L490" i="158" a="1"/>
  <c r="L490" i="158" s="1"/>
  <c r="K490" i="158" a="1"/>
  <c r="K490" i="158" s="1"/>
  <c r="J490" i="158" a="1"/>
  <c r="J490" i="158" s="1"/>
  <c r="M489" i="158" a="1"/>
  <c r="M489" i="158" s="1"/>
  <c r="L489" i="158" a="1"/>
  <c r="L489" i="158" s="1"/>
  <c r="K489" i="158" a="1"/>
  <c r="K489" i="158" s="1"/>
  <c r="J489" i="158" a="1"/>
  <c r="J489" i="158" s="1"/>
  <c r="M488" i="158" a="1"/>
  <c r="M488" i="158" s="1"/>
  <c r="L488" i="158" a="1"/>
  <c r="L488" i="158" s="1"/>
  <c r="K488" i="158" a="1"/>
  <c r="K488" i="158" s="1"/>
  <c r="J488" i="158" a="1"/>
  <c r="J488" i="158" s="1"/>
  <c r="M487" i="158" a="1"/>
  <c r="M487" i="158" s="1"/>
  <c r="L487" i="158" a="1"/>
  <c r="L487" i="158" s="1"/>
  <c r="K487" i="158" a="1"/>
  <c r="K487" i="158" s="1"/>
  <c r="J487" i="158" a="1"/>
  <c r="J487" i="158" s="1"/>
  <c r="M486" i="158" a="1"/>
  <c r="M486" i="158" s="1"/>
  <c r="L486" i="158" a="1"/>
  <c r="L486" i="158" s="1"/>
  <c r="K486" i="158" a="1"/>
  <c r="K486" i="158" s="1"/>
  <c r="J486" i="158" a="1"/>
  <c r="J486" i="158" s="1"/>
  <c r="M485" i="158" a="1"/>
  <c r="M485" i="158" s="1"/>
  <c r="L485" i="158" a="1"/>
  <c r="L485" i="158" s="1"/>
  <c r="K485" i="158" a="1"/>
  <c r="K485" i="158" s="1"/>
  <c r="J485" i="158" a="1"/>
  <c r="J485" i="158" s="1"/>
  <c r="M484" i="158" a="1"/>
  <c r="M484" i="158" s="1"/>
  <c r="L484" i="158" a="1"/>
  <c r="L484" i="158" s="1"/>
  <c r="K484" i="158" a="1"/>
  <c r="K484" i="158" s="1"/>
  <c r="J484" i="158" a="1"/>
  <c r="J484" i="158" s="1"/>
  <c r="M483" i="158" a="1"/>
  <c r="M483" i="158" s="1"/>
  <c r="L483" i="158" a="1"/>
  <c r="L483" i="158" s="1"/>
  <c r="K483" i="158" a="1"/>
  <c r="K483" i="158" s="1"/>
  <c r="J483" i="158" a="1"/>
  <c r="J483" i="158" s="1"/>
  <c r="M482" i="158" a="1"/>
  <c r="M482" i="158" s="1"/>
  <c r="L482" i="158" a="1"/>
  <c r="L482" i="158" s="1"/>
  <c r="K482" i="158" a="1"/>
  <c r="K482" i="158" s="1"/>
  <c r="J482" i="158" a="1"/>
  <c r="J482" i="158" s="1"/>
  <c r="M481" i="158" a="1"/>
  <c r="M481" i="158" s="1"/>
  <c r="L481" i="158" a="1"/>
  <c r="L481" i="158" s="1"/>
  <c r="K481" i="158" a="1"/>
  <c r="K481" i="158" s="1"/>
  <c r="J481" i="158" a="1"/>
  <c r="J481" i="158" s="1"/>
  <c r="M480" i="158" a="1"/>
  <c r="M480" i="158" s="1"/>
  <c r="L480" i="158" a="1"/>
  <c r="L480" i="158" s="1"/>
  <c r="K480" i="158" a="1"/>
  <c r="K480" i="158" s="1"/>
  <c r="J480" i="158" a="1"/>
  <c r="J480" i="158" s="1"/>
  <c r="M479" i="158" a="1"/>
  <c r="M479" i="158" s="1"/>
  <c r="L479" i="158" a="1"/>
  <c r="L479" i="158" s="1"/>
  <c r="K479" i="158" a="1"/>
  <c r="K479" i="158" s="1"/>
  <c r="J479" i="158" a="1"/>
  <c r="J479" i="158" s="1"/>
  <c r="M476" i="158" a="1"/>
  <c r="M476" i="158" s="1"/>
  <c r="L476" i="158" a="1"/>
  <c r="L476" i="158" s="1"/>
  <c r="K476" i="158" a="1"/>
  <c r="K476" i="158" s="1"/>
  <c r="J476" i="158" a="1"/>
  <c r="J476" i="158" s="1"/>
  <c r="M471" i="158" a="1"/>
  <c r="M471" i="158" s="1"/>
  <c r="L471" i="158" a="1"/>
  <c r="L471" i="158" s="1"/>
  <c r="K471" i="158" a="1"/>
  <c r="K471" i="158" s="1"/>
  <c r="J471" i="158" a="1"/>
  <c r="J471" i="158" s="1"/>
  <c r="M470" i="158" a="1"/>
  <c r="M470" i="158" s="1"/>
  <c r="L470" i="158" a="1"/>
  <c r="L470" i="158" s="1"/>
  <c r="K470" i="158" a="1"/>
  <c r="K470" i="158" s="1"/>
  <c r="J470" i="158" a="1"/>
  <c r="J470" i="158" s="1"/>
  <c r="M463" i="158" a="1"/>
  <c r="M463" i="158" s="1"/>
  <c r="L463" i="158" a="1"/>
  <c r="L463" i="158" s="1"/>
  <c r="K463" i="158" a="1"/>
  <c r="K463" i="158" s="1"/>
  <c r="J463" i="158" a="1"/>
  <c r="J463" i="158" s="1"/>
  <c r="M462" i="158" a="1"/>
  <c r="M462" i="158" s="1"/>
  <c r="L462" i="158" a="1"/>
  <c r="L462" i="158" s="1"/>
  <c r="K462" i="158" a="1"/>
  <c r="K462" i="158" s="1"/>
  <c r="J462" i="158" a="1"/>
  <c r="J462" i="158" s="1"/>
  <c r="M458" i="158" a="1"/>
  <c r="M458" i="158" s="1"/>
  <c r="L458" i="158" a="1"/>
  <c r="L458" i="158" s="1"/>
  <c r="K458" i="158" a="1"/>
  <c r="K458" i="158" s="1"/>
  <c r="J458" i="158" a="1"/>
  <c r="J458" i="158" s="1"/>
  <c r="M455" i="158" a="1"/>
  <c r="M455" i="158" s="1"/>
  <c r="L455" i="158" a="1"/>
  <c r="L455" i="158" s="1"/>
  <c r="K455" i="158" a="1"/>
  <c r="K455" i="158" s="1"/>
  <c r="J455" i="158" a="1"/>
  <c r="J455" i="158" s="1"/>
  <c r="M400" i="158" a="1"/>
  <c r="M400" i="158" s="1"/>
  <c r="L400" i="158" a="1"/>
  <c r="L400" i="158" s="1"/>
  <c r="K400" i="158" a="1"/>
  <c r="K400" i="158" s="1"/>
  <c r="J400" i="158" a="1"/>
  <c r="J400" i="158" s="1"/>
  <c r="M399" i="158" a="1"/>
  <c r="M399" i="158" s="1"/>
  <c r="L399" i="158" a="1"/>
  <c r="L399" i="158" s="1"/>
  <c r="K399" i="158" a="1"/>
  <c r="K399" i="158" s="1"/>
  <c r="J399" i="158" a="1"/>
  <c r="J399" i="158" s="1"/>
  <c r="M398" i="158" a="1"/>
  <c r="M398" i="158" s="1"/>
  <c r="L398" i="158" a="1"/>
  <c r="L398" i="158" s="1"/>
  <c r="K398" i="158" a="1"/>
  <c r="K398" i="158" s="1"/>
  <c r="J398" i="158" a="1"/>
  <c r="J398" i="158" s="1"/>
  <c r="M397" i="158" a="1"/>
  <c r="M397" i="158" s="1"/>
  <c r="L397" i="158" a="1"/>
  <c r="L397" i="158" s="1"/>
  <c r="K397" i="158" a="1"/>
  <c r="K397" i="158" s="1"/>
  <c r="J397" i="158" a="1"/>
  <c r="J397" i="158" s="1"/>
  <c r="M396" i="158" a="1"/>
  <c r="M396" i="158" s="1"/>
  <c r="L396" i="158" a="1"/>
  <c r="L396" i="158" s="1"/>
  <c r="K396" i="158" a="1"/>
  <c r="K396" i="158" s="1"/>
  <c r="J396" i="158" a="1"/>
  <c r="J396" i="158" s="1"/>
  <c r="M395" i="158" a="1"/>
  <c r="M395" i="158" s="1"/>
  <c r="L395" i="158" a="1"/>
  <c r="L395" i="158" s="1"/>
  <c r="K395" i="158" a="1"/>
  <c r="K395" i="158" s="1"/>
  <c r="J395" i="158" a="1"/>
  <c r="J395" i="158" s="1"/>
  <c r="M394" i="158" a="1"/>
  <c r="M394" i="158" s="1"/>
  <c r="L394" i="158" a="1"/>
  <c r="L394" i="158" s="1"/>
  <c r="K394" i="158" a="1"/>
  <c r="K394" i="158" s="1"/>
  <c r="J394" i="158" a="1"/>
  <c r="J394" i="158" s="1"/>
  <c r="M393" i="158" a="1"/>
  <c r="M393" i="158" s="1"/>
  <c r="L393" i="158" a="1"/>
  <c r="L393" i="158" s="1"/>
  <c r="K393" i="158" a="1"/>
  <c r="K393" i="158" s="1"/>
  <c r="J393" i="158" a="1"/>
  <c r="J393" i="158" s="1"/>
  <c r="M392" i="158" a="1"/>
  <c r="M392" i="158" s="1"/>
  <c r="L392" i="158" a="1"/>
  <c r="L392" i="158" s="1"/>
  <c r="K392" i="158" a="1"/>
  <c r="K392" i="158" s="1"/>
  <c r="J392" i="158" a="1"/>
  <c r="J392" i="158" s="1"/>
  <c r="M391" i="158" a="1"/>
  <c r="M391" i="158" s="1"/>
  <c r="L391" i="158" a="1"/>
  <c r="L391" i="158" s="1"/>
  <c r="K391" i="158" a="1"/>
  <c r="K391" i="158" s="1"/>
  <c r="J391" i="158" a="1"/>
  <c r="J391" i="158" s="1"/>
  <c r="M390" i="158" a="1"/>
  <c r="M390" i="158" s="1"/>
  <c r="L390" i="158" a="1"/>
  <c r="L390" i="158" s="1"/>
  <c r="K390" i="158" a="1"/>
  <c r="K390" i="158" s="1"/>
  <c r="J390" i="158" a="1"/>
  <c r="J390" i="158" s="1"/>
  <c r="M389" i="158" a="1"/>
  <c r="M389" i="158" s="1"/>
  <c r="L389" i="158" a="1"/>
  <c r="L389" i="158" s="1"/>
  <c r="K389" i="158" a="1"/>
  <c r="K389" i="158" s="1"/>
  <c r="J389" i="158" a="1"/>
  <c r="J389" i="158" s="1"/>
  <c r="M388" i="158" a="1"/>
  <c r="M388" i="158" s="1"/>
  <c r="L388" i="158" a="1"/>
  <c r="L388" i="158" s="1"/>
  <c r="K388" i="158" a="1"/>
  <c r="K388" i="158" s="1"/>
  <c r="J388" i="158" a="1"/>
  <c r="J388" i="158" s="1"/>
  <c r="M387" i="158" a="1"/>
  <c r="M387" i="158" s="1"/>
  <c r="L387" i="158" a="1"/>
  <c r="L387" i="158" s="1"/>
  <c r="K387" i="158" a="1"/>
  <c r="K387" i="158" s="1"/>
  <c r="J387" i="158" a="1"/>
  <c r="J387" i="158" s="1"/>
  <c r="M386" i="158" a="1"/>
  <c r="M386" i="158" s="1"/>
  <c r="L386" i="158" a="1"/>
  <c r="L386" i="158" s="1"/>
  <c r="K386" i="158" a="1"/>
  <c r="K386" i="158" s="1"/>
  <c r="J386" i="158" a="1"/>
  <c r="J386" i="158" s="1"/>
  <c r="M385" i="158" a="1"/>
  <c r="M385" i="158" s="1"/>
  <c r="L385" i="158" a="1"/>
  <c r="L385" i="158" s="1"/>
  <c r="K385" i="158" a="1"/>
  <c r="K385" i="158" s="1"/>
  <c r="J385" i="158" a="1"/>
  <c r="J385" i="158" s="1"/>
  <c r="M384" i="158" a="1"/>
  <c r="M384" i="158" s="1"/>
  <c r="L384" i="158" a="1"/>
  <c r="L384" i="158" s="1"/>
  <c r="K384" i="158" a="1"/>
  <c r="K384" i="158" s="1"/>
  <c r="J384" i="158" a="1"/>
  <c r="J384" i="158" s="1"/>
  <c r="M383" i="158" a="1"/>
  <c r="M383" i="158" s="1"/>
  <c r="L383" i="158" a="1"/>
  <c r="L383" i="158" s="1"/>
  <c r="K383" i="158" a="1"/>
  <c r="K383" i="158" s="1"/>
  <c r="J383" i="158" a="1"/>
  <c r="J383" i="158" s="1"/>
  <c r="M382" i="158" a="1"/>
  <c r="M382" i="158" s="1"/>
  <c r="L382" i="158" a="1"/>
  <c r="L382" i="158" s="1"/>
  <c r="K382" i="158" a="1"/>
  <c r="K382" i="158" s="1"/>
  <c r="J382" i="158" a="1"/>
  <c r="J382" i="158" s="1"/>
  <c r="M381" i="158" a="1"/>
  <c r="M381" i="158" s="1"/>
  <c r="L381" i="158" a="1"/>
  <c r="L381" i="158" s="1"/>
  <c r="K381" i="158" a="1"/>
  <c r="K381" i="158" s="1"/>
  <c r="J381" i="158" a="1"/>
  <c r="J381" i="158" s="1"/>
  <c r="M380" i="158" a="1"/>
  <c r="M380" i="158" s="1"/>
  <c r="L380" i="158" a="1"/>
  <c r="L380" i="158" s="1"/>
  <c r="K380" i="158" a="1"/>
  <c r="K380" i="158" s="1"/>
  <c r="J380" i="158" a="1"/>
  <c r="J380" i="158" s="1"/>
  <c r="M379" i="158" a="1"/>
  <c r="M379" i="158" s="1"/>
  <c r="L379" i="158" a="1"/>
  <c r="L379" i="158" s="1"/>
  <c r="K379" i="158" a="1"/>
  <c r="K379" i="158" s="1"/>
  <c r="J379" i="158" a="1"/>
  <c r="J379" i="158" s="1"/>
  <c r="M378" i="158" a="1"/>
  <c r="M378" i="158" s="1"/>
  <c r="L378" i="158" a="1"/>
  <c r="L378" i="158" s="1"/>
  <c r="K378" i="158" a="1"/>
  <c r="K378" i="158" s="1"/>
  <c r="J378" i="158" a="1"/>
  <c r="J378" i="158" s="1"/>
  <c r="M377" i="158" a="1"/>
  <c r="M377" i="158" s="1"/>
  <c r="L377" i="158" a="1"/>
  <c r="L377" i="158" s="1"/>
  <c r="K377" i="158" a="1"/>
  <c r="K377" i="158" s="1"/>
  <c r="J377" i="158" a="1"/>
  <c r="J377" i="158" s="1"/>
  <c r="M376" i="158" a="1"/>
  <c r="M376" i="158" s="1"/>
  <c r="L376" i="158" a="1"/>
  <c r="L376" i="158" s="1"/>
  <c r="K376" i="158" a="1"/>
  <c r="K376" i="158" s="1"/>
  <c r="J376" i="158" a="1"/>
  <c r="J376" i="158" s="1"/>
  <c r="M375" i="158" a="1"/>
  <c r="M375" i="158" s="1"/>
  <c r="L375" i="158" a="1"/>
  <c r="L375" i="158" s="1"/>
  <c r="K375" i="158" a="1"/>
  <c r="K375" i="158" s="1"/>
  <c r="J375" i="158" a="1"/>
  <c r="J375" i="158" s="1"/>
  <c r="M374" i="158" a="1"/>
  <c r="M374" i="158" s="1"/>
  <c r="L374" i="158" a="1"/>
  <c r="L374" i="158" s="1"/>
  <c r="K374" i="158" a="1"/>
  <c r="K374" i="158" s="1"/>
  <c r="J374" i="158" a="1"/>
  <c r="J374" i="158" s="1"/>
  <c r="M373" i="158" a="1"/>
  <c r="M373" i="158" s="1"/>
  <c r="L373" i="158" a="1"/>
  <c r="L373" i="158" s="1"/>
  <c r="K373" i="158" a="1"/>
  <c r="K373" i="158" s="1"/>
  <c r="J373" i="158" a="1"/>
  <c r="J373" i="158" s="1"/>
  <c r="M372" i="158" a="1"/>
  <c r="M372" i="158" s="1"/>
  <c r="L372" i="158" a="1"/>
  <c r="L372" i="158" s="1"/>
  <c r="K372" i="158" a="1"/>
  <c r="K372" i="158" s="1"/>
  <c r="J372" i="158" a="1"/>
  <c r="J372" i="158" s="1"/>
  <c r="M371" i="158" a="1"/>
  <c r="M371" i="158" s="1"/>
  <c r="L371" i="158" a="1"/>
  <c r="L371" i="158" s="1"/>
  <c r="K371" i="158" a="1"/>
  <c r="K371" i="158" s="1"/>
  <c r="J371" i="158" a="1"/>
  <c r="J371" i="158" s="1"/>
  <c r="M370" i="158" a="1"/>
  <c r="M370" i="158" s="1"/>
  <c r="L370" i="158" a="1"/>
  <c r="L370" i="158" s="1"/>
  <c r="K370" i="158" a="1"/>
  <c r="K370" i="158" s="1"/>
  <c r="J370" i="158" a="1"/>
  <c r="J370" i="158" s="1"/>
  <c r="M369" i="158" a="1"/>
  <c r="M369" i="158" s="1"/>
  <c r="L369" i="158" a="1"/>
  <c r="L369" i="158" s="1"/>
  <c r="K369" i="158" a="1"/>
  <c r="K369" i="158" s="1"/>
  <c r="J369" i="158" a="1"/>
  <c r="J369" i="158" s="1"/>
  <c r="M368" i="158" a="1"/>
  <c r="M368" i="158" s="1"/>
  <c r="L368" i="158" a="1"/>
  <c r="L368" i="158" s="1"/>
  <c r="K368" i="158" a="1"/>
  <c r="K368" i="158" s="1"/>
  <c r="J368" i="158" a="1"/>
  <c r="J368" i="158" s="1"/>
  <c r="M367" i="158" a="1"/>
  <c r="M367" i="158" s="1"/>
  <c r="L367" i="158" a="1"/>
  <c r="L367" i="158" s="1"/>
  <c r="K367" i="158" a="1"/>
  <c r="K367" i="158" s="1"/>
  <c r="J367" i="158" a="1"/>
  <c r="J367" i="158" s="1"/>
  <c r="M366" i="158" a="1"/>
  <c r="M366" i="158" s="1"/>
  <c r="L366" i="158" a="1"/>
  <c r="L366" i="158" s="1"/>
  <c r="K366" i="158" a="1"/>
  <c r="K366" i="158" s="1"/>
  <c r="J366" i="158" a="1"/>
  <c r="J366" i="158" s="1"/>
  <c r="M365" i="158" a="1"/>
  <c r="M365" i="158" s="1"/>
  <c r="L365" i="158" a="1"/>
  <c r="L365" i="158" s="1"/>
  <c r="K365" i="158" a="1"/>
  <c r="K365" i="158" s="1"/>
  <c r="J365" i="158" a="1"/>
  <c r="J365" i="158" s="1"/>
  <c r="M364" i="158" a="1"/>
  <c r="M364" i="158" s="1"/>
  <c r="L364" i="158" a="1"/>
  <c r="L364" i="158" s="1"/>
  <c r="K364" i="158" a="1"/>
  <c r="K364" i="158" s="1"/>
  <c r="J364" i="158" a="1"/>
  <c r="J364" i="158" s="1"/>
  <c r="M363" i="158" a="1"/>
  <c r="M363" i="158" s="1"/>
  <c r="L363" i="158" a="1"/>
  <c r="L363" i="158" s="1"/>
  <c r="K363" i="158" a="1"/>
  <c r="K363" i="158" s="1"/>
  <c r="J363" i="158" a="1"/>
  <c r="J363" i="158" s="1"/>
  <c r="M362" i="158" a="1"/>
  <c r="M362" i="158" s="1"/>
  <c r="L362" i="158" a="1"/>
  <c r="L362" i="158" s="1"/>
  <c r="K362" i="158" a="1"/>
  <c r="K362" i="158" s="1"/>
  <c r="J362" i="158" a="1"/>
  <c r="J362" i="158" s="1"/>
  <c r="M361" i="158" a="1"/>
  <c r="M361" i="158" s="1"/>
  <c r="L361" i="158" a="1"/>
  <c r="L361" i="158" s="1"/>
  <c r="K361" i="158" a="1"/>
  <c r="K361" i="158" s="1"/>
  <c r="J361" i="158" a="1"/>
  <c r="J361" i="158" s="1"/>
  <c r="M360" i="158" a="1"/>
  <c r="M360" i="158" s="1"/>
  <c r="L360" i="158" a="1"/>
  <c r="L360" i="158" s="1"/>
  <c r="K360" i="158" a="1"/>
  <c r="K360" i="158" s="1"/>
  <c r="J360" i="158" a="1"/>
  <c r="J360" i="158" s="1"/>
  <c r="M359" i="158" a="1"/>
  <c r="M359" i="158" s="1"/>
  <c r="L359" i="158" a="1"/>
  <c r="L359" i="158" s="1"/>
  <c r="K359" i="158" a="1"/>
  <c r="K359" i="158" s="1"/>
  <c r="J359" i="158" a="1"/>
  <c r="J359" i="158" s="1"/>
  <c r="M358" i="158" a="1"/>
  <c r="M358" i="158" s="1"/>
  <c r="L358" i="158" a="1"/>
  <c r="L358" i="158" s="1"/>
  <c r="K358" i="158" a="1"/>
  <c r="K358" i="158" s="1"/>
  <c r="J358" i="158" a="1"/>
  <c r="J358" i="158" s="1"/>
  <c r="M357" i="158" a="1"/>
  <c r="M357" i="158" s="1"/>
  <c r="L357" i="158" a="1"/>
  <c r="L357" i="158" s="1"/>
  <c r="K357" i="158" a="1"/>
  <c r="K357" i="158" s="1"/>
  <c r="J357" i="158" a="1"/>
  <c r="J357" i="158" s="1"/>
  <c r="M356" i="158" a="1"/>
  <c r="M356" i="158" s="1"/>
  <c r="L356" i="158" a="1"/>
  <c r="L356" i="158" s="1"/>
  <c r="K356" i="158" a="1"/>
  <c r="K356" i="158" s="1"/>
  <c r="J356" i="158" a="1"/>
  <c r="J356" i="158" s="1"/>
  <c r="M355" i="158" a="1"/>
  <c r="M355" i="158" s="1"/>
  <c r="L355" i="158" a="1"/>
  <c r="L355" i="158" s="1"/>
  <c r="K355" i="158" a="1"/>
  <c r="K355" i="158" s="1"/>
  <c r="J355" i="158" a="1"/>
  <c r="J355" i="158" s="1"/>
  <c r="M354" i="158" a="1"/>
  <c r="M354" i="158" s="1"/>
  <c r="L354" i="158" a="1"/>
  <c r="L354" i="158" s="1"/>
  <c r="K354" i="158" a="1"/>
  <c r="K354" i="158" s="1"/>
  <c r="J354" i="158" a="1"/>
  <c r="J354" i="158" s="1"/>
  <c r="M353" i="158" a="1"/>
  <c r="M353" i="158" s="1"/>
  <c r="L353" i="158" a="1"/>
  <c r="L353" i="158" s="1"/>
  <c r="K353" i="158" a="1"/>
  <c r="K353" i="158" s="1"/>
  <c r="J353" i="158" a="1"/>
  <c r="J353" i="158" s="1"/>
  <c r="M352" i="158" a="1"/>
  <c r="M352" i="158" s="1"/>
  <c r="L352" i="158" a="1"/>
  <c r="L352" i="158" s="1"/>
  <c r="K352" i="158" a="1"/>
  <c r="K352" i="158" s="1"/>
  <c r="J352" i="158" a="1"/>
  <c r="J352" i="158" s="1"/>
  <c r="M351" i="158" a="1"/>
  <c r="M351" i="158" s="1"/>
  <c r="L351" i="158" a="1"/>
  <c r="L351" i="158" s="1"/>
  <c r="K351" i="158" a="1"/>
  <c r="K351" i="158" s="1"/>
  <c r="J351" i="158" a="1"/>
  <c r="J351" i="158" s="1"/>
  <c r="M350" i="158" a="1"/>
  <c r="M350" i="158" s="1"/>
  <c r="L350" i="158" a="1"/>
  <c r="L350" i="158" s="1"/>
  <c r="K350" i="158" a="1"/>
  <c r="K350" i="158" s="1"/>
  <c r="J350" i="158" a="1"/>
  <c r="J350" i="158" s="1"/>
  <c r="M349" i="158" a="1"/>
  <c r="M349" i="158" s="1"/>
  <c r="L349" i="158" a="1"/>
  <c r="L349" i="158" s="1"/>
  <c r="K349" i="158" a="1"/>
  <c r="K349" i="158" s="1"/>
  <c r="J349" i="158" a="1"/>
  <c r="J349" i="158" s="1"/>
  <c r="M348" i="158" a="1"/>
  <c r="M348" i="158" s="1"/>
  <c r="L348" i="158" a="1"/>
  <c r="L348" i="158" s="1"/>
  <c r="K348" i="158" a="1"/>
  <c r="K348" i="158" s="1"/>
  <c r="J348" i="158" a="1"/>
  <c r="J348" i="158" s="1"/>
  <c r="M347" i="158" a="1"/>
  <c r="M347" i="158" s="1"/>
  <c r="L347" i="158" a="1"/>
  <c r="L347" i="158" s="1"/>
  <c r="K347" i="158" a="1"/>
  <c r="K347" i="158" s="1"/>
  <c r="J347" i="158" a="1"/>
  <c r="J347" i="158" s="1"/>
  <c r="M346" i="158" a="1"/>
  <c r="M346" i="158" s="1"/>
  <c r="L346" i="158" a="1"/>
  <c r="L346" i="158" s="1"/>
  <c r="K346" i="158" a="1"/>
  <c r="K346" i="158" s="1"/>
  <c r="J346" i="158" a="1"/>
  <c r="J346" i="158" s="1"/>
  <c r="M345" i="158" a="1"/>
  <c r="M345" i="158" s="1"/>
  <c r="L345" i="158" a="1"/>
  <c r="L345" i="158" s="1"/>
  <c r="K345" i="158" a="1"/>
  <c r="K345" i="158" s="1"/>
  <c r="J345" i="158" a="1"/>
  <c r="J345" i="158" s="1"/>
  <c r="M344" i="158" a="1"/>
  <c r="M344" i="158" s="1"/>
  <c r="L344" i="158" a="1"/>
  <c r="L344" i="158" s="1"/>
  <c r="K344" i="158" a="1"/>
  <c r="K344" i="158" s="1"/>
  <c r="J344" i="158" a="1"/>
  <c r="J344" i="158" s="1"/>
  <c r="M343" i="158" a="1"/>
  <c r="M343" i="158" s="1"/>
  <c r="L343" i="158" a="1"/>
  <c r="L343" i="158" s="1"/>
  <c r="K343" i="158" a="1"/>
  <c r="K343" i="158" s="1"/>
  <c r="J343" i="158" a="1"/>
  <c r="J343" i="158" s="1"/>
  <c r="M342" i="158" a="1"/>
  <c r="M342" i="158" s="1"/>
  <c r="L342" i="158" a="1"/>
  <c r="L342" i="158" s="1"/>
  <c r="K342" i="158" a="1"/>
  <c r="K342" i="158" s="1"/>
  <c r="J342" i="158" a="1"/>
  <c r="J342" i="158" s="1"/>
  <c r="M341" i="158" a="1"/>
  <c r="M341" i="158" s="1"/>
  <c r="L341" i="158" a="1"/>
  <c r="L341" i="158" s="1"/>
  <c r="K341" i="158" a="1"/>
  <c r="K341" i="158" s="1"/>
  <c r="J341" i="158" a="1"/>
  <c r="J341" i="158" s="1"/>
  <c r="M340" i="158" a="1"/>
  <c r="M340" i="158" s="1"/>
  <c r="L340" i="158" a="1"/>
  <c r="L340" i="158" s="1"/>
  <c r="K340" i="158" a="1"/>
  <c r="K340" i="158" s="1"/>
  <c r="J340" i="158" a="1"/>
  <c r="J340" i="158" s="1"/>
  <c r="M339" i="158" a="1"/>
  <c r="M339" i="158" s="1"/>
  <c r="L339" i="158" a="1"/>
  <c r="L339" i="158" s="1"/>
  <c r="K339" i="158" a="1"/>
  <c r="K339" i="158" s="1"/>
  <c r="J339" i="158" a="1"/>
  <c r="J339" i="158" s="1"/>
  <c r="M338" i="158" a="1"/>
  <c r="M338" i="158" s="1"/>
  <c r="L338" i="158" a="1"/>
  <c r="L338" i="158" s="1"/>
  <c r="K338" i="158" a="1"/>
  <c r="K338" i="158" s="1"/>
  <c r="J338" i="158" a="1"/>
  <c r="J338" i="158" s="1"/>
  <c r="M337" i="158" a="1"/>
  <c r="M337" i="158" s="1"/>
  <c r="L337" i="158" a="1"/>
  <c r="L337" i="158" s="1"/>
  <c r="K337" i="158" a="1"/>
  <c r="K337" i="158" s="1"/>
  <c r="J337" i="158" a="1"/>
  <c r="J337" i="158" s="1"/>
  <c r="M336" i="158" a="1"/>
  <c r="M336" i="158" s="1"/>
  <c r="L336" i="158" a="1"/>
  <c r="L336" i="158" s="1"/>
  <c r="K336" i="158" a="1"/>
  <c r="K336" i="158" s="1"/>
  <c r="J336" i="158" a="1"/>
  <c r="J336" i="158" s="1"/>
  <c r="M335" i="158" a="1"/>
  <c r="M335" i="158" s="1"/>
  <c r="L335" i="158" a="1"/>
  <c r="L335" i="158" s="1"/>
  <c r="K335" i="158" a="1"/>
  <c r="K335" i="158" s="1"/>
  <c r="J335" i="158" a="1"/>
  <c r="J335" i="158" s="1"/>
  <c r="M334" i="158" a="1"/>
  <c r="M334" i="158" s="1"/>
  <c r="L334" i="158" a="1"/>
  <c r="L334" i="158" s="1"/>
  <c r="K334" i="158" a="1"/>
  <c r="K334" i="158" s="1"/>
  <c r="J334" i="158" a="1"/>
  <c r="J334" i="158" s="1"/>
  <c r="M333" i="158" a="1"/>
  <c r="M333" i="158" s="1"/>
  <c r="L333" i="158" a="1"/>
  <c r="L333" i="158" s="1"/>
  <c r="K333" i="158" a="1"/>
  <c r="K333" i="158" s="1"/>
  <c r="J333" i="158" a="1"/>
  <c r="J333" i="158" s="1"/>
  <c r="M332" i="158" a="1"/>
  <c r="M332" i="158" s="1"/>
  <c r="L332" i="158" a="1"/>
  <c r="L332" i="158" s="1"/>
  <c r="K332" i="158" a="1"/>
  <c r="K332" i="158" s="1"/>
  <c r="J332" i="158" a="1"/>
  <c r="J332" i="158" s="1"/>
  <c r="M331" i="158" a="1"/>
  <c r="M331" i="158" s="1"/>
  <c r="L331" i="158" a="1"/>
  <c r="L331" i="158" s="1"/>
  <c r="K331" i="158" a="1"/>
  <c r="K331" i="158" s="1"/>
  <c r="J331" i="158" a="1"/>
  <c r="J331" i="158" s="1"/>
  <c r="M330" i="158" a="1"/>
  <c r="M330" i="158" s="1"/>
  <c r="L330" i="158" a="1"/>
  <c r="L330" i="158" s="1"/>
  <c r="K330" i="158" a="1"/>
  <c r="K330" i="158" s="1"/>
  <c r="J330" i="158" a="1"/>
  <c r="J330" i="158" s="1"/>
  <c r="M329" i="158" a="1"/>
  <c r="M329" i="158" s="1"/>
  <c r="L329" i="158" a="1"/>
  <c r="L329" i="158" s="1"/>
  <c r="K329" i="158" a="1"/>
  <c r="K329" i="158" s="1"/>
  <c r="J329" i="158" a="1"/>
  <c r="J329" i="158" s="1"/>
  <c r="M328" i="158" a="1"/>
  <c r="M328" i="158" s="1"/>
  <c r="L328" i="158" a="1"/>
  <c r="L328" i="158" s="1"/>
  <c r="K328" i="158" a="1"/>
  <c r="K328" i="158" s="1"/>
  <c r="J328" i="158" a="1"/>
  <c r="J328" i="158" s="1"/>
  <c r="M327" i="158" a="1"/>
  <c r="M327" i="158" s="1"/>
  <c r="L327" i="158" a="1"/>
  <c r="L327" i="158" s="1"/>
  <c r="K327" i="158" a="1"/>
  <c r="K327" i="158" s="1"/>
  <c r="J327" i="158" a="1"/>
  <c r="J327" i="158" s="1"/>
  <c r="M326" i="158" a="1"/>
  <c r="M326" i="158" s="1"/>
  <c r="L326" i="158" a="1"/>
  <c r="L326" i="158" s="1"/>
  <c r="K326" i="158" a="1"/>
  <c r="K326" i="158" s="1"/>
  <c r="J326" i="158" a="1"/>
  <c r="J326" i="158" s="1"/>
  <c r="M325" i="158" a="1"/>
  <c r="M325" i="158" s="1"/>
  <c r="L325" i="158" a="1"/>
  <c r="L325" i="158" s="1"/>
  <c r="K325" i="158" a="1"/>
  <c r="K325" i="158" s="1"/>
  <c r="J325" i="158" a="1"/>
  <c r="J325" i="158" s="1"/>
  <c r="M324" i="158" a="1"/>
  <c r="M324" i="158" s="1"/>
  <c r="L324" i="158" a="1"/>
  <c r="L324" i="158" s="1"/>
  <c r="K324" i="158" a="1"/>
  <c r="K324" i="158" s="1"/>
  <c r="J324" i="158" a="1"/>
  <c r="J324" i="158" s="1"/>
  <c r="M323" i="158" a="1"/>
  <c r="M323" i="158" s="1"/>
  <c r="L323" i="158" a="1"/>
  <c r="L323" i="158" s="1"/>
  <c r="K323" i="158" a="1"/>
  <c r="K323" i="158" s="1"/>
  <c r="J323" i="158" a="1"/>
  <c r="J323" i="158" s="1"/>
  <c r="M322" i="158" a="1"/>
  <c r="M322" i="158" s="1"/>
  <c r="L322" i="158" a="1"/>
  <c r="L322" i="158" s="1"/>
  <c r="K322" i="158" a="1"/>
  <c r="K322" i="158" s="1"/>
  <c r="J322" i="158" a="1"/>
  <c r="J322" i="158" s="1"/>
  <c r="M321" i="158" a="1"/>
  <c r="M321" i="158" s="1"/>
  <c r="L321" i="158" a="1"/>
  <c r="L321" i="158" s="1"/>
  <c r="K321" i="158" a="1"/>
  <c r="K321" i="158" s="1"/>
  <c r="J321" i="158" a="1"/>
  <c r="J321" i="158" s="1"/>
  <c r="M320" i="158" a="1"/>
  <c r="M320" i="158" s="1"/>
  <c r="L320" i="158" a="1"/>
  <c r="L320" i="158" s="1"/>
  <c r="K320" i="158" a="1"/>
  <c r="K320" i="158" s="1"/>
  <c r="J320" i="158" a="1"/>
  <c r="J320" i="158" s="1"/>
  <c r="M319" i="158" a="1"/>
  <c r="M319" i="158" s="1"/>
  <c r="L319" i="158" a="1"/>
  <c r="L319" i="158" s="1"/>
  <c r="K319" i="158" a="1"/>
  <c r="K319" i="158" s="1"/>
  <c r="J319" i="158" a="1"/>
  <c r="J319" i="158" s="1"/>
  <c r="M318" i="158" a="1"/>
  <c r="M318" i="158" s="1"/>
  <c r="L318" i="158" a="1"/>
  <c r="L318" i="158" s="1"/>
  <c r="K318" i="158" a="1"/>
  <c r="K318" i="158" s="1"/>
  <c r="J318" i="158" a="1"/>
  <c r="J318" i="158" s="1"/>
  <c r="M317" i="158" a="1"/>
  <c r="M317" i="158" s="1"/>
  <c r="L317" i="158" a="1"/>
  <c r="L317" i="158" s="1"/>
  <c r="K317" i="158" a="1"/>
  <c r="K317" i="158" s="1"/>
  <c r="J317" i="158" a="1"/>
  <c r="J317" i="158" s="1"/>
  <c r="M316" i="158" a="1"/>
  <c r="M316" i="158" s="1"/>
  <c r="L316" i="158" a="1"/>
  <c r="L316" i="158" s="1"/>
  <c r="K316" i="158" a="1"/>
  <c r="K316" i="158" s="1"/>
  <c r="J316" i="158" a="1"/>
  <c r="J316" i="158" s="1"/>
  <c r="M315" i="158" a="1"/>
  <c r="M315" i="158" s="1"/>
  <c r="L315" i="158" a="1"/>
  <c r="L315" i="158" s="1"/>
  <c r="K315" i="158" a="1"/>
  <c r="K315" i="158" s="1"/>
  <c r="J315" i="158" a="1"/>
  <c r="J315" i="158" s="1"/>
  <c r="M314" i="158" a="1"/>
  <c r="M314" i="158" s="1"/>
  <c r="L314" i="158" a="1"/>
  <c r="L314" i="158" s="1"/>
  <c r="K314" i="158" a="1"/>
  <c r="K314" i="158" s="1"/>
  <c r="J314" i="158" a="1"/>
  <c r="J314" i="158" s="1"/>
  <c r="M313" i="158" a="1"/>
  <c r="M313" i="158" s="1"/>
  <c r="L313" i="158" a="1"/>
  <c r="L313" i="158" s="1"/>
  <c r="K313" i="158" a="1"/>
  <c r="K313" i="158" s="1"/>
  <c r="J313" i="158" a="1"/>
  <c r="J313" i="158" s="1"/>
  <c r="M312" i="158" a="1"/>
  <c r="M312" i="158" s="1"/>
  <c r="L312" i="158" a="1"/>
  <c r="L312" i="158" s="1"/>
  <c r="K312" i="158" a="1"/>
  <c r="K312" i="158" s="1"/>
  <c r="J312" i="158" a="1"/>
  <c r="J312" i="158" s="1"/>
  <c r="M311" i="158" a="1"/>
  <c r="M311" i="158" s="1"/>
  <c r="L311" i="158" a="1"/>
  <c r="L311" i="158" s="1"/>
  <c r="K311" i="158" a="1"/>
  <c r="K311" i="158" s="1"/>
  <c r="J311" i="158" a="1"/>
  <c r="J311" i="158" s="1"/>
  <c r="M310" i="158" a="1"/>
  <c r="M310" i="158" s="1"/>
  <c r="L310" i="158" a="1"/>
  <c r="L310" i="158" s="1"/>
  <c r="K310" i="158" a="1"/>
  <c r="K310" i="158" s="1"/>
  <c r="J310" i="158" a="1"/>
  <c r="J310" i="158" s="1"/>
  <c r="M309" i="158" a="1"/>
  <c r="M309" i="158" s="1"/>
  <c r="L309" i="158" a="1"/>
  <c r="L309" i="158" s="1"/>
  <c r="K309" i="158" a="1"/>
  <c r="K309" i="158" s="1"/>
  <c r="J309" i="158" a="1"/>
  <c r="J309" i="158" s="1"/>
  <c r="M308" i="158" a="1"/>
  <c r="M308" i="158" s="1"/>
  <c r="L308" i="158" a="1"/>
  <c r="L308" i="158" s="1"/>
  <c r="K308" i="158" a="1"/>
  <c r="K308" i="158" s="1"/>
  <c r="J308" i="158" a="1"/>
  <c r="J308" i="158" s="1"/>
  <c r="M307" i="158" a="1"/>
  <c r="M307" i="158" s="1"/>
  <c r="L307" i="158" a="1"/>
  <c r="L307" i="158" s="1"/>
  <c r="K307" i="158" a="1"/>
  <c r="K307" i="158" s="1"/>
  <c r="J307" i="158" a="1"/>
  <c r="J307" i="158" s="1"/>
  <c r="M306" i="158" a="1"/>
  <c r="M306" i="158" s="1"/>
  <c r="L306" i="158" a="1"/>
  <c r="L306" i="158" s="1"/>
  <c r="K306" i="158" a="1"/>
  <c r="K306" i="158" s="1"/>
  <c r="J306" i="158" a="1"/>
  <c r="J306" i="158" s="1"/>
  <c r="M305" i="158" a="1"/>
  <c r="M305" i="158" s="1"/>
  <c r="L305" i="158" a="1"/>
  <c r="L305" i="158" s="1"/>
  <c r="K305" i="158" a="1"/>
  <c r="K305" i="158" s="1"/>
  <c r="J305" i="158" a="1"/>
  <c r="J305" i="158" s="1"/>
  <c r="M304" i="158" a="1"/>
  <c r="M304" i="158" s="1"/>
  <c r="L304" i="158" a="1"/>
  <c r="L304" i="158" s="1"/>
  <c r="K304" i="158" a="1"/>
  <c r="K304" i="158" s="1"/>
  <c r="J304" i="158" a="1"/>
  <c r="J304" i="158" s="1"/>
  <c r="M303" i="158" a="1"/>
  <c r="M303" i="158" s="1"/>
  <c r="L303" i="158" a="1"/>
  <c r="L303" i="158" s="1"/>
  <c r="K303" i="158" a="1"/>
  <c r="K303" i="158" s="1"/>
  <c r="J303" i="158" a="1"/>
  <c r="J303" i="158" s="1"/>
  <c r="M302" i="158" a="1"/>
  <c r="M302" i="158" s="1"/>
  <c r="L302" i="158" a="1"/>
  <c r="L302" i="158" s="1"/>
  <c r="K302" i="158" a="1"/>
  <c r="K302" i="158" s="1"/>
  <c r="J302" i="158" a="1"/>
  <c r="J302" i="158" s="1"/>
  <c r="M301" i="158" a="1"/>
  <c r="M301" i="158" s="1"/>
  <c r="L301" i="158" a="1"/>
  <c r="L301" i="158" s="1"/>
  <c r="K301" i="158" a="1"/>
  <c r="K301" i="158" s="1"/>
  <c r="J301" i="158" a="1"/>
  <c r="J301" i="158" s="1"/>
  <c r="M300" i="158" a="1"/>
  <c r="M300" i="158" s="1"/>
  <c r="L300" i="158" a="1"/>
  <c r="L300" i="158" s="1"/>
  <c r="K300" i="158" a="1"/>
  <c r="K300" i="158" s="1"/>
  <c r="J300" i="158" a="1"/>
  <c r="J300" i="158" s="1"/>
  <c r="M299" i="158" a="1"/>
  <c r="M299" i="158" s="1"/>
  <c r="L299" i="158" a="1"/>
  <c r="L299" i="158" s="1"/>
  <c r="K299" i="158" a="1"/>
  <c r="K299" i="158" s="1"/>
  <c r="J299" i="158" a="1"/>
  <c r="J299" i="158" s="1"/>
  <c r="M298" i="158" a="1"/>
  <c r="M298" i="158" s="1"/>
  <c r="L298" i="158" a="1"/>
  <c r="L298" i="158" s="1"/>
  <c r="K298" i="158" a="1"/>
  <c r="K298" i="158" s="1"/>
  <c r="J298" i="158" a="1"/>
  <c r="J298" i="158" s="1"/>
  <c r="M297" i="158" a="1"/>
  <c r="M297" i="158" s="1"/>
  <c r="L297" i="158" a="1"/>
  <c r="L297" i="158" s="1"/>
  <c r="K297" i="158" a="1"/>
  <c r="K297" i="158" s="1"/>
  <c r="J297" i="158" a="1"/>
  <c r="J297" i="158" s="1"/>
  <c r="M296" i="158" a="1"/>
  <c r="M296" i="158" s="1"/>
  <c r="L296" i="158" a="1"/>
  <c r="L296" i="158" s="1"/>
  <c r="K296" i="158" a="1"/>
  <c r="K296" i="158" s="1"/>
  <c r="J296" i="158" a="1"/>
  <c r="J296" i="158" s="1"/>
  <c r="M295" i="158" a="1"/>
  <c r="M295" i="158" s="1"/>
  <c r="L295" i="158" a="1"/>
  <c r="L295" i="158" s="1"/>
  <c r="K295" i="158" a="1"/>
  <c r="K295" i="158" s="1"/>
  <c r="J295" i="158" a="1"/>
  <c r="J295" i="158" s="1"/>
  <c r="M294" i="158" a="1"/>
  <c r="M294" i="158" s="1"/>
  <c r="L294" i="158" a="1"/>
  <c r="L294" i="158" s="1"/>
  <c r="K294" i="158" a="1"/>
  <c r="K294" i="158" s="1"/>
  <c r="J294" i="158" a="1"/>
  <c r="J294" i="158" s="1"/>
  <c r="M293" i="158" a="1"/>
  <c r="M293" i="158" s="1"/>
  <c r="L293" i="158" a="1"/>
  <c r="L293" i="158" s="1"/>
  <c r="K293" i="158" a="1"/>
  <c r="K293" i="158" s="1"/>
  <c r="J293" i="158" a="1"/>
  <c r="J293" i="158" s="1"/>
  <c r="M292" i="158" a="1"/>
  <c r="M292" i="158" s="1"/>
  <c r="L292" i="158" a="1"/>
  <c r="L292" i="158" s="1"/>
  <c r="K292" i="158" a="1"/>
  <c r="K292" i="158" s="1"/>
  <c r="J292" i="158" a="1"/>
  <c r="J292" i="158" s="1"/>
  <c r="M290" i="158" a="1"/>
  <c r="M290" i="158" s="1"/>
  <c r="L290" i="158" a="1"/>
  <c r="L290" i="158" s="1"/>
  <c r="K290" i="158" a="1"/>
  <c r="K290" i="158" s="1"/>
  <c r="J290" i="158" a="1"/>
  <c r="J290" i="158" s="1"/>
  <c r="M289" i="158" a="1"/>
  <c r="M289" i="158" s="1"/>
  <c r="L289" i="158" a="1"/>
  <c r="L289" i="158" s="1"/>
  <c r="K289" i="158" a="1"/>
  <c r="K289" i="158" s="1"/>
  <c r="J289" i="158" a="1"/>
  <c r="J289" i="158" s="1"/>
  <c r="M288" i="158" a="1"/>
  <c r="M288" i="158" s="1"/>
  <c r="L288" i="158" a="1"/>
  <c r="L288" i="158" s="1"/>
  <c r="K288" i="158" a="1"/>
  <c r="K288" i="158" s="1"/>
  <c r="J288" i="158" a="1"/>
  <c r="J288" i="158" s="1"/>
  <c r="M287" i="158" a="1"/>
  <c r="M287" i="158" s="1"/>
  <c r="L287" i="158" a="1"/>
  <c r="L287" i="158" s="1"/>
  <c r="K287" i="158" a="1"/>
  <c r="K287" i="158" s="1"/>
  <c r="J287" i="158" a="1"/>
  <c r="J287" i="158" s="1"/>
  <c r="M286" i="158" a="1"/>
  <c r="M286" i="158" s="1"/>
  <c r="L286" i="158" a="1"/>
  <c r="L286" i="158" s="1"/>
  <c r="K286" i="158" a="1"/>
  <c r="K286" i="158" s="1"/>
  <c r="J286" i="158" a="1"/>
  <c r="J286" i="158" s="1"/>
  <c r="M285" i="158" a="1"/>
  <c r="M285" i="158" s="1"/>
  <c r="L285" i="158" a="1"/>
  <c r="L285" i="158" s="1"/>
  <c r="K285" i="158" a="1"/>
  <c r="K285" i="158" s="1"/>
  <c r="J285" i="158" a="1"/>
  <c r="J285" i="158" s="1"/>
  <c r="M284" i="158" a="1"/>
  <c r="M284" i="158" s="1"/>
  <c r="L284" i="158" a="1"/>
  <c r="L284" i="158" s="1"/>
  <c r="K284" i="158" a="1"/>
  <c r="K284" i="158" s="1"/>
  <c r="J284" i="158" a="1"/>
  <c r="J284" i="158" s="1"/>
  <c r="M283" i="158" a="1"/>
  <c r="M283" i="158" s="1"/>
  <c r="L283" i="158" a="1"/>
  <c r="L283" i="158" s="1"/>
  <c r="K283" i="158" a="1"/>
  <c r="K283" i="158" s="1"/>
  <c r="J283" i="158" a="1"/>
  <c r="J283" i="158" s="1"/>
  <c r="M282" i="158" a="1"/>
  <c r="M282" i="158" s="1"/>
  <c r="L282" i="158" a="1"/>
  <c r="L282" i="158" s="1"/>
  <c r="K282" i="158" a="1"/>
  <c r="K282" i="158" s="1"/>
  <c r="J282" i="158" a="1"/>
  <c r="J282" i="158" s="1"/>
  <c r="M281" i="158" a="1"/>
  <c r="M281" i="158" s="1"/>
  <c r="L281" i="158" a="1"/>
  <c r="L281" i="158" s="1"/>
  <c r="K281" i="158" a="1"/>
  <c r="K281" i="158" s="1"/>
  <c r="J281" i="158" a="1"/>
  <c r="J281" i="158" s="1"/>
  <c r="M280" i="158" a="1"/>
  <c r="M280" i="158" s="1"/>
  <c r="L280" i="158" a="1"/>
  <c r="L280" i="158" s="1"/>
  <c r="K280" i="158" a="1"/>
  <c r="K280" i="158" s="1"/>
  <c r="J280" i="158" a="1"/>
  <c r="J280" i="158" s="1"/>
  <c r="M279" i="158" a="1"/>
  <c r="M279" i="158" s="1"/>
  <c r="L279" i="158" a="1"/>
  <c r="L279" i="158" s="1"/>
  <c r="K279" i="158" a="1"/>
  <c r="K279" i="158" s="1"/>
  <c r="J279" i="158" a="1"/>
  <c r="J279" i="158" s="1"/>
  <c r="M278" i="158" a="1"/>
  <c r="M278" i="158" s="1"/>
  <c r="L278" i="158" a="1"/>
  <c r="L278" i="158" s="1"/>
  <c r="K278" i="158" a="1"/>
  <c r="K278" i="158" s="1"/>
  <c r="J278" i="158" a="1"/>
  <c r="J278" i="158" s="1"/>
  <c r="M277" i="158" a="1"/>
  <c r="M277" i="158" s="1"/>
  <c r="L277" i="158" a="1"/>
  <c r="L277" i="158" s="1"/>
  <c r="K277" i="158" a="1"/>
  <c r="K277" i="158" s="1"/>
  <c r="J277" i="158" a="1"/>
  <c r="J277" i="158" s="1"/>
  <c r="M276" i="158" a="1"/>
  <c r="M276" i="158" s="1"/>
  <c r="L276" i="158" a="1"/>
  <c r="L276" i="158" s="1"/>
  <c r="K276" i="158" a="1"/>
  <c r="K276" i="158" s="1"/>
  <c r="J276" i="158" a="1"/>
  <c r="J276" i="158" s="1"/>
  <c r="M275" i="158" a="1"/>
  <c r="M275" i="158" s="1"/>
  <c r="L275" i="158" a="1"/>
  <c r="L275" i="158" s="1"/>
  <c r="K275" i="158" a="1"/>
  <c r="K275" i="158" s="1"/>
  <c r="J275" i="158" a="1"/>
  <c r="J275" i="158" s="1"/>
  <c r="M274" i="158" a="1"/>
  <c r="M274" i="158" s="1"/>
  <c r="L274" i="158" a="1"/>
  <c r="L274" i="158" s="1"/>
  <c r="K274" i="158" a="1"/>
  <c r="K274" i="158" s="1"/>
  <c r="J274" i="158" a="1"/>
  <c r="J274" i="158" s="1"/>
  <c r="M273" i="158" a="1"/>
  <c r="M273" i="158" s="1"/>
  <c r="L273" i="158" a="1"/>
  <c r="L273" i="158" s="1"/>
  <c r="Z273" i="158" s="1"/>
  <c r="K273" i="158" a="1"/>
  <c r="K273" i="158" s="1"/>
  <c r="Y273" i="158" s="1"/>
  <c r="J273" i="158" a="1"/>
  <c r="J273" i="158" s="1"/>
  <c r="X273" i="158" s="1"/>
  <c r="M272" i="158" a="1"/>
  <c r="M272" i="158" s="1"/>
  <c r="L272" i="158" a="1"/>
  <c r="L272" i="158" s="1"/>
  <c r="K272" i="158" a="1"/>
  <c r="K272" i="158" s="1"/>
  <c r="J272" i="158" a="1"/>
  <c r="J272" i="158" s="1"/>
  <c r="M271" i="158" a="1"/>
  <c r="M271" i="158" s="1"/>
  <c r="L271" i="158" a="1"/>
  <c r="L271" i="158" s="1"/>
  <c r="K271" i="158" a="1"/>
  <c r="K271" i="158" s="1"/>
  <c r="J271" i="158" a="1"/>
  <c r="J271" i="158" s="1"/>
  <c r="M270" i="158" a="1"/>
  <c r="M270" i="158" s="1"/>
  <c r="L270" i="158" a="1"/>
  <c r="L270" i="158" s="1"/>
  <c r="K270" i="158" a="1"/>
  <c r="K270" i="158" s="1"/>
  <c r="J270" i="158" a="1"/>
  <c r="J270" i="158" s="1"/>
  <c r="M269" i="158" a="1"/>
  <c r="M269" i="158" s="1"/>
  <c r="L269" i="158" a="1"/>
  <c r="L269" i="158" s="1"/>
  <c r="K269" i="158" a="1"/>
  <c r="K269" i="158" s="1"/>
  <c r="J269" i="158" a="1"/>
  <c r="J269" i="158" s="1"/>
  <c r="M268" i="158" a="1"/>
  <c r="M268" i="158" s="1"/>
  <c r="L268" i="158" a="1"/>
  <c r="L268" i="158" s="1"/>
  <c r="K268" i="158" a="1"/>
  <c r="K268" i="158" s="1"/>
  <c r="J268" i="158" a="1"/>
  <c r="J268" i="158" s="1"/>
  <c r="M267" i="158" a="1"/>
  <c r="M267" i="158" s="1"/>
  <c r="L267" i="158" a="1"/>
  <c r="L267" i="158" s="1"/>
  <c r="K267" i="158" a="1"/>
  <c r="K267" i="158" s="1"/>
  <c r="J267" i="158" a="1"/>
  <c r="J267" i="158" s="1"/>
  <c r="M266" i="158" a="1"/>
  <c r="M266" i="158" s="1"/>
  <c r="L266" i="158" a="1"/>
  <c r="L266" i="158" s="1"/>
  <c r="K266" i="158" a="1"/>
  <c r="K266" i="158" s="1"/>
  <c r="J266" i="158" a="1"/>
  <c r="J266" i="158" s="1"/>
  <c r="M265" i="158" a="1"/>
  <c r="M265" i="158" s="1"/>
  <c r="L265" i="158" a="1"/>
  <c r="L265" i="158" s="1"/>
  <c r="K265" i="158" a="1"/>
  <c r="K265" i="158" s="1"/>
  <c r="J265" i="158" a="1"/>
  <c r="J265" i="158" s="1"/>
  <c r="M264" i="158" a="1"/>
  <c r="M264" i="158" s="1"/>
  <c r="L264" i="158" a="1"/>
  <c r="L264" i="158" s="1"/>
  <c r="K264" i="158" a="1"/>
  <c r="K264" i="158" s="1"/>
  <c r="J264" i="158" a="1"/>
  <c r="J264" i="158" s="1"/>
  <c r="M263" i="158" a="1"/>
  <c r="M263" i="158" s="1"/>
  <c r="L263" i="158" a="1"/>
  <c r="L263" i="158" s="1"/>
  <c r="K263" i="158" a="1"/>
  <c r="K263" i="158" s="1"/>
  <c r="J263" i="158" a="1"/>
  <c r="J263" i="158" s="1"/>
  <c r="M262" i="158" a="1"/>
  <c r="M262" i="158" s="1"/>
  <c r="L262" i="158" a="1"/>
  <c r="L262" i="158" s="1"/>
  <c r="K262" i="158" a="1"/>
  <c r="K262" i="158" s="1"/>
  <c r="J262" i="158" a="1"/>
  <c r="J262" i="158" s="1"/>
  <c r="M261" i="158" a="1"/>
  <c r="M261" i="158" s="1"/>
  <c r="L261" i="158" a="1"/>
  <c r="L261" i="158" s="1"/>
  <c r="K261" i="158" a="1"/>
  <c r="K261" i="158" s="1"/>
  <c r="J261" i="158" a="1"/>
  <c r="J261" i="158" s="1"/>
  <c r="M260" i="158" a="1"/>
  <c r="M260" i="158" s="1"/>
  <c r="L260" i="158" a="1"/>
  <c r="L260" i="158" s="1"/>
  <c r="Z260" i="158" s="1"/>
  <c r="K260" i="158" a="1"/>
  <c r="K260" i="158" s="1"/>
  <c r="Y260" i="158" s="1"/>
  <c r="J260" i="158" a="1"/>
  <c r="J260" i="158" s="1"/>
  <c r="X260" i="158" s="1"/>
  <c r="M259" i="158" a="1"/>
  <c r="M259" i="158" s="1"/>
  <c r="L259" i="158" a="1"/>
  <c r="L259" i="158" s="1"/>
  <c r="K259" i="158" a="1"/>
  <c r="K259" i="158" s="1"/>
  <c r="J259" i="158" a="1"/>
  <c r="J259" i="158" s="1"/>
  <c r="M258" i="158" a="1"/>
  <c r="M258" i="158" s="1"/>
  <c r="L258" i="158" a="1"/>
  <c r="L258" i="158" s="1"/>
  <c r="K258" i="158" a="1"/>
  <c r="K258" i="158" s="1"/>
  <c r="J258" i="158" a="1"/>
  <c r="J258" i="158" s="1"/>
  <c r="M257" i="158" a="1"/>
  <c r="M257" i="158" s="1"/>
  <c r="L257" i="158" a="1"/>
  <c r="L257" i="158" s="1"/>
  <c r="K257" i="158" a="1"/>
  <c r="K257" i="158" s="1"/>
  <c r="J257" i="158" a="1"/>
  <c r="J257" i="158" s="1"/>
  <c r="M256" i="158" a="1"/>
  <c r="M256" i="158" s="1"/>
  <c r="L256" i="158" a="1"/>
  <c r="L256" i="158" s="1"/>
  <c r="K256" i="158" a="1"/>
  <c r="K256" i="158" s="1"/>
  <c r="J256" i="158" a="1"/>
  <c r="J256" i="158" s="1"/>
  <c r="M255" i="158" a="1"/>
  <c r="M255" i="158" s="1"/>
  <c r="L255" i="158" a="1"/>
  <c r="L255" i="158" s="1"/>
  <c r="K255" i="158" a="1"/>
  <c r="K255" i="158" s="1"/>
  <c r="J255" i="158" a="1"/>
  <c r="J255" i="158" s="1"/>
  <c r="M254" i="158" a="1"/>
  <c r="M254" i="158" s="1"/>
  <c r="L254" i="158" a="1"/>
  <c r="L254" i="158" s="1"/>
  <c r="Z254" i="158" s="1"/>
  <c r="K254" i="158" a="1"/>
  <c r="K254" i="158" s="1"/>
  <c r="Y254" i="158" s="1"/>
  <c r="J254" i="158" a="1"/>
  <c r="J254" i="158" s="1"/>
  <c r="X254" i="158" s="1"/>
  <c r="M253" i="158" a="1"/>
  <c r="M253" i="158" s="1"/>
  <c r="L253" i="158" a="1"/>
  <c r="L253" i="158" s="1"/>
  <c r="Z253" i="158" s="1"/>
  <c r="K253" i="158" a="1"/>
  <c r="K253" i="158" s="1"/>
  <c r="Y253" i="158" s="1"/>
  <c r="J253" i="158" a="1"/>
  <c r="J253" i="158" s="1"/>
  <c r="X253" i="158" s="1"/>
  <c r="M252" i="158" a="1"/>
  <c r="M252" i="158" s="1"/>
  <c r="L252" i="158" a="1"/>
  <c r="L252" i="158" s="1"/>
  <c r="K252" i="158" a="1"/>
  <c r="K252" i="158" s="1"/>
  <c r="J252" i="158" a="1"/>
  <c r="J252" i="158" s="1"/>
  <c r="M251" i="158" a="1"/>
  <c r="M251" i="158" s="1"/>
  <c r="L251" i="158" a="1"/>
  <c r="L251" i="158" s="1"/>
  <c r="Z251" i="158" s="1"/>
  <c r="K251" i="158" a="1"/>
  <c r="K251" i="158" s="1"/>
  <c r="Y251" i="158" s="1"/>
  <c r="J251" i="158" a="1"/>
  <c r="J251" i="158" s="1"/>
  <c r="X251" i="158" s="1"/>
  <c r="M250" i="158" a="1"/>
  <c r="M250" i="158" s="1"/>
  <c r="L250" i="158" a="1"/>
  <c r="L250" i="158" s="1"/>
  <c r="M249" i="158" a="1"/>
  <c r="M249" i="158" s="1"/>
  <c r="L249" i="158" a="1"/>
  <c r="L249" i="158" s="1"/>
  <c r="K249" i="158" a="1"/>
  <c r="K249" i="158" s="1"/>
  <c r="J249" i="158" a="1"/>
  <c r="J249" i="158" s="1"/>
  <c r="M240" i="158" a="1"/>
  <c r="M240" i="158" s="1"/>
  <c r="L240" i="158" a="1"/>
  <c r="L240" i="158" s="1"/>
  <c r="K240" i="158" a="1"/>
  <c r="K240" i="158" s="1"/>
  <c r="J240" i="158" a="1"/>
  <c r="J240" i="158" s="1"/>
  <c r="M239" i="158" a="1"/>
  <c r="M239" i="158" s="1"/>
  <c r="L239" i="158" a="1"/>
  <c r="L239" i="158" s="1"/>
  <c r="K239" i="158" a="1"/>
  <c r="K239" i="158" s="1"/>
  <c r="J239" i="158" a="1"/>
  <c r="J239" i="158" s="1"/>
  <c r="M238" i="158" a="1"/>
  <c r="M238" i="158" s="1"/>
  <c r="L238" i="158" a="1"/>
  <c r="L238" i="158" s="1"/>
  <c r="K238" i="158" a="1"/>
  <c r="K238" i="158" s="1"/>
  <c r="J238" i="158" a="1"/>
  <c r="J238" i="158" s="1"/>
  <c r="M237" i="158" a="1"/>
  <c r="M237" i="158" s="1"/>
  <c r="L237" i="158" a="1"/>
  <c r="L237" i="158" s="1"/>
  <c r="K237" i="158" a="1"/>
  <c r="K237" i="158" s="1"/>
  <c r="J237" i="158" a="1"/>
  <c r="J237" i="158" s="1"/>
  <c r="M236" i="158" a="1"/>
  <c r="M236" i="158" s="1"/>
  <c r="L236" i="158" a="1"/>
  <c r="L236" i="158" s="1"/>
  <c r="K236" i="158" a="1"/>
  <c r="K236" i="158" s="1"/>
  <c r="J236" i="158" a="1"/>
  <c r="J236" i="158" s="1"/>
  <c r="M235" i="158" a="1"/>
  <c r="M235" i="158" s="1"/>
  <c r="L235" i="158" a="1"/>
  <c r="L235" i="158" s="1"/>
  <c r="K235" i="158" a="1"/>
  <c r="K235" i="158" s="1"/>
  <c r="J235" i="158" a="1"/>
  <c r="J235" i="158" s="1"/>
  <c r="M234" i="158" a="1"/>
  <c r="M234" i="158" s="1"/>
  <c r="L234" i="158" a="1"/>
  <c r="L234" i="158" s="1"/>
  <c r="K234" i="158" a="1"/>
  <c r="K234" i="158" s="1"/>
  <c r="J234" i="158" a="1"/>
  <c r="J234" i="158" s="1"/>
  <c r="M233" i="158" a="1"/>
  <c r="M233" i="158" s="1"/>
  <c r="L233" i="158" a="1"/>
  <c r="L233" i="158" s="1"/>
  <c r="K233" i="158" a="1"/>
  <c r="K233" i="158" s="1"/>
  <c r="J233" i="158" a="1"/>
  <c r="J233" i="158" s="1"/>
  <c r="M232" i="158" a="1"/>
  <c r="M232" i="158" s="1"/>
  <c r="L232" i="158" a="1"/>
  <c r="L232" i="158" s="1"/>
  <c r="K232" i="158" a="1"/>
  <c r="K232" i="158" s="1"/>
  <c r="J232" i="158" a="1"/>
  <c r="J232" i="158" s="1"/>
  <c r="M231" i="158" a="1"/>
  <c r="M231" i="158" s="1"/>
  <c r="L231" i="158" a="1"/>
  <c r="L231" i="158" s="1"/>
  <c r="K231" i="158" a="1"/>
  <c r="K231" i="158" s="1"/>
  <c r="J231" i="158" a="1"/>
  <c r="J231" i="158" s="1"/>
  <c r="M230" i="158" a="1"/>
  <c r="M230" i="158" s="1"/>
  <c r="L230" i="158" a="1"/>
  <c r="L230" i="158" s="1"/>
  <c r="K230" i="158" a="1"/>
  <c r="K230" i="158" s="1"/>
  <c r="J230" i="158" a="1"/>
  <c r="J230" i="158" s="1"/>
  <c r="M229" i="158" a="1"/>
  <c r="M229" i="158" s="1"/>
  <c r="L229" i="158" a="1"/>
  <c r="L229" i="158" s="1"/>
  <c r="K229" i="158" a="1"/>
  <c r="K229" i="158" s="1"/>
  <c r="J229" i="158" a="1"/>
  <c r="J229" i="158" s="1"/>
  <c r="M228" i="158" a="1"/>
  <c r="M228" i="158" s="1"/>
  <c r="L228" i="158" a="1"/>
  <c r="L228" i="158" s="1"/>
  <c r="K228" i="158" a="1"/>
  <c r="K228" i="158" s="1"/>
  <c r="J228" i="158" a="1"/>
  <c r="J228" i="158" s="1"/>
  <c r="M227" i="158" a="1"/>
  <c r="M227" i="158" s="1"/>
  <c r="L227" i="158" a="1"/>
  <c r="L227" i="158" s="1"/>
  <c r="K227" i="158" a="1"/>
  <c r="K227" i="158" s="1"/>
  <c r="J227" i="158" a="1"/>
  <c r="J227" i="158" s="1"/>
  <c r="M226" i="158" a="1"/>
  <c r="M226" i="158" s="1"/>
  <c r="L226" i="158" a="1"/>
  <c r="L226" i="158" s="1"/>
  <c r="K226" i="158" a="1"/>
  <c r="K226" i="158" s="1"/>
  <c r="J226" i="158" a="1"/>
  <c r="J226" i="158" s="1"/>
  <c r="M225" i="158" a="1"/>
  <c r="M225" i="158" s="1"/>
  <c r="L225" i="158" a="1"/>
  <c r="L225" i="158" s="1"/>
  <c r="K225" i="158" a="1"/>
  <c r="K225" i="158" s="1"/>
  <c r="J225" i="158" a="1"/>
  <c r="J225" i="158" s="1"/>
  <c r="M224" i="158" a="1"/>
  <c r="M224" i="158" s="1"/>
  <c r="L224" i="158" a="1"/>
  <c r="L224" i="158" s="1"/>
  <c r="K224" i="158" a="1"/>
  <c r="K224" i="158" s="1"/>
  <c r="J224" i="158" a="1"/>
  <c r="J224" i="158" s="1"/>
  <c r="M223" i="158" a="1"/>
  <c r="M223" i="158" s="1"/>
  <c r="L223" i="158" a="1"/>
  <c r="L223" i="158" s="1"/>
  <c r="K223" i="158" a="1"/>
  <c r="K223" i="158" s="1"/>
  <c r="J223" i="158" a="1"/>
  <c r="J223" i="158" s="1"/>
  <c r="M222" i="158" a="1"/>
  <c r="M222" i="158" s="1"/>
  <c r="L222" i="158" a="1"/>
  <c r="L222" i="158" s="1"/>
  <c r="K222" i="158" a="1"/>
  <c r="K222" i="158" s="1"/>
  <c r="J222" i="158" a="1"/>
  <c r="J222" i="158" s="1"/>
  <c r="M221" i="158" a="1"/>
  <c r="M221" i="158" s="1"/>
  <c r="L221" i="158" a="1"/>
  <c r="L221" i="158" s="1"/>
  <c r="K221" i="158" a="1"/>
  <c r="K221" i="158" s="1"/>
  <c r="J221" i="158" a="1"/>
  <c r="J221" i="158" s="1"/>
  <c r="M220" i="158" a="1"/>
  <c r="M220" i="158" s="1"/>
  <c r="L220" i="158" a="1"/>
  <c r="L220" i="158" s="1"/>
  <c r="K220" i="158" a="1"/>
  <c r="K220" i="158" s="1"/>
  <c r="J220" i="158" a="1"/>
  <c r="J220" i="158" s="1"/>
  <c r="M219" i="158" a="1"/>
  <c r="M219" i="158" s="1"/>
  <c r="L219" i="158" a="1"/>
  <c r="L219" i="158" s="1"/>
  <c r="K219" i="158" a="1"/>
  <c r="K219" i="158" s="1"/>
  <c r="J219" i="158" a="1"/>
  <c r="J219" i="158" s="1"/>
  <c r="M218" i="158" a="1"/>
  <c r="M218" i="158" s="1"/>
  <c r="L218" i="158" a="1"/>
  <c r="L218" i="158" s="1"/>
  <c r="K218" i="158" a="1"/>
  <c r="K218" i="158" s="1"/>
  <c r="J218" i="158" a="1"/>
  <c r="J218" i="158" s="1"/>
  <c r="M217" i="158" a="1"/>
  <c r="M217" i="158" s="1"/>
  <c r="L217" i="158" a="1"/>
  <c r="L217" i="158" s="1"/>
  <c r="K217" i="158" a="1"/>
  <c r="K217" i="158" s="1"/>
  <c r="J217" i="158" a="1"/>
  <c r="J217" i="158" s="1"/>
  <c r="M216" i="158" a="1"/>
  <c r="M216" i="158" s="1"/>
  <c r="L216" i="158" a="1"/>
  <c r="L216" i="158" s="1"/>
  <c r="K216" i="158" a="1"/>
  <c r="K216" i="158" s="1"/>
  <c r="J216" i="158" a="1"/>
  <c r="J216" i="158" s="1"/>
  <c r="M215" i="158" a="1"/>
  <c r="M215" i="158" s="1"/>
  <c r="L215" i="158" a="1"/>
  <c r="L215" i="158" s="1"/>
  <c r="K215" i="158" a="1"/>
  <c r="K215" i="158" s="1"/>
  <c r="J215" i="158" a="1"/>
  <c r="J215" i="158" s="1"/>
  <c r="M214" i="158" a="1"/>
  <c r="M214" i="158" s="1"/>
  <c r="L214" i="158" a="1"/>
  <c r="L214" i="158" s="1"/>
  <c r="K214" i="158" a="1"/>
  <c r="K214" i="158" s="1"/>
  <c r="J214" i="158" a="1"/>
  <c r="J214" i="158" s="1"/>
  <c r="M213" i="158" a="1"/>
  <c r="M213" i="158" s="1"/>
  <c r="L213" i="158" a="1"/>
  <c r="L213" i="158" s="1"/>
  <c r="K213" i="158" a="1"/>
  <c r="K213" i="158" s="1"/>
  <c r="J213" i="158" a="1"/>
  <c r="J213" i="158" s="1"/>
  <c r="M212" i="158" a="1"/>
  <c r="M212" i="158" s="1"/>
  <c r="L212" i="158" a="1"/>
  <c r="L212" i="158" s="1"/>
  <c r="K212" i="158" a="1"/>
  <c r="K212" i="158" s="1"/>
  <c r="J212" i="158" a="1"/>
  <c r="J212" i="158" s="1"/>
  <c r="M211" i="158" a="1"/>
  <c r="M211" i="158" s="1"/>
  <c r="L211" i="158" a="1"/>
  <c r="L211" i="158" s="1"/>
  <c r="K211" i="158" a="1"/>
  <c r="K211" i="158" s="1"/>
  <c r="J211" i="158" a="1"/>
  <c r="J211" i="158" s="1"/>
  <c r="M210" i="158" a="1"/>
  <c r="M210" i="158" s="1"/>
  <c r="L210" i="158" a="1"/>
  <c r="L210" i="158" s="1"/>
  <c r="K210" i="158" a="1"/>
  <c r="K210" i="158" s="1"/>
  <c r="J210" i="158" a="1"/>
  <c r="J210" i="158" s="1"/>
  <c r="M209" i="158" a="1"/>
  <c r="M209" i="158" s="1"/>
  <c r="L209" i="158" a="1"/>
  <c r="L209" i="158" s="1"/>
  <c r="K209" i="158" a="1"/>
  <c r="K209" i="158" s="1"/>
  <c r="J209" i="158" a="1"/>
  <c r="J209" i="158" s="1"/>
  <c r="M208" i="158" a="1"/>
  <c r="M208" i="158" s="1"/>
  <c r="L208" i="158" a="1"/>
  <c r="L208" i="158" s="1"/>
  <c r="K208" i="158" a="1"/>
  <c r="K208" i="158" s="1"/>
  <c r="J208" i="158" a="1"/>
  <c r="J208" i="158" s="1"/>
  <c r="M207" i="158" a="1"/>
  <c r="M207" i="158" s="1"/>
  <c r="L207" i="158" a="1"/>
  <c r="L207" i="158" s="1"/>
  <c r="K207" i="158" a="1"/>
  <c r="K207" i="158" s="1"/>
  <c r="J207" i="158" a="1"/>
  <c r="J207" i="158" s="1"/>
  <c r="M206" i="158" a="1"/>
  <c r="M206" i="158" s="1"/>
  <c r="L206" i="158" a="1"/>
  <c r="L206" i="158" s="1"/>
  <c r="K206" i="158" a="1"/>
  <c r="K206" i="158" s="1"/>
  <c r="J206" i="158" a="1"/>
  <c r="J206" i="158" s="1"/>
  <c r="M205" i="158" a="1"/>
  <c r="M205" i="158" s="1"/>
  <c r="L205" i="158" a="1"/>
  <c r="L205" i="158" s="1"/>
  <c r="K205" i="158" a="1"/>
  <c r="K205" i="158" s="1"/>
  <c r="J205" i="158" a="1"/>
  <c r="J205" i="158" s="1"/>
  <c r="M204" i="158" a="1"/>
  <c r="M204" i="158" s="1"/>
  <c r="L204" i="158" a="1"/>
  <c r="L204" i="158" s="1"/>
  <c r="K204" i="158" a="1"/>
  <c r="K204" i="158" s="1"/>
  <c r="J204" i="158" a="1"/>
  <c r="J204" i="158" s="1"/>
  <c r="M203" i="158" a="1"/>
  <c r="M203" i="158" s="1"/>
  <c r="L203" i="158" a="1"/>
  <c r="L203" i="158" s="1"/>
  <c r="K203" i="158" a="1"/>
  <c r="K203" i="158" s="1"/>
  <c r="J203" i="158" a="1"/>
  <c r="J203" i="158" s="1"/>
  <c r="M202" i="158" a="1"/>
  <c r="M202" i="158" s="1"/>
  <c r="L202" i="158" a="1"/>
  <c r="L202" i="158" s="1"/>
  <c r="K202" i="158" a="1"/>
  <c r="K202" i="158" s="1"/>
  <c r="J202" i="158" a="1"/>
  <c r="J202" i="158" s="1"/>
  <c r="M201" i="158" a="1"/>
  <c r="M201" i="158" s="1"/>
  <c r="L201" i="158" a="1"/>
  <c r="L201" i="158" s="1"/>
  <c r="K201" i="158" a="1"/>
  <c r="K201" i="158" s="1"/>
  <c r="J201" i="158" a="1"/>
  <c r="J201" i="158" s="1"/>
  <c r="M200" i="158" a="1"/>
  <c r="M200" i="158" s="1"/>
  <c r="L200" i="158" a="1"/>
  <c r="L200" i="158" s="1"/>
  <c r="K200" i="158" a="1"/>
  <c r="K200" i="158" s="1"/>
  <c r="J200" i="158" a="1"/>
  <c r="J200" i="158" s="1"/>
  <c r="M199" i="158" a="1"/>
  <c r="M199" i="158" s="1"/>
  <c r="L199" i="158" a="1"/>
  <c r="L199" i="158" s="1"/>
  <c r="K199" i="158" a="1"/>
  <c r="K199" i="158" s="1"/>
  <c r="J199" i="158" a="1"/>
  <c r="J199" i="158" s="1"/>
  <c r="M198" i="158" a="1"/>
  <c r="M198" i="158" s="1"/>
  <c r="L198" i="158" a="1"/>
  <c r="L198" i="158" s="1"/>
  <c r="K198" i="158" a="1"/>
  <c r="K198" i="158" s="1"/>
  <c r="J198" i="158" a="1"/>
  <c r="J198" i="158" s="1"/>
  <c r="M197" i="158" a="1"/>
  <c r="M197" i="158" s="1"/>
  <c r="L197" i="158" a="1"/>
  <c r="L197" i="158" s="1"/>
  <c r="K197" i="158" a="1"/>
  <c r="K197" i="158" s="1"/>
  <c r="J197" i="158" a="1"/>
  <c r="J197" i="158" s="1"/>
  <c r="M196" i="158" a="1"/>
  <c r="M196" i="158" s="1"/>
  <c r="L196" i="158" a="1"/>
  <c r="L196" i="158" s="1"/>
  <c r="K196" i="158" a="1"/>
  <c r="K196" i="158" s="1"/>
  <c r="J196" i="158" a="1"/>
  <c r="J196" i="158" s="1"/>
  <c r="M195" i="158" a="1"/>
  <c r="M195" i="158" s="1"/>
  <c r="L195" i="158" a="1"/>
  <c r="L195" i="158" s="1"/>
  <c r="K195" i="158" a="1"/>
  <c r="K195" i="158" s="1"/>
  <c r="J195" i="158" a="1"/>
  <c r="J195" i="158" s="1"/>
  <c r="M194" i="158" a="1"/>
  <c r="M194" i="158" s="1"/>
  <c r="L194" i="158" a="1"/>
  <c r="L194" i="158" s="1"/>
  <c r="K194" i="158" a="1"/>
  <c r="K194" i="158" s="1"/>
  <c r="J194" i="158" a="1"/>
  <c r="J194" i="158" s="1"/>
  <c r="M193" i="158" a="1"/>
  <c r="M193" i="158" s="1"/>
  <c r="L193" i="158" a="1"/>
  <c r="L193" i="158" s="1"/>
  <c r="K193" i="158" a="1"/>
  <c r="K193" i="158" s="1"/>
  <c r="J193" i="158" a="1"/>
  <c r="J193" i="158" s="1"/>
  <c r="M192" i="158" a="1"/>
  <c r="M192" i="158" s="1"/>
  <c r="L192" i="158" a="1"/>
  <c r="L192" i="158" s="1"/>
  <c r="K192" i="158" a="1"/>
  <c r="K192" i="158" s="1"/>
  <c r="J192" i="158" a="1"/>
  <c r="J192" i="158" s="1"/>
  <c r="M191" i="158" a="1"/>
  <c r="M191" i="158" s="1"/>
  <c r="L191" i="158" a="1"/>
  <c r="L191" i="158" s="1"/>
  <c r="K191" i="158" a="1"/>
  <c r="K191" i="158" s="1"/>
  <c r="J191" i="158" a="1"/>
  <c r="J191" i="158" s="1"/>
  <c r="M190" i="158" a="1"/>
  <c r="M190" i="158" s="1"/>
  <c r="L190" i="158" a="1"/>
  <c r="L190" i="158" s="1"/>
  <c r="K190" i="158" a="1"/>
  <c r="K190" i="158" s="1"/>
  <c r="J190" i="158" a="1"/>
  <c r="J190" i="158" s="1"/>
  <c r="M189" i="158" a="1"/>
  <c r="M189" i="158" s="1"/>
  <c r="L189" i="158" a="1"/>
  <c r="L189" i="158" s="1"/>
  <c r="K189" i="158" a="1"/>
  <c r="K189" i="158" s="1"/>
  <c r="J189" i="158" a="1"/>
  <c r="J189" i="158" s="1"/>
  <c r="M188" i="158" a="1"/>
  <c r="M188" i="158" s="1"/>
  <c r="L188" i="158" a="1"/>
  <c r="L188" i="158" s="1"/>
  <c r="K188" i="158" a="1"/>
  <c r="K188" i="158" s="1"/>
  <c r="J188" i="158" a="1"/>
  <c r="J188" i="158" s="1"/>
  <c r="M187" i="158" a="1"/>
  <c r="M187" i="158" s="1"/>
  <c r="L187" i="158" a="1"/>
  <c r="L187" i="158" s="1"/>
  <c r="K187" i="158" a="1"/>
  <c r="K187" i="158" s="1"/>
  <c r="J187" i="158" a="1"/>
  <c r="J187" i="158" s="1"/>
  <c r="M186" i="158" a="1"/>
  <c r="M186" i="158" s="1"/>
  <c r="L186" i="158" a="1"/>
  <c r="L186" i="158" s="1"/>
  <c r="K186" i="158" a="1"/>
  <c r="K186" i="158" s="1"/>
  <c r="J186" i="158" a="1"/>
  <c r="J186" i="158" s="1"/>
  <c r="M185" i="158" a="1"/>
  <c r="M185" i="158" s="1"/>
  <c r="L185" i="158" a="1"/>
  <c r="L185" i="158" s="1"/>
  <c r="K185" i="158" a="1"/>
  <c r="K185" i="158" s="1"/>
  <c r="J185" i="158" a="1"/>
  <c r="J185" i="158" s="1"/>
  <c r="M184" i="158" a="1"/>
  <c r="M184" i="158" s="1"/>
  <c r="L184" i="158" a="1"/>
  <c r="L184" i="158" s="1"/>
  <c r="K184" i="158" a="1"/>
  <c r="K184" i="158" s="1"/>
  <c r="J184" i="158" a="1"/>
  <c r="J184" i="158" s="1"/>
  <c r="M183" i="158" a="1"/>
  <c r="M183" i="158" s="1"/>
  <c r="L183" i="158" a="1"/>
  <c r="L183" i="158" s="1"/>
  <c r="K183" i="158" a="1"/>
  <c r="K183" i="158" s="1"/>
  <c r="J183" i="158" a="1"/>
  <c r="J183" i="158" s="1"/>
  <c r="M182" i="158" a="1"/>
  <c r="M182" i="158" s="1"/>
  <c r="L182" i="158" a="1"/>
  <c r="L182" i="158" s="1"/>
  <c r="K182" i="158" a="1"/>
  <c r="K182" i="158" s="1"/>
  <c r="J182" i="158" a="1"/>
  <c r="J182" i="158" s="1"/>
  <c r="M181" i="158" a="1"/>
  <c r="M181" i="158" s="1"/>
  <c r="L181" i="158" a="1"/>
  <c r="L181" i="158" s="1"/>
  <c r="K181" i="158" a="1"/>
  <c r="K181" i="158" s="1"/>
  <c r="J181" i="158" a="1"/>
  <c r="J181" i="158" s="1"/>
  <c r="M180" i="158" a="1"/>
  <c r="M180" i="158" s="1"/>
  <c r="L180" i="158" a="1"/>
  <c r="L180" i="158" s="1"/>
  <c r="K180" i="158" a="1"/>
  <c r="K180" i="158" s="1"/>
  <c r="J180" i="158" a="1"/>
  <c r="J180" i="158" s="1"/>
  <c r="M179" i="158" a="1"/>
  <c r="M179" i="158" s="1"/>
  <c r="L179" i="158" a="1"/>
  <c r="L179" i="158" s="1"/>
  <c r="K179" i="158" a="1"/>
  <c r="K179" i="158" s="1"/>
  <c r="J179" i="158" a="1"/>
  <c r="J179" i="158" s="1"/>
  <c r="M178" i="158" a="1"/>
  <c r="M178" i="158" s="1"/>
  <c r="L178" i="158" a="1"/>
  <c r="L178" i="158" s="1"/>
  <c r="K178" i="158" a="1"/>
  <c r="K178" i="158" s="1"/>
  <c r="J178" i="158" a="1"/>
  <c r="J178" i="158" s="1"/>
  <c r="M177" i="158" a="1"/>
  <c r="M177" i="158" s="1"/>
  <c r="L177" i="158" a="1"/>
  <c r="L177" i="158" s="1"/>
  <c r="K177" i="158" a="1"/>
  <c r="K177" i="158" s="1"/>
  <c r="J177" i="158" a="1"/>
  <c r="J177" i="158" s="1"/>
  <c r="M176" i="158" a="1"/>
  <c r="M176" i="158" s="1"/>
  <c r="L176" i="158" a="1"/>
  <c r="L176" i="158" s="1"/>
  <c r="K176" i="158" a="1"/>
  <c r="K176" i="158" s="1"/>
  <c r="J176" i="158" a="1"/>
  <c r="J176" i="158" s="1"/>
  <c r="M175" i="158" a="1"/>
  <c r="M175" i="158" s="1"/>
  <c r="L175" i="158" a="1"/>
  <c r="L175" i="158" s="1"/>
  <c r="K175" i="158" a="1"/>
  <c r="K175" i="158" s="1"/>
  <c r="J175" i="158" a="1"/>
  <c r="J175" i="158" s="1"/>
  <c r="M174" i="158" a="1"/>
  <c r="M174" i="158" s="1"/>
  <c r="L174" i="158" a="1"/>
  <c r="L174" i="158" s="1"/>
  <c r="K174" i="158" a="1"/>
  <c r="K174" i="158" s="1"/>
  <c r="J174" i="158" a="1"/>
  <c r="J174" i="158" s="1"/>
  <c r="M173" i="158" a="1"/>
  <c r="M173" i="158" s="1"/>
  <c r="L173" i="158" a="1"/>
  <c r="L173" i="158" s="1"/>
  <c r="K173" i="158" a="1"/>
  <c r="K173" i="158" s="1"/>
  <c r="J173" i="158" a="1"/>
  <c r="J173" i="158" s="1"/>
  <c r="M172" i="158" a="1"/>
  <c r="M172" i="158" s="1"/>
  <c r="L172" i="158" a="1"/>
  <c r="L172" i="158" s="1"/>
  <c r="K172" i="158" a="1"/>
  <c r="K172" i="158" s="1"/>
  <c r="J172" i="158" a="1"/>
  <c r="J172" i="158" s="1"/>
  <c r="M171" i="158" a="1"/>
  <c r="M171" i="158" s="1"/>
  <c r="L171" i="158" a="1"/>
  <c r="L171" i="158" s="1"/>
  <c r="K171" i="158" a="1"/>
  <c r="K171" i="158" s="1"/>
  <c r="J171" i="158" a="1"/>
  <c r="J171" i="158" s="1"/>
  <c r="M170" i="158" a="1"/>
  <c r="M170" i="158" s="1"/>
  <c r="L170" i="158" a="1"/>
  <c r="L170" i="158" s="1"/>
  <c r="K170" i="158" a="1"/>
  <c r="K170" i="158" s="1"/>
  <c r="J170" i="158" a="1"/>
  <c r="J170" i="158" s="1"/>
  <c r="M169" i="158" a="1"/>
  <c r="M169" i="158" s="1"/>
  <c r="L169" i="158" a="1"/>
  <c r="L169" i="158" s="1"/>
  <c r="K169" i="158" a="1"/>
  <c r="K169" i="158" s="1"/>
  <c r="J169" i="158" a="1"/>
  <c r="J169" i="158" s="1"/>
  <c r="M168" i="158" a="1"/>
  <c r="M168" i="158" s="1"/>
  <c r="L168" i="158" a="1"/>
  <c r="L168" i="158" s="1"/>
  <c r="K168" i="158" a="1"/>
  <c r="K168" i="158" s="1"/>
  <c r="J168" i="158" a="1"/>
  <c r="J168" i="158" s="1"/>
  <c r="M167" i="158" a="1"/>
  <c r="M167" i="158" s="1"/>
  <c r="L167" i="158" a="1"/>
  <c r="L167" i="158" s="1"/>
  <c r="K167" i="158" a="1"/>
  <c r="K167" i="158" s="1"/>
  <c r="J167" i="158" a="1"/>
  <c r="J167" i="158" s="1"/>
  <c r="M166" i="158" a="1"/>
  <c r="M166" i="158" s="1"/>
  <c r="L166" i="158" a="1"/>
  <c r="L166" i="158" s="1"/>
  <c r="K166" i="158" a="1"/>
  <c r="K166" i="158" s="1"/>
  <c r="J166" i="158" a="1"/>
  <c r="J166" i="158" s="1"/>
  <c r="M165" i="158" a="1"/>
  <c r="M165" i="158" s="1"/>
  <c r="L165" i="158" a="1"/>
  <c r="L165" i="158" s="1"/>
  <c r="K165" i="158" a="1"/>
  <c r="K165" i="158" s="1"/>
  <c r="J165" i="158" a="1"/>
  <c r="J165" i="158" s="1"/>
  <c r="M164" i="158" a="1"/>
  <c r="M164" i="158" s="1"/>
  <c r="L164" i="158" a="1"/>
  <c r="L164" i="158" s="1"/>
  <c r="K164" i="158" a="1"/>
  <c r="K164" i="158" s="1"/>
  <c r="J164" i="158" a="1"/>
  <c r="J164" i="158" s="1"/>
  <c r="M163" i="158" a="1"/>
  <c r="M163" i="158" s="1"/>
  <c r="L163" i="158" a="1"/>
  <c r="L163" i="158" s="1"/>
  <c r="K163" i="158" a="1"/>
  <c r="K163" i="158" s="1"/>
  <c r="J163" i="158" a="1"/>
  <c r="J163" i="158" s="1"/>
  <c r="M162" i="158" a="1"/>
  <c r="M162" i="158" s="1"/>
  <c r="L162" i="158" a="1"/>
  <c r="L162" i="158" s="1"/>
  <c r="K162" i="158" a="1"/>
  <c r="K162" i="158" s="1"/>
  <c r="J162" i="158" a="1"/>
  <c r="J162" i="158" s="1"/>
  <c r="M161" i="158" a="1"/>
  <c r="M161" i="158" s="1"/>
  <c r="L161" i="158" a="1"/>
  <c r="L161" i="158" s="1"/>
  <c r="K161" i="158" a="1"/>
  <c r="K161" i="158" s="1"/>
  <c r="J161" i="158" a="1"/>
  <c r="J161" i="158" s="1"/>
  <c r="M160" i="158" a="1"/>
  <c r="M160" i="158" s="1"/>
  <c r="L160" i="158" a="1"/>
  <c r="L160" i="158" s="1"/>
  <c r="K160" i="158" a="1"/>
  <c r="K160" i="158" s="1"/>
  <c r="J160" i="158" a="1"/>
  <c r="J160" i="158" s="1"/>
  <c r="M159" i="158" a="1"/>
  <c r="M159" i="158" s="1"/>
  <c r="L159" i="158" a="1"/>
  <c r="L159" i="158" s="1"/>
  <c r="K159" i="158" a="1"/>
  <c r="K159" i="158" s="1"/>
  <c r="J159" i="158" a="1"/>
  <c r="J159" i="158" s="1"/>
  <c r="M158" i="158" a="1"/>
  <c r="M158" i="158" s="1"/>
  <c r="L158" i="158" a="1"/>
  <c r="L158" i="158" s="1"/>
  <c r="K158" i="158" a="1"/>
  <c r="K158" i="158" s="1"/>
  <c r="J158" i="158" a="1"/>
  <c r="J158" i="158" s="1"/>
  <c r="M157" i="158" a="1"/>
  <c r="M157" i="158" s="1"/>
  <c r="L157" i="158" a="1"/>
  <c r="L157" i="158" s="1"/>
  <c r="K157" i="158" a="1"/>
  <c r="K157" i="158" s="1"/>
  <c r="J157" i="158" a="1"/>
  <c r="J157" i="158" s="1"/>
  <c r="M156" i="158" a="1"/>
  <c r="M156" i="158" s="1"/>
  <c r="L156" i="158" a="1"/>
  <c r="L156" i="158" s="1"/>
  <c r="K156" i="158" a="1"/>
  <c r="K156" i="158" s="1"/>
  <c r="J156" i="158" a="1"/>
  <c r="J156" i="158" s="1"/>
  <c r="M155" i="158" a="1"/>
  <c r="M155" i="158" s="1"/>
  <c r="L155" i="158" a="1"/>
  <c r="L155" i="158" s="1"/>
  <c r="K155" i="158" a="1"/>
  <c r="K155" i="158" s="1"/>
  <c r="J155" i="158" a="1"/>
  <c r="J155" i="158" s="1"/>
  <c r="M154" i="158" a="1"/>
  <c r="M154" i="158" s="1"/>
  <c r="L154" i="158" a="1"/>
  <c r="L154" i="158" s="1"/>
  <c r="K154" i="158" a="1"/>
  <c r="K154" i="158" s="1"/>
  <c r="J154" i="158" a="1"/>
  <c r="J154" i="158" s="1"/>
  <c r="M153" i="158" a="1"/>
  <c r="M153" i="158" s="1"/>
  <c r="L153" i="158" a="1"/>
  <c r="L153" i="158" s="1"/>
  <c r="K153" i="158" a="1"/>
  <c r="K153" i="158" s="1"/>
  <c r="J153" i="158" a="1"/>
  <c r="J153" i="158" s="1"/>
  <c r="M152" i="158" a="1"/>
  <c r="M152" i="158" s="1"/>
  <c r="L152" i="158" a="1"/>
  <c r="L152" i="158" s="1"/>
  <c r="K152" i="158" a="1"/>
  <c r="K152" i="158" s="1"/>
  <c r="J152" i="158" a="1"/>
  <c r="J152" i="158" s="1"/>
  <c r="M151" i="158" a="1"/>
  <c r="M151" i="158" s="1"/>
  <c r="L151" i="158" a="1"/>
  <c r="L151" i="158" s="1"/>
  <c r="K151" i="158" a="1"/>
  <c r="K151" i="158" s="1"/>
  <c r="J151" i="158" a="1"/>
  <c r="J151" i="158" s="1"/>
  <c r="M150" i="158" a="1"/>
  <c r="M150" i="158" s="1"/>
  <c r="L150" i="158" a="1"/>
  <c r="L150" i="158" s="1"/>
  <c r="K150" i="158" a="1"/>
  <c r="K150" i="158" s="1"/>
  <c r="J150" i="158" a="1"/>
  <c r="J150" i="158" s="1"/>
  <c r="M149" i="158" a="1"/>
  <c r="M149" i="158" s="1"/>
  <c r="L149" i="158" a="1"/>
  <c r="L149" i="158" s="1"/>
  <c r="K149" i="158" a="1"/>
  <c r="K149" i="158" s="1"/>
  <c r="J149" i="158" a="1"/>
  <c r="J149" i="158" s="1"/>
  <c r="M148" i="158" a="1"/>
  <c r="M148" i="158" s="1"/>
  <c r="L148" i="158" a="1"/>
  <c r="L148" i="158" s="1"/>
  <c r="K148" i="158" a="1"/>
  <c r="K148" i="158" s="1"/>
  <c r="J148" i="158" a="1"/>
  <c r="J148" i="158" s="1"/>
  <c r="M147" i="158" a="1"/>
  <c r="M147" i="158" s="1"/>
  <c r="L147" i="158" a="1"/>
  <c r="L147" i="158" s="1"/>
  <c r="K147" i="158" a="1"/>
  <c r="K147" i="158" s="1"/>
  <c r="J147" i="158" a="1"/>
  <c r="J147" i="158" s="1"/>
  <c r="M146" i="158" a="1"/>
  <c r="M146" i="158" s="1"/>
  <c r="L146" i="158" a="1"/>
  <c r="L146" i="158" s="1"/>
  <c r="K146" i="158" a="1"/>
  <c r="K146" i="158" s="1"/>
  <c r="J146" i="158" a="1"/>
  <c r="J146" i="158" s="1"/>
  <c r="M145" i="158" a="1"/>
  <c r="M145" i="158" s="1"/>
  <c r="L145" i="158" a="1"/>
  <c r="L145" i="158" s="1"/>
  <c r="K145" i="158" a="1"/>
  <c r="K145" i="158" s="1"/>
  <c r="J145" i="158" a="1"/>
  <c r="J145" i="158" s="1"/>
  <c r="M144" i="158" a="1"/>
  <c r="M144" i="158" s="1"/>
  <c r="L144" i="158" a="1"/>
  <c r="L144" i="158" s="1"/>
  <c r="K144" i="158" a="1"/>
  <c r="K144" i="158" s="1"/>
  <c r="J144" i="158" a="1"/>
  <c r="J144" i="158" s="1"/>
  <c r="M143" i="158" a="1"/>
  <c r="M143" i="158" s="1"/>
  <c r="L143" i="158" a="1"/>
  <c r="L143" i="158" s="1"/>
  <c r="K143" i="158" a="1"/>
  <c r="K143" i="158" s="1"/>
  <c r="J143" i="158" a="1"/>
  <c r="J143" i="158" s="1"/>
  <c r="M142" i="158" a="1"/>
  <c r="M142" i="158" s="1"/>
  <c r="L142" i="158" a="1"/>
  <c r="L142" i="158" s="1"/>
  <c r="K142" i="158" a="1"/>
  <c r="K142" i="158" s="1"/>
  <c r="J142" i="158" a="1"/>
  <c r="J142" i="158" s="1"/>
  <c r="M141" i="158" a="1"/>
  <c r="M141" i="158" s="1"/>
  <c r="L141" i="158" a="1"/>
  <c r="L141" i="158" s="1"/>
  <c r="K141" i="158" a="1"/>
  <c r="K141" i="158" s="1"/>
  <c r="J141" i="158" a="1"/>
  <c r="J141" i="158" s="1"/>
  <c r="M140" i="158" a="1"/>
  <c r="M140" i="158" s="1"/>
  <c r="L140" i="158" a="1"/>
  <c r="L140" i="158" s="1"/>
  <c r="K140" i="158" a="1"/>
  <c r="K140" i="158" s="1"/>
  <c r="J140" i="158" a="1"/>
  <c r="J140" i="158" s="1"/>
  <c r="M139" i="158" a="1"/>
  <c r="M139" i="158" s="1"/>
  <c r="L139" i="158" a="1"/>
  <c r="L139" i="158" s="1"/>
  <c r="K139" i="158" a="1"/>
  <c r="K139" i="158" s="1"/>
  <c r="J139" i="158" a="1"/>
  <c r="J139" i="158" s="1"/>
  <c r="M138" i="158" a="1"/>
  <c r="M138" i="158" s="1"/>
  <c r="L138" i="158" a="1"/>
  <c r="L138" i="158" s="1"/>
  <c r="K138" i="158" a="1"/>
  <c r="K138" i="158" s="1"/>
  <c r="J138" i="158" a="1"/>
  <c r="J138" i="158" s="1"/>
  <c r="M137" i="158" a="1"/>
  <c r="M137" i="158" s="1"/>
  <c r="L137" i="158" a="1"/>
  <c r="L137" i="158" s="1"/>
  <c r="K137" i="158" a="1"/>
  <c r="K137" i="158" s="1"/>
  <c r="J137" i="158" a="1"/>
  <c r="J137" i="158" s="1"/>
  <c r="M136" i="158" a="1"/>
  <c r="M136" i="158" s="1"/>
  <c r="L136" i="158" a="1"/>
  <c r="L136" i="158" s="1"/>
  <c r="K136" i="158" a="1"/>
  <c r="K136" i="158" s="1"/>
  <c r="J136" i="158" a="1"/>
  <c r="J136" i="158" s="1"/>
  <c r="M135" i="158" a="1"/>
  <c r="M135" i="158" s="1"/>
  <c r="L135" i="158" a="1"/>
  <c r="L135" i="158" s="1"/>
  <c r="K135" i="158" a="1"/>
  <c r="K135" i="158" s="1"/>
  <c r="J135" i="158" a="1"/>
  <c r="J135" i="158" s="1"/>
  <c r="M134" i="158" a="1"/>
  <c r="M134" i="158" s="1"/>
  <c r="L134" i="158" a="1"/>
  <c r="L134" i="158" s="1"/>
  <c r="K134" i="158" a="1"/>
  <c r="K134" i="158" s="1"/>
  <c r="J134" i="158" a="1"/>
  <c r="J134" i="158" s="1"/>
  <c r="M133" i="158" a="1"/>
  <c r="M133" i="158" s="1"/>
  <c r="L133" i="158" a="1"/>
  <c r="L133" i="158" s="1"/>
  <c r="K133" i="158" a="1"/>
  <c r="K133" i="158" s="1"/>
  <c r="J133" i="158" a="1"/>
  <c r="J133" i="158" s="1"/>
  <c r="M132" i="158" a="1"/>
  <c r="M132" i="158" s="1"/>
  <c r="L132" i="158" a="1"/>
  <c r="L132" i="158" s="1"/>
  <c r="K132" i="158" a="1"/>
  <c r="K132" i="158" s="1"/>
  <c r="J132" i="158" a="1"/>
  <c r="J132" i="158" s="1"/>
  <c r="M131" i="158" a="1"/>
  <c r="M131" i="158" s="1"/>
  <c r="L131" i="158" a="1"/>
  <c r="L131" i="158" s="1"/>
  <c r="K131" i="158" a="1"/>
  <c r="K131" i="158" s="1"/>
  <c r="J131" i="158" a="1"/>
  <c r="J131" i="158" s="1"/>
  <c r="M130" i="158" a="1"/>
  <c r="M130" i="158" s="1"/>
  <c r="L130" i="158" a="1"/>
  <c r="L130" i="158" s="1"/>
  <c r="K130" i="158" a="1"/>
  <c r="K130" i="158" s="1"/>
  <c r="J130" i="158" a="1"/>
  <c r="J130" i="158" s="1"/>
  <c r="M129" i="158" a="1"/>
  <c r="M129" i="158" s="1"/>
  <c r="L129" i="158" a="1"/>
  <c r="L129" i="158" s="1"/>
  <c r="K129" i="158" a="1"/>
  <c r="K129" i="158" s="1"/>
  <c r="J129" i="158" a="1"/>
  <c r="J129" i="158" s="1"/>
  <c r="M128" i="158" a="1"/>
  <c r="M128" i="158" s="1"/>
  <c r="L128" i="158" a="1"/>
  <c r="L128" i="158" s="1"/>
  <c r="K128" i="158" a="1"/>
  <c r="K128" i="158" s="1"/>
  <c r="J128" i="158" a="1"/>
  <c r="J128" i="158" s="1"/>
  <c r="M127" i="158" a="1"/>
  <c r="M127" i="158" s="1"/>
  <c r="L127" i="158" a="1"/>
  <c r="L127" i="158" s="1"/>
  <c r="K127" i="158" a="1"/>
  <c r="K127" i="158" s="1"/>
  <c r="J127" i="158" a="1"/>
  <c r="J127" i="158" s="1"/>
  <c r="M126" i="158" a="1"/>
  <c r="M126" i="158" s="1"/>
  <c r="L126" i="158" a="1"/>
  <c r="L126" i="158" s="1"/>
  <c r="K126" i="158" a="1"/>
  <c r="K126" i="158" s="1"/>
  <c r="J126" i="158" a="1"/>
  <c r="J126" i="158" s="1"/>
  <c r="M125" i="158" a="1"/>
  <c r="M125" i="158" s="1"/>
  <c r="L125" i="158" a="1"/>
  <c r="L125" i="158" s="1"/>
  <c r="K125" i="158" a="1"/>
  <c r="K125" i="158" s="1"/>
  <c r="J125" i="158" a="1"/>
  <c r="J125" i="158" s="1"/>
  <c r="M124" i="158" a="1"/>
  <c r="M124" i="158" s="1"/>
  <c r="L124" i="158" a="1"/>
  <c r="L124" i="158" s="1"/>
  <c r="K124" i="158" a="1"/>
  <c r="K124" i="158" s="1"/>
  <c r="J124" i="158" a="1"/>
  <c r="J124" i="158" s="1"/>
  <c r="M123" i="158" a="1"/>
  <c r="M123" i="158" s="1"/>
  <c r="L123" i="158" a="1"/>
  <c r="L123" i="158" s="1"/>
  <c r="K123" i="158" a="1"/>
  <c r="K123" i="158" s="1"/>
  <c r="J123" i="158" a="1"/>
  <c r="J123" i="158" s="1"/>
  <c r="M122" i="158" a="1"/>
  <c r="M122" i="158" s="1"/>
  <c r="L122" i="158" a="1"/>
  <c r="L122" i="158" s="1"/>
  <c r="K122" i="158" a="1"/>
  <c r="K122" i="158" s="1"/>
  <c r="J122" i="158" a="1"/>
  <c r="J122" i="158" s="1"/>
  <c r="M121" i="158" a="1"/>
  <c r="M121" i="158" s="1"/>
  <c r="L121" i="158" a="1"/>
  <c r="L121" i="158" s="1"/>
  <c r="K121" i="158" a="1"/>
  <c r="K121" i="158" s="1"/>
  <c r="J121" i="158" a="1"/>
  <c r="J121" i="158" s="1"/>
  <c r="M120" i="158" a="1"/>
  <c r="M120" i="158" s="1"/>
  <c r="L120" i="158" a="1"/>
  <c r="L120" i="158" s="1"/>
  <c r="K120" i="158" a="1"/>
  <c r="K120" i="158" s="1"/>
  <c r="J120" i="158" a="1"/>
  <c r="J120" i="158" s="1"/>
  <c r="M119" i="158" a="1"/>
  <c r="M119" i="158" s="1"/>
  <c r="L119" i="158" a="1"/>
  <c r="L119" i="158" s="1"/>
  <c r="K119" i="158" a="1"/>
  <c r="K119" i="158" s="1"/>
  <c r="J119" i="158" a="1"/>
  <c r="J119" i="158" s="1"/>
  <c r="M118" i="158" a="1"/>
  <c r="M118" i="158" s="1"/>
  <c r="L118" i="158" a="1"/>
  <c r="L118" i="158" s="1"/>
  <c r="K118" i="158" a="1"/>
  <c r="K118" i="158" s="1"/>
  <c r="J118" i="158" a="1"/>
  <c r="J118" i="158" s="1"/>
  <c r="M117" i="158" a="1"/>
  <c r="M117" i="158" s="1"/>
  <c r="L117" i="158" a="1"/>
  <c r="L117" i="158" s="1"/>
  <c r="K117" i="158" a="1"/>
  <c r="K117" i="158" s="1"/>
  <c r="J117" i="158" a="1"/>
  <c r="J117" i="158" s="1"/>
  <c r="M116" i="158" a="1"/>
  <c r="M116" i="158" s="1"/>
  <c r="L116" i="158" a="1"/>
  <c r="L116" i="158" s="1"/>
  <c r="K116" i="158" a="1"/>
  <c r="K116" i="158" s="1"/>
  <c r="J116" i="158" a="1"/>
  <c r="J116" i="158" s="1"/>
  <c r="M115" i="158" a="1"/>
  <c r="M115" i="158" s="1"/>
  <c r="L115" i="158" a="1"/>
  <c r="L115" i="158" s="1"/>
  <c r="Z115" i="158" s="1"/>
  <c r="K115" i="158" a="1"/>
  <c r="K115" i="158" s="1"/>
  <c r="Y115" i="158" s="1"/>
  <c r="J115" i="158" a="1"/>
  <c r="J115" i="158" s="1"/>
  <c r="X115" i="158" s="1"/>
  <c r="M114" i="158" a="1"/>
  <c r="M114" i="158" s="1"/>
  <c r="L114" i="158" a="1"/>
  <c r="L114" i="158" s="1"/>
  <c r="K114" i="158" a="1"/>
  <c r="K114" i="158" s="1"/>
  <c r="J114" i="158" a="1"/>
  <c r="J114" i="158" s="1"/>
  <c r="M113" i="158" a="1"/>
  <c r="M113" i="158" s="1"/>
  <c r="M112" i="158" a="1"/>
  <c r="M112" i="158" s="1"/>
  <c r="M111" i="158" a="1"/>
  <c r="M111" i="158" s="1"/>
  <c r="M110" i="158" a="1"/>
  <c r="M110" i="158" s="1"/>
  <c r="M109" i="158" a="1"/>
  <c r="M109" i="158" s="1"/>
  <c r="L109" i="158" a="1"/>
  <c r="L109" i="158" s="1"/>
  <c r="K109" i="158" a="1"/>
  <c r="K109" i="158" s="1"/>
  <c r="J109" i="158" a="1"/>
  <c r="J109" i="158" s="1"/>
  <c r="M108" i="158" a="1"/>
  <c r="M108" i="158" s="1"/>
  <c r="L108" i="158" a="1"/>
  <c r="L108" i="158" s="1"/>
  <c r="K108" i="158" a="1"/>
  <c r="K108" i="158" s="1"/>
  <c r="J108" i="158" a="1"/>
  <c r="J108" i="158" s="1"/>
  <c r="M107" i="158" a="1"/>
  <c r="M107" i="158" s="1"/>
  <c r="L107" i="158" a="1"/>
  <c r="L107" i="158" s="1"/>
  <c r="K107" i="158" a="1"/>
  <c r="K107" i="158" s="1"/>
  <c r="J107" i="158" a="1"/>
  <c r="J107" i="158" s="1"/>
  <c r="M106" i="158" a="1"/>
  <c r="M106" i="158" s="1"/>
  <c r="L106" i="158" a="1"/>
  <c r="L106" i="158" s="1"/>
  <c r="K106" i="158" a="1"/>
  <c r="K106" i="158" s="1"/>
  <c r="J106" i="158" a="1"/>
  <c r="J106" i="158" s="1"/>
  <c r="M105" i="158" a="1"/>
  <c r="M105" i="158" s="1"/>
  <c r="L105" i="158" a="1"/>
  <c r="L105" i="158" s="1"/>
  <c r="K105" i="158" a="1"/>
  <c r="K105" i="158" s="1"/>
  <c r="J105" i="158" a="1"/>
  <c r="J105" i="158" s="1"/>
  <c r="M104" i="158" a="1"/>
  <c r="M104" i="158" s="1"/>
  <c r="L104" i="158" a="1"/>
  <c r="L104" i="158" s="1"/>
  <c r="K104" i="158" a="1"/>
  <c r="K104" i="158" s="1"/>
  <c r="J104" i="158" a="1"/>
  <c r="J104" i="158" s="1"/>
  <c r="M103" i="158" a="1"/>
  <c r="M103" i="158" s="1"/>
  <c r="L103" i="158" a="1"/>
  <c r="L103" i="158" s="1"/>
  <c r="K103" i="158" a="1"/>
  <c r="K103" i="158" s="1"/>
  <c r="J103" i="158" a="1"/>
  <c r="J103" i="158" s="1"/>
  <c r="M102" i="158" a="1"/>
  <c r="M102" i="158" s="1"/>
  <c r="L102" i="158" a="1"/>
  <c r="L102" i="158" s="1"/>
  <c r="K102" i="158" a="1"/>
  <c r="K102" i="158" s="1"/>
  <c r="J102" i="158" a="1"/>
  <c r="J102" i="158" s="1"/>
  <c r="M101" i="158" a="1"/>
  <c r="M101" i="158" s="1"/>
  <c r="L101" i="158" a="1"/>
  <c r="L101" i="158" s="1"/>
  <c r="K101" i="158" a="1"/>
  <c r="K101" i="158" s="1"/>
  <c r="J101" i="158" a="1"/>
  <c r="J101" i="158" s="1"/>
  <c r="M100" i="158" a="1"/>
  <c r="M100" i="158" s="1"/>
  <c r="L100" i="158" a="1"/>
  <c r="L100" i="158" s="1"/>
  <c r="K100" i="158" a="1"/>
  <c r="K100" i="158" s="1"/>
  <c r="J100" i="158" a="1"/>
  <c r="J100" i="158" s="1"/>
  <c r="M99" i="158" a="1"/>
  <c r="M99" i="158" s="1"/>
  <c r="L99" i="158" a="1"/>
  <c r="L99" i="158" s="1"/>
  <c r="K99" i="158" a="1"/>
  <c r="K99" i="158" s="1"/>
  <c r="J99" i="158" a="1"/>
  <c r="J99" i="158" s="1"/>
  <c r="M98" i="158" a="1"/>
  <c r="M98" i="158" s="1"/>
  <c r="L98" i="158" a="1"/>
  <c r="L98" i="158" s="1"/>
  <c r="K98" i="158" a="1"/>
  <c r="K98" i="158" s="1"/>
  <c r="J98" i="158" a="1"/>
  <c r="J98" i="158" s="1"/>
  <c r="M61" i="158" a="1"/>
  <c r="M61" i="158" s="1"/>
  <c r="L61" i="158" a="1"/>
  <c r="L61" i="158" s="1"/>
  <c r="K61" i="158" a="1"/>
  <c r="K61" i="158" s="1"/>
  <c r="J61" i="158" a="1"/>
  <c r="J61" i="158" s="1"/>
  <c r="M60" i="158" a="1"/>
  <c r="M60" i="158" s="1"/>
  <c r="L60" i="158" a="1"/>
  <c r="L60" i="158" s="1"/>
  <c r="K60" i="158" a="1"/>
  <c r="K60" i="158" s="1"/>
  <c r="J60" i="158" a="1"/>
  <c r="J60" i="158" s="1"/>
  <c r="M59" i="158" a="1"/>
  <c r="M59" i="158" s="1"/>
  <c r="L59" i="158" a="1"/>
  <c r="L59" i="158" s="1"/>
  <c r="K59" i="158" a="1"/>
  <c r="K59" i="158" s="1"/>
  <c r="J59" i="158" a="1"/>
  <c r="J59" i="158" s="1"/>
  <c r="M58" i="158" a="1"/>
  <c r="M58" i="158" s="1"/>
  <c r="L58" i="158" a="1"/>
  <c r="L58" i="158" s="1"/>
  <c r="K58" i="158" a="1"/>
  <c r="K58" i="158" s="1"/>
  <c r="J58" i="158" a="1"/>
  <c r="J58" i="158" s="1"/>
  <c r="M57" i="158" a="1"/>
  <c r="M57" i="158" s="1"/>
  <c r="L57" i="158" a="1"/>
  <c r="L57" i="158" s="1"/>
  <c r="K57" i="158" a="1"/>
  <c r="K57" i="158" s="1"/>
  <c r="J57" i="158" a="1"/>
  <c r="J57" i="158" s="1"/>
  <c r="M56" i="158" a="1"/>
  <c r="M56" i="158" s="1"/>
  <c r="L56" i="158" a="1"/>
  <c r="L56" i="158" s="1"/>
  <c r="K56" i="158" a="1"/>
  <c r="K56" i="158" s="1"/>
  <c r="J56" i="158" a="1"/>
  <c r="J56" i="158" s="1"/>
  <c r="M55" i="158" a="1"/>
  <c r="M55" i="158" s="1"/>
  <c r="L55" i="158" a="1"/>
  <c r="L55" i="158" s="1"/>
  <c r="K55" i="158" a="1"/>
  <c r="K55" i="158" s="1"/>
  <c r="J55" i="158" a="1"/>
  <c r="J55" i="158" s="1"/>
  <c r="M54" i="158" a="1"/>
  <c r="M54" i="158" s="1"/>
  <c r="L54" i="158" a="1"/>
  <c r="L54" i="158" s="1"/>
  <c r="K54" i="158" a="1"/>
  <c r="K54" i="158" s="1"/>
  <c r="J54" i="158" a="1"/>
  <c r="J54" i="158" s="1"/>
  <c r="M53" i="158" a="1"/>
  <c r="M53" i="158" s="1"/>
  <c r="L53" i="158" a="1"/>
  <c r="L53" i="158" s="1"/>
  <c r="K53" i="158" a="1"/>
  <c r="K53" i="158" s="1"/>
  <c r="J53" i="158" a="1"/>
  <c r="J53" i="158" s="1"/>
  <c r="M52" i="158" a="1"/>
  <c r="M52" i="158" s="1"/>
  <c r="L52" i="158" a="1"/>
  <c r="L52" i="158" s="1"/>
  <c r="K52" i="158" a="1"/>
  <c r="K52" i="158" s="1"/>
  <c r="J52" i="158" a="1"/>
  <c r="J52" i="158" s="1"/>
  <c r="M51" i="158" a="1"/>
  <c r="M51" i="158" s="1"/>
  <c r="L51" i="158" a="1"/>
  <c r="L51" i="158" s="1"/>
  <c r="K51" i="158" a="1"/>
  <c r="K51" i="158" s="1"/>
  <c r="J51" i="158" a="1"/>
  <c r="J51" i="158" s="1"/>
  <c r="M50" i="158" a="1"/>
  <c r="M50" i="158" s="1"/>
  <c r="L50" i="158" a="1"/>
  <c r="L50" i="158" s="1"/>
  <c r="K50" i="158" a="1"/>
  <c r="K50" i="158" s="1"/>
  <c r="J50" i="158" a="1"/>
  <c r="J50" i="158" s="1"/>
  <c r="M49" i="158" a="1"/>
  <c r="M49" i="158" s="1"/>
  <c r="L49" i="158" a="1"/>
  <c r="L49" i="158" s="1"/>
  <c r="K49" i="158" a="1"/>
  <c r="K49" i="158" s="1"/>
  <c r="J49" i="158" a="1"/>
  <c r="J49" i="158" s="1"/>
  <c r="M48" i="158" a="1"/>
  <c r="M48" i="158" s="1"/>
  <c r="L48" i="158" a="1"/>
  <c r="L48" i="158" s="1"/>
  <c r="K48" i="158" a="1"/>
  <c r="K48" i="158" s="1"/>
  <c r="J48" i="158" a="1"/>
  <c r="J48" i="158" s="1"/>
  <c r="M47" i="158" a="1"/>
  <c r="M47" i="158" s="1"/>
  <c r="L47" i="158" a="1"/>
  <c r="L47" i="158" s="1"/>
  <c r="K47" i="158" a="1"/>
  <c r="K47" i="158" s="1"/>
  <c r="J47" i="158" a="1"/>
  <c r="J47" i="158" s="1"/>
  <c r="M46" i="158" a="1"/>
  <c r="M46" i="158" s="1"/>
  <c r="L46" i="158" a="1"/>
  <c r="L46" i="158" s="1"/>
  <c r="K46" i="158" a="1"/>
  <c r="K46" i="158" s="1"/>
  <c r="J46" i="158" a="1"/>
  <c r="J46" i="158" s="1"/>
  <c r="M45" i="158" a="1"/>
  <c r="M45" i="158" s="1"/>
  <c r="L45" i="158" a="1"/>
  <c r="L45" i="158" s="1"/>
  <c r="K45" i="158" a="1"/>
  <c r="K45" i="158" s="1"/>
  <c r="J45" i="158" a="1"/>
  <c r="J45" i="158" s="1"/>
  <c r="M44" i="158" a="1"/>
  <c r="M44" i="158" s="1"/>
  <c r="L44" i="158" a="1"/>
  <c r="L44" i="158" s="1"/>
  <c r="K44" i="158" a="1"/>
  <c r="K44" i="158" s="1"/>
  <c r="J44" i="158" a="1"/>
  <c r="J44" i="158" s="1"/>
  <c r="M43" i="158" a="1"/>
  <c r="M43" i="158" s="1"/>
  <c r="L43" i="158" a="1"/>
  <c r="L43" i="158" s="1"/>
  <c r="K43" i="158" a="1"/>
  <c r="K43" i="158" s="1"/>
  <c r="J43" i="158" a="1"/>
  <c r="J43" i="158" s="1"/>
  <c r="M42" i="158" a="1"/>
  <c r="M42" i="158" s="1"/>
  <c r="L42" i="158" a="1"/>
  <c r="L42" i="158" s="1"/>
  <c r="K42" i="158" a="1"/>
  <c r="K42" i="158" s="1"/>
  <c r="J42" i="158" a="1"/>
  <c r="J42" i="158" s="1"/>
  <c r="M41" i="158" a="1"/>
  <c r="M41" i="158" s="1"/>
  <c r="L41" i="158" a="1"/>
  <c r="L41" i="158" s="1"/>
  <c r="K41" i="158" a="1"/>
  <c r="K41" i="158" s="1"/>
  <c r="J41" i="158" a="1"/>
  <c r="J41" i="158" s="1"/>
  <c r="M40" i="158" a="1"/>
  <c r="M40" i="158" s="1"/>
  <c r="L40" i="158" a="1"/>
  <c r="L40" i="158" s="1"/>
  <c r="K40" i="158" a="1"/>
  <c r="K40" i="158" s="1"/>
  <c r="J40" i="158" a="1"/>
  <c r="J40" i="158" s="1"/>
  <c r="M39" i="158" a="1"/>
  <c r="M39" i="158" s="1"/>
  <c r="L39" i="158" a="1"/>
  <c r="L39" i="158" s="1"/>
  <c r="K39" i="158" a="1"/>
  <c r="K39" i="158" s="1"/>
  <c r="J39" i="158" a="1"/>
  <c r="J39" i="158" s="1"/>
  <c r="M38" i="158" a="1"/>
  <c r="M38" i="158" s="1"/>
  <c r="L38" i="158" a="1"/>
  <c r="L38" i="158" s="1"/>
  <c r="K38" i="158" a="1"/>
  <c r="K38" i="158" s="1"/>
  <c r="J38" i="158" a="1"/>
  <c r="J38" i="158" s="1"/>
  <c r="M37" i="158" a="1"/>
  <c r="M37" i="158" s="1"/>
  <c r="L37" i="158" a="1"/>
  <c r="L37" i="158" s="1"/>
  <c r="K37" i="158" a="1"/>
  <c r="K37" i="158" s="1"/>
  <c r="J37" i="158" a="1"/>
  <c r="J37" i="158" s="1"/>
  <c r="M36" i="158" a="1"/>
  <c r="M36" i="158" s="1"/>
  <c r="L36" i="158" a="1"/>
  <c r="L36" i="158" s="1"/>
  <c r="K36" i="158" a="1"/>
  <c r="K36" i="158" s="1"/>
  <c r="J36" i="158" a="1"/>
  <c r="J36" i="158" s="1"/>
  <c r="M35" i="158" a="1"/>
  <c r="M35" i="158" s="1"/>
  <c r="L35" i="158" a="1"/>
  <c r="L35" i="158" s="1"/>
  <c r="K35" i="158" a="1"/>
  <c r="K35" i="158" s="1"/>
  <c r="J35" i="158" a="1"/>
  <c r="J35" i="158" s="1"/>
  <c r="M34" i="158" a="1"/>
  <c r="M34" i="158" s="1"/>
  <c r="L34" i="158" a="1"/>
  <c r="L34" i="158" s="1"/>
  <c r="K34" i="158" a="1"/>
  <c r="K34" i="158" s="1"/>
  <c r="J34" i="158" a="1"/>
  <c r="J34" i="158" s="1"/>
  <c r="M33" i="158" a="1"/>
  <c r="M33" i="158" s="1"/>
  <c r="L33" i="158" a="1"/>
  <c r="L33" i="158" s="1"/>
  <c r="K33" i="158" a="1"/>
  <c r="K33" i="158" s="1"/>
  <c r="J33" i="158" a="1"/>
  <c r="J33" i="158" s="1"/>
  <c r="M32" i="158" a="1"/>
  <c r="M32" i="158" s="1"/>
  <c r="L32" i="158" a="1"/>
  <c r="L32" i="158" s="1"/>
  <c r="K32" i="158" a="1"/>
  <c r="K32" i="158" s="1"/>
  <c r="J32" i="158" a="1"/>
  <c r="J32" i="158" s="1"/>
  <c r="M31" i="158" a="1"/>
  <c r="M31" i="158" s="1"/>
  <c r="L31" i="158" a="1"/>
  <c r="L31" i="158" s="1"/>
  <c r="K31" i="158" a="1"/>
  <c r="K31" i="158" s="1"/>
  <c r="J31" i="158" a="1"/>
  <c r="J31" i="158" s="1"/>
  <c r="M30" i="158" a="1"/>
  <c r="M30" i="158" s="1"/>
  <c r="L30" i="158" a="1"/>
  <c r="L30" i="158" s="1"/>
  <c r="K30" i="158" a="1"/>
  <c r="K30" i="158" s="1"/>
  <c r="J30" i="158" a="1"/>
  <c r="J30" i="158" s="1"/>
  <c r="M29" i="158" a="1"/>
  <c r="M29" i="158" s="1"/>
  <c r="L29" i="158" a="1"/>
  <c r="L29" i="158" s="1"/>
  <c r="K29" i="158" a="1"/>
  <c r="K29" i="158" s="1"/>
  <c r="J29" i="158" a="1"/>
  <c r="J29" i="158" s="1"/>
  <c r="M28" i="158" a="1"/>
  <c r="M28" i="158" s="1"/>
  <c r="L28" i="158" a="1"/>
  <c r="L28" i="158" s="1"/>
  <c r="K28" i="158" a="1"/>
  <c r="K28" i="158" s="1"/>
  <c r="J28" i="158" a="1"/>
  <c r="J28" i="158" s="1"/>
  <c r="M27" i="158" a="1"/>
  <c r="M27" i="158" s="1"/>
  <c r="L27" i="158" a="1"/>
  <c r="L27" i="158" s="1"/>
  <c r="K27" i="158" a="1"/>
  <c r="K27" i="158" s="1"/>
  <c r="J27" i="158" a="1"/>
  <c r="J27" i="158" s="1"/>
  <c r="M26" i="158" a="1"/>
  <c r="M26" i="158" s="1"/>
  <c r="L26" i="158" a="1"/>
  <c r="L26" i="158" s="1"/>
  <c r="K26" i="158" a="1"/>
  <c r="K26" i="158" s="1"/>
  <c r="J26" i="158" a="1"/>
  <c r="J26" i="158" s="1"/>
  <c r="M25" i="158" a="1"/>
  <c r="M25" i="158" s="1"/>
  <c r="L25" i="158" a="1"/>
  <c r="L25" i="158" s="1"/>
  <c r="K25" i="158" a="1"/>
  <c r="K25" i="158" s="1"/>
  <c r="J25" i="158" a="1"/>
  <c r="J25" i="158" s="1"/>
  <c r="M24" i="158" a="1"/>
  <c r="M24" i="158" s="1"/>
  <c r="L24" i="158" a="1"/>
  <c r="L24" i="158" s="1"/>
  <c r="K24" i="158" a="1"/>
  <c r="K24" i="158" s="1"/>
  <c r="J24" i="158" a="1"/>
  <c r="J24" i="158" s="1"/>
  <c r="M23" i="158" a="1"/>
  <c r="M23" i="158" s="1"/>
  <c r="L23" i="158" a="1"/>
  <c r="L23" i="158" s="1"/>
  <c r="K23" i="158" a="1"/>
  <c r="K23" i="158" s="1"/>
  <c r="J23" i="158" a="1"/>
  <c r="J23" i="158" s="1"/>
  <c r="M22" i="158" a="1"/>
  <c r="M22" i="158" s="1"/>
  <c r="L22" i="158" a="1"/>
  <c r="L22" i="158" s="1"/>
  <c r="K22" i="158" a="1"/>
  <c r="K22" i="158" s="1"/>
  <c r="J22" i="158" a="1"/>
  <c r="J22" i="158" s="1"/>
  <c r="M21" i="158" a="1"/>
  <c r="M21" i="158" s="1"/>
  <c r="L21" i="158" a="1"/>
  <c r="L21" i="158" s="1"/>
  <c r="K21" i="158" a="1"/>
  <c r="K21" i="158" s="1"/>
  <c r="J21" i="158" a="1"/>
  <c r="J21" i="158" s="1"/>
  <c r="M20" i="158" a="1"/>
  <c r="M20" i="158" s="1"/>
  <c r="L20" i="158" a="1"/>
  <c r="L20" i="158" s="1"/>
  <c r="K20" i="158" a="1"/>
  <c r="K20" i="158" s="1"/>
  <c r="J20" i="158" a="1"/>
  <c r="J20" i="158" s="1"/>
  <c r="M19" i="158" a="1"/>
  <c r="M19" i="158" s="1"/>
  <c r="L19" i="158" a="1"/>
  <c r="L19" i="158" s="1"/>
  <c r="K19" i="158" a="1"/>
  <c r="K19" i="158" s="1"/>
  <c r="J19" i="158" a="1"/>
  <c r="J19" i="158" s="1"/>
  <c r="M18" i="158" a="1"/>
  <c r="M18" i="158" s="1"/>
  <c r="L18" i="158" a="1"/>
  <c r="L18" i="158" s="1"/>
  <c r="K18" i="158" a="1"/>
  <c r="K18" i="158" s="1"/>
  <c r="J18" i="158" a="1"/>
  <c r="J18" i="158" s="1"/>
  <c r="M17" i="158" a="1"/>
  <c r="M17" i="158" s="1"/>
  <c r="L17" i="158" a="1"/>
  <c r="L17" i="158" s="1"/>
  <c r="K17" i="158" a="1"/>
  <c r="K17" i="158" s="1"/>
  <c r="J17" i="158" a="1"/>
  <c r="J17" i="158" s="1"/>
  <c r="M16" i="158" a="1"/>
  <c r="M16" i="158" s="1"/>
  <c r="L16" i="158" a="1"/>
  <c r="L16" i="158" s="1"/>
  <c r="K16" i="158" a="1"/>
  <c r="K16" i="158" s="1"/>
  <c r="J16" i="158" a="1"/>
  <c r="J16" i="158" s="1"/>
  <c r="M15" i="158" a="1"/>
  <c r="M15" i="158" s="1"/>
  <c r="L15" i="158" a="1"/>
  <c r="L15" i="158" s="1"/>
  <c r="K15" i="158" a="1"/>
  <c r="K15" i="158" s="1"/>
  <c r="J15" i="158" a="1"/>
  <c r="J15" i="158" s="1"/>
  <c r="M14" i="158" a="1"/>
  <c r="M14" i="158" s="1"/>
  <c r="L14" i="158" a="1"/>
  <c r="L14" i="158" s="1"/>
  <c r="K14" i="158" a="1"/>
  <c r="K14" i="158" s="1"/>
  <c r="J14" i="158" a="1"/>
  <c r="J14" i="158" s="1"/>
  <c r="M13" i="158" a="1"/>
  <c r="M13" i="158" s="1"/>
  <c r="L13" i="158" a="1"/>
  <c r="L13" i="158" s="1"/>
  <c r="K13" i="158" a="1"/>
  <c r="K13" i="158" s="1"/>
  <c r="J13" i="158" a="1"/>
  <c r="J13" i="158" s="1"/>
  <c r="M12" i="158" a="1"/>
  <c r="M12" i="158" s="1"/>
  <c r="L12" i="158" a="1"/>
  <c r="L12" i="158" s="1"/>
  <c r="K12" i="158" a="1"/>
  <c r="K12" i="158" s="1"/>
  <c r="J12" i="158" a="1"/>
  <c r="J12" i="158" s="1"/>
  <c r="M11" i="158" a="1"/>
  <c r="M11" i="158" s="1"/>
  <c r="L11" i="158" a="1"/>
  <c r="L11" i="158" s="1"/>
  <c r="K11" i="158" a="1"/>
  <c r="K11" i="158" s="1"/>
  <c r="J11" i="158" a="1"/>
  <c r="J11" i="158" s="1"/>
  <c r="M10" i="158" a="1"/>
  <c r="M10" i="158" s="1"/>
  <c r="L10" i="158" a="1"/>
  <c r="L10" i="158" s="1"/>
  <c r="K10" i="158" a="1"/>
  <c r="K10" i="158" s="1"/>
  <c r="J10" i="158" a="1"/>
  <c r="J10" i="158" s="1"/>
  <c r="M9" i="158" a="1"/>
  <c r="M9" i="158" s="1"/>
  <c r="L9" i="158" a="1"/>
  <c r="L9" i="158" s="1"/>
  <c r="K9" i="158" a="1"/>
  <c r="K9" i="158" s="1"/>
  <c r="J9" i="158" a="1"/>
  <c r="J9" i="158" s="1"/>
  <c r="M8" i="158" a="1"/>
  <c r="M8" i="158" s="1"/>
  <c r="L8" i="158" a="1"/>
  <c r="L8" i="158" s="1"/>
  <c r="K8" i="158" a="1"/>
  <c r="K8" i="158" s="1"/>
  <c r="J8" i="158" a="1"/>
  <c r="J8" i="158" s="1"/>
  <c r="M7" i="158" a="1"/>
  <c r="M7" i="158" s="1"/>
  <c r="L7" i="158" a="1"/>
  <c r="L7" i="158" s="1"/>
  <c r="K7" i="158" a="1"/>
  <c r="K7" i="158" s="1"/>
  <c r="J7" i="158" a="1"/>
  <c r="J7" i="158" s="1"/>
  <c r="M6" i="158" a="1"/>
  <c r="M6" i="158" s="1"/>
  <c r="L6" i="158" a="1"/>
  <c r="L6" i="158" s="1"/>
  <c r="K6" i="158" a="1"/>
  <c r="K6" i="158" s="1"/>
  <c r="J6" i="158" a="1"/>
  <c r="J6" i="158" s="1"/>
  <c r="M5" i="158" a="1"/>
  <c r="M5" i="158" s="1"/>
  <c r="L5" i="158" a="1"/>
  <c r="L5" i="158" s="1"/>
  <c r="K5" i="158" a="1"/>
  <c r="K5" i="158" s="1"/>
  <c r="J5" i="158" a="1"/>
  <c r="J5" i="158" s="1"/>
  <c r="M4" i="158" a="1"/>
  <c r="M4" i="158" s="1"/>
  <c r="L4" i="158" a="1"/>
  <c r="L4" i="158" s="1"/>
  <c r="K4" i="158" a="1"/>
  <c r="K4" i="158" s="1"/>
  <c r="J4" i="158" a="1"/>
  <c r="J4" i="158" s="1"/>
  <c r="M3" i="158" a="1"/>
  <c r="M3" i="158" s="1"/>
  <c r="L3" i="158" a="1"/>
  <c r="L3" i="158" s="1"/>
  <c r="K3" i="158" a="1"/>
  <c r="K3" i="158" s="1"/>
  <c r="K513" i="158" a="1"/>
  <c r="K513" i="158" s="1"/>
  <c r="X200" i="158" l="1"/>
  <c r="Y200" i="158"/>
  <c r="Z200" i="158"/>
  <c r="X61" i="158"/>
  <c r="Y61" i="158"/>
  <c r="Z61" i="158"/>
  <c r="X20" i="158"/>
  <c r="Y20" i="158"/>
  <c r="Z20" i="158"/>
  <c r="X27" i="158"/>
  <c r="Y27" i="158"/>
  <c r="Z27" i="158"/>
  <c r="X33" i="158"/>
  <c r="Y33" i="158"/>
  <c r="Z33" i="158"/>
  <c r="Z50" i="158"/>
  <c r="X50" i="158"/>
  <c r="Y50" i="158"/>
  <c r="X49" i="158"/>
  <c r="Y49" i="158"/>
  <c r="Z49" i="158"/>
  <c r="X8" i="158"/>
  <c r="Z8" i="158"/>
  <c r="Y8" i="158"/>
  <c r="X216" i="158"/>
  <c r="Y216" i="158"/>
  <c r="Z216" i="158"/>
  <c r="X207" i="158"/>
  <c r="Z207" i="158"/>
  <c r="Y207" i="158"/>
  <c r="X35" i="158"/>
  <c r="Y35" i="158"/>
  <c r="Z35" i="158"/>
  <c r="X206" i="158"/>
  <c r="Y206" i="158"/>
  <c r="Z206" i="158"/>
  <c r="X45" i="158"/>
  <c r="Y45" i="158"/>
  <c r="Z45" i="158"/>
  <c r="X37" i="158"/>
  <c r="Y37" i="158"/>
  <c r="Z37" i="158"/>
  <c r="Z40" i="158"/>
  <c r="Y40" i="158"/>
  <c r="X40" i="158"/>
  <c r="X169" i="158"/>
  <c r="Z169" i="158"/>
  <c r="Y169" i="158"/>
  <c r="X3" i="158"/>
  <c r="Z3" i="158"/>
  <c r="Y3" i="158"/>
  <c r="Y202" i="158"/>
  <c r="Z202" i="158"/>
  <c r="X202" i="158"/>
  <c r="Y11" i="158"/>
  <c r="Z11" i="158"/>
  <c r="X11" i="158"/>
  <c r="Z201" i="158"/>
  <c r="X201" i="158"/>
  <c r="Y201" i="158"/>
  <c r="X211" i="158"/>
  <c r="Z211" i="158"/>
  <c r="Y211" i="158"/>
  <c r="Y46" i="158"/>
  <c r="X46" i="158"/>
  <c r="Z46" i="158"/>
  <c r="Z9" i="158"/>
  <c r="X9" i="158"/>
  <c r="Y9" i="158"/>
  <c r="Z47" i="158"/>
  <c r="X47" i="158"/>
  <c r="Y47" i="158"/>
  <c r="X485" i="158"/>
  <c r="Z562" i="158"/>
  <c r="Z558" i="158"/>
  <c r="X558" i="158"/>
  <c r="Y558" i="158"/>
  <c r="Y7" i="158"/>
  <c r="Z7" i="158"/>
  <c r="X7" i="158"/>
  <c r="X14" i="158"/>
  <c r="Z14" i="158"/>
  <c r="Y14" i="158"/>
  <c r="Z30" i="158"/>
  <c r="Y30" i="158"/>
  <c r="X30" i="158"/>
  <c r="Y21" i="158"/>
  <c r="Z21" i="158"/>
  <c r="X21" i="158"/>
  <c r="X22" i="158"/>
  <c r="Y22" i="158"/>
  <c r="Z22" i="158"/>
  <c r="X42" i="158"/>
  <c r="Y42" i="158"/>
  <c r="Z42" i="158"/>
  <c r="Y574" i="158"/>
  <c r="X55" i="158"/>
  <c r="Y55" i="158"/>
  <c r="Z55" i="158"/>
  <c r="X44" i="158"/>
  <c r="Y44" i="158"/>
  <c r="Z44" i="158"/>
  <c r="X192" i="158"/>
  <c r="Y192" i="158"/>
  <c r="Z192" i="158"/>
  <c r="Z578" i="158"/>
  <c r="X481" i="158"/>
  <c r="Z574" i="158"/>
  <c r="Y481" i="158"/>
  <c r="Z481" i="158"/>
  <c r="X574" i="158"/>
  <c r="Z587" i="158"/>
  <c r="Y485" i="158"/>
  <c r="Z485" i="158"/>
  <c r="X562" i="158"/>
  <c r="X587" i="158"/>
  <c r="Y562" i="158"/>
  <c r="Y578" i="158"/>
  <c r="X210" i="158"/>
  <c r="Y210" i="158"/>
  <c r="Z210" i="158"/>
  <c r="Y587" i="158"/>
  <c r="X34" i="158"/>
  <c r="Y34" i="158"/>
  <c r="Z34" i="158"/>
  <c r="X52" i="158"/>
  <c r="Y52" i="158"/>
  <c r="Z52" i="158"/>
  <c r="X36" i="158"/>
  <c r="Y36" i="158"/>
  <c r="Z36" i="158"/>
  <c r="Y575" i="158"/>
  <c r="X575" i="158"/>
  <c r="Z575" i="158"/>
  <c r="X43" i="158"/>
  <c r="Y43" i="158"/>
  <c r="Z43" i="158"/>
  <c r="X502" i="158"/>
  <c r="Y502" i="158"/>
  <c r="Z502" i="158"/>
  <c r="X579" i="158"/>
  <c r="Y579" i="158"/>
  <c r="Z579" i="158"/>
  <c r="X488" i="158"/>
  <c r="Y488" i="158"/>
  <c r="Z488" i="158"/>
  <c r="X492" i="158"/>
  <c r="Y492" i="158"/>
  <c r="Z492" i="158"/>
  <c r="X543" i="158"/>
  <c r="Y543" i="158"/>
  <c r="Z543" i="158"/>
  <c r="X569" i="158"/>
  <c r="Y569" i="158"/>
  <c r="Z569" i="158"/>
  <c r="X578" i="158"/>
  <c r="Y557" i="158"/>
  <c r="Z557" i="158"/>
  <c r="X557" i="158"/>
  <c r="Z551" i="158"/>
  <c r="X551" i="158"/>
  <c r="Y551" i="158"/>
  <c r="Y581" i="158"/>
  <c r="X581" i="158"/>
  <c r="Z581" i="158"/>
  <c r="X545" i="158"/>
  <c r="Y545" i="158"/>
  <c r="Z545" i="158"/>
  <c r="Z32" i="158"/>
  <c r="X32" i="158"/>
  <c r="Y32" i="158"/>
  <c r="X114" i="158"/>
  <c r="Y114" i="158"/>
  <c r="Z114" i="158"/>
  <c r="J64" i="158" a="1"/>
  <c r="J64" i="158" s="1"/>
  <c r="J69" i="158" a="1"/>
  <c r="J69" i="158" s="1"/>
  <c r="J73" i="158" a="1"/>
  <c r="J73" i="158" s="1"/>
  <c r="J78" i="158" a="1"/>
  <c r="J78" i="158" s="1"/>
  <c r="J82" i="158" a="1"/>
  <c r="J82" i="158" s="1"/>
  <c r="J87" i="158" a="1"/>
  <c r="J87" i="158" s="1"/>
  <c r="J92" i="158" a="1"/>
  <c r="J92" i="158" s="1"/>
  <c r="J97" i="158" a="1"/>
  <c r="J97" i="158" s="1"/>
  <c r="J244" i="158" a="1"/>
  <c r="J244" i="158" s="1"/>
  <c r="J248" i="158" a="1"/>
  <c r="J248" i="158" s="1"/>
  <c r="J403" i="158" a="1"/>
  <c r="J403" i="158" s="1"/>
  <c r="J408" i="158" a="1"/>
  <c r="J408" i="158" s="1"/>
  <c r="J413" i="158" a="1"/>
  <c r="J413" i="158" s="1"/>
  <c r="J418" i="158" a="1"/>
  <c r="J418" i="158" s="1"/>
  <c r="J421" i="158" a="1"/>
  <c r="J421" i="158" s="1"/>
  <c r="J426" i="158" a="1"/>
  <c r="J426" i="158" s="1"/>
  <c r="J431" i="158" a="1"/>
  <c r="J431" i="158" s="1"/>
  <c r="J436" i="158" a="1"/>
  <c r="J436" i="158" s="1"/>
  <c r="J440" i="158" a="1"/>
  <c r="J440" i="158" s="1"/>
  <c r="J445" i="158" a="1"/>
  <c r="J445" i="158" s="1"/>
  <c r="J450" i="158" a="1"/>
  <c r="J450" i="158" s="1"/>
  <c r="J460" i="158" a="1"/>
  <c r="J460" i="158" s="1"/>
  <c r="J465" i="158" a="1"/>
  <c r="J465" i="158" s="1"/>
  <c r="J469" i="158" a="1"/>
  <c r="J469" i="158" s="1"/>
  <c r="J473" i="158" a="1"/>
  <c r="J473" i="158" s="1"/>
  <c r="Z353" i="158"/>
  <c r="Y353" i="158"/>
  <c r="X353" i="158"/>
  <c r="Z293" i="158"/>
  <c r="Y293" i="158"/>
  <c r="X293" i="158"/>
  <c r="X339" i="158"/>
  <c r="Z339" i="158"/>
  <c r="Y339" i="158"/>
  <c r="X371" i="158"/>
  <c r="Y371" i="158"/>
  <c r="Z371" i="158"/>
  <c r="Z282" i="158"/>
  <c r="Y282" i="158"/>
  <c r="X282" i="158"/>
  <c r="Z334" i="158"/>
  <c r="Y334" i="158"/>
  <c r="X334" i="158"/>
  <c r="Z398" i="158"/>
  <c r="Y398" i="158"/>
  <c r="X398" i="158"/>
  <c r="Y308" i="158"/>
  <c r="X308" i="158"/>
  <c r="Z308" i="158"/>
  <c r="Y360" i="158"/>
  <c r="X360" i="158"/>
  <c r="Z360" i="158"/>
  <c r="X303" i="158"/>
  <c r="Z303" i="158"/>
  <c r="Y303" i="158"/>
  <c r="K64" i="158" a="1"/>
  <c r="K64" i="158" s="1"/>
  <c r="K68" i="158" a="1"/>
  <c r="K68" i="158" s="1"/>
  <c r="K73" i="158" a="1"/>
  <c r="K73" i="158" s="1"/>
  <c r="K78" i="158" a="1"/>
  <c r="K78" i="158" s="1"/>
  <c r="K83" i="158" a="1"/>
  <c r="K83" i="158" s="1"/>
  <c r="K89" i="158" a="1"/>
  <c r="K89" i="158" s="1"/>
  <c r="K95" i="158" a="1"/>
  <c r="K95" i="158" s="1"/>
  <c r="K241" i="158" a="1"/>
  <c r="K241" i="158" s="1"/>
  <c r="K242" i="158" a="1"/>
  <c r="K242" i="158" s="1"/>
  <c r="K243" i="158" a="1"/>
  <c r="K243" i="158" s="1"/>
  <c r="K244" i="158" a="1"/>
  <c r="K244" i="158" s="1"/>
  <c r="K245" i="158" a="1"/>
  <c r="K245" i="158" s="1"/>
  <c r="K246" i="158" a="1"/>
  <c r="K246" i="158" s="1"/>
  <c r="K247" i="158" a="1"/>
  <c r="K247" i="158" s="1"/>
  <c r="K248" i="158" a="1"/>
  <c r="K248" i="158" s="1"/>
  <c r="K401" i="158" a="1"/>
  <c r="K401" i="158" s="1"/>
  <c r="K402" i="158" a="1"/>
  <c r="K402" i="158" s="1"/>
  <c r="K403" i="158" a="1"/>
  <c r="K403" i="158" s="1"/>
  <c r="K404" i="158" a="1"/>
  <c r="K404" i="158" s="1"/>
  <c r="K405" i="158" a="1"/>
  <c r="K405" i="158" s="1"/>
  <c r="K406" i="158" a="1"/>
  <c r="K406" i="158" s="1"/>
  <c r="K407" i="158" a="1"/>
  <c r="K407" i="158" s="1"/>
  <c r="K408" i="158" a="1"/>
  <c r="K408" i="158" s="1"/>
  <c r="K409" i="158" a="1"/>
  <c r="K409" i="158" s="1"/>
  <c r="K410" i="158" a="1"/>
  <c r="K410" i="158" s="1"/>
  <c r="K411" i="158" a="1"/>
  <c r="K411" i="158" s="1"/>
  <c r="K412" i="158" a="1"/>
  <c r="K412" i="158" s="1"/>
  <c r="K413" i="158" a="1"/>
  <c r="K413" i="158" s="1"/>
  <c r="K414" i="158" a="1"/>
  <c r="K414" i="158" s="1"/>
  <c r="K415" i="158" a="1"/>
  <c r="K415" i="158" s="1"/>
  <c r="K416" i="158" a="1"/>
  <c r="K416" i="158" s="1"/>
  <c r="K417" i="158" a="1"/>
  <c r="K417" i="158" s="1"/>
  <c r="K418" i="158" a="1"/>
  <c r="K418" i="158" s="1"/>
  <c r="K419" i="158" a="1"/>
  <c r="K419" i="158" s="1"/>
  <c r="K420" i="158" a="1"/>
  <c r="K420" i="158" s="1"/>
  <c r="K421" i="158" a="1"/>
  <c r="K421" i="158" s="1"/>
  <c r="K422" i="158" a="1"/>
  <c r="K422" i="158" s="1"/>
  <c r="K423" i="158" a="1"/>
  <c r="K423" i="158" s="1"/>
  <c r="K424" i="158" a="1"/>
  <c r="K424" i="158" s="1"/>
  <c r="K425" i="158" a="1"/>
  <c r="K425" i="158" s="1"/>
  <c r="K426" i="158" a="1"/>
  <c r="K426" i="158" s="1"/>
  <c r="K427" i="158" a="1"/>
  <c r="K427" i="158" s="1"/>
  <c r="K428" i="158" a="1"/>
  <c r="K428" i="158" s="1"/>
  <c r="K429" i="158" a="1"/>
  <c r="K429" i="158" s="1"/>
  <c r="K430" i="158" a="1"/>
  <c r="K430" i="158" s="1"/>
  <c r="K431" i="158" a="1"/>
  <c r="K431" i="158" s="1"/>
  <c r="K432" i="158" a="1"/>
  <c r="K432" i="158" s="1"/>
  <c r="K433" i="158" a="1"/>
  <c r="K433" i="158" s="1"/>
  <c r="K434" i="158" a="1"/>
  <c r="K434" i="158" s="1"/>
  <c r="K435" i="158" a="1"/>
  <c r="K435" i="158" s="1"/>
  <c r="K436" i="158" a="1"/>
  <c r="K436" i="158" s="1"/>
  <c r="K437" i="158" a="1"/>
  <c r="K437" i="158" s="1"/>
  <c r="K438" i="158" a="1"/>
  <c r="K438" i="158" s="1"/>
  <c r="K439" i="158" a="1"/>
  <c r="K439" i="158" s="1"/>
  <c r="K440" i="158" a="1"/>
  <c r="K440" i="158" s="1"/>
  <c r="K441" i="158" a="1"/>
  <c r="K441" i="158" s="1"/>
  <c r="K442" i="158" a="1"/>
  <c r="K442" i="158" s="1"/>
  <c r="K443" i="158" a="1"/>
  <c r="K443" i="158" s="1"/>
  <c r="K444" i="158" a="1"/>
  <c r="K444" i="158" s="1"/>
  <c r="K445" i="158" a="1"/>
  <c r="K445" i="158" s="1"/>
  <c r="K446" i="158" a="1"/>
  <c r="K446" i="158" s="1"/>
  <c r="K447" i="158" a="1"/>
  <c r="K447" i="158" s="1"/>
  <c r="K448" i="158" a="1"/>
  <c r="K448" i="158" s="1"/>
  <c r="K449" i="158" a="1"/>
  <c r="K449" i="158" s="1"/>
  <c r="K450" i="158" a="1"/>
  <c r="K450" i="158" s="1"/>
  <c r="K451" i="158" a="1"/>
  <c r="K451" i="158" s="1"/>
  <c r="K452" i="158" a="1"/>
  <c r="K452" i="158" s="1"/>
  <c r="K453" i="158" a="1"/>
  <c r="K453" i="158" s="1"/>
  <c r="K454" i="158" a="1"/>
  <c r="K454" i="158" s="1"/>
  <c r="K456" i="158" a="1"/>
  <c r="K456" i="158" s="1"/>
  <c r="K457" i="158" a="1"/>
  <c r="K457" i="158" s="1"/>
  <c r="K459" i="158" a="1"/>
  <c r="K459" i="158" s="1"/>
  <c r="K460" i="158" a="1"/>
  <c r="K460" i="158" s="1"/>
  <c r="K461" i="158" a="1"/>
  <c r="K461" i="158" s="1"/>
  <c r="K464" i="158" a="1"/>
  <c r="K464" i="158" s="1"/>
  <c r="K465" i="158" a="1"/>
  <c r="K465" i="158" s="1"/>
  <c r="K466" i="158" a="1"/>
  <c r="K466" i="158" s="1"/>
  <c r="K467" i="158" a="1"/>
  <c r="K467" i="158" s="1"/>
  <c r="K468" i="158" a="1"/>
  <c r="K468" i="158" s="1"/>
  <c r="K469" i="158" a="1"/>
  <c r="K469" i="158" s="1"/>
  <c r="K472" i="158" a="1"/>
  <c r="K472" i="158" s="1"/>
  <c r="K473" i="158" a="1"/>
  <c r="K473" i="158" s="1"/>
  <c r="K474" i="158" a="1"/>
  <c r="K474" i="158" s="1"/>
  <c r="K475" i="158" a="1"/>
  <c r="K475" i="158" s="1"/>
  <c r="K477" i="158" a="1"/>
  <c r="K477" i="158" s="1"/>
  <c r="K478" i="158" a="1"/>
  <c r="K478" i="158" s="1"/>
  <c r="Z357" i="158"/>
  <c r="Y357" i="158"/>
  <c r="Z373" i="158"/>
  <c r="Y373" i="158"/>
  <c r="X373" i="158"/>
  <c r="Z389" i="158"/>
  <c r="Y389" i="158"/>
  <c r="X389" i="158"/>
  <c r="Z281" i="158"/>
  <c r="Y281" i="158"/>
  <c r="X281" i="158"/>
  <c r="Z297" i="158"/>
  <c r="Y297" i="158"/>
  <c r="X297" i="158"/>
  <c r="Z325" i="158"/>
  <c r="Y325" i="158"/>
  <c r="X325" i="158"/>
  <c r="Z341" i="158"/>
  <c r="Y341" i="158"/>
  <c r="X341" i="158"/>
  <c r="X283" i="158"/>
  <c r="Z283" i="158"/>
  <c r="Y283" i="158"/>
  <c r="X299" i="158"/>
  <c r="Z299" i="158"/>
  <c r="Y299" i="158"/>
  <c r="X323" i="158"/>
  <c r="Y323" i="158"/>
  <c r="Z323" i="158"/>
  <c r="X343" i="158"/>
  <c r="Z343" i="158"/>
  <c r="Y343" i="158"/>
  <c r="X359" i="158"/>
  <c r="Z359" i="158"/>
  <c r="Y359" i="158"/>
  <c r="X375" i="158"/>
  <c r="Y375" i="158"/>
  <c r="Z375" i="158"/>
  <c r="X391" i="158"/>
  <c r="Y391" i="158"/>
  <c r="Z391" i="158"/>
  <c r="Z286" i="158"/>
  <c r="Y286" i="158"/>
  <c r="X286" i="158"/>
  <c r="Z306" i="158"/>
  <c r="Y306" i="158"/>
  <c r="X306" i="158"/>
  <c r="Z322" i="158"/>
  <c r="Y322" i="158"/>
  <c r="X322" i="158"/>
  <c r="X338" i="158"/>
  <c r="Z338" i="158"/>
  <c r="Y338" i="158"/>
  <c r="X354" i="158"/>
  <c r="Z354" i="158"/>
  <c r="Y354" i="158"/>
  <c r="Z370" i="158"/>
  <c r="Y370" i="158"/>
  <c r="X370" i="158"/>
  <c r="Z386" i="158"/>
  <c r="Y386" i="158"/>
  <c r="X386" i="158"/>
  <c r="Y288" i="158"/>
  <c r="X288" i="158"/>
  <c r="Z288" i="158"/>
  <c r="Y312" i="158"/>
  <c r="X312" i="158"/>
  <c r="Z312" i="158"/>
  <c r="Y332" i="158"/>
  <c r="X332" i="158"/>
  <c r="Z332" i="158"/>
  <c r="Y348" i="158"/>
  <c r="X348" i="158"/>
  <c r="Z348" i="158"/>
  <c r="Y364" i="158"/>
  <c r="X364" i="158"/>
  <c r="Z364" i="158"/>
  <c r="Y380" i="158"/>
  <c r="X380" i="158"/>
  <c r="Z380" i="158"/>
  <c r="Y396" i="158"/>
  <c r="X396" i="158"/>
  <c r="Z396" i="158"/>
  <c r="Y304" i="158"/>
  <c r="X304" i="158"/>
  <c r="Z304" i="158"/>
  <c r="Z305" i="158"/>
  <c r="Y305" i="158"/>
  <c r="X305" i="158"/>
  <c r="X319" i="158"/>
  <c r="Y319" i="158"/>
  <c r="Z319" i="158"/>
  <c r="H402" i="158" a="1"/>
  <c r="H402" i="158" s="1"/>
  <c r="AA402" i="158" s="1"/>
  <c r="H406" i="158" a="1"/>
  <c r="H406" i="158" s="1"/>
  <c r="AA406" i="158" s="1"/>
  <c r="H410" i="158" a="1"/>
  <c r="H410" i="158" s="1"/>
  <c r="AA410" i="158" s="1"/>
  <c r="H414" i="158" a="1"/>
  <c r="H414" i="158" s="1"/>
  <c r="AA414" i="158" s="1"/>
  <c r="H418" i="158" a="1"/>
  <c r="H418" i="158" s="1"/>
  <c r="AA418" i="158" s="1"/>
  <c r="H422" i="158" a="1"/>
  <c r="H422" i="158" s="1"/>
  <c r="AA422" i="158" s="1"/>
  <c r="H426" i="158" a="1"/>
  <c r="H426" i="158" s="1"/>
  <c r="AA426" i="158" s="1"/>
  <c r="H430" i="158" a="1"/>
  <c r="H430" i="158" s="1"/>
  <c r="AA430" i="158" s="1"/>
  <c r="H434" i="158" a="1"/>
  <c r="H434" i="158" s="1"/>
  <c r="AA434" i="158" s="1"/>
  <c r="H438" i="158" a="1"/>
  <c r="H438" i="158" s="1"/>
  <c r="AA438" i="158" s="1"/>
  <c r="H442" i="158" a="1"/>
  <c r="H442" i="158" s="1"/>
  <c r="AA442" i="158" s="1"/>
  <c r="H446" i="158" a="1"/>
  <c r="H446" i="158" s="1"/>
  <c r="AA446" i="158" s="1"/>
  <c r="H450" i="158" a="1"/>
  <c r="H450" i="158" s="1"/>
  <c r="AA450" i="158" s="1"/>
  <c r="H454" i="158" a="1"/>
  <c r="H454" i="158" s="1"/>
  <c r="AA454" i="158" s="1"/>
  <c r="H466" i="158" a="1"/>
  <c r="H466" i="158" s="1"/>
  <c r="AA466" i="158" s="1"/>
  <c r="H474" i="158" a="1"/>
  <c r="H474" i="158" s="1"/>
  <c r="AA474" i="158" s="1"/>
  <c r="H478" i="158" a="1"/>
  <c r="H478" i="158" s="1"/>
  <c r="AA478" i="158" s="1"/>
  <c r="H62" i="158" a="1"/>
  <c r="H62" i="158" s="1"/>
  <c r="AA62" i="158" s="1"/>
  <c r="H66" i="158" a="1"/>
  <c r="H66" i="158" s="1"/>
  <c r="AA66" i="158" s="1"/>
  <c r="H70" i="158" a="1"/>
  <c r="H70" i="158" s="1"/>
  <c r="AA70" i="158" s="1"/>
  <c r="H74" i="158" a="1"/>
  <c r="H74" i="158" s="1"/>
  <c r="AA74" i="158" s="1"/>
  <c r="H78" i="158" a="1"/>
  <c r="H78" i="158" s="1"/>
  <c r="AA78" i="158" s="1"/>
  <c r="H82" i="158" a="1"/>
  <c r="H82" i="158" s="1"/>
  <c r="AA82" i="158" s="1"/>
  <c r="H86" i="158" a="1"/>
  <c r="H86" i="158" s="1"/>
  <c r="AA86" i="158" s="1"/>
  <c r="H90" i="158" a="1"/>
  <c r="H90" i="158" s="1"/>
  <c r="AA90" i="158" s="1"/>
  <c r="H94" i="158" a="1"/>
  <c r="H94" i="158" s="1"/>
  <c r="AA94" i="158" s="1"/>
  <c r="H241" i="158" a="1"/>
  <c r="H241" i="158" s="1"/>
  <c r="AA241" i="158" s="1"/>
  <c r="H245" i="158" a="1"/>
  <c r="H245" i="158" s="1"/>
  <c r="AA245" i="158" s="1"/>
  <c r="R63" i="158" a="1"/>
  <c r="R63" i="158" s="1"/>
  <c r="R65" i="158" a="1"/>
  <c r="R65" i="158" s="1"/>
  <c r="R67" i="158" a="1"/>
  <c r="R67" i="158" s="1"/>
  <c r="R69" i="158" a="1"/>
  <c r="R69" i="158" s="1"/>
  <c r="R71" i="158" a="1"/>
  <c r="R71" i="158" s="1"/>
  <c r="R73" i="158" a="1"/>
  <c r="R73" i="158" s="1"/>
  <c r="R75" i="158" a="1"/>
  <c r="R75" i="158" s="1"/>
  <c r="R77" i="158" a="1"/>
  <c r="R77" i="158" s="1"/>
  <c r="R79" i="158" a="1"/>
  <c r="R79" i="158" s="1"/>
  <c r="R81" i="158" a="1"/>
  <c r="R81" i="158" s="1"/>
  <c r="R83" i="158" a="1"/>
  <c r="R83" i="158" s="1"/>
  <c r="R85" i="158" a="1"/>
  <c r="R85" i="158" s="1"/>
  <c r="R87" i="158" a="1"/>
  <c r="R87" i="158" s="1"/>
  <c r="R89" i="158" a="1"/>
  <c r="R89" i="158" s="1"/>
  <c r="R91" i="158" a="1"/>
  <c r="R91" i="158" s="1"/>
  <c r="R93" i="158" a="1"/>
  <c r="R93" i="158" s="1"/>
  <c r="R95" i="158" a="1"/>
  <c r="R95" i="158" s="1"/>
  <c r="R97" i="158" a="1"/>
  <c r="R97" i="158" s="1"/>
  <c r="R241" i="158" a="1"/>
  <c r="R241" i="158" s="1"/>
  <c r="R243" i="158" a="1"/>
  <c r="R243" i="158" s="1"/>
  <c r="R245" i="158" a="1"/>
  <c r="R245" i="158" s="1"/>
  <c r="R247" i="158" a="1"/>
  <c r="R247" i="158" s="1"/>
  <c r="R401" i="158" a="1"/>
  <c r="R401" i="158" s="1"/>
  <c r="R403" i="158" a="1"/>
  <c r="R403" i="158" s="1"/>
  <c r="R405" i="158" a="1"/>
  <c r="R405" i="158" s="1"/>
  <c r="R407" i="158" a="1"/>
  <c r="R407" i="158" s="1"/>
  <c r="R409" i="158" a="1"/>
  <c r="R409" i="158" s="1"/>
  <c r="S410" i="158" a="1"/>
  <c r="S410" i="158" s="1"/>
  <c r="S412" i="158" a="1"/>
  <c r="S412" i="158" s="1"/>
  <c r="S414" i="158" a="1"/>
  <c r="S414" i="158" s="1"/>
  <c r="S416" i="158" a="1"/>
  <c r="S416" i="158" s="1"/>
  <c r="S418" i="158" a="1"/>
  <c r="S418" i="158" s="1"/>
  <c r="S420" i="158" a="1"/>
  <c r="S420" i="158" s="1"/>
  <c r="S422" i="158" a="1"/>
  <c r="S422" i="158" s="1"/>
  <c r="S424" i="158" a="1"/>
  <c r="S424" i="158" s="1"/>
  <c r="P63" i="158" a="1"/>
  <c r="P63" i="158" s="1"/>
  <c r="P65" i="158" a="1"/>
  <c r="P65" i="158" s="1"/>
  <c r="P67" i="158" a="1"/>
  <c r="P67" i="158" s="1"/>
  <c r="P69" i="158" a="1"/>
  <c r="P69" i="158" s="1"/>
  <c r="P71" i="158" a="1"/>
  <c r="P71" i="158" s="1"/>
  <c r="P73" i="158" a="1"/>
  <c r="P73" i="158" s="1"/>
  <c r="P75" i="158" a="1"/>
  <c r="P75" i="158" s="1"/>
  <c r="P77" i="158" a="1"/>
  <c r="P77" i="158" s="1"/>
  <c r="P79" i="158" a="1"/>
  <c r="P79" i="158" s="1"/>
  <c r="P81" i="158" a="1"/>
  <c r="P81" i="158" s="1"/>
  <c r="P83" i="158" a="1"/>
  <c r="P83" i="158" s="1"/>
  <c r="P85" i="158" a="1"/>
  <c r="P85" i="158" s="1"/>
  <c r="P87" i="158" a="1"/>
  <c r="P87" i="158" s="1"/>
  <c r="P89" i="158" a="1"/>
  <c r="P89" i="158" s="1"/>
  <c r="P91" i="158" a="1"/>
  <c r="P91" i="158" s="1"/>
  <c r="P93" i="158" a="1"/>
  <c r="P93" i="158" s="1"/>
  <c r="P95" i="158" a="1"/>
  <c r="P95" i="158" s="1"/>
  <c r="P97" i="158" a="1"/>
  <c r="P97" i="158" s="1"/>
  <c r="P241" i="158" a="1"/>
  <c r="P241" i="158" s="1"/>
  <c r="P243" i="158" a="1"/>
  <c r="P243" i="158" s="1"/>
  <c r="P245" i="158" a="1"/>
  <c r="P245" i="158" s="1"/>
  <c r="P247" i="158" a="1"/>
  <c r="P247" i="158" s="1"/>
  <c r="P401" i="158" a="1"/>
  <c r="P401" i="158" s="1"/>
  <c r="P403" i="158" a="1"/>
  <c r="P403" i="158" s="1"/>
  <c r="P405" i="158" a="1"/>
  <c r="P405" i="158" s="1"/>
  <c r="P407" i="158" a="1"/>
  <c r="P407" i="158" s="1"/>
  <c r="P409" i="158" a="1"/>
  <c r="P409" i="158" s="1"/>
  <c r="P411" i="158" a="1"/>
  <c r="P411" i="158" s="1"/>
  <c r="P413" i="158" a="1"/>
  <c r="P413" i="158" s="1"/>
  <c r="P415" i="158" a="1"/>
  <c r="P415" i="158" s="1"/>
  <c r="P417" i="158" a="1"/>
  <c r="P417" i="158" s="1"/>
  <c r="P419" i="158" a="1"/>
  <c r="P419" i="158" s="1"/>
  <c r="P421" i="158" a="1"/>
  <c r="P421" i="158" s="1"/>
  <c r="P423" i="158" a="1"/>
  <c r="P423" i="158" s="1"/>
  <c r="P425" i="158" a="1"/>
  <c r="P425" i="158" s="1"/>
  <c r="P427" i="158" a="1"/>
  <c r="P427" i="158" s="1"/>
  <c r="P429" i="158" a="1"/>
  <c r="P429" i="158" s="1"/>
  <c r="P431" i="158" a="1"/>
  <c r="P431" i="158" s="1"/>
  <c r="P433" i="158" a="1"/>
  <c r="P433" i="158" s="1"/>
  <c r="P435" i="158" a="1"/>
  <c r="P435" i="158" s="1"/>
  <c r="P437" i="158" a="1"/>
  <c r="P437" i="158" s="1"/>
  <c r="P439" i="158" a="1"/>
  <c r="P439" i="158" s="1"/>
  <c r="P441" i="158" a="1"/>
  <c r="P441" i="158" s="1"/>
  <c r="P443" i="158" a="1"/>
  <c r="P443" i="158" s="1"/>
  <c r="P445" i="158" a="1"/>
  <c r="P445" i="158" s="1"/>
  <c r="P447" i="158" a="1"/>
  <c r="P447" i="158" s="1"/>
  <c r="P449" i="158" a="1"/>
  <c r="P449" i="158" s="1"/>
  <c r="P451" i="158" a="1"/>
  <c r="P451" i="158" s="1"/>
  <c r="P453" i="158" a="1"/>
  <c r="P453" i="158" s="1"/>
  <c r="P457" i="158" a="1"/>
  <c r="P457" i="158" s="1"/>
  <c r="P459" i="158" a="1"/>
  <c r="P459" i="158" s="1"/>
  <c r="P461" i="158" a="1"/>
  <c r="P461" i="158" s="1"/>
  <c r="P465" i="158" a="1"/>
  <c r="P465" i="158" s="1"/>
  <c r="P467" i="158" a="1"/>
  <c r="P467" i="158" s="1"/>
  <c r="P469" i="158" a="1"/>
  <c r="P469" i="158" s="1"/>
  <c r="P473" i="158" a="1"/>
  <c r="P473" i="158" s="1"/>
  <c r="P475" i="158" a="1"/>
  <c r="P475" i="158" s="1"/>
  <c r="P477" i="158" a="1"/>
  <c r="P477" i="158" s="1"/>
  <c r="P513" i="158" a="1"/>
  <c r="P513" i="158" s="1"/>
  <c r="Q62" i="158" a="1"/>
  <c r="Q62" i="158" s="1"/>
  <c r="Q66" i="158" a="1"/>
  <c r="Q66" i="158" s="1"/>
  <c r="Q70" i="158" a="1"/>
  <c r="Q70" i="158" s="1"/>
  <c r="Q74" i="158" a="1"/>
  <c r="Q74" i="158" s="1"/>
  <c r="Q78" i="158" a="1"/>
  <c r="Q78" i="158" s="1"/>
  <c r="Q82" i="158" a="1"/>
  <c r="Q82" i="158" s="1"/>
  <c r="Q86" i="158" a="1"/>
  <c r="Q86" i="158" s="1"/>
  <c r="Q90" i="158" a="1"/>
  <c r="Q90" i="158" s="1"/>
  <c r="Q94" i="158" a="1"/>
  <c r="Q94" i="158" s="1"/>
  <c r="Q242" i="158" a="1"/>
  <c r="Q242" i="158" s="1"/>
  <c r="Q246" i="158" a="1"/>
  <c r="Q246" i="158" s="1"/>
  <c r="Q402" i="158" a="1"/>
  <c r="Q402" i="158" s="1"/>
  <c r="Q406" i="158" a="1"/>
  <c r="Q406" i="158" s="1"/>
  <c r="Q410" i="158" a="1"/>
  <c r="Q410" i="158" s="1"/>
  <c r="Q414" i="158" a="1"/>
  <c r="Q414" i="158" s="1"/>
  <c r="Q418" i="158" a="1"/>
  <c r="Q418" i="158" s="1"/>
  <c r="Q422" i="158" a="1"/>
  <c r="Q422" i="158" s="1"/>
  <c r="N63" i="158" a="1"/>
  <c r="N63" i="158" s="1"/>
  <c r="N67" i="158" a="1"/>
  <c r="N67" i="158" s="1"/>
  <c r="N71" i="158" a="1"/>
  <c r="N71" i="158" s="1"/>
  <c r="N75" i="158" a="1"/>
  <c r="N75" i="158" s="1"/>
  <c r="N79" i="158" a="1"/>
  <c r="N79" i="158" s="1"/>
  <c r="N83" i="158" a="1"/>
  <c r="N83" i="158" s="1"/>
  <c r="N87" i="158" a="1"/>
  <c r="N87" i="158" s="1"/>
  <c r="N91" i="158" a="1"/>
  <c r="N91" i="158" s="1"/>
  <c r="N95" i="158" a="1"/>
  <c r="N95" i="158" s="1"/>
  <c r="N243" i="158" a="1"/>
  <c r="N243" i="158" s="1"/>
  <c r="N247" i="158" a="1"/>
  <c r="N247" i="158" s="1"/>
  <c r="N403" i="158" a="1"/>
  <c r="N403" i="158" s="1"/>
  <c r="N407" i="158" a="1"/>
  <c r="N407" i="158" s="1"/>
  <c r="N411" i="158" a="1"/>
  <c r="N411" i="158" s="1"/>
  <c r="N415" i="158" a="1"/>
  <c r="N415" i="158" s="1"/>
  <c r="N419" i="158" a="1"/>
  <c r="N419" i="158" s="1"/>
  <c r="N423" i="158" a="1"/>
  <c r="N423" i="158" s="1"/>
  <c r="N427" i="158" a="1"/>
  <c r="N427" i="158" s="1"/>
  <c r="N431" i="158" a="1"/>
  <c r="N431" i="158" s="1"/>
  <c r="N435" i="158" a="1"/>
  <c r="N435" i="158" s="1"/>
  <c r="N439" i="158" a="1"/>
  <c r="N439" i="158" s="1"/>
  <c r="N443" i="158" a="1"/>
  <c r="N443" i="158" s="1"/>
  <c r="N447" i="158" a="1"/>
  <c r="N447" i="158" s="1"/>
  <c r="N451" i="158" a="1"/>
  <c r="N451" i="158" s="1"/>
  <c r="N459" i="158" a="1"/>
  <c r="N459" i="158" s="1"/>
  <c r="N467" i="158" a="1"/>
  <c r="N467" i="158" s="1"/>
  <c r="N475" i="158" a="1"/>
  <c r="N475" i="158" s="1"/>
  <c r="I62" i="158" a="1"/>
  <c r="I62" i="158" s="1"/>
  <c r="I66" i="158" a="1"/>
  <c r="I66" i="158" s="1"/>
  <c r="I70" i="158" a="1"/>
  <c r="I70" i="158" s="1"/>
  <c r="I74" i="158" a="1"/>
  <c r="I74" i="158" s="1"/>
  <c r="I78" i="158" a="1"/>
  <c r="I78" i="158" s="1"/>
  <c r="I82" i="158" a="1"/>
  <c r="I82" i="158" s="1"/>
  <c r="I86" i="158" a="1"/>
  <c r="I86" i="158" s="1"/>
  <c r="I90" i="158" a="1"/>
  <c r="I90" i="158" s="1"/>
  <c r="I94" i="158" a="1"/>
  <c r="I94" i="158" s="1"/>
  <c r="I242" i="158" a="1"/>
  <c r="I242" i="158" s="1"/>
  <c r="I246" i="158" a="1"/>
  <c r="I246" i="158" s="1"/>
  <c r="I402" i="158" a="1"/>
  <c r="I402" i="158" s="1"/>
  <c r="I406" i="158" a="1"/>
  <c r="I406" i="158" s="1"/>
  <c r="I410" i="158" a="1"/>
  <c r="I410" i="158" s="1"/>
  <c r="I414" i="158" a="1"/>
  <c r="I414" i="158" s="1"/>
  <c r="I418" i="158" a="1"/>
  <c r="I418" i="158" s="1"/>
  <c r="I422" i="158" a="1"/>
  <c r="I422" i="158" s="1"/>
  <c r="I426" i="158" a="1"/>
  <c r="I426" i="158" s="1"/>
  <c r="I430" i="158" a="1"/>
  <c r="I430" i="158" s="1"/>
  <c r="I434" i="158" a="1"/>
  <c r="I434" i="158" s="1"/>
  <c r="I438" i="158" a="1"/>
  <c r="I438" i="158" s="1"/>
  <c r="I442" i="158" a="1"/>
  <c r="I442" i="158" s="1"/>
  <c r="I446" i="158" a="1"/>
  <c r="I446" i="158" s="1"/>
  <c r="I450" i="158" a="1"/>
  <c r="I450" i="158" s="1"/>
  <c r="I454" i="158" a="1"/>
  <c r="I454" i="158" s="1"/>
  <c r="I466" i="158" a="1"/>
  <c r="I466" i="158" s="1"/>
  <c r="I474" i="158" a="1"/>
  <c r="I474" i="158" s="1"/>
  <c r="I478" i="158" a="1"/>
  <c r="I478" i="158" s="1"/>
  <c r="I71" i="158" a="1"/>
  <c r="I71" i="158" s="1"/>
  <c r="I79" i="158" a="1"/>
  <c r="I79" i="158" s="1"/>
  <c r="I87" i="158" a="1"/>
  <c r="I87" i="158" s="1"/>
  <c r="I95" i="158" a="1"/>
  <c r="I95" i="158" s="1"/>
  <c r="I247" i="158" a="1"/>
  <c r="I247" i="158" s="1"/>
  <c r="I407" i="158" a="1"/>
  <c r="I407" i="158" s="1"/>
  <c r="I415" i="158" a="1"/>
  <c r="I415" i="158" s="1"/>
  <c r="I423" i="158" a="1"/>
  <c r="I423" i="158" s="1"/>
  <c r="I431" i="158" a="1"/>
  <c r="I431" i="158" s="1"/>
  <c r="I439" i="158" a="1"/>
  <c r="I439" i="158" s="1"/>
  <c r="I447" i="158" a="1"/>
  <c r="I447" i="158" s="1"/>
  <c r="R74" i="158" a="1"/>
  <c r="R74" i="158" s="1"/>
  <c r="R402" i="158" a="1"/>
  <c r="R402" i="158" s="1"/>
  <c r="R406" i="158" a="1"/>
  <c r="R406" i="158" s="1"/>
  <c r="S413" i="158" a="1"/>
  <c r="S413" i="158" s="1"/>
  <c r="S419" i="158" a="1"/>
  <c r="S419" i="158" s="1"/>
  <c r="S423" i="158" a="1"/>
  <c r="S423" i="158" s="1"/>
  <c r="P66" i="158" a="1"/>
  <c r="P66" i="158" s="1"/>
  <c r="P72" i="158" a="1"/>
  <c r="P72" i="158" s="1"/>
  <c r="P76" i="158" a="1"/>
  <c r="P76" i="158" s="1"/>
  <c r="P82" i="158" a="1"/>
  <c r="P82" i="158" s="1"/>
  <c r="P86" i="158" a="1"/>
  <c r="P86" i="158" s="1"/>
  <c r="P92" i="158" a="1"/>
  <c r="P92" i="158" s="1"/>
  <c r="P96" i="158" a="1"/>
  <c r="P96" i="158" s="1"/>
  <c r="P244" i="158" a="1"/>
  <c r="P244" i="158" s="1"/>
  <c r="P248" i="158" a="1"/>
  <c r="P248" i="158" s="1"/>
  <c r="P406" i="158" a="1"/>
  <c r="P406" i="158" s="1"/>
  <c r="P410" i="158" a="1"/>
  <c r="P410" i="158" s="1"/>
  <c r="P416" i="158" a="1"/>
  <c r="P416" i="158" s="1"/>
  <c r="P420" i="158" a="1"/>
  <c r="P420" i="158" s="1"/>
  <c r="P426" i="158" a="1"/>
  <c r="P426" i="158" s="1"/>
  <c r="P430" i="158" a="1"/>
  <c r="P430" i="158" s="1"/>
  <c r="P434" i="158" a="1"/>
  <c r="P434" i="158" s="1"/>
  <c r="P438" i="158" a="1"/>
  <c r="P438" i="158" s="1"/>
  <c r="P442" i="158" a="1"/>
  <c r="P442" i="158" s="1"/>
  <c r="P448" i="158" a="1"/>
  <c r="P448" i="158" s="1"/>
  <c r="P454" i="158" a="1"/>
  <c r="P454" i="158" s="1"/>
  <c r="P464" i="158" a="1"/>
  <c r="P464" i="158" s="1"/>
  <c r="P468" i="158" a="1"/>
  <c r="P468" i="158" s="1"/>
  <c r="P474" i="158" a="1"/>
  <c r="P474" i="158" s="1"/>
  <c r="Q72" i="158" a="1"/>
  <c r="Q72" i="158" s="1"/>
  <c r="Q80" i="158" a="1"/>
  <c r="Q80" i="158" s="1"/>
  <c r="Q92" i="158" a="1"/>
  <c r="Q92" i="158" s="1"/>
  <c r="Q248" i="158" a="1"/>
  <c r="Q248" i="158" s="1"/>
  <c r="Q408" i="158" a="1"/>
  <c r="Q408" i="158" s="1"/>
  <c r="Q416" i="158" a="1"/>
  <c r="Q416" i="158" s="1"/>
  <c r="N65" i="158" a="1"/>
  <c r="N65" i="158" s="1"/>
  <c r="N73" i="158" a="1"/>
  <c r="N73" i="158" s="1"/>
  <c r="N85" i="158" a="1"/>
  <c r="N85" i="158" s="1"/>
  <c r="N93" i="158" a="1"/>
  <c r="N93" i="158" s="1"/>
  <c r="N245" i="158" a="1"/>
  <c r="N245" i="158" s="1"/>
  <c r="N405" i="158" a="1"/>
  <c r="N405" i="158" s="1"/>
  <c r="N413" i="158" a="1"/>
  <c r="N413" i="158" s="1"/>
  <c r="N421" i="158" a="1"/>
  <c r="N421" i="158" s="1"/>
  <c r="N433" i="158" a="1"/>
  <c r="N433" i="158" s="1"/>
  <c r="N441" i="158" a="1"/>
  <c r="N441" i="158" s="1"/>
  <c r="N453" i="158" a="1"/>
  <c r="N453" i="158" s="1"/>
  <c r="N461" i="158" a="1"/>
  <c r="N461" i="158" s="1"/>
  <c r="N473" i="158" a="1"/>
  <c r="N473" i="158" s="1"/>
  <c r="I64" i="158" a="1"/>
  <c r="I64" i="158" s="1"/>
  <c r="I76" i="158" a="1"/>
  <c r="I76" i="158" s="1"/>
  <c r="I88" i="158" a="1"/>
  <c r="I88" i="158" s="1"/>
  <c r="I96" i="158" a="1"/>
  <c r="I96" i="158" s="1"/>
  <c r="I412" i="158" a="1"/>
  <c r="I412" i="158" s="1"/>
  <c r="I420" i="158" a="1"/>
  <c r="I420" i="158" s="1"/>
  <c r="I432" i="158" a="1"/>
  <c r="I432" i="158" s="1"/>
  <c r="I444" i="158" a="1"/>
  <c r="I444" i="158" s="1"/>
  <c r="I452" i="158" a="1"/>
  <c r="I452" i="158" s="1"/>
  <c r="I464" i="158" a="1"/>
  <c r="I464" i="158" s="1"/>
  <c r="I472" i="158" a="1"/>
  <c r="I472" i="158" s="1"/>
  <c r="H69" i="158" a="1"/>
  <c r="H69" i="158" s="1"/>
  <c r="AA69" i="158" s="1"/>
  <c r="H77" i="158" a="1"/>
  <c r="H77" i="158" s="1"/>
  <c r="AA77" i="158" s="1"/>
  <c r="H89" i="158" a="1"/>
  <c r="H89" i="158" s="1"/>
  <c r="AA89" i="158" s="1"/>
  <c r="H248" i="158" a="1"/>
  <c r="H248" i="158" s="1"/>
  <c r="AA248" i="158" s="1"/>
  <c r="S64" i="158" a="1"/>
  <c r="S64" i="158" s="1"/>
  <c r="S68" i="158" a="1"/>
  <c r="S68" i="158" s="1"/>
  <c r="S74" i="158" a="1"/>
  <c r="S74" i="158" s="1"/>
  <c r="S80" i="158" a="1"/>
  <c r="S80" i="158" s="1"/>
  <c r="S84" i="158" a="1"/>
  <c r="S84" i="158" s="1"/>
  <c r="S90" i="158" a="1"/>
  <c r="S90" i="158" s="1"/>
  <c r="S94" i="158" a="1"/>
  <c r="S94" i="158" s="1"/>
  <c r="S246" i="158" a="1"/>
  <c r="S246" i="158" s="1"/>
  <c r="S404" i="158" a="1"/>
  <c r="S404" i="158" s="1"/>
  <c r="R410" i="158" a="1"/>
  <c r="R410" i="158" s="1"/>
  <c r="R414" i="158" a="1"/>
  <c r="R414" i="158" s="1"/>
  <c r="R420" i="158" a="1"/>
  <c r="R420" i="158" s="1"/>
  <c r="H403" i="158" a="1"/>
  <c r="H403" i="158" s="1"/>
  <c r="AA403" i="158" s="1"/>
  <c r="H407" i="158" a="1"/>
  <c r="H407" i="158" s="1"/>
  <c r="AA407" i="158" s="1"/>
  <c r="H411" i="158" a="1"/>
  <c r="H411" i="158" s="1"/>
  <c r="AA411" i="158" s="1"/>
  <c r="H415" i="158" a="1"/>
  <c r="H415" i="158" s="1"/>
  <c r="AA415" i="158" s="1"/>
  <c r="H419" i="158" a="1"/>
  <c r="H419" i="158" s="1"/>
  <c r="AA419" i="158" s="1"/>
  <c r="H423" i="158" a="1"/>
  <c r="H423" i="158" s="1"/>
  <c r="AA423" i="158" s="1"/>
  <c r="H427" i="158" a="1"/>
  <c r="H427" i="158" s="1"/>
  <c r="AA427" i="158" s="1"/>
  <c r="H431" i="158" a="1"/>
  <c r="H431" i="158" s="1"/>
  <c r="AA431" i="158" s="1"/>
  <c r="H435" i="158" a="1"/>
  <c r="H435" i="158" s="1"/>
  <c r="AA435" i="158" s="1"/>
  <c r="H439" i="158" a="1"/>
  <c r="H439" i="158" s="1"/>
  <c r="AA439" i="158" s="1"/>
  <c r="H443" i="158" a="1"/>
  <c r="H443" i="158" s="1"/>
  <c r="AA443" i="158" s="1"/>
  <c r="H447" i="158" a="1"/>
  <c r="H447" i="158" s="1"/>
  <c r="AA447" i="158" s="1"/>
  <c r="H451" i="158" a="1"/>
  <c r="H451" i="158" s="1"/>
  <c r="AA451" i="158" s="1"/>
  <c r="H459" i="158" a="1"/>
  <c r="H459" i="158" s="1"/>
  <c r="AA459" i="158" s="1"/>
  <c r="H467" i="158" a="1"/>
  <c r="H467" i="158" s="1"/>
  <c r="AA467" i="158" s="1"/>
  <c r="H475" i="158" a="1"/>
  <c r="H475" i="158" s="1"/>
  <c r="AA475" i="158" s="1"/>
  <c r="H63" i="158" a="1"/>
  <c r="H63" i="158" s="1"/>
  <c r="AA63" i="158" s="1"/>
  <c r="H67" i="158" a="1"/>
  <c r="H67" i="158" s="1"/>
  <c r="AA67" i="158" s="1"/>
  <c r="H71" i="158" a="1"/>
  <c r="H71" i="158" s="1"/>
  <c r="AA71" i="158" s="1"/>
  <c r="H75" i="158" a="1"/>
  <c r="H75" i="158" s="1"/>
  <c r="AA75" i="158" s="1"/>
  <c r="H79" i="158" a="1"/>
  <c r="H79" i="158" s="1"/>
  <c r="AA79" i="158" s="1"/>
  <c r="H83" i="158" a="1"/>
  <c r="H83" i="158" s="1"/>
  <c r="AA83" i="158" s="1"/>
  <c r="H87" i="158" a="1"/>
  <c r="H87" i="158" s="1"/>
  <c r="AA87" i="158" s="1"/>
  <c r="H91" i="158" a="1"/>
  <c r="H91" i="158" s="1"/>
  <c r="AA91" i="158" s="1"/>
  <c r="H95" i="158" a="1"/>
  <c r="H95" i="158" s="1"/>
  <c r="AA95" i="158" s="1"/>
  <c r="H242" i="158" a="1"/>
  <c r="H242" i="158" s="1"/>
  <c r="AA242" i="158" s="1"/>
  <c r="H246" i="158" a="1"/>
  <c r="H246" i="158" s="1"/>
  <c r="AA246" i="158" s="1"/>
  <c r="S63" i="158" a="1"/>
  <c r="S63" i="158" s="1"/>
  <c r="S65" i="158" a="1"/>
  <c r="S65" i="158" s="1"/>
  <c r="S67" i="158" a="1"/>
  <c r="S67" i="158" s="1"/>
  <c r="S69" i="158" a="1"/>
  <c r="S69" i="158" s="1"/>
  <c r="S71" i="158" a="1"/>
  <c r="S71" i="158" s="1"/>
  <c r="S73" i="158" a="1"/>
  <c r="S73" i="158" s="1"/>
  <c r="S75" i="158" a="1"/>
  <c r="S75" i="158" s="1"/>
  <c r="S77" i="158" a="1"/>
  <c r="S77" i="158" s="1"/>
  <c r="S79" i="158" a="1"/>
  <c r="S79" i="158" s="1"/>
  <c r="S81" i="158" a="1"/>
  <c r="S81" i="158" s="1"/>
  <c r="S83" i="158" a="1"/>
  <c r="S83" i="158" s="1"/>
  <c r="S85" i="158" a="1"/>
  <c r="S85" i="158" s="1"/>
  <c r="S87" i="158" a="1"/>
  <c r="S87" i="158" s="1"/>
  <c r="S89" i="158" a="1"/>
  <c r="S89" i="158" s="1"/>
  <c r="S91" i="158" a="1"/>
  <c r="S91" i="158" s="1"/>
  <c r="S93" i="158" a="1"/>
  <c r="S93" i="158" s="1"/>
  <c r="S95" i="158" a="1"/>
  <c r="S95" i="158" s="1"/>
  <c r="S97" i="158" a="1"/>
  <c r="S97" i="158" s="1"/>
  <c r="S241" i="158" a="1"/>
  <c r="S241" i="158" s="1"/>
  <c r="S243" i="158" a="1"/>
  <c r="S243" i="158" s="1"/>
  <c r="S245" i="158" a="1"/>
  <c r="S245" i="158" s="1"/>
  <c r="S247" i="158" a="1"/>
  <c r="S247" i="158" s="1"/>
  <c r="S401" i="158" a="1"/>
  <c r="S401" i="158" s="1"/>
  <c r="S403" i="158" a="1"/>
  <c r="S403" i="158" s="1"/>
  <c r="S405" i="158" a="1"/>
  <c r="S405" i="158" s="1"/>
  <c r="S407" i="158" a="1"/>
  <c r="S407" i="158" s="1"/>
  <c r="S409" i="158" a="1"/>
  <c r="S409" i="158" s="1"/>
  <c r="R411" i="158" a="1"/>
  <c r="R411" i="158" s="1"/>
  <c r="R413" i="158" a="1"/>
  <c r="R413" i="158" s="1"/>
  <c r="R415" i="158" a="1"/>
  <c r="R415" i="158" s="1"/>
  <c r="R417" i="158" a="1"/>
  <c r="R417" i="158" s="1"/>
  <c r="R419" i="158" a="1"/>
  <c r="R419" i="158" s="1"/>
  <c r="R421" i="158" a="1"/>
  <c r="R421" i="158" s="1"/>
  <c r="R423" i="158" a="1"/>
  <c r="R423" i="158" s="1"/>
  <c r="O62" i="158" a="1"/>
  <c r="O62" i="158" s="1"/>
  <c r="O64" i="158" a="1"/>
  <c r="O64" i="158" s="1"/>
  <c r="O66" i="158" a="1"/>
  <c r="O66" i="158" s="1"/>
  <c r="O68" i="158" a="1"/>
  <c r="O68" i="158" s="1"/>
  <c r="O70" i="158" a="1"/>
  <c r="O70" i="158" s="1"/>
  <c r="O72" i="158" a="1"/>
  <c r="O72" i="158" s="1"/>
  <c r="O74" i="158" a="1"/>
  <c r="O74" i="158" s="1"/>
  <c r="O76" i="158" a="1"/>
  <c r="O76" i="158" s="1"/>
  <c r="O78" i="158" a="1"/>
  <c r="O78" i="158" s="1"/>
  <c r="O80" i="158" a="1"/>
  <c r="O80" i="158" s="1"/>
  <c r="O82" i="158" a="1"/>
  <c r="O82" i="158" s="1"/>
  <c r="O84" i="158" a="1"/>
  <c r="O84" i="158" s="1"/>
  <c r="O86" i="158" a="1"/>
  <c r="O86" i="158" s="1"/>
  <c r="O88" i="158" a="1"/>
  <c r="O88" i="158" s="1"/>
  <c r="O90" i="158" a="1"/>
  <c r="O90" i="158" s="1"/>
  <c r="O92" i="158" a="1"/>
  <c r="O92" i="158" s="1"/>
  <c r="O94" i="158" a="1"/>
  <c r="O94" i="158" s="1"/>
  <c r="O96" i="158" a="1"/>
  <c r="O96" i="158" s="1"/>
  <c r="O242" i="158" a="1"/>
  <c r="O242" i="158" s="1"/>
  <c r="O244" i="158" a="1"/>
  <c r="O244" i="158" s="1"/>
  <c r="O246" i="158" a="1"/>
  <c r="O246" i="158" s="1"/>
  <c r="O248" i="158" a="1"/>
  <c r="O248" i="158" s="1"/>
  <c r="O402" i="158" a="1"/>
  <c r="O402" i="158" s="1"/>
  <c r="O404" i="158" a="1"/>
  <c r="O404" i="158" s="1"/>
  <c r="O406" i="158" a="1"/>
  <c r="O406" i="158" s="1"/>
  <c r="O408" i="158" a="1"/>
  <c r="O408" i="158" s="1"/>
  <c r="O410" i="158" a="1"/>
  <c r="O410" i="158" s="1"/>
  <c r="O412" i="158" a="1"/>
  <c r="O412" i="158" s="1"/>
  <c r="O414" i="158" a="1"/>
  <c r="O414" i="158" s="1"/>
  <c r="O416" i="158" a="1"/>
  <c r="O416" i="158" s="1"/>
  <c r="O418" i="158" a="1"/>
  <c r="O418" i="158" s="1"/>
  <c r="O420" i="158" a="1"/>
  <c r="O420" i="158" s="1"/>
  <c r="O422" i="158" a="1"/>
  <c r="O422" i="158" s="1"/>
  <c r="O424" i="158" a="1"/>
  <c r="O424" i="158" s="1"/>
  <c r="O426" i="158" a="1"/>
  <c r="O426" i="158" s="1"/>
  <c r="O428" i="158" a="1"/>
  <c r="O428" i="158" s="1"/>
  <c r="O430" i="158" a="1"/>
  <c r="O430" i="158" s="1"/>
  <c r="O432" i="158" a="1"/>
  <c r="O432" i="158" s="1"/>
  <c r="O434" i="158" a="1"/>
  <c r="O434" i="158" s="1"/>
  <c r="O436" i="158" a="1"/>
  <c r="O436" i="158" s="1"/>
  <c r="O438" i="158" a="1"/>
  <c r="O438" i="158" s="1"/>
  <c r="O440" i="158" a="1"/>
  <c r="O440" i="158" s="1"/>
  <c r="O442" i="158" a="1"/>
  <c r="O442" i="158" s="1"/>
  <c r="O444" i="158" a="1"/>
  <c r="O444" i="158" s="1"/>
  <c r="O446" i="158" a="1"/>
  <c r="O446" i="158" s="1"/>
  <c r="O448" i="158" a="1"/>
  <c r="O448" i="158" s="1"/>
  <c r="O450" i="158" a="1"/>
  <c r="O450" i="158" s="1"/>
  <c r="O452" i="158" a="1"/>
  <c r="O452" i="158" s="1"/>
  <c r="O454" i="158" a="1"/>
  <c r="O454" i="158" s="1"/>
  <c r="O456" i="158" a="1"/>
  <c r="O456" i="158" s="1"/>
  <c r="O460" i="158" a="1"/>
  <c r="O460" i="158" s="1"/>
  <c r="O464" i="158" a="1"/>
  <c r="O464" i="158" s="1"/>
  <c r="O466" i="158" a="1"/>
  <c r="O466" i="158" s="1"/>
  <c r="O468" i="158" a="1"/>
  <c r="O468" i="158" s="1"/>
  <c r="O472" i="158" a="1"/>
  <c r="O472" i="158" s="1"/>
  <c r="O474" i="158" a="1"/>
  <c r="O474" i="158" s="1"/>
  <c r="O478" i="158" a="1"/>
  <c r="O478" i="158" s="1"/>
  <c r="Q63" i="158" a="1"/>
  <c r="Q63" i="158" s="1"/>
  <c r="Q67" i="158" a="1"/>
  <c r="Q67" i="158" s="1"/>
  <c r="Q71" i="158" a="1"/>
  <c r="Q71" i="158" s="1"/>
  <c r="Q75" i="158" a="1"/>
  <c r="Q75" i="158" s="1"/>
  <c r="Q79" i="158" a="1"/>
  <c r="Q79" i="158" s="1"/>
  <c r="Q83" i="158" a="1"/>
  <c r="Q83" i="158" s="1"/>
  <c r="Q87" i="158" a="1"/>
  <c r="Q87" i="158" s="1"/>
  <c r="Q91" i="158" a="1"/>
  <c r="Q91" i="158" s="1"/>
  <c r="Q95" i="158" a="1"/>
  <c r="Q95" i="158" s="1"/>
  <c r="Q243" i="158" a="1"/>
  <c r="Q243" i="158" s="1"/>
  <c r="Q247" i="158" a="1"/>
  <c r="Q247" i="158" s="1"/>
  <c r="Q403" i="158" a="1"/>
  <c r="Q403" i="158" s="1"/>
  <c r="Q407" i="158" a="1"/>
  <c r="Q407" i="158" s="1"/>
  <c r="Q411" i="158" a="1"/>
  <c r="Q411" i="158" s="1"/>
  <c r="Q415" i="158" a="1"/>
  <c r="Q415" i="158" s="1"/>
  <c r="Q419" i="158" a="1"/>
  <c r="Q419" i="158" s="1"/>
  <c r="Q423" i="158" a="1"/>
  <c r="Q423" i="158" s="1"/>
  <c r="N64" i="158" a="1"/>
  <c r="N64" i="158" s="1"/>
  <c r="N68" i="158" a="1"/>
  <c r="N68" i="158" s="1"/>
  <c r="N72" i="158" a="1"/>
  <c r="N72" i="158" s="1"/>
  <c r="N76" i="158" a="1"/>
  <c r="N76" i="158" s="1"/>
  <c r="N80" i="158" a="1"/>
  <c r="N80" i="158" s="1"/>
  <c r="N84" i="158" a="1"/>
  <c r="N84" i="158" s="1"/>
  <c r="N88" i="158" a="1"/>
  <c r="N88" i="158" s="1"/>
  <c r="N92" i="158" a="1"/>
  <c r="N92" i="158" s="1"/>
  <c r="N96" i="158" a="1"/>
  <c r="N96" i="158" s="1"/>
  <c r="N244" i="158" a="1"/>
  <c r="N244" i="158" s="1"/>
  <c r="N248" i="158" a="1"/>
  <c r="N248" i="158" s="1"/>
  <c r="N404" i="158" a="1"/>
  <c r="N404" i="158" s="1"/>
  <c r="N408" i="158" a="1"/>
  <c r="N408" i="158" s="1"/>
  <c r="N412" i="158" a="1"/>
  <c r="N412" i="158" s="1"/>
  <c r="N416" i="158" a="1"/>
  <c r="N416" i="158" s="1"/>
  <c r="N420" i="158" a="1"/>
  <c r="N420" i="158" s="1"/>
  <c r="N424" i="158" a="1"/>
  <c r="N424" i="158" s="1"/>
  <c r="N428" i="158" a="1"/>
  <c r="N428" i="158" s="1"/>
  <c r="N432" i="158" a="1"/>
  <c r="N432" i="158" s="1"/>
  <c r="N436" i="158" a="1"/>
  <c r="N436" i="158" s="1"/>
  <c r="N440" i="158" a="1"/>
  <c r="N440" i="158" s="1"/>
  <c r="N444" i="158" a="1"/>
  <c r="N444" i="158" s="1"/>
  <c r="N448" i="158" a="1"/>
  <c r="N448" i="158" s="1"/>
  <c r="N452" i="158" a="1"/>
  <c r="N452" i="158" s="1"/>
  <c r="N456" i="158" a="1"/>
  <c r="N456" i="158" s="1"/>
  <c r="N460" i="158" a="1"/>
  <c r="N460" i="158" s="1"/>
  <c r="N464" i="158" a="1"/>
  <c r="N464" i="158" s="1"/>
  <c r="N468" i="158" a="1"/>
  <c r="N468" i="158" s="1"/>
  <c r="N472" i="158" a="1"/>
  <c r="N472" i="158" s="1"/>
  <c r="I63" i="158" a="1"/>
  <c r="I63" i="158" s="1"/>
  <c r="I67" i="158" a="1"/>
  <c r="I67" i="158" s="1"/>
  <c r="I75" i="158" a="1"/>
  <c r="I75" i="158" s="1"/>
  <c r="I83" i="158" a="1"/>
  <c r="I83" i="158" s="1"/>
  <c r="I91" i="158" a="1"/>
  <c r="I91" i="158" s="1"/>
  <c r="I243" i="158" a="1"/>
  <c r="I243" i="158" s="1"/>
  <c r="I403" i="158" a="1"/>
  <c r="I403" i="158" s="1"/>
  <c r="I411" i="158" a="1"/>
  <c r="I411" i="158" s="1"/>
  <c r="I419" i="158" a="1"/>
  <c r="I419" i="158" s="1"/>
  <c r="I427" i="158" a="1"/>
  <c r="I427" i="158" s="1"/>
  <c r="I435" i="158" a="1"/>
  <c r="I435" i="158" s="1"/>
  <c r="I443" i="158" a="1"/>
  <c r="I443" i="158" s="1"/>
  <c r="I451" i="158" a="1"/>
  <c r="I451" i="158" s="1"/>
  <c r="I459" i="158" a="1"/>
  <c r="I459" i="158" s="1"/>
  <c r="I467" i="158" a="1"/>
  <c r="I467" i="158" s="1"/>
  <c r="I475" i="158" a="1"/>
  <c r="I475" i="158" s="1"/>
  <c r="R78" i="158" a="1"/>
  <c r="R78" i="158" s="1"/>
  <c r="R404" i="158" a="1"/>
  <c r="R404" i="158" s="1"/>
  <c r="S411" i="158" a="1"/>
  <c r="S411" i="158" s="1"/>
  <c r="S415" i="158" a="1"/>
  <c r="S415" i="158" s="1"/>
  <c r="S421" i="158" a="1"/>
  <c r="S421" i="158" s="1"/>
  <c r="P64" i="158" a="1"/>
  <c r="P64" i="158" s="1"/>
  <c r="P68" i="158" a="1"/>
  <c r="P68" i="158" s="1"/>
  <c r="P74" i="158" a="1"/>
  <c r="P74" i="158" s="1"/>
  <c r="P80" i="158" a="1"/>
  <c r="P80" i="158" s="1"/>
  <c r="P84" i="158" a="1"/>
  <c r="P84" i="158" s="1"/>
  <c r="P90" i="158" a="1"/>
  <c r="P90" i="158" s="1"/>
  <c r="P94" i="158" a="1"/>
  <c r="P94" i="158" s="1"/>
  <c r="P246" i="158" a="1"/>
  <c r="P246" i="158" s="1"/>
  <c r="P402" i="158" a="1"/>
  <c r="P402" i="158" s="1"/>
  <c r="P408" i="158" a="1"/>
  <c r="P408" i="158" s="1"/>
  <c r="P412" i="158" a="1"/>
  <c r="P412" i="158" s="1"/>
  <c r="P418" i="158" a="1"/>
  <c r="P418" i="158" s="1"/>
  <c r="P422" i="158" a="1"/>
  <c r="P422" i="158" s="1"/>
  <c r="P428" i="158" a="1"/>
  <c r="P428" i="158" s="1"/>
  <c r="P436" i="158" a="1"/>
  <c r="P436" i="158" s="1"/>
  <c r="P440" i="158" a="1"/>
  <c r="P440" i="158" s="1"/>
  <c r="P446" i="158" a="1"/>
  <c r="P446" i="158" s="1"/>
  <c r="P450" i="158" a="1"/>
  <c r="P450" i="158" s="1"/>
  <c r="P456" i="158" a="1"/>
  <c r="P456" i="158" s="1"/>
  <c r="P460" i="158" a="1"/>
  <c r="P460" i="158" s="1"/>
  <c r="P466" i="158" a="1"/>
  <c r="P466" i="158" s="1"/>
  <c r="P472" i="158" a="1"/>
  <c r="P472" i="158" s="1"/>
  <c r="P478" i="158" a="1"/>
  <c r="P478" i="158" s="1"/>
  <c r="Q64" i="158" a="1"/>
  <c r="Q64" i="158" s="1"/>
  <c r="Q76" i="158" a="1"/>
  <c r="Q76" i="158" s="1"/>
  <c r="Q84" i="158" a="1"/>
  <c r="Q84" i="158" s="1"/>
  <c r="Q96" i="158" a="1"/>
  <c r="Q96" i="158" s="1"/>
  <c r="Q412" i="158" a="1"/>
  <c r="Q412" i="158" s="1"/>
  <c r="Q424" i="158" a="1"/>
  <c r="Q424" i="158" s="1"/>
  <c r="N69" i="158" a="1"/>
  <c r="N69" i="158" s="1"/>
  <c r="N77" i="158" a="1"/>
  <c r="N77" i="158" s="1"/>
  <c r="N89" i="158" a="1"/>
  <c r="N89" i="158" s="1"/>
  <c r="N97" i="158" a="1"/>
  <c r="N97" i="158" s="1"/>
  <c r="N409" i="158" a="1"/>
  <c r="N409" i="158" s="1"/>
  <c r="N425" i="158" a="1"/>
  <c r="N425" i="158" s="1"/>
  <c r="N437" i="158" a="1"/>
  <c r="N437" i="158" s="1"/>
  <c r="N445" i="158" a="1"/>
  <c r="N445" i="158" s="1"/>
  <c r="N457" i="158" a="1"/>
  <c r="N457" i="158" s="1"/>
  <c r="N465" i="158" a="1"/>
  <c r="N465" i="158" s="1"/>
  <c r="N477" i="158" a="1"/>
  <c r="N477" i="158" s="1"/>
  <c r="I68" i="158" a="1"/>
  <c r="I68" i="158" s="1"/>
  <c r="I80" i="158" a="1"/>
  <c r="I80" i="158" s="1"/>
  <c r="I84" i="158" a="1"/>
  <c r="I84" i="158" s="1"/>
  <c r="I248" i="158" a="1"/>
  <c r="I248" i="158" s="1"/>
  <c r="I408" i="158" a="1"/>
  <c r="I408" i="158" s="1"/>
  <c r="I416" i="158" a="1"/>
  <c r="I416" i="158" s="1"/>
  <c r="I428" i="158" a="1"/>
  <c r="I428" i="158" s="1"/>
  <c r="I436" i="158" a="1"/>
  <c r="I436" i="158" s="1"/>
  <c r="I448" i="158" a="1"/>
  <c r="I448" i="158" s="1"/>
  <c r="I456" i="158" a="1"/>
  <c r="I456" i="158" s="1"/>
  <c r="I468" i="158" a="1"/>
  <c r="I468" i="158" s="1"/>
  <c r="H73" i="158" a="1"/>
  <c r="H73" i="158" s="1"/>
  <c r="AA73" i="158" s="1"/>
  <c r="H85" i="158" a="1"/>
  <c r="H85" i="158" s="1"/>
  <c r="AA85" i="158" s="1"/>
  <c r="H93" i="158" a="1"/>
  <c r="H93" i="158" s="1"/>
  <c r="AA93" i="158" s="1"/>
  <c r="H244" i="158" a="1"/>
  <c r="H244" i="158" s="1"/>
  <c r="AA244" i="158" s="1"/>
  <c r="S66" i="158" a="1"/>
  <c r="S66" i="158" s="1"/>
  <c r="S72" i="158" a="1"/>
  <c r="S72" i="158" s="1"/>
  <c r="S76" i="158" a="1"/>
  <c r="S76" i="158" s="1"/>
  <c r="S82" i="158" a="1"/>
  <c r="S82" i="158" s="1"/>
  <c r="S86" i="158" a="1"/>
  <c r="S86" i="158" s="1"/>
  <c r="S92" i="158" a="1"/>
  <c r="S92" i="158" s="1"/>
  <c r="S242" i="158" a="1"/>
  <c r="S242" i="158" s="1"/>
  <c r="S248" i="158" a="1"/>
  <c r="S248" i="158" s="1"/>
  <c r="S402" i="158" a="1"/>
  <c r="S402" i="158" s="1"/>
  <c r="S408" i="158" a="1"/>
  <c r="S408" i="158" s="1"/>
  <c r="R412" i="158" a="1"/>
  <c r="R412" i="158" s="1"/>
  <c r="R418" i="158" a="1"/>
  <c r="R418" i="158" s="1"/>
  <c r="R422" i="158" a="1"/>
  <c r="R422" i="158" s="1"/>
  <c r="H404" i="158" a="1"/>
  <c r="H404" i="158" s="1"/>
  <c r="AA404" i="158" s="1"/>
  <c r="H408" i="158" a="1"/>
  <c r="H408" i="158" s="1"/>
  <c r="AA408" i="158" s="1"/>
  <c r="H412" i="158" a="1"/>
  <c r="H412" i="158" s="1"/>
  <c r="AA412" i="158" s="1"/>
  <c r="H416" i="158" a="1"/>
  <c r="H416" i="158" s="1"/>
  <c r="AA416" i="158" s="1"/>
  <c r="H420" i="158" a="1"/>
  <c r="H420" i="158" s="1"/>
  <c r="AA420" i="158" s="1"/>
  <c r="H424" i="158" a="1"/>
  <c r="H424" i="158" s="1"/>
  <c r="AA424" i="158" s="1"/>
  <c r="H428" i="158" a="1"/>
  <c r="H428" i="158" s="1"/>
  <c r="AA428" i="158" s="1"/>
  <c r="H432" i="158" a="1"/>
  <c r="H432" i="158" s="1"/>
  <c r="AA432" i="158" s="1"/>
  <c r="H436" i="158" a="1"/>
  <c r="H436" i="158" s="1"/>
  <c r="AA436" i="158" s="1"/>
  <c r="H440" i="158" a="1"/>
  <c r="H440" i="158" s="1"/>
  <c r="AA440" i="158" s="1"/>
  <c r="H444" i="158" a="1"/>
  <c r="H444" i="158" s="1"/>
  <c r="AA444" i="158" s="1"/>
  <c r="H448" i="158" a="1"/>
  <c r="H448" i="158" s="1"/>
  <c r="AA448" i="158" s="1"/>
  <c r="H452" i="158" a="1"/>
  <c r="H452" i="158" s="1"/>
  <c r="AA452" i="158" s="1"/>
  <c r="H456" i="158" a="1"/>
  <c r="H456" i="158" s="1"/>
  <c r="AA456" i="158" s="1"/>
  <c r="H460" i="158" a="1"/>
  <c r="H460" i="158" s="1"/>
  <c r="AA460" i="158" s="1"/>
  <c r="H464" i="158" a="1"/>
  <c r="H464" i="158" s="1"/>
  <c r="AA464" i="158" s="1"/>
  <c r="H468" i="158" a="1"/>
  <c r="H468" i="158" s="1"/>
  <c r="AA468" i="158" s="1"/>
  <c r="H472" i="158" a="1"/>
  <c r="H472" i="158" s="1"/>
  <c r="AA472" i="158" s="1"/>
  <c r="H64" i="158" a="1"/>
  <c r="H64" i="158" s="1"/>
  <c r="AA64" i="158" s="1"/>
  <c r="H68" i="158" a="1"/>
  <c r="H68" i="158" s="1"/>
  <c r="AA68" i="158" s="1"/>
  <c r="H72" i="158" a="1"/>
  <c r="H72" i="158" s="1"/>
  <c r="AA72" i="158" s="1"/>
  <c r="H76" i="158" a="1"/>
  <c r="H76" i="158" s="1"/>
  <c r="AA76" i="158" s="1"/>
  <c r="H80" i="158" a="1"/>
  <c r="H80" i="158" s="1"/>
  <c r="AA80" i="158" s="1"/>
  <c r="H84" i="158" a="1"/>
  <c r="H84" i="158" s="1"/>
  <c r="AA84" i="158" s="1"/>
  <c r="H88" i="158" a="1"/>
  <c r="H88" i="158" s="1"/>
  <c r="AA88" i="158" s="1"/>
  <c r="H92" i="158" a="1"/>
  <c r="H92" i="158" s="1"/>
  <c r="AA92" i="158" s="1"/>
  <c r="H96" i="158" a="1"/>
  <c r="H96" i="158" s="1"/>
  <c r="AA96" i="158" s="1"/>
  <c r="H243" i="158" a="1"/>
  <c r="H243" i="158" s="1"/>
  <c r="AA243" i="158" s="1"/>
  <c r="H247" i="158" a="1"/>
  <c r="H247" i="158" s="1"/>
  <c r="AA247" i="158" s="1"/>
  <c r="R62" i="158" a="1"/>
  <c r="R62" i="158" s="1"/>
  <c r="R64" i="158" a="1"/>
  <c r="R64" i="158" s="1"/>
  <c r="R66" i="158" a="1"/>
  <c r="R66" i="158" s="1"/>
  <c r="R68" i="158" a="1"/>
  <c r="R68" i="158" s="1"/>
  <c r="R70" i="158" a="1"/>
  <c r="R70" i="158" s="1"/>
  <c r="R72" i="158" a="1"/>
  <c r="R72" i="158" s="1"/>
  <c r="R76" i="158" a="1"/>
  <c r="R76" i="158" s="1"/>
  <c r="R80" i="158" a="1"/>
  <c r="R80" i="158" s="1"/>
  <c r="R82" i="158" a="1"/>
  <c r="R82" i="158" s="1"/>
  <c r="R84" i="158" a="1"/>
  <c r="R84" i="158" s="1"/>
  <c r="R86" i="158" a="1"/>
  <c r="R86" i="158" s="1"/>
  <c r="R88" i="158" a="1"/>
  <c r="R88" i="158" s="1"/>
  <c r="R90" i="158" a="1"/>
  <c r="R90" i="158" s="1"/>
  <c r="R92" i="158" a="1"/>
  <c r="R92" i="158" s="1"/>
  <c r="R94" i="158" a="1"/>
  <c r="R94" i="158" s="1"/>
  <c r="R96" i="158" a="1"/>
  <c r="R96" i="158" s="1"/>
  <c r="R242" i="158" a="1"/>
  <c r="R242" i="158" s="1"/>
  <c r="R244" i="158" a="1"/>
  <c r="R244" i="158" s="1"/>
  <c r="R246" i="158" a="1"/>
  <c r="R246" i="158" s="1"/>
  <c r="R248" i="158" a="1"/>
  <c r="R248" i="158" s="1"/>
  <c r="R408" i="158" a="1"/>
  <c r="R408" i="158" s="1"/>
  <c r="S417" i="158" a="1"/>
  <c r="S417" i="158" s="1"/>
  <c r="P62" i="158" a="1"/>
  <c r="P62" i="158" s="1"/>
  <c r="P70" i="158" a="1"/>
  <c r="P70" i="158" s="1"/>
  <c r="P78" i="158" a="1"/>
  <c r="P78" i="158" s="1"/>
  <c r="P88" i="158" a="1"/>
  <c r="P88" i="158" s="1"/>
  <c r="P242" i="158" a="1"/>
  <c r="P242" i="158" s="1"/>
  <c r="P404" i="158" a="1"/>
  <c r="P404" i="158" s="1"/>
  <c r="P414" i="158" a="1"/>
  <c r="P414" i="158" s="1"/>
  <c r="P424" i="158" a="1"/>
  <c r="P424" i="158" s="1"/>
  <c r="P432" i="158" a="1"/>
  <c r="P432" i="158" s="1"/>
  <c r="P444" i="158" a="1"/>
  <c r="P444" i="158" s="1"/>
  <c r="P452" i="158" a="1"/>
  <c r="P452" i="158" s="1"/>
  <c r="Q68" i="158" a="1"/>
  <c r="Q68" i="158" s="1"/>
  <c r="Q88" i="158" a="1"/>
  <c r="Q88" i="158" s="1"/>
  <c r="Q244" i="158" a="1"/>
  <c r="Q244" i="158" s="1"/>
  <c r="Q404" i="158" a="1"/>
  <c r="Q404" i="158" s="1"/>
  <c r="Q420" i="158" a="1"/>
  <c r="Q420" i="158" s="1"/>
  <c r="N81" i="158" a="1"/>
  <c r="N81" i="158" s="1"/>
  <c r="N241" i="158" a="1"/>
  <c r="N241" i="158" s="1"/>
  <c r="N401" i="158" a="1"/>
  <c r="N401" i="158" s="1"/>
  <c r="N417" i="158" a="1"/>
  <c r="N417" i="158" s="1"/>
  <c r="N429" i="158" a="1"/>
  <c r="N429" i="158" s="1"/>
  <c r="N449" i="158" a="1"/>
  <c r="N449" i="158" s="1"/>
  <c r="N469" i="158" a="1"/>
  <c r="N469" i="158" s="1"/>
  <c r="N513" i="158" a="1"/>
  <c r="N513" i="158" s="1"/>
  <c r="I72" i="158" a="1"/>
  <c r="I72" i="158" s="1"/>
  <c r="I92" i="158" a="1"/>
  <c r="I92" i="158" s="1"/>
  <c r="I244" i="158" a="1"/>
  <c r="I244" i="158" s="1"/>
  <c r="I404" i="158" a="1"/>
  <c r="I404" i="158" s="1"/>
  <c r="I424" i="158" a="1"/>
  <c r="I424" i="158" s="1"/>
  <c r="I440" i="158" a="1"/>
  <c r="I440" i="158" s="1"/>
  <c r="I460" i="158" a="1"/>
  <c r="I460" i="158" s="1"/>
  <c r="H513" i="158" a="1"/>
  <c r="H513" i="158" s="1"/>
  <c r="AA513" i="158" s="1"/>
  <c r="H65" i="158" a="1"/>
  <c r="H65" i="158" s="1"/>
  <c r="AA65" i="158" s="1"/>
  <c r="H81" i="158" a="1"/>
  <c r="H81" i="158" s="1"/>
  <c r="AA81" i="158" s="1"/>
  <c r="H97" i="158" a="1"/>
  <c r="H97" i="158" s="1"/>
  <c r="AA97" i="158" s="1"/>
  <c r="S62" i="158" a="1"/>
  <c r="S62" i="158" s="1"/>
  <c r="S70" i="158" a="1"/>
  <c r="S70" i="158" s="1"/>
  <c r="S78" i="158" a="1"/>
  <c r="S78" i="158" s="1"/>
  <c r="S88" i="158" a="1"/>
  <c r="S88" i="158" s="1"/>
  <c r="S96" i="158" a="1"/>
  <c r="S96" i="158" s="1"/>
  <c r="S244" i="158" a="1"/>
  <c r="S244" i="158" s="1"/>
  <c r="S406" i="158" a="1"/>
  <c r="S406" i="158" s="1"/>
  <c r="R416" i="158" a="1"/>
  <c r="R416" i="158" s="1"/>
  <c r="R424" i="158" a="1"/>
  <c r="R424" i="158" s="1"/>
  <c r="H401" i="158" a="1"/>
  <c r="H401" i="158" s="1"/>
  <c r="AA401" i="158" s="1"/>
  <c r="H405" i="158" a="1"/>
  <c r="H405" i="158" s="1"/>
  <c r="AA405" i="158" s="1"/>
  <c r="H409" i="158" a="1"/>
  <c r="H409" i="158" s="1"/>
  <c r="AA409" i="158" s="1"/>
  <c r="H413" i="158" a="1"/>
  <c r="H413" i="158" s="1"/>
  <c r="AA413" i="158" s="1"/>
  <c r="H417" i="158" a="1"/>
  <c r="H417" i="158" s="1"/>
  <c r="AA417" i="158" s="1"/>
  <c r="H421" i="158" a="1"/>
  <c r="H421" i="158" s="1"/>
  <c r="AA421" i="158" s="1"/>
  <c r="H425" i="158" a="1"/>
  <c r="H425" i="158" s="1"/>
  <c r="AA425" i="158" s="1"/>
  <c r="H429" i="158" a="1"/>
  <c r="H429" i="158" s="1"/>
  <c r="AA429" i="158" s="1"/>
  <c r="H433" i="158" a="1"/>
  <c r="H433" i="158" s="1"/>
  <c r="AA433" i="158" s="1"/>
  <c r="H437" i="158" a="1"/>
  <c r="H437" i="158" s="1"/>
  <c r="AA437" i="158" s="1"/>
  <c r="H441" i="158" a="1"/>
  <c r="H441" i="158" s="1"/>
  <c r="AA441" i="158" s="1"/>
  <c r="H445" i="158" a="1"/>
  <c r="H445" i="158" s="1"/>
  <c r="AA445" i="158" s="1"/>
  <c r="H449" i="158" a="1"/>
  <c r="H449" i="158" s="1"/>
  <c r="AA449" i="158" s="1"/>
  <c r="H453" i="158" a="1"/>
  <c r="H453" i="158" s="1"/>
  <c r="AA453" i="158" s="1"/>
  <c r="H457" i="158" a="1"/>
  <c r="H457" i="158" s="1"/>
  <c r="AA457" i="158" s="1"/>
  <c r="H461" i="158" a="1"/>
  <c r="H461" i="158" s="1"/>
  <c r="AA461" i="158" s="1"/>
  <c r="H465" i="158" a="1"/>
  <c r="H465" i="158" s="1"/>
  <c r="AA465" i="158" s="1"/>
  <c r="H469" i="158" a="1"/>
  <c r="H469" i="158" s="1"/>
  <c r="AA469" i="158" s="1"/>
  <c r="H473" i="158" a="1"/>
  <c r="H473" i="158" s="1"/>
  <c r="AA473" i="158" s="1"/>
  <c r="H477" i="158" a="1"/>
  <c r="H477" i="158" s="1"/>
  <c r="AA477" i="158" s="1"/>
  <c r="O67" i="158" a="1"/>
  <c r="O67" i="158" s="1"/>
  <c r="O75" i="158" a="1"/>
  <c r="O75" i="158" s="1"/>
  <c r="O83" i="158" a="1"/>
  <c r="O83" i="158" s="1"/>
  <c r="O91" i="158" a="1"/>
  <c r="O91" i="158" s="1"/>
  <c r="O245" i="158" a="1"/>
  <c r="O245" i="158" s="1"/>
  <c r="O405" i="158" a="1"/>
  <c r="O405" i="158" s="1"/>
  <c r="O413" i="158" a="1"/>
  <c r="O413" i="158" s="1"/>
  <c r="O421" i="158" a="1"/>
  <c r="O421" i="158" s="1"/>
  <c r="O429" i="158" a="1"/>
  <c r="O429" i="158" s="1"/>
  <c r="O437" i="158" a="1"/>
  <c r="O437" i="158" s="1"/>
  <c r="O445" i="158" a="1"/>
  <c r="O445" i="158" s="1"/>
  <c r="O453" i="158" a="1"/>
  <c r="O453" i="158" s="1"/>
  <c r="O465" i="158" a="1"/>
  <c r="O465" i="158" s="1"/>
  <c r="O475" i="158" a="1"/>
  <c r="O475" i="158" s="1"/>
  <c r="O513" i="158" a="1"/>
  <c r="O513" i="158" s="1"/>
  <c r="Q65" i="158" a="1"/>
  <c r="Q65" i="158" s="1"/>
  <c r="Q81" i="158" a="1"/>
  <c r="Q81" i="158" s="1"/>
  <c r="Q97" i="158" a="1"/>
  <c r="Q97" i="158" s="1"/>
  <c r="Q241" i="158" a="1"/>
  <c r="Q241" i="158" s="1"/>
  <c r="Q409" i="158" a="1"/>
  <c r="Q409" i="158" s="1"/>
  <c r="N62" i="158" a="1"/>
  <c r="N62" i="158" s="1"/>
  <c r="N78" i="158" a="1"/>
  <c r="N78" i="158" s="1"/>
  <c r="N94" i="158" a="1"/>
  <c r="N94" i="158" s="1"/>
  <c r="N242" i="158" a="1"/>
  <c r="N242" i="158" s="1"/>
  <c r="N410" i="158" a="1"/>
  <c r="N410" i="158" s="1"/>
  <c r="N426" i="158" a="1"/>
  <c r="N426" i="158" s="1"/>
  <c r="N442" i="158" a="1"/>
  <c r="N442" i="158" s="1"/>
  <c r="N466" i="158" a="1"/>
  <c r="N466" i="158" s="1"/>
  <c r="I77" i="158" a="1"/>
  <c r="I77" i="158" s="1"/>
  <c r="I437" i="158" a="1"/>
  <c r="I437" i="158" s="1"/>
  <c r="I469" i="158" a="1"/>
  <c r="I469" i="158" s="1"/>
  <c r="N430" i="158" a="1"/>
  <c r="N430" i="158" s="1"/>
  <c r="I81" i="158" a="1"/>
  <c r="I81" i="158" s="1"/>
  <c r="I409" i="158" a="1"/>
  <c r="I409" i="158" s="1"/>
  <c r="I477" i="158" a="1"/>
  <c r="I477" i="158" s="1"/>
  <c r="O69" i="158" a="1"/>
  <c r="O69" i="158" s="1"/>
  <c r="O77" i="158" a="1"/>
  <c r="O77" i="158" s="1"/>
  <c r="O85" i="158" a="1"/>
  <c r="O85" i="158" s="1"/>
  <c r="O93" i="158" a="1"/>
  <c r="O93" i="158" s="1"/>
  <c r="O247" i="158" a="1"/>
  <c r="O247" i="158" s="1"/>
  <c r="O407" i="158" a="1"/>
  <c r="O407" i="158" s="1"/>
  <c r="O415" i="158" a="1"/>
  <c r="O415" i="158" s="1"/>
  <c r="O423" i="158" a="1"/>
  <c r="O423" i="158" s="1"/>
  <c r="O431" i="158" a="1"/>
  <c r="O431" i="158" s="1"/>
  <c r="O439" i="158" a="1"/>
  <c r="O439" i="158" s="1"/>
  <c r="O447" i="158" a="1"/>
  <c r="O447" i="158" s="1"/>
  <c r="O467" i="158" a="1"/>
  <c r="O467" i="158" s="1"/>
  <c r="Q69" i="158" a="1"/>
  <c r="Q69" i="158" s="1"/>
  <c r="Q85" i="158" a="1"/>
  <c r="Q85" i="158" s="1"/>
  <c r="Q245" i="158" a="1"/>
  <c r="Q245" i="158" s="1"/>
  <c r="Q413" i="158" a="1"/>
  <c r="Q413" i="158" s="1"/>
  <c r="N66" i="158" a="1"/>
  <c r="N66" i="158" s="1"/>
  <c r="N82" i="158" a="1"/>
  <c r="N82" i="158" s="1"/>
  <c r="O63" i="158" a="1"/>
  <c r="O63" i="158" s="1"/>
  <c r="O71" i="158" a="1"/>
  <c r="O71" i="158" s="1"/>
  <c r="O79" i="158" a="1"/>
  <c r="O79" i="158" s="1"/>
  <c r="O87" i="158" a="1"/>
  <c r="O87" i="158" s="1"/>
  <c r="O95" i="158" a="1"/>
  <c r="O95" i="158" s="1"/>
  <c r="O241" i="158" a="1"/>
  <c r="O241" i="158" s="1"/>
  <c r="O401" i="158" a="1"/>
  <c r="O401" i="158" s="1"/>
  <c r="O409" i="158" a="1"/>
  <c r="O409" i="158" s="1"/>
  <c r="O417" i="158" a="1"/>
  <c r="O417" i="158" s="1"/>
  <c r="O425" i="158" a="1"/>
  <c r="O425" i="158" s="1"/>
  <c r="O433" i="158" a="1"/>
  <c r="O433" i="158" s="1"/>
  <c r="O441" i="158" a="1"/>
  <c r="O441" i="158" s="1"/>
  <c r="O449" i="158" a="1"/>
  <c r="O449" i="158" s="1"/>
  <c r="O459" i="158" a="1"/>
  <c r="O459" i="158" s="1"/>
  <c r="O469" i="158" a="1"/>
  <c r="O469" i="158" s="1"/>
  <c r="Q73" i="158" a="1"/>
  <c r="Q73" i="158" s="1"/>
  <c r="Q89" i="158" a="1"/>
  <c r="Q89" i="158" s="1"/>
  <c r="Q401" i="158" a="1"/>
  <c r="Q401" i="158" s="1"/>
  <c r="Q417" i="158" a="1"/>
  <c r="Q417" i="158" s="1"/>
  <c r="N70" i="158" a="1"/>
  <c r="N70" i="158" s="1"/>
  <c r="N86" i="158" a="1"/>
  <c r="N86" i="158" s="1"/>
  <c r="N402" i="158" a="1"/>
  <c r="N402" i="158" s="1"/>
  <c r="N418" i="158" a="1"/>
  <c r="N418" i="158" s="1"/>
  <c r="N434" i="158" a="1"/>
  <c r="N434" i="158" s="1"/>
  <c r="N450" i="158" a="1"/>
  <c r="N450" i="158" s="1"/>
  <c r="I69" i="158" a="1"/>
  <c r="I69" i="158" s="1"/>
  <c r="I85" i="158" a="1"/>
  <c r="I85" i="158" s="1"/>
  <c r="I245" i="158" a="1"/>
  <c r="I245" i="158" s="1"/>
  <c r="I413" i="158" a="1"/>
  <c r="I413" i="158" s="1"/>
  <c r="I429" i="158" a="1"/>
  <c r="I429" i="158" s="1"/>
  <c r="I445" i="158" a="1"/>
  <c r="I445" i="158" s="1"/>
  <c r="I457" i="158" a="1"/>
  <c r="I457" i="158" s="1"/>
  <c r="I401" i="158" a="1"/>
  <c r="I401" i="158" s="1"/>
  <c r="I433" i="158" a="1"/>
  <c r="I433" i="158" s="1"/>
  <c r="I449" i="158" a="1"/>
  <c r="I449" i="158" s="1"/>
  <c r="I473" i="158" a="1"/>
  <c r="I473" i="158" s="1"/>
  <c r="I93" i="158" a="1"/>
  <c r="I93" i="158" s="1"/>
  <c r="I405" i="158" a="1"/>
  <c r="I405" i="158" s="1"/>
  <c r="I453" i="158" a="1"/>
  <c r="I453" i="158" s="1"/>
  <c r="N414" i="158" a="1"/>
  <c r="N414" i="158" s="1"/>
  <c r="N478" i="158" a="1"/>
  <c r="N478" i="158" s="1"/>
  <c r="I65" i="158" a="1"/>
  <c r="I65" i="158" s="1"/>
  <c r="I241" i="158" a="1"/>
  <c r="I241" i="158" s="1"/>
  <c r="I425" i="158" a="1"/>
  <c r="I425" i="158" s="1"/>
  <c r="O65" i="158" a="1"/>
  <c r="O65" i="158" s="1"/>
  <c r="O73" i="158" a="1"/>
  <c r="O73" i="158" s="1"/>
  <c r="O81" i="158" a="1"/>
  <c r="O81" i="158" s="1"/>
  <c r="O89" i="158" a="1"/>
  <c r="O89" i="158" s="1"/>
  <c r="O97" i="158" a="1"/>
  <c r="O97" i="158" s="1"/>
  <c r="O243" i="158" a="1"/>
  <c r="O243" i="158" s="1"/>
  <c r="O403" i="158" a="1"/>
  <c r="O403" i="158" s="1"/>
  <c r="O411" i="158" a="1"/>
  <c r="O411" i="158" s="1"/>
  <c r="O419" i="158" a="1"/>
  <c r="O419" i="158" s="1"/>
  <c r="O427" i="158" a="1"/>
  <c r="O427" i="158" s="1"/>
  <c r="O435" i="158" a="1"/>
  <c r="O435" i="158" s="1"/>
  <c r="O443" i="158" a="1"/>
  <c r="O443" i="158" s="1"/>
  <c r="O451" i="158" a="1"/>
  <c r="O451" i="158" s="1"/>
  <c r="O457" i="158" a="1"/>
  <c r="O457" i="158" s="1"/>
  <c r="O461" i="158" a="1"/>
  <c r="O461" i="158" s="1"/>
  <c r="O473" i="158" a="1"/>
  <c r="O473" i="158" s="1"/>
  <c r="O477" i="158" a="1"/>
  <c r="O477" i="158" s="1"/>
  <c r="Q77" i="158" a="1"/>
  <c r="Q77" i="158" s="1"/>
  <c r="Q93" i="158" a="1"/>
  <c r="Q93" i="158" s="1"/>
  <c r="Q405" i="158" a="1"/>
  <c r="Q405" i="158" s="1"/>
  <c r="Q421" i="158" a="1"/>
  <c r="Q421" i="158" s="1"/>
  <c r="N74" i="158" a="1"/>
  <c r="N74" i="158" s="1"/>
  <c r="N90" i="158" a="1"/>
  <c r="N90" i="158" s="1"/>
  <c r="N406" i="158" a="1"/>
  <c r="N406" i="158" s="1"/>
  <c r="N422" i="158" a="1"/>
  <c r="N422" i="158" s="1"/>
  <c r="N438" i="158" a="1"/>
  <c r="N438" i="158" s="1"/>
  <c r="N454" i="158" a="1"/>
  <c r="N454" i="158" s="1"/>
  <c r="N474" i="158" a="1"/>
  <c r="N474" i="158" s="1"/>
  <c r="I73" i="158" a="1"/>
  <c r="I73" i="158" s="1"/>
  <c r="I89" i="158" a="1"/>
  <c r="I89" i="158" s="1"/>
  <c r="I417" i="158" a="1"/>
  <c r="I417" i="158" s="1"/>
  <c r="I465" i="158" a="1"/>
  <c r="I465" i="158" s="1"/>
  <c r="I421" i="158" a="1"/>
  <c r="I421" i="158" s="1"/>
  <c r="I461" i="158" a="1"/>
  <c r="I461" i="158" s="1"/>
  <c r="I513" i="158" a="1"/>
  <c r="I513" i="158" s="1"/>
  <c r="N246" i="158" a="1"/>
  <c r="N246" i="158" s="1"/>
  <c r="N446" i="158" a="1"/>
  <c r="N446" i="158" s="1"/>
  <c r="I97" i="158" a="1"/>
  <c r="I97" i="158" s="1"/>
  <c r="I441" i="158" a="1"/>
  <c r="I441" i="158" s="1"/>
  <c r="J62" i="158" a="1"/>
  <c r="J62" i="158" s="1"/>
  <c r="J65" i="158" a="1"/>
  <c r="J65" i="158" s="1"/>
  <c r="J67" i="158" a="1"/>
  <c r="J67" i="158" s="1"/>
  <c r="J70" i="158" a="1"/>
  <c r="J70" i="158" s="1"/>
  <c r="J72" i="158" a="1"/>
  <c r="J72" i="158" s="1"/>
  <c r="J75" i="158" a="1"/>
  <c r="J75" i="158" s="1"/>
  <c r="J77" i="158" a="1"/>
  <c r="J77" i="158" s="1"/>
  <c r="J80" i="158" a="1"/>
  <c r="J80" i="158" s="1"/>
  <c r="J83" i="158" a="1"/>
  <c r="J83" i="158" s="1"/>
  <c r="J86" i="158" a="1"/>
  <c r="J86" i="158" s="1"/>
  <c r="J89" i="158" a="1"/>
  <c r="J89" i="158" s="1"/>
  <c r="J91" i="158" a="1"/>
  <c r="J91" i="158" s="1"/>
  <c r="J94" i="158" a="1"/>
  <c r="J94" i="158" s="1"/>
  <c r="J96" i="158" a="1"/>
  <c r="J96" i="158" s="1"/>
  <c r="J242" i="158" a="1"/>
  <c r="J242" i="158" s="1"/>
  <c r="J245" i="158" a="1"/>
  <c r="J245" i="158" s="1"/>
  <c r="J247" i="158" a="1"/>
  <c r="J247" i="158" s="1"/>
  <c r="J402" i="158" a="1"/>
  <c r="J402" i="158" s="1"/>
  <c r="J405" i="158" a="1"/>
  <c r="J405" i="158" s="1"/>
  <c r="J407" i="158" a="1"/>
  <c r="J407" i="158" s="1"/>
  <c r="J410" i="158" a="1"/>
  <c r="J410" i="158" s="1"/>
  <c r="J412" i="158" a="1"/>
  <c r="J412" i="158" s="1"/>
  <c r="J415" i="158" a="1"/>
  <c r="J415" i="158" s="1"/>
  <c r="J417" i="158" a="1"/>
  <c r="J417" i="158" s="1"/>
  <c r="J420" i="158" a="1"/>
  <c r="J420" i="158" s="1"/>
  <c r="J423" i="158" a="1"/>
  <c r="J423" i="158" s="1"/>
  <c r="J425" i="158" a="1"/>
  <c r="J425" i="158" s="1"/>
  <c r="J428" i="158" a="1"/>
  <c r="J428" i="158" s="1"/>
  <c r="J430" i="158" a="1"/>
  <c r="J430" i="158" s="1"/>
  <c r="J433" i="158" a="1"/>
  <c r="J433" i="158" s="1"/>
  <c r="J435" i="158" a="1"/>
  <c r="J435" i="158" s="1"/>
  <c r="J438" i="158" a="1"/>
  <c r="J438" i="158" s="1"/>
  <c r="J441" i="158" a="1"/>
  <c r="J441" i="158" s="1"/>
  <c r="J443" i="158" a="1"/>
  <c r="J443" i="158" s="1"/>
  <c r="J446" i="158" a="1"/>
  <c r="J446" i="158" s="1"/>
  <c r="J448" i="158" a="1"/>
  <c r="J448" i="158" s="1"/>
  <c r="J451" i="158" a="1"/>
  <c r="J451" i="158" s="1"/>
  <c r="J454" i="158" a="1"/>
  <c r="J454" i="158" s="1"/>
  <c r="J457" i="158" a="1"/>
  <c r="J457" i="158" s="1"/>
  <c r="J459" i="158" a="1"/>
  <c r="J459" i="158" s="1"/>
  <c r="J464" i="158" a="1"/>
  <c r="J464" i="158" s="1"/>
  <c r="J467" i="158" a="1"/>
  <c r="J467" i="158" s="1"/>
  <c r="J472" i="158" a="1"/>
  <c r="J472" i="158" s="1"/>
  <c r="J475" i="158" a="1"/>
  <c r="J475" i="158" s="1"/>
  <c r="J478" i="158" a="1"/>
  <c r="J478" i="158" s="1"/>
  <c r="J513" i="158" a="1"/>
  <c r="J513" i="158" s="1"/>
  <c r="Z369" i="158"/>
  <c r="Y369" i="158"/>
  <c r="X369" i="158"/>
  <c r="Z317" i="158"/>
  <c r="Y317" i="158"/>
  <c r="X317" i="158"/>
  <c r="X279" i="158"/>
  <c r="Z279" i="158"/>
  <c r="Y279" i="158"/>
  <c r="X315" i="158"/>
  <c r="Y315" i="158"/>
  <c r="Z315" i="158"/>
  <c r="X387" i="158"/>
  <c r="Y387" i="158"/>
  <c r="Z387" i="158"/>
  <c r="Z318" i="158"/>
  <c r="X318" i="158"/>
  <c r="Y318" i="158"/>
  <c r="Z366" i="158"/>
  <c r="Y366" i="158"/>
  <c r="X366" i="158"/>
  <c r="Y284" i="158"/>
  <c r="X284" i="158"/>
  <c r="Z284" i="158"/>
  <c r="Y344" i="158"/>
  <c r="X344" i="158"/>
  <c r="Z344" i="158"/>
  <c r="Y392" i="158"/>
  <c r="X392" i="158"/>
  <c r="Z392" i="158"/>
  <c r="Y300" i="158"/>
  <c r="X300" i="158"/>
  <c r="Z300" i="158"/>
  <c r="Z301" i="158"/>
  <c r="Y301" i="158"/>
  <c r="X301" i="158"/>
  <c r="K62" i="158" a="1"/>
  <c r="K62" i="158" s="1"/>
  <c r="K65" i="158" a="1"/>
  <c r="K65" i="158" s="1"/>
  <c r="K67" i="158" a="1"/>
  <c r="K67" i="158" s="1"/>
  <c r="K70" i="158" a="1"/>
  <c r="K70" i="158" s="1"/>
  <c r="K72" i="158" a="1"/>
  <c r="K72" i="158" s="1"/>
  <c r="K75" i="158" a="1"/>
  <c r="K75" i="158" s="1"/>
  <c r="K77" i="158" a="1"/>
  <c r="K77" i="158" s="1"/>
  <c r="K80" i="158" a="1"/>
  <c r="K80" i="158" s="1"/>
  <c r="K82" i="158" a="1"/>
  <c r="K82" i="158" s="1"/>
  <c r="K85" i="158" a="1"/>
  <c r="K85" i="158" s="1"/>
  <c r="K87" i="158" a="1"/>
  <c r="K87" i="158" s="1"/>
  <c r="K90" i="158" a="1"/>
  <c r="K90" i="158" s="1"/>
  <c r="K92" i="158" a="1"/>
  <c r="K92" i="158" s="1"/>
  <c r="K94" i="158" a="1"/>
  <c r="K94" i="158" s="1"/>
  <c r="K97" i="158" a="1"/>
  <c r="K97" i="158" s="1"/>
  <c r="L62" i="158" a="1"/>
  <c r="L62" i="158" s="1"/>
  <c r="L63" i="158" a="1"/>
  <c r="L63" i="158" s="1"/>
  <c r="L64" i="158" a="1"/>
  <c r="L64" i="158" s="1"/>
  <c r="L65" i="158" a="1"/>
  <c r="L65" i="158" s="1"/>
  <c r="L66" i="158" a="1"/>
  <c r="L66" i="158" s="1"/>
  <c r="L67" i="158" a="1"/>
  <c r="L67" i="158" s="1"/>
  <c r="L68" i="158" a="1"/>
  <c r="L68" i="158" s="1"/>
  <c r="L69" i="158" a="1"/>
  <c r="L69" i="158" s="1"/>
  <c r="L70" i="158" a="1"/>
  <c r="L70" i="158" s="1"/>
  <c r="L71" i="158" a="1"/>
  <c r="L71" i="158" s="1"/>
  <c r="L72" i="158" a="1"/>
  <c r="L72" i="158" s="1"/>
  <c r="L73" i="158" a="1"/>
  <c r="L73" i="158" s="1"/>
  <c r="L74" i="158" a="1"/>
  <c r="L74" i="158" s="1"/>
  <c r="L75" i="158" a="1"/>
  <c r="L75" i="158" s="1"/>
  <c r="L76" i="158" a="1"/>
  <c r="L76" i="158" s="1"/>
  <c r="L77" i="158" a="1"/>
  <c r="L77" i="158" s="1"/>
  <c r="L78" i="158" a="1"/>
  <c r="L78" i="158" s="1"/>
  <c r="L79" i="158" a="1"/>
  <c r="L79" i="158" s="1"/>
  <c r="L80" i="158" a="1"/>
  <c r="L80" i="158" s="1"/>
  <c r="L81" i="158" a="1"/>
  <c r="L81" i="158" s="1"/>
  <c r="L82" i="158" a="1"/>
  <c r="L82" i="158" s="1"/>
  <c r="L83" i="158" a="1"/>
  <c r="L83" i="158" s="1"/>
  <c r="L84" i="158" a="1"/>
  <c r="L84" i="158" s="1"/>
  <c r="L85" i="158" a="1"/>
  <c r="L85" i="158" s="1"/>
  <c r="L86" i="158" a="1"/>
  <c r="L86" i="158" s="1"/>
  <c r="L87" i="158" a="1"/>
  <c r="L87" i="158" s="1"/>
  <c r="L88" i="158" a="1"/>
  <c r="L88" i="158" s="1"/>
  <c r="L89" i="158" a="1"/>
  <c r="L89" i="158" s="1"/>
  <c r="L90" i="158" a="1"/>
  <c r="L90" i="158" s="1"/>
  <c r="L91" i="158" a="1"/>
  <c r="L91" i="158" s="1"/>
  <c r="L92" i="158" a="1"/>
  <c r="L92" i="158" s="1"/>
  <c r="L93" i="158" a="1"/>
  <c r="L93" i="158" s="1"/>
  <c r="L94" i="158" a="1"/>
  <c r="L94" i="158" s="1"/>
  <c r="L95" i="158" a="1"/>
  <c r="L95" i="158" s="1"/>
  <c r="L96" i="158" a="1"/>
  <c r="L96" i="158" s="1"/>
  <c r="L97" i="158" a="1"/>
  <c r="L97" i="158" s="1"/>
  <c r="L241" i="158" a="1"/>
  <c r="L241" i="158" s="1"/>
  <c r="L242" i="158" a="1"/>
  <c r="L242" i="158" s="1"/>
  <c r="L243" i="158" a="1"/>
  <c r="L243" i="158" s="1"/>
  <c r="L244" i="158" a="1"/>
  <c r="L244" i="158" s="1"/>
  <c r="L245" i="158" a="1"/>
  <c r="L245" i="158" s="1"/>
  <c r="L246" i="158" a="1"/>
  <c r="L246" i="158" s="1"/>
  <c r="L247" i="158" a="1"/>
  <c r="L247" i="158" s="1"/>
  <c r="L248" i="158" a="1"/>
  <c r="L248" i="158" s="1"/>
  <c r="L401" i="158" a="1"/>
  <c r="L401" i="158" s="1"/>
  <c r="L402" i="158" a="1"/>
  <c r="L402" i="158" s="1"/>
  <c r="L403" i="158" a="1"/>
  <c r="L403" i="158" s="1"/>
  <c r="L404" i="158" a="1"/>
  <c r="L404" i="158" s="1"/>
  <c r="L405" i="158" a="1"/>
  <c r="L405" i="158" s="1"/>
  <c r="L406" i="158" a="1"/>
  <c r="L406" i="158" s="1"/>
  <c r="L407" i="158" a="1"/>
  <c r="L407" i="158" s="1"/>
  <c r="L408" i="158" a="1"/>
  <c r="L408" i="158" s="1"/>
  <c r="L409" i="158" a="1"/>
  <c r="L409" i="158" s="1"/>
  <c r="L410" i="158" a="1"/>
  <c r="L410" i="158" s="1"/>
  <c r="L411" i="158" a="1"/>
  <c r="L411" i="158" s="1"/>
  <c r="L412" i="158" a="1"/>
  <c r="L412" i="158" s="1"/>
  <c r="L413" i="158" a="1"/>
  <c r="L413" i="158" s="1"/>
  <c r="L414" i="158" a="1"/>
  <c r="L414" i="158" s="1"/>
  <c r="L415" i="158" a="1"/>
  <c r="L415" i="158" s="1"/>
  <c r="L416" i="158" a="1"/>
  <c r="L416" i="158" s="1"/>
  <c r="L417" i="158" a="1"/>
  <c r="L417" i="158" s="1"/>
  <c r="L418" i="158" a="1"/>
  <c r="L418" i="158" s="1"/>
  <c r="L419" i="158" a="1"/>
  <c r="L419" i="158" s="1"/>
  <c r="L420" i="158" a="1"/>
  <c r="L420" i="158" s="1"/>
  <c r="L421" i="158" a="1"/>
  <c r="L421" i="158" s="1"/>
  <c r="L422" i="158" a="1"/>
  <c r="L422" i="158" s="1"/>
  <c r="L423" i="158" a="1"/>
  <c r="L423" i="158" s="1"/>
  <c r="L424" i="158" a="1"/>
  <c r="L424" i="158" s="1"/>
  <c r="L425" i="158" a="1"/>
  <c r="L425" i="158" s="1"/>
  <c r="L426" i="158" a="1"/>
  <c r="L426" i="158" s="1"/>
  <c r="L427" i="158" a="1"/>
  <c r="L427" i="158" s="1"/>
  <c r="L428" i="158" a="1"/>
  <c r="L428" i="158" s="1"/>
  <c r="L429" i="158" a="1"/>
  <c r="L429" i="158" s="1"/>
  <c r="L430" i="158" a="1"/>
  <c r="L430" i="158" s="1"/>
  <c r="L431" i="158" a="1"/>
  <c r="L431" i="158" s="1"/>
  <c r="L432" i="158" a="1"/>
  <c r="L432" i="158" s="1"/>
  <c r="L433" i="158" a="1"/>
  <c r="L433" i="158" s="1"/>
  <c r="L434" i="158" a="1"/>
  <c r="L434" i="158" s="1"/>
  <c r="L435" i="158" a="1"/>
  <c r="L435" i="158" s="1"/>
  <c r="L436" i="158" a="1"/>
  <c r="L436" i="158" s="1"/>
  <c r="L437" i="158" a="1"/>
  <c r="L437" i="158" s="1"/>
  <c r="L438" i="158" a="1"/>
  <c r="L438" i="158" s="1"/>
  <c r="L439" i="158" a="1"/>
  <c r="L439" i="158" s="1"/>
  <c r="L440" i="158" a="1"/>
  <c r="L440" i="158" s="1"/>
  <c r="L441" i="158" a="1"/>
  <c r="L441" i="158" s="1"/>
  <c r="L442" i="158" a="1"/>
  <c r="L442" i="158" s="1"/>
  <c r="L443" i="158" a="1"/>
  <c r="L443" i="158" s="1"/>
  <c r="L444" i="158" a="1"/>
  <c r="L444" i="158" s="1"/>
  <c r="L445" i="158" a="1"/>
  <c r="L445" i="158" s="1"/>
  <c r="L446" i="158" a="1"/>
  <c r="L446" i="158" s="1"/>
  <c r="L447" i="158" a="1"/>
  <c r="L447" i="158" s="1"/>
  <c r="L448" i="158" a="1"/>
  <c r="L448" i="158" s="1"/>
  <c r="L449" i="158" a="1"/>
  <c r="L449" i="158" s="1"/>
  <c r="L450" i="158" a="1"/>
  <c r="L450" i="158" s="1"/>
  <c r="L451" i="158" a="1"/>
  <c r="L451" i="158" s="1"/>
  <c r="L452" i="158" a="1"/>
  <c r="L452" i="158" s="1"/>
  <c r="L453" i="158" a="1"/>
  <c r="L453" i="158" s="1"/>
  <c r="L454" i="158" a="1"/>
  <c r="L454" i="158" s="1"/>
  <c r="L456" i="158" a="1"/>
  <c r="L456" i="158" s="1"/>
  <c r="L457" i="158" a="1"/>
  <c r="L457" i="158" s="1"/>
  <c r="L459" i="158" a="1"/>
  <c r="L459" i="158" s="1"/>
  <c r="L460" i="158" a="1"/>
  <c r="L460" i="158" s="1"/>
  <c r="L461" i="158" a="1"/>
  <c r="L461" i="158" s="1"/>
  <c r="L464" i="158" a="1"/>
  <c r="L464" i="158" s="1"/>
  <c r="L465" i="158" a="1"/>
  <c r="L465" i="158" s="1"/>
  <c r="L466" i="158" a="1"/>
  <c r="L466" i="158" s="1"/>
  <c r="L467" i="158" a="1"/>
  <c r="L467" i="158" s="1"/>
  <c r="L468" i="158" a="1"/>
  <c r="L468" i="158" s="1"/>
  <c r="L469" i="158" a="1"/>
  <c r="L469" i="158" s="1"/>
  <c r="L472" i="158" a="1"/>
  <c r="L472" i="158" s="1"/>
  <c r="L473" i="158" a="1"/>
  <c r="L473" i="158" s="1"/>
  <c r="L474" i="158" a="1"/>
  <c r="L474" i="158" s="1"/>
  <c r="L475" i="158" a="1"/>
  <c r="L475" i="158" s="1"/>
  <c r="L477" i="158" a="1"/>
  <c r="L477" i="158" s="1"/>
  <c r="L478" i="158" a="1"/>
  <c r="L478" i="158" s="1"/>
  <c r="L513" i="158" a="1"/>
  <c r="L513" i="158" s="1"/>
  <c r="Z361" i="158"/>
  <c r="Y361" i="158"/>
  <c r="X361" i="158"/>
  <c r="Z377" i="158"/>
  <c r="Y377" i="158"/>
  <c r="X377" i="158"/>
  <c r="Z393" i="158"/>
  <c r="Y393" i="158"/>
  <c r="X393" i="158"/>
  <c r="Z285" i="158"/>
  <c r="Y285" i="158"/>
  <c r="X285" i="158"/>
  <c r="Z309" i="158"/>
  <c r="Y309" i="158"/>
  <c r="X309" i="158"/>
  <c r="Z329" i="158"/>
  <c r="Y329" i="158"/>
  <c r="X329" i="158"/>
  <c r="Z345" i="158"/>
  <c r="Y345" i="158"/>
  <c r="X345" i="158"/>
  <c r="X287" i="158"/>
  <c r="Z287" i="158"/>
  <c r="Y287" i="158"/>
  <c r="X307" i="158"/>
  <c r="Z307" i="158"/>
  <c r="Y307" i="158"/>
  <c r="X327" i="158"/>
  <c r="Y327" i="158"/>
  <c r="Z327" i="158"/>
  <c r="X347" i="158"/>
  <c r="Y347" i="158"/>
  <c r="Z347" i="158"/>
  <c r="X363" i="158"/>
  <c r="Y363" i="158"/>
  <c r="Z363" i="158"/>
  <c r="X379" i="158"/>
  <c r="Y379" i="158"/>
  <c r="Z379" i="158"/>
  <c r="X395" i="158"/>
  <c r="Y395" i="158"/>
  <c r="Z395" i="158"/>
  <c r="Z290" i="158"/>
  <c r="Y290" i="158"/>
  <c r="X290" i="158"/>
  <c r="Z310" i="158"/>
  <c r="Y310" i="158"/>
  <c r="X310" i="158"/>
  <c r="Z326" i="158"/>
  <c r="Y326" i="158"/>
  <c r="X326" i="158"/>
  <c r="X342" i="158"/>
  <c r="Z342" i="158"/>
  <c r="Y342" i="158"/>
  <c r="X358" i="158"/>
  <c r="Z358" i="158"/>
  <c r="Y358" i="158"/>
  <c r="Z374" i="158"/>
  <c r="Y374" i="158"/>
  <c r="X374" i="158"/>
  <c r="Z390" i="158"/>
  <c r="Y390" i="158"/>
  <c r="X390" i="158"/>
  <c r="Y276" i="158"/>
  <c r="X276" i="158"/>
  <c r="Z276" i="158"/>
  <c r="Y292" i="158"/>
  <c r="X292" i="158"/>
  <c r="Z292" i="158"/>
  <c r="Y316" i="158"/>
  <c r="X316" i="158"/>
  <c r="Z316" i="158"/>
  <c r="Y336" i="158"/>
  <c r="X336" i="158"/>
  <c r="Z336" i="158"/>
  <c r="Y352" i="158"/>
  <c r="X352" i="158"/>
  <c r="Z352" i="158"/>
  <c r="Y368" i="158"/>
  <c r="X368" i="158"/>
  <c r="Z368" i="158"/>
  <c r="Y384" i="158"/>
  <c r="X384" i="158"/>
  <c r="Z384" i="158"/>
  <c r="Y400" i="158"/>
  <c r="X400" i="158"/>
  <c r="Z400" i="158"/>
  <c r="Z302" i="158"/>
  <c r="Y302" i="158"/>
  <c r="X302" i="158"/>
  <c r="Y320" i="158"/>
  <c r="X320" i="158"/>
  <c r="Z320" i="158"/>
  <c r="Z321" i="158"/>
  <c r="Y321" i="158"/>
  <c r="X321" i="158"/>
  <c r="X335" i="158"/>
  <c r="Y335" i="158"/>
  <c r="Z335" i="158"/>
  <c r="J63" i="158" a="1"/>
  <c r="J63" i="158" s="1"/>
  <c r="J66" i="158" a="1"/>
  <c r="J66" i="158" s="1"/>
  <c r="J68" i="158" a="1"/>
  <c r="J68" i="158" s="1"/>
  <c r="J71" i="158" a="1"/>
  <c r="J71" i="158" s="1"/>
  <c r="J74" i="158" a="1"/>
  <c r="J74" i="158" s="1"/>
  <c r="J76" i="158" a="1"/>
  <c r="J76" i="158" s="1"/>
  <c r="J79" i="158" a="1"/>
  <c r="J79" i="158" s="1"/>
  <c r="J81" i="158" a="1"/>
  <c r="J81" i="158" s="1"/>
  <c r="J84" i="158" a="1"/>
  <c r="J84" i="158" s="1"/>
  <c r="J85" i="158" a="1"/>
  <c r="J85" i="158" s="1"/>
  <c r="J88" i="158" a="1"/>
  <c r="J88" i="158" s="1"/>
  <c r="J90" i="158" a="1"/>
  <c r="J90" i="158" s="1"/>
  <c r="J93" i="158" a="1"/>
  <c r="J93" i="158" s="1"/>
  <c r="J95" i="158" a="1"/>
  <c r="J95" i="158" s="1"/>
  <c r="J241" i="158" a="1"/>
  <c r="J241" i="158" s="1"/>
  <c r="J243" i="158" a="1"/>
  <c r="J243" i="158" s="1"/>
  <c r="J246" i="158" a="1"/>
  <c r="J246" i="158" s="1"/>
  <c r="J401" i="158" a="1"/>
  <c r="J401" i="158" s="1"/>
  <c r="J404" i="158" a="1"/>
  <c r="J404" i="158" s="1"/>
  <c r="J406" i="158" a="1"/>
  <c r="J406" i="158" s="1"/>
  <c r="J409" i="158" a="1"/>
  <c r="J409" i="158" s="1"/>
  <c r="J411" i="158" a="1"/>
  <c r="J411" i="158" s="1"/>
  <c r="J414" i="158" a="1"/>
  <c r="J414" i="158" s="1"/>
  <c r="J416" i="158" a="1"/>
  <c r="J416" i="158" s="1"/>
  <c r="J419" i="158" a="1"/>
  <c r="J419" i="158" s="1"/>
  <c r="J422" i="158" a="1"/>
  <c r="J422" i="158" s="1"/>
  <c r="J424" i="158" a="1"/>
  <c r="J424" i="158" s="1"/>
  <c r="J427" i="158" a="1"/>
  <c r="J427" i="158" s="1"/>
  <c r="J429" i="158" a="1"/>
  <c r="J429" i="158" s="1"/>
  <c r="J432" i="158" a="1"/>
  <c r="J432" i="158" s="1"/>
  <c r="J434" i="158" a="1"/>
  <c r="J434" i="158" s="1"/>
  <c r="J437" i="158" a="1"/>
  <c r="J437" i="158" s="1"/>
  <c r="J439" i="158" a="1"/>
  <c r="J439" i="158" s="1"/>
  <c r="J442" i="158" a="1"/>
  <c r="J442" i="158" s="1"/>
  <c r="J444" i="158" a="1"/>
  <c r="J444" i="158" s="1"/>
  <c r="J447" i="158" a="1"/>
  <c r="J447" i="158" s="1"/>
  <c r="J449" i="158" a="1"/>
  <c r="J449" i="158" s="1"/>
  <c r="J452" i="158" a="1"/>
  <c r="J452" i="158" s="1"/>
  <c r="J453" i="158" a="1"/>
  <c r="J453" i="158" s="1"/>
  <c r="J456" i="158" a="1"/>
  <c r="J456" i="158" s="1"/>
  <c r="J461" i="158" a="1"/>
  <c r="J461" i="158" s="1"/>
  <c r="J466" i="158" a="1"/>
  <c r="J466" i="158" s="1"/>
  <c r="J468" i="158" a="1"/>
  <c r="J468" i="158" s="1"/>
  <c r="J474" i="158" a="1"/>
  <c r="J474" i="158" s="1"/>
  <c r="J477" i="158" a="1"/>
  <c r="J477" i="158" s="1"/>
  <c r="Z385" i="158"/>
  <c r="Y385" i="158"/>
  <c r="X385" i="158"/>
  <c r="Z277" i="158"/>
  <c r="Y277" i="158"/>
  <c r="X277" i="158"/>
  <c r="Z337" i="158"/>
  <c r="Y337" i="158"/>
  <c r="X337" i="158"/>
  <c r="X295" i="158"/>
  <c r="Z295" i="158"/>
  <c r="Y295" i="158"/>
  <c r="X355" i="158"/>
  <c r="Z355" i="158"/>
  <c r="Y355" i="158"/>
  <c r="Z298" i="158"/>
  <c r="Y298" i="158"/>
  <c r="X298" i="158"/>
  <c r="Z350" i="158"/>
  <c r="Y350" i="158"/>
  <c r="X350" i="158"/>
  <c r="Z382" i="158"/>
  <c r="Y382" i="158"/>
  <c r="X382" i="158"/>
  <c r="Y328" i="158"/>
  <c r="X328" i="158"/>
  <c r="Z328" i="158"/>
  <c r="Y376" i="158"/>
  <c r="X376" i="158"/>
  <c r="Z376" i="158"/>
  <c r="K63" i="158" a="1"/>
  <c r="K63" i="158" s="1"/>
  <c r="K66" i="158" a="1"/>
  <c r="K66" i="158" s="1"/>
  <c r="K69" i="158" a="1"/>
  <c r="K69" i="158" s="1"/>
  <c r="K71" i="158" a="1"/>
  <c r="K71" i="158" s="1"/>
  <c r="K74" i="158" a="1"/>
  <c r="K74" i="158" s="1"/>
  <c r="K76" i="158" a="1"/>
  <c r="K76" i="158" s="1"/>
  <c r="K79" i="158" a="1"/>
  <c r="K79" i="158" s="1"/>
  <c r="K81" i="158" a="1"/>
  <c r="K81" i="158" s="1"/>
  <c r="K84" i="158" a="1"/>
  <c r="K84" i="158" s="1"/>
  <c r="K86" i="158" a="1"/>
  <c r="K86" i="158" s="1"/>
  <c r="K88" i="158" a="1"/>
  <c r="K88" i="158" s="1"/>
  <c r="K91" i="158" a="1"/>
  <c r="K91" i="158" s="1"/>
  <c r="K93" i="158" a="1"/>
  <c r="K93" i="158" s="1"/>
  <c r="K96" i="158" a="1"/>
  <c r="K96" i="158" s="1"/>
  <c r="M62" i="158" a="1"/>
  <c r="M62" i="158" s="1"/>
  <c r="M63" i="158" a="1"/>
  <c r="M63" i="158" s="1"/>
  <c r="M64" i="158" a="1"/>
  <c r="M64" i="158" s="1"/>
  <c r="M65" i="158" a="1"/>
  <c r="M65" i="158" s="1"/>
  <c r="M66" i="158" a="1"/>
  <c r="M66" i="158" s="1"/>
  <c r="M67" i="158" a="1"/>
  <c r="M67" i="158" s="1"/>
  <c r="M68" i="158" a="1"/>
  <c r="M68" i="158" s="1"/>
  <c r="M69" i="158" a="1"/>
  <c r="M69" i="158" s="1"/>
  <c r="M70" i="158" a="1"/>
  <c r="M70" i="158" s="1"/>
  <c r="M71" i="158" a="1"/>
  <c r="M71" i="158" s="1"/>
  <c r="M72" i="158" a="1"/>
  <c r="M72" i="158" s="1"/>
  <c r="M73" i="158" a="1"/>
  <c r="M73" i="158" s="1"/>
  <c r="M74" i="158" a="1"/>
  <c r="M74" i="158" s="1"/>
  <c r="M75" i="158" a="1"/>
  <c r="M75" i="158" s="1"/>
  <c r="M76" i="158" a="1"/>
  <c r="M76" i="158" s="1"/>
  <c r="M77" i="158" a="1"/>
  <c r="M77" i="158" s="1"/>
  <c r="M78" i="158" a="1"/>
  <c r="M78" i="158" s="1"/>
  <c r="M79" i="158" a="1"/>
  <c r="M79" i="158" s="1"/>
  <c r="M80" i="158" a="1"/>
  <c r="M80" i="158" s="1"/>
  <c r="M81" i="158" a="1"/>
  <c r="M81" i="158" s="1"/>
  <c r="M82" i="158" a="1"/>
  <c r="M82" i="158" s="1"/>
  <c r="M83" i="158" a="1"/>
  <c r="M83" i="158" s="1"/>
  <c r="M84" i="158" a="1"/>
  <c r="M84" i="158" s="1"/>
  <c r="M85" i="158" a="1"/>
  <c r="M85" i="158" s="1"/>
  <c r="M86" i="158" a="1"/>
  <c r="M86" i="158" s="1"/>
  <c r="M87" i="158" a="1"/>
  <c r="M87" i="158" s="1"/>
  <c r="M88" i="158" a="1"/>
  <c r="M88" i="158" s="1"/>
  <c r="M89" i="158" a="1"/>
  <c r="M89" i="158" s="1"/>
  <c r="M90" i="158" a="1"/>
  <c r="M90" i="158" s="1"/>
  <c r="M91" i="158" a="1"/>
  <c r="M91" i="158" s="1"/>
  <c r="M92" i="158" a="1"/>
  <c r="M92" i="158" s="1"/>
  <c r="M93" i="158" a="1"/>
  <c r="M93" i="158" s="1"/>
  <c r="M94" i="158" a="1"/>
  <c r="M94" i="158" s="1"/>
  <c r="M95" i="158" a="1"/>
  <c r="M95" i="158" s="1"/>
  <c r="M96" i="158" a="1"/>
  <c r="M96" i="158" s="1"/>
  <c r="M97" i="158" a="1"/>
  <c r="M97" i="158" s="1"/>
  <c r="M241" i="158" a="1"/>
  <c r="M241" i="158" s="1"/>
  <c r="M242" i="158" a="1"/>
  <c r="M242" i="158" s="1"/>
  <c r="M243" i="158" a="1"/>
  <c r="M243" i="158" s="1"/>
  <c r="M244" i="158" a="1"/>
  <c r="M244" i="158" s="1"/>
  <c r="M245" i="158" a="1"/>
  <c r="M245" i="158" s="1"/>
  <c r="M246" i="158" a="1"/>
  <c r="M246" i="158" s="1"/>
  <c r="M247" i="158" a="1"/>
  <c r="M247" i="158" s="1"/>
  <c r="M248" i="158" a="1"/>
  <c r="M248" i="158" s="1"/>
  <c r="M401" i="158" a="1"/>
  <c r="M401" i="158" s="1"/>
  <c r="M402" i="158" a="1"/>
  <c r="M402" i="158" s="1"/>
  <c r="M403" i="158" a="1"/>
  <c r="M403" i="158" s="1"/>
  <c r="M404" i="158" a="1"/>
  <c r="M404" i="158" s="1"/>
  <c r="M405" i="158" a="1"/>
  <c r="M405" i="158" s="1"/>
  <c r="M406" i="158" a="1"/>
  <c r="M406" i="158" s="1"/>
  <c r="M407" i="158" a="1"/>
  <c r="M407" i="158" s="1"/>
  <c r="M408" i="158" a="1"/>
  <c r="M408" i="158" s="1"/>
  <c r="M409" i="158" a="1"/>
  <c r="M409" i="158" s="1"/>
  <c r="M410" i="158" a="1"/>
  <c r="M410" i="158" s="1"/>
  <c r="M411" i="158" a="1"/>
  <c r="M411" i="158" s="1"/>
  <c r="M412" i="158" a="1"/>
  <c r="M412" i="158" s="1"/>
  <c r="M413" i="158" a="1"/>
  <c r="M413" i="158" s="1"/>
  <c r="M414" i="158" a="1"/>
  <c r="M414" i="158" s="1"/>
  <c r="M415" i="158" a="1"/>
  <c r="M415" i="158" s="1"/>
  <c r="M416" i="158" a="1"/>
  <c r="M416" i="158" s="1"/>
  <c r="M417" i="158" a="1"/>
  <c r="M417" i="158" s="1"/>
  <c r="M418" i="158" a="1"/>
  <c r="M418" i="158" s="1"/>
  <c r="M419" i="158" a="1"/>
  <c r="M419" i="158" s="1"/>
  <c r="M420" i="158" a="1"/>
  <c r="M420" i="158" s="1"/>
  <c r="M421" i="158" a="1"/>
  <c r="M421" i="158" s="1"/>
  <c r="M422" i="158" a="1"/>
  <c r="M422" i="158" s="1"/>
  <c r="M423" i="158" a="1"/>
  <c r="M423" i="158" s="1"/>
  <c r="M424" i="158" a="1"/>
  <c r="M424" i="158" s="1"/>
  <c r="M425" i="158" a="1"/>
  <c r="M425" i="158" s="1"/>
  <c r="M426" i="158" a="1"/>
  <c r="M426" i="158" s="1"/>
  <c r="M427" i="158" a="1"/>
  <c r="M427" i="158" s="1"/>
  <c r="M428" i="158" a="1"/>
  <c r="M428" i="158" s="1"/>
  <c r="M429" i="158" a="1"/>
  <c r="M429" i="158" s="1"/>
  <c r="M430" i="158" a="1"/>
  <c r="M430" i="158" s="1"/>
  <c r="M431" i="158" a="1"/>
  <c r="M431" i="158" s="1"/>
  <c r="M432" i="158" a="1"/>
  <c r="M432" i="158" s="1"/>
  <c r="M433" i="158" a="1"/>
  <c r="M433" i="158" s="1"/>
  <c r="M434" i="158" a="1"/>
  <c r="M434" i="158" s="1"/>
  <c r="M435" i="158" a="1"/>
  <c r="M435" i="158" s="1"/>
  <c r="M436" i="158" a="1"/>
  <c r="M436" i="158" s="1"/>
  <c r="M437" i="158" a="1"/>
  <c r="M437" i="158" s="1"/>
  <c r="M438" i="158" a="1"/>
  <c r="M438" i="158" s="1"/>
  <c r="M439" i="158" a="1"/>
  <c r="M439" i="158" s="1"/>
  <c r="M440" i="158" a="1"/>
  <c r="M440" i="158" s="1"/>
  <c r="M441" i="158" a="1"/>
  <c r="M441" i="158" s="1"/>
  <c r="M442" i="158" a="1"/>
  <c r="M442" i="158" s="1"/>
  <c r="M443" i="158" a="1"/>
  <c r="M443" i="158" s="1"/>
  <c r="M444" i="158" a="1"/>
  <c r="M444" i="158" s="1"/>
  <c r="M445" i="158" a="1"/>
  <c r="M445" i="158" s="1"/>
  <c r="M446" i="158" a="1"/>
  <c r="M446" i="158" s="1"/>
  <c r="M447" i="158" a="1"/>
  <c r="M447" i="158" s="1"/>
  <c r="M448" i="158" a="1"/>
  <c r="M448" i="158" s="1"/>
  <c r="M449" i="158" a="1"/>
  <c r="M449" i="158" s="1"/>
  <c r="M450" i="158" a="1"/>
  <c r="M450" i="158" s="1"/>
  <c r="M451" i="158" a="1"/>
  <c r="M451" i="158" s="1"/>
  <c r="M452" i="158" a="1"/>
  <c r="M452" i="158" s="1"/>
  <c r="M453" i="158" a="1"/>
  <c r="M453" i="158" s="1"/>
  <c r="M454" i="158" a="1"/>
  <c r="M454" i="158" s="1"/>
  <c r="M456" i="158" a="1"/>
  <c r="M456" i="158" s="1"/>
  <c r="M457" i="158" a="1"/>
  <c r="M457" i="158" s="1"/>
  <c r="M459" i="158" a="1"/>
  <c r="M459" i="158" s="1"/>
  <c r="M460" i="158" a="1"/>
  <c r="M460" i="158" s="1"/>
  <c r="M461" i="158" a="1"/>
  <c r="M461" i="158" s="1"/>
  <c r="M464" i="158" a="1"/>
  <c r="M464" i="158" s="1"/>
  <c r="M465" i="158" a="1"/>
  <c r="M465" i="158" s="1"/>
  <c r="M466" i="158" a="1"/>
  <c r="M466" i="158" s="1"/>
  <c r="M467" i="158" a="1"/>
  <c r="M467" i="158" s="1"/>
  <c r="M468" i="158" a="1"/>
  <c r="M468" i="158" s="1"/>
  <c r="M469" i="158" a="1"/>
  <c r="M469" i="158" s="1"/>
  <c r="M472" i="158" a="1"/>
  <c r="M472" i="158" s="1"/>
  <c r="M473" i="158" a="1"/>
  <c r="M473" i="158" s="1"/>
  <c r="M474" i="158" a="1"/>
  <c r="M474" i="158" s="1"/>
  <c r="M475" i="158" a="1"/>
  <c r="M475" i="158" s="1"/>
  <c r="M477" i="158" a="1"/>
  <c r="M477" i="158" s="1"/>
  <c r="M478" i="158" a="1"/>
  <c r="M478" i="158" s="1"/>
  <c r="M513" i="158" a="1"/>
  <c r="M513" i="158" s="1"/>
  <c r="Z365" i="158"/>
  <c r="Y365" i="158"/>
  <c r="X365" i="158"/>
  <c r="Z381" i="158"/>
  <c r="Y381" i="158"/>
  <c r="X381" i="158"/>
  <c r="Z397" i="158"/>
  <c r="Y397" i="158"/>
  <c r="X397" i="158"/>
  <c r="Z289" i="158"/>
  <c r="Y289" i="158"/>
  <c r="X289" i="158"/>
  <c r="Z313" i="158"/>
  <c r="Y313" i="158"/>
  <c r="X313" i="158"/>
  <c r="Z333" i="158"/>
  <c r="Y333" i="158"/>
  <c r="X333" i="158"/>
  <c r="Z349" i="158"/>
  <c r="Y349" i="158"/>
  <c r="X349" i="158"/>
  <c r="X275" i="158"/>
  <c r="Z275" i="158"/>
  <c r="Y275" i="158"/>
  <c r="X311" i="158"/>
  <c r="Z311" i="158"/>
  <c r="Y311" i="158"/>
  <c r="X331" i="158"/>
  <c r="Y331" i="158"/>
  <c r="Z331" i="158"/>
  <c r="X351" i="158"/>
  <c r="Y351" i="158"/>
  <c r="Z351" i="158"/>
  <c r="X367" i="158"/>
  <c r="Y367" i="158"/>
  <c r="Z367" i="158"/>
  <c r="X383" i="158"/>
  <c r="Y383" i="158"/>
  <c r="Z383" i="158"/>
  <c r="X399" i="158"/>
  <c r="Y399" i="158"/>
  <c r="Z399" i="158"/>
  <c r="Z278" i="158"/>
  <c r="Y278" i="158"/>
  <c r="X278" i="158"/>
  <c r="Z294" i="158"/>
  <c r="Y294" i="158"/>
  <c r="X294" i="158"/>
  <c r="Z314" i="158"/>
  <c r="Y314" i="158"/>
  <c r="X314" i="158"/>
  <c r="Z330" i="158"/>
  <c r="Y330" i="158"/>
  <c r="X330" i="158"/>
  <c r="Z346" i="158"/>
  <c r="Y346" i="158"/>
  <c r="X346" i="158"/>
  <c r="Z362" i="158"/>
  <c r="Y362" i="158"/>
  <c r="X362" i="158"/>
  <c r="Z378" i="158"/>
  <c r="Y378" i="158"/>
  <c r="X378" i="158"/>
  <c r="Z394" i="158"/>
  <c r="Y394" i="158"/>
  <c r="X394" i="158"/>
  <c r="Y280" i="158"/>
  <c r="X280" i="158"/>
  <c r="Z280" i="158"/>
  <c r="Y296" i="158"/>
  <c r="X296" i="158"/>
  <c r="Z296" i="158"/>
  <c r="Y324" i="158"/>
  <c r="X324" i="158"/>
  <c r="Z324" i="158"/>
  <c r="Y340" i="158"/>
  <c r="X340" i="158"/>
  <c r="Z340" i="158"/>
  <c r="Y356" i="158"/>
  <c r="X356" i="158"/>
  <c r="Z356" i="158"/>
  <c r="Y372" i="158"/>
  <c r="X372" i="158"/>
  <c r="Z372" i="158"/>
  <c r="Y388" i="158"/>
  <c r="X388" i="158"/>
  <c r="Z388" i="158"/>
  <c r="T469" i="158" l="1"/>
  <c r="T407" i="158"/>
  <c r="T513" i="158"/>
  <c r="T403" i="158"/>
  <c r="Y403" i="158" s="1"/>
  <c r="T439" i="158"/>
  <c r="T69" i="158"/>
  <c r="T435" i="158"/>
  <c r="T79" i="158"/>
  <c r="T473" i="158"/>
  <c r="T75" i="158"/>
  <c r="T448" i="158"/>
  <c r="T417" i="158"/>
  <c r="Z417" i="158" s="1"/>
  <c r="T453" i="158"/>
  <c r="T468" i="158"/>
  <c r="T441" i="158"/>
  <c r="T449" i="158"/>
  <c r="T445" i="158"/>
  <c r="T475" i="158"/>
  <c r="T248" i="158"/>
  <c r="T447" i="158"/>
  <c r="T431" i="158"/>
  <c r="T428" i="158"/>
  <c r="T84" i="158"/>
  <c r="T443" i="158"/>
  <c r="T433" i="158"/>
  <c r="T429" i="158"/>
  <c r="T477" i="158"/>
  <c r="T460" i="158"/>
  <c r="T244" i="158"/>
  <c r="T467" i="158"/>
  <c r="T437" i="158"/>
  <c r="T427" i="158"/>
  <c r="T456" i="158"/>
  <c r="T80" i="158"/>
  <c r="T421" i="158"/>
  <c r="T413" i="158"/>
  <c r="T440" i="158"/>
  <c r="T459" i="158"/>
  <c r="T461" i="158"/>
  <c r="T465" i="158"/>
  <c r="T425" i="158"/>
  <c r="Y425" i="158" s="1"/>
  <c r="T457" i="158"/>
  <c r="T436" i="158"/>
  <c r="T451" i="158"/>
  <c r="T472" i="158"/>
  <c r="T464" i="158"/>
  <c r="T452" i="158"/>
  <c r="T444" i="158"/>
  <c r="T432" i="158"/>
  <c r="T478" i="158"/>
  <c r="T474" i="158"/>
  <c r="T466" i="158"/>
  <c r="T454" i="158"/>
  <c r="T450" i="158"/>
  <c r="T446" i="158"/>
  <c r="T442" i="158"/>
  <c r="T438" i="158"/>
  <c r="T434" i="158"/>
  <c r="T430" i="158"/>
  <c r="T426" i="158"/>
  <c r="T81" i="158"/>
  <c r="T92" i="158"/>
  <c r="T242" i="158"/>
  <c r="T73" i="158"/>
  <c r="T405" i="158"/>
  <c r="Z405" i="158" s="1"/>
  <c r="T416" i="158"/>
  <c r="Y416" i="158" s="1"/>
  <c r="T88" i="158"/>
  <c r="T72" i="158"/>
  <c r="T247" i="158"/>
  <c r="T71" i="158"/>
  <c r="T94" i="158"/>
  <c r="T97" i="158"/>
  <c r="T89" i="158"/>
  <c r="T241" i="158"/>
  <c r="T85" i="158"/>
  <c r="T409" i="158"/>
  <c r="Z409" i="158" s="1"/>
  <c r="T419" i="158"/>
  <c r="Z419" i="158" s="1"/>
  <c r="T91" i="158"/>
  <c r="T63" i="158"/>
  <c r="T96" i="158"/>
  <c r="T415" i="158"/>
  <c r="Z415" i="158" s="1"/>
  <c r="T87" i="158"/>
  <c r="T414" i="158"/>
  <c r="Y414" i="158" s="1"/>
  <c r="T246" i="158"/>
  <c r="T86" i="158"/>
  <c r="T70" i="158"/>
  <c r="Z421" i="158"/>
  <c r="Y421" i="158"/>
  <c r="X421" i="158"/>
  <c r="T65" i="158"/>
  <c r="T77" i="158"/>
  <c r="T411" i="158"/>
  <c r="T83" i="158"/>
  <c r="X407" i="158"/>
  <c r="Y407" i="158"/>
  <c r="Z407" i="158"/>
  <c r="T410" i="158"/>
  <c r="T82" i="158"/>
  <c r="T66" i="158"/>
  <c r="T93" i="158"/>
  <c r="T401" i="158"/>
  <c r="Z413" i="158"/>
  <c r="Y413" i="158"/>
  <c r="X413" i="158"/>
  <c r="T424" i="158"/>
  <c r="T408" i="158"/>
  <c r="T68" i="158"/>
  <c r="X403" i="158"/>
  <c r="T420" i="158"/>
  <c r="T76" i="158"/>
  <c r="T422" i="158"/>
  <c r="T406" i="158"/>
  <c r="T78" i="158"/>
  <c r="T62" i="158"/>
  <c r="T245" i="158"/>
  <c r="T404" i="158"/>
  <c r="T243" i="158"/>
  <c r="T67" i="158"/>
  <c r="T412" i="158"/>
  <c r="T64" i="158"/>
  <c r="T423" i="158"/>
  <c r="T95" i="158"/>
  <c r="T418" i="158"/>
  <c r="T402" i="158"/>
  <c r="T90" i="158"/>
  <c r="T74" i="158"/>
  <c r="Y415" i="158"/>
  <c r="Z64" i="158" l="1"/>
  <c r="X64" i="158"/>
  <c r="Y64" i="158"/>
  <c r="X66" i="158"/>
  <c r="Y66" i="158"/>
  <c r="Z66" i="158"/>
  <c r="Y247" i="158"/>
  <c r="X247" i="158"/>
  <c r="Z247" i="158"/>
  <c r="X242" i="158"/>
  <c r="Z242" i="158"/>
  <c r="Y242" i="158"/>
  <c r="X71" i="158"/>
  <c r="Z71" i="158"/>
  <c r="Y71" i="158"/>
  <c r="Z403" i="158"/>
  <c r="X426" i="158"/>
  <c r="Y426" i="158"/>
  <c r="Z426" i="158"/>
  <c r="X417" i="158"/>
  <c r="Y417" i="158"/>
  <c r="X405" i="158"/>
  <c r="Y405" i="158"/>
  <c r="Y248" i="158"/>
  <c r="X248" i="158"/>
  <c r="Z248" i="158"/>
  <c r="X414" i="158"/>
  <c r="Z414" i="158"/>
  <c r="X425" i="158"/>
  <c r="Z425" i="158"/>
  <c r="Z416" i="158"/>
  <c r="Y419" i="158"/>
  <c r="X409" i="158"/>
  <c r="X416" i="158"/>
  <c r="X419" i="158"/>
  <c r="Y409" i="158"/>
  <c r="X415" i="158"/>
  <c r="Z418" i="158"/>
  <c r="X418" i="158"/>
  <c r="Y418" i="158"/>
  <c r="Y420" i="158"/>
  <c r="X420" i="158"/>
  <c r="Z420" i="158"/>
  <c r="Y408" i="158"/>
  <c r="X408" i="158"/>
  <c r="Z408" i="158"/>
  <c r="Y424" i="158"/>
  <c r="X424" i="158"/>
  <c r="Z424" i="158"/>
  <c r="Z401" i="158"/>
  <c r="Y401" i="158"/>
  <c r="X401" i="158"/>
  <c r="X411" i="158"/>
  <c r="Y411" i="158"/>
  <c r="Z411" i="158"/>
  <c r="X423" i="158"/>
  <c r="Y423" i="158"/>
  <c r="Z423" i="158"/>
  <c r="Z410" i="158"/>
  <c r="Y410" i="158"/>
  <c r="X410" i="158"/>
  <c r="Y404" i="158"/>
  <c r="X404" i="158"/>
  <c r="Z404" i="158"/>
  <c r="Z406" i="158"/>
  <c r="Y406" i="158"/>
  <c r="X406" i="158"/>
  <c r="Z402" i="158"/>
  <c r="Y402" i="158"/>
  <c r="X402" i="158"/>
  <c r="Y412" i="158"/>
  <c r="X412" i="158"/>
  <c r="Z412" i="158"/>
  <c r="Z422" i="158"/>
  <c r="X422" i="158"/>
  <c r="Y422" i="1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 Daly</author>
  </authors>
  <commentList>
    <comment ref="G16" authorId="0" shapeId="0" xr:uid="{E1B81610-201D-4BF5-93E6-183CD84A6608}">
      <text>
        <r>
          <rPr>
            <b/>
            <sz val="9"/>
            <color indexed="81"/>
            <rFont val="Tahoma"/>
            <family val="2"/>
          </rPr>
          <t>Connor Daly:</t>
        </r>
        <r>
          <rPr>
            <sz val="9"/>
            <color indexed="81"/>
            <rFont val="Tahoma"/>
            <family val="2"/>
          </rPr>
          <t xml:space="preserve">
See Tables to the right for qualifying efficiencies.</t>
        </r>
      </text>
    </comment>
    <comment ref="G17" authorId="0" shapeId="0" xr:uid="{8C33634A-D8E6-460B-B472-EF3764E86CAB}">
      <text>
        <r>
          <rPr>
            <b/>
            <sz val="9"/>
            <color indexed="81"/>
            <rFont val="Tahoma"/>
            <family val="2"/>
          </rPr>
          <t>Connor Daly:</t>
        </r>
        <r>
          <rPr>
            <sz val="9"/>
            <color indexed="81"/>
            <rFont val="Tahoma"/>
            <family val="2"/>
          </rPr>
          <t xml:space="preserve">
See Tables to the right for qualifying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<sst xmlns="http://schemas.openxmlformats.org/spreadsheetml/2006/main" count="23895" uniqueCount="4047">
  <si>
    <t>Measure Life</t>
  </si>
  <si>
    <t>Description</t>
  </si>
  <si>
    <t>Measure Category</t>
  </si>
  <si>
    <t>HVAC</t>
  </si>
  <si>
    <t>Pagination Type</t>
  </si>
  <si>
    <t>Category/Type</t>
  </si>
  <si>
    <t>Sub Category/Kind</t>
  </si>
  <si>
    <t>Measure Code</t>
  </si>
  <si>
    <t>Application ID</t>
  </si>
  <si>
    <t>Application Measure Name/Product Type Detail</t>
  </si>
  <si>
    <t>Incentive</t>
  </si>
  <si>
    <t>Incentive Units</t>
  </si>
  <si>
    <t>kWh Savings (per unit)</t>
  </si>
  <si>
    <t>kW Savings (per unit)</t>
  </si>
  <si>
    <t>MCF Savings (per unit)</t>
  </si>
  <si>
    <t>Perfomance Units</t>
  </si>
  <si>
    <t>Qualifying Efficiency</t>
  </si>
  <si>
    <t>Performance Increment</t>
  </si>
  <si>
    <t>Performance kWh Savings (per unit)</t>
  </si>
  <si>
    <t>Performance kW Savings (per unit)</t>
  </si>
  <si>
    <t>Performance MCF Savings (per unit)</t>
  </si>
  <si>
    <t>Incentive calc Notes</t>
  </si>
  <si>
    <t>Incentive Quantity</t>
  </si>
  <si>
    <t>Performance Quantity</t>
  </si>
  <si>
    <t>Installed Efficiency</t>
  </si>
  <si>
    <t>kWh Savings (Gross)</t>
  </si>
  <si>
    <t>kW Savings (Gross)</t>
  </si>
  <si>
    <t>MCF Savings (Gross)</t>
  </si>
  <si>
    <t>Notes</t>
  </si>
  <si>
    <t>new measures in etacker sent to andrew as an excel table</t>
  </si>
  <si>
    <t>Lighting</t>
  </si>
  <si>
    <t>Lighting Interior</t>
  </si>
  <si>
    <t>CLE0056</t>
  </si>
  <si>
    <t>LT101</t>
  </si>
  <si>
    <t>(LT101) 2-Foot T12 to 2-Foot LED Tube Light</t>
  </si>
  <si>
    <t>CLE0057</t>
  </si>
  <si>
    <t>LT102</t>
  </si>
  <si>
    <t>(LT102) 2-Foot T8 to 2-Foot LED Tube Light</t>
  </si>
  <si>
    <t>CLE0099</t>
  </si>
  <si>
    <t>LT103</t>
  </si>
  <si>
    <t>(LT103) 3-Foot T12 to 3-Foot LED Tube Light</t>
  </si>
  <si>
    <t>CLE0100</t>
  </si>
  <si>
    <t>LT104</t>
  </si>
  <si>
    <t>(LT104) 3-Foot T8 to 3-Foot LED Tube Light</t>
  </si>
  <si>
    <t>CLE0058</t>
  </si>
  <si>
    <t>LT105</t>
  </si>
  <si>
    <t>(LT105) 4-Foot T12 to One (1) 4-Foot LED Tube Light</t>
  </si>
  <si>
    <t>CLE0059</t>
  </si>
  <si>
    <t>LT106</t>
  </si>
  <si>
    <t>(LT106) 4-Foot T8 to One (1) 4-Foot LED Tube Light (Low Bay)</t>
  </si>
  <si>
    <t>CLE0087</t>
  </si>
  <si>
    <t>LT107</t>
  </si>
  <si>
    <t>(LT107) 4-Foot T8 to One (1) 4-Foot LED Tube Light (High Bay)</t>
  </si>
  <si>
    <t>CLE0083</t>
  </si>
  <si>
    <t>LT108</t>
  </si>
  <si>
    <t>(LT108) 4-Foot T5 to One (1) 4-Foot LED Tube Light (Low Bay)</t>
  </si>
  <si>
    <t>CLE0088</t>
  </si>
  <si>
    <t>LT109</t>
  </si>
  <si>
    <t>(LT109) 4-Foot T5 to One (1) 4-Foot LED Tube Light (High Bay)</t>
  </si>
  <si>
    <t>CLE0060</t>
  </si>
  <si>
    <t>LT110</t>
  </si>
  <si>
    <t>(LT110) 8-Foot T12 to Two (2) 4-Foot LED Tube Light</t>
  </si>
  <si>
    <t>CLE0062</t>
  </si>
  <si>
    <t>LT111</t>
  </si>
  <si>
    <t>(LT111) 8-Foot T8 to Two (2) 4-Foot LED Tube Light</t>
  </si>
  <si>
    <t>CLE0097</t>
  </si>
  <si>
    <t>LT112</t>
  </si>
  <si>
    <t>(LT112) 8-Foot T12 to One (1) 8-Foot LED Tube Light</t>
  </si>
  <si>
    <t>CLE0098</t>
  </si>
  <si>
    <t>LT113</t>
  </si>
  <si>
    <t>(LT113) 8-Foot T8 to One (1) 8-Foot LED Tube Light</t>
  </si>
  <si>
    <t>LT114</t>
  </si>
  <si>
    <t>(LT114) 2-Foot T12 to 2-Foot LED Tube Light</t>
  </si>
  <si>
    <t>LT115</t>
  </si>
  <si>
    <t>(LT115) 2-Foot T8 to 2-Foot LED Tube Light</t>
  </si>
  <si>
    <t>LT116</t>
  </si>
  <si>
    <t>(LT116) 3-Foot T12 to 3-Foot LED Tube Light</t>
  </si>
  <si>
    <t>LT117</t>
  </si>
  <si>
    <t>(LT117) 3-Foot T8 to 3-Foot LED Tube Light</t>
  </si>
  <si>
    <t>LT118</t>
  </si>
  <si>
    <t>(LT118) 4-Foot T12 to One (1) 4-Foot LED Tube Light</t>
  </si>
  <si>
    <t>LT119</t>
  </si>
  <si>
    <t>(LT119) 4-Foot T8 to One (1) 4-Foot LED Tube Light (Low Bay)</t>
  </si>
  <si>
    <t>LT120</t>
  </si>
  <si>
    <t>(LT120) 4-Foot T8 to One (1) 4-Foot LED Tube Light (High Bay)</t>
  </si>
  <si>
    <t>LT121</t>
  </si>
  <si>
    <t>(LT121) 4-Foot T5 to One (1) 4-Foot LED Tube Light (Low Bay)</t>
  </si>
  <si>
    <t>LT122</t>
  </si>
  <si>
    <t>(LT122) 4-Foot T5 to One (1) 4-Foot LED Tube Light (High Bay)</t>
  </si>
  <si>
    <t>LT123</t>
  </si>
  <si>
    <t>(LT123) 8-Foot T12 to Two (2) 4-Foot LED Tube Light</t>
  </si>
  <si>
    <t>LT124</t>
  </si>
  <si>
    <t>(LT124) 8-Foot T8 to Two (2) 4-Foot LED Tube Light</t>
  </si>
  <si>
    <t>LT125</t>
  </si>
  <si>
    <t>(LT125) 8-Foot T12 to One (1) 8-Foot LED Tube Light</t>
  </si>
  <si>
    <t>LT126</t>
  </si>
  <si>
    <t>(LT126) 8-Foot T8 to One (1) 8-Foot LED Tube Light</t>
  </si>
  <si>
    <t>CLE0082</t>
  </si>
  <si>
    <t>LT127</t>
  </si>
  <si>
    <t>(LT127) T8 or T12 2-Foot or 3-Foot Lamp Removal</t>
  </si>
  <si>
    <t>CLE0030</t>
  </si>
  <si>
    <t>LT128</t>
  </si>
  <si>
    <t>(LT128) T8 or T12 4-Foot Lamp Removal</t>
  </si>
  <si>
    <t>CLE0031</t>
  </si>
  <si>
    <t>LT129</t>
  </si>
  <si>
    <t>(LT129) T8 or T12 8-Foot Lamp Removal</t>
  </si>
  <si>
    <t>CLE0105</t>
  </si>
  <si>
    <t>LT201</t>
  </si>
  <si>
    <t>(LT201) Exterior LED Lighting</t>
  </si>
  <si>
    <t>CLE0072</t>
  </si>
  <si>
    <t>LT202</t>
  </si>
  <si>
    <t>(LT202) Parking Garage LED Lighting</t>
  </si>
  <si>
    <t>CLE0104</t>
  </si>
  <si>
    <t>LT203</t>
  </si>
  <si>
    <t>(LT203) Interior LED Lighting (High Bay &gt; 15-Foot)</t>
  </si>
  <si>
    <t>CLE0108</t>
  </si>
  <si>
    <t>LT204</t>
  </si>
  <si>
    <t>(LT204) Interior LED Lighting (High Bay &gt; 15-Foot) Continuous Operation</t>
  </si>
  <si>
    <t>CLE0107</t>
  </si>
  <si>
    <t>LT205</t>
  </si>
  <si>
    <t>(LT205) Interior LED Lighting (Low Bay &lt; 15-Foot)</t>
  </si>
  <si>
    <t>CLE0110</t>
  </si>
  <si>
    <t>LT206</t>
  </si>
  <si>
    <t>(LT206) Interior LED Lighting (Low Bay &lt; 15-Foot) (&gt; 8,000 hrs./yr.)</t>
  </si>
  <si>
    <t>CLE0102</t>
  </si>
  <si>
    <t>LT207</t>
  </si>
  <si>
    <t>(LT207) Interior Linear LED Tube Light Fixtures (High Bay &gt; 15-Foot)</t>
  </si>
  <si>
    <t>CLE0109</t>
  </si>
  <si>
    <t>LT208</t>
  </si>
  <si>
    <t>(LT208) Interior Linear LED Tube Light Fixtures (High Bay &gt; 15-Foot) Continuous Operation</t>
  </si>
  <si>
    <t>CLE0106</t>
  </si>
  <si>
    <t>LT209</t>
  </si>
  <si>
    <t>(LT209) Interior Linear LED Tube Light Fixtures (Low Bay &lt; 15-Foot)</t>
  </si>
  <si>
    <t>CFE0006</t>
  </si>
  <si>
    <t>LT212</t>
  </si>
  <si>
    <t>(LT212) Signage and Canopy Decorative/Security LED Lighting (Continuous Operation)</t>
  </si>
  <si>
    <t>CFE0009</t>
  </si>
  <si>
    <t>LT213</t>
  </si>
  <si>
    <t>(LT213) Signage and Canopy Decorative/Security LED Lighting (Commercial Hours)</t>
  </si>
  <si>
    <t>CSE0179</t>
  </si>
  <si>
    <t>LT301</t>
  </si>
  <si>
    <t>(LT301) Interior Hardwired LED Trim Kits and Downlight Fixtures</t>
  </si>
  <si>
    <t xml:space="preserve">Lighting Other </t>
  </si>
  <si>
    <t>CJE0001</t>
  </si>
  <si>
    <t>LT302</t>
  </si>
  <si>
    <t>(LT302) Lumens per Watt Improvement (Mean Efficacy Increase &gt; 5%)</t>
  </si>
  <si>
    <t>CJE0002</t>
  </si>
  <si>
    <t>LT303</t>
  </si>
  <si>
    <t>(LT303) Energy Conservation Improvement (Mean Efficacy Increase &lt; 5%)</t>
  </si>
  <si>
    <t>Lighting New Construction</t>
  </si>
  <si>
    <t>CSE0017</t>
  </si>
  <si>
    <t>LT401</t>
  </si>
  <si>
    <t>(LT401) Interior LED Lighting</t>
  </si>
  <si>
    <t>CSE0049</t>
  </si>
  <si>
    <t>LT402</t>
  </si>
  <si>
    <t>(LT402) Exterior LED Lighting</t>
  </si>
  <si>
    <t>CSE0067</t>
  </si>
  <si>
    <t>LT403</t>
  </si>
  <si>
    <t>(LT403) Parking Garage LED Lighting</t>
  </si>
  <si>
    <t>Lighting Controls</t>
  </si>
  <si>
    <t>Interior</t>
  </si>
  <si>
    <t>CSE0171</t>
  </si>
  <si>
    <t>LC101a</t>
  </si>
  <si>
    <t>(LC101a) Interior Lighting Occupancy Sensors per Space Controlled LT 150 sqft</t>
  </si>
  <si>
    <t>CSE0172</t>
  </si>
  <si>
    <t>LC101b</t>
  </si>
  <si>
    <t>(LC101b) Interior Lighting Occupancy Sensors per Space Controlled 150 to 500 sqft</t>
  </si>
  <si>
    <t>CSE0173</t>
  </si>
  <si>
    <t>LC101c</t>
  </si>
  <si>
    <t>(LC101c) Interior Lighting Occupancy Sensors per Space Controlled GT 500 sqft</t>
  </si>
  <si>
    <t>CLE0017</t>
  </si>
  <si>
    <t>LC102</t>
  </si>
  <si>
    <t>(LC102) Interior Lighting Occupancy Sensors per Watt</t>
  </si>
  <si>
    <t>CSE0094</t>
  </si>
  <si>
    <t>LC103</t>
  </si>
  <si>
    <t>(LC103) Interior Lighting Occupancy and Daylight Sensor Controls</t>
  </si>
  <si>
    <t>CLE0035</t>
  </si>
  <si>
    <t>LC104</t>
  </si>
  <si>
    <t>(LC104) Interior Lighting Daylight Sensor Controls</t>
  </si>
  <si>
    <t>CLE0033</t>
  </si>
  <si>
    <t>LC105</t>
  </si>
  <si>
    <t>(LC105) Interior Centralized Lighting Controls</t>
  </si>
  <si>
    <t>CLE0065</t>
  </si>
  <si>
    <t>LC106</t>
  </si>
  <si>
    <t>(LC106) Interior Stairwell Lighting Controls</t>
  </si>
  <si>
    <t>Exterior</t>
  </si>
  <si>
    <t>CLE0050</t>
  </si>
  <si>
    <t>LC107</t>
  </si>
  <si>
    <t>(LC107) Exterior Lighting Multi-Step Dimming Occupancy Sensor Controls</t>
  </si>
  <si>
    <t>CLE0095</t>
  </si>
  <si>
    <t>LC108</t>
  </si>
  <si>
    <t>(LC108) Exterior Lighting Occupancy Sensor Controls</t>
  </si>
  <si>
    <t>CLE0066</t>
  </si>
  <si>
    <t>LC109</t>
  </si>
  <si>
    <t>(LC109) Exterior Lighting Multi-Step Dimming Timer Controls</t>
  </si>
  <si>
    <t>Networked</t>
  </si>
  <si>
    <t>CLE0086</t>
  </si>
  <si>
    <t>LC110</t>
  </si>
  <si>
    <t>(LC110) Type 1 Networked Lighting Controls</t>
  </si>
  <si>
    <t>CLE0085</t>
  </si>
  <si>
    <t>LC111</t>
  </si>
  <si>
    <t>(LC111) Type 2 Networked Lighting Controls</t>
  </si>
  <si>
    <t>Variable Frequency Drives</t>
  </si>
  <si>
    <t>CME0054</t>
  </si>
  <si>
    <t>VF101</t>
  </si>
  <si>
    <t>(VF101) VFD on HVAC Supply Fans up to 100 HP</t>
  </si>
  <si>
    <t>CME0055</t>
  </si>
  <si>
    <t>VF102</t>
  </si>
  <si>
    <t>(VF102) VFD on HVAC Return Fans up to 100 HP</t>
  </si>
  <si>
    <t>CME0062</t>
  </si>
  <si>
    <t>VF103</t>
  </si>
  <si>
    <t>(VF103) VFD on HVAC Cooling Tower Fans up to 100 HP</t>
  </si>
  <si>
    <t>CME0056</t>
  </si>
  <si>
    <t>VF104</t>
  </si>
  <si>
    <t>(VF104) VFD on HVAC Chilled Water Pumps up to 100 HP</t>
  </si>
  <si>
    <t>CME0057</t>
  </si>
  <si>
    <t>VF105</t>
  </si>
  <si>
    <t>(VF105) VFD on HVAC Hydronic Heating Water Pumps up to 100 HP</t>
  </si>
  <si>
    <t>CME0068</t>
  </si>
  <si>
    <t>VF106</t>
  </si>
  <si>
    <t>(VF106) VFD on HVAC Fans - Fixed Speed (&lt; 54 Hz) up to 100 HP</t>
  </si>
  <si>
    <t>CME0058</t>
  </si>
  <si>
    <t>VF107</t>
  </si>
  <si>
    <t>(VF107) VFD on CW HVAC Pumps - Fixed Speed (&lt; 54 Hz) Bypass up to 100 HP</t>
  </si>
  <si>
    <t>CME0059</t>
  </si>
  <si>
    <t>VF108</t>
  </si>
  <si>
    <t>(VF108) VFD on CW HVAC Pumps - Fixed Speed (&lt; 54 Hz) Throttled up to 100 HP</t>
  </si>
  <si>
    <t>CME0060</t>
  </si>
  <si>
    <t>VF109</t>
  </si>
  <si>
    <t>(VF109) VFD on HW HVAC Pumps - Fixed Speed (&lt; 54 Hz) Bypass up to 100 HP</t>
  </si>
  <si>
    <t>CME0061</t>
  </si>
  <si>
    <t>VF110</t>
  </si>
  <si>
    <t>(VF110) VFD for HW HVAC Pumps - Fixed Speed (&lt; 54 Hz) Throttled up to 100 HP</t>
  </si>
  <si>
    <t>CME0063</t>
  </si>
  <si>
    <t>VF111</t>
  </si>
  <si>
    <t>(VF111) Two-Speed RTU Supply Fans</t>
  </si>
  <si>
    <t>CME0064</t>
  </si>
  <si>
    <t>VF112</t>
  </si>
  <si>
    <t xml:space="preserve">    </t>
  </si>
  <si>
    <t>Other</t>
  </si>
  <si>
    <t>Process</t>
  </si>
  <si>
    <t>CME0006</t>
  </si>
  <si>
    <t>VF201</t>
  </si>
  <si>
    <t>(VF201) VFD on Process Pumps up to 50 HP</t>
  </si>
  <si>
    <t>CME0013</t>
  </si>
  <si>
    <t>VF202</t>
  </si>
  <si>
    <t>(VF202) VFD on Process Pumps 51 HP to 250 HP</t>
  </si>
  <si>
    <t>CME0015</t>
  </si>
  <si>
    <t>VF203</t>
  </si>
  <si>
    <t>(VF203) VFD on Process Fans up to 50 HP</t>
  </si>
  <si>
    <t>CME0020</t>
  </si>
  <si>
    <t>VF204</t>
  </si>
  <si>
    <t>(VF204) VFD on Process Fans 51 HP to 250 HP</t>
  </si>
  <si>
    <t>CME0069</t>
  </si>
  <si>
    <t>VF205</t>
  </si>
  <si>
    <t>(VF205) VFD on Process Fans - Fixed Speed (&lt; 54 Hz) up to 250 HP</t>
  </si>
  <si>
    <t>CME0070</t>
  </si>
  <si>
    <t>VF206</t>
  </si>
  <si>
    <t>(VF206) VFD on Process Pumps - Fixed Speed (&lt; 54 Hz) up to 250 HP</t>
  </si>
  <si>
    <t>CME0044</t>
  </si>
  <si>
    <t>VF207</t>
  </si>
  <si>
    <t>(VF207) VFD on Data Center, Telecom, or Computer Room Air Conditioning System (CRAC) Pumps and Fans</t>
  </si>
  <si>
    <t>CME0052</t>
  </si>
  <si>
    <t>VF208</t>
  </si>
  <si>
    <t>(VF208) VFD on Open Loop Pumping Systems up to 100 HP</t>
  </si>
  <si>
    <t>CME0065</t>
  </si>
  <si>
    <t>VF209</t>
  </si>
  <si>
    <t>(VF209) VFD on Condenser Fans - Med Temp Refrigeration (33° to 50°F) (excluding grocery stores)</t>
  </si>
  <si>
    <t>CME0066</t>
  </si>
  <si>
    <t>VF210</t>
  </si>
  <si>
    <t>(VF210) VFD on Condenser Fans - Low Temp Refrigeration (max 32° F) (excluding grocery stores)</t>
  </si>
  <si>
    <t>CME0067</t>
  </si>
  <si>
    <t>VF211</t>
  </si>
  <si>
    <t>(VF211) VFD on Pool Circulation Pumps up to 50 HP</t>
  </si>
  <si>
    <t>CME0071</t>
  </si>
  <si>
    <t>VF212</t>
  </si>
  <si>
    <t>(VF212) VFD on Process Cooling Tower Fans</t>
  </si>
  <si>
    <t>CME0073</t>
  </si>
  <si>
    <t>VF213</t>
  </si>
  <si>
    <t>(VF213) VSD on Industrial Vacuum Pump Systems up to 25 HP</t>
  </si>
  <si>
    <t>ECM</t>
  </si>
  <si>
    <t>CME0014</t>
  </si>
  <si>
    <t>VF301</t>
  </si>
  <si>
    <t>(VF301) Integrated Variable Speed Motor (e.g. ECM) on Furnace, UV,
FCU, and Light Duty AHU Fans (up to 7.5 HP)*</t>
  </si>
  <si>
    <t>CME0074</t>
  </si>
  <si>
    <t>VF302</t>
  </si>
  <si>
    <t>(VF302) Integrated Variable Speed Motor (e.g. ECM) on RTU or Grocery Store Refrigeration System Exterior Condenser Fans</t>
  </si>
  <si>
    <t>CWE0025</t>
  </si>
  <si>
    <t>VF303a</t>
  </si>
  <si>
    <t>(VF303a) ECM on Domestic Hot Water Recirculation Pumps LT 100 watts</t>
  </si>
  <si>
    <t>CWE0026</t>
  </si>
  <si>
    <t>VF303b</t>
  </si>
  <si>
    <t>(VF303b) ECM on Domestic Hot Water Recirculation Pumps 100 to 500 watts</t>
  </si>
  <si>
    <t>CWE0027</t>
  </si>
  <si>
    <t>VF303c</t>
  </si>
  <si>
    <t>(VF303c) ECM on Domestic Hot Water Recirculation Pumps GT 500 watts</t>
  </si>
  <si>
    <t>CHE0121</t>
  </si>
  <si>
    <t>VF304a</t>
  </si>
  <si>
    <t>(VF304a) ECM on Hydronic Heating Circulation Pumps LT 100 watts</t>
  </si>
  <si>
    <t>CHE0122</t>
  </si>
  <si>
    <t>VF304b</t>
  </si>
  <si>
    <t>(VF304b) ECM on Hydronic Heating Circulation Pumps 100 to 500 watts</t>
  </si>
  <si>
    <t>CHE0123</t>
  </si>
  <si>
    <t>VF304c</t>
  </si>
  <si>
    <t>(VF304c) ECM on Hydronic Heating Circulation Pumps GT 500 watts</t>
  </si>
  <si>
    <t>CHE0124</t>
  </si>
  <si>
    <t>VF305a</t>
  </si>
  <si>
    <t>(VF305a) ECM on Chilled Water Circulation Pumps LT 100 watts</t>
  </si>
  <si>
    <t>CHE0125</t>
  </si>
  <si>
    <t>VF305b</t>
  </si>
  <si>
    <t>(VF305b) ECM on Chilled Water Circulation Pumps 100 to 500 watts</t>
  </si>
  <si>
    <t>CHE0126</t>
  </si>
  <si>
    <t>VF305c</t>
  </si>
  <si>
    <t>(VF305c) ECM on Chilled Water Circulation Pumps GT 500 watts</t>
  </si>
  <si>
    <t>Compressed Air</t>
  </si>
  <si>
    <t>Supply Side Measures</t>
  </si>
  <si>
    <t>CAE0001</t>
  </si>
  <si>
    <t>CA101</t>
  </si>
  <si>
    <t>(CA101) VSD Air Compressor Single 50 to 500HP - GT 6000 hrs</t>
  </si>
  <si>
    <t>CAE0041</t>
  </si>
  <si>
    <t>CA102</t>
  </si>
  <si>
    <t>(CA102) VSD Air Compressor Single 50 to 500HP - 2000 to 5999 hrs</t>
  </si>
  <si>
    <t>CAE0039</t>
  </si>
  <si>
    <t>CA103</t>
  </si>
  <si>
    <t>(CA103) VSD Air Compressor Multiple 50 to 500HP - GT 7200 hrs</t>
  </si>
  <si>
    <t>CAE0042</t>
  </si>
  <si>
    <t>CA104</t>
  </si>
  <si>
    <t>(CA104) VSD Air Compressor Multiple 50 to 500HP - 4000 to 7199 hrs</t>
  </si>
  <si>
    <t>CAE0044</t>
  </si>
  <si>
    <t>CA105</t>
  </si>
  <si>
    <t>(CA105) Add VSD to Air Compressor Single 50 to 300 HP - 6000 to 7199 hrs</t>
  </si>
  <si>
    <t>CAE0045</t>
  </si>
  <si>
    <t>CA106</t>
  </si>
  <si>
    <t>(CA106) Add VSD to Air Compressor Multiple 50 to 300 HP - GT 7200 hrs</t>
  </si>
  <si>
    <t>CAE0090</t>
  </si>
  <si>
    <t>CA107a</t>
  </si>
  <si>
    <t>(CA107a) VSD Air Compressor LT 50 HP - 24/7/365</t>
  </si>
  <si>
    <t>CAE0029</t>
  </si>
  <si>
    <t>CA107b</t>
  </si>
  <si>
    <t>(CA107b) VSD Air Compressor LT 50 HP - 3 shifts per 5 day week</t>
  </si>
  <si>
    <t>CAE0089</t>
  </si>
  <si>
    <t>CA107c</t>
  </si>
  <si>
    <t>(CA107c) VSD Air Compressor LT 50 HP - 2 shifts per 5 day week</t>
  </si>
  <si>
    <t>CAE0088</t>
  </si>
  <si>
    <t>CA107d</t>
  </si>
  <si>
    <t>(CA107d) VSD Air Compressor LT 50 HP - 1 shift per 5 day week</t>
  </si>
  <si>
    <t>CAE0015</t>
  </si>
  <si>
    <t>CA108</t>
  </si>
  <si>
    <t>(CA108) Variable Displacement Air Compressor Single - GT 50 HP</t>
  </si>
  <si>
    <t>CAE0032</t>
  </si>
  <si>
    <t>CA109</t>
  </si>
  <si>
    <t>(CA109) Two-Stage Air Compressor (VSD/VD/LNL Type) - GT 50 HP</t>
  </si>
  <si>
    <t>CAE0002</t>
  </si>
  <si>
    <t>CA110</t>
  </si>
  <si>
    <t>(CA110) Refrigerated Cycling Thermal Mass Compressed Air Dryer</t>
  </si>
  <si>
    <t>SCFM</t>
  </si>
  <si>
    <t>I manually updated the incentive and savings units to be SCFM from CFM.  Communication from TRC confirmed savings calcs were based on SCFM. I then assumed that incentive should also be based on CFM because $1 per CFM would be too high.</t>
  </si>
  <si>
    <t>CAE0012</t>
  </si>
  <si>
    <t>CA111</t>
  </si>
  <si>
    <t>(CA111) Refrigerated Cycling Variable Speed Drive Compressed Air Dryer</t>
  </si>
  <si>
    <t>CAE0011</t>
  </si>
  <si>
    <t>CA112</t>
  </si>
  <si>
    <t>(CA112) Refrigerated Cycling Digital Scroll Compressed Air Dryer</t>
  </si>
  <si>
    <t>CAE0037</t>
  </si>
  <si>
    <t>CA113</t>
  </si>
  <si>
    <t>(CA113) Refrigerated Non-Cycling Air Dryer replacing Desiccant Air Dryer (&gt; 50 HP System)</t>
  </si>
  <si>
    <t>CAE0016</t>
  </si>
  <si>
    <t>CA114</t>
  </si>
  <si>
    <t>(CA114) Heated Blower Purge Desiccant Compressed Air Dryer with Dew Point Control</t>
  </si>
  <si>
    <t>CFM</t>
  </si>
  <si>
    <t>I manually updated the units to be CFM based on TRC response and also then had to delete the formula from column W to ensure calculation was correct</t>
  </si>
  <si>
    <t>CAE0017</t>
  </si>
  <si>
    <t>CA115</t>
  </si>
  <si>
    <t>(CA115) Desiccant Compressed Air Dryer with Dew Point Sensor Control</t>
  </si>
  <si>
    <t xml:space="preserve">I manually updated the units to be CFM based on TRC response </t>
  </si>
  <si>
    <t>CSE0155</t>
  </si>
  <si>
    <t>CA116</t>
  </si>
  <si>
    <t>(CA116) Heat of Compression Desiccant Compressed Air Dryer (&gt; 50 HP System)</t>
  </si>
  <si>
    <t>CAE0047</t>
  </si>
  <si>
    <t>CA117</t>
  </si>
  <si>
    <t>(CA117) Air Recycling Pneumatic Valve GT 60 psig - GT 4000000 cycles per year</t>
  </si>
  <si>
    <t>CAE0048</t>
  </si>
  <si>
    <t>CA118</t>
  </si>
  <si>
    <t>(CA118) Air Recycling Pneumatic Valve GT 60 psig - 2000000 to 3999999 cycles per year</t>
  </si>
  <si>
    <t>CAE0004</t>
  </si>
  <si>
    <t>CA119</t>
  </si>
  <si>
    <t>(CA119) Low Pressure Drop Compressed Air Filter GT 50 HP System</t>
  </si>
  <si>
    <t>CAE0009</t>
  </si>
  <si>
    <t>CA120</t>
  </si>
  <si>
    <t>(CA120) Compressed Air Pressure-Flow Controller</t>
  </si>
  <si>
    <t>CAE0087</t>
  </si>
  <si>
    <t>CA121</t>
  </si>
  <si>
    <t>(CA121) Air Compressor Outdoor Air Intake GT 50 HP and GT 80 psig System</t>
  </si>
  <si>
    <t>CAG0006</t>
  </si>
  <si>
    <t>CA122</t>
  </si>
  <si>
    <t>(CA122) Air Compressor Waste Heat Recovery - Consumers Energy Natural Gas Customers</t>
  </si>
  <si>
    <t>CAE0065</t>
  </si>
  <si>
    <t>CA123a</t>
  </si>
  <si>
    <t>(CA123a) Compressed Air Storage Tank GT 90 psig - Increase from LT 1 to GT 3 gal per CFM</t>
  </si>
  <si>
    <t>CAE0003</t>
  </si>
  <si>
    <t>CA123b</t>
  </si>
  <si>
    <t>(CA123b) Compressed Air Storage Tank GT 90 psig - Increase from LT 3 to GT 5 gal per CFM</t>
  </si>
  <si>
    <t>CAE0066</t>
  </si>
  <si>
    <t>CA123c</t>
  </si>
  <si>
    <t>(CA123c) Compressed Air Storage Tank GT 90 psig - Increase from LT 5 to GT 10 gal per CFM</t>
  </si>
  <si>
    <t>CAE0024</t>
  </si>
  <si>
    <t>CA124</t>
  </si>
  <si>
    <t>(CA124) Correct Sizing Air Compressor - Single Air Compressor System - Per HP Reduced</t>
  </si>
  <si>
    <t>Demand Side Measures</t>
  </si>
  <si>
    <t>CAE0007</t>
  </si>
  <si>
    <t>CA201</t>
  </si>
  <si>
    <t>(CA201) Compressed Air Energy Audit</t>
  </si>
  <si>
    <t>CAE0067</t>
  </si>
  <si>
    <t>CA202</t>
  </si>
  <si>
    <t>(CA202) Compressed Air Energy Audit with VSD Air Compressor</t>
  </si>
  <si>
    <t>CAE0038</t>
  </si>
  <si>
    <t>CA203</t>
  </si>
  <si>
    <t>(CA203) Compressed Air Energy Audit with Metered Flow</t>
  </si>
  <si>
    <t>CAE0068</t>
  </si>
  <si>
    <t>CA204</t>
  </si>
  <si>
    <t>(CA204) Compressed Air Energy Audit with Metered Flow and VSD</t>
  </si>
  <si>
    <t>CAE0086</t>
  </si>
  <si>
    <t>CA205</t>
  </si>
  <si>
    <t>(CA205) Compressed Air Leak Repair</t>
  </si>
  <si>
    <t>CAE0085</t>
  </si>
  <si>
    <t>CA206</t>
  </si>
  <si>
    <t>(CA206) Compressed Air Leak Repair with VSD Air Compressor</t>
  </si>
  <si>
    <t>CAE0005</t>
  </si>
  <si>
    <t>CA207</t>
  </si>
  <si>
    <t>(CA207) Compressed Air Zero-Loss Condensate Drain, Electronic Sensor Style</t>
  </si>
  <si>
    <t>CAE0031</t>
  </si>
  <si>
    <t>CA208</t>
  </si>
  <si>
    <t>(CA208) Compressed Air Zero-Loss Condensate Drain, Mechanical Float Style</t>
  </si>
  <si>
    <t>CAE0049</t>
  </si>
  <si>
    <t>CA209</t>
  </si>
  <si>
    <t>(CA209) Pressure Sensing Vortex Vacuum Generator</t>
  </si>
  <si>
    <t>CAE0035</t>
  </si>
  <si>
    <t>CA210</t>
  </si>
  <si>
    <t>(CA210) Pneumatic Hand Tool replaced with Corded Electric Hand Tool</t>
  </si>
  <si>
    <t>CAE0040</t>
  </si>
  <si>
    <t>CA211</t>
  </si>
  <si>
    <t>(CA211) Pneumatic Hand Tool replaced with Cordless Electric Hand Tool</t>
  </si>
  <si>
    <t>CME0051</t>
  </si>
  <si>
    <t>CA212</t>
  </si>
  <si>
    <t>(CA212) Pneumatic Motor replaced with Electric Motor</t>
  </si>
  <si>
    <t>CAE0036</t>
  </si>
  <si>
    <t>CA213</t>
  </si>
  <si>
    <t>(CA213) Low Pressure Air Blower System Replacing Compressed Air Blow-Off Application (&gt; 80 psig)</t>
  </si>
  <si>
    <t>CAE0014</t>
  </si>
  <si>
    <t>CA214a</t>
  </si>
  <si>
    <t>(CA214a) Compressed Air Engineered Nozzle 1/8 inch Dia 1000 hours</t>
  </si>
  <si>
    <t>CAE0050</t>
  </si>
  <si>
    <t>CA214b</t>
  </si>
  <si>
    <t>(CA214b) Compressed Air Engineered Nozzle 1/8 inch Dia 2000 hours</t>
  </si>
  <si>
    <t>CAE0051</t>
  </si>
  <si>
    <t>CA214c</t>
  </si>
  <si>
    <t>(CA214c) Compressed Air Engineered Nozzle 1/8 inch Dia 3000 hours</t>
  </si>
  <si>
    <t>CAE0052</t>
  </si>
  <si>
    <t>CA214d</t>
  </si>
  <si>
    <t>(CA214d) Compressed Air Engineered Nozzle 1/8 inch Dia 4000 hours</t>
  </si>
  <si>
    <t>CAE0053</t>
  </si>
  <si>
    <t>CA214e</t>
  </si>
  <si>
    <t>(CA214e) Compressed Air Engineered Nozzle 1/4 inch Dia 1000 hours</t>
  </si>
  <si>
    <t>CAE0054</t>
  </si>
  <si>
    <t>CA214f</t>
  </si>
  <si>
    <t>(CA214f) Compressed Air Engineered Nozzle 1/4 inch Dia 2000 hours</t>
  </si>
  <si>
    <t>CAE0055</t>
  </si>
  <si>
    <t>CA214g</t>
  </si>
  <si>
    <t>(CA214g) Compressed Air Engineered Nozzle 1/4 inch Dia 3000 hours</t>
  </si>
  <si>
    <t>CAE0056</t>
  </si>
  <si>
    <t>CA214h</t>
  </si>
  <si>
    <t>(CA214h) Compressed Air Engineered Nozzle 1/4 inch Dia 4000 hours</t>
  </si>
  <si>
    <t>CAE0057</t>
  </si>
  <si>
    <t>CA214i</t>
  </si>
  <si>
    <t>(CA214i) Compressed Air Engineered Nozzle 3/8 inch Dia 1000 hours</t>
  </si>
  <si>
    <t>CAE0058</t>
  </si>
  <si>
    <t>CA214j</t>
  </si>
  <si>
    <t>(CA214j) Compressed Air Engineered Nozzle 3/8 inch Dia 2000 hours</t>
  </si>
  <si>
    <t>CAE0059</t>
  </si>
  <si>
    <t>CA214k</t>
  </si>
  <si>
    <t>(CA214k) Compressed Air Engineered Nozzle 3/8 inch Dia 3000 hours</t>
  </si>
  <si>
    <t>CAE0060</t>
  </si>
  <si>
    <t>CA214l</t>
  </si>
  <si>
    <t>(CA214l) Compressed Air Engineered Nozzle 3/8 inch Dia 4000 hours</t>
  </si>
  <si>
    <t>CAE0061</t>
  </si>
  <si>
    <t>CA214m</t>
  </si>
  <si>
    <t>(CA214m) Compressed Air Engineered Nozzle 1/2 inch Dia 1000 hours</t>
  </si>
  <si>
    <t>CAE0062</t>
  </si>
  <si>
    <t>CA214n</t>
  </si>
  <si>
    <t>(CA214n) Compressed Air Engineered Nozzle 1/2 inch Dia 2000 hours</t>
  </si>
  <si>
    <t>CAE0063</t>
  </si>
  <si>
    <t>CA214o</t>
  </si>
  <si>
    <t>(CA214o) Compressed Air Engineered Nozzle 1/2 inch Dia 3000 hours</t>
  </si>
  <si>
    <t>CAE0064</t>
  </si>
  <si>
    <t>CA214p</t>
  </si>
  <si>
    <t>(CA214p) Compressed Air Engineered Nozzle 1/2 inch Dia 4000 hours</t>
  </si>
  <si>
    <t>Electronics</t>
  </si>
  <si>
    <t>Miscellaneous Electric</t>
  </si>
  <si>
    <t>Power Management</t>
  </si>
  <si>
    <t>CSE0156</t>
  </si>
  <si>
    <t>ME101</t>
  </si>
  <si>
    <t>(ME101) Advanced Power Strips (Tier 1)</t>
  </si>
  <si>
    <t>CSE0016</t>
  </si>
  <si>
    <t>ME102</t>
  </si>
  <si>
    <t>(ME102) Network Power Management Software</t>
  </si>
  <si>
    <t>CHG0217</t>
  </si>
  <si>
    <t>ME104</t>
  </si>
  <si>
    <t>(ME104) Engine Block Heater Controller</t>
  </si>
  <si>
    <t>CSE0001</t>
  </si>
  <si>
    <t>ME103</t>
  </si>
  <si>
    <t>(ME103) Beverage Vending Machine Miser</t>
  </si>
  <si>
    <t>CSE0074</t>
  </si>
  <si>
    <t>ME105</t>
  </si>
  <si>
    <t>(ME105) Drinking Water Cooling Miser</t>
  </si>
  <si>
    <t>CSE0178</t>
  </si>
  <si>
    <t>ME106</t>
  </si>
  <si>
    <t>(ME106) Snack Vending Machine Miser</t>
  </si>
  <si>
    <t>Appliances</t>
  </si>
  <si>
    <t>Miscellaneous</t>
  </si>
  <si>
    <t>CSE0131</t>
  </si>
  <si>
    <t>ME107</t>
  </si>
  <si>
    <t>(ME107) High-Efficiency Electric Hand Dryers</t>
  </si>
  <si>
    <t>CME0029</t>
  </si>
  <si>
    <t>ME108</t>
  </si>
  <si>
    <t>(ME108) Cogged V-Belt Drives (1 to 25 HP)</t>
  </si>
  <si>
    <t>CME0030</t>
  </si>
  <si>
    <t>ME109</t>
  </si>
  <si>
    <t>(ME109) Cogged V-Belt Drives (26 to 500 HP)</t>
  </si>
  <si>
    <t>High Efficiency Rectifiers</t>
  </si>
  <si>
    <t>CSE0199</t>
  </si>
  <si>
    <t>ME110</t>
  </si>
  <si>
    <t>(ME110) HE Rectifiers (94% - 96.9% Efficiency) - CRAC with Economizer</t>
  </si>
  <si>
    <t>CSE0200</t>
  </si>
  <si>
    <t>ME111</t>
  </si>
  <si>
    <t>(ME111) HE Rectifiers (94% - 96.9% Efficiency) - CRAC without Economizer</t>
  </si>
  <si>
    <t>CSE0201</t>
  </si>
  <si>
    <t>ME112</t>
  </si>
  <si>
    <t>(ME112) HE Rectifiers (&gt; 97% Efficiency) - CRAC with Economizer</t>
  </si>
  <si>
    <t>CSE0202</t>
  </si>
  <si>
    <t>ME113</t>
  </si>
  <si>
    <t>(ME113) HE Rectifiers (&gt; 97% Efficiency) - CRAC without Economizer</t>
  </si>
  <si>
    <t>High Efficiency Pumps</t>
  </si>
  <si>
    <t>CHE0194</t>
  </si>
  <si>
    <t>ME114a</t>
  </si>
  <si>
    <t>(ME114) High Efficiency Pumps: Pump Energy Index (PEI) Standard hrs GTE 2000</t>
  </si>
  <si>
    <t>CHE0195</t>
  </si>
  <si>
    <t>ME114b</t>
  </si>
  <si>
    <t>(ME115) High Efficiency Pumps: Pump Energy Index (PEI) Low hrs LT 2000</t>
  </si>
  <si>
    <t>Manufacturing</t>
  </si>
  <si>
    <t>Industrial Process Improvement</t>
  </si>
  <si>
    <t>CSE0129</t>
  </si>
  <si>
    <t>MA101a</t>
  </si>
  <si>
    <t>(MA101a) High-Efficiency Plastic Injection Molding Machines All-Electric</t>
  </si>
  <si>
    <t>CSE0130</t>
  </si>
  <si>
    <t>MA101b</t>
  </si>
  <si>
    <t>(MA101b) High-Efficiency Plastic Injection Molding Machines Hybrid</t>
  </si>
  <si>
    <t>CME0072</t>
  </si>
  <si>
    <t>MA101c</t>
  </si>
  <si>
    <t>(MA101c) High-Efficiency Plastic Injection Molding Machines VSD or Servo Hydraulic GT 1000 lb per yr per ton</t>
  </si>
  <si>
    <t>CME0075</t>
  </si>
  <si>
    <t>MA101d</t>
  </si>
  <si>
    <t>(MA101d) High-Efficiency Plastic Injection Molding Machines VSD or Servo Hydraulic GT 600 and LT 1000 lb per yr per ton</t>
  </si>
  <si>
    <t>CSE0190</t>
  </si>
  <si>
    <t>MA101e</t>
  </si>
  <si>
    <t>(MA101e) High-Efficiency Plastic Injection Molding Machines VSD or Servo Hydraulic GT 400 and LT 600 lb per yr per ton</t>
  </si>
  <si>
    <t>CSE0133</t>
  </si>
  <si>
    <t>MA102a</t>
  </si>
  <si>
    <t>(MA102a) Fiber Laser Cutting Machine Operating GT 4000 hr per yr replacing CO2 Laser Cutting Machine Operating GT 3 Shifts per Day</t>
  </si>
  <si>
    <t>CSE0189</t>
  </si>
  <si>
    <t>MA102b</t>
  </si>
  <si>
    <t>(MA102b) Fiber Laser Cutting Machine Operating 2500 to 3999 hr per yr replacing CO2 Laser Cutting Machine Operating LT 3 Shifts per Day</t>
  </si>
  <si>
    <t>CSG0061</t>
  </si>
  <si>
    <t>MA103</t>
  </si>
  <si>
    <t>(MA103) Process Dryer Flow Rate Control with Relative Humidity Sensor - Dryer Exit Temperature GT 150 degrees F</t>
  </si>
  <si>
    <t>MA104</t>
  </si>
  <si>
    <t>(MA104) Dew Point Sensor Control for Desiccant Column Plastic Pellet Dryer</t>
  </si>
  <si>
    <t>Process Ventilation Reduction</t>
  </si>
  <si>
    <t>CRG0008</t>
  </si>
  <si>
    <t>MA105</t>
  </si>
  <si>
    <t>(MA105) Process Ventilation Reduction (&gt; 5,000 CFM Reduction) (Facility Heating Savings) (Consumers Energy Natural Gas Customers)</t>
  </si>
  <si>
    <t>CRE0002</t>
  </si>
  <si>
    <t>MA106</t>
  </si>
  <si>
    <t>(MA106) Process Ventilation Reduction (&gt; 5,000 CFM Reduction) (Heating Season Fan Savings) (Consumers Energy Electric Customers) - CFM Reduced</t>
  </si>
  <si>
    <t>CRE0003</t>
  </si>
  <si>
    <t>MA107</t>
  </si>
  <si>
    <t>(MA107) Process Ventilation Reduction (&gt; 5,000 CFM Reduction) (Heating Season Fan Savings) (Consumers Energy Electric Customers) - HP Reduced</t>
  </si>
  <si>
    <t>CSG0084</t>
  </si>
  <si>
    <t>MA108</t>
  </si>
  <si>
    <t>(MA108) Decreasing Oven Exhaust Flow Rate (Natural Gas Heat) (200°F to 600°F)</t>
  </si>
  <si>
    <t>CSG0085</t>
  </si>
  <si>
    <t>MA109</t>
  </si>
  <si>
    <t>(MA109) Decreasing Oven Exhaust Flow Rate (Natural Gas Heat) (601°F to 1,200°F)</t>
  </si>
  <si>
    <t>CSE0158</t>
  </si>
  <si>
    <t>MA110</t>
  </si>
  <si>
    <t>(MA110) Decreasing Oven Exhaust Flow Rate (Electric Heat) (200°F to 600°F)</t>
  </si>
  <si>
    <t>CSE0159</t>
  </si>
  <si>
    <t>MA111</t>
  </si>
  <si>
    <t>(MA111) Decreasing Oven Exhaust Flow Rate (Electric Heat) (601°F to 1,200°F)</t>
  </si>
  <si>
    <t>Process Energy Recovery</t>
  </si>
  <si>
    <t>CSG0074</t>
  </si>
  <si>
    <t>MA112a</t>
  </si>
  <si>
    <t>(MA112a) Retrofit RTO (Recuperative or Regenerative Thermal Oxidizers) 2 Shift</t>
  </si>
  <si>
    <t>CSG0075</t>
  </si>
  <si>
    <t>MA112b</t>
  </si>
  <si>
    <t>(MA112b) Retrofit RTO (Recuperative or Regenerative Thermal Oxidizers) 3 Shift</t>
  </si>
  <si>
    <t>CSG0076</t>
  </si>
  <si>
    <t>MA113a</t>
  </si>
  <si>
    <t>(MA113a) New Construction RTO (Regenerative Thermal Oxidizers only) 2 Shift</t>
  </si>
  <si>
    <t>CSG0077</t>
  </si>
  <si>
    <t>MA113b</t>
  </si>
  <si>
    <t>(MA113b) New Construction RTO (Regenerative Thermal Oxidizers only) 3 Shift</t>
  </si>
  <si>
    <t>Miscellaneous Industrial Electric</t>
  </si>
  <si>
    <t>CSE0046</t>
  </si>
  <si>
    <t>MA114a</t>
  </si>
  <si>
    <t>(MA114a) Smart Battery Charging Stations - new or replacement 3-phase high frequency battery chargers for electric vehicles (e.g. forklift, Hi-Lo) 1 Shift Operation per day</t>
  </si>
  <si>
    <t>CSE0047</t>
  </si>
  <si>
    <t>MA114b</t>
  </si>
  <si>
    <t>(MA114b) Smart Battery Charging Stations - new or replacement 3-phase high frequency battery chargers for electric vehicles (e.g. forklift, Hi-Lo) 2 Shift Operation per day</t>
  </si>
  <si>
    <t>CSE0045</t>
  </si>
  <si>
    <t>MA114c</t>
  </si>
  <si>
    <t>(MA114c) Smart Battery Charging Stations - new or replacement 3-phase high frequency battery chargers for electric vehicles (e.g. forklift, Hi-Lo) Continuous Operation</t>
  </si>
  <si>
    <t>CSE0113</t>
  </si>
  <si>
    <t>MA115</t>
  </si>
  <si>
    <t>(MA115) Barrel Wrap Insulation for Plastic Injection Molding and Extrusion Machines</t>
  </si>
  <si>
    <t>CSE0161</t>
  </si>
  <si>
    <t>MA116</t>
  </si>
  <si>
    <t>(MA116) Inverter Welding Machines</t>
  </si>
  <si>
    <t>Process Waste Heat Recovery</t>
  </si>
  <si>
    <t>CHG0262</t>
  </si>
  <si>
    <t>MA201a</t>
  </si>
  <si>
    <t>(MA201a) Process Waste Heat Recovery System for Direct-fired 100% Outside Air MAU 2 Shifts</t>
  </si>
  <si>
    <t>CHG0261</t>
  </si>
  <si>
    <t>MA201b</t>
  </si>
  <si>
    <t>(MA201b) Process Waste Heat Recovery System for Direct-fired 100% Outside Air MAU 3 Shifts</t>
  </si>
  <si>
    <t>CHG0264</t>
  </si>
  <si>
    <t>MA202a</t>
  </si>
  <si>
    <t>(MA202a) Process Waste Heat Recovery System for Indirect-fired 100% Outside Air MAU 2 Shifts</t>
  </si>
  <si>
    <t>CHG0263</t>
  </si>
  <si>
    <t>MA202b</t>
  </si>
  <si>
    <t>(MA202b) Process Waste Heat Recovery System for Indirect-fired 100% Outside Air MAU 3 Shifts</t>
  </si>
  <si>
    <t>HVAC Equipment</t>
  </si>
  <si>
    <t>Air Conditioners</t>
  </si>
  <si>
    <t>CHE0001</t>
  </si>
  <si>
    <t>HV101a</t>
  </si>
  <si>
    <t>(HV101a) Split Air Conditioning Systems LT 5.4 tons</t>
  </si>
  <si>
    <t>CHE0235</t>
  </si>
  <si>
    <t>(HV101f) Unitary Air Conditioning Systems LT 5.4 tons</t>
  </si>
  <si>
    <t>CHE0028</t>
  </si>
  <si>
    <t>HV101b</t>
  </si>
  <si>
    <t>(HV101b) Split Air Conditioning Systems (including Heat Pumps) 5.4 to 11.25 tons</t>
  </si>
  <si>
    <t>CHE0029</t>
  </si>
  <si>
    <t>HV101c</t>
  </si>
  <si>
    <t>(HV101c) Split Air Conditioning Systems (including Heat Pumps) 11.25 to 20 tons</t>
  </si>
  <si>
    <t>CHE0003</t>
  </si>
  <si>
    <t>HV101d</t>
  </si>
  <si>
    <t>(HV101d) Split Air Conditioning Systems (including Heat Pumps) 20 to 63 tons</t>
  </si>
  <si>
    <t>CHE0004</t>
  </si>
  <si>
    <t>HV101e</t>
  </si>
  <si>
    <t>(HV101e) Split Air Conditioning Systems (including Heat Pumps) GT 63 tons</t>
  </si>
  <si>
    <t>CHE0236</t>
  </si>
  <si>
    <t>HV101f</t>
  </si>
  <si>
    <t xml:space="preserve">   </t>
  </si>
  <si>
    <t>CHE0237</t>
  </si>
  <si>
    <t>HV101h</t>
  </si>
  <si>
    <t>(HV101h) Unitary Air Conditioning Systems 11.25 to 20 tons</t>
  </si>
  <si>
    <t>CHE0238</t>
  </si>
  <si>
    <t>HV101i</t>
  </si>
  <si>
    <t>(HV101i) Unitary Air Conditioning Systems 20 to 63 tons</t>
  </si>
  <si>
    <t>CHE0239</t>
  </si>
  <si>
    <t>HV101j</t>
  </si>
  <si>
    <t>(HV101j) Unitary Air Conditioning Systems GT 63 tons</t>
  </si>
  <si>
    <t>Air Source Heat Pumps</t>
  </si>
  <si>
    <t>HV101g</t>
  </si>
  <si>
    <t>(HV101g) Unitary Air Conditioning Systems 5.4 to 11.25 tons</t>
  </si>
  <si>
    <t>High-Efficiency Data Center, Telecom and Computer Room Air Conditioning</t>
  </si>
  <si>
    <t>CHE0214</t>
  </si>
  <si>
    <t>HV102a</t>
  </si>
  <si>
    <t>(HV102a) High-Efficiency Data Center, Telecom, and Computer Room Air Conditioning Systems (CRAC) - Air Cooled Class 1</t>
  </si>
  <si>
    <t>CHE0215</t>
  </si>
  <si>
    <t>HV102b</t>
  </si>
  <si>
    <t>(HV102b) High-Efficiency Data Center, Telecom, and Computer Room Air Conditioning Systems (CRAC) - Water Cooled Class 1</t>
  </si>
  <si>
    <t>CHE0216</t>
  </si>
  <si>
    <t>HV102c</t>
  </si>
  <si>
    <t>(HV102c) High-Efficiency Data Center, Telecom, and Computer Room Air Conditioning Systems (CRAC) - Glycol Cooled Class 1</t>
  </si>
  <si>
    <t>CHE0217</t>
  </si>
  <si>
    <t>HV102d</t>
  </si>
  <si>
    <t>(HV102d) High-Efficiency Data Center, Telecom, and Computer Room Air Conditioning Systems (CRAC) - Air Cooled Class 2</t>
  </si>
  <si>
    <t>CHE0218</t>
  </si>
  <si>
    <t>HV102e</t>
  </si>
  <si>
    <t>(HV102e) High-Efficiency Data Center, Telecom, and Computer Room Air Conditioning Systems (CRAC) - Water Cooled Class 2</t>
  </si>
  <si>
    <t>CHE0219</t>
  </si>
  <si>
    <t>HV102f</t>
  </si>
  <si>
    <t>(HV102f) High-Efficiency Data Center, Telecom, and Computer Room Air Conditioning Systems (CRAC) - Glycol Cooled Class 2</t>
  </si>
  <si>
    <t>CHE0220</t>
  </si>
  <si>
    <t>HV102g</t>
  </si>
  <si>
    <t>(HV102g) High-Efficiency Data Center, Telecom, and Computer Room Air Conditioning Systems (CRAC) - Air Cooled Class 3</t>
  </si>
  <si>
    <t>CHE0221</t>
  </si>
  <si>
    <t>HV102h</t>
  </si>
  <si>
    <t>(HV102h) High-Efficiency Data Center, Telecom, and Computer Room Air Conditioning Systems (CRAC) - Water Cooled Class 3</t>
  </si>
  <si>
    <t>CHE0222</t>
  </si>
  <si>
    <t>HV102i</t>
  </si>
  <si>
    <t>(HV102i) High-Efficiency Data Center, Telecom, and Computer Room Air Conditioning Systems (CRAC) - Glycol Cooled Class 3</t>
  </si>
  <si>
    <t>Data Room</t>
  </si>
  <si>
    <t>CHE0223</t>
  </si>
  <si>
    <t>HV103a</t>
  </si>
  <si>
    <t>(HV103a) Data Room Hot/Cold AisleConfigurationAir ConditioningSystems (CRAC) Air Cooled-Class 1 (5°F to 9°F)</t>
  </si>
  <si>
    <t>CHE0224</t>
  </si>
  <si>
    <t>HV103b</t>
  </si>
  <si>
    <t>(HV103b) Data Room Hot/Cold AisleConfigurationAir ConditioningSystems (CRAC) Air Cooled-Class 2 (5°F to 9°F)</t>
  </si>
  <si>
    <t>CHE0227</t>
  </si>
  <si>
    <t>HV103c</t>
  </si>
  <si>
    <t>(HV103c) Data Room Hot/Cold AisleConfigurationAir ConditioningSystems (CRAC) Glycol Cooled-Class 1 (5°F to 9°F)</t>
  </si>
  <si>
    <t>CHE0228</t>
  </si>
  <si>
    <t>HV103d</t>
  </si>
  <si>
    <t>(HV103d) Data Room Hot/Cold AisleConfigurationAir ConditioningSystems (CRAC) Glycol Cooled-Class 2 (5°F to 9°F)</t>
  </si>
  <si>
    <t>CHE0225</t>
  </si>
  <si>
    <t>HV103e</t>
  </si>
  <si>
    <t>(HV103e) Data Room Hot/Cold AisleConfigurationAir ConditioningSystems (CRAC) Water Cooled-Class 1 (5°F to 9°F)</t>
  </si>
  <si>
    <t>CHE0226</t>
  </si>
  <si>
    <t>HV103f</t>
  </si>
  <si>
    <t>(HV103f) Data Room Hot/Cold AisleConfigurationAir ConditioningSystems (CRAC) Water Cooled-Class 2 (5°F to 9°F)</t>
  </si>
  <si>
    <t>CHE0229</t>
  </si>
  <si>
    <t>HV103g</t>
  </si>
  <si>
    <t>(HV103g) Data Room Hot/Cold AisleConfigurationAir ConditioningSystems (CRAC) Air Cooled-Class 1 (At Least 10°F)</t>
  </si>
  <si>
    <t>CHE0230</t>
  </si>
  <si>
    <t>HV10h</t>
  </si>
  <si>
    <t>(HV10h) Data Room Hot/Cold AisleConfigurationAir ConditioningSystems (CRAC) Air Cooled-Class 2 (At Least 10°F)</t>
  </si>
  <si>
    <t>CHE0233</t>
  </si>
  <si>
    <t>HV103i</t>
  </si>
  <si>
    <t>(HV103i) Data Room Hot/Cold AisleConfigurationAir ConditioningSystems (CRAC) Glycol Cooled-Class 1 (At Least 10°F)</t>
  </si>
  <si>
    <t>CHE0234</t>
  </si>
  <si>
    <t>HV103j</t>
  </si>
  <si>
    <t>(HV103j) Data Room Hot/Cold AisleConfigurationAir ConditioningSystems (CRAC) Glycol Cooled-Class 2 (At Least 10°F)</t>
  </si>
  <si>
    <t>CHE0231</t>
  </si>
  <si>
    <t>HV103k</t>
  </si>
  <si>
    <t>(HV103k) Data Room Hot/Cold AisleConfigurationAir ConditioningSystems (CRAC) Water Cooled-Class 1 (At Least 10°F)</t>
  </si>
  <si>
    <t>CHE0232</t>
  </si>
  <si>
    <t>HV103l</t>
  </si>
  <si>
    <t>(HV103l) Data Room Hot/Cold AisleConfigurationAir ConditioningSystems (CRAC) Water Cooled-Class 2 (At Least 10°F)</t>
  </si>
  <si>
    <t>Packaged Terminal and Ductless Air Conditioners and Heat Pumps</t>
  </si>
  <si>
    <t>CHE0188</t>
  </si>
  <si>
    <t>HV104a</t>
  </si>
  <si>
    <t>(HV104a) Packaged Terminal Air Conditioner (PTAC) LT 7000 Btuh</t>
  </si>
  <si>
    <t>CHE0189</t>
  </si>
  <si>
    <t>HV104b</t>
  </si>
  <si>
    <t>(HV104b) Packaged Terminal Air Conditioner (PTAC) 7000 to 15000 Btuh</t>
  </si>
  <si>
    <t>CHE0190</t>
  </si>
  <si>
    <t>HV104c</t>
  </si>
  <si>
    <t>(HV104c) Packaged Terminal Air Conditioner (PTAC) GT 15000 Btuh</t>
  </si>
  <si>
    <t>CHE0201</t>
  </si>
  <si>
    <t>HV105a</t>
  </si>
  <si>
    <t>(HV105a) Packaged Terminal Heat Pump (PTHP) LT 7000 Btuh</t>
  </si>
  <si>
    <t>CHE0203</t>
  </si>
  <si>
    <t>HV105b</t>
  </si>
  <si>
    <t>(HV105b) Packaged Terminal Heat Pump (PTHP) 7000 to 15000 Btuh</t>
  </si>
  <si>
    <t>CHE0202</t>
  </si>
  <si>
    <t>HV105c</t>
  </si>
  <si>
    <t>(HV105c) Packaged Terminal Heat Pump (PTHP) GT 15000 Btuh</t>
  </si>
  <si>
    <t>CHE0136</t>
  </si>
  <si>
    <t>HV106</t>
  </si>
  <si>
    <t>(HV106) (HV106) Ductless AC 20 SEER2</t>
  </si>
  <si>
    <t>(HV106) (HV106) Ductless ASHP 20 SEER2 8.4 HSPF2</t>
  </si>
  <si>
    <t>Ground-Loop Heat Pumps</t>
  </si>
  <si>
    <t>CHE0010</t>
  </si>
  <si>
    <t>HV201</t>
  </si>
  <si>
    <t>(HV201) Ground-Loop Heat Pumps LT 135 MBH</t>
  </si>
  <si>
    <t>Humidification</t>
  </si>
  <si>
    <t>CSE0147</t>
  </si>
  <si>
    <t>HV202</t>
  </si>
  <si>
    <t>(HV202) Ultrasonic Humidifiers</t>
  </si>
  <si>
    <t>Manually divided savings by 1000.  eTracker savings are wrong.</t>
  </si>
  <si>
    <t>Chillers</t>
  </si>
  <si>
    <t>CHE0156</t>
  </si>
  <si>
    <t>HV203a</t>
  </si>
  <si>
    <t>(HV203a) Air-Cooled Chillers LT 150 tons - PATH A</t>
  </si>
  <si>
    <t>For this measure, Incentive Quantity is # of units installed, Performance Quantity is size of unit (tons)</t>
  </si>
  <si>
    <t>CHE0157</t>
  </si>
  <si>
    <t>(HV203a) Air-Cooled Chillers LT 150 tons - PATH B</t>
  </si>
  <si>
    <t>CHE0158</t>
  </si>
  <si>
    <t>HV203b</t>
  </si>
  <si>
    <t>(HV203b) Air-Cooled Chillers GT 150 tons - PATH A</t>
  </si>
  <si>
    <t>CHE0159</t>
  </si>
  <si>
    <t>(HV203b) Air-Cooled Chillers GT 150 tons - PATH B</t>
  </si>
  <si>
    <t>CHE0168</t>
  </si>
  <si>
    <t>HV204a</t>
  </si>
  <si>
    <t>(HV204a) Water-Cooled Positive Displacement (Screw) Chillers LT 75 tons - PATH A</t>
  </si>
  <si>
    <t>CHE0170</t>
  </si>
  <si>
    <t>HV204b</t>
  </si>
  <si>
    <t>(HV204b) Water-Cooled Positive Displacement (Screw) Chillers 75 to 150 tons - PATH A</t>
  </si>
  <si>
    <t>CHE0172</t>
  </si>
  <si>
    <t>HV204c</t>
  </si>
  <si>
    <t>(HV204c) Water-Cooled Positive Displacement (Screw) Chillers 150 to 300 tons - PATH A</t>
  </si>
  <si>
    <t>CHE0174</t>
  </si>
  <si>
    <t>HV204d</t>
  </si>
  <si>
    <t>(HV204d) Water-Cooled Positive Displacement (Screw) Chillers 300 to 600 tons - PATH A</t>
  </si>
  <si>
    <t>CHE0176</t>
  </si>
  <si>
    <t>HV204e</t>
  </si>
  <si>
    <t>(HV204e) Water-Cooled Positive Displacement (Screw) Chillers GT 600 tons - PATH A</t>
  </si>
  <si>
    <t>CHE0178</t>
  </si>
  <si>
    <t>HV205a</t>
  </si>
  <si>
    <t>(HV205a) Water-Cooled Centrifugal Chillers LT 150 tons - PATH A</t>
  </si>
  <si>
    <t>CHE0180</t>
  </si>
  <si>
    <t>HV205b</t>
  </si>
  <si>
    <t>(HV205b) Water-Cooled Centrifugal Chillers 150 to 300 tons - PATH A</t>
  </si>
  <si>
    <t>CHE0182</t>
  </si>
  <si>
    <t>HV205c</t>
  </si>
  <si>
    <t>(HV205c) Water-Cooled Centrifugal Chillers 300 to 400 tons - PATH A</t>
  </si>
  <si>
    <t>CHE0184</t>
  </si>
  <si>
    <t>HV205d</t>
  </si>
  <si>
    <t>(HV205d) Water-Cooled Centrifugal Chillers 400 to 600 tons - PATH A</t>
  </si>
  <si>
    <t>CHE0186</t>
  </si>
  <si>
    <t>HV205e</t>
  </si>
  <si>
    <t>(HV205e) Water-Cooled Centrifugal Chillers GT 600 tons - PATH A</t>
  </si>
  <si>
    <t>CHE0169</t>
  </si>
  <si>
    <t>(HV204a) Water-Cooled Positive Displacement (Screw) Chillers LT 75 tons - PATH B</t>
  </si>
  <si>
    <t>CHE0171</t>
  </si>
  <si>
    <t>(HV204b) Water-Cooled Positive Displacement (Screw) Chillers 75 to 150 tons - PATH B</t>
  </si>
  <si>
    <t>CHE0173</t>
  </si>
  <si>
    <t>(HV204c) Water-Cooled Positive Displacement (Screw) Chillers 150 to 300 tons - PATH B</t>
  </si>
  <si>
    <t>CHE0175</t>
  </si>
  <si>
    <t>(HV204d) Water-Cooled Positive Displacement (Screw) Chillers 300 to 600 tons - PATH B</t>
  </si>
  <si>
    <t>CHE0177</t>
  </si>
  <si>
    <t>(HV204e) Water-Cooled Positive Displacement (Screw) Chillers GT 600 tons - PATH B</t>
  </si>
  <si>
    <t>CHE0179</t>
  </si>
  <si>
    <t>(HV205a) Water-Cooled Centrifugal Chillers LT 150 tons - PATH B</t>
  </si>
  <si>
    <t>CHE0181</t>
  </si>
  <si>
    <t>(HV205b) Water-Cooled Centrifugal Chillers 150 to 300 tons - PATH B</t>
  </si>
  <si>
    <t>CHE0183</t>
  </si>
  <si>
    <t>(HV205c) Water-Cooled Centrifugal Chillers 300 to 400 tons - PATH B</t>
  </si>
  <si>
    <t>CHE0185</t>
  </si>
  <si>
    <t>(HV205d) Water-Cooled Centrifugal Chillers 400 to 600 tons - PATH B</t>
  </si>
  <si>
    <t>CHE0187</t>
  </si>
  <si>
    <t>(HV205e) Water-Cooled Centrifugal Chillers GT 600 tons - PATH B</t>
  </si>
  <si>
    <t>Industrial Fans</t>
  </si>
  <si>
    <t>CSE0098</t>
  </si>
  <si>
    <t>HV301</t>
  </si>
  <si>
    <t>(HV301) High-Volume, Low-Speed Fans (&gt; 16-foot Fan Blade Diameter) (Consumers Energy Electric Customers)</t>
  </si>
  <si>
    <t>CHG0216</t>
  </si>
  <si>
    <t>HV302</t>
  </si>
  <si>
    <t>(HV302) Destratification Fans (Floor-to-Ceiling Distance at least 20 feet) (Consumers Energy Natural Gas Customers)</t>
  </si>
  <si>
    <t>Space and Process Heating</t>
  </si>
  <si>
    <t>CHG0014</t>
  </si>
  <si>
    <t>HV303</t>
  </si>
  <si>
    <t>(HV303) HVAC Hydronic Boilers - Level 1 (88% to 89.9% Efficiency)</t>
  </si>
  <si>
    <t>CHG0016</t>
  </si>
  <si>
    <t>HV304</t>
  </si>
  <si>
    <t>(HV304) HVAC Hydronic Boilers - Level 2 (at least 90% Efficiency)</t>
  </si>
  <si>
    <t>CHG0060</t>
  </si>
  <si>
    <t>HV305</t>
  </si>
  <si>
    <t>(HV305) Process Steam Boilers (at least 82% Efficiency)</t>
  </si>
  <si>
    <t>CHG0212</t>
  </si>
  <si>
    <t>HV306</t>
  </si>
  <si>
    <t>(HV306) HVAC Steam Boilers (&gt; 300 MBH) (at least 82% Efficiency)</t>
  </si>
  <si>
    <t>CHG0026</t>
  </si>
  <si>
    <t>HV307</t>
  </si>
  <si>
    <t>(HV307) Process Hydronic Boilers (at least 82% Efficiency)</t>
  </si>
  <si>
    <t>CWG0007</t>
  </si>
  <si>
    <t>HV308</t>
  </si>
  <si>
    <t>(HV308) High-Efficiency Pool Water Heaters (at least 84% Efficiency)</t>
  </si>
  <si>
    <t>CHG0282</t>
  </si>
  <si>
    <t>HV309</t>
  </si>
  <si>
    <t>(HV309) High-Efficiency Unit Heaters (92% to 94.9% AFUE)</t>
  </si>
  <si>
    <t>CHG0278</t>
  </si>
  <si>
    <t>HV310</t>
  </si>
  <si>
    <t>(HV310) High-Efficiency Unit Heaters (at Least 95% AFUE)</t>
  </si>
  <si>
    <t>CHG0211</t>
  </si>
  <si>
    <t>HV311</t>
  </si>
  <si>
    <t>(HV311) Direct-Fired Makeup Air Handling Units</t>
  </si>
  <si>
    <t>CHG0281</t>
  </si>
  <si>
    <t>HV312</t>
  </si>
  <si>
    <t>(HV312) Condensing Rooftop Heating Units (e.g. RTU) (at least 92% AFUE)</t>
  </si>
  <si>
    <t>CHC0082</t>
  </si>
  <si>
    <t>HV313</t>
  </si>
  <si>
    <t>(HV313) Infrared Heaters
(Consumers Energy Electric and Natural Gas Customers)</t>
  </si>
  <si>
    <t>CHG0010</t>
  </si>
  <si>
    <t>HV314</t>
  </si>
  <si>
    <t>(HV314) Infrared Heaters
(Consumers Energy Natural Gas Customers)</t>
  </si>
  <si>
    <t>CHG0276</t>
  </si>
  <si>
    <t>HV315</t>
  </si>
  <si>
    <t>(HV315) High-Efficiency Furnaces (&lt; 120 MBH, 92% to 94.9% AFUE)</t>
  </si>
  <si>
    <t>CHG0277</t>
  </si>
  <si>
    <t>HV316</t>
  </si>
  <si>
    <t>(HV316) High-Efficiency Furnaces (&gt; 120 MBH, 92% to 94.9% AFUE)</t>
  </si>
  <si>
    <t>CHG0279</t>
  </si>
  <si>
    <t>HV317</t>
  </si>
  <si>
    <t>(HV317) High-Efficiency Furnaces (&lt; 120 MBH, at least 95% AFUE)</t>
  </si>
  <si>
    <t>CHG0280</t>
  </si>
  <si>
    <t>HV318</t>
  </si>
  <si>
    <t>(HV318) High-Efficiency Furnaces (&gt; 120 MBH, at least 95% AFUE)</t>
  </si>
  <si>
    <t>Domestic Water Heating</t>
  </si>
  <si>
    <t>CWG0029</t>
  </si>
  <si>
    <t>HV401</t>
  </si>
  <si>
    <t>(HV401) High-Efficiency Domestic Water Heating Boilers
(&gt; 75 MBH, &gt; 94% Thermal Efficiency)</t>
  </si>
  <si>
    <t>Hot Water</t>
  </si>
  <si>
    <t>CWG0002</t>
  </si>
  <si>
    <t>HV403</t>
  </si>
  <si>
    <t>(HV403) High-Efficiency Tank-Style Domestic Water Heaters
(&lt; 140 Gallons, &gt; 75 MBH, &gt; 94% Thermal Efficiency)</t>
  </si>
  <si>
    <t>CWG0035</t>
  </si>
  <si>
    <t>HV402c</t>
  </si>
  <si>
    <t>(HV402c) High-Efficiency Tank-Style Domestic Water Heaters
(&gt; 55 Gallons, &lt; 75 MBH, &gt; 0.80 UEF)</t>
  </si>
  <si>
    <t>CWG0033</t>
  </si>
  <si>
    <t>HV402a</t>
  </si>
  <si>
    <t>(HV402a) High-Efficiency Tank-Style Domestic Water Heaters (&lt; 55 Gallons, LTE 75 MBH) 0.64 to 0.679 UEF</t>
  </si>
  <si>
    <t>CWG0034</t>
  </si>
  <si>
    <t>HV402b</t>
  </si>
  <si>
    <t>(HV402b) High-Efficiency Tank-Style Domestic Water Heaters (&lt; 55 Gallons, LTE 75 MBH) GT 0.68 UEF</t>
  </si>
  <si>
    <t>CHG0286</t>
  </si>
  <si>
    <t>HV404a</t>
  </si>
  <si>
    <t>(HV404a) High-Efficiency Tankless Water Heater Natural Gas, &gt; 0.87 UEF</t>
  </si>
  <si>
    <t>CWE0028</t>
  </si>
  <si>
    <t>HV404b</t>
  </si>
  <si>
    <t>(HV404b) High-Efficiency Tankless Water Heater Electric, &gt; 0.95 UEF</t>
  </si>
  <si>
    <t>Building Automation Systems</t>
  </si>
  <si>
    <t>HVAC System Automation</t>
  </si>
  <si>
    <t>CHE0118</t>
  </si>
  <si>
    <t>BA101a</t>
  </si>
  <si>
    <t>(BA101a) Web-Based Building Automation Systems (BAS) (Temperature Setback in Non-Occupied Periods) AC</t>
  </si>
  <si>
    <t>CEE0005</t>
  </si>
  <si>
    <t>BA101b</t>
  </si>
  <si>
    <t>(BA101b) Web-Based Building Automation Systems (BAS) (Temperature Setback in Non-Occupied Periods) Non-AC Schools</t>
  </si>
  <si>
    <t>CEE0006</t>
  </si>
  <si>
    <t>BA102</t>
  </si>
  <si>
    <t>(BA102) Light Commercial Building Automation Systems (BAS) (Temperature Setback in Non-Occupied Periods) AC</t>
  </si>
  <si>
    <t>CHC0017</t>
  </si>
  <si>
    <t>BA103a</t>
  </si>
  <si>
    <t>(BA103a) Optimal Start on Air Handling Units - AC and Natural Gas Heat</t>
  </si>
  <si>
    <t>CHG0055</t>
  </si>
  <si>
    <t>BA103b</t>
  </si>
  <si>
    <t>(BA103b) Optimal Start on Air Handling Units - Natural Gas Heat</t>
  </si>
  <si>
    <t>CHE0067</t>
  </si>
  <si>
    <t>BA103c</t>
  </si>
  <si>
    <t>(BA103c) Optimal Start on Air Handling Units - AC</t>
  </si>
  <si>
    <t>CEE0003</t>
  </si>
  <si>
    <t>BA104</t>
  </si>
  <si>
    <t>(BA104) BAS for Manufacturing HVAC Fans (Consumers Energy Electric Customers)</t>
  </si>
  <si>
    <t>CEE0004</t>
  </si>
  <si>
    <t>BA105</t>
  </si>
  <si>
    <t>(BA105) Parking Garage Exhaust Fan Carbon Monoxide (CO) Control (&gt; 10,000 CFM System) (Consumers Energy Electric Customers)</t>
  </si>
  <si>
    <t>CHE0070</t>
  </si>
  <si>
    <t>BA106</t>
  </si>
  <si>
    <t>(BA106) Hydronic HVAC Pump Control (Consumers Energy Electric Customers)</t>
  </si>
  <si>
    <t>CHC0014</t>
  </si>
  <si>
    <t>BA107</t>
  </si>
  <si>
    <t>(BA107) Critical Zone Supply Air Reset Control (Consumers Energy Electric Customers)</t>
  </si>
  <si>
    <t>CHE0061</t>
  </si>
  <si>
    <t>BA108</t>
  </si>
  <si>
    <t>(BA108) Air-Side Economizer (Consumers Energy Electric Customers)</t>
  </si>
  <si>
    <t>Chilled Water Plant</t>
  </si>
  <si>
    <t>CHE0066</t>
  </si>
  <si>
    <t>BA109a</t>
  </si>
  <si>
    <t>(BA109a) Chilled Water Reset Control Strategy (5°F reset)</t>
  </si>
  <si>
    <t>CHE0065</t>
  </si>
  <si>
    <t>BA109b</t>
  </si>
  <si>
    <t>(BA109b) Chilled Water Reset Control Strategy (10°F reset)</t>
  </si>
  <si>
    <t>CHE0135</t>
  </si>
  <si>
    <t>BA110</t>
  </si>
  <si>
    <t>(BA110) Optimized Chiller Plant Sequencing</t>
  </si>
  <si>
    <t>Advanced Single Zone Packaged HVAC Unit</t>
  </si>
  <si>
    <t>CEB0007</t>
  </si>
  <si>
    <t>BA111a</t>
  </si>
  <si>
    <t>(BA111a) Enhanced Ventilation Control - AC and Natural Gas Heat</t>
  </si>
  <si>
    <t>CHG0237</t>
  </si>
  <si>
    <t>BA111b</t>
  </si>
  <si>
    <t>(BA111b) Enhanced Ventilation Control - Natural Gas Heat</t>
  </si>
  <si>
    <t>CHE0144</t>
  </si>
  <si>
    <t>BA111c</t>
  </si>
  <si>
    <t>(BA111c) Enhanced Ventilation Control - AC</t>
  </si>
  <si>
    <t>Unitary HVAC Controls</t>
  </si>
  <si>
    <t>CHG0012</t>
  </si>
  <si>
    <t>BA201a</t>
  </si>
  <si>
    <t>(BA201a) Hotel Guest Room Occupancy Sensors - Natural Gas Heat</t>
  </si>
  <si>
    <t>CSE0002</t>
  </si>
  <si>
    <t>BA201b</t>
  </si>
  <si>
    <t>(BA201b) Hotel Guest Room Occupancy Sensors - Electric Heat</t>
  </si>
  <si>
    <t>CHC0072</t>
  </si>
  <si>
    <t>BA202a</t>
  </si>
  <si>
    <t>(BA202a) Programmable Thermostats - AC and Natural Gas Heat</t>
  </si>
  <si>
    <t>CHG0230</t>
  </si>
  <si>
    <t>BA202b</t>
  </si>
  <si>
    <t>(BA202b) Programmable Thermostats - Natural Gas Heat</t>
  </si>
  <si>
    <t>CHE0129</t>
  </si>
  <si>
    <t>BA202c</t>
  </si>
  <si>
    <t>(BA202c) Programmable Thermostats - AC</t>
  </si>
  <si>
    <t>CHC0071</t>
  </si>
  <si>
    <t>BA203a</t>
  </si>
  <si>
    <t>(BA203a) Occupancy Sensor Control for Smart Thermostat - AC and Natural Gas Heat</t>
  </si>
  <si>
    <t>CHG0228</t>
  </si>
  <si>
    <t>BA203b</t>
  </si>
  <si>
    <t>(BA203b) Occupancy Sensor Control for Smart Thermostat - Natural Gas Heat</t>
  </si>
  <si>
    <t>CHE0127</t>
  </si>
  <si>
    <t>BA203c</t>
  </si>
  <si>
    <t>(BA203c) Occupancy Sensor Control for Smart Thermostat - AC</t>
  </si>
  <si>
    <t>Ventilation Controls</t>
  </si>
  <si>
    <t>CHG0013</t>
  </si>
  <si>
    <t>BA204</t>
  </si>
  <si>
    <t>(BA204) Demand Control Ventilation for HVAC Systems - Natural Gas Heat</t>
  </si>
  <si>
    <t>CHC0018</t>
  </si>
  <si>
    <t>BA205a</t>
  </si>
  <si>
    <t>(BA205a) Occupancy Sensor Control for HVAC Systems - AC and Natural Gas Heat</t>
  </si>
  <si>
    <t>CHG0059</t>
  </si>
  <si>
    <t>BA205b</t>
  </si>
  <si>
    <t>(BA205b) Occupancy Sensor Control for HVAC Systems - Natural Gas Heat</t>
  </si>
  <si>
    <t>CHE0063</t>
  </si>
  <si>
    <t>BA205c</t>
  </si>
  <si>
    <t>(BA205c) Occupancy Sensor Control for HVAC Systems - AC</t>
  </si>
  <si>
    <t>CHC0074</t>
  </si>
  <si>
    <t>BA206a</t>
  </si>
  <si>
    <t>(BA206a) Demand Control Ventilation and Occupancy Sensor Control for HVAC Systems - AC and Natural Gas Heat</t>
  </si>
  <si>
    <t>CHG0236</t>
  </si>
  <si>
    <t>BA206b</t>
  </si>
  <si>
    <t>(BA206b) Demand Control Ventilation and Occupancy Sensor Control for HVAC Systems - Natural Gas Heat</t>
  </si>
  <si>
    <t>CHE0141</t>
  </si>
  <si>
    <t>BA206c</t>
  </si>
  <si>
    <t>(BA206c) Demand Control Ventilation and Occupancy Sensor Control for HVAC Systems - AC</t>
  </si>
  <si>
    <t>CHE0150</t>
  </si>
  <si>
    <t>BA207</t>
  </si>
  <si>
    <t>(BA207) Occupancy Sensor Controlled Restroom Exhaust Fans (&gt; 70 CFM)</t>
  </si>
  <si>
    <t>hv304</t>
  </si>
  <si>
    <t>Boiler Controls</t>
  </si>
  <si>
    <t>CHG0053</t>
  </si>
  <si>
    <t>BA301a</t>
  </si>
  <si>
    <t>(BA301a) Optimized Boiler Plant Sequencing - HVAC</t>
  </si>
  <si>
    <t>CHG0207</t>
  </si>
  <si>
    <t>BA301b</t>
  </si>
  <si>
    <t>(BA301b) Optimized Boiler Plant Sequencing - Process</t>
  </si>
  <si>
    <t>CHG0005</t>
  </si>
  <si>
    <t>BA302a</t>
  </si>
  <si>
    <t>(BA302a) Modulating Burner Control - HVAC</t>
  </si>
  <si>
    <t>CHG0208</t>
  </si>
  <si>
    <t>BA302b</t>
  </si>
  <si>
    <t>(BA302b) Modulating Burner Control - Process</t>
  </si>
  <si>
    <t>CHG0017</t>
  </si>
  <si>
    <t>BA303a</t>
  </si>
  <si>
    <t>(BA303a) Oxygen Trim Burner Control - HVAC</t>
  </si>
  <si>
    <t>CHG0209</t>
  </si>
  <si>
    <t>BA303b</t>
  </si>
  <si>
    <t>(BA303b) Oxygen Trim Burner Control - Process</t>
  </si>
  <si>
    <t>CHG0063</t>
  </si>
  <si>
    <t>BA304a</t>
  </si>
  <si>
    <t>(BA304a) Linkageless (Parallel Positioning) Burner Controls - HVAC</t>
  </si>
  <si>
    <t>CHG0210</t>
  </si>
  <si>
    <t>BA304b</t>
  </si>
  <si>
    <t>(BA304b) Linkageless (Parallel Positioning) Burner Controls - Process</t>
  </si>
  <si>
    <t>CHG0232</t>
  </si>
  <si>
    <t>BA305a</t>
  </si>
  <si>
    <t>(BA305a) Combination Oxygen Trim and Linkageless Burner Controls - HVAC</t>
  </si>
  <si>
    <t>CHG0233</t>
  </si>
  <si>
    <t>BA305b</t>
  </si>
  <si>
    <t>(BA305b) Combination Oxygen Trim and Linkageless Burner Controls - Process</t>
  </si>
  <si>
    <t>CHG0116</t>
  </si>
  <si>
    <t>BA306</t>
  </si>
  <si>
    <t>(BA306) Outdoor Reset Control</t>
  </si>
  <si>
    <t>CSG0070</t>
  </si>
  <si>
    <t>BA307</t>
  </si>
  <si>
    <t>(BA307) Basic Snow/Ice Melt Controls</t>
  </si>
  <si>
    <t>CSG0091</t>
  </si>
  <si>
    <t>BA308</t>
  </si>
  <si>
    <t>(BA308) Enhanced Snow/Ice Melt Controls</t>
  </si>
  <si>
    <t>Makeup Air Handling Unit Burner Controls</t>
  </si>
  <si>
    <t>CSG0071</t>
  </si>
  <si>
    <t>BA309a</t>
  </si>
  <si>
    <t>(BA309a) Modulating Burner on Makeup Air Handling Unit (continuous operation)</t>
  </si>
  <si>
    <t>CSG0072</t>
  </si>
  <si>
    <t>BA309b</t>
  </si>
  <si>
    <t>(BA309b) Modulating Burner on Makeup Air Handling Unit (&gt; 100 and &lt; 168 hrs./week)</t>
  </si>
  <si>
    <t>CSG0073</t>
  </si>
  <si>
    <t>BA309c</t>
  </si>
  <si>
    <t>(BA309c) Modulating Burner on Makeup Air Handling Unit (&gt; 50 and &lt; 100 hrs./week)</t>
  </si>
  <si>
    <t>Advanced Air Distribution &amp; Energy Recovery</t>
  </si>
  <si>
    <t>Advanced Air Distribution Systems</t>
  </si>
  <si>
    <t>CMC0002</t>
  </si>
  <si>
    <t>AE101a</t>
  </si>
  <si>
    <t>(AE101a) Convert Constant Volume AHU to VAV AHU with Hydronic Reheat - Electric and Gas Customer</t>
  </si>
  <si>
    <t>CME0022</t>
  </si>
  <si>
    <t>AE101b</t>
  </si>
  <si>
    <t>(AE101b) Convert Constant Volume AHU to VAV AHU with Hydronic Reheat - Electric Customer</t>
  </si>
  <si>
    <t>CMG0002</t>
  </si>
  <si>
    <t>AE101c</t>
  </si>
  <si>
    <t>(AE101c) Convert Constant Volume AHU to VAV AHU with Hydronic Reheat - Gas Customer</t>
  </si>
  <si>
    <t>HVAC Energy Recovery</t>
  </si>
  <si>
    <t>CSG0025</t>
  </si>
  <si>
    <t>AE102</t>
  </si>
  <si>
    <t>(AE102) Enthalpy Wheel Energy Recovery Units (250 to 50,000 CFM design supply air volume flow rate)</t>
  </si>
  <si>
    <t>CSG0024</t>
  </si>
  <si>
    <t>AE103</t>
  </si>
  <si>
    <t>(AE103) Fixed-Plate Air-to-Air Energy Recovery Units (250 to 50,000 CFM design supply air volume flow rate)</t>
  </si>
  <si>
    <t>CRG0019</t>
  </si>
  <si>
    <t>AE104</t>
  </si>
  <si>
    <t>(AE104) Dust Collector Exhaust Air Energy Recovery (&gt; 1,000 CFM exhaust air volume flow rate reduction)</t>
  </si>
  <si>
    <t>Boiler Efficiency Improvements</t>
  </si>
  <si>
    <t>CHG0234</t>
  </si>
  <si>
    <t>AE105a</t>
  </si>
  <si>
    <t>(AE105a) HVAC Boiler Stack Economizer - 80 to 199 degrees F</t>
  </si>
  <si>
    <t>CRG0005</t>
  </si>
  <si>
    <t>AE105b</t>
  </si>
  <si>
    <t>(AE105b) HVAC Boiler Stack Economizer - GT 200 degrees F</t>
  </si>
  <si>
    <t>CHG0235</t>
  </si>
  <si>
    <t>AE106a</t>
  </si>
  <si>
    <t>(AE106a) Process Boiler Stack Economizer - 80 to 199 degrees F</t>
  </si>
  <si>
    <t>Performance Measure</t>
  </si>
  <si>
    <t>CRG0006</t>
  </si>
  <si>
    <t>AE106b</t>
  </si>
  <si>
    <t>(AE106b) Process Boiler Stack Economizer - GT 200 degrees F</t>
  </si>
  <si>
    <t>CHG0229</t>
  </si>
  <si>
    <t>AE107</t>
  </si>
  <si>
    <t>(AE107) Waste Heat Recovery for Steam Boiler Makeup Water,Domestic Water, and Process Water Heating</t>
  </si>
  <si>
    <t>CHG0214</t>
  </si>
  <si>
    <t>AE108</t>
  </si>
  <si>
    <t>(AE108) Automatic Boiler Blowdown Reduction</t>
  </si>
  <si>
    <t>Refrigeration</t>
  </si>
  <si>
    <t>Refrigeration Equipment Condenser Waste Heat Recovery</t>
  </si>
  <si>
    <t>CSG0048</t>
  </si>
  <si>
    <t>AE109</t>
  </si>
  <si>
    <t>(AE109) Refrigeration Equipment Condenser WH Recovery to Decrease Natural Gas Domestic Water Heating Load</t>
  </si>
  <si>
    <t>CSG0060</t>
  </si>
  <si>
    <t>AE110</t>
  </si>
  <si>
    <t>(AE110) Refrigeration Equipment Condenser WH Recovery to Decrease Natural Gas Space Heating Load</t>
  </si>
  <si>
    <t>Data Center, Telecom or Computer Room Air Conditioning System (CRAC) Air-Side Economizer</t>
  </si>
  <si>
    <t>CHE0204</t>
  </si>
  <si>
    <t>AE201a</t>
  </si>
  <si>
    <t>(AE201a) Data Center, Telecom and CRAC Air-Side Economizer - Glycol - Class 1</t>
  </si>
  <si>
    <t>CHE0205</t>
  </si>
  <si>
    <t>AE201b</t>
  </si>
  <si>
    <t>(AE201b) Data Center, Telecom and CRAC Air-Side Economizer - Glycol - Class 2</t>
  </si>
  <si>
    <t>CHE0206</t>
  </si>
  <si>
    <t>AE201c</t>
  </si>
  <si>
    <t>(AE201c) Data Center, Telecom and CRAC Air-Side Economizer - Glycol - Class 3</t>
  </si>
  <si>
    <t>CHE0207</t>
  </si>
  <si>
    <t>AE202a</t>
  </si>
  <si>
    <t>(AE202a) Data Center, Telecom and CRAC Air-Side Economizer - Fresh Air - Class 1</t>
  </si>
  <si>
    <t>CHE0208</t>
  </si>
  <si>
    <t>AE202b</t>
  </si>
  <si>
    <t>(AE202b) Data Center, Telecom and CRAC Air-Side Economizer - Fresh Air - Class 2</t>
  </si>
  <si>
    <t>CHE0209</t>
  </si>
  <si>
    <t>AE202c</t>
  </si>
  <si>
    <t>(AE202c) Data Center, Telecom and CRAC Air-Side Economizer - Fresh Air - Class 3</t>
  </si>
  <si>
    <t>CHE0210</t>
  </si>
  <si>
    <t>AE203a</t>
  </si>
  <si>
    <t>(AE203a) Data Center, Telecom and CRAC Air-Side Economizer - Pumped Refrigerant - Class 1</t>
  </si>
  <si>
    <t>CHE0211</t>
  </si>
  <si>
    <t>AE203b</t>
  </si>
  <si>
    <t>(AE203b) Data Center, Telecom and CRAC Air-Side Economizer - Pumped Refrigerant - Class 2</t>
  </si>
  <si>
    <t>CHE0212</t>
  </si>
  <si>
    <t>AE203c</t>
  </si>
  <si>
    <t>(AE203c) Data Center, Telecom and CRAC Air-Side Economizer - Pumped Refrigerant - Class 3</t>
  </si>
  <si>
    <t>CHE0213</t>
  </si>
  <si>
    <t>AE204</t>
  </si>
  <si>
    <t>(AE204) Data Center, Telecom and CRAC Air-Side Economizer - Air to Air Heat Exchanger</t>
  </si>
  <si>
    <t>Water-Side Economizer</t>
  </si>
  <si>
    <t>CHE0131</t>
  </si>
  <si>
    <t>AE205</t>
  </si>
  <si>
    <t>(AE205) Water-Cooled Chiller</t>
  </si>
  <si>
    <t>CHE0132</t>
  </si>
  <si>
    <t>AE206</t>
  </si>
  <si>
    <t>(AE206) Air-Cooled Chiller</t>
  </si>
  <si>
    <t>HVAC or Process Equipment Condenser Waste Heat Recovery</t>
  </si>
  <si>
    <t>CRE0013</t>
  </si>
  <si>
    <t>AE207</t>
  </si>
  <si>
    <t>(AE207) Water-Cooled Condenser WH Recovery to Decrease Electric DWH Load</t>
  </si>
  <si>
    <t>CRE0012</t>
  </si>
  <si>
    <t>AE208</t>
  </si>
  <si>
    <t>(AE208) Air-Cooled Condenser WH Recovery to Decrease Electric DWH Load</t>
  </si>
  <si>
    <t>CRG0015</t>
  </si>
  <si>
    <t>AE209</t>
  </si>
  <si>
    <t>(AE209) Water-Cooled Condenser WH Recovery to Decrease Natural Gas DWH Load</t>
  </si>
  <si>
    <t>CRG0014</t>
  </si>
  <si>
    <t>AE210</t>
  </si>
  <si>
    <t>(AE210) Air-Cooled Condenser WH Recovery to Decrease Natural Gas DWH Load</t>
  </si>
  <si>
    <t>Operating Room Air Changes per Hour (ACH) Setback</t>
  </si>
  <si>
    <t>CRC0014</t>
  </si>
  <si>
    <t>AE211a</t>
  </si>
  <si>
    <t>(AE211a) Operating Room with 20% to 99.9% Outside Air - Electric and Gas Customer</t>
  </si>
  <si>
    <t>CRC0016</t>
  </si>
  <si>
    <t>AE211b</t>
  </si>
  <si>
    <t>(AE211b) Operating Room with 20% to 99.9% Outside Air - Gas Customer</t>
  </si>
  <si>
    <t>CRC0015</t>
  </si>
  <si>
    <t>AE211c</t>
  </si>
  <si>
    <t>(AE211c) Operating Room with 20% to 99.9% Outside Air - Electric Customer</t>
  </si>
  <si>
    <t>CRC0013</t>
  </si>
  <si>
    <t>AE212a</t>
  </si>
  <si>
    <t>(AE212a) Operating Room with 100% Outside Air - Electric and Gas Customer</t>
  </si>
  <si>
    <t>CHG0269</t>
  </si>
  <si>
    <t>AE212b</t>
  </si>
  <si>
    <t>(AE212b) Operating Room with 100% Outside Air - Gas Customer</t>
  </si>
  <si>
    <t>CRE0014</t>
  </si>
  <si>
    <t>AE212c</t>
  </si>
  <si>
    <t>(AE212c) Operating Room with 100% Outside Air - Electric Customer</t>
  </si>
  <si>
    <t>Laboratory</t>
  </si>
  <si>
    <t>Fume Hood</t>
  </si>
  <si>
    <t>CRE0004</t>
  </si>
  <si>
    <t>LB101a</t>
  </si>
  <si>
    <t>(LB101a) Automatic VAV Fume Hood Sash Closure System - Electric and Gas Customer</t>
  </si>
  <si>
    <t>CRE0005</t>
  </si>
  <si>
    <t>LB101b</t>
  </si>
  <si>
    <t>(LB101b) Automatic VAV Fume Hood Sash Closure System - Electric Customer</t>
  </si>
  <si>
    <t>CRG0010</t>
  </si>
  <si>
    <t>LB101c</t>
  </si>
  <si>
    <t>(LB101c) Automatic VAV Fume Hood Sash Closure System - Gas Customer</t>
  </si>
  <si>
    <t>Optimized Air Changes per Hour (ACH)</t>
  </si>
  <si>
    <t>CRE0006</t>
  </si>
  <si>
    <t>LB102a</t>
  </si>
  <si>
    <t>(LB102a) Reduced/Optimized Air Changes per Hour (ACH) - Electric and Gas Customer</t>
  </si>
  <si>
    <t>CRE0007</t>
  </si>
  <si>
    <t>LB102b</t>
  </si>
  <si>
    <t>(LB102b) Reduced/Optimized Air Changes per Hour (ACH) - Electric Customer</t>
  </si>
  <si>
    <t>CRG0011</t>
  </si>
  <si>
    <t>LB102c</t>
  </si>
  <si>
    <t>(LB102c) Reduced/Optimized Air Changes per Hour (ACH) - Gas Customer</t>
  </si>
  <si>
    <t>CRE0009</t>
  </si>
  <si>
    <t>LB103</t>
  </si>
  <si>
    <t>(LB103) VAV Fume Hood Sash Stops - Electric Customer</t>
  </si>
  <si>
    <t>CRC0009</t>
  </si>
  <si>
    <t>LB104a</t>
  </si>
  <si>
    <t>(LB104a) Fume Hood Ventilation Reduction (based on sash location) - Electric and Gas Customer</t>
  </si>
  <si>
    <t>CRE0001</t>
  </si>
  <si>
    <t>LB104b</t>
  </si>
  <si>
    <t>(LB104b) Fume Hood Ventilation Reduction (based on sash location) - Electric Customer</t>
  </si>
  <si>
    <t>CRG0009</t>
  </si>
  <si>
    <t>LB104c</t>
  </si>
  <si>
    <t>(LB104c) Fume Hood Ventilation Reduction (based on sash location) - Gas Customer</t>
  </si>
  <si>
    <t>CSE0095</t>
  </si>
  <si>
    <t>LB105a</t>
  </si>
  <si>
    <t>(LB105a) VAV Fume Hood Occupancy Sensor Control - Electric and Gas Customer</t>
  </si>
  <si>
    <t>CSE0097</t>
  </si>
  <si>
    <t>LB105b</t>
  </si>
  <si>
    <t>(LB105b) VAV Fume Hood Occupancy Sensor Control - Electric Customer</t>
  </si>
  <si>
    <t>CSE0096</t>
  </si>
  <si>
    <t>LB105c</t>
  </si>
  <si>
    <t>(LB105c) VAV Fume Hood Occupancy Sensor Control - Gas Customer</t>
  </si>
  <si>
    <t>CRE0010</t>
  </si>
  <si>
    <t>LB106a</t>
  </si>
  <si>
    <t>(LB106a) Low-Flow VAV Fume Hood - Electric and Gas Customer</t>
  </si>
  <si>
    <t>CRE0011</t>
  </si>
  <si>
    <t>LB106b</t>
  </si>
  <si>
    <t>(LB106b) Low-Flow VAV Fume Hood - Electric Customer</t>
  </si>
  <si>
    <t>CRG0013</t>
  </si>
  <si>
    <t>LB106c</t>
  </si>
  <si>
    <t>(LB106c) Low-Flow VAV Fume Hood - Gas Customer</t>
  </si>
  <si>
    <t>Tune-up/Maintenance</t>
  </si>
  <si>
    <t>Boiler or Process Burner Tune-up</t>
  </si>
  <si>
    <t>CHG0023</t>
  </si>
  <si>
    <t>TU101a</t>
  </si>
  <si>
    <t>(TU101a) Space Heating Boiler Tune-Up - Level 1 - 110 to 499 MBH</t>
  </si>
  <si>
    <t>CHG0024</t>
  </si>
  <si>
    <t>TU101b</t>
  </si>
  <si>
    <t>(TU101b) Space Heating Boiler Tune-Up - Level 2 - 500 to 1,199 MBH</t>
  </si>
  <si>
    <t>CHG0025</t>
  </si>
  <si>
    <t>TU101c</t>
  </si>
  <si>
    <t>(TU101c) Space Heating Boiler Tune-Up - Level 3 - At Least 1,200 MBH</t>
  </si>
  <si>
    <t>CHG0285</t>
  </si>
  <si>
    <t>TU102a</t>
  </si>
  <si>
    <t>(TU102a) Process Boiler Tune-Up - Level 4 - 300 to 2,999 MBH</t>
  </si>
  <si>
    <t>CHG0284</t>
  </si>
  <si>
    <t>TU102b</t>
  </si>
  <si>
    <t>(TU102b) Process Boiler Tune-Up - Level 5 - 3,000 to 9,999 MBH</t>
  </si>
  <si>
    <t>CHG0283</t>
  </si>
  <si>
    <t>TU102c</t>
  </si>
  <si>
    <t>(TU102c) Process Boiler Tune-Up - Level 6 - At Least 10,000 MBH</t>
  </si>
  <si>
    <t>CHG0224</t>
  </si>
  <si>
    <t>TU103a</t>
  </si>
  <si>
    <t>(TU103a) Process Burner Tune-Up - Level 7 - 300 to 499 MBH</t>
  </si>
  <si>
    <t>CHG0225</t>
  </si>
  <si>
    <t>TU103b</t>
  </si>
  <si>
    <t>(TU103b) Process Burner Tune-Up - Level 8 - 500 to 1,199 MBH</t>
  </si>
  <si>
    <t>CHG0226</t>
  </si>
  <si>
    <t>TU103c</t>
  </si>
  <si>
    <t>(TU103c) Process Burner Tune-Up - Level 9 - At Least 1,200 MBH</t>
  </si>
  <si>
    <t>CHG0250</t>
  </si>
  <si>
    <t>TU104a</t>
  </si>
  <si>
    <t>(TU104a) Pool and Spa Boiler Tune-Up - Level 10 - 300 to 499 MBH</t>
  </si>
  <si>
    <t>CHG0251</t>
  </si>
  <si>
    <t>TU104b</t>
  </si>
  <si>
    <t>(TU104b) Pool and Spa Boiler Tune-Up - Level 11 - 500 to 1,199 MBH</t>
  </si>
  <si>
    <t>CHG0252</t>
  </si>
  <si>
    <t>TU104c</t>
  </si>
  <si>
    <t>(TU104c) Pool and Spa Boiler Tune-Up - Level 12 - At Least 1,200 MBH</t>
  </si>
  <si>
    <t>CWG0016</t>
  </si>
  <si>
    <t>TU105a</t>
  </si>
  <si>
    <t>(TU105a) Domestic Water Heating Boiler Tune-Up - Level 13 - 199 to 499 MBH</t>
  </si>
  <si>
    <t>CWG0017</t>
  </si>
  <si>
    <t>TU105b</t>
  </si>
  <si>
    <t>(TU105b) Domestic Water Heating Boiler Tune-Up - Level 14 - 500 to 1,199 MBH</t>
  </si>
  <si>
    <t>CWG0019</t>
  </si>
  <si>
    <t>TU105c</t>
  </si>
  <si>
    <t>(TU105c) Domestic Water Heating Boiler Tune-Up - Level 15 - At Least 1,200 MBH</t>
  </si>
  <si>
    <t>Forced Air Furnace, Unit Heater or Rooftop Unit (RTU) Tune-up</t>
  </si>
  <si>
    <t>CHG0019</t>
  </si>
  <si>
    <t>TU106a</t>
  </si>
  <si>
    <t>(TU106a) Forced Air Furnace, Unit Heater or Rooftop Unit (RTU) Tune-up - 40 to 299 MBH</t>
  </si>
  <si>
    <t>CHG0021</t>
  </si>
  <si>
    <t>TU106b</t>
  </si>
  <si>
    <t>(TU106b) Forced Air Furnace, Unit Heater or Rooftop Unit (RTU) Tune-up - At least 300 MBH</t>
  </si>
  <si>
    <t>Chiller Tune-up</t>
  </si>
  <si>
    <t>CHE0145</t>
  </si>
  <si>
    <t>TU201a</t>
  </si>
  <si>
    <t>(TU201a) Air- or Water-Cooled Chiller Tune-up - 20 to 149 Tons</t>
  </si>
  <si>
    <t>CHE0146</t>
  </si>
  <si>
    <t>TU201b</t>
  </si>
  <si>
    <t>(TU201b) Air- or Water-Cooled Chiller Tune-up - 150 to 999 Tons</t>
  </si>
  <si>
    <t>CWE0029</t>
  </si>
  <si>
    <t>TU201c</t>
  </si>
  <si>
    <t>(TU201c) Air- or Water-Cooled Chiller Tune-up - At Least 1,000 Tons</t>
  </si>
  <si>
    <t>Steam Trap Monitoring System</t>
  </si>
  <si>
    <t>CHG0268</t>
  </si>
  <si>
    <t>TU202</t>
  </si>
  <si>
    <t>(TU202) Steam Trap Monitoring System - Space Heat</t>
  </si>
  <si>
    <t>CHG0270</t>
  </si>
  <si>
    <t>TU203</t>
  </si>
  <si>
    <t>(TU203) Steam Trap Monitoring System - Process Heat</t>
  </si>
  <si>
    <t>Outdoor Air Damper Assembly</t>
  </si>
  <si>
    <t>CWG0030</t>
  </si>
  <si>
    <t>TU204a</t>
  </si>
  <si>
    <t>(TU204a) New Outdoor Air Damper Assembly</t>
  </si>
  <si>
    <t>CWG0031</t>
  </si>
  <si>
    <t>TU204b</t>
  </si>
  <si>
    <t>(TU204b) Repair Outdoor Air Damper Assembly (i.e. change damper seals)</t>
  </si>
  <si>
    <t>Steam Trap Repair or Replacement (Failed-Open)</t>
  </si>
  <si>
    <t>CHG0257</t>
  </si>
  <si>
    <t>TU205</t>
  </si>
  <si>
    <t>(TU205) HVAC Steam Traps</t>
  </si>
  <si>
    <t>CHG0271</t>
  </si>
  <si>
    <t>TU206</t>
  </si>
  <si>
    <t>(TU206) Process Steam Traps (&gt; 50 psig and &gt; 4,000 hrs./yr.)</t>
  </si>
  <si>
    <t>Refrigeration, Laundry &amp; Kitchen</t>
  </si>
  <si>
    <t>Refrigeration Equipment</t>
  </si>
  <si>
    <t>CSE0167</t>
  </si>
  <si>
    <t>RL101</t>
  </si>
  <si>
    <t>(RL101) Discus Compressors for Walk-in Coolers or Freezers</t>
  </si>
  <si>
    <t>CSE0168</t>
  </si>
  <si>
    <t>RL102</t>
  </si>
  <si>
    <t>(RL102) Scroll Compressors for Walk-in Coolers or Freezers</t>
  </si>
  <si>
    <t>CSE0163</t>
  </si>
  <si>
    <t>RL103a</t>
  </si>
  <si>
    <t>(RL103a) Refrigeration Condenser Floating Head Pressure Controls - Grocery Store Systems</t>
  </si>
  <si>
    <t>CSE0088</t>
  </si>
  <si>
    <t>RL103b</t>
  </si>
  <si>
    <t>(RL103b) Refrigeration Condenser Floating Head Pressure Controls - Non-Grocery Store Systems, including Industrial Process Cooling</t>
  </si>
  <si>
    <t>CSE0165</t>
  </si>
  <si>
    <t>RL104</t>
  </si>
  <si>
    <t>(RL104) Walk-in Cooler Air-Side Economizers (&gt; 1,000 ft³) (33° to 50°F)</t>
  </si>
  <si>
    <t>Refrigerated Space LED Lighting</t>
  </si>
  <si>
    <t>CSE0022</t>
  </si>
  <si>
    <t>RL105</t>
  </si>
  <si>
    <t>(RL105) Refrigerated Space LED Lighting (Refrigeration Savings) -20°F to 0°F</t>
  </si>
  <si>
    <t>CSE0023</t>
  </si>
  <si>
    <t>RL106</t>
  </si>
  <si>
    <t>(RL106) Refrigerated Space LED Lighting (Refrigeration Savings) 1°F to 20°F</t>
  </si>
  <si>
    <t>CSE0024</t>
  </si>
  <si>
    <t>RL107</t>
  </si>
  <si>
    <t>(RL107) Refrigerated Space LED Lighting (Refrigeration Savings) 21°F to 40°F</t>
  </si>
  <si>
    <t>Refrigeration Controls</t>
  </si>
  <si>
    <t>CSE0011</t>
  </si>
  <si>
    <t>RL108</t>
  </si>
  <si>
    <t>(RL108) Case Cooler or Freezer Anti-Sweat Heater Controls</t>
  </si>
  <si>
    <t>CSE0166</t>
  </si>
  <si>
    <t>RL109</t>
  </si>
  <si>
    <t>(RL109) Walk-in Cooler or Freezer Defrost Controls</t>
  </si>
  <si>
    <t>CSE0026</t>
  </si>
  <si>
    <t>RL110a</t>
  </si>
  <si>
    <t>(RL110a) Walk-in Cooler or Freezer Evaporator Fan Speed Controls - Electronically Commutated Motor</t>
  </si>
  <si>
    <t>CSE0085</t>
  </si>
  <si>
    <t>RL110b</t>
  </si>
  <si>
    <t>(RL110b) Walk-in Cooler or Freezer Evaporator Fan Speed Controls - Permanent Split Capacitor Motor</t>
  </si>
  <si>
    <t>CSE0087</t>
  </si>
  <si>
    <t>RL110c</t>
  </si>
  <si>
    <t>(RL110c) Walk-in Cooler or Freezer Evaporator Fan Speed Controls - Shaded Pole Motor</t>
  </si>
  <si>
    <t>CSE0184</t>
  </si>
  <si>
    <t>RL111</t>
  </si>
  <si>
    <t>(RL111) Evaporator Fan Controls with Demand Defrost - Walk-in Cooler (33° to 50°F)</t>
  </si>
  <si>
    <t>CSE0183</t>
  </si>
  <si>
    <t>RL112</t>
  </si>
  <si>
    <t>(RL112) Evaporator Fan Controls with Demand Defrost - Walk-in Freezer (&lt; 32°F)</t>
  </si>
  <si>
    <t>Refrigeration Evaporator Fan Motors</t>
  </si>
  <si>
    <t>CSE0020</t>
  </si>
  <si>
    <t>RL113</t>
  </si>
  <si>
    <t>(RL113) Refrigerated Case Evaporator Fan Electronically Commutated Motors (ECM)</t>
  </si>
  <si>
    <t>CSE0089</t>
  </si>
  <si>
    <t>RL114</t>
  </si>
  <si>
    <t>(RL114) Walk-in Cooler or Freezer Evaporator Fan Electronically Commutated Motors (ECM)</t>
  </si>
  <si>
    <t>CSE0114</t>
  </si>
  <si>
    <t>RL115</t>
  </si>
  <si>
    <t>(RL115) Walk-in Cooler or Freezer Evaporator Fan/Motor Assembly Reduction</t>
  </si>
  <si>
    <t>Refrigerated Case LED Lighting</t>
  </si>
  <si>
    <t>CSE0013</t>
  </si>
  <si>
    <t>RL116</t>
  </si>
  <si>
    <t>(RL116) LED Lighting for Case Cooler or Freezer</t>
  </si>
  <si>
    <t>CSE0021</t>
  </si>
  <si>
    <t>RL117</t>
  </si>
  <si>
    <t>(RL117) Occupancy Sensors for Case Cooler or Freezer LED Lighting</t>
  </si>
  <si>
    <t>Walk-in or Case Cooler or Freezer Evaporator Fan Motors</t>
  </si>
  <si>
    <t>CSE0191</t>
  </si>
  <si>
    <t>RL201</t>
  </si>
  <si>
    <t>(RL201) Medium Temp. Case, Replacing Shaded Pole Motor (33° to 50°F)</t>
  </si>
  <si>
    <t>CSE0192</t>
  </si>
  <si>
    <t>RL202</t>
  </si>
  <si>
    <t>(RL202) Low Temp. Case, Replacing Shaded Pole Motor (&lt; 32°F)</t>
  </si>
  <si>
    <t>CSE0193</t>
  </si>
  <si>
    <t>RL203</t>
  </si>
  <si>
    <t>(RL203) Medium Temp. Walk-in, Replacing Shaded Pole Motor (33° to 50°F)</t>
  </si>
  <si>
    <t>CSE0194</t>
  </si>
  <si>
    <t>RL204</t>
  </si>
  <si>
    <t>(RL204) Low Temp. Walk-in, Replacing Shaded Pole Motor (&lt; 32°F)</t>
  </si>
  <si>
    <t>CSE0195</t>
  </si>
  <si>
    <t>RL205</t>
  </si>
  <si>
    <t>(RL205) Medium Temp. Walk-in, Replacing Permanent Split Capacitor Motor</t>
  </si>
  <si>
    <t>CSE0196</t>
  </si>
  <si>
    <t>RL206</t>
  </si>
  <si>
    <t>(RL206) Low Temp. Walk-in, Replacing Permanent Split Capacitor Motor</t>
  </si>
  <si>
    <t>Reach-in Refrigerated Case Doors</t>
  </si>
  <si>
    <t>CSE0148</t>
  </si>
  <si>
    <t>RL207a</t>
  </si>
  <si>
    <t>(RL207a) No Heat Case Cooler or Freezer Doors (no anti-sweat heater)</t>
  </si>
  <si>
    <t>CSE0149</t>
  </si>
  <si>
    <t>RL207b</t>
  </si>
  <si>
    <t>(RL207b) Low Heat Case Cooler or Freezer Doors (low wattage anti-sweat heater)</t>
  </si>
  <si>
    <t>CSC0028</t>
  </si>
  <si>
    <t>RL208a</t>
  </si>
  <si>
    <t>(RL208a) Adding Case Cooler Doors (33°F to 50°F) - Electric and Gas Customer</t>
  </si>
  <si>
    <t>CSE0027</t>
  </si>
  <si>
    <t>RL208b</t>
  </si>
  <si>
    <t>(RL208b) Adding Case Cooler Doors (33°F to 50°F) - Electric Customer</t>
  </si>
  <si>
    <t>CSG0063</t>
  </si>
  <si>
    <t>RL208c</t>
  </si>
  <si>
    <t>(RL208c) Adding Case Cooler Doors (33°F to 50°F) - Gas Customer</t>
  </si>
  <si>
    <t>CSC0030</t>
  </si>
  <si>
    <t>RL209a</t>
  </si>
  <si>
    <t>(RL209a) Adding Case Freezer Doors (0°F to 32°F) - Electric and Gas Customer</t>
  </si>
  <si>
    <t>CSE0029</t>
  </si>
  <si>
    <t>RL209b</t>
  </si>
  <si>
    <t>(RL209b) Adding Case Freezer Doors (0°F to 32°F) - Electric Customer</t>
  </si>
  <si>
    <t>CSG0064</t>
  </si>
  <si>
    <t>RL209c</t>
  </si>
  <si>
    <t>(RL209c) Adding Case Freezer Doors (0°F to 32°F) - Gas Customer</t>
  </si>
  <si>
    <t>Refrigeration Insulation and Envelope</t>
  </si>
  <si>
    <t>CSE0007</t>
  </si>
  <si>
    <t>RL210</t>
  </si>
  <si>
    <t>(RL210) Open Case Cooler or Freezer Night Covers</t>
  </si>
  <si>
    <t>CBC0003</t>
  </si>
  <si>
    <t>RL211</t>
  </si>
  <si>
    <t>(RL211) Refrigerated Space Doorway Strip Curtains, Medium Temp. (1°F to 40°F)</t>
  </si>
  <si>
    <t>CBC0004</t>
  </si>
  <si>
    <t>RL212</t>
  </si>
  <si>
    <t>(RL212) Refrigerated Space Doorway Strip Curtains, Low Temperature (&lt; 0°F)</t>
  </si>
  <si>
    <t>CSE0099</t>
  </si>
  <si>
    <t>RL213</t>
  </si>
  <si>
    <t>(RL213) Walk-in Cooler or Freezer Door Gasket Seals</t>
  </si>
  <si>
    <t>CSG0028</t>
  </si>
  <si>
    <t>RL214a</t>
  </si>
  <si>
    <t>(RL214a) Automatic High-Speed Doors - Between Freezer and Cooler</t>
  </si>
  <si>
    <t>CSG0030</t>
  </si>
  <si>
    <t>RL214b</t>
  </si>
  <si>
    <t>(RL214b) Automatic High-Speed Doors - Between Freezer and Dock</t>
  </si>
  <si>
    <t>CSG0029</t>
  </si>
  <si>
    <t>RL214c</t>
  </si>
  <si>
    <t>(RL214c) Automatic High-Speed Doors - Between Cooler and Dock</t>
  </si>
  <si>
    <t>Integrated Variable Speed Motors</t>
  </si>
  <si>
    <t>RL215</t>
  </si>
  <si>
    <t>(RL215) Integrated Variable Speed Motor (e.g. ECM) on Grocery Store Refrigeration System Exterior Condenser Fans</t>
  </si>
  <si>
    <t>Laundry</t>
  </si>
  <si>
    <t>CSG0001</t>
  </si>
  <si>
    <t>RL301</t>
  </si>
  <si>
    <t>(RL301) Laundry Ozone-Generation System (Natural Gas Water Heater)</t>
  </si>
  <si>
    <t>CWG0006</t>
  </si>
  <si>
    <t>RL302</t>
  </si>
  <si>
    <t>(RL302) Clothes Washers (Natural Gas Water Heater) - Gas Customer</t>
  </si>
  <si>
    <t>CSE0010</t>
  </si>
  <si>
    <t>RL303</t>
  </si>
  <si>
    <t>(RL303) Clothes Washers (Electric Water Heater) - Electric Customer</t>
  </si>
  <si>
    <t>Commercial Kitchen Ventilation Control</t>
  </si>
  <si>
    <t>CSC0047</t>
  </si>
  <si>
    <t>RL304</t>
  </si>
  <si>
    <t>(RL304) Commercial Kitchen Ventilation Controls - Electic and Gas Customer</t>
  </si>
  <si>
    <t>CSG0087</t>
  </si>
  <si>
    <t>(RL304) Commercial Kitchen Ventilation Controls - Gas Customer</t>
  </si>
  <si>
    <t>CSC0052</t>
  </si>
  <si>
    <t>RL305</t>
  </si>
  <si>
    <t>(RL305) Engineered Commercial Kitchen Ventilation Hoods - Electric and Gas Customer</t>
  </si>
  <si>
    <t>CSG0109</t>
  </si>
  <si>
    <t>(RL305) Engineered Commercial Kitchen Ventilation Hoods - Gas Customer</t>
  </si>
  <si>
    <t>RL306</t>
  </si>
  <si>
    <t>(RL306) Restaurant Demand Control Ventilation (Dining Room Only)</t>
  </si>
  <si>
    <t>Dishwashers</t>
  </si>
  <si>
    <t>CSG0054</t>
  </si>
  <si>
    <t>RL307</t>
  </si>
  <si>
    <t>(RL307) Commercial Dishwashers (Natural Gas Water Heater)</t>
  </si>
  <si>
    <t>CSG0017</t>
  </si>
  <si>
    <t>RL308</t>
  </si>
  <si>
    <t>(RL308) Under Counter Dishwashers (Natural Gas Water Heater)</t>
  </si>
  <si>
    <t>Envelope</t>
  </si>
  <si>
    <t>Building Envelope and Insulation</t>
  </si>
  <si>
    <t>Building Insulation</t>
  </si>
  <si>
    <t>CSC0106</t>
  </si>
  <si>
    <t>BE101</t>
  </si>
  <si>
    <t>(BE101) Wall Insulation - Electric and Gas Customer</t>
  </si>
  <si>
    <t>CSG0006</t>
  </si>
  <si>
    <t>(BE101) Wall Insulation - Gas Only Customer</t>
  </si>
  <si>
    <t>CSG0032</t>
  </si>
  <si>
    <t>BE102a</t>
  </si>
  <si>
    <t>(BE102a) Flat Roof Insulation - R 10 to R 18 - Electric and Gas Customer</t>
  </si>
  <si>
    <t>CSG0034</t>
  </si>
  <si>
    <t>BE102b</t>
  </si>
  <si>
    <t>(BE102b) Flat Roof Insulation - R 12 to R 18 - Electric and Gas Customer</t>
  </si>
  <si>
    <t>CSG0036</t>
  </si>
  <si>
    <t>BE102c</t>
  </si>
  <si>
    <t>(BE102c) Flat Roof Insulation - R 14 to R 18 - Electric and Gas Customer</t>
  </si>
  <si>
    <t>CSG0038</t>
  </si>
  <si>
    <t>BE102d</t>
  </si>
  <si>
    <t>(BE102d) Flat Roof Insulation - R 16 to R 18 - Electric and Gas Customer</t>
  </si>
  <si>
    <t>CSG0040</t>
  </si>
  <si>
    <t>BE102e</t>
  </si>
  <si>
    <t>(BE102e) Flat Roof Insulation - R 18 to R 20 - Electric and Gas Customer</t>
  </si>
  <si>
    <t>CSG0042</t>
  </si>
  <si>
    <t>BE102f</t>
  </si>
  <si>
    <t>(BE102f) Flat Roof Insulation - R 20 to R 22 - Electric and Gas Customer</t>
  </si>
  <si>
    <t>CSG0044</t>
  </si>
  <si>
    <t>BE102g</t>
  </si>
  <si>
    <t>(BE102g) Flat Roof Insulation - R 22 to R 24 - Electric and Gas Customer</t>
  </si>
  <si>
    <t>CSG0033</t>
  </si>
  <si>
    <t>(BE102a) Flat Roof Insulation - R 10 to R 18 - Gas Customer</t>
  </si>
  <si>
    <t>CSG0035</t>
  </si>
  <si>
    <t>(BE102b) Flat Roof Insulation - R 12 to R 18 - Gas Customer</t>
  </si>
  <si>
    <t>CSG0037</t>
  </si>
  <si>
    <t>(BE102c) Flat Roof Insulation - R 14 to R 18 - Gas Customer</t>
  </si>
  <si>
    <t>CSG0039</t>
  </si>
  <si>
    <t>(BE102d) Flat Roof Insulation - R 16 to R 18 - Gas Customer</t>
  </si>
  <si>
    <t>CSG0041</t>
  </si>
  <si>
    <t>(BE102e) Flat Roof Insulation - R 18 to R 20 - Gas Customer</t>
  </si>
  <si>
    <t>CSG0043</t>
  </si>
  <si>
    <t>(BE102f) Flat Roof Insulation - R 20 to R 22 - Gas Customer</t>
  </si>
  <si>
    <t>CSG0045</t>
  </si>
  <si>
    <t>(BE102g) Flat Roof Insulation - R 22 to R 24 - Gas Customer</t>
  </si>
  <si>
    <t>CSC0039</t>
  </si>
  <si>
    <t>BE103</t>
  </si>
  <si>
    <t>(BE103) Attic Roof Insulation - Electric and Gas Customer</t>
  </si>
  <si>
    <t>CSG0012</t>
  </si>
  <si>
    <t>(BE103) Attic Roof Insulation - Gas Customer</t>
  </si>
  <si>
    <t>Building Envelope</t>
  </si>
  <si>
    <t>CBC0001</t>
  </si>
  <si>
    <t>BE104</t>
  </si>
  <si>
    <t>(BE104) Window Reduction (Consumers Energy Natural Gas Customer Only) - Electric and Gas Customer</t>
  </si>
  <si>
    <t>CBC0002</t>
  </si>
  <si>
    <t>(BE104) Window Reduction (Consumers Energy Natural Gas Customer Only) - Gas Customer</t>
  </si>
  <si>
    <t>CSE0100</t>
  </si>
  <si>
    <t>BE105</t>
  </si>
  <si>
    <t>(BE105) High-Efficiency Window Film (Consumers Energy Electric Customer Only)</t>
  </si>
  <si>
    <t>CBE0004</t>
  </si>
  <si>
    <t>BE106</t>
  </si>
  <si>
    <t>(BE106) Window Awnings (Consumers Energy Electric Customer Only)</t>
  </si>
  <si>
    <t>Manually divided savings by 100.  eTracker savings are wrong.</t>
  </si>
  <si>
    <t>CSE0132</t>
  </si>
  <si>
    <t>BE107</t>
  </si>
  <si>
    <t>(BE107) High Performance Window Glazing (Consumers Energy Electric Customer Only)</t>
  </si>
  <si>
    <t>CBE0003</t>
  </si>
  <si>
    <t>BE108</t>
  </si>
  <si>
    <t>(BE108) Cool (White) Roof (Consumers Energy Electric Customer Only)</t>
  </si>
  <si>
    <t>CBG0002</t>
  </si>
  <si>
    <t>BE109</t>
  </si>
  <si>
    <t>(BE109) Automatic High-Speed Doors for Building Exterior</t>
  </si>
  <si>
    <t>Pool Covers</t>
  </si>
  <si>
    <t>CSG0104</t>
  </si>
  <si>
    <t>BE110a</t>
  </si>
  <si>
    <t>(BE110a) Automatic Pool Covers 400 - 2,400 sq. ft.</t>
  </si>
  <si>
    <t>CSG0105</t>
  </si>
  <si>
    <t>BE110b</t>
  </si>
  <si>
    <t>(BE110b) Automatic Pool Covers 2,401 - 4,600 sq. ft.</t>
  </si>
  <si>
    <t>CSG0106</t>
  </si>
  <si>
    <t>BE110c</t>
  </si>
  <si>
    <t>(BE110c) Automatic Pool Covers 4,601 - 6,800 sq. ft.</t>
  </si>
  <si>
    <t>CSG0107</t>
  </si>
  <si>
    <t>BE110d</t>
  </si>
  <si>
    <t>(BE110d) Automatic Pool Covers 6,801 - 9,000 sq. ft.</t>
  </si>
  <si>
    <t>CSG0108</t>
  </si>
  <si>
    <t>BE110e</t>
  </si>
  <si>
    <t>(BE110e) Automatic Pool Covers 9,001 - 10,000 sq. ft.</t>
  </si>
  <si>
    <t>CSG0099</t>
  </si>
  <si>
    <t>BE111a</t>
  </si>
  <si>
    <t>(BE111a) Manual and Semi-Automatic Pool Covers 400 - 2,400 sq. ft.</t>
  </si>
  <si>
    <t>CSG0100</t>
  </si>
  <si>
    <t>BE111b</t>
  </si>
  <si>
    <t>(BE111b) Manual and Semi-Automatic Pool Covers 2,401 - 4,600 sq. ft.</t>
  </si>
  <si>
    <t>CSG0101</t>
  </si>
  <si>
    <t>BE111c</t>
  </si>
  <si>
    <t>(BE111c) Manual and Semi-Automatic Pool Covers 4,601 - 6,800 sq. ft.</t>
  </si>
  <si>
    <t>CSG0102</t>
  </si>
  <si>
    <t>BE111d</t>
  </si>
  <si>
    <t>(BE111d) Manual and Semi-Automatic Pool Covers 6,801 - 9,000 sq. ft.</t>
  </si>
  <si>
    <t>BE111e</t>
  </si>
  <si>
    <t>(BE111e) Manual and Semi-Automatic Pool Covers 9,001 - 10,000 sq. ft.</t>
  </si>
  <si>
    <t>not in eTracker, why?</t>
  </si>
  <si>
    <t>Pipe and Ductwork Insulation</t>
  </si>
  <si>
    <t>Pipe Insulation</t>
  </si>
  <si>
    <t>CWG0013</t>
  </si>
  <si>
    <t>IN101</t>
  </si>
  <si>
    <t>(IN101) Steam Space Heating Supply Piping (Unconditioned Space)</t>
  </si>
  <si>
    <t>CHG0215</t>
  </si>
  <si>
    <t>IN102</t>
  </si>
  <si>
    <t>(IN102) Steam Space Heating Condensate Piping (Conditioned or Unconditioned Space)</t>
  </si>
  <si>
    <t>CWG0001</t>
  </si>
  <si>
    <t>IN103</t>
  </si>
  <si>
    <t>(IN103) Hydronic Space Heating Piping (Unconditioned Space)</t>
  </si>
  <si>
    <t>CWG0023</t>
  </si>
  <si>
    <t>IN104a</t>
  </si>
  <si>
    <t>(IN104a) Domestic Hot Water Piping - Natural Gas - Unconditioned Space</t>
  </si>
  <si>
    <t>CWG0025</t>
  </si>
  <si>
    <t>IN104b</t>
  </si>
  <si>
    <t>(IN104b) Domestic Hot Water Piping - Natural Gas - Conditioned Space</t>
  </si>
  <si>
    <t>CHC0020</t>
  </si>
  <si>
    <t>IN105a</t>
  </si>
  <si>
    <t>(IN105a) Process Steam Supply Piping - Conditioned Space - Natural Gas Customers</t>
  </si>
  <si>
    <t>CHG0052</t>
  </si>
  <si>
    <t>IN105b</t>
  </si>
  <si>
    <t>(IN105b) Process Steam Supply Piping - Conditioned Space (Not A/C and Natural Gas Customers)</t>
  </si>
  <si>
    <t>CHG0051</t>
  </si>
  <si>
    <t>IN105c</t>
  </si>
  <si>
    <t>(IN105c) Process Steam Supply Piping - Unconditioned Space (Natural Gas Customers)</t>
  </si>
  <si>
    <t>CHG0056</t>
  </si>
  <si>
    <t>IN106a</t>
  </si>
  <si>
    <t>(IN106a) Process Steam Condensate Piping - Unconditioned Space (Natural Gas Customers)</t>
  </si>
  <si>
    <t>CHG0054</t>
  </si>
  <si>
    <t>IN106b</t>
  </si>
  <si>
    <t>(IN106b) Process Steam Condensate Piping - Conditioned Space (Not A/C and Natural Gas Customers)</t>
  </si>
  <si>
    <t>CSG0081</t>
  </si>
  <si>
    <t>IN107</t>
  </si>
  <si>
    <t>(IN107) Domestic Hot Water - Unconditioned Space - Natural Gas</t>
  </si>
  <si>
    <t>CSG0082</t>
  </si>
  <si>
    <t>IN108</t>
  </si>
  <si>
    <t>(IN108) Hydronic Space Heating - Unconditioned Space - Natural Gas</t>
  </si>
  <si>
    <t>CSG0083</t>
  </si>
  <si>
    <t>IN109</t>
  </si>
  <si>
    <t>(IN109) Domestic Hot Water - Conditioned Space - Natural Gas</t>
  </si>
  <si>
    <t>CWE0007</t>
  </si>
  <si>
    <t>IN110a</t>
  </si>
  <si>
    <t>(IN110a) Domestic Hot Water Piping - Unconditioned Space</t>
  </si>
  <si>
    <t>CWE0010</t>
  </si>
  <si>
    <t>IN110b</t>
  </si>
  <si>
    <t>(IN110b) Domestic Hot Water Piping - Conditioned Space</t>
  </si>
  <si>
    <t>CHE0128</t>
  </si>
  <si>
    <t>IN111</t>
  </si>
  <si>
    <t>(IN111) Data Center - Conditioned Space</t>
  </si>
  <si>
    <t>CSE0134</t>
  </si>
  <si>
    <t>IN112a</t>
  </si>
  <si>
    <t>(IN112a) Med Temperature Refrigeration - Conditioned Space</t>
  </si>
  <si>
    <t>CSE0136</t>
  </si>
  <si>
    <t>IN112b</t>
  </si>
  <si>
    <t>(IN112b) Med Temperature Refrigeration - Unconditioned Space</t>
  </si>
  <si>
    <t>CSE0137</t>
  </si>
  <si>
    <t>IN113</t>
  </si>
  <si>
    <t>(IN113) Low Temperature Refrigeration - Conditioned or Unconditioned Space</t>
  </si>
  <si>
    <t>Ductwork Insulation</t>
  </si>
  <si>
    <t>CSG0055</t>
  </si>
  <si>
    <t>IN114</t>
  </si>
  <si>
    <t>(IN114) Supply or Return Air Ductwork Insulation - Unconditioned Space (e.g. Crawl Space) - Supply Air</t>
  </si>
  <si>
    <t>CSG0056</t>
  </si>
  <si>
    <t>IN115</t>
  </si>
  <si>
    <t>(IN115) Supply or Return Air Ductwork Insulation - Unconditioned Space (e.g. Crawl Space) - Return Air</t>
  </si>
  <si>
    <t>CSG0065</t>
  </si>
  <si>
    <t>IN116</t>
  </si>
  <si>
    <t>(IN116) Supply or Return Air Ductwork Insulation - Exterior Space - Supply Air</t>
  </si>
  <si>
    <t>CSG0066</t>
  </si>
  <si>
    <t>IN117</t>
  </si>
  <si>
    <t>(IN117) Supply or Return Air Ductwork Insulation - Exterior Space - Return Air</t>
  </si>
  <si>
    <t>Non-Measure</t>
  </si>
  <si>
    <t>Agricultural</t>
  </si>
  <si>
    <t>Energy Audit</t>
  </si>
  <si>
    <t>CBE0404</t>
  </si>
  <si>
    <t>AG101</t>
  </si>
  <si>
    <t>(AG101) Farm Energy Audit as Defined by USDA (Type 2) - Electric and Gas Customer</t>
  </si>
  <si>
    <t>CBE0405</t>
  </si>
  <si>
    <t>(AG101) Farm Energy Audit as Defined by USDA (Type 2) - Electric Customer</t>
  </si>
  <si>
    <t>CBG0402</t>
  </si>
  <si>
    <t>(AG101) Farm Energy Audit as Defined by USDA (Type 2) - Gas Customer</t>
  </si>
  <si>
    <t>Agriculture</t>
  </si>
  <si>
    <t>Grain</t>
  </si>
  <si>
    <t>CSG0047</t>
  </si>
  <si>
    <t>AG102</t>
  </si>
  <si>
    <t>(AG102) New Grain Dryer (Consumers Energy Natural Gas Customers)</t>
  </si>
  <si>
    <t>CSE0162</t>
  </si>
  <si>
    <t>AG103</t>
  </si>
  <si>
    <t>(AG103) Add Heat Recovery to Grain Dryer (Consumers Energy Natural Gas Customers)</t>
  </si>
  <si>
    <t>CSE0101</t>
  </si>
  <si>
    <t>AG104</t>
  </si>
  <si>
    <t>(AG104) Temperature / Moisture Management Controller (Consumers Energy Electric Customers)</t>
  </si>
  <si>
    <t>Greenhouse</t>
  </si>
  <si>
    <t>CSG0004</t>
  </si>
  <si>
    <t>AG105</t>
  </si>
  <si>
    <t>(AG105) Heat Curtains</t>
  </si>
  <si>
    <t>CSG0050</t>
  </si>
  <si>
    <t>AG106</t>
  </si>
  <si>
    <t>(AG106) Infrared Film - Replacing a Single-Layer Roof with a Double-Layer Roof</t>
  </si>
  <si>
    <t>CSG0051</t>
  </si>
  <si>
    <t>AG107</t>
  </si>
  <si>
    <t>(AG107) Infrared Film - Replacing a Double-Layer Roof with a Double-Layer Roof</t>
  </si>
  <si>
    <t>CSG0098</t>
  </si>
  <si>
    <t>AG108</t>
  </si>
  <si>
    <t>(AG108) Environmental Controls</t>
  </si>
  <si>
    <t>CSG0058</t>
  </si>
  <si>
    <t>AG109</t>
  </si>
  <si>
    <t>(AG109) In-Floor or In-Bench Hydronic Heating Systems (without heat curtains)</t>
  </si>
  <si>
    <t>CSG0059</t>
  </si>
  <si>
    <t>AG110</t>
  </si>
  <si>
    <t>(AG110) In-Floor or In-Bench Hydronic Heating Systems (with heat curtains)</t>
  </si>
  <si>
    <t>Ventilation</t>
  </si>
  <si>
    <t>CSE0104</t>
  </si>
  <si>
    <t>AG111a</t>
  </si>
  <si>
    <t>(AG111a) Circulation, Exhaust or Ventilation Fans - 24 Inch to 35 Inch Fan Blade Diameter</t>
  </si>
  <si>
    <t>CSE0105</t>
  </si>
  <si>
    <t>AG111b</t>
  </si>
  <si>
    <t>(AG111b) Circulation, Exhaust or Ventilation Fans - 36 Inch to 47 Inch Fan Blade Diameter</t>
  </si>
  <si>
    <t>CSE0106</t>
  </si>
  <si>
    <t>AG111c</t>
  </si>
  <si>
    <t>(AG111c) Circulation, Exhaust or Ventilation Fans - 48 Inch to 72 Inch Fan Blade Diameter</t>
  </si>
  <si>
    <t>CSE0116</t>
  </si>
  <si>
    <t>AG112a</t>
  </si>
  <si>
    <t>(AG112a) High-Volume, Low-Speed Fans - 16-Foot to &lt; 18-Foot Fan Blade Diameter</t>
  </si>
  <si>
    <t>CSE0117</t>
  </si>
  <si>
    <t>AG112b</t>
  </si>
  <si>
    <t>(AG112b) High-Volume, Low-Speed Fans - 18-Foot to &lt; 20-Foot Fan Blade Diameter</t>
  </si>
  <si>
    <t>CSE0107</t>
  </si>
  <si>
    <t>AG112c</t>
  </si>
  <si>
    <t>(AG112c) High-Volume, Low-Speed Fans - 20-Foot to &lt; 22-Foot Fan Blade Diameter</t>
  </si>
  <si>
    <t>CSE0108</t>
  </si>
  <si>
    <t>AG112d</t>
  </si>
  <si>
    <t>(AG112d) High-Volume, Low-Speed Fans - 22-Foot to &lt; 24-Foot Fan Blade Diameter</t>
  </si>
  <si>
    <t>CSE0109</t>
  </si>
  <si>
    <t>AG112e</t>
  </si>
  <si>
    <t>(AG112e) High-Volume, Low-Speed Fans - At Least 24-Foot Fan Blade Diameter</t>
  </si>
  <si>
    <t>CHG0222</t>
  </si>
  <si>
    <t>AG113</t>
  </si>
  <si>
    <t>(AG113) Fan Thermostat Controllers (&gt; 0.5 HP Fan Motors)</t>
  </si>
  <si>
    <t>Irrigation</t>
  </si>
  <si>
    <t>CAE0034</t>
  </si>
  <si>
    <t>AG114</t>
  </si>
  <si>
    <t>(AG114) VSD on Agricultural Irrigation System Pumps</t>
  </si>
  <si>
    <t>CME0053</t>
  </si>
  <si>
    <t>AG115</t>
  </si>
  <si>
    <t>(AG115) VSD on Golf Course Irrigation System Pumps</t>
  </si>
  <si>
    <t>CSE0102</t>
  </si>
  <si>
    <t>AG116</t>
  </si>
  <si>
    <t>(AG116) Micro (Drip) Irrigation Systems</t>
  </si>
  <si>
    <t>CSE0103</t>
  </si>
  <si>
    <t>AG117</t>
  </si>
  <si>
    <t>(AG117) Low-Pressure or Zero-Energy Sprinkler Nozzles</t>
  </si>
  <si>
    <t>CSE0110</t>
  </si>
  <si>
    <t>AG118</t>
  </si>
  <si>
    <t>(AG118) Low- or Zero-Energy Livestock Waterers</t>
  </si>
  <si>
    <t>Dairy</t>
  </si>
  <si>
    <t>CSE0157</t>
  </si>
  <si>
    <t>AG201</t>
  </si>
  <si>
    <t>(AG201) Scroll Compressors for Dairy Refrigeration with Milk Pre-cooler (EER 10.5 to 11.49)</t>
  </si>
  <si>
    <t>CSE0091</t>
  </si>
  <si>
    <t>AG202</t>
  </si>
  <si>
    <t>(AG202) Scroll Compressors for Dairy Refrigeration without Milk Pre-cooler (EER 10.5 to 11.49)</t>
  </si>
  <si>
    <t>CSE0176</t>
  </si>
  <si>
    <t>AG203</t>
  </si>
  <si>
    <t>(AG203) Scroll Compressors for Dairy Refrigeration with Milk Pre-cooler (EER &gt; 11.5)</t>
  </si>
  <si>
    <t>CSE0177</t>
  </si>
  <si>
    <t>AG204</t>
  </si>
  <si>
    <t>(AG204) Scroll Compressors for Dairy Refrigeration without Milk Pre-cooler (EER &gt; 11.5)</t>
  </si>
  <si>
    <t>CAE0021</t>
  </si>
  <si>
    <t>AG205</t>
  </si>
  <si>
    <t>(AG205) Variable Speed Drive on Vacuum Pumps</t>
  </si>
  <si>
    <t>CAE0022</t>
  </si>
  <si>
    <t>AG206</t>
  </si>
  <si>
    <t>(AG206) Variable Speed Drive on Milk Pumps with Existing Milk Pre-Cooler</t>
  </si>
  <si>
    <t>CAE0023</t>
  </si>
  <si>
    <t>AG207</t>
  </si>
  <si>
    <t>(AG207) Variable Speed Drive on Milk Pumps with New Milk Pre-Cooler</t>
  </si>
  <si>
    <t>CSE0121</t>
  </si>
  <si>
    <t>AG208</t>
  </si>
  <si>
    <t>(AG208) Milk Pre-Cooler Heat Exchanger (Chiller Savings)</t>
  </si>
  <si>
    <t>CSE0122</t>
  </si>
  <si>
    <t>AG209a</t>
  </si>
  <si>
    <t>(AG209a) Water Pre-Heat Heat Exchanger (Heat Recovery Tank, Electric Water Heating Savings)</t>
  </si>
  <si>
    <t>CSG0057</t>
  </si>
  <si>
    <t>AG209b</t>
  </si>
  <si>
    <t>(AG209b) Water Pre-Heat Heat Exchanger (Heat Recovery Tank, GasWater Heating Savings)</t>
  </si>
  <si>
    <t>CSE0092</t>
  </si>
  <si>
    <t>AG210</t>
  </si>
  <si>
    <t>(AG210) Dairy Refrigeration Tune-Up (Pre-Notification NOT required)</t>
  </si>
  <si>
    <t>LED Dairy, Poultry and Retrofit Agricultural Grow Lighting</t>
  </si>
  <si>
    <t>CLE0069</t>
  </si>
  <si>
    <t>AG211a</t>
  </si>
  <si>
    <t>(AG211a) LED Grow Lights &lt; 6,570 Annual Hours (Retrofit Only)</t>
  </si>
  <si>
    <t>CSE0188</t>
  </si>
  <si>
    <t>AG211b</t>
  </si>
  <si>
    <t>(AG211b) LED Grow Lights &gt; 6,570 Annual Hours (Retrofit Only)</t>
  </si>
  <si>
    <t>CLE0074</t>
  </si>
  <si>
    <t>AG212</t>
  </si>
  <si>
    <t>(AG212) Dairy Long Day LED Lighting Systems</t>
  </si>
  <si>
    <t>CFE0019</t>
  </si>
  <si>
    <t>AG213</t>
  </si>
  <si>
    <t>(AG213) Poultry LED Lighting Systems</t>
  </si>
  <si>
    <t>New Construction Agricultural LED Grow Lighting</t>
  </si>
  <si>
    <t>CLE0181</t>
  </si>
  <si>
    <t>AG211c</t>
  </si>
  <si>
    <t>(AG211c) LED Grow Lights &lt; 6,570 Annual Hours (New Constr.)</t>
  </si>
  <si>
    <t>CLE0182</t>
  </si>
  <si>
    <t>AG211d</t>
  </si>
  <si>
    <t>(AG211c) LED Grow Lights &gt; 6,570 Annual Hours (New Constr.)</t>
  </si>
  <si>
    <t>Indoor Agriculture Grow Room Dehumidification</t>
  </si>
  <si>
    <t>CSE0186</t>
  </si>
  <si>
    <t>AG214</t>
  </si>
  <si>
    <t>(AG214) Indoor Agriculture Grow Room Dehumidification Units (&gt; 155 pints/day) (Year-round Operation)</t>
  </si>
  <si>
    <t>CSE0187</t>
  </si>
  <si>
    <t>AG215a</t>
  </si>
  <si>
    <t>(AG215) Indoor Agriculture Grow Room LED Lighting HVAC Savings &lt;6,570 Annual Hours</t>
  </si>
  <si>
    <t>Quantity = 211c wattage * 0.889</t>
  </si>
  <si>
    <t>Indoor Agriculture Grow Room LED Lighting HVAC Savings</t>
  </si>
  <si>
    <t>CSE0239</t>
  </si>
  <si>
    <t>AG215b</t>
  </si>
  <si>
    <t>(AG215) Indoor Agriculture Grow Room LED Lighting HVAC Savings &gt;6,570 Annual Hours</t>
  </si>
  <si>
    <t>Quantity = 211d wattage * 0.819</t>
  </si>
  <si>
    <t>Integrated Variable Speed Motors ECM</t>
  </si>
  <si>
    <t>CHE0148</t>
  </si>
  <si>
    <t>AG301</t>
  </si>
  <si>
    <t>(AG301) ECM for Cold Storage AHU or Evaporator Fans</t>
  </si>
  <si>
    <t>Swine Heating</t>
  </si>
  <si>
    <t>CSE0175</t>
  </si>
  <si>
    <t>AG302</t>
  </si>
  <si>
    <t>(AG302) Heating Mats for Swine Farrowing Crates - Single Mats</t>
  </si>
  <si>
    <t>CSE0174</t>
  </si>
  <si>
    <t>AG303</t>
  </si>
  <si>
    <t>(AG303) Heating Mats for Swine Farrowing Crates - Double Mats</t>
  </si>
  <si>
    <t>Miscellaneous Variable Frequency Drives LTE 50 HP</t>
  </si>
  <si>
    <t>CME0032</t>
  </si>
  <si>
    <t>AG304</t>
  </si>
  <si>
    <t>(AG304) VFD on Agricultural Fans (operating 750 hrs./yr. to 2,000 hrs./yr.)</t>
  </si>
  <si>
    <t>CME0033</t>
  </si>
  <si>
    <t>AG305</t>
  </si>
  <si>
    <t>(AG305) VFD on Agricultural Fans (operating more than 2,000 hrs./yr.)</t>
  </si>
  <si>
    <t>CME0034</t>
  </si>
  <si>
    <t>AG306</t>
  </si>
  <si>
    <t>(AG306) VFD on Agricultural Pumps (operating 750 hrs./yr. to 2,000 hrs./yr.)</t>
  </si>
  <si>
    <t>CME0035</t>
  </si>
  <si>
    <t>AG307</t>
  </si>
  <si>
    <t>(AG307) VFD on Agricultural Pumps (operating more than 2,000 hrs./yr.)</t>
  </si>
  <si>
    <t>New Construction Whole Building LEED</t>
  </si>
  <si>
    <t>LEED Certification</t>
  </si>
  <si>
    <t>CSE0144</t>
  </si>
  <si>
    <t>WB101</t>
  </si>
  <si>
    <t>(WB101) LEED Certification - Certified/Silver</t>
  </si>
  <si>
    <t>CSE0145</t>
  </si>
  <si>
    <t>WB102</t>
  </si>
  <si>
    <t>(WB102) LEED Certification - Gold</t>
  </si>
  <si>
    <t>CSE0146</t>
  </si>
  <si>
    <t>WB103</t>
  </si>
  <si>
    <t>(WB103) LEED Certification - Platinum</t>
  </si>
  <si>
    <t>CSG0078</t>
  </si>
  <si>
    <t>CSG0079</t>
  </si>
  <si>
    <t>CSG0080</t>
  </si>
  <si>
    <t>Custom</t>
  </si>
  <si>
    <t>CBE0001</t>
  </si>
  <si>
    <t>CU101</t>
  </si>
  <si>
    <t>(CU101) Custom - Electric</t>
  </si>
  <si>
    <t>CBG0001</t>
  </si>
  <si>
    <t>CU102</t>
  </si>
  <si>
    <t>(CU102) Custom - Gas</t>
  </si>
  <si>
    <t>CSE0237</t>
  </si>
  <si>
    <t>AG216a</t>
  </si>
  <si>
    <t>LED Grow Light Dimming Controls &lt;6,570 Annual hrs</t>
  </si>
  <si>
    <t>CSE0238</t>
  </si>
  <si>
    <t>AG216b</t>
  </si>
  <si>
    <t>LED Grow Light Dimming Controls &gt;6,570 Annual hrs</t>
  </si>
  <si>
    <t>CSE0232</t>
  </si>
  <si>
    <t>AG217a</t>
  </si>
  <si>
    <t>AC &lt;65k Split System SEER2 16 - 1 Ph (Indoor Agriculture)</t>
  </si>
  <si>
    <t>CSE0233</t>
  </si>
  <si>
    <t>AG217b</t>
  </si>
  <si>
    <t>AC 65k -135k EER 12 IEER 19.0  (Indoor Agriculture)</t>
  </si>
  <si>
    <t>CSE0234</t>
  </si>
  <si>
    <t>AG217c</t>
  </si>
  <si>
    <t>AC 135k - 240k EER 12 IEER 16.8 (Indoor Agriculture)</t>
  </si>
  <si>
    <t>CSE0235</t>
  </si>
  <si>
    <t>AG217d</t>
  </si>
  <si>
    <t>AC 240k - 760k EER 12.5 IEER 15.2 (Indoor Agriculture)</t>
  </si>
  <si>
    <t>CSE0236</t>
  </si>
  <si>
    <t>AG217e</t>
  </si>
  <si>
    <t>AC &gt;760k EER 10.2 (Indoor Agriculture)</t>
  </si>
  <si>
    <t>CEB0003</t>
  </si>
  <si>
    <t>V1.0</t>
  </si>
  <si>
    <r>
      <t xml:space="preserve">This tool is intended for trade allies to estimate Prescriptive &amp; Custom energy savings and incentives for energy efficient equipment. This is an </t>
    </r>
    <r>
      <rPr>
        <b/>
        <sz val="10"/>
        <color rgb="FF000000"/>
        <rFont val="Arial"/>
        <family val="2"/>
      </rPr>
      <t>estimate</t>
    </r>
    <r>
      <rPr>
        <sz val="10"/>
        <color rgb="FF000000"/>
        <rFont val="Arial"/>
        <family val="2"/>
      </rPr>
      <t xml:space="preserve"> and </t>
    </r>
    <r>
      <rPr>
        <sz val="10"/>
        <color indexed="8"/>
        <rFont val="Arial"/>
        <family val="2"/>
      </rPr>
      <t>does not guarantee any incentives. The best way to estimate an incentive for a project is by submitting for pre-notification and undergoing a technical review to reserve your funds.</t>
    </r>
  </si>
  <si>
    <t>Instructions</t>
  </si>
  <si>
    <t>Measures can be found on the sheets corresponding to the sections in the Catalog.</t>
  </si>
  <si>
    <t>Each measure has input cells which are colored purple.</t>
  </si>
  <si>
    <t>Calculated values are colored blue.</t>
  </si>
  <si>
    <t>If a measure has different input requirements than other measures, there will be specfic instructions in the notes column.</t>
  </si>
  <si>
    <t>Inputs</t>
  </si>
  <si>
    <t>Calculated</t>
  </si>
  <si>
    <t>If you have any questions, please contact us at:</t>
  </si>
  <si>
    <t>Email</t>
  </si>
  <si>
    <t xml:space="preserve">businessenergyefficiency@cmsenergy.com </t>
  </si>
  <si>
    <t>Phone</t>
  </si>
  <si>
    <t>1-888-674-2770</t>
  </si>
  <si>
    <t>Website</t>
  </si>
  <si>
    <t>https://consumers-energy.clearesult.com/</t>
  </si>
  <si>
    <t>Total Measures</t>
  </si>
  <si>
    <t>Estimated kWh Savings (Gross)</t>
  </si>
  <si>
    <t>Estimated kW Savings (Gross)</t>
  </si>
  <si>
    <t>Estimated MCF Savings (Gross)</t>
  </si>
  <si>
    <t>Estimated Incentive</t>
  </si>
  <si>
    <t>Measure Lookup</t>
  </si>
  <si>
    <t>Row</t>
  </si>
  <si>
    <t>Variable Frequency Drives (VFD)</t>
  </si>
  <si>
    <t>Advanced Air Distribution and Energy Recovery</t>
  </si>
  <si>
    <t>Tune-Up Maintenance</t>
  </si>
  <si>
    <t>Refrigeration, Laundry, and Kitchen</t>
  </si>
  <si>
    <t>LEED Whole Building</t>
  </si>
  <si>
    <t>Additional Links</t>
  </si>
  <si>
    <t>Incentive Catalog</t>
  </si>
  <si>
    <t>Trade Ally Business Portal</t>
  </si>
  <si>
    <t>Incentive Application</t>
  </si>
  <si>
    <t>FAQs</t>
  </si>
  <si>
    <t>(ME114a) High Efficiency Pumps: Pump Energy Index (PEI) Standard hrs GTE 2000</t>
  </si>
  <si>
    <t>(ME114b) High Efficiency Pumps: Pump Energy Index (PEI) Low hrs LT 2000</t>
  </si>
  <si>
    <t>CQE0001</t>
  </si>
  <si>
    <t>Custom - Electric</t>
  </si>
  <si>
    <t>CQG0001</t>
  </si>
  <si>
    <t>Custom - Gas</t>
  </si>
  <si>
    <t>Take me to the Summary page</t>
  </si>
  <si>
    <t>Units</t>
  </si>
  <si>
    <t/>
  </si>
  <si>
    <t>Watts Controlled</t>
  </si>
  <si>
    <t>Square Feet</t>
  </si>
  <si>
    <t>kWh</t>
  </si>
  <si>
    <t>HP</t>
  </si>
  <si>
    <t>PEI-CL Baseline (Constant Load)</t>
  </si>
  <si>
    <t>Variable Load Baseline (PEI-VL)</t>
  </si>
  <si>
    <t>PCs Controlled</t>
  </si>
  <si>
    <t>Pump Class,* Speed (RPM)</t>
  </si>
  <si>
    <t>Constant Load Baseline (PEI-CL</t>
  </si>
  <si>
    <t>1 - 1.9 HP</t>
  </si>
  <si>
    <t>2 - 3 HP</t>
  </si>
  <si>
    <t>3.1 - 5.9 HP</t>
  </si>
  <si>
    <t>6 - 50 HP</t>
  </si>
  <si>
    <t>ESCC,1800</t>
  </si>
  <si>
    <t>ESCC,3600</t>
  </si>
  <si>
    <t>ESFM,1800</t>
  </si>
  <si>
    <t>ESFM,3600</t>
  </si>
  <si>
    <t>IL,1800</t>
  </si>
  <si>
    <t>IL,3600</t>
  </si>
  <si>
    <t>RSV,1800</t>
  </si>
  <si>
    <t>kW</t>
  </si>
  <si>
    <t>RSV,3600</t>
  </si>
  <si>
    <t>VTS,1800</t>
  </si>
  <si>
    <t>VTS,3600</t>
  </si>
  <si>
    <t>* ESCC: End Suction Close Coupled, ESFM: End Suction Frame Mounted, IL: In-Line</t>
  </si>
  <si>
    <t>(ME114a) High Efficiency Pumps: Pump Energy Index (PEI) Standard hrs GTE 2000 Path A</t>
  </si>
  <si>
    <t>RSV: Radially Split Multi-Stage Vertical-In-Line, VTS: Vertical Turnbine - Submersible</t>
  </si>
  <si>
    <t>(ME114b) High Efficiency Pumps: Pump Energy Index (PEI) Low hrs LT 2000 Path A</t>
  </si>
  <si>
    <t>Tons</t>
  </si>
  <si>
    <t>MBH</t>
  </si>
  <si>
    <t>Additional 0.01 kW/Ton Reduction</t>
  </si>
  <si>
    <t>For this measure, Incentive Quantity is # of units installed, Performance Quantity is size of unit (tons), and Installed efficiency is the FLV, the higher of the Path A (FLV) or Path B (IPLV) should be used.</t>
  </si>
  <si>
    <t>For this measure, Incentive Quantity is # of units installed, Performance Quantity is size of unit (tons), and Installed efficiency is the IPLV, the higher of the Path A (FLV) or Path B (IPLV) should be used.</t>
  </si>
  <si>
    <t>mBtu</t>
  </si>
  <si>
    <t>kBtu/h</t>
  </si>
  <si>
    <t>Gallon</t>
  </si>
  <si>
    <t>Year</t>
  </si>
  <si>
    <t>Measure Id</t>
  </si>
  <si>
    <t>Energy Type</t>
  </si>
  <si>
    <t>UOM</t>
  </si>
  <si>
    <t>MEMD_kW</t>
  </si>
  <si>
    <t>MEMD_kW_Calc</t>
  </si>
  <si>
    <t>Model Req</t>
  </si>
  <si>
    <t>Serial Req</t>
  </si>
  <si>
    <t>Weather Impacted</t>
  </si>
  <si>
    <t>Weather Sensitive Rpt</t>
  </si>
  <si>
    <t>Performance UOM</t>
  </si>
  <si>
    <t>Performance kWh</t>
  </si>
  <si>
    <t>Performance kW</t>
  </si>
  <si>
    <t>Performance MCF</t>
  </si>
  <si>
    <t>Net Adj Factor kWh</t>
  </si>
  <si>
    <t>Net Adj Factor kW</t>
  </si>
  <si>
    <t>Net Adj Factor MCF</t>
  </si>
  <si>
    <t>Pct Incentive Electric</t>
  </si>
  <si>
    <t>Pct Incentive Gas</t>
  </si>
  <si>
    <t>Rebate Start</t>
  </si>
  <si>
    <t>Rebate End</t>
  </si>
  <si>
    <t>Avail for Application</t>
  </si>
  <si>
    <t>Performance Incentive</t>
  </si>
  <si>
    <t>Incremental Cost</t>
  </si>
  <si>
    <t>UOM to MEMD Conversion Fct</t>
  </si>
  <si>
    <t>Average Measure Size</t>
  </si>
  <si>
    <t>UOM Matches MEMD</t>
  </si>
  <si>
    <t>Last Weather Weighted Update</t>
  </si>
  <si>
    <t>Measure Classification</t>
  </si>
  <si>
    <t>Mkt Transformation</t>
  </si>
  <si>
    <t>Exclude From LimitCheck</t>
  </si>
  <si>
    <t>Treat Incentive As</t>
  </si>
  <si>
    <t>Direct Install Ind</t>
  </si>
  <si>
    <t>Match Unit Incentive</t>
  </si>
  <si>
    <t>PCN Change Item Number</t>
  </si>
  <si>
    <t>Original Rebate Change Item</t>
  </si>
  <si>
    <t>Advanced Air Distribution System</t>
  </si>
  <si>
    <t>Water-side Economizer: Water-Cooled Chiller</t>
  </si>
  <si>
    <t>ELECTRIC</t>
  </si>
  <si>
    <t>N</t>
  </si>
  <si>
    <t>Y</t>
  </si>
  <si>
    <t>AVERAGE - N-CO-HV-000614-E-XX-XX-XX-XX-01, N-CO-HV-000615-E-XX-XX-XX-XX-01</t>
  </si>
  <si>
    <t>Water-side Economizer: Air-Cooled Chiller</t>
  </si>
  <si>
    <t>AVERAGE - N-CO-HV-000613-E-XX-XX-XX-XX-01, N-CO-HV-000614-E-XX-XX-XX-XX-01</t>
  </si>
  <si>
    <t>Computer Room Air-Side Conditioning Economizer - Glycol - Class 1</t>
  </si>
  <si>
    <t>N-CO-MS-000968-E-XX-XX-XX-XX-01</t>
  </si>
  <si>
    <t>Computer Room Air-Side Conditioning Economizer - Glycol - Class 2</t>
  </si>
  <si>
    <t>N-CO-MS-000969-E-XX-XX-XX-XX-01</t>
  </si>
  <si>
    <t>Computer Room Air-Side Conditioning Economizer - Glycol - Class 3</t>
  </si>
  <si>
    <t>N-CO-MS-000970-E-XX-XX-XX-XX-01</t>
  </si>
  <si>
    <t>Computer Room Air-Side Conditioning Economizer - Fresh Air - Class 1</t>
  </si>
  <si>
    <t>N-CO-MS-000983-E-XX-XX-XX-XX-01</t>
  </si>
  <si>
    <t>Computer Room Air-Side Conditioning Economizer - Fresh Air - Class 2</t>
  </si>
  <si>
    <t>N-CO-MS-000984-E-XX-XX-XX-XX-01</t>
  </si>
  <si>
    <t>Computer Room Air-Side Conditioning Economizer - Fresh Air - Class 3</t>
  </si>
  <si>
    <t>N-CO-MS-000985-E-XX-XX-XX-XX-01</t>
  </si>
  <si>
    <t>Computer Room Air-Side Conditioning Economizer - Pumped Refrigerant - Class 1</t>
  </si>
  <si>
    <t>N-CO-MS-000965-E-XX-XX-XX-XX-01</t>
  </si>
  <si>
    <t>Computer Room Air-Side Conditioning Economizer - Pumped Refrigerant - Class 2</t>
  </si>
  <si>
    <t>N-CO-MS-000966-E-XX-XX-XX-XX-01</t>
  </si>
  <si>
    <t>Computer Room Air-Side Conditioning Economizer - Pumped Refrigerant - Class 3</t>
  </si>
  <si>
    <t>N-CO-MS-000967-E-XX-XX-XX-XX-01</t>
  </si>
  <si>
    <t>Computer Room Air-Side Conditioning Economizer - Air to Air Heat Exchanger</t>
  </si>
  <si>
    <t>N-CO-MS-000755-E-XX-XX-XX-XX-01</t>
  </si>
  <si>
    <t>Automatic Boiler Blowdown Reduction</t>
  </si>
  <si>
    <t>GAS</t>
  </si>
  <si>
    <t>N-CO-MS-000555-G-XX-XX-XX-XX-01</t>
  </si>
  <si>
    <t>Waste Heat Recovery for Steam Boiler Makeup, Domestic and Process Water Heating</t>
  </si>
  <si>
    <t>METERED - CUSTOM</t>
  </si>
  <si>
    <t>P</t>
  </si>
  <si>
    <t>HVAC Boiler Stack Economizers (80-199 degrees)</t>
  </si>
  <si>
    <t>AVERAGE: W-CO-HV-100182-G-WR-WR-WR-WR-05, W-CO-HV-100183-G-WR-WR-WR-WR-05</t>
  </si>
  <si>
    <t>Process Boiler Stack Economizers (80-199 degrees)</t>
  </si>
  <si>
    <t>Operating Room with 100 percent outside air (GO)</t>
  </si>
  <si>
    <t>W-CO-HV-100313-C-WR-WR-WR-WR-01</t>
  </si>
  <si>
    <t>Constant Volume AHU to VAV AHU with Hydronic Reheat (EG)</t>
  </si>
  <si>
    <t>BOTH</t>
  </si>
  <si>
    <t>UOM NOT VALIDATED IN NAVIGANT FILE</t>
  </si>
  <si>
    <t>W-CO-HV-100186-G-WR-WR-WR-WR-03</t>
  </si>
  <si>
    <t>Constant Volume AHU to VAV AHU with Hydronic Reheat (EO)</t>
  </si>
  <si>
    <t>Constant Volume AHU to VAV AHU  with Hydronic Reheat (GO)</t>
  </si>
  <si>
    <t>UNIT ADJUSTMENT REQUIRED (E.G., SF TO 1000SF)</t>
  </si>
  <si>
    <t>Operating Room with 100 percent outside air (EG)</t>
  </si>
  <si>
    <t>Operating Room with at least 20 percent outside air (EG)</t>
  </si>
  <si>
    <t>W-CO-HV-100314-C-WR-WR-WR-WR-01</t>
  </si>
  <si>
    <t>Operating Room with at least 20 percent outside air (EO)</t>
  </si>
  <si>
    <t>Operating Room with at least 20 percent outside air (GO)</t>
  </si>
  <si>
    <t>Air-Cooled Condenser - Electric DWH - HVAC or Process Applications</t>
  </si>
  <si>
    <t>N-CO-HV-000618-E-XX-XX-XX-XX-01</t>
  </si>
  <si>
    <t>Water-Cooled Condenser - Electric DWH - HVAC or Process Applications</t>
  </si>
  <si>
    <t>N-CO-HV-000617-E-XX-XX-XX-XX-01</t>
  </si>
  <si>
    <t>Operating Room with 100 percent outside air (EO)</t>
  </si>
  <si>
    <t>Boiler Stack Economizers - HVAC Boilers (200 degrees)</t>
  </si>
  <si>
    <t>Boiler Stack Economizers - Process Boilers (200 degrees)</t>
  </si>
  <si>
    <t>N-CO-MS-000438-G-XX-XX-XX-XX-02</t>
  </si>
  <si>
    <t>Air-Cooled Condenser - Gas DWH - HVAC or Process Applications</t>
  </si>
  <si>
    <t>N-CO-HV-000620-G-XX-XX-XX-XX-01</t>
  </si>
  <si>
    <t>Water-Cooled Condenser - Gas DWH - HVAC or Process Applications</t>
  </si>
  <si>
    <t>N-CO-HV-000619-G-XX-XX-XX-XX-01</t>
  </si>
  <si>
    <t>Dust Collector Exhaust Air Recovery Unit</t>
  </si>
  <si>
    <t>ETRACKER UOM = MEMD UOM</t>
  </si>
  <si>
    <t>W-CO-HV-100312-C-WR-WR-WR-WR-02</t>
  </si>
  <si>
    <t>Fixed-Plate Energy Recovery Unit (GO)</t>
  </si>
  <si>
    <t>W-CO-HV-100176-G-WR-WR-WR-WR-03</t>
  </si>
  <si>
    <t>Enthalpy Wheel Energy Recovery Unit</t>
  </si>
  <si>
    <t>W-CO-HV-100195-G-WR-WR-WR-WR-04</t>
  </si>
  <si>
    <t>Refrigeration Waste Heat Recovery Decreasing Domestic Water Heating</t>
  </si>
  <si>
    <t>N-CO-KR-000528-G-XX-XX-XX-XX-02</t>
  </si>
  <si>
    <t>CSG0049</t>
  </si>
  <si>
    <t>Refrigeration Waste Heat Recovery Decreasing HVAC Heating Load</t>
  </si>
  <si>
    <t>W-CO-HV-100233-C-WR-WR-WR-WR-03</t>
  </si>
  <si>
    <t>Refrigeration Waste Heat Recovery Decreasing HVAC Heating Load (GO)</t>
  </si>
  <si>
    <t>Variable Speed Controller for Vacuum Pump</t>
  </si>
  <si>
    <t>Variable Speed Controller on Milk Pump with Existing Milk Pre-Cooler</t>
  </si>
  <si>
    <t>Variable Speed Controller on Milk Pump with New Milk Pre-Cooler</t>
  </si>
  <si>
    <t>VSD on Agricultural Irrigation Systems</t>
  </si>
  <si>
    <t>Farm Energy Audit as Defined By USDA (Tier 2) (EG)</t>
  </si>
  <si>
    <t>Bonus</t>
  </si>
  <si>
    <t>Farm Energy Audit as Defined By USDA (Tier 2) (EO)</t>
  </si>
  <si>
    <t>Farm Energy Audit as Defined By USDA (Tier 2) (GO)</t>
  </si>
  <si>
    <t>Poultry LED Lighting Systems</t>
  </si>
  <si>
    <t>Watts Removed</t>
  </si>
  <si>
    <t>N-CO-MS-000727-E-XX-XX-XX-XX-02</t>
  </si>
  <si>
    <t>ECM Fan Motor For Cold Storage Evaporator</t>
  </si>
  <si>
    <t>N-CO-KR-000766-E-XX-XX-XX-XX-01</t>
  </si>
  <si>
    <t>Fan Thermostat Controller</t>
  </si>
  <si>
    <t>LED Grow Lights &lt; 6,570 Annual Hours</t>
  </si>
  <si>
    <t>N-CO-LI-000489-E-XX-XX-XX-XX-04</t>
  </si>
  <si>
    <t>Dairy Long Day Lighting (Interior LED Lighting)</t>
  </si>
  <si>
    <t>N-CO-LI-000645-E-XX-XX-XX-XX-02</t>
  </si>
  <si>
    <t>LED Grow Lights - &lt; 6,570 Annual Hours - New Construction</t>
  </si>
  <si>
    <t>Watts Installed</t>
  </si>
  <si>
    <t>N-CO-LI-000893-E-XX-XX-XX-XX-01</t>
  </si>
  <si>
    <t>LED Grow Lights - &gt; 6,570 Annual Hours - New Construction</t>
  </si>
  <si>
    <t>N-CO-LI-000894-E-XX-XX-XX-XX-01</t>
  </si>
  <si>
    <t>VFD on Ag Fans (750 - 2,000) - Electric</t>
  </si>
  <si>
    <t>VFD on Ag Fans (&gt; 2,000) - Electric</t>
  </si>
  <si>
    <t>VFD on Ag Pumps (750 - 2,000) - Electric</t>
  </si>
  <si>
    <t>VFD on Ag Pumps (&gt; 2,000) - Electric</t>
  </si>
  <si>
    <t>VSD on Golf Course Irrigation Systems</t>
  </si>
  <si>
    <t>Scroll Compressor for Dairy Refrigeration (Without Heat Exchange), EER 10.5 TO 11.49</t>
  </si>
  <si>
    <t>Dairy Refrigeration Tune-up</t>
  </si>
  <si>
    <t>N-CO-MS-000543-E-XX-XX-XX-XX-02</t>
  </si>
  <si>
    <t>Grain Storage Temperature/Moisture Controller</t>
  </si>
  <si>
    <t>N-CO-MS-000549-E-XX-XX-XX-XX-01</t>
  </si>
  <si>
    <t>Micro (Drip) Irrigation Systems</t>
  </si>
  <si>
    <t>N-CO-MS-000551-E-XX-XX-XX-XX-01</t>
  </si>
  <si>
    <t>Low-Pressure or Zero-Energy Sprinkler Nozzle</t>
  </si>
  <si>
    <t>N-CO-MS-000550-E-XX-XX-XX-XX-01</t>
  </si>
  <si>
    <t>Circulation, Exhaust, or Vent Fans (24" to 35" Fan blade diam)</t>
  </si>
  <si>
    <t>Circulation, Exhaust, or Vent Fans (36" to 47" Fan blade diam)</t>
  </si>
  <si>
    <t>Circulation, Exhaust, or Vent Fans (48" to 72" Fan blade diam)</t>
  </si>
  <si>
    <t>High Volume, Low Speed (HVLS) fans (20-ft blade diameter)</t>
  </si>
  <si>
    <t>High Volume, Low Speed (HVLS) fans (22-ft blade diameter)</t>
  </si>
  <si>
    <t>High Volume, Low Speed (HVLS) fans (24-ft blade diameter)</t>
  </si>
  <si>
    <t>High Volume, Low Speed (HVLS) fans (16-ft blade diameter)</t>
  </si>
  <si>
    <t>High Volume, Low Speed (HVLS) fans (18-ft blade diameter)</t>
  </si>
  <si>
    <t>Milk Pre-Cooler (Chiller Savings)</t>
  </si>
  <si>
    <t>Milk Pre-Cooler (Chiller plus Water Heating Savings) (Heat Recovery Tank) Electric water heater</t>
  </si>
  <si>
    <t>Scroll Compressor for Dairy Refrigeration (With Heat Exchange), EER 10.5 TO 11.49</t>
  </si>
  <si>
    <t>Retrofit Grain Dryers</t>
  </si>
  <si>
    <t>N-CO-MS-000477-G-XX-XX-XX-XX-02</t>
  </si>
  <si>
    <t>Heating Mats for Swine Farrowing Crates - Double Mat</t>
  </si>
  <si>
    <t>Heating Mats for Swine Farrowing Crates - Single Mat</t>
  </si>
  <si>
    <t>Scroll Compressor for Dairy Refrigeration (With Heat Exchange), EER &gt;=11.5</t>
  </si>
  <si>
    <t>Scroll Compressor for Dairy Refrigeration (Without Heat Exchange), EER &gt;=11.5</t>
  </si>
  <si>
    <t>Indoor Agriculture Dehumidification Units (&gt; 155 pints/day capacity)</t>
  </si>
  <si>
    <t>Indoor Agriculture Grow Room LED Lighting HVAC Savings &lt;6,570 Annual Hours</t>
  </si>
  <si>
    <t>N-CO-MS-000840-E-XX-XX-XX-XX-02</t>
  </si>
  <si>
    <t>LED Grow Lights GT 6,570 Annual Hours</t>
  </si>
  <si>
    <t>N-CO-LI-000862-E-XX-XX-XX-XX-02</t>
  </si>
  <si>
    <t>Average (W-CO-HV-100379-E-WR-WR-WR-WR-02,W-CO-HV-100381-E-WR-WR-WR-WR-02,W-CO-HV-100384-E-WR-WR-WR-WR-01,W-CO-HV-100385-E-WR-WR-WR-WR-02</t>
  </si>
  <si>
    <t>W-CO-HV-100384-E-WR-WR-WR-WR-02</t>
  </si>
  <si>
    <t>Average (W-CO-HV-100384-E-WR-WR-WR-WR-01,W-CO-HV-100385-E-WR-WR-WR-WR-02,W-CO-HV-100273-E-WR-WR-WR-WR-05,W-CO-HV-100274-E-WR-WR-WR-WR-06,W-CO-HV-111472-E-WR-WR-WR-WR-05</t>
  </si>
  <si>
    <t>Indoor Agriculture Grow Room LED Lighting HVAC Savings &gt;6,570 Annual Hours</t>
  </si>
  <si>
    <t>Greenhouse Heat Curtains</t>
  </si>
  <si>
    <t>N-CO-MS-000466-G-XX-XX-XX-XX-01</t>
  </si>
  <si>
    <t>New Grain Dryers</t>
  </si>
  <si>
    <t>Greenhouse Infrared Film Replacing a Single-Layer with a Double-Layer Roof</t>
  </si>
  <si>
    <t>N-CO-MS-000540-G-XX-XX-XX-XX-02</t>
  </si>
  <si>
    <t>Greenhouse Infrared Film Replacing a Double-Layer Roof with Double-Layer</t>
  </si>
  <si>
    <t>N-CO-MS-000467-G-XX-XX-XX-XX-02</t>
  </si>
  <si>
    <t>Milk Pre-Cooler (Chiller plus Water Heating Savings) (Heat Recovery Tank)  Gas water heater</t>
  </si>
  <si>
    <t>N-CO-MS-000641-E-XX-XX-XX-XX-02</t>
  </si>
  <si>
    <t>Greenhouse Floor or Bench Heating System (Without Heat Curtains)</t>
  </si>
  <si>
    <t>N-CO-MS-000643-G-XX-XX-XX-XX-01</t>
  </si>
  <si>
    <t>Greenhouse Floor or Bench Heating System (With Heat Curtains)</t>
  </si>
  <si>
    <t>N-CO-MS-000644-G-XX-XX-XX-XX-01</t>
  </si>
  <si>
    <t>Greenhouse Environmental Controls (GO)</t>
  </si>
  <si>
    <t>W-CO-HV-100234-C-WR-WR-WR-WR-01</t>
  </si>
  <si>
    <t>BLDG Envelope</t>
  </si>
  <si>
    <t>Cool (White) Roof (Consumers Energy Electric Customer Only)</t>
  </si>
  <si>
    <t>W-CO-BE-100035-E-WR-WR-WR-WR-03</t>
  </si>
  <si>
    <t>Bonuses</t>
  </si>
  <si>
    <t>CBC0304</t>
  </si>
  <si>
    <t>RCx FIQ - Phase I - 10% Incentive (EG)</t>
  </si>
  <si>
    <t>CBC0305</t>
  </si>
  <si>
    <t>RCx FIQ - Phase II - 80% Incentive (EG)</t>
  </si>
  <si>
    <t>CBE0321</t>
  </si>
  <si>
    <t>RCx FIQ - Phase I - 10% Incentive (EO)</t>
  </si>
  <si>
    <t>CBE0323</t>
  </si>
  <si>
    <t>RCx FIQ - Phase II - 80% Incentive (EO)</t>
  </si>
  <si>
    <t>CBE0324</t>
  </si>
  <si>
    <t>RCx FIQ - Phase III - 10% Incentive (EO)</t>
  </si>
  <si>
    <t>CBE0400</t>
  </si>
  <si>
    <t>Buy Michigan (Incentives Only) (EG)</t>
  </si>
  <si>
    <t>CBE0401</t>
  </si>
  <si>
    <t>Buy Michigan (Incentives Only) (EO)</t>
  </si>
  <si>
    <t>CBE0406</t>
  </si>
  <si>
    <t>Rollover Bonus (EO)</t>
  </si>
  <si>
    <t>CBE0413</t>
  </si>
  <si>
    <t>Buy USA (Incentives Only) (EO)</t>
  </si>
  <si>
    <t>CBG0400</t>
  </si>
  <si>
    <t>Buy Michigan (Incentives Only) (GO)</t>
  </si>
  <si>
    <t>CBG0404</t>
  </si>
  <si>
    <t>Rollover Bonus (GO)</t>
  </si>
  <si>
    <t>CBG0410</t>
  </si>
  <si>
    <t>Buy USA (Incentives Only) (GO)</t>
  </si>
  <si>
    <t>Parking Garage Exhaust Fan Carbon Monoxide (CO) Control (EG)</t>
  </si>
  <si>
    <t>Enhanced Ventilation Control - Air Conditioning and Natural Gas Heat</t>
  </si>
  <si>
    <t>BAS for Manufacturing HVAC Fans</t>
  </si>
  <si>
    <t>N-CO-HV-000430-E-XX-XX-XX-XX-01</t>
  </si>
  <si>
    <t>Parking Garage Exhaust Fan Carbon Monoxide (CO) Control (EO)</t>
  </si>
  <si>
    <t>Web Based Building Automation Systems (BAS) Non-A/C Schools (EO)</t>
  </si>
  <si>
    <t>W-CO-HV-100229-C-WR-WR-WR-WR-01</t>
  </si>
  <si>
    <t>Light Commercial Building Automation Systems (EO)</t>
  </si>
  <si>
    <t>W-CO-HV-100230-E-WR-WR-WR-WR-04</t>
  </si>
  <si>
    <t>Critical Zone Supply Air Reset Control (EG)</t>
  </si>
  <si>
    <t>W-CO-HV-100180-C-WR-WR-WR-WR-04</t>
  </si>
  <si>
    <t>Optimal Start on Air Handling Units (EG)</t>
  </si>
  <si>
    <t>W-CO-HV-100192-C-WR-WR-WR-WR-03</t>
  </si>
  <si>
    <t>Occupancy Sensor Control for HVAC Systems (EG)</t>
  </si>
  <si>
    <t>W-CO-HV-100193-C-WR-WR-WR-WR-04</t>
  </si>
  <si>
    <t>Smart Thermostats with Intrinsic Occupancy Sensor Control (EG)</t>
  </si>
  <si>
    <t>Programmable Thermostats (EG)</t>
  </si>
  <si>
    <t>Demand Control Ventilation and Occupancy Sensor Control for HVAC Systems (EG)</t>
  </si>
  <si>
    <t>W-CO-HV-100255-C-WR-WR-WR-WR-03</t>
  </si>
  <si>
    <t>Air Side Economizer(EO)</t>
  </si>
  <si>
    <t>W-CO-HV-100037-E-WR-WR-WR-WR-02</t>
  </si>
  <si>
    <t>Occupancy Sensor Control for HVAC Systems (EO)</t>
  </si>
  <si>
    <t>Chilled Water Reset Retrofit (10 degrees) (EO)</t>
  </si>
  <si>
    <t>W-CO-HV-100033-E-WR-WR-WR-WR-04</t>
  </si>
  <si>
    <t>Chilled Water Reset Retrofit (5 degrees) (EO)</t>
  </si>
  <si>
    <t>W-CO-HV-100034-E-WR-WR-WR-WR-04</t>
  </si>
  <si>
    <t>Optimal Start on Air Handling Units (EO)</t>
  </si>
  <si>
    <t>CHE0069</t>
  </si>
  <si>
    <t>Critical Zone Supply Air Reset Control (EO)</t>
  </si>
  <si>
    <t>Hydronic HVAC Pump Control (EO)</t>
  </si>
  <si>
    <t>W-CO-CL-100215-C-WR-WR-WR-WR-04</t>
  </si>
  <si>
    <t>Web Based Building Automation Systems (BAS) Air Conditioning (EO)</t>
  </si>
  <si>
    <t>Smart Thermostats with Intrinsic Occupancy Sensor Control (EO)</t>
  </si>
  <si>
    <t>Programmable Thermostats (EO)</t>
  </si>
  <si>
    <t>CHE0130</t>
  </si>
  <si>
    <t>EO Web Based Programmable Thermostat</t>
  </si>
  <si>
    <t>Optimized Chiller Plant Sequencing</t>
  </si>
  <si>
    <t>W-CO-HV-100266-E-WR-WR-WR-WR-02</t>
  </si>
  <si>
    <t>Demand Control Ventilation and Occupancy Sensor Control for HVAC Systems (EO)</t>
  </si>
  <si>
    <t>Enhanced Ventilation Control - Air Conditioning</t>
  </si>
  <si>
    <t>Occupancy Sensor Controlled Restroom Exhaust Fan</t>
  </si>
  <si>
    <t>N-CO-MS-000758-E-XX-XX-XX-XX-01</t>
  </si>
  <si>
    <t>Modulating Burner Control (HVAC)</t>
  </si>
  <si>
    <t>ETRACKER PERFORMANCE UOM = MEMD UOM</t>
  </si>
  <si>
    <t>W-CO-HV-100032-G-WR-WR-WR-WR-05</t>
  </si>
  <si>
    <t>Hotel Guest Room Occupancy Sensor (GO)</t>
  </si>
  <si>
    <t>N-CO-HV-000340-C-XX-XX-XX-XX-03</t>
  </si>
  <si>
    <t>Demand Control Ventilation for HVAC Systems (GO)</t>
  </si>
  <si>
    <t>W-CO-HV-100036-C-WR-WR-WR-WR-06</t>
  </si>
  <si>
    <t>Oxygen Trim Burner Control (HVAC)</t>
  </si>
  <si>
    <t>W-CO-HV-100171-G-WR-WR-WR-WR-05</t>
  </si>
  <si>
    <t>Optimized Boiler Plant Sequencing (HVAC)</t>
  </si>
  <si>
    <t>W-CO-HV-100189-G-WR-WR-WR-WR-04</t>
  </si>
  <si>
    <t>Optimal Start on Air Handling Units (GO)</t>
  </si>
  <si>
    <t>Occupancy Sensor Control for HVAC Systems (GO)</t>
  </si>
  <si>
    <t>Linkageless (Parallel Positioning) Burner Control (HVAC)</t>
  </si>
  <si>
    <t>W-CO-HV-100191-G-WR-WR-WR-WR-04</t>
  </si>
  <si>
    <t>W-CO-HV-100030-G-WR-WR-WR-WR-05</t>
  </si>
  <si>
    <t>Optimized Boiler Plant Sequencing (Process)</t>
  </si>
  <si>
    <t>N-CO-HV-000429-G-XX-XX-XX-XX-02</t>
  </si>
  <si>
    <t>Modulating Burner Control (Process)</t>
  </si>
  <si>
    <t>N-CO-HV-000434-G-XX-XX-XX-XX-03</t>
  </si>
  <si>
    <t>Oxygen Trim Burner Control (Process)</t>
  </si>
  <si>
    <t>N-CO-HV-000435-G-XX-XX-XX-XX-03</t>
  </si>
  <si>
    <t>Linkageless (Parallel Positioning) Burner Control (Process)</t>
  </si>
  <si>
    <t>N-CO-HV-000433-G-XX-XX-XX-XX-03</t>
  </si>
  <si>
    <t>CHG0221</t>
  </si>
  <si>
    <t>Hydronic HVAC Pump Control (EG)</t>
  </si>
  <si>
    <t>Smart Thermostats with Intrinsic Occupancy Sensor Control (GO)</t>
  </si>
  <si>
    <t>Programmable Thermostats (GO)</t>
  </si>
  <si>
    <t>Combination Oxygen Trim and Linkageless Burner Control (HVAC)</t>
  </si>
  <si>
    <t>W-CO-HV-100253-G-WR-WR-WR-WR-03</t>
  </si>
  <si>
    <t>Combination Oxygen Trim and Linkageless Burner Control (Process)</t>
  </si>
  <si>
    <t>Demand Control Ventilation and Occupancy Sensor Control for HVAC Systems (GO)</t>
  </si>
  <si>
    <t>Enhanced Ventilation Control - Natural Gas Heat</t>
  </si>
  <si>
    <t>Hotel Guest Room Occupancy Sensor (EO) - Electric Heat</t>
  </si>
  <si>
    <t>N-CO-HV-000339-E-XX-XX-XX-XX-03</t>
  </si>
  <si>
    <t>CSG0031</t>
  </si>
  <si>
    <t>Enhanced Snow/Ice Melt Controls (EG)</t>
  </si>
  <si>
    <t>N-CO-CL-000464-C-XX-XX-XX-XX-02</t>
  </si>
  <si>
    <t>Basic Snow/Ice Melt Controls Retrofit</t>
  </si>
  <si>
    <t>N-CO-CL-000726-G-XX-XX-XX-XX-01</t>
  </si>
  <si>
    <t>Modulating Burner on Makeup Air Handling Unit (Continuous Operation)</t>
  </si>
  <si>
    <t>N-CO-MS-000708-G-XX-XX-XX-XX-01</t>
  </si>
  <si>
    <t>Modulating Burner on Makeup Air Handling Unit (&gt; 100 hrs/week Operation)</t>
  </si>
  <si>
    <t>N-CO-MS-000709-G-XX-XX-XX-XX-01</t>
  </si>
  <si>
    <t>Modulating Burner on Makeup Air Handling Unit (GT 50 LT 100 hrs/week Operation)</t>
  </si>
  <si>
    <t>N-CO-MS-000710-G-XX-XX-XX-XX-01</t>
  </si>
  <si>
    <t>Enhanced Snow/Ice Melt Controls (GO)</t>
  </si>
  <si>
    <t>Building Envelope &amp; Insulation</t>
  </si>
  <si>
    <t>Window Reduction (EG)</t>
  </si>
  <si>
    <t>W-CO-BE-100179-C-WR-WR-WR-WR-02</t>
  </si>
  <si>
    <t>Window Reduction (GO)</t>
  </si>
  <si>
    <t>Window Awnings(EO)</t>
  </si>
  <si>
    <t>W-CO-HV-100299-E-WR-WR-WR-WR-02</t>
  </si>
  <si>
    <t>Automatic High-Speed Doors for Building Exterior</t>
  </si>
  <si>
    <t>N-CO-MS-000539-E-XX-XX-XX-XX-03</t>
  </si>
  <si>
    <t>Attic Roof Insulation (EG)</t>
  </si>
  <si>
    <t>W-CO-BE-100172-C-WR-WR-WR-WR-03</t>
  </si>
  <si>
    <t>Wall Insulation (EG)</t>
  </si>
  <si>
    <t>W-CO-BE-100169-C-WR-WR-WR-WR-03</t>
  </si>
  <si>
    <t>High-Efficiency Window Film (EO)</t>
  </si>
  <si>
    <t>W-CO-BE-100160-C-WR-WR-WR-WR-03</t>
  </si>
  <si>
    <t>High Performance Window Glazing (EO)</t>
  </si>
  <si>
    <t>W-CO-BE-100050-E-WR-WR-WR-WR-03</t>
  </si>
  <si>
    <t>Wall Insulation (GO)</t>
  </si>
  <si>
    <t>Attic Roof Insulation (GO)</t>
  </si>
  <si>
    <t>Roof Insulation R10 to R18 (EG)</t>
  </si>
  <si>
    <t>W-CO-BE-100205-C-WR-WR-WR-WR-03</t>
  </si>
  <si>
    <t>Roof Insulation R10 to R18 (GO)</t>
  </si>
  <si>
    <t>Roof Insulation R12 to R18 (EG)</t>
  </si>
  <si>
    <t>W-CO-BE-100206-C-WR-WR-WR-WR-03</t>
  </si>
  <si>
    <t>Roof Insulation R12 to R18 (GO)</t>
  </si>
  <si>
    <t>Roof Insulation R14 to R18 (EG)</t>
  </si>
  <si>
    <t>W-CO-BE-100207-C-WR-WR-WR-WR-03</t>
  </si>
  <si>
    <t>Roof Insulation R14 to R18 (GO)</t>
  </si>
  <si>
    <t>Roof Insulation R16 to R18 (EG)</t>
  </si>
  <si>
    <t>W-CO-BE-100208-C-WR-WR-WR-WR-03</t>
  </si>
  <si>
    <t>Roof Insulation R16 to R18 (GO)</t>
  </si>
  <si>
    <t>Roof Insulation R18 to R20 (EG)</t>
  </si>
  <si>
    <t>W-CO-BE-100209-C-WR-WR-WR-WR-03</t>
  </si>
  <si>
    <t>Roof Insulation R18 to R20 (GO)</t>
  </si>
  <si>
    <t>Roof Insulation R20 to R22 (EG)</t>
  </si>
  <si>
    <t>W-CO-BE-100210-C-WR-WR-WR-WR-03</t>
  </si>
  <si>
    <t>Roof Insulation R20 to R22 (GO)</t>
  </si>
  <si>
    <t>Roof Insulation R22 to R24 (EG)</t>
  </si>
  <si>
    <t>W-CO-BE-100211-C-WR-WR-WR-WR-03</t>
  </si>
  <si>
    <t>Roof Insulation R22 to R24 (GO)</t>
  </si>
  <si>
    <t>Business Energy Analysis</t>
  </si>
  <si>
    <t>Linear Feet</t>
  </si>
  <si>
    <t>C &amp; I RFP</t>
  </si>
  <si>
    <t>CQC0001</t>
  </si>
  <si>
    <t>RFP Custom - Electric &amp; Gas</t>
  </si>
  <si>
    <t>RFP Custom - Electric</t>
  </si>
  <si>
    <t>RFP Custom - Gas</t>
  </si>
  <si>
    <t>C&amp;I Waterheating</t>
  </si>
  <si>
    <t>High-Efficiency Tankless Water Heater Electric, &gt; 0.95 UEF</t>
  </si>
  <si>
    <t>N-CO-WH-000586-E-XX-XX-XX-XX-03</t>
  </si>
  <si>
    <t>High-Efficiency Tank-Style Domestic Water Heater &lt;=140 Gallons (&gt;75 MBH)</t>
  </si>
  <si>
    <t>N-CO-WH-000160-G-XX-XX-XX-XX-02</t>
  </si>
  <si>
    <t>High-Efficiency Domestic Water Heating Boilers (at least 94%  Thermal Efficiency)</t>
  </si>
  <si>
    <t>N-CO-WH-000161-G-XX-XX-XX-XX-02</t>
  </si>
  <si>
    <t>High-Efficiency Tank-Style Domestic Water Heater &lt; 55 Gallons (&lt;=75 MBH, &gt;=0.64 UEF)</t>
  </si>
  <si>
    <t>N-CO-WH-000794-G-XX-XX-XX-XX-02</t>
  </si>
  <si>
    <t>High-Efficiency Tank-Style Domestic Water Heater &lt; 55 Gallons (&lt;=75 MBH, &gt;=0.68 UEF)</t>
  </si>
  <si>
    <t>N-CO-WH-000795-G-XX-XX-XX-XX-02</t>
  </si>
  <si>
    <t>High-Efficiency Tank-Style Domestic Water Heater &gt; 55 Gallons (&lt;=75 MBH, &gt;=0.80 UEF)</t>
  </si>
  <si>
    <t>N-CO-WH-000797-G-XX-XX-XX-XX-02</t>
  </si>
  <si>
    <t>Commercial Laundry</t>
  </si>
  <si>
    <t>Clothes Washer, Natural Gas Water Heater (GO)</t>
  </si>
  <si>
    <t>Workpaper: Water Savings (N-CO-AP-000278-C-XX-XX-XX-XX-05)</t>
  </si>
  <si>
    <t>VSD Air Compressor (50 HP to 500 HP)(Single Air Compressor System)(&gt;=6,000 h)</t>
  </si>
  <si>
    <t>Refrigerated Cycling Thermal Mass Compressed Air Dryer</t>
  </si>
  <si>
    <t>Compressed Air Storage Tank (GT90psig) (Increase from LT 3 gal/CFM to GT 5 gal/CFM)</t>
  </si>
  <si>
    <t>Low Pressure Drop Compressed Air Filter</t>
  </si>
  <si>
    <t>Compressed Air Zero-Loss Condensate Drain, Electronic Sensor Style</t>
  </si>
  <si>
    <t>Compressed Air Energy Audit</t>
  </si>
  <si>
    <t>C</t>
  </si>
  <si>
    <t>Compressed Air Pressure-Flow Controller</t>
  </si>
  <si>
    <t>Refrigerated Cycling Digital Scroll Compressed Air Dryer</t>
  </si>
  <si>
    <t>Refrigerated Cycling Variable Speed Drive Compressed Air Dryer</t>
  </si>
  <si>
    <t>Engineered Nozzles Compressed Air, 2,000 hrs, 1/8" Dia.</t>
  </si>
  <si>
    <t>Variable Displacement (VD) Air Compressor (GT 50 HP) (Single Air Compressor Systems)</t>
  </si>
  <si>
    <t>Compressed Air Dryer, Dewpoint Sensor Control</t>
  </si>
  <si>
    <t>CAE0018</t>
  </si>
  <si>
    <t>Heat of Compression Air Dryer</t>
  </si>
  <si>
    <t>Correct Sizing Compressed Air Systems - Electric</t>
  </si>
  <si>
    <t>VSD Air Compressor (Less than 50 HP) 3-Shift</t>
  </si>
  <si>
    <t>Compressed Air Zero-Loss Condensate Drain, Mechanical Float Style</t>
  </si>
  <si>
    <t>Two-Stage Rotary Screw Air Compressor (VSD/VD/LNL Type) (GT 50 HP)</t>
  </si>
  <si>
    <t>Pneumatic Hand Tools replaced with Corded Electric Hand Tools</t>
  </si>
  <si>
    <t>N-CO-MS-000610-E-XX-XX-XX-XX-02</t>
  </si>
  <si>
    <t>Low Pressure Air Blower System Replacing Compressed Air Blow-Off Application (&gt; 80 psig)</t>
  </si>
  <si>
    <t>Refrigerated Non-Cycling Air Dryer replacing Desiccant Air Dryer (GT 50 HP System)</t>
  </si>
  <si>
    <t>Compressed Air Energy Audit with Metered Flow - Electric</t>
  </si>
  <si>
    <t>VSD Air Compressor (50 HP to 500 HP)(Multiple Air Compressor System)(&gt;=7,200)</t>
  </si>
  <si>
    <t>Pneumatic Hand Tools replaced with Cordless Electric Hand Tools</t>
  </si>
  <si>
    <t>N-CO-MS-000704-E-XX-XX-XX-XX-01</t>
  </si>
  <si>
    <t>VSD Air Compressor (50 HP to 500 HP)(Single Air Compressor System)(&gt;2,000 hr)</t>
  </si>
  <si>
    <t>VSD Air Compressor (50 HP to 500 HP)(Multiple Air Compressor System)(&gt;=4,000)</t>
  </si>
  <si>
    <t>Retrofit Air Compressor with VSD  (50 HP to 300 HP)(Single Air Compressor Systems)(&gt;=6,000 h)</t>
  </si>
  <si>
    <t>Retrofit Air Compressor with VSD  (50 HP to 300 HP)(Multiple Air Compressor System)(&gt;=7,200 h)</t>
  </si>
  <si>
    <t>Air Recycling Pneumatic Valve (GT 60 psig), GT 4,000,000 cycles per year</t>
  </si>
  <si>
    <t>Air Recycling Pneumatic Valve (GT 60 psig), GT 2,000,000 cycles per year</t>
  </si>
  <si>
    <t>Pressure Sensing Vortex Vacuum Generator</t>
  </si>
  <si>
    <t>Engineered Nozzles Compressed Air, 1,000 hrs, 1/8" Dia.</t>
  </si>
  <si>
    <t>Engineered Nozzles Compressed Air, 3,000 hrs, 1/8" Dia.</t>
  </si>
  <si>
    <t>Engineered Nozzles Compressed Air, 4,000+ hrs, 1/8" Dia.</t>
  </si>
  <si>
    <t>Engineered Nozzles Compressed Air, 1,000 hrs, 1/4" Dia.</t>
  </si>
  <si>
    <t>Engineered Nozzles Compressed Air, 2,000 hrs, 1/4" Dia.</t>
  </si>
  <si>
    <t>Engineered Nozzles Compressed Air, 3,000 hrs, 1/4" Dia.</t>
  </si>
  <si>
    <t>Engineered Nozzles Compressed Air, 4,000+ hrs, 1/4" Dia.</t>
  </si>
  <si>
    <t>Engineered Nozzles Compressed Air, 1,000 hrs, 3/8" Dia.</t>
  </si>
  <si>
    <t>Engineered Nozzles Compressed Air, 2,000 hrs, 3/8" Dia.</t>
  </si>
  <si>
    <t>Engineered Nozzles Compressed Air, 3,000 hrs, 3/8" Dia.</t>
  </si>
  <si>
    <t>Engineered Nozzles Compressed Air, 4,000+ hrs, 3/8" Dia.</t>
  </si>
  <si>
    <t>Engineered Nozzles Compressed Air, 1,000 hrs, 1/2" Dia.</t>
  </si>
  <si>
    <t>Engineered Nozzles Compressed Air, 2,000 hrs, 1/2" Dia.</t>
  </si>
  <si>
    <t>Engineered Nozzles Compressed Air, 3,000 hrs, 1/2" Dia.</t>
  </si>
  <si>
    <t>Engineered Nozzles Compressed Air, 4,000+ hrs, 1/2" Dia.</t>
  </si>
  <si>
    <t>Compressed Air Storage Tank (GT90psig) (Increase from LT 1 gal/CFM to GT 3 gal/CFM)</t>
  </si>
  <si>
    <t>Compressed Air Storage Tank (GT90psig) (Increase from LT 5 gal/CFM to GT 10 gal/CFM)</t>
  </si>
  <si>
    <t>Compressed Air Energy Audit with VSD</t>
  </si>
  <si>
    <t>Compressed Air Energy Audit with Metered Flow and VSD</t>
  </si>
  <si>
    <t>CAE0069</t>
  </si>
  <si>
    <t>DI Compressed Air Nozzles, 1,000 hrs, 1/8" Dia.</t>
  </si>
  <si>
    <t>CAE0070</t>
  </si>
  <si>
    <t>DI Compressed Air Nozzles, 2,000 hrs, 1/8" Dia.</t>
  </si>
  <si>
    <t>CAE0071</t>
  </si>
  <si>
    <t>DI Compressed Air Nozzles, 3,000 hrs, 1/8" Dia.</t>
  </si>
  <si>
    <t>CAE0072</t>
  </si>
  <si>
    <t>DI Compressed Air Nozzles, 4,000+ hrs, 1/8" Dia.</t>
  </si>
  <si>
    <t>CAE0073</t>
  </si>
  <si>
    <t>DI Compressed Air Nozzles, 1,000 hrs, 1/4" Dia.</t>
  </si>
  <si>
    <t>CAE0074</t>
  </si>
  <si>
    <t>DI Compressed Air Nozzles, 2,000 hrs, 1/4" Dia.</t>
  </si>
  <si>
    <t>CAE0075</t>
  </si>
  <si>
    <t>DI Compressed Air Nozzles, 3,000 hrs, 1/4" Dia.</t>
  </si>
  <si>
    <t>CAE0076</t>
  </si>
  <si>
    <t>DI Compressed Air Nozzles, 4,000+ hrs, 1/4" Dia.</t>
  </si>
  <si>
    <t>CAE0077</t>
  </si>
  <si>
    <t>DI Compressed Air Nozzles, 1,000 hrs, 3/8" Dia.</t>
  </si>
  <si>
    <t>CAE0078</t>
  </si>
  <si>
    <t>DI Compressed Air Nozzles, 2,000 hrs, 3/8" Dia.</t>
  </si>
  <si>
    <t>CAE0079</t>
  </si>
  <si>
    <t>DI Compressed Air Nozzles, 3,000 hrs, 3/8" Dia.</t>
  </si>
  <si>
    <t>CAE0080</t>
  </si>
  <si>
    <t>DI Compressed Air Nozzles, 4,000+ hrs, 3/8" Dia.</t>
  </si>
  <si>
    <t>CAE0081</t>
  </si>
  <si>
    <t>DI Compressed Air Nozzles, 1,000 hrs, 1/2" Dia.</t>
  </si>
  <si>
    <t>CAE0082</t>
  </si>
  <si>
    <t>DI Compressed Air Nozzles, 2,000 hrs, 1/2" Dia.</t>
  </si>
  <si>
    <t>CAE0083</t>
  </si>
  <si>
    <t>DI Compressed Air Nozzles, 3,000 hrs, 1/2" Dia.</t>
  </si>
  <si>
    <t>CAE0084</t>
  </si>
  <si>
    <t>DI Compressed Air Nozzles, 4,000+ hrs, 1/2" Dia.</t>
  </si>
  <si>
    <t>Compressed Air Leak Repair with VSD</t>
  </si>
  <si>
    <t>Compressed Air Leak Repair</t>
  </si>
  <si>
    <t>Air Compressor Outdoor Air Intake (GT 50 HP System)</t>
  </si>
  <si>
    <t>VSD Air Compressor (Less than 50 HP) 1-Shift</t>
  </si>
  <si>
    <t>VSD Air Compressor (Less than 50 HP) 2-Shift</t>
  </si>
  <si>
    <t>VSD Air Compressor (Less than 50 HP) 24/7 Operation</t>
  </si>
  <si>
    <t>CAE0092</t>
  </si>
  <si>
    <t>Handheld DI Nozzle - 1/8" Nozzle, 600 Hours</t>
  </si>
  <si>
    <t>Work Paper - CA Handheld Nozzles</t>
  </si>
  <si>
    <t>CAE0093</t>
  </si>
  <si>
    <t>Handheld DI Nozzle - 1/8" Nozzle, 700 Hours</t>
  </si>
  <si>
    <t>CAE0094</t>
  </si>
  <si>
    <t>Handheld DI Nozzle - 1/8" Nozzle, 800 Hours</t>
  </si>
  <si>
    <t>CAE0095</t>
  </si>
  <si>
    <t>Handheld DI Nozzle - 1/4" Nozzle, 500 Hours</t>
  </si>
  <si>
    <t>WorkPaper-CAHandheldNozzles</t>
  </si>
  <si>
    <t>CAE0096</t>
  </si>
  <si>
    <t>Handheld DI Nozzle - 1/4" Nozzle, 600 Hours</t>
  </si>
  <si>
    <t>CAE0097</t>
  </si>
  <si>
    <t>Handheld DI Nozzle - 1/4" Nozzle, 700 Hours</t>
  </si>
  <si>
    <t>CAE0098</t>
  </si>
  <si>
    <t>Handheld DI Nozzle - 1/4" Nozzle, 800 Hours</t>
  </si>
  <si>
    <t>CAE0099</t>
  </si>
  <si>
    <t>Handheld DI Nozzle - 3/8" Nozzle, 500 Hours</t>
  </si>
  <si>
    <t>CAE0100</t>
  </si>
  <si>
    <t>Handheld DI Nozzle - 3/8" Nozzle, 600 Hours</t>
  </si>
  <si>
    <t>CAE0101</t>
  </si>
  <si>
    <t>Handheld DI Nozzle - 3/8" Nozzle, 700 Hours</t>
  </si>
  <si>
    <t>CAE0102</t>
  </si>
  <si>
    <t>Handheld DI Nozzle - 3/8" Nozzle, 800 Hours</t>
  </si>
  <si>
    <t>CAE0103</t>
  </si>
  <si>
    <t>Handheld DI Nozzle - 1/2" Nozzle, 500 Hours</t>
  </si>
  <si>
    <t>CAE0104</t>
  </si>
  <si>
    <t>Handheld DI Nozzle - 1/2" Nozzle, 600 Hours</t>
  </si>
  <si>
    <t>CAE0105</t>
  </si>
  <si>
    <t>Handheld DI Nozzle - 1/2" Nozzle, 700 Hours</t>
  </si>
  <si>
    <t>CAE0106</t>
  </si>
  <si>
    <t>Handheld DI Nozzle - 1/2" Nozzle, 800 Hours</t>
  </si>
  <si>
    <t>Air Compressor Waste Heat Recovery (Gas Only)</t>
  </si>
  <si>
    <t>N-CO-MS-000412-G-XX-XX-XX-XX-01</t>
  </si>
  <si>
    <t>Pneumatic Motors replaced with Electric Motors</t>
  </si>
  <si>
    <t>N-CO-MS-000533-E-XX-XX-XX-XX-01</t>
  </si>
  <si>
    <t>CBC0300</t>
  </si>
  <si>
    <t>Smart Buildings (EG) Tier 1 Payment (10% of Project Cost)</t>
  </si>
  <si>
    <t>CBC0301</t>
  </si>
  <si>
    <t>Smart Buildings (EG) Tier 2 Payment (40% of Project Cost)</t>
  </si>
  <si>
    <t>CBC0302</t>
  </si>
  <si>
    <t>Smart Buildings (EG) Tier 3 Payment (50% of Project Cost and savings)</t>
  </si>
  <si>
    <t>CBC0306</t>
  </si>
  <si>
    <t>RCx FIQ - Phase III - 10% Incentive (EG)</t>
  </si>
  <si>
    <t>Custom Electric Program</t>
  </si>
  <si>
    <t>CBE0302</t>
  </si>
  <si>
    <t>Smart Buildings (EO) Tier 1 Payment (10% of Project Cost)</t>
  </si>
  <si>
    <t>CBE0303</t>
  </si>
  <si>
    <t>Smart Buildings (EO) Tier 2 Payment (40% of Project Cost)</t>
  </si>
  <si>
    <t>CBE0304</t>
  </si>
  <si>
    <t>Smart Buildings (EO) Tier 3 Payment (50% of Project Cost and savings)</t>
  </si>
  <si>
    <t>CBE0325</t>
  </si>
  <si>
    <t>RCx Defined Actions - Electric</t>
  </si>
  <si>
    <t>CBE0328</t>
  </si>
  <si>
    <t>RCx FIQ - Phase III - Implementation &lt; 3 mo Elec Provider</t>
  </si>
  <si>
    <t>CBE0329</t>
  </si>
  <si>
    <t>RCx FIQ - Phase III - Implementation &lt; 3 mo Elec Cust</t>
  </si>
  <si>
    <t>CBG0304</t>
  </si>
  <si>
    <t>Smart Buildings (GO) Tier 3 Payment (50% of Project Cost and savings)</t>
  </si>
  <si>
    <t>CBG0328</t>
  </si>
  <si>
    <t>RCx FIQ - Phase III - Implementation &lt; 3 mo Gas Provider</t>
  </si>
  <si>
    <t>CBG0329</t>
  </si>
  <si>
    <t>RCx FIQ - Phase III - Implementation &lt; 3 mo Gas Customer</t>
  </si>
  <si>
    <t>N-CO-LI-000145-E-XX-XX-XX-XX-01</t>
  </si>
  <si>
    <t>N-CO-KR-000317-E-XX-XX-XX-XX-01</t>
  </si>
  <si>
    <t>N-CO-AP-000315-E-XX-XX-XX-XX-03</t>
  </si>
  <si>
    <t>N-CO-KR-000376-E-XX-XX-XX-XX-03</t>
  </si>
  <si>
    <t>N-CO-KR-000377-E-XX-XX-XX-XX-03</t>
  </si>
  <si>
    <t>N-CO-KR-000378-E-XX-XX-XX-XX-03</t>
  </si>
  <si>
    <t>N-CO-LI-000504-E-XX-XX-XX-XX-04</t>
  </si>
  <si>
    <t>N-CO-LI-000150-E-XX-XX-XX-XX-03</t>
  </si>
  <si>
    <t>Beverage Vending Machine Controllers</t>
  </si>
  <si>
    <t>Snack Vending Machine Miser</t>
  </si>
  <si>
    <t>N-CO-KR-000318-E-XX-XX-XX-XX-01</t>
  </si>
  <si>
    <t>Drinking Water Cooling Miser</t>
  </si>
  <si>
    <t>N-CO-KR-000319-E-XX-XX-XX-XX-02</t>
  </si>
  <si>
    <t>N-CO-KR-000368-E-XX-XX-XX-XX-03</t>
  </si>
  <si>
    <t>N-CO-KR-000369-E-XX-XX-XX-XX-03</t>
  </si>
  <si>
    <t>N-CO-KR-000372-E-XX-XX-XX-XX-03</t>
  </si>
  <si>
    <t>N-CO-KR-000379-E-XX-XX-XX-XX-02</t>
  </si>
  <si>
    <t>High-Efficiency Hand Dryer</t>
  </si>
  <si>
    <t>N-CO-MS-000602-E-XX-XX-XX-XX-01</t>
  </si>
  <si>
    <t>W-CO-KR-100028-E-WR-WR-WR-WR-03</t>
  </si>
  <si>
    <t>HVAC Controls</t>
  </si>
  <si>
    <t>High Efficiency Pumps: Pump Energy Index (PEI) Standard Hours</t>
  </si>
  <si>
    <t>Custom (N-CO-MP-000817-E-XX-XX-XX-XX-02)</t>
  </si>
  <si>
    <t>High Efficiency Pumps: Pump Energy Index (PEI) Low Hours</t>
  </si>
  <si>
    <t>Custom (N-CO-MP-000876-E-XX-XX-XX-XX-01)</t>
  </si>
  <si>
    <t>Infrared Heaters (EG)</t>
  </si>
  <si>
    <t>W-CO-HV-100056-G-WR-WR-WR-WR-04</t>
  </si>
  <si>
    <t>W-CO-HV-100272-E-WR-WR-WR-WR-07</t>
  </si>
  <si>
    <t>Split AC Units / &gt;= 240,000 Btuh (20 Tons) and &lt; 760,000 Btuh (63 Tons)</t>
  </si>
  <si>
    <t>W-CO-HV-100386-E-WR-WR-WR-WR-02</t>
  </si>
  <si>
    <t>Split AC Units / &gt;= 760,000 Btuh (63 Tons)</t>
  </si>
  <si>
    <t>Split AC Units / &gt;= 65,000 Btuh (5.4 Tons) and &lt; 135,000 Btuh (11.25 Tons)</t>
  </si>
  <si>
    <t>W-CO-HV-100387-E-WR-WR-WR-WR-02</t>
  </si>
  <si>
    <t>Split AC Units / &gt;= 135,000 Btuh (11.25 Tons) and &lt; 240,000 Btuh (20 Tons)</t>
  </si>
  <si>
    <t>Air-Cooled Chillers &lt; 150 ton - PATH A</t>
  </si>
  <si>
    <t>AVERAGE (W-CO-HV-100332-E-WR-WR-WR-WR-02,W-CO-HV-100328-E-WR-WR-WR-WR-02</t>
  </si>
  <si>
    <t>Air-Cooled Chillers &lt; 150 ton - PATH B</t>
  </si>
  <si>
    <t>AVERAGE (W-CO-HV-100333-E-WR-WR-WR-WR-02,W-CO-HV-100329-E-WR-WR-WR-WR-02</t>
  </si>
  <si>
    <t>Air-Cooled Chillers &gt;= 150 ton - PATH A</t>
  </si>
  <si>
    <t>AVERAGE (W-CO-HV-100330-E-WR-WR-WR-WR-02,W-CO-HV-100334-E-WR-WR-WR-WR-02</t>
  </si>
  <si>
    <t>Air-Cooled Chillers &gt;= 150 ton - PATH B</t>
  </si>
  <si>
    <t>AVERAGE (W-CO-HV-100331-E-WR-WR-WR-WR-02,W-CO-HV-100335-E-WR-WR-WR-WR-02</t>
  </si>
  <si>
    <t>Water Cooled Positive Displacement (Screw) Chillers &lt; 75 ton - PATH A</t>
  </si>
  <si>
    <t>W-CO-HV-100336-E-WR-WR-WR-WR-02</t>
  </si>
  <si>
    <t>Water Cooled Positive Displacement (Screw) Chillers &lt; 75 ton - PATH B</t>
  </si>
  <si>
    <t>W-CO-HV-100337-E-WR-WR-WR-WR-02</t>
  </si>
  <si>
    <t>Water Cooled Positive Displacement (Screw) Chillers&gt;=75 and &lt; 150 ton - PATH A</t>
  </si>
  <si>
    <t>W-CO-HV-100338-E-WR-WR-WR-WR-02</t>
  </si>
  <si>
    <t>Water Cooled Positive Displacement (Screw) Chillers&gt;=75 and &lt; 150 ton - PATH B</t>
  </si>
  <si>
    <t>W-CO-HV-100339-E-WR-WR-WR-WR-02</t>
  </si>
  <si>
    <t>Water Cooled Positive Displacement (Screw) Chillers &gt;= 150 ton and &lt; 300 ton - PATH A</t>
  </si>
  <si>
    <t>W-CO-HV-100340-E-WR-WR-WR-WR-02</t>
  </si>
  <si>
    <t>Water Cooled Positive Displacement (Screw) Chillers &gt;= 150 ton and &lt; 300 ton - PATH B</t>
  </si>
  <si>
    <t>W-CO-HV-100341-E-WR-WR-WR-WR-02</t>
  </si>
  <si>
    <t>Water Cooled Positive Displacement (Screw) Chillers &gt;=300 and &lt; 600 ton - PATH A</t>
  </si>
  <si>
    <t>W-CO-HV-100342-E-WR-WR-WR-WR-02</t>
  </si>
  <si>
    <t>Water Cooled Positive Displacement (Screw) Chillers &gt;=300 and &lt; 600 ton - PATH B</t>
  </si>
  <si>
    <t>W-CO-HV-100343-E-WR-WR-WR-WR-02</t>
  </si>
  <si>
    <t>Water Cooled Positive Displacement (Screw) Chillers &gt; =600 ton - PATH A</t>
  </si>
  <si>
    <t>W-CO-HV-100344-E-WR-WR-WR-WR-02</t>
  </si>
  <si>
    <t>Water Cooled Positive Displacement (Screw) Chillers &gt; =600 ton - PATH B</t>
  </si>
  <si>
    <t>W-CO-HV-100345-E-WR-WR-WR-WR-02</t>
  </si>
  <si>
    <t>Water Cooled Centrifugal Chillers &lt; 150 ton - PATH A</t>
  </si>
  <si>
    <t>W-CO-HV-100346-E-WR-WR-WR-WR-02</t>
  </si>
  <si>
    <t>Water Cooled Centrifugal Chillers &lt; 150 ton - PATH B</t>
  </si>
  <si>
    <t>W-CO-HV-100347-E-WR-WR-WR-WR-02</t>
  </si>
  <si>
    <t>Water Cooled Centrifugal Chillers &gt;=150 ton and &lt;300 ton - PATH A</t>
  </si>
  <si>
    <t>W-CO-HV-100348-E-WR-WR-WR-WR-02</t>
  </si>
  <si>
    <t>Water Cooled Centrifugal Chillers &gt;=150 ton and &lt;300 ton - PATH B</t>
  </si>
  <si>
    <t>W-CO-HV-100349-E-WR-WR-WR-WR-02</t>
  </si>
  <si>
    <t>Water Cooled Centrifugal Chillers &gt;=300 ton and &lt;400 ton - PATH A</t>
  </si>
  <si>
    <t>W-CO-HV-100350-E-WR-WR-WR-WR-02</t>
  </si>
  <si>
    <t>Water Cooled Centrifugal Chillers &gt;=300 ton and &lt;400 ton - PATH B</t>
  </si>
  <si>
    <t>W-CO-HV-100351-E-WR-WR-WR-WR-02</t>
  </si>
  <si>
    <t>Water Cooled Centrifugal Chillers &gt;=400 ton and &lt; 600 ton - PATH A</t>
  </si>
  <si>
    <t>W-CO-HV-100352-E-WR-WR-WR-WR-02</t>
  </si>
  <si>
    <t>Water Cooled Centrifugal Chillers &gt;=400 ton and &lt; 600 ton - PATH B</t>
  </si>
  <si>
    <t>W-CO-HV-100353-E-WR-WR-WR-WR-02</t>
  </si>
  <si>
    <t>Water Cooled Centrifugal Chillers &gt;= 600 ton - PATH A</t>
  </si>
  <si>
    <t>W-CO-HV-100354-E-WR-WR-WR-WR-02</t>
  </si>
  <si>
    <t>Water Cooled Centrifugal Chillers &gt;= 600 ton - PATH B</t>
  </si>
  <si>
    <t>W-CO-HV-100355-E-WR-WR-WR-WR-02</t>
  </si>
  <si>
    <t>High-Efficiency Data Center, Telecom, and Computer Room Air Conditioning - Air Cooled - Class 1</t>
  </si>
  <si>
    <t>N-CO-MS-000956-E-XX-XX-XX-XX-01</t>
  </si>
  <si>
    <t>High-Efficiency Data Center, Telecom, and Computer Room Air Conditioning - Water Cooled - Class 1</t>
  </si>
  <si>
    <t>N-CO-MS-000959-E-XX-XX-XX-XX-01</t>
  </si>
  <si>
    <t>High-Efficiency Data Center, Telecom, and Computer Room Air Conditioning - Glycol Cooled - Class 1</t>
  </si>
  <si>
    <t>N-CO-MS-000962-E-XX-XX-XX-XX-01</t>
  </si>
  <si>
    <t>High-Efficiency Data Center, Telecom, and Computer Room Air Conditioning - Air Cooled - Class 2</t>
  </si>
  <si>
    <t>N-CO-MS-000957-E-XX-XX-XX-XX-02</t>
  </si>
  <si>
    <t>High-Efficiency Data Center, Telecom, and Computer Room Air Conditioning - Water Cooled - Class 2</t>
  </si>
  <si>
    <t>N-CO-MS-000960-E-XX-XX-XX-XX-01</t>
  </si>
  <si>
    <t>High-Efficiency Data Center, Telecom, and Computer Room Air Conditioning - Glycol Cooled - Class 2</t>
  </si>
  <si>
    <t>N-CO-MS-000963-E-XX-XX-XX-XX-01</t>
  </si>
  <si>
    <t>High-Efficiency Data Center, Telecom, and Computer Room Air Conditioning - Air Cooled - Class 3</t>
  </si>
  <si>
    <t>N-CO-MS-000958-E-XX-XX-XX-XX-01</t>
  </si>
  <si>
    <t>High-Efficiency Data Center, Telecom, and Computer Room Air Conditioning - Water Cooled - Class 3</t>
  </si>
  <si>
    <t>N-CO-MS-000961-E-XX-XX-XX-XX-01</t>
  </si>
  <si>
    <t>High-Efficiency Data Center, Telecom, and Computer Room Air Conditioning- Glycol Cooled - Class 3</t>
  </si>
  <si>
    <t>N-CO-MS-000964-E-XX-XX-XX-XX-01</t>
  </si>
  <si>
    <t>Data Room Hot/Cold Aisle Configuration - Air Cooled - Class 1 (&gt;=5*F increase)</t>
  </si>
  <si>
    <t>N-CO-MS-000971-E-XX-XX-XX-XX-01</t>
  </si>
  <si>
    <t>Data Room Hot/Cold Aisle Configuration - Air Cooled - Class 2 (&gt;=5*F increase)</t>
  </si>
  <si>
    <t>N-CO-MS-000972-E-XX-XX-XX-XX-01</t>
  </si>
  <si>
    <t>Data Room Hot/Cold Aisle Configuration - Water Cooled - Class 1 (&gt;=5*F increase)</t>
  </si>
  <si>
    <t>N-CO-MS-000973-E-XX-XX-XX-XX-01</t>
  </si>
  <si>
    <t>Data Room Hot/Cold Aisle Configuration - Water Cooled - Class 2 (&gt;=5*F increase)</t>
  </si>
  <si>
    <t>N-CO-MS-000974-E-XX-XX-XX-XX-01</t>
  </si>
  <si>
    <t>Data Room Hot/Cold Aisle Configuration - Glycol Cooled - Class 1 (&gt;=5*F increase)</t>
  </si>
  <si>
    <t>N-CO-MS-000975-E-XX-XX-XX-XX-01</t>
  </si>
  <si>
    <t>Data Room Hot/Cold Aisle Configuration - Glycol Cooled - Class 2 (&gt;=5*F increase)</t>
  </si>
  <si>
    <t>N-CO-MS-000976-E-XX-XX-XX-XX-01</t>
  </si>
  <si>
    <t>Data Room Hot/Cold Aisle Configuration - Air Cooled - Class 1 (&gt;=10*F increase)</t>
  </si>
  <si>
    <t>N-CO-MS-000977-E-XX-XX-XX-XX-01</t>
  </si>
  <si>
    <t>Data Room Hot/Cold Aisle Configuration - Air Cooled - Class 2 (&gt;=10*F increase)</t>
  </si>
  <si>
    <t>N-CO-MS-000978-E-XX-XX-XX-XX-01</t>
  </si>
  <si>
    <t>Data Room Hot/Cold Aisle Configuration - Water Cooled - Class 1 (&gt;=10*F increase)</t>
  </si>
  <si>
    <t>N-CO-MS-000979-E-XX-XX-XX-XX-01</t>
  </si>
  <si>
    <t>Data Room Hot/Cold Aisle Configuration - Water Cooled - Class 2 (&gt;=10*F increase)</t>
  </si>
  <si>
    <t>N-CO-MS-000980-E-XX-XX-XX-XX-01</t>
  </si>
  <si>
    <t>Data Room Hot/Cold Aisle Configuration - Glycol Cooled - Class 1 (&gt;=10*F increase)</t>
  </si>
  <si>
    <t>N-CO-MS-000981-E-XX-XX-XX-XX-01</t>
  </si>
  <si>
    <t>Data Room Hot/Cold Aisle Configuration - Glycol Cooled - Class 2 (&gt;=10*F increase)</t>
  </si>
  <si>
    <t>N-CO-MS-000982-E-XX-XX-XX-XX-01</t>
  </si>
  <si>
    <t>Unitary AC Units / &gt;= 65,000 Btuh (5.4 Tons) and &lt; 135,000 Btuh (11.25 Tons)</t>
  </si>
  <si>
    <t>Unitary AC Units / &gt;= 135,000 Btuh (11.25 Tons) and &lt; 240,000 Btuh (20 Tons)</t>
  </si>
  <si>
    <t>Unitary AC Units / &gt;= 240,000 Btuh (20 Tons) and &lt; 760,000 Btuh (63 Tons)</t>
  </si>
  <si>
    <t>Unitary AC Units / &gt;= 760,000 Btuh (63 Tons)</t>
  </si>
  <si>
    <t>Infrared Heaters (GO)</t>
  </si>
  <si>
    <t>HVAC Boiler 88% to 89.9% Efficiency - Level 1</t>
  </si>
  <si>
    <t>HVAC Boiler at least 90% Efficiency - Level 2</t>
  </si>
  <si>
    <t>W-CO-HV-100316-G-WR-WR-WR-WR-03</t>
  </si>
  <si>
    <t>Process Hydronic (Water) Boilers (At least 82% efficient)</t>
  </si>
  <si>
    <t>N-CO-MS-000426-G-XX-XX-XX-XX-03</t>
  </si>
  <si>
    <t>Process Boilers (Steam) (At least 82% efficient)</t>
  </si>
  <si>
    <t>N-CO-MS-000427-G-XX-XX-XX-XX-03</t>
  </si>
  <si>
    <t>Direct Fired Makeup Air Handling Units</t>
  </si>
  <si>
    <t>W-CO-HV-100214-G-WR-WR-WR-WR-04</t>
  </si>
  <si>
    <t>HVAC Steam Boilers (At least 82% efficient)</t>
  </si>
  <si>
    <t>W-CO-HV-100322-G-WR-WR-WR-WR-02</t>
  </si>
  <si>
    <t>Destratification Fans (Temperature Gradient Greater than 15°F) (GO)</t>
  </si>
  <si>
    <t>W-CO-HV-100173-C-WR-WR-WR-WR-03</t>
  </si>
  <si>
    <t>High Efficiency Furnace d120 MBH 92% AFUE (EOY Incentive)</t>
  </si>
  <si>
    <t>W-CO-HV-100291-G-WR-WR-WR-WR-01</t>
  </si>
  <si>
    <t>High Efficiency Furnace &gt;120 MBH, 92% AFUE</t>
  </si>
  <si>
    <t>High Efficiency Furnace or Unit Heater (At least 95% efficient)</t>
  </si>
  <si>
    <t>W-CO-HV-100292-G-WR-WR-WR-WR-01</t>
  </si>
  <si>
    <t>High Efficiency Furnace d120 MBH 95% AFUE (EOY Incentive)</t>
  </si>
  <si>
    <t>High Efficiency Furnace &gt;120 MBH, 95% AFUE</t>
  </si>
  <si>
    <t>Condensing Rooftop Unit</t>
  </si>
  <si>
    <t>W-CO-HV-100308-G-WR-WR-WR-WR-01</t>
  </si>
  <si>
    <t>High Efficiency Furnace or Unit Heater (At least 92% efficient)</t>
  </si>
  <si>
    <t>High-Efficiency Tankless Water Heater Natural Gas, &gt; 0.87 UEF</t>
  </si>
  <si>
    <t>N-CO-WH-000800-G-XX-XX-XX-XX-02</t>
  </si>
  <si>
    <t>High Volume, Low Speed Fans (EO)</t>
  </si>
  <si>
    <t>Ultrasonic Humidifier</t>
  </si>
  <si>
    <t>W-CO-HV-100259-C-WR-WR-WR-WR-02</t>
  </si>
  <si>
    <t>High Efficiency Pool Water Heater (At least 84% efficient)</t>
  </si>
  <si>
    <t>N-CO-WH-000186-G-XX-XX-XX-XX-02</t>
  </si>
  <si>
    <t>Heat Pump</t>
  </si>
  <si>
    <t>Ground-Loop Heat Pump</t>
  </si>
  <si>
    <t>Ice Machines</t>
  </si>
  <si>
    <t>CSE0003</t>
  </si>
  <si>
    <t>Energy Efficient Ice Machine &lt; 500 lb</t>
  </si>
  <si>
    <t>N-CO-KR-000329-E-XX-XX-XX-XX-04</t>
  </si>
  <si>
    <t>CSE0004</t>
  </si>
  <si>
    <t>Energy Efficient Ice Machine  500 lb to 1,000 lb</t>
  </si>
  <si>
    <t>N-CO-KR-000330-E-XX-XX-XX-XX-04</t>
  </si>
  <si>
    <t>CSE0005</t>
  </si>
  <si>
    <t>Energy Efficient Ice Machine  1,001 lb to 1,500 lb</t>
  </si>
  <si>
    <t>N-CO-KR-000331-E-XX-XX-XX-XX-04</t>
  </si>
  <si>
    <t>LEED Certified Silver - Electric</t>
  </si>
  <si>
    <t>LEED Gold - Electric</t>
  </si>
  <si>
    <t>LEED Platinum - Electric</t>
  </si>
  <si>
    <t>LEED Certified Silver - Natural Gas</t>
  </si>
  <si>
    <t>LEED Gold - Natural Gas</t>
  </si>
  <si>
    <t>LEED Platinum - Natural Gas</t>
  </si>
  <si>
    <t>Fume Hood Ventilation Reduction (Based on Sash Location) (EG)</t>
  </si>
  <si>
    <t>W-CO-MS-100203-G-WR-WR-WR-WR-03</t>
  </si>
  <si>
    <t>Fume Hood Ventilation Reduction (Based on Sash Location) (EO)</t>
  </si>
  <si>
    <t>Automatic VAV Fume Hood Sash Closure System (EG)</t>
  </si>
  <si>
    <t>W-CO-MS-100217-C-WR-WR-WR-WR-02</t>
  </si>
  <si>
    <t>Automatic VAV Fume Hood Sash Closure System  (EO)</t>
  </si>
  <si>
    <t>Reduced/Optimized Air Changes per hour (ACH) (EG)</t>
  </si>
  <si>
    <t>W-CO-MS-100219-C-WR-WR-WR-WR-02</t>
  </si>
  <si>
    <t>Reduced/Optimized Air Changes per hour (ACH) (EO)</t>
  </si>
  <si>
    <t>VAV Fume Hood Sash Stops (EG)</t>
  </si>
  <si>
    <t>W-CO-MS-100220-C-WR-WR-WR-WR-02</t>
  </si>
  <si>
    <t>Low-Flow VAV Fume Hood (EG)</t>
  </si>
  <si>
    <t>W-CO-MS-100226-C-WR-WR-WR-WR-01</t>
  </si>
  <si>
    <t>Low-Flow VAV Fume Hood (EO)</t>
  </si>
  <si>
    <t>Fume Hood Ventilation Reduction (Based on Sash Location) (GO)</t>
  </si>
  <si>
    <t>Automatic VAV Fume Hood Sash Closure System  (GO)</t>
  </si>
  <si>
    <t>Reduced/Optimized Air Changes per hour (ACH) (GO)</t>
  </si>
  <si>
    <t>Low-Flow VAV Fume Hood (GO)</t>
  </si>
  <si>
    <t>VAV Fume Hood Occupancy Control (EG)</t>
  </si>
  <si>
    <t>W-CO-MS-100223-C-WR-WR-WR-WR-01</t>
  </si>
  <si>
    <t>VAV Fume Hood Occupancy Control (GO)</t>
  </si>
  <si>
    <t>VAV Fume Hood Occupancy Control (EO)</t>
  </si>
  <si>
    <t>Signage and Canopy Decorative/Security LED Lighting (Continuous Operation)</t>
  </si>
  <si>
    <t>N-CO-LI-000152-E-XX-XX-XX-XX-01</t>
  </si>
  <si>
    <t>Signage and Canopy Decorative/Security LED Lighting (Commercial Hours)</t>
  </si>
  <si>
    <t>Lumens per Watt Improvement per (Mean Efficacy Increase GT 5%)</t>
  </si>
  <si>
    <t>Energy Conservation Improvement per (Mean Efficacy Increase &lt; 5%)</t>
  </si>
  <si>
    <t>T8 or T12 4-Foot Lamp Removal (Combined with LED Tube Light Retrofit)</t>
  </si>
  <si>
    <t>Lamps Removed</t>
  </si>
  <si>
    <t>AVERAGE (N-CO-LI-000027-E-XX-XX-XX-XX-04, N-CO-LI-000031-E-XX-XX-XX-XX-04)</t>
  </si>
  <si>
    <t>T8 or T12 8-Foot Lamp Removal (Combined with LED Tube Light Retrofit)</t>
  </si>
  <si>
    <t>AVERAGE (N-CO-LI-000028-E-XX-XX-XX-XX-05,N-CO-LI-000032-E-XX-XX-XX-XX-05</t>
  </si>
  <si>
    <t>2-Foot T12 to 2-Foot LED Tube Light</t>
  </si>
  <si>
    <t>2-Foot T8 to 2-Foot LED Tube Light</t>
  </si>
  <si>
    <t>4-Foot T12 to One (1) 4-Foot LED Tube Light</t>
  </si>
  <si>
    <t>4-Foot T8 to One (1) 4-Foot LED Tube Light (Low Bay &lt; 15 ft)</t>
  </si>
  <si>
    <t>8-Foot T12 to Two (2) 4-Foot LED Tube Light</t>
  </si>
  <si>
    <t>8-Foot T8 to Two (2) 4-Foot LED Tube Light</t>
  </si>
  <si>
    <t>Parking Garage LED Lighting</t>
  </si>
  <si>
    <t>N-CO-LI-000113-E-XX-XX-XX-XX-01</t>
  </si>
  <si>
    <t>T8 or T12 2-Foot or 3-Foot Lamp Removal (Combined with LED Tube Light Retrofit)</t>
  </si>
  <si>
    <t>AVERAGE (N-CO-LI-000025-E-XX-XX-XX-XX-05, N-CO-LI-000026-E-XX-XX-XX-XX-05, N-CO-LI-000029-E-XX-XX-XX-XX-05, N-CO-LI-000030-E-XX-XX-XX-XX-05)</t>
  </si>
  <si>
    <t>4-Foot T5 to One (1) 4-Foot LED Tube Light (Low Bay &lt; 15 ft)</t>
  </si>
  <si>
    <t>4-Foot T8 to One (1) 4-Foot LED Tube Light (High Bay &gt;= 15 ft)</t>
  </si>
  <si>
    <t>4-Foot T5 to One (1) 4-Foot LED Tube Light (High Bay &gt;= 15 ft)</t>
  </si>
  <si>
    <t>8-Foot T12 to One (1) 8-Foot LED Tube Light</t>
  </si>
  <si>
    <t>8-Foot T8 to One (1) 8-Foot LED Tube Light</t>
  </si>
  <si>
    <t>3-Foot T12 to 3-Foot LED Tube Light</t>
  </si>
  <si>
    <t>3-Foot T8 to 3-Foot LED Tube Light</t>
  </si>
  <si>
    <t>New Linear LED Tube Fixture (High Bay =&gt; 15 ft)</t>
  </si>
  <si>
    <t>CLE0103</t>
  </si>
  <si>
    <t>LED Screw-in Replacing HID</t>
  </si>
  <si>
    <t>Interior LED Lighting (High Bay =&gt; 15 ft)</t>
  </si>
  <si>
    <t>Exterior LED Lighting</t>
  </si>
  <si>
    <t>N-CO-LI-000112-E-XX-XX-XX-XX-02</t>
  </si>
  <si>
    <t>New Linear LED Tube Fixture (Low Bay &lt; 15 ft)</t>
  </si>
  <si>
    <t>Interior LED Lighting (Low Bay &lt; 15 ft)</t>
  </si>
  <si>
    <t>Interior LED Lighting (High Bay =&gt;15-Foot) Continuous Operation</t>
  </si>
  <si>
    <t>N-CO-LI-000779-E-XX-XX-XX-XX-02</t>
  </si>
  <si>
    <t>New Linear LED Tube Fixture (High Bay =&gt; 15 ft) (Continuous Operation)</t>
  </si>
  <si>
    <t>N-CO-LI-000739-E-XX-XX-XX-XX-01</t>
  </si>
  <si>
    <t>Interior LED Lighting (Low Bay &lt; 15 ft) Continuous Operation</t>
  </si>
  <si>
    <t>N-CO-LI-000892-E-XX-XX-XX-XX-01</t>
  </si>
  <si>
    <t>CLE0111</t>
  </si>
  <si>
    <t>LED Screw-in Lamp Replacing HID Lamp (&gt;= 8000 hrs)</t>
  </si>
  <si>
    <t>N-CO-LI-000737-E-XX-XX-XX-XX-01</t>
  </si>
  <si>
    <t>Lighting Power Density (Interior)</t>
  </si>
  <si>
    <t>N-CO-LI-000153-E-XX-XX-XX-XX-04</t>
  </si>
  <si>
    <t>Lighting Power Density (Exterior)</t>
  </si>
  <si>
    <t>N-CO-LI-000154-E-XX-XX-XX-XX-02</t>
  </si>
  <si>
    <t>Lighting Power Density (Parking Garage)</t>
  </si>
  <si>
    <t>N-CO-LI-000155-E-XX-XX-XX-XX-01</t>
  </si>
  <si>
    <t>Interior LED Trim Kits and Downlight Fixtures</t>
  </si>
  <si>
    <t>Interior Lighting Occupancy Sensors (Watts Controlled)</t>
  </si>
  <si>
    <t>N-CO-LI-000077-E-XX-XX-XX-XX-04</t>
  </si>
  <si>
    <t>Interior Central Lighting Controls</t>
  </si>
  <si>
    <t>N-CO-LI-000078-E-XX-XX-XX-XX-04</t>
  </si>
  <si>
    <t>Exterior Multi-Step Dimming Occupancy Sensor</t>
  </si>
  <si>
    <t>N-CO-LI-000120-E-XX-XX-XX-XX-04</t>
  </si>
  <si>
    <t>Interior Stairwell Lighting Controls</t>
  </si>
  <si>
    <t>N-CO-LI-000156-E-XX-XX-XX-XX-01</t>
  </si>
  <si>
    <t>Exterior Multi-Step Dimming Timer Controls</t>
  </si>
  <si>
    <t>Type 2 NLC (Manufacturing - Heavy Industrial - Parking Structures - Warehousing)</t>
  </si>
  <si>
    <t>Type 1 NLC (Commercial - Offices - Schools - Hospital)</t>
  </si>
  <si>
    <t>Exterior Lighting Occupancy Sensors</t>
  </si>
  <si>
    <t>N-CO-LI-000733-E-XX-XX-XX-XX-02</t>
  </si>
  <si>
    <t>CSE0112</t>
  </si>
  <si>
    <t>Interior Lighting Daylight Sensor Controls</t>
  </si>
  <si>
    <t>N-CO-LI-000493-E-XX-XX-XX-XX-04</t>
  </si>
  <si>
    <t>Interior Lighting Occupancy Sensors (&lt; 150 Sq. Ft.)</t>
  </si>
  <si>
    <t>N-CO-LI-000818-E-XX-XX-XX-XX-02</t>
  </si>
  <si>
    <t>Interior Lighting Occupancy Sensors (&gt;= 150 and &lt;= 500 Sq. Ft.)</t>
  </si>
  <si>
    <t>N-CO-LI-000075-E-XX-XX-XX-XX-05</t>
  </si>
  <si>
    <t>Interior Lighting Occupancy Sensors (&gt; 500 Sq. Ft.)</t>
  </si>
  <si>
    <t>N-CO-LI-000076-E-XX-XX-XX-XX-04</t>
  </si>
  <si>
    <t>Waste Heat Recovery System for Direct-fired Equipment (3-shift)</t>
  </si>
  <si>
    <t>N-CO-MS-000789-G-XX-XX-XX-XX-01</t>
  </si>
  <si>
    <t>Waste Heat Recovery System for Direct-fired Equipment (2-shift)</t>
  </si>
  <si>
    <t>N-CO-MS-000790-G-XX-XX-XX-XX-01</t>
  </si>
  <si>
    <t>Waste Heat Recovery System for Indirect-fired Equipment (3-shift)</t>
  </si>
  <si>
    <t>N-CO-MS-000791-G-XX-XX-XX-XX-01</t>
  </si>
  <si>
    <t>Waste Heat Recovery System for Indirect-fired Equipment (2-shift)</t>
  </si>
  <si>
    <t>N-CO-MS-000792-G-XX-XX-XX-XX-01</t>
  </si>
  <si>
    <t>VSD Injection Mold Machines VSD or Servo Hydraulic GT 1,000 lb./yr./ton</t>
  </si>
  <si>
    <t>VSD Injection Mold Machines VSD or Servo Hydraulic GT 600 LT 1,000 lb./yr./ton</t>
  </si>
  <si>
    <t>Process Fan Ventilation Reduction (CFM)</t>
  </si>
  <si>
    <t>N-CO-HV-000431-E-XX-XX-XX-XX-02</t>
  </si>
  <si>
    <t>Process Fan Ventilation Reduction (HP)</t>
  </si>
  <si>
    <t>Process Heating Ventilation Reduction (GO)</t>
  </si>
  <si>
    <t>W-CO-HV-100178-C-WR-WR-WR-WR-05</t>
  </si>
  <si>
    <t>Smart Battery Charging Stations - Continuous</t>
  </si>
  <si>
    <t>N-CO-MS-000445-E-XX-XX-XX-XX-01</t>
  </si>
  <si>
    <t>Smart Battery Charging Stations - 1 Shift/Day</t>
  </si>
  <si>
    <t>N-CO-MS-000443-E-XX-XX-XX-XX-01</t>
  </si>
  <si>
    <t>Smart Battery Charging Stations - 2 Shift/Day</t>
  </si>
  <si>
    <t>N-CO-MS-000444-E-XX-XX-XX-XX-01</t>
  </si>
  <si>
    <t>Barrel Wraps - Injection Molding and Extruders</t>
  </si>
  <si>
    <t>High Efficiency Injection Molding Machines - All-Electric</t>
  </si>
  <si>
    <t>High Efficiency Injection Molding Machines - Hybrid</t>
  </si>
  <si>
    <t>GT 4,000 hr./yr. Fiber Laser Cutting, Replacing GT Three-Shift CO2 Laser Cutting</t>
  </si>
  <si>
    <t>Dew Point Sensor Control for Desiccant Column Plastic Pellet Dryer</t>
  </si>
  <si>
    <t>Decreasing Oven Exhaust Flow Rate (Electric Heat) (200°F to 600°F)</t>
  </si>
  <si>
    <t>Decreasing Oven Exhaust Flow Rate (Electric Heat) (601°F to 1200°F)</t>
  </si>
  <si>
    <t>Inverter Welding Machine</t>
  </si>
  <si>
    <t>GT 2,500 hr./yr. Fiber Laser Cutting, Replacing GT Two-Shift CO2 Laser Cutting</t>
  </si>
  <si>
    <t>VSD Injection Mold Machines VSD or Servo Hydraulic GT 400 LT 600 lb./yr./ton</t>
  </si>
  <si>
    <t>Process Dryer Flow Rate Control with Relative Humidity Sensor (Dryer Exit Temp =&gt;150 deg)</t>
  </si>
  <si>
    <t>N-CO-MS-000612-G-XX-XX-XX-XX-01</t>
  </si>
  <si>
    <t>2 Shift RTO (Recuperative/Regenerative Thermal Oxidizers) Retrofit</t>
  </si>
  <si>
    <t>N-CO-MS-000721-G-XX-XX-XX-XX-01</t>
  </si>
  <si>
    <t>3 Shift RTO (Recuperative/Regenerative Thermal Oxidizers) Retrofit</t>
  </si>
  <si>
    <t>N-CO-MS-000722-G-XX-XX-XX-XX-01</t>
  </si>
  <si>
    <t>2 Shift RTO (Recuperative/Regenerative Thermal Oxidizers) New Construction</t>
  </si>
  <si>
    <t>N-CO-MS-000723-G-XX-XX-XX-XX-01</t>
  </si>
  <si>
    <t>3 Shift RTO (Recuperative/Regenerative Thermal Oxidizers) New Construction</t>
  </si>
  <si>
    <t>N-CO-MS-000724-G-XX-XX-XX-XX-01</t>
  </si>
  <si>
    <t>Decreasing Oven Exhaust Flow Rate (NG Heat) (200°F to 600°F)</t>
  </si>
  <si>
    <t>AVERAGE - N-CO-MS-000711-G-XX-XX-XX-XX-01, N-CO-MS-000712-G-XX-XX-XX-XX-01</t>
  </si>
  <si>
    <t>Decreasing Oven Exhaust Flow Rate (NG Heat) (601°F to 1200°F)</t>
  </si>
  <si>
    <t>AVERAGE - N-CO-MS-000713-G-XX-XX-XX-XX-01, N-CO-MS-000714-G-XX-XX-XX-XX-01, N-CO-MS-000715-G-XX-XX-XX-XX-01</t>
  </si>
  <si>
    <t>Midstream</t>
  </si>
  <si>
    <t>CPC0003</t>
  </si>
  <si>
    <t>Commercial Kitchen Ventilation Control (EG)</t>
  </si>
  <si>
    <t>W-CO-MS-100204-G-WR-WR-WR-WR-03</t>
  </si>
  <si>
    <t>CPE0002</t>
  </si>
  <si>
    <t>LED MR16</t>
  </si>
  <si>
    <t>CPE0009</t>
  </si>
  <si>
    <t>T8 T5 Reduced Wattage</t>
  </si>
  <si>
    <t>N-CO-LI-000057-E-XX-XX-XX-XX-04</t>
  </si>
  <si>
    <t>CPE0010</t>
  </si>
  <si>
    <t>Bonus Electric</t>
  </si>
  <si>
    <t>CPE0011</t>
  </si>
  <si>
    <t>ENERGY STAR® Commercial Solid Door Refrigerators ( LT  15 cu ft)</t>
  </si>
  <si>
    <t>N-CO-KR-000320-E-XX-XX-XX-XX-04</t>
  </si>
  <si>
    <t>CPE0012</t>
  </si>
  <si>
    <t>ENERGY STAR® Commercial Solid Door Refrigerators ( 15 - 30 cu ft)</t>
  </si>
  <si>
    <t>N-CO-KR-000321-E-XX-XX-XX-XX-05</t>
  </si>
  <si>
    <t>CPE0013</t>
  </si>
  <si>
    <t>ENERGY STAR® Commercial Solid Door Refrigerators ( 30 - 50 cu ft)</t>
  </si>
  <si>
    <t>N-CO-KR-000322-E-XX-XX-XX-XX-05</t>
  </si>
  <si>
    <t>CPE0014</t>
  </si>
  <si>
    <t>ENERGY STAR® Commercial Solid Door Refrigerators ( GT  50 cu ft)</t>
  </si>
  <si>
    <t>N-CO-KR-000323-E-XX-XX-XX-XX-05</t>
  </si>
  <si>
    <t>CPE0015</t>
  </si>
  <si>
    <t>ENERGY STAR® Commercial Solid Door Freezers ( LT  15 cu ft)</t>
  </si>
  <si>
    <t>N-CO-KR-000324-E-XX-XX-XX-XX-04</t>
  </si>
  <si>
    <t>CPE0016</t>
  </si>
  <si>
    <t>ENERGY STAR® Commercial Solid Door Freezers ( 15 - 30 cu ft)</t>
  </si>
  <si>
    <t>N-CO-KR-000325-E-XX-XX-XX-XX-04</t>
  </si>
  <si>
    <t>CPE0017</t>
  </si>
  <si>
    <t>ENERGY STAR® Commercial Solid Door Freezers ( 30 - 50 cu ft)</t>
  </si>
  <si>
    <t>N-CO-KR-000326-E-XX-XX-XX-XX-05</t>
  </si>
  <si>
    <t>CPE0018</t>
  </si>
  <si>
    <t>ENERGY STAR® Commercial Solid Door Freezers ( GT  50 cu ft)</t>
  </si>
  <si>
    <t>N-CO-KR-000327-E-XX-XX-XX-XX-05</t>
  </si>
  <si>
    <t>CPE0019</t>
  </si>
  <si>
    <t>Steam Cookers (3 Pan, Electric)</t>
  </si>
  <si>
    <t>N-CO-KR-000341-E-XX-XX-XX-XX-02</t>
  </si>
  <si>
    <t>CPE0020</t>
  </si>
  <si>
    <t>Steam Cookers (4 Pan, Electric)</t>
  </si>
  <si>
    <t>N-CO-KR-000342-E-XX-XX-XX-XX-02</t>
  </si>
  <si>
    <t>CPE0021</t>
  </si>
  <si>
    <t>Steam Cookers (5 Pan, Electric)</t>
  </si>
  <si>
    <t>N-CO-KR-000343-E-XX-XX-XX-XX-02</t>
  </si>
  <si>
    <t>CPE0022</t>
  </si>
  <si>
    <t>Steam Cookers (6 Pan, Electric)</t>
  </si>
  <si>
    <t>N-CO-KR-000345-E-XX-XX-XX-XX-02</t>
  </si>
  <si>
    <t>CPE0023</t>
  </si>
  <si>
    <t>ENERGY STAR® Hot Holding Cabinets (Half Size)</t>
  </si>
  <si>
    <t>N-CO-KR-000347-E-XX-XX-XX-XX-02</t>
  </si>
  <si>
    <t>CPE0024</t>
  </si>
  <si>
    <t>ENERGY STAR® Hot Holding Cabinets (Three Quarter Size)</t>
  </si>
  <si>
    <t>N-CO-KR-000348-E-XX-XX-XX-XX-02</t>
  </si>
  <si>
    <t>CPE0025</t>
  </si>
  <si>
    <t>ENERGY STAR® Hot Holding Cabinets (Full Size)</t>
  </si>
  <si>
    <t>N-CO-KR-000349-E-XX-XX-XX-XX-02</t>
  </si>
  <si>
    <t>CPE0026</t>
  </si>
  <si>
    <t>Energy Efficient Ice Machines (LT  500 lbs)</t>
  </si>
  <si>
    <t>CPE0027</t>
  </si>
  <si>
    <t>Energy Efficient Ice Machines (500 to 1000 lbs)</t>
  </si>
  <si>
    <t>CPE0028</t>
  </si>
  <si>
    <t>Energy Efficient Ice Machines (1001 to 1500 lbs)</t>
  </si>
  <si>
    <t>CPE0029</t>
  </si>
  <si>
    <t>Pre-Rinse Sprayers (electric water heat)</t>
  </si>
  <si>
    <t>Workpaper: Water Savings (N-CO-KR-000362-E-XX-XX-XX-XX-03)</t>
  </si>
  <si>
    <t>CPE0030</t>
  </si>
  <si>
    <t>ENERGY STAR Commercial Glass Door Refrigerators  less than 15 cu. ft.</t>
  </si>
  <si>
    <t>N-CO-KR-000328-E-XX-XX-XX-XX-04</t>
  </si>
  <si>
    <t>CPE0031</t>
  </si>
  <si>
    <t>ENERGY STAR Commercial Glass Door Refrigerators 15 to 30 cu. ft.</t>
  </si>
  <si>
    <t>N-CO-KR-000332-E-XX-XX-XX-XX-04</t>
  </si>
  <si>
    <t>CPE0032</t>
  </si>
  <si>
    <t>ENERGY STAR Commercial Glass Door Refrigerators 31 to 50 cu. ft.</t>
  </si>
  <si>
    <t>N-CO-KR-000333-E-XX-XX-XX-XX-04</t>
  </si>
  <si>
    <t>CPE0033</t>
  </si>
  <si>
    <t>ENERGY STAR Commercial Glass Door Refrigerators more than 50 cu. ft</t>
  </si>
  <si>
    <t>N-CO-KR-000334-E-XX-XX-XX-XX-04</t>
  </si>
  <si>
    <t>CPE0034</t>
  </si>
  <si>
    <t>ENERGY STAR Commercial Glass Door Freezers  less than 15 cu. ft.</t>
  </si>
  <si>
    <t>N-CO-KR-000335-E-XX-XX-XX-XX-04</t>
  </si>
  <si>
    <t>CPE0035</t>
  </si>
  <si>
    <t>ENERGY STAR Commercial Glass Door Freezers 15 to 30 cu. ft.</t>
  </si>
  <si>
    <t>N-CO-KR-000336-E-XX-XX-XX-XX-04</t>
  </si>
  <si>
    <t>CPE0036</t>
  </si>
  <si>
    <t>ENERGY STAR Commercial Glass Door Freezers 31 to 50 cu. ft.</t>
  </si>
  <si>
    <t>N-CO-KR-000337-E-XX-XX-XX-XX-04</t>
  </si>
  <si>
    <t>CPE0037</t>
  </si>
  <si>
    <t>ENERGY STAR Commercial Glass Door Freezers more than 50 cu.ft.</t>
  </si>
  <si>
    <t>N-CO-KR-000338-E-XX-XX-XX-XX-04</t>
  </si>
  <si>
    <t>CPE0038</t>
  </si>
  <si>
    <t>ENERGY STAR Fryers</t>
  </si>
  <si>
    <t>N-CO-KR-000350-E-XX-XX-XX-XX-04</t>
  </si>
  <si>
    <t>CPE0039</t>
  </si>
  <si>
    <t>ENERGY STAR Griddles</t>
  </si>
  <si>
    <t>N-CO-KR-000352-E-XX-XX-XX-XX-02</t>
  </si>
  <si>
    <t>CPE0040</t>
  </si>
  <si>
    <t>ENERGY STAR Convection Ovens</t>
  </si>
  <si>
    <t>N-CO-KR-000354-E-XX-XX-XX-XX-04</t>
  </si>
  <si>
    <t>CPE0041</t>
  </si>
  <si>
    <t>Combination Ovens (EO)</t>
  </si>
  <si>
    <t>N-CO-KR-000356-E-XX-XX-XX-XX-03</t>
  </si>
  <si>
    <t>CPE0042</t>
  </si>
  <si>
    <t>Exit Sign</t>
  </si>
  <si>
    <t>CPE0043</t>
  </si>
  <si>
    <t>Tankless Water Heaters - Electric</t>
  </si>
  <si>
    <t>CPE0044</t>
  </si>
  <si>
    <t>RTUs AC &lt;65k Single Package Unit SEER2 15.2- 1 Ph</t>
  </si>
  <si>
    <t>CPE0045</t>
  </si>
  <si>
    <t>RTUs AC 65k - 135k EER 12.5 IEER 17.8</t>
  </si>
  <si>
    <t>W-CO-HV-100388-E-WR-WR-WR-WR-02</t>
  </si>
  <si>
    <t>CPE0046</t>
  </si>
  <si>
    <t>RTUs AC 240k - 760k EER 12.5 IEER 15.5</t>
  </si>
  <si>
    <t>CPE0047</t>
  </si>
  <si>
    <t>RTUs AC 135k - 240k EER 12 IEER 16.8</t>
  </si>
  <si>
    <t>CPE0050</t>
  </si>
  <si>
    <t>PTAC &lt; 7kBtu/hr</t>
  </si>
  <si>
    <t>W-CO-HV-100284-E-WR-WR-WR-WR-02</t>
  </si>
  <si>
    <t>CPE0051</t>
  </si>
  <si>
    <t>PTAC 7kBtu/hr - 15kBtu/hr</t>
  </si>
  <si>
    <t>W-CO-HV-100285-E-WR-WR-WR-WR-02</t>
  </si>
  <si>
    <t>CPE0052</t>
  </si>
  <si>
    <t>PTAC &gt; 15kBtu/hr</t>
  </si>
  <si>
    <t>W-CO-HV-100286-E-WR-WR-WR-WR-02</t>
  </si>
  <si>
    <t>CPE0055</t>
  </si>
  <si>
    <t>Clothes Dryer ENERGY STAR, Electric</t>
  </si>
  <si>
    <t>Workpaper: Water Savings (N-CO-AP-000279-C-XX-XX-XX-XX-05)</t>
  </si>
  <si>
    <t>CPE0056</t>
  </si>
  <si>
    <t>Clothes Washer ENERGY STAR, Electric Water heater</t>
  </si>
  <si>
    <t>Workpaper: Water Savings (N-CO-AP-000280-C-XX-XX-XX-XX-05)</t>
  </si>
  <si>
    <t>CPE0057</t>
  </si>
  <si>
    <t>Drinking Water Cooler Misers</t>
  </si>
  <si>
    <t>CPE0058</t>
  </si>
  <si>
    <t>Snack Vending Machine Misers</t>
  </si>
  <si>
    <t>CPE0059</t>
  </si>
  <si>
    <t>Daylight sensors (Watts Reduced)</t>
  </si>
  <si>
    <t>CPE0061</t>
  </si>
  <si>
    <t>2ft LED Tubes w/delamping</t>
  </si>
  <si>
    <t>Workpaper: Proposed TLED Savings_Midstream_ 10.16.23</t>
  </si>
  <si>
    <t>CPE0062</t>
  </si>
  <si>
    <t>3ft LED Tubes w/delamping</t>
  </si>
  <si>
    <t>CPE0063</t>
  </si>
  <si>
    <t>4ft LED Tubes w/ delamping</t>
  </si>
  <si>
    <t>CPE0064</t>
  </si>
  <si>
    <t>8ft LED Tubes w/ delamping</t>
  </si>
  <si>
    <t>CPE0067</t>
  </si>
  <si>
    <t>Engine Block Heater Controls</t>
  </si>
  <si>
    <t>N-CO-CL-000468-E-XX-XX-XX-XX-02</t>
  </si>
  <si>
    <t>CPE0068</t>
  </si>
  <si>
    <t>Low-Energy Livestock Waterer</t>
  </si>
  <si>
    <t>CPE0069</t>
  </si>
  <si>
    <t>Ag Circulation, Exhaust, or Vent Fans (24" to 35" Fan blade diam)</t>
  </si>
  <si>
    <t>CPE0070</t>
  </si>
  <si>
    <t>Ag Circulation, Exhaust, or Vent Fans (36" to 47" Fan blade diam)</t>
  </si>
  <si>
    <t>CPE0071</t>
  </si>
  <si>
    <t>Ag Circulation, Exhaust, or Vent Fans (48" to 71" Fan blade diam)</t>
  </si>
  <si>
    <t>CPE0072</t>
  </si>
  <si>
    <t>Wallpacks &lt;50w</t>
  </si>
  <si>
    <t>CPE0073</t>
  </si>
  <si>
    <t>Wallpacks 50w-99w</t>
  </si>
  <si>
    <t>CPE0074</t>
  </si>
  <si>
    <t>Wallpacks 100w-225w</t>
  </si>
  <si>
    <t>CPE0075</t>
  </si>
  <si>
    <t>Wallpacks &gt;226w</t>
  </si>
  <si>
    <t>CPE0076</t>
  </si>
  <si>
    <t>Low Pressure Drop non-HEPA filters</t>
  </si>
  <si>
    <t>W-CO-HV-100235-C-WR-WR-WR-WR-03</t>
  </si>
  <si>
    <t>CPE0077</t>
  </si>
  <si>
    <t>Low Pressure Drop HEPA filters</t>
  </si>
  <si>
    <t>W-CO-HV-100236-C-WR-WR-WR-WR-02</t>
  </si>
  <si>
    <t>CPE0078</t>
  </si>
  <si>
    <t>PTHP &gt; 15kBtu/hr</t>
  </si>
  <si>
    <t>W-CO-HV-100360-E-WR-WR-WR-WR-02</t>
  </si>
  <si>
    <t>CPE0079</t>
  </si>
  <si>
    <t>PTHP 7kBtu/hr - 15kBtu/hr</t>
  </si>
  <si>
    <t>W-CO-HV-100359-E-WR-WR-WR-WR-02</t>
  </si>
  <si>
    <t>CPE0080</t>
  </si>
  <si>
    <t>PTHP &lt; 7kBtu/hr</t>
  </si>
  <si>
    <t>W-CO-HV-100358-E-WR-WR-WR-WR-02</t>
  </si>
  <si>
    <t>CPE0081</t>
  </si>
  <si>
    <t>3-phase High Frequency Battery Charger - 1 shift</t>
  </si>
  <si>
    <t>CPE0082</t>
  </si>
  <si>
    <t>3-phase High Frequency Battery Charger - 2 shifts</t>
  </si>
  <si>
    <t>CPE0083</t>
  </si>
  <si>
    <t>3-phase High Frequency Battery Charger - 3 shifts</t>
  </si>
  <si>
    <t>CPE0084</t>
  </si>
  <si>
    <t>Sensor controlled food wrapper</t>
  </si>
  <si>
    <t>N-CO-KR-000847-E-XX-XX-XX-XX-03</t>
  </si>
  <si>
    <t>CPE0090</t>
  </si>
  <si>
    <t>1x4 LED Flat Panel (1500-3000 lm)</t>
  </si>
  <si>
    <t>Weighted Average (N-CO-LI-000574-E-XX-XX-XX-XX-03, N-CO-LI-000575-E-XX-XX-XX-XX-04)</t>
  </si>
  <si>
    <t>CPE0091</t>
  </si>
  <si>
    <t>1x4 LED Flat Panel (3001-4500 lm)</t>
  </si>
  <si>
    <t>Weighted Average (N-CO-LI-000801-E-XX-XX-XX-XX-02, N-CO-LI-000803-E-XX-XX-XX-XX-02)</t>
  </si>
  <si>
    <t>CPE0092</t>
  </si>
  <si>
    <t>1x4 LED Flat Panel (4501-6000 lm)</t>
  </si>
  <si>
    <t>Weighted Average (N-CO-LI-000802-E-XX-XX-XX-XX-02, N-CO-LI-000804-E-XX-XX-XX-XX-02)</t>
  </si>
  <si>
    <t>CPE0093</t>
  </si>
  <si>
    <t>2x2 LED Flat Panel (2000-3000 lm)</t>
  </si>
  <si>
    <t>Weighted Average (N-CO-LI-000576-E-XX-XX-XX-XX-03, N-CO-LI-000577-E-XX-XX-XX-XX-03)</t>
  </si>
  <si>
    <t>CPE0094</t>
  </si>
  <si>
    <t>2x2 LED Flat Panel (GT 3001 lm)</t>
  </si>
  <si>
    <t>Weighted Average (N-CO-LI-000805-E-XX-XX-XX-XX-01, N-CO-LI-000806-E-XX-XX-XX-XX-01)</t>
  </si>
  <si>
    <t>CPE0095</t>
  </si>
  <si>
    <t>2x4 LED Flat Panel (3000-4500 lm)</t>
  </si>
  <si>
    <t>Weighted Average (N-CO-LI-000578-E-XX-XX-XX-XX-03, N-CO-LI-000579-E-XX-XX-XX-XX-03)</t>
  </si>
  <si>
    <t>CPE0096</t>
  </si>
  <si>
    <t>2x4 LED Flat Panel (4501-6000 lm)</t>
  </si>
  <si>
    <t>Weighted Average (N-CO-LI-000807-E-XX-XX-XX-XX-01, N-CO-LI-000809-E-XX-XX-XX-XX-01)</t>
  </si>
  <si>
    <t>CPE0097</t>
  </si>
  <si>
    <t>2x4 LED Flat Panel (GT 6001)</t>
  </si>
  <si>
    <t>Weighted Average (N-CO-LI-000808-E-XX-XX-XX-XX-01, N-CO-LI-000810-E-XX-XX-XX-XX-01)</t>
  </si>
  <si>
    <t>CPE0098</t>
  </si>
  <si>
    <t>Cogged V Belt 1-25 HP (after 7/1/2023)</t>
  </si>
  <si>
    <t>Workpaper - CE Midstream Cogged V-belts</t>
  </si>
  <si>
    <t>CPE0099</t>
  </si>
  <si>
    <t>1x4 LED Troffer (1500-3000 lm)</t>
  </si>
  <si>
    <t>CPE0100</t>
  </si>
  <si>
    <t>1x4 LED Troffer (3001-4500 lm)</t>
  </si>
  <si>
    <t>CPE0101</t>
  </si>
  <si>
    <t>1x4 LED Troffer (4501-6000 lm)</t>
  </si>
  <si>
    <t>CPE0102</t>
  </si>
  <si>
    <t>2x2 LED Troffer (2000-3000 lm)</t>
  </si>
  <si>
    <t>CPE0103</t>
  </si>
  <si>
    <t>2x2 LED Troffer (GT 3001 lm)</t>
  </si>
  <si>
    <t>CPE0104</t>
  </si>
  <si>
    <t>2x4 LED Troffer (3000-4500 lm)</t>
  </si>
  <si>
    <t>CPE0105</t>
  </si>
  <si>
    <t>2x4 LED Troffer (4501-6000 lm)</t>
  </si>
  <si>
    <t>CPE0106</t>
  </si>
  <si>
    <t>2x4 LED Troffer (GT 6001)</t>
  </si>
  <si>
    <t>CPE0107</t>
  </si>
  <si>
    <t>AC &lt;65k Single Package Unit SEER2 15.2- 1 Ph</t>
  </si>
  <si>
    <t>CPE0108</t>
  </si>
  <si>
    <t>AC 135k - 240k EER 12 IEER 16.8</t>
  </si>
  <si>
    <t>CPE0109</t>
  </si>
  <si>
    <t>AC 240k - 760k EER 12.5 IEER 15.5</t>
  </si>
  <si>
    <t>CPE0110</t>
  </si>
  <si>
    <t>AC 65k - 135k EER 12.5 IEER 17.8</t>
  </si>
  <si>
    <t>CPE0111</t>
  </si>
  <si>
    <t>Canopy &lt;50w</t>
  </si>
  <si>
    <t>CPE0112</t>
  </si>
  <si>
    <t>Canopy &gt;226w</t>
  </si>
  <si>
    <t>CPE0113</t>
  </si>
  <si>
    <t>Canopy 100w-225w</t>
  </si>
  <si>
    <t>CPE0114</t>
  </si>
  <si>
    <t>Canopy 50w-99w</t>
  </si>
  <si>
    <t>CPE0115</t>
  </si>
  <si>
    <t>Ductless Air Conditioning or Air-Source Heat Pump System</t>
  </si>
  <si>
    <t>W-CO-HV-100213-E-WR-WR-WR-WR-04</t>
  </si>
  <si>
    <t>CPE0116</t>
  </si>
  <si>
    <t>Exterior Mogul Base HID Replacement (101-200w) - 150.5W</t>
  </si>
  <si>
    <t>Workpaper: Mogul Base &amp; High Bay Methodology (FESL3B)</t>
  </si>
  <si>
    <t>CPE0117</t>
  </si>
  <si>
    <t>Exterior Mogul Base HID Replacement (201-250w) - 225.5W</t>
  </si>
  <si>
    <t>CPE0118</t>
  </si>
  <si>
    <t>Exterior Mogul Base HID Replacement (251w+) - 251W</t>
  </si>
  <si>
    <t>CPE0119</t>
  </si>
  <si>
    <t>Exterior Mogul Base HID Replacement (30-50w) - 40W</t>
  </si>
  <si>
    <t>CPE0120</t>
  </si>
  <si>
    <t>Exterior Mogul Base HID Replacement (51-100w) - 75.5W</t>
  </si>
  <si>
    <t>CPE0121</t>
  </si>
  <si>
    <t>High Bay: Interior HID &amp; T5/T8/T12 Combined Wattage (AVG.): (101-200w) - 150.5W</t>
  </si>
  <si>
    <t>CPE0122</t>
  </si>
  <si>
    <t>High Bay: Interior HID &amp; T5/T8/T12 Combined Wattage (AVG.): (201-250w) - 225.5W</t>
  </si>
  <si>
    <t>CPE0123</t>
  </si>
  <si>
    <t>High Bay: Interior HID &amp; T5/T8/T12 Combined Wattage (AVG.): (251w+) - 251W</t>
  </si>
  <si>
    <t>CPE0124</t>
  </si>
  <si>
    <t>High Bay: Interior HID &amp; T5/T8/T12 Combined Wattage (AVG.): (30-50w) - 40W</t>
  </si>
  <si>
    <t>CPE0125</t>
  </si>
  <si>
    <t>High Bay: Interior HID &amp; T5/T8/T12 Combined Wattage (AVG.): (51-100w) - 75.5W</t>
  </si>
  <si>
    <t>CPE0126</t>
  </si>
  <si>
    <t>High-Efficiency Electric Hand Dryers (ME107)</t>
  </si>
  <si>
    <t>CPE0127</t>
  </si>
  <si>
    <t>Interior Mogul Base HID Replacement (101-200w) - 150.5W</t>
  </si>
  <si>
    <t>CPE0128</t>
  </si>
  <si>
    <t>Interior Mogul Base HID Replacement (201-250w) - 225.5W</t>
  </si>
  <si>
    <t>CPE0129</t>
  </si>
  <si>
    <t>Interior Mogul Base HID Replacement (251w+) - 251W</t>
  </si>
  <si>
    <t>CPE0130</t>
  </si>
  <si>
    <t>Interior Mogul Base HID Replacement (30-50w) - 40W</t>
  </si>
  <si>
    <t>CPE0131</t>
  </si>
  <si>
    <t>Interior Mogul Base HID Replacement (51-100w) - 75.5W</t>
  </si>
  <si>
    <t>CPE0132</t>
  </si>
  <si>
    <t>LED Pole Light &lt;50w</t>
  </si>
  <si>
    <t>CPE0133</t>
  </si>
  <si>
    <t>LED Pole Light &gt;226w</t>
  </si>
  <si>
    <t>CPE0134</t>
  </si>
  <si>
    <t>LED Pole Light 100w-225w</t>
  </si>
  <si>
    <t>CPE0135</t>
  </si>
  <si>
    <t>LED Pole Light 50w-99w</t>
  </si>
  <si>
    <t>CPE0136</t>
  </si>
  <si>
    <t>U-Bend 4ft LED Tubes w/out delamping</t>
  </si>
  <si>
    <t>CPE0137</t>
  </si>
  <si>
    <t>Product Qualification</t>
  </si>
  <si>
    <t>CPE0138</t>
  </si>
  <si>
    <t>Pin-based LED</t>
  </si>
  <si>
    <t>Workpaper: FES-L6d ? Commercial LED Lamps (CE C&amp;I Midstream Trim Kits and Pin LEDs)</t>
  </si>
  <si>
    <t>CPE0139</t>
  </si>
  <si>
    <t>Trim Kits</t>
  </si>
  <si>
    <t>CPG0001</t>
  </si>
  <si>
    <t>Sash Stop</t>
  </si>
  <si>
    <t>CPG0002</t>
  </si>
  <si>
    <t>Dock Seals - Truck Loading Dock Door Seals - (heated space)</t>
  </si>
  <si>
    <t>N-CO-MS-000456-G-XX-XX-XX-XX-03</t>
  </si>
  <si>
    <t>CPG0003</t>
  </si>
  <si>
    <t>Dock Seals - Truck Loading Dock Leveler Ramp Pit Air Seals (heated space)</t>
  </si>
  <si>
    <t>N-CO-MS-000455-G-XX-XX-XX-XX-03</t>
  </si>
  <si>
    <t>CPG0004</t>
  </si>
  <si>
    <t>Pre-Rinse Sprayers</t>
  </si>
  <si>
    <t>Workpaper: Water Savings (N-CO-KR-000361-G-XX-XX-XX-XX-02)</t>
  </si>
  <si>
    <t>CPG0005</t>
  </si>
  <si>
    <t>Gas-fired Tankless Water Heaters .82 EF</t>
  </si>
  <si>
    <t>CPG0006</t>
  </si>
  <si>
    <t>Gas Water Heater - Tank-Style Domestic Water Heater up to 80 gal .67 EF</t>
  </si>
  <si>
    <t>CPG0008</t>
  </si>
  <si>
    <t>Gas Water Heater - Tank-Style Domestic Water Heater GT  80 gal 94% TE</t>
  </si>
  <si>
    <t>CPG0009</t>
  </si>
  <si>
    <t>Steam Traps</t>
  </si>
  <si>
    <t>N-CO-HV-000208-G-XX-XX-XX-XX-02</t>
  </si>
  <si>
    <t>CPG0010</t>
  </si>
  <si>
    <t>Bonus Gas</t>
  </si>
  <si>
    <t>CPG0011</t>
  </si>
  <si>
    <t>High Efficiency Furnace or Unit Heater (92-94.99% AFUE) d120</t>
  </si>
  <si>
    <t>CPG0012</t>
  </si>
  <si>
    <t>High Efficiency Furnace or Unit Heater (92-94.99% AFUE) GT 120</t>
  </si>
  <si>
    <t>CPG0013</t>
  </si>
  <si>
    <t>High Efficiency Furnace or Unit Heater (GT or EQ 95% AFUE) d 120</t>
  </si>
  <si>
    <t>CPG0014</t>
  </si>
  <si>
    <t>High Efficiency Furnace or Unit Heater (GT or EQ 95% AFUE) GT 120</t>
  </si>
  <si>
    <t>CPG0016</t>
  </si>
  <si>
    <t>Gas Tank-Style Domestic Water Heater up to 55 gal,  and #8804;75 MBH, .67 Energy Factor</t>
  </si>
  <si>
    <t>CPG0019</t>
  </si>
  <si>
    <t>Gas Tank-Style Domestic Water Heater  and #8804; 140 gal, GT 75 MBH</t>
  </si>
  <si>
    <t>CPG0020</t>
  </si>
  <si>
    <t>ENERGY STAR® Steam Cookers (5 Pan, Gas)</t>
  </si>
  <si>
    <t>N-CO-KR-000344-G-XX-XX-XX-XX-02</t>
  </si>
  <si>
    <t>CPG0021</t>
  </si>
  <si>
    <t>ENERGY STAR® Steam Cookers (6 Pan, Gas)</t>
  </si>
  <si>
    <t>N-CO-KR-000346-G-XX-XX-XX-XX-02</t>
  </si>
  <si>
    <t>CPG0022</t>
  </si>
  <si>
    <t>Convection Ovens</t>
  </si>
  <si>
    <t>N-CO-KR-000355-G-XX-XX-XX-XX-03</t>
  </si>
  <si>
    <t>CPG0023</t>
  </si>
  <si>
    <t>Combination Ovens (GO)</t>
  </si>
  <si>
    <t>N-CO-KR-000357-G-XX-XX-XX-XX-02</t>
  </si>
  <si>
    <t>CPG0024</t>
  </si>
  <si>
    <t>Rack Oven Single</t>
  </si>
  <si>
    <t>N-CO-KR-000359-G-XX-XX-XX-XX-01</t>
  </si>
  <si>
    <t>CPG0025</t>
  </si>
  <si>
    <t>Rack Oven Double</t>
  </si>
  <si>
    <t>N-CO-KR-000360-G-XX-XX-XX-XX-01</t>
  </si>
  <si>
    <t>CPG0026</t>
  </si>
  <si>
    <t>ENERGY STAR® Fryer</t>
  </si>
  <si>
    <t>N-CO-KR-000351-G-XX-XX-XX-XX-03</t>
  </si>
  <si>
    <t>CPG0027</t>
  </si>
  <si>
    <t>Large Vat Fryer</t>
  </si>
  <si>
    <t>N-CO-KR-000358-G-XX-XX-XX-XX-01</t>
  </si>
  <si>
    <t>CPG0028</t>
  </si>
  <si>
    <t>ENERGY STAR® Griddles</t>
  </si>
  <si>
    <t>N-CO-KR-000353-G-XX-XX-XX-XX-01</t>
  </si>
  <si>
    <t>CPG0029</t>
  </si>
  <si>
    <t>CPG0030</t>
  </si>
  <si>
    <t>CPG0031</t>
  </si>
  <si>
    <t>Commercial Conveyor Oven, less than or equal to 25 in total conveyor width</t>
  </si>
  <si>
    <t>N-CO-KR-000365-G-XX-XX-XX-XX-01</t>
  </si>
  <si>
    <t>CPG0032</t>
  </si>
  <si>
    <t>Commercial Conveyor Oven, large, greater than 25 in total conveyor width</t>
  </si>
  <si>
    <t>N-CO-KR-000366-G-XX-XX-XX-XX-01</t>
  </si>
  <si>
    <t>CPG0033</t>
  </si>
  <si>
    <t>Steam Trap - Buy Michigan</t>
  </si>
  <si>
    <t>CPG0034</t>
  </si>
  <si>
    <t>Infrared Charbroiler</t>
  </si>
  <si>
    <t>N-CO-KR-000760-G-XX-XX-XX-XX-01</t>
  </si>
  <si>
    <t>CPG0035</t>
  </si>
  <si>
    <t>Infrared Rotisserie Oven</t>
  </si>
  <si>
    <t>N-CO-KR-000761-G-XX-XX-XX-XX-01</t>
  </si>
  <si>
    <t>CPG0036</t>
  </si>
  <si>
    <t>Infrared Salamander Broiler</t>
  </si>
  <si>
    <t>N-CO-KR-000762-G-XX-XX-XX-XX-01</t>
  </si>
  <si>
    <t>CPG0037</t>
  </si>
  <si>
    <t>Infrared Upright Broiler</t>
  </si>
  <si>
    <t>N-CO-KR-000763-G-XX-XX-XX-XX-01</t>
  </si>
  <si>
    <t>CPG0038</t>
  </si>
  <si>
    <t>Pasta Cooker</t>
  </si>
  <si>
    <t>N-CO-KR-000764-G-XX-XX-XX-XX-01</t>
  </si>
  <si>
    <t>CPG0039</t>
  </si>
  <si>
    <t>Pool Cover - Manual 400 - 2,400 sqft</t>
  </si>
  <si>
    <t>Workpaper: Water Savings (N-CO-WH-000187-G-XX-XX-XX-XX-02)</t>
  </si>
  <si>
    <t>CPG0040</t>
  </si>
  <si>
    <t>Pool Cover - Manual 2,401 - 4,600 sqft</t>
  </si>
  <si>
    <t>CPG0041</t>
  </si>
  <si>
    <t>Pool Cover - Manual 4,601 - 6,800 sqft</t>
  </si>
  <si>
    <t>CPG0042</t>
  </si>
  <si>
    <t>Pool Cover - Manual 6,801 - 9,000 sqft</t>
  </si>
  <si>
    <t>CPG0043</t>
  </si>
  <si>
    <t>Manual Pool Covers 9,001-10,000 sq. ft.</t>
  </si>
  <si>
    <t>CPG0044</t>
  </si>
  <si>
    <t>Pool Cover - Automatic 400 - 2,400 sqft</t>
  </si>
  <si>
    <t>CPG0045</t>
  </si>
  <si>
    <t>Pool Cover - Automatic 2,401 - 4,600 sqft</t>
  </si>
  <si>
    <t>CPG0046</t>
  </si>
  <si>
    <t>Pool Cover - Automatic 4,601 - 6,800 sqft</t>
  </si>
  <si>
    <t>CPG0047</t>
  </si>
  <si>
    <t>Pool Cover - Automatic 6,801 - 9,000 sqft</t>
  </si>
  <si>
    <t>CPG0048</t>
  </si>
  <si>
    <t>Pool Cover - Automatic 9,001 - 10,000 sqft</t>
  </si>
  <si>
    <t>CPG0051</t>
  </si>
  <si>
    <t>Clothes Dryer ENERGY STAR - Gas</t>
  </si>
  <si>
    <t>CPG0052</t>
  </si>
  <si>
    <t>Clothes Washer ENERGY STAR, Gas Water heater</t>
  </si>
  <si>
    <t>CPG0053</t>
  </si>
  <si>
    <t>Gas Tank-Style Domestic Water Heater up to 55 gal, &lt;=75 MBH, .64 UEF</t>
  </si>
  <si>
    <t>CPG0054</t>
  </si>
  <si>
    <t>Gas Tank-Style Domestic Water Heater up to 55 gal, &lt;=75 MBH, .68 UEF</t>
  </si>
  <si>
    <t>CPG0055</t>
  </si>
  <si>
    <t>Gas Tank-Style Domestic Water Heater &gt;= 55 gal, &lt;=75 MBH, .80 UEF</t>
  </si>
  <si>
    <t>CPG0056</t>
  </si>
  <si>
    <t>Gas Tank-Style Domestic Water Heater &lt;= 140 gal, &gt;75 MBH</t>
  </si>
  <si>
    <t>CPG0057</t>
  </si>
  <si>
    <t>Commercial Kitchen Ventilation Control (GO)</t>
  </si>
  <si>
    <t>CPG0058</t>
  </si>
  <si>
    <t>Unit Heater (At least 92% efficient)</t>
  </si>
  <si>
    <t>CPG0059</t>
  </si>
  <si>
    <t>Unit Heater (At least 95% efficient)</t>
  </si>
  <si>
    <t>CPG0065</t>
  </si>
  <si>
    <t>Boiler LT 300kBtuh</t>
  </si>
  <si>
    <t>CPG0066</t>
  </si>
  <si>
    <t>Boiler &gt; 2500  and &lt;=10000 kBtuh 90 Ec</t>
  </si>
  <si>
    <t>CPG0067</t>
  </si>
  <si>
    <t>Boiler 300 - 2500 kBtuh</t>
  </si>
  <si>
    <t>CPG0068</t>
  </si>
  <si>
    <t>Domestic Hot Water Heater Boiler/Direct Contact Water Heater</t>
  </si>
  <si>
    <t>N-CO-WH-000659-G-XX-XX-XX-XX-01</t>
  </si>
  <si>
    <t>Engine Block Heater Controller</t>
  </si>
  <si>
    <t>Cogged V-Belt Drives (1-hp to 25-hp)</t>
  </si>
  <si>
    <t>N-CO-HV-000272-E-XX-XX-XX-XX-02</t>
  </si>
  <si>
    <t>Cogged V-Belt Drives (26-hp to 500-hp)</t>
  </si>
  <si>
    <t>N-CO-HV-000275-E-XX-XX-XX-XX-02</t>
  </si>
  <si>
    <t>Network Power Management</t>
  </si>
  <si>
    <t>Efficient Rectifier for Telecommunications 94% Efficiency with CRAC Economizer</t>
  </si>
  <si>
    <t>N-CO-MS-000856-E-XX-XX-XX-XX-01</t>
  </si>
  <si>
    <t>Efficient Rectifier for Telecommunications 94% Efficiency without CRAC Economizer</t>
  </si>
  <si>
    <t>N-CO-MS-000857-E-XX-XX-XX-XX-01</t>
  </si>
  <si>
    <t>Efficient Rectifier for Telecommunications 97% Efficiency with CRAC Economizer</t>
  </si>
  <si>
    <t>N-CO-MS-000858-E-XX-XX-XX-XX-01</t>
  </si>
  <si>
    <t>Efficient Rectifier for Telecommunications 97% Efficiency without CRAC Economizer</t>
  </si>
  <si>
    <t>N-CO-MS-000859-E-XX-XX-XX-XX-01</t>
  </si>
  <si>
    <t>Occupancy Sensors and Controls</t>
  </si>
  <si>
    <t>Interior Occupancy Sensor &amp; Daylight Sensor Controls</t>
  </si>
  <si>
    <t>N-CO-LI-000492-E-XX-XX-XX-XX-04</t>
  </si>
  <si>
    <t>CSC0042</t>
  </si>
  <si>
    <t>BOC (Combo)</t>
  </si>
  <si>
    <t>N-CO-MS-000478-C-XX-XX-XX-XX-01</t>
  </si>
  <si>
    <t>CSC0044</t>
  </si>
  <si>
    <t>EnergyStar Certification Bonus (EG)</t>
  </si>
  <si>
    <t>Clothes Washer, Electric Water Heater (EO)</t>
  </si>
  <si>
    <t>CSE0090</t>
  </si>
  <si>
    <t>BOC (Electric)</t>
  </si>
  <si>
    <t>CSE0138</t>
  </si>
  <si>
    <t>EnergyStar Certification Bonus (EO)</t>
  </si>
  <si>
    <t>Advanced Power Strip (Tier 1)</t>
  </si>
  <si>
    <t>CSG0027</t>
  </si>
  <si>
    <t>BOC (Gas)</t>
  </si>
  <si>
    <t>CSG0067</t>
  </si>
  <si>
    <t>EnergyStar Certification Bonus (GO)</t>
  </si>
  <si>
    <t>Manual Pool Covers 400-2,400 sq. ft.</t>
  </si>
  <si>
    <t>Manual Pool Covers 2,401-4,600 sq. ft.</t>
  </si>
  <si>
    <t>Manual Pool Covers 4,601-6,800 sq. ft.</t>
  </si>
  <si>
    <t>Manual Pool Covers 6,801-9,000 sq. ft.</t>
  </si>
  <si>
    <t>Automatic Pool Covers 400-2,400 sq. ft.</t>
  </si>
  <si>
    <t>Automatic Pool Covers 2,401-4,600 sq. ft.</t>
  </si>
  <si>
    <t>Automatic Pool Covers 4,601-6,800 sq. ft.</t>
  </si>
  <si>
    <t>Automatic Pool Covers 6,801-9,000 sq. ft.</t>
  </si>
  <si>
    <t>Automatic Pool Covers 9,001-10,000 sq. ft.</t>
  </si>
  <si>
    <t>Process Steam Supply Piping- Conditioned Space (EG)</t>
  </si>
  <si>
    <t>N-CO-WH-000668-C-XX-XX-XX-XX-01</t>
  </si>
  <si>
    <t>Data Center - Conditioned Space</t>
  </si>
  <si>
    <t>N-CO-HV-000627-E-XX-XX-XX-XX-01</t>
  </si>
  <si>
    <t>Process Steam Supply Piping - Unconditioned Space (GO)</t>
  </si>
  <si>
    <t>N-CO-WH-000669-G-XX-XX-XX-XX-01</t>
  </si>
  <si>
    <t>Process Steam Supply Piping-  - Conditioned Space (GO)</t>
  </si>
  <si>
    <t>Process Steam Condensate Piping - Conditioned (GO)</t>
  </si>
  <si>
    <t>N-CO-WH-000670-C-XX-XX-XX-XX-01</t>
  </si>
  <si>
    <t>Process Steam Condensate Piping - Unconditioned Space (GO)</t>
  </si>
  <si>
    <t>N-CO-WH-000671-G-XX-XX-XX-XX-01</t>
  </si>
  <si>
    <t>Steam Space Heating Condensate Piping (Conditioned or Unconditioned Space)</t>
  </si>
  <si>
    <t>N-CO-HV-000508-G-XX-XX-XX-XX-01</t>
  </si>
  <si>
    <t>Mid Temp Refrigeration - Conditioned Space</t>
  </si>
  <si>
    <t>N-CO-HV-000629-E-XX-XX-XX-XX-01</t>
  </si>
  <si>
    <t>Mid Temp Refrigeration - Unconditioned Space</t>
  </si>
  <si>
    <t>N-CO-HV-000630-E-XX-XX-XX-XX-01</t>
  </si>
  <si>
    <t>Low Temp Refrigeration - Conditioned Or Unconditioned Space</t>
  </si>
  <si>
    <t>AVERAGE - N-CO-HV-000631-E-XX-XX-XX-XX-01, N-CO-HV-000632-E-XX-XX-XX-XX-01</t>
  </si>
  <si>
    <t>Ductwork Insulation (Unconditioned space) - Supply Air</t>
  </si>
  <si>
    <t>N-CO-HV-000633-G-XX-XX-XX-XX-01</t>
  </si>
  <si>
    <t>Ductwork Insulation (Unconditioned space) - Return Air</t>
  </si>
  <si>
    <t>N-CO-HV-000635-G-XX-XX-XX-XX-01</t>
  </si>
  <si>
    <t>Ductwork Insulation (Exterior Space) - Supply Air</t>
  </si>
  <si>
    <t>N-CO-HV-000634-G-XX-XX-XX-XX-01</t>
  </si>
  <si>
    <t>Ductwork Insulation (Exterior Space) - Return Air</t>
  </si>
  <si>
    <t>N-CO-HV-000636-G-XX-XX-XX-XX-01</t>
  </si>
  <si>
    <t>PEX Pipe Insulation - Domestic Hot Water - Unconditioned Space</t>
  </si>
  <si>
    <t>N-CO-WH-000665-G-XX-XX-XX-XX-01</t>
  </si>
  <si>
    <t>PEX Pipe Insulation - Hydronic Space Heating - Unconditioned Space</t>
  </si>
  <si>
    <t>N-CO-WH-000663-G-XX-XX-XX-XX-01</t>
  </si>
  <si>
    <t>N-CO-WH-000664-C-XX-XX-XX-XX-01</t>
  </si>
  <si>
    <t>Pipe Wrap - Electric Domestic Hot Water - Unconditioned Space</t>
  </si>
  <si>
    <t>N-CO-WH-000201-E-XX-XX-XX-XX-01</t>
  </si>
  <si>
    <t>Pipe Wrap - Electric Domestic Hot Water - Conditioned Space</t>
  </si>
  <si>
    <t>N-CO-WH-000200-E-XX-XX-XX-XX-02</t>
  </si>
  <si>
    <t>Hydronic Space Heating Piping (Unconditioned Space)</t>
  </si>
  <si>
    <t>N-CO-HV-000191-G-XX-XX-XX-XX-01</t>
  </si>
  <si>
    <t>Steam Space Heating Supply Piping (Unconditioned Space)</t>
  </si>
  <si>
    <t>N-CO-HV-000188-G-XX-XX-XX-XX-01</t>
  </si>
  <si>
    <t>Domestic Hot Water Piping - Unconditioned Space</t>
  </si>
  <si>
    <t>N-CO-WH-000197-G-XX-XX-XX-XX-01</t>
  </si>
  <si>
    <t>N-CO-WH-000196-G-XX-XX-XX-XX-02</t>
  </si>
  <si>
    <t>Refrigeration/Laundry/Kitchen</t>
  </si>
  <si>
    <t>Walk-in Cooler Strip Curtains (Cooler 40F)</t>
  </si>
  <si>
    <t>Walk-in Freezer Strip Curtains (Freezer 0F)</t>
  </si>
  <si>
    <t>CHE0164</t>
  </si>
  <si>
    <t>Commercial Solid Door Refrigerators 15 to 30 cu. ft.</t>
  </si>
  <si>
    <t>CHE0165</t>
  </si>
  <si>
    <t>Commercial Solid Door Refrigerators 31 to 50 cu. ft.</t>
  </si>
  <si>
    <t>CHE0166</t>
  </si>
  <si>
    <t>Commercial Solid Door Refrigerators &gt; 50 cu. ft.</t>
  </si>
  <si>
    <t>CHE0167</t>
  </si>
  <si>
    <t>Commercial Solid Door Refrigerators &lt; 15cu. ft.</t>
  </si>
  <si>
    <t>Reach-In Refrigerated Case Doors - Medium Temperature (EG)</t>
  </si>
  <si>
    <t>N-CO-KR-000380-E-XX-XX-XX-XX-03</t>
  </si>
  <si>
    <t>Reach-In Refrigerated Case Doors - Low Temperature (EG)</t>
  </si>
  <si>
    <t>N-CO-KR-000381-E-XX-XX-XX-XX-03</t>
  </si>
  <si>
    <t>Engineered Commercial Kitchen Ventilation Control (EG)</t>
  </si>
  <si>
    <t>W-CO-HV-100040-C-WR-WR-WR-WR-02</t>
  </si>
  <si>
    <t>Open Refrigerated Case Night Covers</t>
  </si>
  <si>
    <t>W-CO-KR-100057-E-WR-WR-WR-WR-01</t>
  </si>
  <si>
    <t>Door</t>
  </si>
  <si>
    <t>LED Lighting for Refrigerated Cases</t>
  </si>
  <si>
    <t>Case Cooler Electronically Commutated Motor</t>
  </si>
  <si>
    <t>Occupancy Sensors for Refrigerated Case LED Lighting</t>
  </si>
  <si>
    <t>Refrigerated Space LED Lighting (Refrigeration Savings) ( -20F to 0F)</t>
  </si>
  <si>
    <t>N-CO-MS-000458-E-XX-XX-XX-XX-02</t>
  </si>
  <si>
    <t>Refrigerated Space LED Lighting (Refrigeration Savings) ( 0F to 20F)</t>
  </si>
  <si>
    <t>N-CO-MS-000459-E-XX-XX-XX-XX-02</t>
  </si>
  <si>
    <t>Refrigerated Space LED Lighting (Refrigeration Savings) ( 20F to 40F)</t>
  </si>
  <si>
    <t>N-CO-MS-000460-E-XX-XX-XX-XX-02</t>
  </si>
  <si>
    <t>Refrigerated Walk-in Cooler or Freezer Evaporator Fan Speed Controls - ECM</t>
  </si>
  <si>
    <t>Reach-In Refrigerated Case Doors - Medium Temperature (EO)</t>
  </si>
  <si>
    <t>Reach-In Refrigerated Case Doors - Low Temperature (EO)</t>
  </si>
  <si>
    <t>Refrigerated Walk-in Cooler or Freezer Evaporator Fan Speed Controls - PSCM</t>
  </si>
  <si>
    <t>Refrigerated Walk-in Cooler or Freezer Evaporator Fan Speed Controls - Shaded Pole Motor</t>
  </si>
  <si>
    <t>Floating Head Pressure Control (Industrial Process Cooling &amp; Refrigerated Warehouse)</t>
  </si>
  <si>
    <t>N-CO-KR-000371-E-XX-XX-XX-XX-02</t>
  </si>
  <si>
    <t>Walk-In Cooler Electronically Commutated Motor</t>
  </si>
  <si>
    <t>N-CO-KR-000375-E-XX-XX-XX-XX-03</t>
  </si>
  <si>
    <t>Walk-in Cooler or Freezer Door Gasket Seals</t>
  </si>
  <si>
    <t>Walk-In Cooler or Freezer Evaporator Fan/Motor Assembly Reduction</t>
  </si>
  <si>
    <t>N-CO-KR-000526-E-XX-XX-XX-XX-02</t>
  </si>
  <si>
    <t>CSE0135</t>
  </si>
  <si>
    <t>Midstream Combination Ovens (EO)</t>
  </si>
  <si>
    <t>W-CO-KR-100268-E-WR-WR-WR-WR-05</t>
  </si>
  <si>
    <t>W-CO-KR-100267-E-WR-WR-WR-WR-05</t>
  </si>
  <si>
    <t>Floating Head Pressure Control (Grocery Store)</t>
  </si>
  <si>
    <t>W-CO-KR-100041-E-WR-WR-WR-WR-02</t>
  </si>
  <si>
    <t>Refrigeration Air-Side Economizer</t>
  </si>
  <si>
    <t>N-CO-KR-000783-E-XX-XX-XX-XX-01</t>
  </si>
  <si>
    <t>Cooler or Freezer Defrost Control</t>
  </si>
  <si>
    <t>W-CO-KR-100309-E-WR-WR-WR-WR-02</t>
  </si>
  <si>
    <t>Discus Refrigeration Compressors</t>
  </si>
  <si>
    <t>W-CO-KR-100310-E-WR-WR-WR-WR-02</t>
  </si>
  <si>
    <t>Scroll Refrigeration Compressor</t>
  </si>
  <si>
    <t>W-CO-KR-100324-E-WR-WR-WR-WR-02</t>
  </si>
  <si>
    <t>Evaporator Fan Controls with Demand Defrost - Walk in Freezer</t>
  </si>
  <si>
    <t>N-CO-KR-000834-E-XX-XX-XX-XX-02</t>
  </si>
  <si>
    <t>Evaporator Fan Controls with Demand Defrost - Walk in Cooler</t>
  </si>
  <si>
    <t>N-CO-KR-000814-E-XX-XX-XX-XX-02</t>
  </si>
  <si>
    <t>Medium Temp. Case, Replacing Shaded Pole Motor</t>
  </si>
  <si>
    <t>N-CO-KR-000848-E-XX-XX-XX-XX-02</t>
  </si>
  <si>
    <t>Low Temp. Case, Replacing Shaded Pole Motor</t>
  </si>
  <si>
    <t>N-CO-KR-000849-E-XX-XX-XX-XX-02</t>
  </si>
  <si>
    <t>Medium Temp. Walk-in, Replacing Shaded Pole Motor</t>
  </si>
  <si>
    <t>N-CO-KR-000852-E-XX-XX-XX-XX-02</t>
  </si>
  <si>
    <t>Low Temp. Walk-in, Replacing Shaded Pole Motor</t>
  </si>
  <si>
    <t>N-CO-KR-000853-E-XX-XX-XX-XX-02</t>
  </si>
  <si>
    <t>Medium Temp. Walk-in, Replacing Permanent Split Capacitor</t>
  </si>
  <si>
    <t>N-CO-KR-000854-E-XX-XX-XX-XX-02</t>
  </si>
  <si>
    <t>Low Temp. Walk-in, Replacing Permanent Split Capacitor</t>
  </si>
  <si>
    <t>N-CO-KR-000855-E-XX-XX-XX-XX-02</t>
  </si>
  <si>
    <t>CSE0203</t>
  </si>
  <si>
    <t>ENERGY STAR Convection Oven - Electric</t>
  </si>
  <si>
    <t>CSE0204</t>
  </si>
  <si>
    <t>ENERGY STAR Fryer - Electric</t>
  </si>
  <si>
    <t>CSE0205</t>
  </si>
  <si>
    <t>ENERGY STAR Griddle - Electric</t>
  </si>
  <si>
    <t>CSE0206</t>
  </si>
  <si>
    <t>ENERGY STAR Commercial Solid Door Freezer (15 to 30 cu. ft.)</t>
  </si>
  <si>
    <t>CSE0207</t>
  </si>
  <si>
    <t>ENERGY STAR Commercial Solid Door Freezer (30 to 50 cu. ft.)</t>
  </si>
  <si>
    <t>CSE0208</t>
  </si>
  <si>
    <t>ENERGY STAR Commercial Solid Door Freezer (GT 50 cu. ft.)</t>
  </si>
  <si>
    <t>CSE0209</t>
  </si>
  <si>
    <t>ENERGY STAR Commercial Solid Door Freezer (LT 15 cu. ft.)</t>
  </si>
  <si>
    <t>CSE0210</t>
  </si>
  <si>
    <t>Hot Holding Cabinet (Full Size) - Electric</t>
  </si>
  <si>
    <t>CSE0211</t>
  </si>
  <si>
    <t>Hot Holding Cabinet (Half Size) - Electric</t>
  </si>
  <si>
    <t>CSE0212</t>
  </si>
  <si>
    <t>Hot Holding Cabinet (Three Quarter Size) - Electric</t>
  </si>
  <si>
    <t>CSE0213</t>
  </si>
  <si>
    <t>Steam Cooker (3 Pan, Electric)</t>
  </si>
  <si>
    <t>CSE0214</t>
  </si>
  <si>
    <t>Steam Cooker (4 Pan, Electric)</t>
  </si>
  <si>
    <t>CSE0215</t>
  </si>
  <si>
    <t>Steam Cooker (5 Pan, Electric)</t>
  </si>
  <si>
    <t>CSE0216</t>
  </si>
  <si>
    <t>Steam Cooker (6 Pan, Electric)</t>
  </si>
  <si>
    <t>CSE0240</t>
  </si>
  <si>
    <t>CSE0241</t>
  </si>
  <si>
    <t>CSE0242</t>
  </si>
  <si>
    <t>CSE0243</t>
  </si>
  <si>
    <t>Laundry Ozone-Generation System (GO)</t>
  </si>
  <si>
    <t>Pounds</t>
  </si>
  <si>
    <t>N-CO-MS-000441-G-XX-XX-XX-XX-02</t>
  </si>
  <si>
    <t>Under Counter Dishwasher (GO)</t>
  </si>
  <si>
    <t>Automatic High Speed Doors (Between Freezer and Cooler)</t>
  </si>
  <si>
    <t>N-CO-MS-000461-E-XX-XX-XX-XX-02</t>
  </si>
  <si>
    <t>Automatic High Speed Doors (Between Cooler and Dock)</t>
  </si>
  <si>
    <t>N-CO-MS-000463-E-XX-XX-XX-XX-02</t>
  </si>
  <si>
    <t>Automatic High Speed Doors (Between Freezer and Dock)</t>
  </si>
  <si>
    <t>N-CO-MS-000462-E-XX-XX-XX-XX-02</t>
  </si>
  <si>
    <t>Commercial Dishwasher (GO)</t>
  </si>
  <si>
    <t>Workpaper: Water Savings (N-CO-AP-000301-C-XX-XX-XX-XX-03)</t>
  </si>
  <si>
    <t>Reach-In Refrigerated Case Doors - Medium Temperature (GO)</t>
  </si>
  <si>
    <t>Reach-In Refrigerated Case Doors - Low Temperature (GO)</t>
  </si>
  <si>
    <t>Engineered Commercial Kitchen Ventilation Control (GO)</t>
  </si>
  <si>
    <t>CSG0110</t>
  </si>
  <si>
    <t>Commercial Conveyor Oven, GT 25 inches wide - Gas</t>
  </si>
  <si>
    <t>CSG0111</t>
  </si>
  <si>
    <t>ENERGY STAR Convection Oven - Gas</t>
  </si>
  <si>
    <t>CSG0112</t>
  </si>
  <si>
    <t>ENERGY STAR Fryer - Gas</t>
  </si>
  <si>
    <t>CSG0113</t>
  </si>
  <si>
    <t>ENERGY STAR Griddle - Gas</t>
  </si>
  <si>
    <t>CSG0114</t>
  </si>
  <si>
    <t>Steam Cooker (5 Pan, Gas)</t>
  </si>
  <si>
    <t>CSG0115</t>
  </si>
  <si>
    <t>Steam Cooker (6 Pan, Gas)</t>
  </si>
  <si>
    <t>CSG0116</t>
  </si>
  <si>
    <t>Infrared Salamander Broiler - Gas</t>
  </si>
  <si>
    <t>CSG0117</t>
  </si>
  <si>
    <t>Large Vat Fryer - Gas</t>
  </si>
  <si>
    <t>CSG0118</t>
  </si>
  <si>
    <t>Pasta Cooker - Gas</t>
  </si>
  <si>
    <t>CSG0119</t>
  </si>
  <si>
    <t>Rack Oven, Double - Gas</t>
  </si>
  <si>
    <t>CSG0120</t>
  </si>
  <si>
    <t>Rack Oven, Single - Gas</t>
  </si>
  <si>
    <t>HVAC Steam Traps (&lt; 50 psig and/or &lt; 4,000 hours/year)</t>
  </si>
  <si>
    <t>Process Steam Traps (&gt; 50 psig and &gt; 4,000 hours/year)</t>
  </si>
  <si>
    <t>Air and Water-Cooled Chiller Tune-up (20-149 Tons)</t>
  </si>
  <si>
    <t>W-CO-HV-100190-E-WR-WR-WR-WR-03</t>
  </si>
  <si>
    <t>Air and Water-Cooled Chiller Tune-up (150-999 Tons)</t>
  </si>
  <si>
    <t>Forced Air Furnace, Unit Heater or Rooftop Unit (RTU) Tune-up (40-299 MBH)</t>
  </si>
  <si>
    <t>kBTUh</t>
  </si>
  <si>
    <t>W-CO-HV-100170-G-WR-WR-WR-WR-05</t>
  </si>
  <si>
    <t>Forced Air Furnace, Unit Heater or Rooftop Unit (RTU) Tune-up (&gt;= 300 MBH)</t>
  </si>
  <si>
    <t>Level 1 - Space Heating Boiler Tune-up (110-499 MBH)</t>
  </si>
  <si>
    <t>W-CO-HV-100031-G-WR-WR-WR-WR-06</t>
  </si>
  <si>
    <t>Level 2 - Space Heating Boiler Tune-up (500-1199 MBH)</t>
  </si>
  <si>
    <t>Level 3 - Space Heating Boiler Tune-up (&gt;= 1,200 MBH)</t>
  </si>
  <si>
    <t>Level 7 - Process Burner Tune-up (300-499 MBH)</t>
  </si>
  <si>
    <t>N-CO-MS-000535-G-XX-XX-XX-XX-01</t>
  </si>
  <si>
    <t>Level 8 - Process Burner Tune-up (500-1,199 MBH)</t>
  </si>
  <si>
    <t>Level 9 - Process Burner Tune-up (&gt;= 1,200 MBH)</t>
  </si>
  <si>
    <t>Level 10 - Pool &amp; Spa Boiler Tune-Up (300-499 MBH)</t>
  </si>
  <si>
    <t>N-CO-MS-000774-G-XX-XX-XX-XX-02</t>
  </si>
  <si>
    <t>Level 11 - Pool &amp; Spa Boiler Tune-Up (500-1,999 MBH)</t>
  </si>
  <si>
    <t>Level 12 - Pool &amp; Spa Boiler Tune-Up (&gt;= 1,200 MBH)</t>
  </si>
  <si>
    <t>Steam Trap Monitoring System - Space Heat</t>
  </si>
  <si>
    <t>N-CO-HV-000672-G-XX-XX-XX-XX-01</t>
  </si>
  <si>
    <t>Steam Trap Monitoring System - Process Heat</t>
  </si>
  <si>
    <t>AVERAGE: N-CO-HV-000674-G-XX-XX-XX-XX-01, N-CO-HV-000675-G-XX-XX-XX-XX-01, N-CO-HV-000676-G-XX-XX-XX-XX-01, N-CO-HV-000677-G-XX-XX-XX-XX-01, N-CO-HV-000678-G-XX-XX-XX-XX-01</t>
  </si>
  <si>
    <t>Level 6 - Process Boiler Tune-up (&gt;= 10,000 MBH)</t>
  </si>
  <si>
    <t>N-CO-MS-000428-G-XX-XX-XX-XX-03</t>
  </si>
  <si>
    <t>Level 5 - Process Boiler Tune-up (3000-9,999 MBH)</t>
  </si>
  <si>
    <t>Level 4 - Process Boiler Tune-up (300-2999 MBH)</t>
  </si>
  <si>
    <t>Air and Water-Cooled Chiller Tune-up (1000+ Tons)</t>
  </si>
  <si>
    <t>Level 13 - Domestic Water Heating Boiler Tune-up (199-499 MBH)</t>
  </si>
  <si>
    <t>N-CO-WH-000165-G-XX-XX-XX-XX-01</t>
  </si>
  <si>
    <t>Level 14 - Domestic Water Heating Boiler Tune-up (500-1,999 MBH)</t>
  </si>
  <si>
    <t>Level 15 - Domestic Water Heating Boiler Tune-up (&gt;= 1,200 MBH)</t>
  </si>
  <si>
    <t>New Outdoor Air Damper Assembly</t>
  </si>
  <si>
    <t>W-CO-HV-100295-G-WR-WR-WR-WR-01</t>
  </si>
  <si>
    <t>Repair Outdoor Air Damper (IE: Change Damper Seals)</t>
  </si>
  <si>
    <t>W-CO-HV-100296-G-WR-WR-WR-WR-01</t>
  </si>
  <si>
    <t>Packaged Terminal Air Conditioner (PTAC) &lt; 7,000 BTU/hr. = 13.1 EER</t>
  </si>
  <si>
    <t>Packaged Terminal Air Conditioner (PTAC) 7,000 to 15,000 BTU/hr. = 11.8 EER</t>
  </si>
  <si>
    <t>Packaged Terminal Air Conditioner (PTAC) &gt; 15,000 Btu/hr. = 10.5 EER</t>
  </si>
  <si>
    <t>Packaged Terminal Heat Pump (PTHP) &lt; 7000 BTU/hr. = 13.1 EER</t>
  </si>
  <si>
    <t>Packaged Terminal Heat Pump (PTHP) 7000 BTU/hr - 15000 BTU/hr. = 11.8 EER</t>
  </si>
  <si>
    <t>Packaged Terminal Heat Pump (PTHP) &gt; 15000 BTU/hr. = 10.5 EER</t>
  </si>
  <si>
    <t>ECM on Hydronic Heating Circulation Pumps (&lt;100w)</t>
  </si>
  <si>
    <t>N-CO-MP-000596-E-XX-XX-XX-XX-03</t>
  </si>
  <si>
    <t>ECM on Hydronic Heating Circulation Pumps (100w to 500w)</t>
  </si>
  <si>
    <t>N-CO-MP-000597-E-XX-XX-XX-XX-03</t>
  </si>
  <si>
    <t>ECM on Hydronic Heating Circulation Pumps (&gt;500w)</t>
  </si>
  <si>
    <t>N-CO-MP-000598-E-XX-XX-XX-XX-03</t>
  </si>
  <si>
    <t>ECM on Chilled Water Circulation Pumps (&lt;100w)</t>
  </si>
  <si>
    <t>N-CO-MP-000599-E-XX-XX-XX-XX-03</t>
  </si>
  <si>
    <t>ECM on Chilled Water Circulation Pumps (100w to 500w)</t>
  </si>
  <si>
    <t>N-CO-MP-000600-E-XX-XX-XX-XX-03</t>
  </si>
  <si>
    <t>ECM on Chilled Water Circulation Pumps (&gt;500w)</t>
  </si>
  <si>
    <t>N-CO-MP-000601-E-XX-XX-XX-XX-03</t>
  </si>
  <si>
    <t>CHE0240</t>
  </si>
  <si>
    <t>Integrated Variable Speed Motor (e.g. ECM) for Exterior Condenser Fans</t>
  </si>
  <si>
    <t>W-CO-HV-100289-E-WR-WR-WR-WR-02</t>
  </si>
  <si>
    <t>VFD on Process Pumps up to 50 HP</t>
  </si>
  <si>
    <t>VFD on Process Pumps (51-250 HP) - Electric</t>
  </si>
  <si>
    <t>Integrated Variable Speed Motor (ECM) for Furnace,UV,FC,&amp; Light Duty AHUFans (up to 7.5 HP)</t>
  </si>
  <si>
    <t>N-CO-HV-000210-E-XX-XX-XX-XX-01</t>
  </si>
  <si>
    <t>VFD on Process Fans up to 50 HP</t>
  </si>
  <si>
    <t>VFD on Process Fans (50-250 HP)</t>
  </si>
  <si>
    <t>VFD on Data Center, Telecom, or Computer Room Air Conditioning (CRAC) System</t>
  </si>
  <si>
    <t>N-CO-MS-000509-E-XX-XX-XX-XX-01</t>
  </si>
  <si>
    <t>VFD on Open Loop Pumping Systems up to 100 HP</t>
  </si>
  <si>
    <t>W-CO-HV-100264-E-WR-WR-WR-WR-04</t>
  </si>
  <si>
    <t>W-CO-HV-100263-E-WR-WR-WR-WR-04</t>
  </si>
  <si>
    <t>W-CO-HV-100260-E-WR-WR-WR-WR-05</t>
  </si>
  <si>
    <t>VFD for CW HVAC Pumps - Fixed Speed, (54 hz or less)-Bypass</t>
  </si>
  <si>
    <t>MIN - N-CO-MP-000561-E-XX-XX-XX-XX-04,N-CO-MP-000560-E-XX-XX-XX-XX-04</t>
  </si>
  <si>
    <t>VFD for CW HVAC Pumps - Fixed Speed, (54 hz or less)-Throttled</t>
  </si>
  <si>
    <t>AVERAGE: N-CO-MP-000563-E-XX-XX-XX-XX-05,N-CO-MP-000562-E-XX-XX-XX-XX-05</t>
  </si>
  <si>
    <t>VFD for HW HVAC Pumps - Fixed Speed, (54 hz or less)-Bypass</t>
  </si>
  <si>
    <t>MIN - N-CO-MP-000565-E-XX-XX-XX-XX-04,N-CO-MP-000564-E-XX-XX-XX-XX-04</t>
  </si>
  <si>
    <t>VFD for HW HVAC Pumps - Fixed Speed, (54 hz or less)-Throttled</t>
  </si>
  <si>
    <t>AVERAGE: N-CO-MP-000567-E-XX-XX-XX-XX-05,N-CO-MP-000566-E-XX-XX-XX-XX-05</t>
  </si>
  <si>
    <t>VFD on HVAC Cooling Tower Fan up to 100 HP</t>
  </si>
  <si>
    <t>W-CO-HV-100262-E-WR-WR-WR-WR-04</t>
  </si>
  <si>
    <t>W-CO-HV-100258-E-WR-WR-WR-WR-03</t>
  </si>
  <si>
    <t>VFD on HVAC or Grocery Store Refrigeration System Condenser Fan</t>
  </si>
  <si>
    <t>W-CO-HV-100269-E-WR-WR-WR-WR-02</t>
  </si>
  <si>
    <t>VFD on Condenser Fan -  Med Temp Refrigeration (33 to 50 Degrees F)</t>
  </si>
  <si>
    <t>N-CO-MP-000728-E-XX-XX-XX-XX-02</t>
  </si>
  <si>
    <t>VFD on Condenser Fan - Low Temp Refrigeration (Below 32 Degrees F)</t>
  </si>
  <si>
    <t>N-CO-MP-000729-E-XX-XX-XX-XX-02</t>
  </si>
  <si>
    <t>VFD on Pool Circulation Pump - up to 50 HP</t>
  </si>
  <si>
    <t>N-CO-MP-000681-E-XX-XX-XX-XX-01</t>
  </si>
  <si>
    <t>VFD for HVAC Fans - Fixed Speed,  (54 hz or less)</t>
  </si>
  <si>
    <t>MINIMUM - N-CO-MP-000559-E-XX-XX-XX-XX-04,N-CO-MP-000558-E-XX-XX-XX-XX-04</t>
  </si>
  <si>
    <t>VFD for Process Fan - Fixed Speed, (54 hz or less)</t>
  </si>
  <si>
    <t>VFDs for Process Pump - Fixed Speed, (54 hz or less)</t>
  </si>
  <si>
    <t>VFD on Process Cooling Tower Fan</t>
  </si>
  <si>
    <t>N-CO-MP-000759-E-XX-XX-XX-XX-02</t>
  </si>
  <si>
    <t>VSD on Industrial Vacuum Pump System up to 25 HP</t>
  </si>
  <si>
    <t>Integrated Variable Speed Motor (ECM) for Exterior Condenser Fans</t>
  </si>
  <si>
    <t>ECM on Domestic Hot Water Recirculation Pumps (&lt;100w)</t>
  </si>
  <si>
    <t>N-CO-MP-000593-E-XX-XX-XX-XX-03</t>
  </si>
  <si>
    <t>ECM on Domestic Hot Water Recirculation Pumps (100w to 500w)</t>
  </si>
  <si>
    <t>N-CO-MP-000594-E-XX-XX-XX-XX-03</t>
  </si>
  <si>
    <t>ECM on Domestic Hot Water Recirculation Pumps (&gt;500w)</t>
  </si>
  <si>
    <t>N-CO-MP-000595-E-XX-XX-XX-XX-03</t>
  </si>
  <si>
    <t>Incentive Rate ($/kWh)</t>
  </si>
  <si>
    <t>Incentive Rate ($/MCF)</t>
  </si>
  <si>
    <t>kWh Savings</t>
  </si>
  <si>
    <t>kW Savings</t>
  </si>
  <si>
    <t>MCF Savings</t>
  </si>
  <si>
    <t>Gross Adj Factor KWh</t>
  </si>
  <si>
    <t>Gross Adj Factor kW</t>
  </si>
  <si>
    <t>Gross Adj Factor MCF</t>
  </si>
  <si>
    <t>MEMD Measure Code</t>
  </si>
  <si>
    <t>W-CO-HV-100274-E-WR-WR-WR-WR-06</t>
  </si>
  <si>
    <t>CBC0308</t>
  </si>
  <si>
    <t>CBE0335</t>
  </si>
  <si>
    <t>CBE0336</t>
  </si>
  <si>
    <t>Audit Initiative - Electric</t>
  </si>
  <si>
    <t>CBG0335</t>
  </si>
  <si>
    <t>CBG0336</t>
  </si>
  <si>
    <t>Audit Initiative - Gas</t>
  </si>
  <si>
    <t>CHC0083</t>
  </si>
  <si>
    <t>Modulating Burner Control (HVAC) (EG)</t>
  </si>
  <si>
    <t>CHC0084</t>
  </si>
  <si>
    <t>Chilled Water Reset Retrofit (5 degrees) (EG)</t>
  </si>
  <si>
    <t>CHC0085</t>
  </si>
  <si>
    <t>Hotel Guest Room Occupancy Sensor (EG)</t>
  </si>
  <si>
    <t>CHC0087</t>
  </si>
  <si>
    <t>Hotel Guest Room Occupancy Sensor (EG) - Electric Heat</t>
  </si>
  <si>
    <t>CHC0091</t>
  </si>
  <si>
    <t>CHE0241</t>
  </si>
  <si>
    <t>Hotel Guest Room Occupancy Sensor (EO)</t>
  </si>
  <si>
    <t>Outdoor Reset Control Retrofit (GO)</t>
  </si>
  <si>
    <t>CHG0287</t>
  </si>
  <si>
    <t>Chilled Water Reset Retrofit (5 degrees) (GO)</t>
  </si>
  <si>
    <t>CSC0064</t>
  </si>
  <si>
    <t>High Performance Window Glazing (EG)</t>
  </si>
  <si>
    <t>CSE0249</t>
  </si>
  <si>
    <t>Low Flow Faucet Aerator - Private RR 1.5 GPM - Electric</t>
  </si>
  <si>
    <t>CSG0133</t>
  </si>
  <si>
    <t>Low Flow Faucet Aerator - Private RR 1.5 GPM - Gas</t>
  </si>
  <si>
    <t>CBE0333</t>
  </si>
  <si>
    <t>RCx - TA - Electric</t>
  </si>
  <si>
    <t>CBE0334</t>
  </si>
  <si>
    <t>RCx - ES - Electric</t>
  </si>
  <si>
    <t>CBG0333</t>
  </si>
  <si>
    <t>RCx - TA - Gas</t>
  </si>
  <si>
    <t>CBG0334</t>
  </si>
  <si>
    <t>RCx - ES - Gas</t>
  </si>
  <si>
    <t>CHC0088</t>
  </si>
  <si>
    <t>Split AC Units / &lt; 65,000 Btuh (5.4 Tons) (EG)</t>
  </si>
  <si>
    <t>CHC0089</t>
  </si>
  <si>
    <t>Unitary AC Units / &lt; 65,000 Btuh (5.4 Tons) (EG)</t>
  </si>
  <si>
    <t>CHC0090</t>
  </si>
  <si>
    <t>HVAC Boiler at least 90% Efficiency - Level 2 (EG)</t>
  </si>
  <si>
    <t>Split AC Units / &lt; 65,000 Btuh (5.4 Tons) (EO)</t>
  </si>
  <si>
    <t>Unitary AC Units / &lt; 65,000 Btuh (5.4 Tons) (EO)</t>
  </si>
  <si>
    <t>CRC0017</t>
  </si>
  <si>
    <t>VAV Fume Hood Sash Stops (EO)</t>
  </si>
  <si>
    <t>CRG0020</t>
  </si>
  <si>
    <t>VAV Fume Hood Sash Stops (GO)</t>
  </si>
  <si>
    <t>CUSTOM</t>
  </si>
  <si>
    <t>CRC0018</t>
  </si>
  <si>
    <t>Process Heating Ventilation Reduction (EG)</t>
  </si>
  <si>
    <t>Daylight Sensor controls</t>
  </si>
  <si>
    <t>N-CO-LI-000081-E-XX-XX-XX-XX-04</t>
  </si>
  <si>
    <t>CPC0009</t>
  </si>
  <si>
    <t>ES Dishwasher, High Temp, Gas Heat, Elec Booster, Door Type</t>
  </si>
  <si>
    <t>CPC0010</t>
  </si>
  <si>
    <t>ES Dishwasher, High Temp, Gas Heat, Elec Booster, Multi-Tank Conveyor</t>
  </si>
  <si>
    <t>CPC0011</t>
  </si>
  <si>
    <t>ES Dishwasher, High Temp, Gas Heat, Gas Booster, Door Type</t>
  </si>
  <si>
    <t>CPC0012</t>
  </si>
  <si>
    <t>ES Dishwasher, High Temp, Gas Heat, Gas Booster, Multi-Tank Conveyor</t>
  </si>
  <si>
    <t>CPC0013</t>
  </si>
  <si>
    <t>ES Dishwasher, High Temp, Gas Heat, Gas Booster, Single Tank Conveyor</t>
  </si>
  <si>
    <t>CPC0014</t>
  </si>
  <si>
    <t>ES Dishwasher, High Temp, Gas Heat, Gas Booster, Under Counter</t>
  </si>
  <si>
    <t>CPC0015</t>
  </si>
  <si>
    <t>ES Dishwasher, Low Temp, Gas Heat, Door Type</t>
  </si>
  <si>
    <t>CPC0016</t>
  </si>
  <si>
    <t>ES Dishwasher, Low Temp, Gas Heat, Multi-Tank Conveyor</t>
  </si>
  <si>
    <t>CPC0017</t>
  </si>
  <si>
    <t>ES Dishwasher, Low Temp, Gas Heat, Single Tank Conveyor</t>
  </si>
  <si>
    <t>CPC0018</t>
  </si>
  <si>
    <t>ES Dishwasher, Low Temp, Gas Heat, Under Counter</t>
  </si>
  <si>
    <t>CPC0019</t>
  </si>
  <si>
    <t>ES Dishwasher, High Temp, Gas Heat, Elec Booster, Pot, Pan and Utensil</t>
  </si>
  <si>
    <t>CPC0020</t>
  </si>
  <si>
    <t>ES Dishwasher, High Temp, Gas Heat, Gas Booster, Pot, Pan and Utensil</t>
  </si>
  <si>
    <t>CPE0140</t>
  </si>
  <si>
    <t>Refrigerated Chef Base 0 to 7.5 ft3</t>
  </si>
  <si>
    <t>CPE0141</t>
  </si>
  <si>
    <t>Refrigerated Chef Base 7.5 to 15 ft3</t>
  </si>
  <si>
    <t>CPE0142</t>
  </si>
  <si>
    <t>Refrigerated Chef Base 15 to 22.5 ft3</t>
  </si>
  <si>
    <t>CPE0143</t>
  </si>
  <si>
    <t>Refrigerated Chef Base 22.5 to 30 ft3</t>
  </si>
  <si>
    <t>N-CO-KR-0001034-E-XX-XX-XX-XX-02</t>
  </si>
  <si>
    <t>CPE0144</t>
  </si>
  <si>
    <t>Radiant Conveyor Toaster with Setback 120V</t>
  </si>
  <si>
    <t>N-CO-KR-0001035-E-XX-XX-XX-XX-02</t>
  </si>
  <si>
    <t>CPE0145</t>
  </si>
  <si>
    <t>Radiant Conveyor Toaster with Setback 208/240V</t>
  </si>
  <si>
    <t>CPE0146</t>
  </si>
  <si>
    <t>ES Dishwasher, High Temp, Elec Heat, Elec Booster, Door Type</t>
  </si>
  <si>
    <t>CPE0147</t>
  </si>
  <si>
    <t>ES Dishwasher, High Temp, Elec Heat, Elec Booster, Multi-Tank Conveyor</t>
  </si>
  <si>
    <t>CPE0148</t>
  </si>
  <si>
    <t>ES Dishwasher, High Temp, Elec Heat, Elec Booster, Single Tank Conveyor</t>
  </si>
  <si>
    <t>CPE0149</t>
  </si>
  <si>
    <t>ES Dishwasher, High Temp, Elec Heat, Elec Booster, Under Counter</t>
  </si>
  <si>
    <t>CPE0150</t>
  </si>
  <si>
    <t>ES Dishwasher, Low Temp, Elec Heat, Door Type</t>
  </si>
  <si>
    <t>CPE0151</t>
  </si>
  <si>
    <t>ES Dishwasher, Low Temp, Elec Heat, Multi-Tank Conveyor</t>
  </si>
  <si>
    <t>CPE0152</t>
  </si>
  <si>
    <t>ES Dishwasher, Low Temp, Elec Heat, Single Tank Conveyor</t>
  </si>
  <si>
    <t>CPE0153</t>
  </si>
  <si>
    <t>ES Dishwasher, Low Temp, Elec Heat, Under Counter</t>
  </si>
  <si>
    <t>CPE0154</t>
  </si>
  <si>
    <t>ES Dishwasher, High Temp, Elec Heat, Elec Booster, Pot, Pan and Utensil</t>
  </si>
  <si>
    <t>CPE0155</t>
  </si>
  <si>
    <t>CPE0156</t>
  </si>
  <si>
    <t>ES Dishwasher, High Temp, Gas Heat, Elec Booster, Single Tank Conveyor</t>
  </si>
  <si>
    <t>ES Dishwasher, High Temp, Gas Heat, Elec Booster, Under Counter</t>
  </si>
  <si>
    <t>CSC0056</t>
  </si>
  <si>
    <t>Process Steam Condensate Piping - Conditioned (EG)</t>
  </si>
  <si>
    <t>CSC0057</t>
  </si>
  <si>
    <t>PEX Pipe Insulation - Domestic Hot Water - Conditioned Space (EG)</t>
  </si>
  <si>
    <t>CSC0058</t>
  </si>
  <si>
    <t>Domestic Hot Water Piping - Conditioned Space (EG)</t>
  </si>
  <si>
    <t>CSE0244</t>
  </si>
  <si>
    <t>Process Steam Condensate Piping - Conditioned (EO)</t>
  </si>
  <si>
    <t>CSE0245</t>
  </si>
  <si>
    <t>PEX Pipe Insulation - Domestic Hot Water - Conditioned Space (EO)</t>
  </si>
  <si>
    <t>CSE0246</t>
  </si>
  <si>
    <t>Domestic Hot Water Piping - Conditioned Space (EO)</t>
  </si>
  <si>
    <t>PEX Pipe Insulation - Domestic Hot Water - Conditioned Space (GO)</t>
  </si>
  <si>
    <t>Domestic Hot Water Piping - Conditioned Space (GO)</t>
  </si>
  <si>
    <t>CSC0059</t>
  </si>
  <si>
    <t>Refrigerated Case Anti-sweat Heater Controls (EG)</t>
  </si>
  <si>
    <t>CSC0060</t>
  </si>
  <si>
    <t>Low or No Heat Reach-In Refrigerated Case Doors - Without Anti-Sweat Heater Control (EG)</t>
  </si>
  <si>
    <t>CSC0061</t>
  </si>
  <si>
    <t>Low or No Heat Reach-In Refrigerated Case Doors - With Anti-Sweat Heater Control (EG)</t>
  </si>
  <si>
    <t>CSC0062</t>
  </si>
  <si>
    <t>Under Counter Dishwasher (EG)</t>
  </si>
  <si>
    <t>CSC0063</t>
  </si>
  <si>
    <t>Commercial Dishwasher (EG)</t>
  </si>
  <si>
    <t>Refrigerated Case Anti-sweat Heater Controls (EO)</t>
  </si>
  <si>
    <t>Low or No Heat Reach-In Refrigerated Case Doors - Without Anti-Sweat Heater Control (EO)</t>
  </si>
  <si>
    <t>Low or No Heat Reach-In Refrigerated Case Doors - With Anti-Sweat Heater Control (EO)</t>
  </si>
  <si>
    <t>CSE0247</t>
  </si>
  <si>
    <t>Under Counter Dishwasher (EO)</t>
  </si>
  <si>
    <t>CSE0248</t>
  </si>
  <si>
    <t>Commercial Dishwasher (EO)</t>
  </si>
  <si>
    <t>CSG0132</t>
  </si>
  <si>
    <t>Room AC / PTAC</t>
  </si>
  <si>
    <t>CHC0086</t>
  </si>
  <si>
    <t>Outdoor Reset Control Retrofit (EG)</t>
  </si>
  <si>
    <t>CMC0012</t>
  </si>
  <si>
    <t>VFD on HVAC Supply Fan up to 100 HP (EG)</t>
  </si>
  <si>
    <t>CMC0013</t>
  </si>
  <si>
    <t>VFD on HVAC Return Fan up to 100 HP (EG)</t>
  </si>
  <si>
    <t>CMC0014</t>
  </si>
  <si>
    <t>VFD on HVAC Chilled Water Pump up to 100 HP (EG)</t>
  </si>
  <si>
    <t>CMC0015</t>
  </si>
  <si>
    <t>VFD on HVAC Hydronic Heating Water Pump up to 100 HP (EG)</t>
  </si>
  <si>
    <t>CMC0016</t>
  </si>
  <si>
    <t>2-Speed RTU Supply Fan (EG)</t>
  </si>
  <si>
    <t>VFD on HVAC Supply Fan up to 100 HP (EO)</t>
  </si>
  <si>
    <t>VFD on HVAC Return Fan up to 100 HP (EO)</t>
  </si>
  <si>
    <t>VFD on HVAC Chilled Water Pump up to 100 HP (EO)</t>
  </si>
  <si>
    <t>VFD on HVAC Hydronic Heating Water Pump up to 100 HP (EO)</t>
  </si>
  <si>
    <t>2-Speed RTU Supply Fan (EO)</t>
  </si>
  <si>
    <t>(VF112) VFD on HVAC or Grocery Store Refrigeration System Condenser Fans</t>
  </si>
  <si>
    <t>CBE0337</t>
  </si>
  <si>
    <t>CBG0337</t>
  </si>
  <si>
    <t>Customer Name</t>
  </si>
  <si>
    <t>Unit Cost</t>
  </si>
  <si>
    <t>Total Measure Cost</t>
  </si>
  <si>
    <t>Total Project Cost</t>
  </si>
  <si>
    <t>Customer Natural Gas Rate</t>
  </si>
  <si>
    <t>Customer Electricity Rate</t>
  </si>
  <si>
    <t>Consumers Energy Trade Ally Savings Estimator</t>
  </si>
  <si>
    <t>Incentive Cap</t>
  </si>
  <si>
    <t>Performance Type 2</t>
  </si>
  <si>
    <t>Performance</t>
  </si>
  <si>
    <t xml:space="preserve"> Assume $0.12/kWh for commercial and $0.10 for industrial if unknown</t>
  </si>
  <si>
    <t xml:space="preserve"> Assume $5.00/MCF if unknown</t>
  </si>
  <si>
    <t>For this measure, Incentive Quantity is # of units installed and Performance Quantity is size of unit (hp).  Qualifying efficiency can be found in the table to the right.</t>
  </si>
  <si>
    <t>AG211e</t>
  </si>
  <si>
    <t>AG211f</t>
  </si>
  <si>
    <t>AG211g</t>
  </si>
  <si>
    <t>AG211h</t>
  </si>
  <si>
    <t>AG211i</t>
  </si>
  <si>
    <t>AG211j</t>
  </si>
  <si>
    <t>AG211k</t>
  </si>
  <si>
    <t>AG211l</t>
  </si>
  <si>
    <t>AG211m</t>
  </si>
  <si>
    <t>AG211n</t>
  </si>
  <si>
    <t>AG211o</t>
  </si>
  <si>
    <t>AG211p</t>
  </si>
  <si>
    <t>AG211q</t>
  </si>
  <si>
    <t>AG211r</t>
  </si>
  <si>
    <t>(AG211d) LED Grow Lights &gt; 6,570 Annual Hours (New Constr.)</t>
  </si>
  <si>
    <t>(AG211e) Seasonal LED Grow Lights &lt; 1000 Annual Hours (Retrofit Only)</t>
  </si>
  <si>
    <t>(AG211f) Seasonal LED Grow Lights &lt; 1500 Annual Hours (Retrofit Only)</t>
  </si>
  <si>
    <t>(AG211g) Seasonal LED Grow Lights &lt; 2000 Annual Hours (Retrofit Only)</t>
  </si>
  <si>
    <t>(AG211h) Seasonal LED Grow Lights &lt; 2500 Annual Hours (Retrofit Only)</t>
  </si>
  <si>
    <t>(AG211i) Seasonal LED Grow Lights &lt; 3000 Annual Hours (Retrofit Only)</t>
  </si>
  <si>
    <t>(AG211j) Seasonal LED Grow Lights &lt; 3500 Annual Hours (Retrofit Only)</t>
  </si>
  <si>
    <t>(AG211k) Seasonal LED Grow Lights &lt; 4000 Annual Hours (Retrofit Only)</t>
  </si>
  <si>
    <t>(AG211l) Seasonal LED Grow Lights &lt; 1000 Annual Hours (New Constr.)</t>
  </si>
  <si>
    <t>(AG211m) Seasonal LED Grow Lights &lt; 1500 Annual Hours (New Constr.)</t>
  </si>
  <si>
    <t>(AG211n) Seasonal LED Grow Lights &lt; 2000 Annual Hours (New Constr.)</t>
  </si>
  <si>
    <t>(AG211o) Seasonal LED Grow Lights &lt; 2500 Annual Hours (New Constr.)</t>
  </si>
  <si>
    <t>(AG211p) Seasonal LED Grow Lights &lt; 3000 Annual Hours (New Constr.)</t>
  </si>
  <si>
    <t>(AG211q) Seasonal LED Grow Lights &lt; 3500 Annual Hours (New Constr.)</t>
  </si>
  <si>
    <t>(AG211r) Seasonal LED Grow Lights &lt; 4000 Annual Hours (New Constr.)</t>
  </si>
  <si>
    <t>Cells that are colored white are for non-calculated information.</t>
  </si>
  <si>
    <t>Once a measure is added to a the individual measure sheets, that measure will also be on the Summary sheet.</t>
  </si>
  <si>
    <t>There is also a table on the Summary sheet with the total estimated energy savings and Incentive.</t>
  </si>
  <si>
    <t xml:space="preserve">The print button requires macros to be enabled.  When opening the file, click the "Enable Content" button. </t>
  </si>
  <si>
    <t>On the summary page, there is a print button.  The file will be saved as a pdf in the same folder as this calculator with the customer's name in cell N9.</t>
  </si>
  <si>
    <t xml:space="preserve">If there is a warning about the file being unsafe, click the "unblock" checkbox shown to the right. </t>
  </si>
  <si>
    <t>The print page will also calculate the simple payback without the estimated incentive and with the estimated incentive.  In order to calculate an accurate payback, input the customer's electric and gas rate in cells N10 and N11.</t>
  </si>
  <si>
    <t>This tool will be updated quarterly.  Version 1.0 is effective until 3/31/2026.</t>
  </si>
  <si>
    <t>Cells that are colored grey are not calculated because the savings and/or incentive needs to be manually
 calculated during the review proecess.</t>
  </si>
  <si>
    <t>Manual</t>
  </si>
  <si>
    <t>Pre and/or post metering is required to quantify savings.</t>
  </si>
  <si>
    <t>Energy savings will be calculated during the application review.</t>
  </si>
  <si>
    <t>This measure has no associated energy savings.</t>
  </si>
  <si>
    <t>MCF</t>
  </si>
  <si>
    <t>01/01/2026</t>
  </si>
  <si>
    <t>AVERAGE: W-CO-HV-100182-G-WR-WR-WR-WR-05,W-CO-HV-100182-G-WR-WR-WR-WR-05,W-CO-HV-100183-G-WR-WR-WR-WR-05,W-CO-HV-100183-G-WR-WR-WR-WR-05</t>
  </si>
  <si>
    <t>W-CO-HV-100184-G-WR-WR-WR-WR-06</t>
  </si>
  <si>
    <t>N-CO-MS-000642-E-XX-XX-XX-XX-03</t>
  </si>
  <si>
    <t>N-CO-MS-000547-E-XX-XX-XX-XX-03</t>
  </si>
  <si>
    <t>N-CO-MS-000546-E-XX-XX-XX-XX-03</t>
  </si>
  <si>
    <t>N-CO-MS-000553-E-XX-XX-XX-XX-03</t>
  </si>
  <si>
    <t>N-CO-MS-000552-E-XX-XX-XX-XX-03</t>
  </si>
  <si>
    <t>N-CO-MS-000548-E-XX-XX-XX-XX-02</t>
  </si>
  <si>
    <t>N-CO-MS-000568-E-XX-XX-XX-XX-02</t>
  </si>
  <si>
    <t>N-CO-MS-000569-E-XX-XX-XX-XX-02</t>
  </si>
  <si>
    <t>N-CO-MS-000570-E-XX-XX-XX-XX-03</t>
  </si>
  <si>
    <t>N-CO-MS-000544-E-XX-XX-XX-XX-04</t>
  </si>
  <si>
    <t>N-CO-HV-000470-E-XX-XX-XX-XX-03</t>
  </si>
  <si>
    <t>N-CO-HV-000471-E-XX-XX-XX-XX-03</t>
  </si>
  <si>
    <t>N-CO-HV-000472-E-XX-XX-XX-XX-04</t>
  </si>
  <si>
    <t>N-CO-HV-000473-E-XX-XX-XX-XX-05</t>
  </si>
  <si>
    <t>N-CO-HV-000474-E-XX-XX-XX-XX-05</t>
  </si>
  <si>
    <t>N-CO-HV-000475-E-XX-XX-XX-XX-05</t>
  </si>
  <si>
    <t>N-CO-HV-000541-E-XX-XX-XX-XX-04</t>
  </si>
  <si>
    <t>N-CO-HV-000542-E-XX-XX-XX-XX-04</t>
  </si>
  <si>
    <t>N-CO-MS-000639-E-XX-XX-XX-XX-03</t>
  </si>
  <si>
    <t>N-CO-MS-000640-E-XX-XX-XX-XX-03</t>
  </si>
  <si>
    <t>N-CO-MS-000545-E-XX-XX-XX-XX-04</t>
  </si>
  <si>
    <t>N-CO-MS-000835-E-XX-XX-XX-XX-03</t>
  </si>
  <si>
    <t>N-CO-MS-000813-E-XX-XX-XX-XX-03</t>
  </si>
  <si>
    <t>N-CO-MS-000821-E-XX-XX-XX-XX-03</t>
  </si>
  <si>
    <t>N-CO-MS-000820-E-XX-XX-XX-XX-03</t>
  </si>
  <si>
    <t>N-CO-MS-000844-E-XX-XX-XX-XX-03</t>
  </si>
  <si>
    <t>W-CO-HV-100381-E-WR-WR-WR-WR-03</t>
  </si>
  <si>
    <t>N-CO-LI-001037-E-XX-XX-XX-XX-02</t>
  </si>
  <si>
    <t>N-CO-LI-001038-E-XX-XX-XX-XX-02</t>
  </si>
  <si>
    <t>N-CO-MS-001039-E-XX-XX-XX-XX-01</t>
  </si>
  <si>
    <t>CSE0250</t>
  </si>
  <si>
    <t>Seasonal LED Grow Lights 500 - 1,000 Hrs - Retrofit</t>
  </si>
  <si>
    <t>Workpaper: Commercial Seasonal LED Grow Lights</t>
  </si>
  <si>
    <t>CSE0251</t>
  </si>
  <si>
    <t>Seasonal LED Grow Lights 1,000 - 1,500 Hrs - Retrofit</t>
  </si>
  <si>
    <t>CSE0252</t>
  </si>
  <si>
    <t>Seasonal LED Grow Lights 1,500 - 2,000 Hrs - Retrofit</t>
  </si>
  <si>
    <t>CSE0253</t>
  </si>
  <si>
    <t>Seasonal LED Grow Lights 2,000 - 2,500 Hrs - Retrofit</t>
  </si>
  <si>
    <t>CSE0254</t>
  </si>
  <si>
    <t>Seasonal LED Grow Lights 2,500 -3,000 Hrs - Retrofit</t>
  </si>
  <si>
    <t>CSE0255</t>
  </si>
  <si>
    <t>Seasonal LED Grow Lights 3,000 - 3,500 Hrs - Retrofit</t>
  </si>
  <si>
    <t>CSE0256</t>
  </si>
  <si>
    <t>Seasonal LED Grow Lights 3,500 - 4,000 Hrs - Retrofit</t>
  </si>
  <si>
    <t>CSE0257</t>
  </si>
  <si>
    <t>Seasonal LED Grow Lights 500 - 1,000 Hrs - New Construction</t>
  </si>
  <si>
    <t>CSE0258</t>
  </si>
  <si>
    <t>Seasonal LED Grow Lights 1,000 - 1,500 Hrs - New Construction</t>
  </si>
  <si>
    <t>CSE0259</t>
  </si>
  <si>
    <t>Seasonal LED Grow Lights 1,500 - 2,000 Hrs - New Construction</t>
  </si>
  <si>
    <t>CSE0260</t>
  </si>
  <si>
    <t>Seasonal LED Grow Lights 2,000 - 2,500 Hrs - New Construction</t>
  </si>
  <si>
    <t>CSE0261</t>
  </si>
  <si>
    <t>Seasonal LED Grow Lights 2,500 -3,000 Hrs - New Construction</t>
  </si>
  <si>
    <t>CSE0262</t>
  </si>
  <si>
    <t>Seasonal LED Grow Lights 3,000 - 3,500 Hrs - New Construction</t>
  </si>
  <si>
    <t>CSE0263</t>
  </si>
  <si>
    <t>Seasonal LED Grow Lights 3,500 - 4,000 Hrs - New Construction</t>
  </si>
  <si>
    <t>CBC0006</t>
  </si>
  <si>
    <t>High Efficiency Commercial Window (EG)</t>
  </si>
  <si>
    <t>W-CO-BE-100443-C-WR-WR-WR-WR-01</t>
  </si>
  <si>
    <t>CBE0005</t>
  </si>
  <si>
    <t>High Efficiency Commercial Window (EO)</t>
  </si>
  <si>
    <t>W-CO-BE-100443-C-WR-WR-WR-WR-02</t>
  </si>
  <si>
    <t>CBG0003</t>
  </si>
  <si>
    <t>High Efficiency Commercial Window (GO)</t>
  </si>
  <si>
    <t>W-CO-BE-100443-C-WR-WR-WR-WR-03</t>
  </si>
  <si>
    <t>Customer Satisfaction Adjustment - Combi</t>
  </si>
  <si>
    <t>Bonus Measure - Not Mapped</t>
  </si>
  <si>
    <t>Performance Agreement - Electric (EO)</t>
  </si>
  <si>
    <t>CBE0338</t>
  </si>
  <si>
    <t>Customer Satisfaction Adjustment - Electric</t>
  </si>
  <si>
    <t>Performance Agreement - Gas (GO)</t>
  </si>
  <si>
    <t>CBG0338</t>
  </si>
  <si>
    <t>Customer Satisfaction Adjustment - Gas</t>
  </si>
  <si>
    <t>N-CO-MS-000592-E-XX-XX-XX-XX-03</t>
  </si>
  <si>
    <t>WORKPAPER - 2017 CE WORKPAPERS_ 033117.PDF</t>
  </si>
  <si>
    <t>Savings: W-CO-HV-100064-C-WR-WR-WR-WR-04, EUL: 11 Years (MEMD Not Updated Yet)</t>
  </si>
  <si>
    <t>CHC0092</t>
  </si>
  <si>
    <t>CHG0288</t>
  </si>
  <si>
    <t>Workpaper: Water Savings ( N-CO-WH-001041-G-XX-XX-XX-XX-01 )</t>
  </si>
  <si>
    <t>Workpaper: Water Savings ( N-CO-WH-001040-G-XX-XX-XX-XX-01 )</t>
  </si>
  <si>
    <t>N-CO-MS-000407-E-XX-XX-XX-XX-04</t>
  </si>
  <si>
    <t>N-CO-MS-000408-E-XX-XX-XX-XX-03</t>
  </si>
  <si>
    <t>N-CO-MS-000534-E-XX-XX-XX-XX-04</t>
  </si>
  <si>
    <t>N-CO-MS-000416-E-XX-XX-XX-XX-03</t>
  </si>
  <si>
    <t>N-CO-MS-000417-E-XX-XX-XX-XX-03</t>
  </si>
  <si>
    <t>N-CO-MS-000413-E-XX-XX-XX-XX-03</t>
  </si>
  <si>
    <t>N-CO-MS-000410-E-XX-XX-XX-XX-03</t>
  </si>
  <si>
    <t>N-CO-MS-000409-E-XX-XX-XX-XX-03</t>
  </si>
  <si>
    <t>N-CO-MS-000385-E-XX-XX-XX-XX-03</t>
  </si>
  <si>
    <t>N-CO-MS-000419-E-XX-XX-XX-XX-03</t>
  </si>
  <si>
    <t>Heated Blower Purge Desiccant CA Dryer</t>
  </si>
  <si>
    <t>Average - N-CO-MS-000420-E-XX-XX-XX-XX-03,N-CO-MS-000421-E-XX-XX-XX-XX-03,N-CO-MS-000422-E-XX-XX-XX-XX-03</t>
  </si>
  <si>
    <t>N-CO-MS-000532-E-XX-XX-XX-XX-03</t>
  </si>
  <si>
    <t>N-CO-MS-000415-E-XX-XX-XX-XX-03</t>
  </si>
  <si>
    <t>N-CO-MS-000529-E-XX-XX-XX-XX-07</t>
  </si>
  <si>
    <t>N-CO-MS-000530-E-XX-XX-XX-XX-05</t>
  </si>
  <si>
    <t>N-CO-MS-000609-E-XX-XX-XX-XX-03</t>
  </si>
  <si>
    <t>N-CO-MS-000414-E-XX-XX-XX-XX-03</t>
  </si>
  <si>
    <t>N-CO-MS-000700-E-XX-XX-XX-XX-05</t>
  </si>
  <si>
    <t>N-CO-MS-000768-E-XX-XX-XX-XX-05</t>
  </si>
  <si>
    <t>N-CO-MS-000769-E-XX-XX-XX-XX-04</t>
  </si>
  <si>
    <t>N-CO-MS-000770-E-XX-XX-XX-XX-03</t>
  </si>
  <si>
    <t>N-CO-MS-000771-E-XX-XX-XX-XX-03</t>
  </si>
  <si>
    <t>N-CO-MS-000787-E-XX-XX-XX-XX-03</t>
  </si>
  <si>
    <t>N-CO-MS-000788-E-XX-XX-XX-XX-03</t>
  </si>
  <si>
    <t>N-CO-MS-000786-E-XX-XX-XX-XX-03</t>
  </si>
  <si>
    <t>N-CO-MS-000384-E-XX-XX-XX-XX-03</t>
  </si>
  <si>
    <t>N-CO-MS-000386-E-XX-XX-XX-XX-03</t>
  </si>
  <si>
    <t>N-CO-MS-000387-E-XX-XX-XX-XX-03</t>
  </si>
  <si>
    <t>N-CO-MS-000388-E-XX-XX-XX-XX-03</t>
  </si>
  <si>
    <t>N-CO-MS-000389-E-XX-XX-XX-XX-03</t>
  </si>
  <si>
    <t>N-CO-MS-000390-E-XX-XX-XX-XX-03</t>
  </si>
  <si>
    <t>N-CO-MS-000391-E-XX-XX-XX-XX-03</t>
  </si>
  <si>
    <t>N-CO-MS-000392-E-XX-XX-XX-XX-03</t>
  </si>
  <si>
    <t>N-CO-MS-000393-E-XX-XX-XX-XX-03</t>
  </si>
  <si>
    <t>N-CO-MS-000394-E-XX-XX-XX-XX-03</t>
  </si>
  <si>
    <t>N-CO-MS-000395-E-XX-XX-XX-XX-03</t>
  </si>
  <si>
    <t>N-CO-MS-000396-E-XX-XX-XX-XX-03</t>
  </si>
  <si>
    <t>N-CO-MS-000397-E-XX-XX-XX-XX-03</t>
  </si>
  <si>
    <t>N-CO-MS-000398-E-XX-XX-XX-XX-03</t>
  </si>
  <si>
    <t>N-CO-MS-000399-E-XX-XX-XX-XX-03</t>
  </si>
  <si>
    <t>N-CO-MS-000784-E-XX-XX-XX-XX-03</t>
  </si>
  <si>
    <t>N-CO-MS-000785-E-XX-XX-XX-XX-03</t>
  </si>
  <si>
    <t>N-CO-MS-000418-E-XX-XX-XX-XX-03</t>
  </si>
  <si>
    <t>N-CO-MS-000819-E-XX-XX-XX-XX-04</t>
  </si>
  <si>
    <t>N-CO-MS-000926-E-XX-XX-XX-XX-03</t>
  </si>
  <si>
    <t>N-CO-MS-000927-E-XX-XX-XX-XX-03</t>
  </si>
  <si>
    <t>Custom Savings - Not Mapped</t>
  </si>
  <si>
    <t>W-CO-HV-100379-E-WR-WR-WR-WR-03</t>
  </si>
  <si>
    <t>Average: W-CO-HV-100315-G-WR-WR-WR-WR-03,W-CO-HV-100319-G-WR-WR-WR-WR-03,W-CO-HV-100375-E-WR-WR-WR-WR-03</t>
  </si>
  <si>
    <t>N-CO-LI-000151-E-XX-XX-XX-XX-05</t>
  </si>
  <si>
    <t>N-CO-LI-000483-E-XX-XX-XX-XX-07</t>
  </si>
  <si>
    <t>N-CO-LI-000484-E-XX-XX-XX-XX-07</t>
  </si>
  <si>
    <t>N-CO-LI-000485-E-XX-XX-XX-XX-08</t>
  </si>
  <si>
    <t>N-CO-LI-000486-E-XX-XX-XX-XX-08</t>
  </si>
  <si>
    <t>N-CO-LI-000487-E-XX-XX-XX-XX-08</t>
  </si>
  <si>
    <t>N-CO-LI-000488-E-XX-XX-XX-XX-08</t>
  </si>
  <si>
    <t>N-CO-LI-000650-E-XX-XX-XX-XX-06</t>
  </si>
  <si>
    <t>N-CO-LI-000780-E-XX-XX-XX-XX-05</t>
  </si>
  <si>
    <t>N-CO-LI-000781-E-XX-XX-XX-XX-06</t>
  </si>
  <si>
    <t>N-CO-LI-000571-E-XX-XX-XX-XX-06</t>
  </si>
  <si>
    <t>N-CO-LI-000572-E-XX-XX-XX-XX-06</t>
  </si>
  <si>
    <t>N-CO-LI-000738-E-XX-XX-XX-XX-03</t>
  </si>
  <si>
    <t>N-CO-LI-000734-E-XX-XX-XX-XX-03</t>
  </si>
  <si>
    <t>N-CO-LI-000096-E-XX-XX-XX-XX-04</t>
  </si>
  <si>
    <t>N-CO-LI-000740-E-XX-XX-XX-XX-03</t>
  </si>
  <si>
    <t>N-CO-LI-000494-E-XX-XX-XX-XX-05</t>
  </si>
  <si>
    <t>N-CO-LI-000137-E-XX-XX-XX-XX-07</t>
  </si>
  <si>
    <t>N-CO-MS-000776-E-XX-XX-XX-XX-04</t>
  </si>
  <si>
    <t>N-CO-MS-000822-E-XX-XX-XX-XX-03</t>
  </si>
  <si>
    <t>N-CO-HV-000432-E-XX-XX-XX-XX-03</t>
  </si>
  <si>
    <t>N-CO-MS-000400-E-XX-XX-XX-XX-03</t>
  </si>
  <si>
    <t>N-CO-MS-000637-E-XX-XX-XX-XX-03</t>
  </si>
  <si>
    <t>N-CO-MS-000638-E-XX-XX-XX-XX-03</t>
  </si>
  <si>
    <t>N-CO-MS-000611-E-XX-XX-XX-XX-04</t>
  </si>
  <si>
    <t>N-CO-MS-000725-E-XX-XX-XX-XX-03</t>
  </si>
  <si>
    <t>AVERAGE - N-CO-MS-000716-E-XX-XX-XX-XX-03,N-CO-MS-000717-E-XX-XX-XX-XX-03</t>
  </si>
  <si>
    <t>AVERAGE - N-CO-MS-000718-E-XX-XX-XX-XX-03,N-CO-MS-000719-E-XX-XX-XX-XX-03,N-CO-MS-000720-E-XX-XX-XX-XX-03</t>
  </si>
  <si>
    <t>N-CO-MS-000442-E-XX-XX-XX-XX-04</t>
  </si>
  <si>
    <t>N-CO-MS-000861-E-XX-XX-XX-XX-03</t>
  </si>
  <si>
    <t>N-CO-MS-000860-E-XX-XX-XX-XX-03</t>
  </si>
  <si>
    <t>Workpaper: Water Savings ( N-CO-AP-000286-C-XX-XX-XX-XX-03 )</t>
  </si>
  <si>
    <t>Workpaper: Water Savings ( N-CO-AP-000287-C-XX-XX-XX-XX-03 )</t>
  </si>
  <si>
    <t>Workpaper: Water Savings ( N-CO-AP-000290-C-XX-XX-XX-XX-03 )</t>
  </si>
  <si>
    <t>Workpaper: Water Savings ( N-CO-AP-000291-C-XX-XX-XX-XX-03 )</t>
  </si>
  <si>
    <t>Workpaper: Water Savings ( N-CO-AP-000292-C-XX-XX-XX-XX-03 )</t>
  </si>
  <si>
    <t>Workpaper: Water Savings ( N-CO-AP-000293-C-XX-XX-XX-XX-03 )</t>
  </si>
  <si>
    <t>Workpaper: Water Savings ( N-CO-AP-000298-C-XX-XX-XX-XX-03 )</t>
  </si>
  <si>
    <t>Workpaper: Water Savings ( N-CO-AP-000299-C-XX-XX-XX-XX-03 )</t>
  </si>
  <si>
    <t>Workpaper: Water Savings ( N-CO-AP-000300-C-XX-XX-XX-XX-03 )</t>
  </si>
  <si>
    <t>Workpaper: Water Savings ( N-CO-AP-000301-C-XX-XX-XX-XX-03 )</t>
  </si>
  <si>
    <t>Workpaper: Water Savings ( N-CO-AP-000683-C-XX-XX-XX-XX-03 )</t>
  </si>
  <si>
    <t>Workpaper: Water Savings ( N-CO-AP-000684-C-XX-XX-XX-XX-03 )</t>
  </si>
  <si>
    <t>CPC0021</t>
  </si>
  <si>
    <t>W-CO-BE-100443-C-WR-WR-WR-WR-04</t>
  </si>
  <si>
    <t>N-CO-LI-000138-E-XX-XX-XX-XX-07</t>
  </si>
  <si>
    <t>N-CO-MS-000469-E-XX-XX-XX-XX-04</t>
  </si>
  <si>
    <t>N-CO-LI-000741-E-XX-XX-XX-XX-03</t>
  </si>
  <si>
    <t>N-CO-LI-000742-E-XX-XX-XX-XX-03</t>
  </si>
  <si>
    <t>N-CO-LI-000743-E-XX-XX-XX-XX-03</t>
  </si>
  <si>
    <t>N-CO-LI-000744-E-XX-XX-XX-XX-03</t>
  </si>
  <si>
    <t>N-CO-KR-001031-E-XX-XX-XX-XX-02</t>
  </si>
  <si>
    <t>N-CO-KR-001032-E-XX-XX-XX-XX-02</t>
  </si>
  <si>
    <t>N-CO-KR-001033-E-XX-XX-XX-XX-02</t>
  </si>
  <si>
    <t>Workpaper: Water Savings ( N-CO-AP-000282-C-XX-XX-XX-XX-03 )</t>
  </si>
  <si>
    <t>Workpaper: Water Savings ( N-CO-AP-000283-C-XX-XX-XX-XX-03 )</t>
  </si>
  <si>
    <t>Workpaper: Water Savings ( N-CO-AP-000284-C-XX-XX-XX-XX-03 )</t>
  </si>
  <si>
    <t>Workpaper: Water Savings ( N-CO-AP-000285-C-XX-XX-XX-XX-03 )</t>
  </si>
  <si>
    <t>Workpaper: Water Savings ( N-CO-AP-000294-C-XX-XX-XX-XX-03 )</t>
  </si>
  <si>
    <t>Workpaper: Water Savings ( N-CO-AP-000295-C-XX-XX-XX-XX-03 )</t>
  </si>
  <si>
    <t>Workpaper: Water Savings ( N-CO-AP-000296-C-XX-XX-XX-XX-03 )</t>
  </si>
  <si>
    <t>Workpaper: Water Savings ( N-CO-AP-000297-C-XX-XX-XX-XX-03 )</t>
  </si>
  <si>
    <t>Workpaper: Water Savings ( N-CO-AP-000682-C-XX-XX-XX-XX-03 )</t>
  </si>
  <si>
    <t>CPE0157</t>
  </si>
  <si>
    <t>CPE0158</t>
  </si>
  <si>
    <t>CPE0159</t>
  </si>
  <si>
    <t>CPE0160</t>
  </si>
  <si>
    <t>Strip LEDs</t>
  </si>
  <si>
    <t>Workpaper - CE Midstream Strip LED</t>
  </si>
  <si>
    <t>CPE0161</t>
  </si>
  <si>
    <t>CPE0162</t>
  </si>
  <si>
    <t>CPE0163</t>
  </si>
  <si>
    <t>CPE0164</t>
  </si>
  <si>
    <t>CPE0165</t>
  </si>
  <si>
    <t>CPE0166</t>
  </si>
  <si>
    <t>Synchronous Belt on Motor 1-25 hp</t>
  </si>
  <si>
    <t>Workpaper - CE Midstream Synchronous Belts</t>
  </si>
  <si>
    <t>CPE0167</t>
  </si>
  <si>
    <t>W-CO-BE-100443-C-WR-WR-WR-WR-05</t>
  </si>
  <si>
    <t>CPE0168</t>
  </si>
  <si>
    <t>Luminaire Level Occupancy Sensor (&lt; 30w) - 15W</t>
  </si>
  <si>
    <t>Workpaper - Luminaire Level Occupancy Controls</t>
  </si>
  <si>
    <t>CPE0169</t>
  </si>
  <si>
    <t>Luminaire Level Occupancy Sensor (30-50w) - 40W</t>
  </si>
  <si>
    <t>CPE0170</t>
  </si>
  <si>
    <t>Luminaire Level Occupancy Sensor (51-100w) - 75.5W</t>
  </si>
  <si>
    <t>CPE0171</t>
  </si>
  <si>
    <t>Luminaire Level Occupancy Sensor (101-200w) - 150.5W</t>
  </si>
  <si>
    <t>CPE0172</t>
  </si>
  <si>
    <t>Luminaire Level Occupancy Sensor (201-250w) - 225.5W</t>
  </si>
  <si>
    <t>CPE0173</t>
  </si>
  <si>
    <t>Luminaire Level Occupancy Sensor (251w+) - 251W</t>
  </si>
  <si>
    <t>CPE0174</t>
  </si>
  <si>
    <t>2ft Strip LED</t>
  </si>
  <si>
    <t>CPE0175</t>
  </si>
  <si>
    <t>3ft Strip LED</t>
  </si>
  <si>
    <t>CPE0176</t>
  </si>
  <si>
    <t>4ft Strip LED</t>
  </si>
  <si>
    <t>CPE0177</t>
  </si>
  <si>
    <t>8ft Strip LED</t>
  </si>
  <si>
    <t>Workpaper: Water Savings ( N-CO-AP-000288-C-XX-XX-XX-XX-03 )</t>
  </si>
  <si>
    <t>Workpaper: Water Savings ( N-CO-AP-000289-C-XX-XX-XX-XX-03 )</t>
  </si>
  <si>
    <t>W-CO-HV-100376-E-WR-WR-WR-WR-03</t>
  </si>
  <si>
    <t>W-CO-HV-100320-G-WR-WR-WR-WR-03</t>
  </si>
  <si>
    <t>CPG0069</t>
  </si>
  <si>
    <t>W-CO-BE-100443-C-WR-WR-WR-WR-06</t>
  </si>
  <si>
    <t>N-CO-CL-000316-E-XX-XX-XX-XX-04</t>
  </si>
  <si>
    <t>CSC0065</t>
  </si>
  <si>
    <t>Building Operator Certification</t>
  </si>
  <si>
    <t>Workpaper: Water Savings (AVERAGE - N-CO-AP-000289-C-XX-XX-XX-XX-03,N-CO-AP-000293-C-XX-XX-XX-XX-03)</t>
  </si>
  <si>
    <t>W-CO-HV-100265-E-WR-WR-WR-WR-05</t>
  </si>
  <si>
    <t>N-CO-MP-000266-E-XX-XX-XX-XX-03</t>
  </si>
  <si>
    <t>N-CO-MP-000271-E-XX-XX-XX-XX-04</t>
  </si>
  <si>
    <t>MINIMUM - N-CO-MP-000557-E-XX-XX-XX-XX-05,N-CO-MP-000556-E-XX-XX-XX-XX-05</t>
  </si>
  <si>
    <t>AVERAGE - N-CO-MP-000270-E-XX-XX-XX-XX-06,N-CO-MP-000269-E-XX-XX-XX-XX-06</t>
  </si>
  <si>
    <t>N-CO-MS-000777-E-XX-XX-XX-XX-03</t>
  </si>
  <si>
    <t>BE107a</t>
  </si>
  <si>
    <t>BE107b</t>
  </si>
  <si>
    <t>BE107c</t>
  </si>
  <si>
    <t>(BE107a) High-Efficiency Windows (Consumers Energy Combination Customers Only)</t>
  </si>
  <si>
    <t>(BE107b) High-Efficiency Windows (Consumers Energy Natural Gas Customer Only)</t>
  </si>
  <si>
    <t>(BE107c) High-Efficiency Windows (Consumers Energy Electric Customer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</si>
</sst>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0.000"/>
    <numFmt numFmtId="167" formatCode="_(* #,##0_);_(* \(#,##0\);_(* &quot;-&quot;??_);_(@_)"/>
    <numFmt numFmtId="168" formatCode="0.0000"/>
    <numFmt numFmtId="169" formatCode="_(* #,##0.0000_);_(* \(#,##0.0000\);_(* &quot;-&quot;??_);_(@_)"/>
  </numFmts>
  <fonts count="42"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u/>
      <sz val="10"/>
      <color indexed="12"/>
      <name val="Arial"/>
      <family val="2"/>
    </font>
    <font>
      <b/>
      <sz val="10"/>
      <name val="Arial"/>
      <family val="2"/>
    </font>
    <font>
      <sz val="10"/>
      <name val="Arial"/>
      <family val="2"/>
    </font>
    <font>
      <sz val="10"/>
      <name val="Arial"/>
      <family val="2"/>
    </font>
    <font>
      <sz val="11"/>
      <name val="Arial"/>
      <family val="2"/>
    </font>
    <font>
      <b/>
      <sz val="10"/>
      <color theme="1"/>
      <name val="Arial"/>
      <family val="2"/>
    </font>
    <font>
      <sz val="10"/>
      <color rgb="FF000000"/>
      <name val="Times New Roman"/>
      <family val="1"/>
    </font>
    <font>
      <b/>
      <sz val="10"/>
      <color rgb="FF000000"/>
      <name val="Arial"/>
      <family val="2"/>
    </font>
    <font>
      <sz val="11"/>
      <color rgb="FF9C0006"/>
      <name val="Calibri"/>
      <family val="2"/>
      <scheme val="minor"/>
    </font>
    <font>
      <sz val="11"/>
      <color indexed="8"/>
      <name val="Calibri"/>
      <family val="2"/>
      <scheme val="minor"/>
    </font>
    <font>
      <sz val="12"/>
      <name val="Calibri"/>
      <family val="2"/>
    </font>
    <font>
      <b/>
      <sz val="11"/>
      <color theme="1"/>
      <name val="Arial"/>
      <family val="2"/>
    </font>
    <font>
      <sz val="12"/>
      <color theme="1"/>
      <name val="Calibri"/>
      <family val="2"/>
    </font>
    <font>
      <sz val="12"/>
      <color rgb="FF000000"/>
      <name val="Calibri"/>
      <family val="2"/>
    </font>
    <font>
      <sz val="11"/>
      <color theme="1"/>
      <name val="Arial"/>
      <family val="2"/>
    </font>
    <font>
      <sz val="9"/>
      <color indexed="81"/>
      <name val="Tahoma"/>
      <family val="2"/>
    </font>
    <font>
      <b/>
      <sz val="9"/>
      <color indexed="81"/>
      <name val="Tahoma"/>
      <family val="2"/>
    </font>
    <font>
      <sz val="10"/>
      <color rgb="FF000000"/>
      <name val="Arial"/>
      <family val="2"/>
    </font>
    <font>
      <sz val="20"/>
      <color rgb="FF0070C0"/>
      <name val="Aptos Black"/>
      <family val="2"/>
    </font>
    <font>
      <b/>
      <sz val="11"/>
      <color theme="0"/>
      <name val="Arial"/>
      <family val="2"/>
    </font>
  </fonts>
  <fills count="19">
    <fill>
      <patternFill patternType="none"/>
    </fill>
    <fill>
      <patternFill patternType="gray125"/>
    </fill>
    <fill>
      <patternFill patternType="solid">
        <fgColor theme="4" tint="0.59999389629810485"/>
        <bgColor auto="1"/>
      </patternFill>
    </fill>
    <fill>
      <patternFill patternType="solid">
        <fgColor rgb="FFFFC7CE"/>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5"/>
      </patternFill>
    </fill>
    <fill>
      <patternFill patternType="solid">
        <fgColor theme="8" tint="0.59999389629810485"/>
        <bgColor indexed="64"/>
      </patternFill>
    </fill>
    <fill>
      <patternFill patternType="solid">
        <fgColor theme="6" tint="0.59999389629810485"/>
        <bgColor auto="1"/>
      </patternFill>
    </fill>
    <fill>
      <patternFill patternType="solid">
        <fgColor indexed="13"/>
      </patternFill>
    </fill>
    <fill>
      <patternFill patternType="solid">
        <fgColor theme="9" tint="0.79998168889431442"/>
        <bgColor theme="9" tint="0.79998168889431442"/>
      </patternFill>
    </fill>
    <fill>
      <patternFill patternType="solid">
        <fgColor theme="1"/>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70C0"/>
        <bgColor indexed="64"/>
      </patternFill>
    </fill>
    <fill>
      <patternFill patternType="solid">
        <fgColor theme="0" tint="-0.34998626667073579"/>
        <bgColor indexed="64"/>
      </patternFill>
    </fill>
  </fills>
  <borders count="8">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s>
  <cellStyleXfs count="32458">
    <xf numFmtId="0" fontId="0" fillId="0" borderId="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0" fillId="0" borderId="0" applyFont="0" applyFill="0" applyBorder="0" applyAlignment="0" applyProtection="0"/>
    <xf numFmtId="0" fontId="22" fillId="0" borderId="0" applyNumberFormat="0" applyFill="0" applyBorder="0" applyAlignment="0" applyProtection="0">
      <alignment vertical="top"/>
      <protection locked="0"/>
    </xf>
    <xf numFmtId="0" fontId="25" fillId="0" borderId="0"/>
    <xf numFmtId="0" fontId="24" fillId="0" borderId="0"/>
    <xf numFmtId="44" fontId="25"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0" fontId="19" fillId="0" borderId="0"/>
    <xf numFmtId="43" fontId="24" fillId="0" borderId="0" applyFont="0" applyFill="0" applyBorder="0" applyAlignment="0" applyProtection="0"/>
    <xf numFmtId="44" fontId="19" fillId="0" borderId="0" applyFont="0" applyFill="0" applyBorder="0" applyAlignment="0" applyProtection="0"/>
    <xf numFmtId="0" fontId="24" fillId="0" borderId="0"/>
    <xf numFmtId="44" fontId="24" fillId="0" borderId="0" applyFont="0" applyFill="0" applyBorder="0" applyAlignment="0" applyProtection="0"/>
    <xf numFmtId="0" fontId="19" fillId="0" borderId="0"/>
    <xf numFmtId="0" fontId="24" fillId="0" borderId="0"/>
    <xf numFmtId="44" fontId="19"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0" fontId="15" fillId="0" borderId="0"/>
    <xf numFmtId="0" fontId="15" fillId="0" borderId="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24" fillId="0" borderId="0"/>
    <xf numFmtId="0" fontId="15" fillId="0" borderId="0"/>
    <xf numFmtId="0" fontId="15" fillId="0" borderId="0"/>
    <xf numFmtId="43" fontId="24" fillId="0" borderId="0" applyFont="0" applyFill="0" applyBorder="0" applyAlignment="0" applyProtection="0"/>
    <xf numFmtId="44" fontId="24" fillId="0" borderId="0" applyFont="0" applyFill="0" applyBorder="0" applyAlignment="0" applyProtection="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24"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44" fontId="24" fillId="0" borderId="0" applyFont="0" applyFill="0" applyBorder="0" applyAlignment="0" applyProtection="0"/>
    <xf numFmtId="0" fontId="15"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4" fontId="24" fillId="0" borderId="0" applyFont="0" applyFill="0" applyBorder="0" applyAlignment="0" applyProtection="0"/>
    <xf numFmtId="0" fontId="15" fillId="0" borderId="0"/>
    <xf numFmtId="0" fontId="24" fillId="0" borderId="0"/>
    <xf numFmtId="0" fontId="15" fillId="0" borderId="0"/>
    <xf numFmtId="0" fontId="1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9" fillId="0" borderId="0"/>
    <xf numFmtId="43" fontId="2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43" fontId="19" fillId="0" borderId="0" applyFont="0" applyFill="0" applyBorder="0" applyAlignment="0" applyProtection="0"/>
    <xf numFmtId="9" fontId="1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3" borderId="0" applyNumberFormat="0" applyBorder="0" applyAlignment="0" applyProtection="0"/>
    <xf numFmtId="0" fontId="6" fillId="0" borderId="0"/>
    <xf numFmtId="0" fontId="6" fillId="2"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0" borderId="0"/>
    <xf numFmtId="0" fontId="4" fillId="1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11" borderId="0" applyNumberFormat="0" applyBorder="0" applyAlignment="0" applyProtection="0"/>
    <xf numFmtId="0" fontId="2" fillId="0" borderId="0"/>
    <xf numFmtId="0" fontId="31" fillId="0" borderId="0"/>
  </cellStyleXfs>
  <cellXfs count="100">
    <xf numFmtId="0" fontId="0" fillId="0" borderId="0" xfId="0"/>
    <xf numFmtId="0" fontId="19" fillId="0" borderId="0" xfId="0" applyFont="1"/>
    <xf numFmtId="0" fontId="2" fillId="0" borderId="0" xfId="32456"/>
    <xf numFmtId="0" fontId="0" fillId="12" borderId="0" xfId="0" applyFill="1"/>
    <xf numFmtId="0" fontId="34" fillId="4" borderId="2" xfId="0" applyFont="1" applyFill="1" applyBorder="1" applyAlignment="1">
      <alignment horizontal="left" vertical="center"/>
    </xf>
    <xf numFmtId="0" fontId="34" fillId="4" borderId="4" xfId="0" applyFont="1" applyFill="1" applyBorder="1" applyAlignment="1">
      <alignment horizontal="left" vertical="center"/>
    </xf>
    <xf numFmtId="0" fontId="33" fillId="7" borderId="4" xfId="0" applyFont="1" applyFill="1" applyBorder="1" applyAlignment="1">
      <alignment horizontal="center" vertical="center" wrapText="1"/>
    </xf>
    <xf numFmtId="0" fontId="32" fillId="4" borderId="4" xfId="0" applyFont="1" applyFill="1" applyBorder="1" applyAlignment="1">
      <alignment horizontal="left" vertical="center"/>
    </xf>
    <xf numFmtId="0" fontId="32" fillId="4" borderId="4" xfId="0" applyFont="1" applyFill="1" applyBorder="1" applyAlignment="1">
      <alignment vertical="center" wrapText="1"/>
    </xf>
    <xf numFmtId="2" fontId="32" fillId="4" borderId="4" xfId="0" applyNumberFormat="1" applyFont="1" applyFill="1" applyBorder="1" applyAlignment="1">
      <alignment horizontal="right" vertical="center"/>
    </xf>
    <xf numFmtId="0" fontId="32" fillId="4" borderId="4" xfId="0" applyFont="1" applyFill="1" applyBorder="1" applyAlignment="1">
      <alignment horizontal="left" vertical="center" wrapText="1"/>
    </xf>
    <xf numFmtId="0" fontId="32" fillId="4" borderId="4" xfId="0" applyFont="1" applyFill="1" applyBorder="1" applyAlignment="1">
      <alignment horizontal="center" vertical="center" wrapText="1"/>
    </xf>
    <xf numFmtId="0" fontId="32" fillId="4" borderId="4" xfId="0" applyFont="1" applyFill="1" applyBorder="1" applyAlignment="1">
      <alignment vertical="center"/>
    </xf>
    <xf numFmtId="44" fontId="0" fillId="0" borderId="4" xfId="4" applyFont="1" applyBorder="1"/>
    <xf numFmtId="0" fontId="34" fillId="4" borderId="4" xfId="0" applyFont="1" applyFill="1" applyBorder="1" applyAlignment="1">
      <alignment vertical="center" wrapText="1"/>
    </xf>
    <xf numFmtId="0" fontId="34" fillId="4" borderId="4" xfId="0" applyFont="1" applyFill="1" applyBorder="1" applyAlignment="1">
      <alignment horizontal="left" vertical="center" wrapText="1"/>
    </xf>
    <xf numFmtId="0" fontId="34" fillId="4" borderId="4" xfId="0" applyFont="1" applyFill="1" applyBorder="1" applyAlignment="1">
      <alignment vertical="center"/>
    </xf>
    <xf numFmtId="0" fontId="34" fillId="0" borderId="4" xfId="0" applyFont="1" applyBorder="1" applyAlignment="1">
      <alignment horizontal="left" vertical="center"/>
    </xf>
    <xf numFmtId="0" fontId="34" fillId="0" borderId="4" xfId="0" applyFont="1" applyBorder="1" applyAlignment="1">
      <alignment vertical="center"/>
    </xf>
    <xf numFmtId="0" fontId="32" fillId="14" borderId="4" xfId="0" applyFont="1" applyFill="1" applyBorder="1" applyAlignment="1">
      <alignment horizontal="left" vertical="center"/>
    </xf>
    <xf numFmtId="0" fontId="34" fillId="14" borderId="4" xfId="0" applyFont="1" applyFill="1" applyBorder="1" applyAlignment="1">
      <alignment horizontal="left" vertical="center"/>
    </xf>
    <xf numFmtId="0" fontId="34" fillId="6" borderId="4" xfId="0" applyFont="1" applyFill="1" applyBorder="1" applyAlignment="1">
      <alignment horizontal="left" vertical="center"/>
    </xf>
    <xf numFmtId="0" fontId="32" fillId="8" borderId="4" xfId="0" applyFont="1" applyFill="1" applyBorder="1" applyAlignment="1">
      <alignment horizontal="left" vertical="center" wrapText="1"/>
    </xf>
    <xf numFmtId="0" fontId="32" fillId="8" borderId="4" xfId="0" applyFont="1" applyFill="1" applyBorder="1" applyAlignment="1">
      <alignment vertical="center"/>
    </xf>
    <xf numFmtId="0" fontId="32" fillId="8" borderId="4" xfId="0" applyFont="1" applyFill="1" applyBorder="1" applyAlignment="1">
      <alignment horizontal="center" vertical="center" wrapText="1"/>
    </xf>
    <xf numFmtId="0" fontId="35" fillId="4" borderId="4" xfId="0" applyFont="1" applyFill="1" applyBorder="1" applyAlignment="1">
      <alignment horizontal="left" vertical="center"/>
    </xf>
    <xf numFmtId="0" fontId="34" fillId="10" borderId="4" xfId="0" applyFont="1" applyFill="1" applyBorder="1" applyAlignment="1">
      <alignment horizontal="left" vertical="center"/>
    </xf>
    <xf numFmtId="0" fontId="0" fillId="0" borderId="4" xfId="0" applyBorder="1"/>
    <xf numFmtId="0" fontId="26" fillId="4" borderId="4" xfId="0" applyFont="1" applyFill="1" applyBorder="1" applyAlignment="1">
      <alignment horizontal="left" vertical="center"/>
    </xf>
    <xf numFmtId="0" fontId="36" fillId="4" borderId="4" xfId="0" applyFont="1" applyFill="1" applyBorder="1" applyAlignment="1">
      <alignment horizontal="left" vertical="center"/>
    </xf>
    <xf numFmtId="0" fontId="0" fillId="13" borderId="4" xfId="0" applyFill="1" applyBorder="1"/>
    <xf numFmtId="0" fontId="36" fillId="4" borderId="4" xfId="0" applyFont="1" applyFill="1" applyBorder="1" applyAlignment="1">
      <alignment vertical="center"/>
    </xf>
    <xf numFmtId="164" fontId="0" fillId="0" borderId="4" xfId="0" applyNumberFormat="1" applyBorder="1"/>
    <xf numFmtId="2" fontId="32" fillId="0" borderId="4" xfId="0" applyNumberFormat="1" applyFont="1" applyBorder="1" applyAlignment="1">
      <alignment horizontal="right" vertical="center"/>
    </xf>
    <xf numFmtId="0" fontId="32" fillId="0" borderId="4" xfId="0" applyFont="1" applyBorder="1" applyAlignment="1">
      <alignment horizontal="left" vertical="center" wrapText="1"/>
    </xf>
    <xf numFmtId="0" fontId="32" fillId="0" borderId="4" xfId="0" applyFont="1" applyBorder="1" applyAlignment="1">
      <alignment horizontal="center" vertical="center" wrapText="1"/>
    </xf>
    <xf numFmtId="0" fontId="32" fillId="0" borderId="4" xfId="0" applyFont="1" applyBorder="1" applyAlignment="1">
      <alignment vertical="center"/>
    </xf>
    <xf numFmtId="44" fontId="0" fillId="0" borderId="4" xfId="4" applyFont="1" applyFill="1" applyBorder="1"/>
    <xf numFmtId="169" fontId="32" fillId="4" borderId="4" xfId="1" applyNumberFormat="1" applyFont="1" applyFill="1" applyBorder="1" applyAlignment="1">
      <alignment horizontal="center" vertical="center" wrapText="1"/>
    </xf>
    <xf numFmtId="169" fontId="32" fillId="0" borderId="4" xfId="1" applyNumberFormat="1" applyFont="1" applyFill="1" applyBorder="1" applyAlignment="1">
      <alignment horizontal="center" vertical="center" wrapText="1"/>
    </xf>
    <xf numFmtId="0" fontId="2" fillId="8" borderId="0" xfId="32456" applyFill="1"/>
    <xf numFmtId="0" fontId="32" fillId="15" borderId="4" xfId="0" applyFont="1" applyFill="1" applyBorder="1" applyAlignment="1">
      <alignment horizontal="center" vertical="center" wrapText="1"/>
    </xf>
    <xf numFmtId="165" fontId="32" fillId="15" borderId="4" xfId="0" applyNumberFormat="1" applyFont="1" applyFill="1" applyBorder="1" applyAlignment="1">
      <alignment horizontal="center" vertical="center" wrapText="1"/>
    </xf>
    <xf numFmtId="168" fontId="32" fillId="4" borderId="4" xfId="0" applyNumberFormat="1" applyFont="1" applyFill="1" applyBorder="1" applyAlignment="1">
      <alignment horizontal="center" vertical="center" wrapText="1"/>
    </xf>
    <xf numFmtId="166" fontId="32" fillId="4" borderId="4" xfId="0" applyNumberFormat="1" applyFont="1" applyFill="1" applyBorder="1" applyAlignment="1">
      <alignment horizontal="center" vertical="center" wrapText="1"/>
    </xf>
    <xf numFmtId="1" fontId="0" fillId="0" borderId="0" xfId="0" applyNumberFormat="1"/>
    <xf numFmtId="43" fontId="32" fillId="4" borderId="4" xfId="1" applyFont="1" applyFill="1" applyBorder="1" applyAlignment="1">
      <alignment horizontal="center" vertical="center" wrapText="1"/>
    </xf>
    <xf numFmtId="167" fontId="32" fillId="4" borderId="4" xfId="1" applyNumberFormat="1" applyFont="1" applyFill="1" applyBorder="1" applyAlignment="1">
      <alignment horizontal="center" vertical="center" wrapText="1"/>
    </xf>
    <xf numFmtId="0" fontId="32" fillId="4" borderId="4" xfId="0" applyFont="1" applyFill="1" applyBorder="1" applyAlignment="1">
      <alignment horizontal="center" vertical="center"/>
    </xf>
    <xf numFmtId="44" fontId="0" fillId="16" borderId="4" xfId="4" applyFont="1" applyFill="1" applyBorder="1"/>
    <xf numFmtId="0" fontId="22" fillId="0" borderId="0" xfId="5" applyAlignment="1" applyProtection="1"/>
    <xf numFmtId="0" fontId="22" fillId="0" borderId="4" xfId="5" applyBorder="1" applyAlignment="1" applyProtection="1"/>
    <xf numFmtId="0" fontId="40" fillId="0" borderId="0" xfId="0" applyFont="1"/>
    <xf numFmtId="0" fontId="41" fillId="17" borderId="4" xfId="0" applyFont="1" applyFill="1" applyBorder="1" applyAlignment="1">
      <alignment horizontal="center" vertical="center" wrapText="1"/>
    </xf>
    <xf numFmtId="0" fontId="24" fillId="0" borderId="0" xfId="0" applyFont="1" applyAlignment="1">
      <alignment horizontal="center"/>
    </xf>
    <xf numFmtId="14" fontId="24" fillId="0" borderId="0" xfId="0" applyNumberFormat="1" applyFont="1" applyAlignment="1">
      <alignment horizontal="center"/>
    </xf>
    <xf numFmtId="0" fontId="19" fillId="0" borderId="4" xfId="0" applyFont="1" applyBorder="1"/>
    <xf numFmtId="3" fontId="32" fillId="15" borderId="4" xfId="0" applyNumberFormat="1" applyFont="1" applyFill="1" applyBorder="1" applyAlignment="1">
      <alignment horizontal="center" vertical="center" wrapText="1"/>
    </xf>
    <xf numFmtId="0" fontId="0" fillId="0" borderId="0" xfId="0" applyAlignment="1">
      <alignment horizontal="left" vertical="center" indent="1"/>
    </xf>
    <xf numFmtId="0" fontId="19" fillId="0" borderId="0" xfId="0" applyFont="1" applyAlignment="1">
      <alignment horizontal="left" vertical="center" indent="1"/>
    </xf>
    <xf numFmtId="2" fontId="0" fillId="0" borderId="4" xfId="0" applyNumberFormat="1" applyBorder="1" applyAlignment="1">
      <alignment horizontal="left"/>
    </xf>
    <xf numFmtId="0" fontId="21" fillId="0" borderId="4" xfId="0" applyFont="1" applyBorder="1"/>
    <xf numFmtId="0" fontId="19" fillId="0" borderId="0" xfId="0" applyFont="1" applyAlignment="1">
      <alignment vertical="top"/>
    </xf>
    <xf numFmtId="0" fontId="0" fillId="0" borderId="0" xfId="0" applyAlignment="1">
      <alignment horizontal="left"/>
    </xf>
    <xf numFmtId="0" fontId="33" fillId="7" borderId="4" xfId="0" applyFont="1" applyFill="1" applyBorder="1" applyAlignment="1">
      <alignment horizontal="left" vertical="center" wrapText="1"/>
    </xf>
    <xf numFmtId="0" fontId="1" fillId="0" borderId="0" xfId="32456" applyFont="1"/>
    <xf numFmtId="14" fontId="24" fillId="0" borderId="0" xfId="0" applyNumberFormat="1" applyFont="1" applyAlignment="1">
      <alignment horizontal="left"/>
    </xf>
    <xf numFmtId="44" fontId="32" fillId="15" borderId="4" xfId="4" applyFont="1" applyFill="1" applyBorder="1" applyAlignment="1">
      <alignment horizontal="center" vertical="center" wrapText="1"/>
    </xf>
    <xf numFmtId="0" fontId="40" fillId="0" borderId="0" xfId="0" applyFont="1" applyAlignment="1">
      <alignment wrapText="1"/>
    </xf>
    <xf numFmtId="0" fontId="32" fillId="15" borderId="4" xfId="4" applyNumberFormat="1" applyFont="1" applyFill="1" applyBorder="1" applyAlignment="1">
      <alignment horizontal="center" vertical="center" wrapText="1"/>
    </xf>
    <xf numFmtId="164" fontId="32" fillId="15" borderId="4" xfId="4" applyNumberFormat="1" applyFont="1" applyFill="1" applyBorder="1" applyAlignment="1">
      <alignment horizontal="center" vertical="center" wrapText="1"/>
    </xf>
    <xf numFmtId="0" fontId="34" fillId="0" borderId="4" xfId="0" applyFont="1" applyBorder="1" applyAlignment="1">
      <alignment horizontal="left" vertical="center" wrapText="1"/>
    </xf>
    <xf numFmtId="0" fontId="35" fillId="4" borderId="4"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vertical="center" wrapText="1"/>
    </xf>
    <xf numFmtId="169" fontId="32" fillId="18" borderId="4" xfId="1" applyNumberFormat="1" applyFont="1" applyFill="1" applyBorder="1" applyAlignment="1">
      <alignment horizontal="center" vertical="center" wrapText="1"/>
    </xf>
    <xf numFmtId="169" fontId="32" fillId="16" borderId="4" xfId="1" applyNumberFormat="1" applyFont="1" applyFill="1" applyBorder="1" applyAlignment="1">
      <alignment horizontal="center" wrapText="1"/>
    </xf>
    <xf numFmtId="169" fontId="32" fillId="18" borderId="4" xfId="1" applyNumberFormat="1" applyFont="1" applyFill="1" applyBorder="1" applyAlignment="1">
      <alignment horizontal="center" wrapText="1"/>
    </xf>
    <xf numFmtId="0" fontId="32" fillId="16" borderId="4" xfId="0" applyFont="1" applyFill="1" applyBorder="1" applyAlignment="1">
      <alignment horizontal="center" wrapText="1"/>
    </xf>
    <xf numFmtId="44" fontId="0" fillId="16" borderId="4" xfId="4" applyFont="1" applyFill="1" applyBorder="1" applyAlignment="1"/>
    <xf numFmtId="0" fontId="19" fillId="0" borderId="4" xfId="0" applyFont="1" applyBorder="1" applyAlignment="1">
      <alignment horizontal="left" vertical="center" wrapText="1"/>
    </xf>
    <xf numFmtId="0" fontId="19" fillId="0" borderId="4" xfId="0" applyFont="1" applyBorder="1"/>
    <xf numFmtId="0" fontId="22" fillId="0" borderId="4" xfId="5" applyBorder="1" applyAlignment="1" applyProtection="1"/>
    <xf numFmtId="0" fontId="27" fillId="5" borderId="4" xfId="0" applyFont="1" applyFill="1" applyBorder="1"/>
    <xf numFmtId="0" fontId="19" fillId="0" borderId="0" xfId="0" applyFont="1" applyAlignment="1">
      <alignment horizontal="left" wrapText="1"/>
    </xf>
    <xf numFmtId="0" fontId="23" fillId="5" borderId="4" xfId="0" applyFont="1" applyFill="1" applyBorder="1" applyAlignment="1">
      <alignment horizontal="center"/>
    </xf>
    <xf numFmtId="0" fontId="27" fillId="5" borderId="3" xfId="0" applyFont="1" applyFill="1" applyBorder="1" applyAlignment="1">
      <alignment horizontal="left"/>
    </xf>
    <xf numFmtId="0" fontId="27" fillId="5" borderId="5" xfId="0" applyFont="1" applyFill="1" applyBorder="1" applyAlignment="1">
      <alignment horizontal="left"/>
    </xf>
    <xf numFmtId="0" fontId="41" fillId="17" borderId="7" xfId="0" applyFont="1" applyFill="1" applyBorder="1" applyAlignment="1">
      <alignment horizontal="right" vertical="center" wrapText="1"/>
    </xf>
    <xf numFmtId="0" fontId="41" fillId="17" borderId="0" xfId="0" applyFont="1" applyFill="1" applyAlignment="1">
      <alignment horizontal="right" vertical="center" wrapText="1"/>
    </xf>
    <xf numFmtId="0" fontId="41" fillId="17" borderId="6" xfId="0" applyFont="1" applyFill="1" applyBorder="1" applyAlignment="1">
      <alignment horizontal="right" vertical="center" wrapText="1"/>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24" fillId="18" borderId="4" xfId="0" applyFont="1" applyFill="1" applyBorder="1" applyAlignment="1">
      <alignment horizontal="left" vertical="center" wrapText="1"/>
    </xf>
    <xf numFmtId="0" fontId="41" fillId="17" borderId="2"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21" fillId="0" borderId="4" xfId="0" applyFont="1" applyBorder="1" applyAlignment="1">
      <alignment horizontal="center"/>
    </xf>
    <xf numFmtId="0" fontId="32" fillId="7" borderId="3" xfId="0" applyFont="1" applyFill="1" applyBorder="1" applyAlignment="1">
      <alignment horizontal="center" vertical="center" wrapText="1"/>
    </xf>
    <xf numFmtId="0" fontId="32" fillId="7" borderId="5" xfId="0" applyFont="1" applyFill="1" applyBorder="1" applyAlignment="1">
      <alignment horizontal="center" vertical="center" wrapText="1"/>
    </xf>
  </cellXfs>
  <cellStyles count="32458">
    <cellStyle name="40% - Accent1 2" xfId="2799" xr:uid="{00000000-0005-0000-0000-000000000000}"/>
    <cellStyle name="40% - Accent1 2 2" xfId="8190" xr:uid="{00000000-0005-0000-0000-000001000000}"/>
    <cellStyle name="40% - Accent1 2 2 2" xfId="16277" xr:uid="{DD93FF01-4AB3-4F09-A693-70B6355E8871}"/>
    <cellStyle name="40% - Accent1 2 2 2 2" xfId="32453" xr:uid="{CDC018AC-68EC-4CAE-B668-4C1DB6E90D30}"/>
    <cellStyle name="40% - Accent1 2 2 3" xfId="24365" xr:uid="{B8B359FC-119B-420E-AB87-83169C08D8D5}"/>
    <cellStyle name="40% - Accent1 2 3" xfId="10887" xr:uid="{98C83F84-D8D3-4F45-B366-8B5224D63260}"/>
    <cellStyle name="40% - Accent1 2 3 2" xfId="27063" xr:uid="{F3760635-97B7-4819-A983-744E5434E98B}"/>
    <cellStyle name="40% - Accent1 2 4" xfId="18975" xr:uid="{95DF3B36-8E5F-46A6-BDF5-00AE44297AC2}"/>
    <cellStyle name="40% - Accent3 2" xfId="16279" xr:uid="{FFE469B0-2C18-43BC-B3C5-3585A4F42478}"/>
    <cellStyle name="40% - Accent3 2 2" xfId="32455" xr:uid="{EABAE779-43B6-475C-90B4-06C09C8ECB6E}"/>
    <cellStyle name="40% - Accent3 3" xfId="24367" xr:uid="{2B3DD8A8-0DAE-43A4-B473-CB16B5D05673}"/>
    <cellStyle name="Bad 2" xfId="8188" xr:uid="{00000000-0005-0000-0000-000003000000}"/>
    <cellStyle name="Comma" xfId="1" builtinId="3"/>
    <cellStyle name="Comma 2" xfId="2" xr:uid="{00000000-0005-0000-0000-000005000000}"/>
    <cellStyle name="Comma 2 10" xfId="240" xr:uid="{00000000-0005-0000-0000-000006000000}"/>
    <cellStyle name="Comma 2 11" xfId="115" xr:uid="{00000000-0005-0000-0000-000007000000}"/>
    <cellStyle name="Comma 2 12" xfId="306" xr:uid="{00000000-0005-0000-0000-000008000000}"/>
    <cellStyle name="Comma 2 13" xfId="234" xr:uid="{00000000-0005-0000-0000-000009000000}"/>
    <cellStyle name="Comma 2 14" xfId="332" xr:uid="{00000000-0005-0000-0000-00000A000000}"/>
    <cellStyle name="Comma 2 15" xfId="327" xr:uid="{00000000-0005-0000-0000-00000B000000}"/>
    <cellStyle name="Comma 2 16" xfId="297" xr:uid="{00000000-0005-0000-0000-00000C000000}"/>
    <cellStyle name="Comma 2 17" xfId="398" xr:uid="{00000000-0005-0000-0000-00000D000000}"/>
    <cellStyle name="Comma 2 18" xfId="401" xr:uid="{00000000-0005-0000-0000-00000E000000}"/>
    <cellStyle name="Comma 2 19" xfId="158" xr:uid="{00000000-0005-0000-0000-00000F000000}"/>
    <cellStyle name="Comma 2 2" xfId="10" xr:uid="{00000000-0005-0000-0000-000010000000}"/>
    <cellStyle name="Comma 2 20" xfId="422" xr:uid="{00000000-0005-0000-0000-000011000000}"/>
    <cellStyle name="Comma 2 21" xfId="284" xr:uid="{00000000-0005-0000-0000-000012000000}"/>
    <cellStyle name="Comma 2 22" xfId="335" xr:uid="{00000000-0005-0000-0000-000013000000}"/>
    <cellStyle name="Comma 2 23" xfId="419" xr:uid="{00000000-0005-0000-0000-000014000000}"/>
    <cellStyle name="Comma 2 3" xfId="16" xr:uid="{00000000-0005-0000-0000-000015000000}"/>
    <cellStyle name="Comma 2 4" xfId="23" xr:uid="{00000000-0005-0000-0000-000016000000}"/>
    <cellStyle name="Comma 2 5" xfId="51" xr:uid="{00000000-0005-0000-0000-000017000000}"/>
    <cellStyle name="Comma 2 6" xfId="113" xr:uid="{00000000-0005-0000-0000-000018000000}"/>
    <cellStyle name="Comma 2 7" xfId="138" xr:uid="{00000000-0005-0000-0000-000019000000}"/>
    <cellStyle name="Comma 2 8" xfId="190" xr:uid="{00000000-0005-0000-0000-00001A000000}"/>
    <cellStyle name="Comma 2 9" xfId="180" xr:uid="{00000000-0005-0000-0000-00001B000000}"/>
    <cellStyle name="Comma 3" xfId="3" xr:uid="{00000000-0005-0000-0000-00001C000000}"/>
    <cellStyle name="Comma 3 10" xfId="253" xr:uid="{00000000-0005-0000-0000-00001D000000}"/>
    <cellStyle name="Comma 3 11" xfId="157" xr:uid="{00000000-0005-0000-0000-00001E000000}"/>
    <cellStyle name="Comma 3 12" xfId="320" xr:uid="{00000000-0005-0000-0000-00001F000000}"/>
    <cellStyle name="Comma 3 13" xfId="317" xr:uid="{00000000-0005-0000-0000-000020000000}"/>
    <cellStyle name="Comma 3 14" xfId="192" xr:uid="{00000000-0005-0000-0000-000021000000}"/>
    <cellStyle name="Comma 3 15" xfId="340" xr:uid="{00000000-0005-0000-0000-000022000000}"/>
    <cellStyle name="Comma 3 16" xfId="232" xr:uid="{00000000-0005-0000-0000-000023000000}"/>
    <cellStyle name="Comma 3 17" xfId="291" xr:uid="{00000000-0005-0000-0000-000024000000}"/>
    <cellStyle name="Comma 3 18" xfId="413" xr:uid="{00000000-0005-0000-0000-000025000000}"/>
    <cellStyle name="Comma 3 19" xfId="434" xr:uid="{00000000-0005-0000-0000-000026000000}"/>
    <cellStyle name="Comma 3 2" xfId="11" xr:uid="{00000000-0005-0000-0000-000027000000}"/>
    <cellStyle name="Comma 3 3" xfId="13" xr:uid="{00000000-0005-0000-0000-000028000000}"/>
    <cellStyle name="Comma 3 4" xfId="47" xr:uid="{00000000-0005-0000-0000-000029000000}"/>
    <cellStyle name="Comma 3 5" xfId="50" xr:uid="{00000000-0005-0000-0000-00002A000000}"/>
    <cellStyle name="Comma 3 6" xfId="132" xr:uid="{00000000-0005-0000-0000-00002B000000}"/>
    <cellStyle name="Comma 3 7" xfId="161" xr:uid="{00000000-0005-0000-0000-00002C000000}"/>
    <cellStyle name="Comma 3 8" xfId="139" xr:uid="{00000000-0005-0000-0000-00002D000000}"/>
    <cellStyle name="Comma 3 9" xfId="134" xr:uid="{00000000-0005-0000-0000-00002E000000}"/>
    <cellStyle name="Comma 4" xfId="773" xr:uid="{00000000-0005-0000-0000-00002F000000}"/>
    <cellStyle name="Currency" xfId="4" builtinId="4"/>
    <cellStyle name="Currency 2" xfId="8" xr:uid="{00000000-0005-0000-0000-000031000000}"/>
    <cellStyle name="Currency 2 10" xfId="159" xr:uid="{00000000-0005-0000-0000-000032000000}"/>
    <cellStyle name="Currency 2 11" xfId="298" xr:uid="{00000000-0005-0000-0000-000033000000}"/>
    <cellStyle name="Currency 2 12" xfId="252" xr:uid="{00000000-0005-0000-0000-000034000000}"/>
    <cellStyle name="Currency 2 13" xfId="282" xr:uid="{00000000-0005-0000-0000-000035000000}"/>
    <cellStyle name="Currency 2 14" xfId="346" xr:uid="{00000000-0005-0000-0000-000036000000}"/>
    <cellStyle name="Currency 2 15" xfId="187" xr:uid="{00000000-0005-0000-0000-000037000000}"/>
    <cellStyle name="Currency 2 16" xfId="189" xr:uid="{00000000-0005-0000-0000-000038000000}"/>
    <cellStyle name="Currency 2 17" xfId="144" xr:uid="{00000000-0005-0000-0000-000039000000}"/>
    <cellStyle name="Currency 2 18" xfId="410" xr:uid="{00000000-0005-0000-0000-00003A000000}"/>
    <cellStyle name="Currency 2 19" xfId="425" xr:uid="{00000000-0005-0000-0000-00003B000000}"/>
    <cellStyle name="Currency 2 2" xfId="14" xr:uid="{00000000-0005-0000-0000-00003C000000}"/>
    <cellStyle name="Currency 2 20" xfId="430" xr:uid="{00000000-0005-0000-0000-00003D000000}"/>
    <cellStyle name="Currency 2 21" xfId="431" xr:uid="{00000000-0005-0000-0000-00003E000000}"/>
    <cellStyle name="Currency 2 22" xfId="412" xr:uid="{00000000-0005-0000-0000-00003F000000}"/>
    <cellStyle name="Currency 2 23" xfId="432" xr:uid="{00000000-0005-0000-0000-000040000000}"/>
    <cellStyle name="Currency 2 24" xfId="435" xr:uid="{00000000-0005-0000-0000-000041000000}"/>
    <cellStyle name="Currency 2 3" xfId="19" xr:uid="{00000000-0005-0000-0000-000042000000}"/>
    <cellStyle name="Currency 2 4" xfId="24" xr:uid="{00000000-0005-0000-0000-000043000000}"/>
    <cellStyle name="Currency 2 5" xfId="85" xr:uid="{00000000-0005-0000-0000-000044000000}"/>
    <cellStyle name="Currency 2 6" xfId="111" xr:uid="{00000000-0005-0000-0000-000045000000}"/>
    <cellStyle name="Currency 2 7" xfId="133" xr:uid="{00000000-0005-0000-0000-000046000000}"/>
    <cellStyle name="Currency 2 8" xfId="163" xr:uid="{00000000-0005-0000-0000-000047000000}"/>
    <cellStyle name="Currency 2 9" xfId="228" xr:uid="{00000000-0005-0000-0000-000048000000}"/>
    <cellStyle name="Currency 3" xfId="17" xr:uid="{00000000-0005-0000-0000-000049000000}"/>
    <cellStyle name="Currency 4" xfId="22" xr:uid="{00000000-0005-0000-0000-00004A000000}"/>
    <cellStyle name="Hyperlink" xfId="5" builtinId="8"/>
    <cellStyle name="Normal" xfId="0" builtinId="0"/>
    <cellStyle name="Normal 10" xfId="29" xr:uid="{00000000-0005-0000-0000-00004F000000}"/>
    <cellStyle name="Normal 10 10" xfId="198" xr:uid="{00000000-0005-0000-0000-000050000000}"/>
    <cellStyle name="Normal 10 10 2" xfId="580" xr:uid="{00000000-0005-0000-0000-000051000000}"/>
    <cellStyle name="Normal 10 10 2 2" xfId="1255" xr:uid="{00000000-0005-0000-0000-000052000000}"/>
    <cellStyle name="Normal 10 10 2 2 2" xfId="2603" xr:uid="{00000000-0005-0000-0000-000053000000}"/>
    <cellStyle name="Normal 10 10 2 2 2 2" xfId="5299" xr:uid="{00000000-0005-0000-0000-000054000000}"/>
    <cellStyle name="Normal 10 10 2 2 2 2 2" xfId="13387" xr:uid="{093662EC-DEB3-476B-8A43-678B53CB93FF}"/>
    <cellStyle name="Normal 10 10 2 2 2 2 2 2" xfId="29563" xr:uid="{DA571C04-73EA-44E3-9F97-31AA85BDCA9F}"/>
    <cellStyle name="Normal 10 10 2 2 2 2 3" xfId="21475" xr:uid="{846F9D10-F2E6-44F0-B984-4EC3AA439D6B}"/>
    <cellStyle name="Normal 10 10 2 2 2 3" xfId="7993" xr:uid="{00000000-0005-0000-0000-000055000000}"/>
    <cellStyle name="Normal 10 10 2 2 2 3 2" xfId="16081" xr:uid="{493BACC8-EE2F-48FD-9D96-2DE5B009ABE5}"/>
    <cellStyle name="Normal 10 10 2 2 2 3 2 2" xfId="32257" xr:uid="{7D08F765-05F3-4CD4-BD60-61E545309C7E}"/>
    <cellStyle name="Normal 10 10 2 2 2 3 3" xfId="24169" xr:uid="{62AB07CB-DC0D-4125-8508-6C344E32CAF4}"/>
    <cellStyle name="Normal 10 10 2 2 2 4" xfId="10691" xr:uid="{7039388E-48AF-40F8-95D2-CD33BB5ABA4A}"/>
    <cellStyle name="Normal 10 10 2 2 2 4 2" xfId="26867" xr:uid="{4F15EDAD-1989-4384-B756-6C904DF90993}"/>
    <cellStyle name="Normal 10 10 2 2 2 5" xfId="18779" xr:uid="{5F3CFDA5-D926-4957-B387-8139CAF21288}"/>
    <cellStyle name="Normal 10 10 2 2 3" xfId="3952" xr:uid="{00000000-0005-0000-0000-000056000000}"/>
    <cellStyle name="Normal 10 10 2 2 3 2" xfId="12040" xr:uid="{EBDDB3AB-F599-45AE-9407-80A82E0EE969}"/>
    <cellStyle name="Normal 10 10 2 2 3 2 2" xfId="28216" xr:uid="{591F967F-F3AA-4038-999A-5F4D007420F4}"/>
    <cellStyle name="Normal 10 10 2 2 3 3" xfId="20128" xr:uid="{D3ABA26D-ABBC-41AB-A6DD-0EF56B38A16B}"/>
    <cellStyle name="Normal 10 10 2 2 4" xfId="6646" xr:uid="{00000000-0005-0000-0000-000057000000}"/>
    <cellStyle name="Normal 10 10 2 2 4 2" xfId="14734" xr:uid="{DE386E0D-C810-4124-A2F4-0E420668B150}"/>
    <cellStyle name="Normal 10 10 2 2 4 2 2" xfId="30910" xr:uid="{6A4160F9-E965-4AE3-A3C4-5B7D0FFC9388}"/>
    <cellStyle name="Normal 10 10 2 2 4 3" xfId="22822" xr:uid="{3DE68D18-B4A5-44CF-9FAD-34F5BEB6FF62}"/>
    <cellStyle name="Normal 10 10 2 2 5" xfId="9344" xr:uid="{273C6524-A068-4DFC-BC25-A1DC3BC820C4}"/>
    <cellStyle name="Normal 10 10 2 2 5 2" xfId="25520" xr:uid="{6CE66976-1FEF-4E02-A5A9-C2C232AC2713}"/>
    <cellStyle name="Normal 10 10 2 2 6" xfId="17432" xr:uid="{A0194FD7-C607-4585-829B-DF0B703C2A93}"/>
    <cellStyle name="Normal 10 10 2 3" xfId="1931" xr:uid="{00000000-0005-0000-0000-000058000000}"/>
    <cellStyle name="Normal 10 10 2 3 2" xfId="4627" xr:uid="{00000000-0005-0000-0000-000059000000}"/>
    <cellStyle name="Normal 10 10 2 3 2 2" xfId="12715" xr:uid="{56D0F156-03E2-4F92-B5A3-60129B9D975F}"/>
    <cellStyle name="Normal 10 10 2 3 2 2 2" xfId="28891" xr:uid="{852E0864-D5F6-45A8-95BC-A066C349FBCC}"/>
    <cellStyle name="Normal 10 10 2 3 2 3" xfId="20803" xr:uid="{0B998C07-B875-4BF9-B729-5F6EE9C8D403}"/>
    <cellStyle name="Normal 10 10 2 3 3" xfId="7321" xr:uid="{00000000-0005-0000-0000-00005A000000}"/>
    <cellStyle name="Normal 10 10 2 3 3 2" xfId="15409" xr:uid="{FA1BA723-F628-4C2F-B4B3-8763052B3AD1}"/>
    <cellStyle name="Normal 10 10 2 3 3 2 2" xfId="31585" xr:uid="{8F7A141E-26C9-4B55-83D0-7C145693683C}"/>
    <cellStyle name="Normal 10 10 2 3 3 3" xfId="23497" xr:uid="{8B3CC4F0-D10F-4333-A0C3-8A5351BE24B3}"/>
    <cellStyle name="Normal 10 10 2 3 4" xfId="10019" xr:uid="{7186F031-8BAA-4817-8DD6-5F5B3CCC699F}"/>
    <cellStyle name="Normal 10 10 2 3 4 2" xfId="26195" xr:uid="{C5403A41-FF13-45EB-B71D-8237AB1D7C7B}"/>
    <cellStyle name="Normal 10 10 2 3 5" xfId="18107" xr:uid="{1C70649B-1E8A-4342-B820-EEFC13A874AF}"/>
    <cellStyle name="Normal 10 10 2 4" xfId="3280" xr:uid="{00000000-0005-0000-0000-00005B000000}"/>
    <cellStyle name="Normal 10 10 2 4 2" xfId="11368" xr:uid="{2A9F09F8-8493-463D-876A-F47B47F00989}"/>
    <cellStyle name="Normal 10 10 2 4 2 2" xfId="27544" xr:uid="{4490763B-B973-439A-90B8-5E4411CEFE06}"/>
    <cellStyle name="Normal 10 10 2 4 3" xfId="19456" xr:uid="{A02B7E63-B965-4AB9-9961-C8B745731E13}"/>
    <cellStyle name="Normal 10 10 2 5" xfId="5974" xr:uid="{00000000-0005-0000-0000-00005C000000}"/>
    <cellStyle name="Normal 10 10 2 5 2" xfId="14062" xr:uid="{0C712140-3652-4090-9957-8F306CA6F336}"/>
    <cellStyle name="Normal 10 10 2 5 2 2" xfId="30238" xr:uid="{71DED695-7DFC-4C3E-B922-11F2A7CE266F}"/>
    <cellStyle name="Normal 10 10 2 5 3" xfId="22150" xr:uid="{2BA46A7B-5E4E-4D0A-B383-AA49A413E198}"/>
    <cellStyle name="Normal 10 10 2 6" xfId="8672" xr:uid="{69B230A6-07A6-48AE-85C6-2EA95FA29A35}"/>
    <cellStyle name="Normal 10 10 2 6 2" xfId="24848" xr:uid="{ABA67AE4-AFB3-4D78-864C-F98E0C3D490B}"/>
    <cellStyle name="Normal 10 10 2 7" xfId="16760" xr:uid="{C3D27F9E-0D65-4F54-B14A-341E3FAD03B1}"/>
    <cellStyle name="Normal 10 10 3" xfId="919" xr:uid="{00000000-0005-0000-0000-00005D000000}"/>
    <cellStyle name="Normal 10 10 3 2" xfId="2267" xr:uid="{00000000-0005-0000-0000-00005E000000}"/>
    <cellStyle name="Normal 10 10 3 2 2" xfId="4963" xr:uid="{00000000-0005-0000-0000-00005F000000}"/>
    <cellStyle name="Normal 10 10 3 2 2 2" xfId="13051" xr:uid="{408CB082-8ECF-492F-8687-A7ABDAB2BDA4}"/>
    <cellStyle name="Normal 10 10 3 2 2 2 2" xfId="29227" xr:uid="{A967E8AF-7A77-47BE-8B8E-D5B9D822F1F8}"/>
    <cellStyle name="Normal 10 10 3 2 2 3" xfId="21139" xr:uid="{01BE7F6D-397D-49D2-B029-15B1147B3FE0}"/>
    <cellStyle name="Normal 10 10 3 2 3" xfId="7657" xr:uid="{00000000-0005-0000-0000-000060000000}"/>
    <cellStyle name="Normal 10 10 3 2 3 2" xfId="15745" xr:uid="{564BBEFC-777E-437B-A130-F1CECD8EB8A3}"/>
    <cellStyle name="Normal 10 10 3 2 3 2 2" xfId="31921" xr:uid="{AAA13724-6113-43EE-A5F8-A75ECF3A8866}"/>
    <cellStyle name="Normal 10 10 3 2 3 3" xfId="23833" xr:uid="{C3459E2C-3692-4FD5-A382-9DEA81C42455}"/>
    <cellStyle name="Normal 10 10 3 2 4" xfId="10355" xr:uid="{353E20E4-D711-4193-9206-594F7A6E09B3}"/>
    <cellStyle name="Normal 10 10 3 2 4 2" xfId="26531" xr:uid="{7D5D8845-97D8-4EC3-AD4C-D1CB1460B92F}"/>
    <cellStyle name="Normal 10 10 3 2 5" xfId="18443" xr:uid="{ACD4D2BF-F2C0-41A9-932E-DB17C74F1256}"/>
    <cellStyle name="Normal 10 10 3 3" xfId="3616" xr:uid="{00000000-0005-0000-0000-000061000000}"/>
    <cellStyle name="Normal 10 10 3 3 2" xfId="11704" xr:uid="{CBF6CDA8-C86E-41D3-A4AE-E60EA0F36773}"/>
    <cellStyle name="Normal 10 10 3 3 2 2" xfId="27880" xr:uid="{9F9586AC-06F7-4601-8051-D7F011F1856D}"/>
    <cellStyle name="Normal 10 10 3 3 3" xfId="19792" xr:uid="{AB815DFB-3847-489C-8743-DF55CDF4F762}"/>
    <cellStyle name="Normal 10 10 3 4" xfId="6310" xr:uid="{00000000-0005-0000-0000-000062000000}"/>
    <cellStyle name="Normal 10 10 3 4 2" xfId="14398" xr:uid="{7969D9CD-5B9B-483C-A8F8-AE17B2F0651A}"/>
    <cellStyle name="Normal 10 10 3 4 2 2" xfId="30574" xr:uid="{0B39229C-CE55-46F6-801B-DB77526E03AB}"/>
    <cellStyle name="Normal 10 10 3 4 3" xfId="22486" xr:uid="{78DDB952-7E55-4C81-AD32-F907F7402A62}"/>
    <cellStyle name="Normal 10 10 3 5" xfId="9008" xr:uid="{072A61E1-C3F0-4450-8B4C-4152E623B919}"/>
    <cellStyle name="Normal 10 10 3 5 2" xfId="25184" xr:uid="{D0A5F308-DE4C-45C9-A6D7-D58C960D01B8}"/>
    <cellStyle name="Normal 10 10 3 6" xfId="17096" xr:uid="{958DD874-FA04-43D8-B702-72079ECB5A84}"/>
    <cellStyle name="Normal 10 10 4" xfId="1595" xr:uid="{00000000-0005-0000-0000-000063000000}"/>
    <cellStyle name="Normal 10 10 4 2" xfId="4291" xr:uid="{00000000-0005-0000-0000-000064000000}"/>
    <cellStyle name="Normal 10 10 4 2 2" xfId="12379" xr:uid="{A4EA2414-3CAF-4760-83DB-CC48BFAD0D00}"/>
    <cellStyle name="Normal 10 10 4 2 2 2" xfId="28555" xr:uid="{2A05DDF9-6838-456C-84D6-35175F10D451}"/>
    <cellStyle name="Normal 10 10 4 2 3" xfId="20467" xr:uid="{51BAC1DD-D989-4CDD-B61C-020DA30D880C}"/>
    <cellStyle name="Normal 10 10 4 3" xfId="6985" xr:uid="{00000000-0005-0000-0000-000065000000}"/>
    <cellStyle name="Normal 10 10 4 3 2" xfId="15073" xr:uid="{2EF48F86-4F70-47F5-B8DB-9A67E4D85D0C}"/>
    <cellStyle name="Normal 10 10 4 3 2 2" xfId="31249" xr:uid="{D609BE5D-94BD-4554-9ADF-D8A56C7683D5}"/>
    <cellStyle name="Normal 10 10 4 3 3" xfId="23161" xr:uid="{C9A41A5F-DDC1-4FCC-9058-9777ADE51A5F}"/>
    <cellStyle name="Normal 10 10 4 4" xfId="9683" xr:uid="{46283268-F168-4296-8B48-512A9821DB16}"/>
    <cellStyle name="Normal 10 10 4 4 2" xfId="25859" xr:uid="{489CFF66-C791-4CA9-B97D-D1EE974BC2E1}"/>
    <cellStyle name="Normal 10 10 4 5" xfId="17771" xr:uid="{363EC612-2A97-43F4-A994-DDBF55FCDBEB}"/>
    <cellStyle name="Normal 10 10 5" xfId="2944" xr:uid="{00000000-0005-0000-0000-000066000000}"/>
    <cellStyle name="Normal 10 10 5 2" xfId="11032" xr:uid="{B27A67CE-A24D-411D-A344-972114CFE820}"/>
    <cellStyle name="Normal 10 10 5 2 2" xfId="27208" xr:uid="{824EB6B4-DACD-4548-80C1-691B4F08EEE6}"/>
    <cellStyle name="Normal 10 10 5 3" xfId="19120" xr:uid="{AB418069-17BC-460B-95D9-2FF5390081E5}"/>
    <cellStyle name="Normal 10 10 6" xfId="5638" xr:uid="{00000000-0005-0000-0000-000067000000}"/>
    <cellStyle name="Normal 10 10 6 2" xfId="13726" xr:uid="{D242B843-5AEC-42C7-87CC-09D9E9D1A91F}"/>
    <cellStyle name="Normal 10 10 6 2 2" xfId="29902" xr:uid="{EB1B6815-9996-44EC-BE5C-D4847FBA7BDA}"/>
    <cellStyle name="Normal 10 10 6 3" xfId="21814" xr:uid="{BC6EA285-A1C8-4003-BDA2-5EA5BAC4FFE0}"/>
    <cellStyle name="Normal 10 10 7" xfId="8336" xr:uid="{26D04C66-07E6-4B0D-8BE8-444FA884666B}"/>
    <cellStyle name="Normal 10 10 7 2" xfId="24512" xr:uid="{04642A54-B5E0-406C-B0DB-910791BF2279}"/>
    <cellStyle name="Normal 10 10 8" xfId="16424" xr:uid="{8DA8EA0B-09F7-4292-9F2B-09D22442C064}"/>
    <cellStyle name="Normal 10 11" xfId="201" xr:uid="{00000000-0005-0000-0000-000068000000}"/>
    <cellStyle name="Normal 10 11 2" xfId="583" xr:uid="{00000000-0005-0000-0000-000069000000}"/>
    <cellStyle name="Normal 10 11 2 2" xfId="1258" xr:uid="{00000000-0005-0000-0000-00006A000000}"/>
    <cellStyle name="Normal 10 11 2 2 2" xfId="2606" xr:uid="{00000000-0005-0000-0000-00006B000000}"/>
    <cellStyle name="Normal 10 11 2 2 2 2" xfId="5302" xr:uid="{00000000-0005-0000-0000-00006C000000}"/>
    <cellStyle name="Normal 10 11 2 2 2 2 2" xfId="13390" xr:uid="{5C78430C-FFD9-4C46-A216-985C19765D8E}"/>
    <cellStyle name="Normal 10 11 2 2 2 2 2 2" xfId="29566" xr:uid="{E73B4111-8B2D-48DF-AD41-3525AB5FF2DF}"/>
    <cellStyle name="Normal 10 11 2 2 2 2 3" xfId="21478" xr:uid="{CA232508-6622-440B-B388-699F7488E94D}"/>
    <cellStyle name="Normal 10 11 2 2 2 3" xfId="7996" xr:uid="{00000000-0005-0000-0000-00006D000000}"/>
    <cellStyle name="Normal 10 11 2 2 2 3 2" xfId="16084" xr:uid="{8E0D5727-A6D1-4D18-B68E-2A401CDF2E89}"/>
    <cellStyle name="Normal 10 11 2 2 2 3 2 2" xfId="32260" xr:uid="{8C1D746B-482E-4FA0-A969-F5B4709CFB5E}"/>
    <cellStyle name="Normal 10 11 2 2 2 3 3" xfId="24172" xr:uid="{B246E24D-5264-4F24-B5B5-A39CE38BFC71}"/>
    <cellStyle name="Normal 10 11 2 2 2 4" xfId="10694" xr:uid="{143A9E04-A3AC-431E-BF48-934BFD015DC8}"/>
    <cellStyle name="Normal 10 11 2 2 2 4 2" xfId="26870" xr:uid="{D46753C6-1E64-4F5E-98A5-0595AADBFF4E}"/>
    <cellStyle name="Normal 10 11 2 2 2 5" xfId="18782" xr:uid="{53422846-05C2-45F3-BC9B-5398E7B89506}"/>
    <cellStyle name="Normal 10 11 2 2 3" xfId="3955" xr:uid="{00000000-0005-0000-0000-00006E000000}"/>
    <cellStyle name="Normal 10 11 2 2 3 2" xfId="12043" xr:uid="{B72D0BFA-81DA-407B-8042-55D833A4B9C9}"/>
    <cellStyle name="Normal 10 11 2 2 3 2 2" xfId="28219" xr:uid="{DDF3DA7C-559A-47DB-9BF7-712BAA2DDD1E}"/>
    <cellStyle name="Normal 10 11 2 2 3 3" xfId="20131" xr:uid="{F3386931-56BE-4F02-800A-CCC70EC645F1}"/>
    <cellStyle name="Normal 10 11 2 2 4" xfId="6649" xr:uid="{00000000-0005-0000-0000-00006F000000}"/>
    <cellStyle name="Normal 10 11 2 2 4 2" xfId="14737" xr:uid="{C302E031-5150-4CFF-9BC4-1635321A1ECF}"/>
    <cellStyle name="Normal 10 11 2 2 4 2 2" xfId="30913" xr:uid="{C6F4AF77-64AA-4A0A-8D6C-8B77E7922688}"/>
    <cellStyle name="Normal 10 11 2 2 4 3" xfId="22825" xr:uid="{B6F10C39-38D1-4D88-9E6F-A53D0DCA6670}"/>
    <cellStyle name="Normal 10 11 2 2 5" xfId="9347" xr:uid="{B7E262A1-1B78-469A-827B-05F1BB990A4B}"/>
    <cellStyle name="Normal 10 11 2 2 5 2" xfId="25523" xr:uid="{F9BC8F25-E84D-45F7-886D-A39F3ED141DB}"/>
    <cellStyle name="Normal 10 11 2 2 6" xfId="17435" xr:uid="{DC02ADC2-A777-47AD-A6B3-F4C82E07B4F7}"/>
    <cellStyle name="Normal 10 11 2 3" xfId="1934" xr:uid="{00000000-0005-0000-0000-000070000000}"/>
    <cellStyle name="Normal 10 11 2 3 2" xfId="4630" xr:uid="{00000000-0005-0000-0000-000071000000}"/>
    <cellStyle name="Normal 10 11 2 3 2 2" xfId="12718" xr:uid="{2A58DE40-A7D9-44BE-8F91-32DA7996D6C9}"/>
    <cellStyle name="Normal 10 11 2 3 2 2 2" xfId="28894" xr:uid="{CBE4B4E2-B2B2-46FE-97BC-2D610C55032C}"/>
    <cellStyle name="Normal 10 11 2 3 2 3" xfId="20806" xr:uid="{60EEE76D-A746-4AAF-BC34-BCD42C1A354D}"/>
    <cellStyle name="Normal 10 11 2 3 3" xfId="7324" xr:uid="{00000000-0005-0000-0000-000072000000}"/>
    <cellStyle name="Normal 10 11 2 3 3 2" xfId="15412" xr:uid="{75AED454-AA2C-462B-982E-86896D8E0B01}"/>
    <cellStyle name="Normal 10 11 2 3 3 2 2" xfId="31588" xr:uid="{6B815A92-399A-465C-9F6B-A612A2DFB51E}"/>
    <cellStyle name="Normal 10 11 2 3 3 3" xfId="23500" xr:uid="{9017AEAF-73E5-43ED-A0D6-54C2444DF806}"/>
    <cellStyle name="Normal 10 11 2 3 4" xfId="10022" xr:uid="{E08F4521-3217-4E21-BA3F-C736A7D0554C}"/>
    <cellStyle name="Normal 10 11 2 3 4 2" xfId="26198" xr:uid="{B70C666B-285E-4997-9F70-FBB73F7D2E66}"/>
    <cellStyle name="Normal 10 11 2 3 5" xfId="18110" xr:uid="{DAA983A6-D3C6-4BA3-9FC0-938B52B731EA}"/>
    <cellStyle name="Normal 10 11 2 4" xfId="3283" xr:uid="{00000000-0005-0000-0000-000073000000}"/>
    <cellStyle name="Normal 10 11 2 4 2" xfId="11371" xr:uid="{CC6FB86A-496D-4DC2-BFFD-2645D0A0ACC9}"/>
    <cellStyle name="Normal 10 11 2 4 2 2" xfId="27547" xr:uid="{ED8D2D8E-B656-4827-A04D-F63019646B6D}"/>
    <cellStyle name="Normal 10 11 2 4 3" xfId="19459" xr:uid="{DFEA98C1-6059-4D52-AAEC-84AA709DB83A}"/>
    <cellStyle name="Normal 10 11 2 5" xfId="5977" xr:uid="{00000000-0005-0000-0000-000074000000}"/>
    <cellStyle name="Normal 10 11 2 5 2" xfId="14065" xr:uid="{1C72DB32-1BF3-4A5D-921E-0DF0940217BF}"/>
    <cellStyle name="Normal 10 11 2 5 2 2" xfId="30241" xr:uid="{FA863B64-DC71-4B93-9E99-F7A6F6AFA84A}"/>
    <cellStyle name="Normal 10 11 2 5 3" xfId="22153" xr:uid="{1B14E248-736A-450F-B792-AEE896A6FFB2}"/>
    <cellStyle name="Normal 10 11 2 6" xfId="8675" xr:uid="{88807EC3-A5B2-490F-B1FC-A87FB8E48210}"/>
    <cellStyle name="Normal 10 11 2 6 2" xfId="24851" xr:uid="{6D8E6FFF-6DB2-4B99-921A-778BF7637951}"/>
    <cellStyle name="Normal 10 11 2 7" xfId="16763" xr:uid="{058F4BCA-1153-4B59-9F40-83C10CD1EDCE}"/>
    <cellStyle name="Normal 10 11 3" xfId="922" xr:uid="{00000000-0005-0000-0000-000075000000}"/>
    <cellStyle name="Normal 10 11 3 2" xfId="2270" xr:uid="{00000000-0005-0000-0000-000076000000}"/>
    <cellStyle name="Normal 10 11 3 2 2" xfId="4966" xr:uid="{00000000-0005-0000-0000-000077000000}"/>
    <cellStyle name="Normal 10 11 3 2 2 2" xfId="13054" xr:uid="{3CCDFF91-9D5A-49EA-9A6A-C98989744609}"/>
    <cellStyle name="Normal 10 11 3 2 2 2 2" xfId="29230" xr:uid="{7B7900F7-3A75-4523-A19C-E9D0EEC1A2F9}"/>
    <cellStyle name="Normal 10 11 3 2 2 3" xfId="21142" xr:uid="{68EE7D2B-325C-4A2C-802E-3F5E3B8FB57E}"/>
    <cellStyle name="Normal 10 11 3 2 3" xfId="7660" xr:uid="{00000000-0005-0000-0000-000078000000}"/>
    <cellStyle name="Normal 10 11 3 2 3 2" xfId="15748" xr:uid="{C6FDBCA3-7202-45F3-A7E4-0C8C7E032209}"/>
    <cellStyle name="Normal 10 11 3 2 3 2 2" xfId="31924" xr:uid="{40E48D59-2BC2-4AC8-8F00-E8C15E37131B}"/>
    <cellStyle name="Normal 10 11 3 2 3 3" xfId="23836" xr:uid="{D7D6FB21-1CDF-4E9F-AC2B-54B9E6FE97BA}"/>
    <cellStyle name="Normal 10 11 3 2 4" xfId="10358" xr:uid="{F743B1FE-09C7-402C-B205-DB75D10D4E70}"/>
    <cellStyle name="Normal 10 11 3 2 4 2" xfId="26534" xr:uid="{BB75E7E1-EF52-407C-87D7-366C864319C4}"/>
    <cellStyle name="Normal 10 11 3 2 5" xfId="18446" xr:uid="{76222ACB-3B2E-45A6-8C28-BE8585383471}"/>
    <cellStyle name="Normal 10 11 3 3" xfId="3619" xr:uid="{00000000-0005-0000-0000-000079000000}"/>
    <cellStyle name="Normal 10 11 3 3 2" xfId="11707" xr:uid="{B0D7476A-9A43-4959-B909-0EEF5A21609E}"/>
    <cellStyle name="Normal 10 11 3 3 2 2" xfId="27883" xr:uid="{F2578610-7D97-4FF9-8A50-3F952D5BCC68}"/>
    <cellStyle name="Normal 10 11 3 3 3" xfId="19795" xr:uid="{0155CDF4-DB0F-4A22-9E30-27E62D1405FE}"/>
    <cellStyle name="Normal 10 11 3 4" xfId="6313" xr:uid="{00000000-0005-0000-0000-00007A000000}"/>
    <cellStyle name="Normal 10 11 3 4 2" xfId="14401" xr:uid="{E4296983-B505-44B0-B6D3-5B6AA5FD7D86}"/>
    <cellStyle name="Normal 10 11 3 4 2 2" xfId="30577" xr:uid="{9A6D862A-DB40-409E-85FD-4DF802BDBE2E}"/>
    <cellStyle name="Normal 10 11 3 4 3" xfId="22489" xr:uid="{0BE9B122-2478-4C16-91FC-A475EFE46077}"/>
    <cellStyle name="Normal 10 11 3 5" xfId="9011" xr:uid="{A3752737-94BD-4BBC-A57F-9D2C78B709CC}"/>
    <cellStyle name="Normal 10 11 3 5 2" xfId="25187" xr:uid="{433724CE-BE90-4CA1-8007-B6CCDBAEA05B}"/>
    <cellStyle name="Normal 10 11 3 6" xfId="17099" xr:uid="{512E185E-6844-4E05-B57A-EAF85872344C}"/>
    <cellStyle name="Normal 10 11 4" xfId="1598" xr:uid="{00000000-0005-0000-0000-00007B000000}"/>
    <cellStyle name="Normal 10 11 4 2" xfId="4294" xr:uid="{00000000-0005-0000-0000-00007C000000}"/>
    <cellStyle name="Normal 10 11 4 2 2" xfId="12382" xr:uid="{10AE40FB-F035-440A-B0D6-993F6E6177D6}"/>
    <cellStyle name="Normal 10 11 4 2 2 2" xfId="28558" xr:uid="{895567D6-5F8D-401A-8938-6995FA98CBBB}"/>
    <cellStyle name="Normal 10 11 4 2 3" xfId="20470" xr:uid="{8FDFBE5A-BA06-4378-A5B4-703AF6C1F605}"/>
    <cellStyle name="Normal 10 11 4 3" xfId="6988" xr:uid="{00000000-0005-0000-0000-00007D000000}"/>
    <cellStyle name="Normal 10 11 4 3 2" xfId="15076" xr:uid="{2BE2195C-6991-48F7-8702-6F66909CD735}"/>
    <cellStyle name="Normal 10 11 4 3 2 2" xfId="31252" xr:uid="{FD741121-CDCA-4263-BEEF-561C15DC2B00}"/>
    <cellStyle name="Normal 10 11 4 3 3" xfId="23164" xr:uid="{C58C9848-7AC4-408A-A5A6-3404230D05CD}"/>
    <cellStyle name="Normal 10 11 4 4" xfId="9686" xr:uid="{C0A9A5F3-01BF-42C2-902E-2AD6FE79B38D}"/>
    <cellStyle name="Normal 10 11 4 4 2" xfId="25862" xr:uid="{056B91C5-0C26-4192-9760-0D55CE5B333D}"/>
    <cellStyle name="Normal 10 11 4 5" xfId="17774" xr:uid="{7D88E800-8808-4F69-A761-87CBDE1F41BA}"/>
    <cellStyle name="Normal 10 11 5" xfId="2947" xr:uid="{00000000-0005-0000-0000-00007E000000}"/>
    <cellStyle name="Normal 10 11 5 2" xfId="11035" xr:uid="{96D8C3CE-F0E4-448E-94C9-890954D86B67}"/>
    <cellStyle name="Normal 10 11 5 2 2" xfId="27211" xr:uid="{1D90D0BF-1A31-427D-B8CE-926CB7A17A7F}"/>
    <cellStyle name="Normal 10 11 5 3" xfId="19123" xr:uid="{C825CB2A-B8D5-4DC4-8CB3-B8C25F7646A9}"/>
    <cellStyle name="Normal 10 11 6" xfId="5641" xr:uid="{00000000-0005-0000-0000-00007F000000}"/>
    <cellStyle name="Normal 10 11 6 2" xfId="13729" xr:uid="{F8CFCAB7-DF07-4B76-8D17-E50D83F1B2E8}"/>
    <cellStyle name="Normal 10 11 6 2 2" xfId="29905" xr:uid="{B1EDD4AF-8D0E-4BA0-9648-03C655E611ED}"/>
    <cellStyle name="Normal 10 11 6 3" xfId="21817" xr:uid="{D5C9067E-86D7-48A7-89BA-14DF764530AC}"/>
    <cellStyle name="Normal 10 11 7" xfId="8339" xr:uid="{997AC4C9-1267-4DD6-959A-7802FA917CFE}"/>
    <cellStyle name="Normal 10 11 7 2" xfId="24515" xr:uid="{FD8A3B38-DC5A-47D7-A4B6-93526DFA090C}"/>
    <cellStyle name="Normal 10 11 8" xfId="16427" xr:uid="{C168653B-A47E-4A4E-98DF-4B64D333A77F}"/>
    <cellStyle name="Normal 10 12" xfId="369" xr:uid="{00000000-0005-0000-0000-000080000000}"/>
    <cellStyle name="Normal 10 12 2" xfId="723" xr:uid="{00000000-0005-0000-0000-000081000000}"/>
    <cellStyle name="Normal 10 12 2 2" xfId="1398" xr:uid="{00000000-0005-0000-0000-000082000000}"/>
    <cellStyle name="Normal 10 12 2 2 2" xfId="2746" xr:uid="{00000000-0005-0000-0000-000083000000}"/>
    <cellStyle name="Normal 10 12 2 2 2 2" xfId="5442" xr:uid="{00000000-0005-0000-0000-000084000000}"/>
    <cellStyle name="Normal 10 12 2 2 2 2 2" xfId="13530" xr:uid="{FF56D54C-B0BF-40D7-88A4-EFE609AA44B5}"/>
    <cellStyle name="Normal 10 12 2 2 2 2 2 2" xfId="29706" xr:uid="{B0614381-EEE4-462D-9C36-9E2F2FC2450F}"/>
    <cellStyle name="Normal 10 12 2 2 2 2 3" xfId="21618" xr:uid="{D261FFF0-1DBD-4318-99C6-E2788DD73053}"/>
    <cellStyle name="Normal 10 12 2 2 2 3" xfId="8136" xr:uid="{00000000-0005-0000-0000-000085000000}"/>
    <cellStyle name="Normal 10 12 2 2 2 3 2" xfId="16224" xr:uid="{9EFFEA1A-EA1D-4DCB-A387-0653AE9EC445}"/>
    <cellStyle name="Normal 10 12 2 2 2 3 2 2" xfId="32400" xr:uid="{E04F09C7-2B5D-45C4-B6E8-D18786AF57C0}"/>
    <cellStyle name="Normal 10 12 2 2 2 3 3" xfId="24312" xr:uid="{F700B113-A93B-432F-A071-D9CE5381C580}"/>
    <cellStyle name="Normal 10 12 2 2 2 4" xfId="10834" xr:uid="{926D80F0-48D8-4CBD-A9B7-F46B6B97768B}"/>
    <cellStyle name="Normal 10 12 2 2 2 4 2" xfId="27010" xr:uid="{5F5292D5-EE46-43D7-9A1D-B2C7C8024275}"/>
    <cellStyle name="Normal 10 12 2 2 2 5" xfId="18922" xr:uid="{A19851EB-CCAE-42B2-BF99-BB52756009B8}"/>
    <cellStyle name="Normal 10 12 2 2 3" xfId="4095" xr:uid="{00000000-0005-0000-0000-000086000000}"/>
    <cellStyle name="Normal 10 12 2 2 3 2" xfId="12183" xr:uid="{DF5A0D96-DCCE-43A9-859D-B1BDF86E605F}"/>
    <cellStyle name="Normal 10 12 2 2 3 2 2" xfId="28359" xr:uid="{C413F647-F880-4B34-A7FF-28F7B79E3CCE}"/>
    <cellStyle name="Normal 10 12 2 2 3 3" xfId="20271" xr:uid="{8A52AA17-2002-49D1-B5D8-6753224A32A8}"/>
    <cellStyle name="Normal 10 12 2 2 4" xfId="6789" xr:uid="{00000000-0005-0000-0000-000087000000}"/>
    <cellStyle name="Normal 10 12 2 2 4 2" xfId="14877" xr:uid="{C58EBEC0-A136-451E-B986-F198572A407E}"/>
    <cellStyle name="Normal 10 12 2 2 4 2 2" xfId="31053" xr:uid="{60F8B72C-C91D-4FDB-9945-6FE26BDF70D0}"/>
    <cellStyle name="Normal 10 12 2 2 4 3" xfId="22965" xr:uid="{D685F026-A590-4F15-932E-A4B68A03E21D}"/>
    <cellStyle name="Normal 10 12 2 2 5" xfId="9487" xr:uid="{5D9B93E4-B516-41A6-99EB-C24BAE655A9F}"/>
    <cellStyle name="Normal 10 12 2 2 5 2" xfId="25663" xr:uid="{F2D76352-40BC-4112-B3AA-421B691FCAC5}"/>
    <cellStyle name="Normal 10 12 2 2 6" xfId="17575" xr:uid="{484DAE18-8078-42D5-A3EF-F82ECBF61214}"/>
    <cellStyle name="Normal 10 12 2 3" xfId="2074" xr:uid="{00000000-0005-0000-0000-000088000000}"/>
    <cellStyle name="Normal 10 12 2 3 2" xfId="4770" xr:uid="{00000000-0005-0000-0000-000089000000}"/>
    <cellStyle name="Normal 10 12 2 3 2 2" xfId="12858" xr:uid="{F7533B1A-BBEF-4DA2-A41A-EED050ECE577}"/>
    <cellStyle name="Normal 10 12 2 3 2 2 2" xfId="29034" xr:uid="{9165180F-5353-422A-9787-209ED1C72EFE}"/>
    <cellStyle name="Normal 10 12 2 3 2 3" xfId="20946" xr:uid="{D4D971EC-064A-4875-909B-C4E705C16E4F}"/>
    <cellStyle name="Normal 10 12 2 3 3" xfId="7464" xr:uid="{00000000-0005-0000-0000-00008A000000}"/>
    <cellStyle name="Normal 10 12 2 3 3 2" xfId="15552" xr:uid="{E070BC27-B370-427C-A894-5A6528640139}"/>
    <cellStyle name="Normal 10 12 2 3 3 2 2" xfId="31728" xr:uid="{8987A648-7AAC-4AFB-987D-75953650AD6E}"/>
    <cellStyle name="Normal 10 12 2 3 3 3" xfId="23640" xr:uid="{794E941F-0394-466C-90FD-0AF816CE2AA9}"/>
    <cellStyle name="Normal 10 12 2 3 4" xfId="10162" xr:uid="{A31EF62F-FE5A-4B55-B783-3A265EEAAE9F}"/>
    <cellStyle name="Normal 10 12 2 3 4 2" xfId="26338" xr:uid="{9A291690-4A23-4E03-BF88-B0F40C9740A7}"/>
    <cellStyle name="Normal 10 12 2 3 5" xfId="18250" xr:uid="{3FFAC008-9111-4DDA-824B-973E88C71057}"/>
    <cellStyle name="Normal 10 12 2 4" xfId="3423" xr:uid="{00000000-0005-0000-0000-00008B000000}"/>
    <cellStyle name="Normal 10 12 2 4 2" xfId="11511" xr:uid="{60C0D992-73FA-4624-BEC5-E92F01B8E5E4}"/>
    <cellStyle name="Normal 10 12 2 4 2 2" xfId="27687" xr:uid="{6E744D26-CAC8-45B3-A04F-D0C1CED50737}"/>
    <cellStyle name="Normal 10 12 2 4 3" xfId="19599" xr:uid="{23FED532-1C76-437C-BE4E-88812DFF776F}"/>
    <cellStyle name="Normal 10 12 2 5" xfId="6117" xr:uid="{00000000-0005-0000-0000-00008C000000}"/>
    <cellStyle name="Normal 10 12 2 5 2" xfId="14205" xr:uid="{ED8677C1-3A29-428D-9D63-8A2CF9D83AF8}"/>
    <cellStyle name="Normal 10 12 2 5 2 2" xfId="30381" xr:uid="{7CA4E644-211E-443D-AA09-BD78F5AF3380}"/>
    <cellStyle name="Normal 10 12 2 5 3" xfId="22293" xr:uid="{B818411E-1284-4199-9581-D4BAD153B95B}"/>
    <cellStyle name="Normal 10 12 2 6" xfId="8815" xr:uid="{E9918902-7A32-4D6A-8624-B17A01A3FF85}"/>
    <cellStyle name="Normal 10 12 2 6 2" xfId="24991" xr:uid="{666A3988-463C-48CC-A3A3-C54F36E2FC6E}"/>
    <cellStyle name="Normal 10 12 2 7" xfId="16903" xr:uid="{6061380B-1A3C-4EE1-A4B2-7F7D177C6BD9}"/>
    <cellStyle name="Normal 10 12 3" xfId="1062" xr:uid="{00000000-0005-0000-0000-00008D000000}"/>
    <cellStyle name="Normal 10 12 3 2" xfId="2410" xr:uid="{00000000-0005-0000-0000-00008E000000}"/>
    <cellStyle name="Normal 10 12 3 2 2" xfId="5106" xr:uid="{00000000-0005-0000-0000-00008F000000}"/>
    <cellStyle name="Normal 10 12 3 2 2 2" xfId="13194" xr:uid="{F33713D9-57AF-4314-B591-905C6482690D}"/>
    <cellStyle name="Normal 10 12 3 2 2 2 2" xfId="29370" xr:uid="{47FA0A35-5C6C-4E81-8E58-C309369106D1}"/>
    <cellStyle name="Normal 10 12 3 2 2 3" xfId="21282" xr:uid="{220C1915-BD64-4E00-BFDC-31714B20CCEB}"/>
    <cellStyle name="Normal 10 12 3 2 3" xfId="7800" xr:uid="{00000000-0005-0000-0000-000090000000}"/>
    <cellStyle name="Normal 10 12 3 2 3 2" xfId="15888" xr:uid="{23451244-0BBF-4764-B655-672C395A938D}"/>
    <cellStyle name="Normal 10 12 3 2 3 2 2" xfId="32064" xr:uid="{23832867-3985-4109-9D0F-BC2F3A395B10}"/>
    <cellStyle name="Normal 10 12 3 2 3 3" xfId="23976" xr:uid="{5672A340-09C9-4995-9F46-8255FE0E5BA7}"/>
    <cellStyle name="Normal 10 12 3 2 4" xfId="10498" xr:uid="{6CDD5E6F-A29D-4488-9D71-BB54837C44B6}"/>
    <cellStyle name="Normal 10 12 3 2 4 2" xfId="26674" xr:uid="{40EEB3B0-B5DA-4822-B9DF-B93A459BC6BC}"/>
    <cellStyle name="Normal 10 12 3 2 5" xfId="18586" xr:uid="{08EE35F6-D88E-4327-91F4-114F1385595A}"/>
    <cellStyle name="Normal 10 12 3 3" xfId="3759" xr:uid="{00000000-0005-0000-0000-000091000000}"/>
    <cellStyle name="Normal 10 12 3 3 2" xfId="11847" xr:uid="{E8FD9523-299D-405E-BA1F-A8BB9F8DB1EF}"/>
    <cellStyle name="Normal 10 12 3 3 2 2" xfId="28023" xr:uid="{675534BA-DAD8-48A7-A8FE-2C1B26E4F619}"/>
    <cellStyle name="Normal 10 12 3 3 3" xfId="19935" xr:uid="{F23ABA6E-1C04-48F1-9DEF-29BE11BE0966}"/>
    <cellStyle name="Normal 10 12 3 4" xfId="6453" xr:uid="{00000000-0005-0000-0000-000092000000}"/>
    <cellStyle name="Normal 10 12 3 4 2" xfId="14541" xr:uid="{F1A0B205-D55D-437E-A4A3-FC6723DFA2C5}"/>
    <cellStyle name="Normal 10 12 3 4 2 2" xfId="30717" xr:uid="{CA8086EA-8D8D-4F9A-8780-2578D609D812}"/>
    <cellStyle name="Normal 10 12 3 4 3" xfId="22629" xr:uid="{F60EA4AD-88D0-4A0A-869F-163BF99C9DC7}"/>
    <cellStyle name="Normal 10 12 3 5" xfId="9151" xr:uid="{4EA4105B-2535-4592-A5BD-BAAD3E82FF69}"/>
    <cellStyle name="Normal 10 12 3 5 2" xfId="25327" xr:uid="{A7C7D06B-DD9B-4666-AAD8-1CC25584166C}"/>
    <cellStyle name="Normal 10 12 3 6" xfId="17239" xr:uid="{7B0665B5-1594-4F94-9086-D2888900319E}"/>
    <cellStyle name="Normal 10 12 4" xfId="1738" xr:uid="{00000000-0005-0000-0000-000093000000}"/>
    <cellStyle name="Normal 10 12 4 2" xfId="4434" xr:uid="{00000000-0005-0000-0000-000094000000}"/>
    <cellStyle name="Normal 10 12 4 2 2" xfId="12522" xr:uid="{1B9F6416-0BEC-4D05-B6AF-B2C1EEE2CC64}"/>
    <cellStyle name="Normal 10 12 4 2 2 2" xfId="28698" xr:uid="{CF7D5E04-C039-476D-BFFA-9E1219BC38CA}"/>
    <cellStyle name="Normal 10 12 4 2 3" xfId="20610" xr:uid="{D58647FD-80B2-4C48-B00A-3CE15CFDFC45}"/>
    <cellStyle name="Normal 10 12 4 3" xfId="7128" xr:uid="{00000000-0005-0000-0000-000095000000}"/>
    <cellStyle name="Normal 10 12 4 3 2" xfId="15216" xr:uid="{61E347ED-4641-4925-AC69-1FB59A9E7432}"/>
    <cellStyle name="Normal 10 12 4 3 2 2" xfId="31392" xr:uid="{A43BD559-4AF0-4E84-9862-E616BF43F548}"/>
    <cellStyle name="Normal 10 12 4 3 3" xfId="23304" xr:uid="{20C9E5A4-ECA7-407D-9D0A-BBA2D9CE83FC}"/>
    <cellStyle name="Normal 10 12 4 4" xfId="9826" xr:uid="{7D71A053-78E7-4042-873D-C02A55978E22}"/>
    <cellStyle name="Normal 10 12 4 4 2" xfId="26002" xr:uid="{19181B1E-E4F8-4AF2-9EA6-72BFD371A974}"/>
    <cellStyle name="Normal 10 12 4 5" xfId="17914" xr:uid="{EE3597E9-D572-4E64-89AE-83EFC39A9FB0}"/>
    <cellStyle name="Normal 10 12 5" xfId="3087" xr:uid="{00000000-0005-0000-0000-000096000000}"/>
    <cellStyle name="Normal 10 12 5 2" xfId="11175" xr:uid="{7D8F26A3-C045-4203-9482-87E9943488CF}"/>
    <cellStyle name="Normal 10 12 5 2 2" xfId="27351" xr:uid="{BDB2780E-2196-424A-BEB0-3546DBBDEE50}"/>
    <cellStyle name="Normal 10 12 5 3" xfId="19263" xr:uid="{220BE9CD-BCA9-4A09-9C44-63B82471377B}"/>
    <cellStyle name="Normal 10 12 6" xfId="5781" xr:uid="{00000000-0005-0000-0000-000097000000}"/>
    <cellStyle name="Normal 10 12 6 2" xfId="13869" xr:uid="{B4190582-25CC-4D80-BBAA-4653C9B15B80}"/>
    <cellStyle name="Normal 10 12 6 2 2" xfId="30045" xr:uid="{7512E283-4B95-4937-89E8-0DAB43E8F76F}"/>
    <cellStyle name="Normal 10 12 6 3" xfId="21957" xr:uid="{9B17CC6A-ACC7-42C8-9F4A-2052009B6526}"/>
    <cellStyle name="Normal 10 12 7" xfId="8479" xr:uid="{AB7E44B7-22B3-4E2A-9BF0-436A751DED91}"/>
    <cellStyle name="Normal 10 12 7 2" xfId="24655" xr:uid="{15790246-7C35-4B19-8391-7476277C73B0}"/>
    <cellStyle name="Normal 10 12 8" xfId="16567" xr:uid="{0AEC2584-250A-4ADC-870B-64982983401A}"/>
    <cellStyle name="Normal 10 13" xfId="392" xr:uid="{00000000-0005-0000-0000-000098000000}"/>
    <cellStyle name="Normal 10 13 2" xfId="744" xr:uid="{00000000-0005-0000-0000-000099000000}"/>
    <cellStyle name="Normal 10 13 2 2" xfId="1419" xr:uid="{00000000-0005-0000-0000-00009A000000}"/>
    <cellStyle name="Normal 10 13 2 2 2" xfId="2767" xr:uid="{00000000-0005-0000-0000-00009B000000}"/>
    <cellStyle name="Normal 10 13 2 2 2 2" xfId="5463" xr:uid="{00000000-0005-0000-0000-00009C000000}"/>
    <cellStyle name="Normal 10 13 2 2 2 2 2" xfId="13551" xr:uid="{F86B1DED-A160-4EAD-8B35-A54A6AF5D16B}"/>
    <cellStyle name="Normal 10 13 2 2 2 2 2 2" xfId="29727" xr:uid="{AE8FB89B-C155-4C17-8D15-64043AB06558}"/>
    <cellStyle name="Normal 10 13 2 2 2 2 3" xfId="21639" xr:uid="{9086CF16-1468-4DF9-950B-6AA845F08FC3}"/>
    <cellStyle name="Normal 10 13 2 2 2 3" xfId="8157" xr:uid="{00000000-0005-0000-0000-00009D000000}"/>
    <cellStyle name="Normal 10 13 2 2 2 3 2" xfId="16245" xr:uid="{5BD0D94C-F8B7-4BF4-88CE-D0691E8B7949}"/>
    <cellStyle name="Normal 10 13 2 2 2 3 2 2" xfId="32421" xr:uid="{05B3A6BB-399D-43B2-8692-9B63112986E8}"/>
    <cellStyle name="Normal 10 13 2 2 2 3 3" xfId="24333" xr:uid="{EAD3C701-42D3-4F39-9A9D-C8E263F02C15}"/>
    <cellStyle name="Normal 10 13 2 2 2 4" xfId="10855" xr:uid="{1AFC22DB-2016-4A9D-9A4D-4ED443E55080}"/>
    <cellStyle name="Normal 10 13 2 2 2 4 2" xfId="27031" xr:uid="{23F49F8D-700D-4F82-BB72-A116BA555A76}"/>
    <cellStyle name="Normal 10 13 2 2 2 5" xfId="18943" xr:uid="{F49523BD-0E2E-4C26-B448-D65CD638F9FE}"/>
    <cellStyle name="Normal 10 13 2 2 3" xfId="4116" xr:uid="{00000000-0005-0000-0000-00009E000000}"/>
    <cellStyle name="Normal 10 13 2 2 3 2" xfId="12204" xr:uid="{F8B568D1-D09D-47DB-94F6-5E98F75558CF}"/>
    <cellStyle name="Normal 10 13 2 2 3 2 2" xfId="28380" xr:uid="{33942497-0FA7-4DAD-BD54-94E9BF84D2D9}"/>
    <cellStyle name="Normal 10 13 2 2 3 3" xfId="20292" xr:uid="{9E33F77C-336B-4A7F-8112-329D7A418B21}"/>
    <cellStyle name="Normal 10 13 2 2 4" xfId="6810" xr:uid="{00000000-0005-0000-0000-00009F000000}"/>
    <cellStyle name="Normal 10 13 2 2 4 2" xfId="14898" xr:uid="{29579FF7-1362-4B03-8F35-E6A47F102C4E}"/>
    <cellStyle name="Normal 10 13 2 2 4 2 2" xfId="31074" xr:uid="{FD5868FA-9F8D-4D99-B903-7AD650CACB98}"/>
    <cellStyle name="Normal 10 13 2 2 4 3" xfId="22986" xr:uid="{7280F356-FB01-4A74-A0F8-084730CA007A}"/>
    <cellStyle name="Normal 10 13 2 2 5" xfId="9508" xr:uid="{9AF7D39A-B1D2-4FD9-AA8E-EEA3DAB72BAE}"/>
    <cellStyle name="Normal 10 13 2 2 5 2" xfId="25684" xr:uid="{7647B227-896B-4A3A-980A-D79F8706418C}"/>
    <cellStyle name="Normal 10 13 2 2 6" xfId="17596" xr:uid="{F6877E87-A7F6-4E09-B7D9-5AE7A2C5C979}"/>
    <cellStyle name="Normal 10 13 2 3" xfId="2095" xr:uid="{00000000-0005-0000-0000-0000A0000000}"/>
    <cellStyle name="Normal 10 13 2 3 2" xfId="4791" xr:uid="{00000000-0005-0000-0000-0000A1000000}"/>
    <cellStyle name="Normal 10 13 2 3 2 2" xfId="12879" xr:uid="{D57BCAFE-BECD-4BE1-AD23-FB01EB9274AE}"/>
    <cellStyle name="Normal 10 13 2 3 2 2 2" xfId="29055" xr:uid="{043F4092-9E20-4DCA-B9B0-8FBA92687067}"/>
    <cellStyle name="Normal 10 13 2 3 2 3" xfId="20967" xr:uid="{2693B121-AE24-4F51-BC17-C320B70BFE0B}"/>
    <cellStyle name="Normal 10 13 2 3 3" xfId="7485" xr:uid="{00000000-0005-0000-0000-0000A2000000}"/>
    <cellStyle name="Normal 10 13 2 3 3 2" xfId="15573" xr:uid="{45657684-2A16-40AF-807B-A2C6503E761D}"/>
    <cellStyle name="Normal 10 13 2 3 3 2 2" xfId="31749" xr:uid="{ED2986A5-02B5-4559-A4CA-99E2BE4182BE}"/>
    <cellStyle name="Normal 10 13 2 3 3 3" xfId="23661" xr:uid="{01DB6125-9765-4EA0-9E21-72B7A1ADACBF}"/>
    <cellStyle name="Normal 10 13 2 3 4" xfId="10183" xr:uid="{413D8AFA-2F78-4C97-91F7-5B830AEE2029}"/>
    <cellStyle name="Normal 10 13 2 3 4 2" xfId="26359" xr:uid="{E288048D-340B-43CB-9A90-23C81BD335C9}"/>
    <cellStyle name="Normal 10 13 2 3 5" xfId="18271" xr:uid="{7E0BFBD7-974A-44D8-BD23-69766F98D013}"/>
    <cellStyle name="Normal 10 13 2 4" xfId="3444" xr:uid="{00000000-0005-0000-0000-0000A3000000}"/>
    <cellStyle name="Normal 10 13 2 4 2" xfId="11532" xr:uid="{3E265517-2ADD-4D4A-A47F-85F2CF810160}"/>
    <cellStyle name="Normal 10 13 2 4 2 2" xfId="27708" xr:uid="{FAFD66F6-0E09-4278-8F42-4E15AD779504}"/>
    <cellStyle name="Normal 10 13 2 4 3" xfId="19620" xr:uid="{FCBEFCC4-1066-4238-A10D-7E1E39A48441}"/>
    <cellStyle name="Normal 10 13 2 5" xfId="6138" xr:uid="{00000000-0005-0000-0000-0000A4000000}"/>
    <cellStyle name="Normal 10 13 2 5 2" xfId="14226" xr:uid="{A3AC1D74-F441-4560-9510-BF49CE398909}"/>
    <cellStyle name="Normal 10 13 2 5 2 2" xfId="30402" xr:uid="{8575293A-178C-45D9-8DDF-B08B7E876F33}"/>
    <cellStyle name="Normal 10 13 2 5 3" xfId="22314" xr:uid="{C1D0E25F-5BC8-4B61-ADCF-F929FC5EC590}"/>
    <cellStyle name="Normal 10 13 2 6" xfId="8836" xr:uid="{9DC59867-FE23-4039-8A19-3F616FB79A8B}"/>
    <cellStyle name="Normal 10 13 2 6 2" xfId="25012" xr:uid="{16161B1A-F6FB-4FF9-B24F-1A1DBF097DDD}"/>
    <cellStyle name="Normal 10 13 2 7" xfId="16924" xr:uid="{CDB4C1F7-02B9-4582-B8DB-F7EB269B76CC}"/>
    <cellStyle name="Normal 10 13 3" xfId="1083" xr:uid="{00000000-0005-0000-0000-0000A5000000}"/>
    <cellStyle name="Normal 10 13 3 2" xfId="2431" xr:uid="{00000000-0005-0000-0000-0000A6000000}"/>
    <cellStyle name="Normal 10 13 3 2 2" xfId="5127" xr:uid="{00000000-0005-0000-0000-0000A7000000}"/>
    <cellStyle name="Normal 10 13 3 2 2 2" xfId="13215" xr:uid="{74D8489F-3D0D-4616-9B92-880CEC8D4B2C}"/>
    <cellStyle name="Normal 10 13 3 2 2 2 2" xfId="29391" xr:uid="{A8DDF553-8679-4B96-B375-11854706C909}"/>
    <cellStyle name="Normal 10 13 3 2 2 3" xfId="21303" xr:uid="{0E74F046-537D-485F-8B0E-FFD86EC63FC9}"/>
    <cellStyle name="Normal 10 13 3 2 3" xfId="7821" xr:uid="{00000000-0005-0000-0000-0000A8000000}"/>
    <cellStyle name="Normal 10 13 3 2 3 2" xfId="15909" xr:uid="{131BB367-1A2D-4341-BF56-133AA6FDD23D}"/>
    <cellStyle name="Normal 10 13 3 2 3 2 2" xfId="32085" xr:uid="{25D9EA6B-DC19-477E-9852-EF6B3B4122EA}"/>
    <cellStyle name="Normal 10 13 3 2 3 3" xfId="23997" xr:uid="{7556D7D9-9071-4F97-8269-74DA0BA58795}"/>
    <cellStyle name="Normal 10 13 3 2 4" xfId="10519" xr:uid="{4993299F-24F6-45E2-B212-F89C53347E67}"/>
    <cellStyle name="Normal 10 13 3 2 4 2" xfId="26695" xr:uid="{F84CC175-B8B1-4012-B601-A4CAFBF47033}"/>
    <cellStyle name="Normal 10 13 3 2 5" xfId="18607" xr:uid="{5D4E6763-CB9A-4FB3-8E0C-0A78006D36F0}"/>
    <cellStyle name="Normal 10 13 3 3" xfId="3780" xr:uid="{00000000-0005-0000-0000-0000A9000000}"/>
    <cellStyle name="Normal 10 13 3 3 2" xfId="11868" xr:uid="{1C61D5C9-A9D8-42E9-8083-3CE7BE9896B3}"/>
    <cellStyle name="Normal 10 13 3 3 2 2" xfId="28044" xr:uid="{D53CF603-CF7A-40CA-920B-26E87254A802}"/>
    <cellStyle name="Normal 10 13 3 3 3" xfId="19956" xr:uid="{4D2EFDA0-5CD0-4EBF-A9A4-4EDE2207A653}"/>
    <cellStyle name="Normal 10 13 3 4" xfId="6474" xr:uid="{00000000-0005-0000-0000-0000AA000000}"/>
    <cellStyle name="Normal 10 13 3 4 2" xfId="14562" xr:uid="{B84AD666-280A-427E-BA07-D163E8EFAD79}"/>
    <cellStyle name="Normal 10 13 3 4 2 2" xfId="30738" xr:uid="{976EF6AD-4DDD-4C21-A9D6-795F69D1B9C3}"/>
    <cellStyle name="Normal 10 13 3 4 3" xfId="22650" xr:uid="{5D75C307-5FDA-4B3D-923A-1B72525B5097}"/>
    <cellStyle name="Normal 10 13 3 5" xfId="9172" xr:uid="{9DCE19AF-218D-4C00-96F7-098A9A52E576}"/>
    <cellStyle name="Normal 10 13 3 5 2" xfId="25348" xr:uid="{F99E5C3B-0FD1-42EA-BB0B-B1AE127392AC}"/>
    <cellStyle name="Normal 10 13 3 6" xfId="17260" xr:uid="{6196E3B4-8459-4CF3-97F1-1EA668869424}"/>
    <cellStyle name="Normal 10 13 4" xfId="1759" xr:uid="{00000000-0005-0000-0000-0000AB000000}"/>
    <cellStyle name="Normal 10 13 4 2" xfId="4455" xr:uid="{00000000-0005-0000-0000-0000AC000000}"/>
    <cellStyle name="Normal 10 13 4 2 2" xfId="12543" xr:uid="{CD98C78A-CB4A-4ADF-A110-CBA56D8E806C}"/>
    <cellStyle name="Normal 10 13 4 2 2 2" xfId="28719" xr:uid="{570BD80B-BCD2-4994-89E6-BF1743CC460A}"/>
    <cellStyle name="Normal 10 13 4 2 3" xfId="20631" xr:uid="{D4E52A29-1EBC-4C34-B6F4-5FCC3198AEC6}"/>
    <cellStyle name="Normal 10 13 4 3" xfId="7149" xr:uid="{00000000-0005-0000-0000-0000AD000000}"/>
    <cellStyle name="Normal 10 13 4 3 2" xfId="15237" xr:uid="{F6CE9DDE-B3C1-48BA-AF33-33A2A78DB823}"/>
    <cellStyle name="Normal 10 13 4 3 2 2" xfId="31413" xr:uid="{406BA5C4-602E-4751-AEE0-3B782A2F172E}"/>
    <cellStyle name="Normal 10 13 4 3 3" xfId="23325" xr:uid="{1145E9FC-D178-4137-8A8E-9126291C834E}"/>
    <cellStyle name="Normal 10 13 4 4" xfId="9847" xr:uid="{2B41AB7C-D3B7-4B10-93D0-E5887765A10C}"/>
    <cellStyle name="Normal 10 13 4 4 2" xfId="26023" xr:uid="{EAF5FFEC-79E1-4CBE-9259-39AF690C5EB1}"/>
    <cellStyle name="Normal 10 13 4 5" xfId="17935" xr:uid="{BFB88CEA-4AAA-4AA8-9C5F-0A3BA568270E}"/>
    <cellStyle name="Normal 10 13 5" xfId="3108" xr:uid="{00000000-0005-0000-0000-0000AE000000}"/>
    <cellStyle name="Normal 10 13 5 2" xfId="11196" xr:uid="{12E12433-B53F-42C7-A669-B319AECB0ADC}"/>
    <cellStyle name="Normal 10 13 5 2 2" xfId="27372" xr:uid="{6535A4A3-2F75-4E3B-98E2-D6534C80CC87}"/>
    <cellStyle name="Normal 10 13 5 3" xfId="19284" xr:uid="{EE86BE1F-323B-4014-B524-04E5FBEA1AB1}"/>
    <cellStyle name="Normal 10 13 6" xfId="5802" xr:uid="{00000000-0005-0000-0000-0000AF000000}"/>
    <cellStyle name="Normal 10 13 6 2" xfId="13890" xr:uid="{DC07432B-0178-40A4-A6C2-ECE2F5CD12E5}"/>
    <cellStyle name="Normal 10 13 6 2 2" xfId="30066" xr:uid="{AE3BBD73-743E-4C74-9326-B6F39916FA5A}"/>
    <cellStyle name="Normal 10 13 6 3" xfId="21978" xr:uid="{A6C7E458-5131-4890-A4AA-20399276471F}"/>
    <cellStyle name="Normal 10 13 7" xfId="8500" xr:uid="{EDD23D0D-5C6F-4733-AB86-B785739F2C54}"/>
    <cellStyle name="Normal 10 13 7 2" xfId="24676" xr:uid="{313AA966-66A7-4E94-9386-8A8C90618A10}"/>
    <cellStyle name="Normal 10 13 8" xfId="16588" xr:uid="{560066F0-C5CA-4B49-91EA-CD8F84017453}"/>
    <cellStyle name="Normal 10 14" xfId="408" xr:uid="{00000000-0005-0000-0000-0000B0000000}"/>
    <cellStyle name="Normal 10 14 2" xfId="758" xr:uid="{00000000-0005-0000-0000-0000B1000000}"/>
    <cellStyle name="Normal 10 14 2 2" xfId="1433" xr:uid="{00000000-0005-0000-0000-0000B2000000}"/>
    <cellStyle name="Normal 10 14 2 2 2" xfId="2781" xr:uid="{00000000-0005-0000-0000-0000B3000000}"/>
    <cellStyle name="Normal 10 14 2 2 2 2" xfId="5477" xr:uid="{00000000-0005-0000-0000-0000B4000000}"/>
    <cellStyle name="Normal 10 14 2 2 2 2 2" xfId="13565" xr:uid="{5DAD67E9-A88E-4C5C-BBB6-8FD890847E9C}"/>
    <cellStyle name="Normal 10 14 2 2 2 2 2 2" xfId="29741" xr:uid="{020FCF2D-8FA1-4798-9D72-E7D4B05D0075}"/>
    <cellStyle name="Normal 10 14 2 2 2 2 3" xfId="21653" xr:uid="{8ACAA522-6D74-41B2-93A0-FA46EBF6AF52}"/>
    <cellStyle name="Normal 10 14 2 2 2 3" xfId="8171" xr:uid="{00000000-0005-0000-0000-0000B5000000}"/>
    <cellStyle name="Normal 10 14 2 2 2 3 2" xfId="16259" xr:uid="{23549FD0-562F-4A19-9747-A21BA0D87850}"/>
    <cellStyle name="Normal 10 14 2 2 2 3 2 2" xfId="32435" xr:uid="{4C904993-E572-41A0-864C-649DBF5CFD2E}"/>
    <cellStyle name="Normal 10 14 2 2 2 3 3" xfId="24347" xr:uid="{B9F3B98C-B1BD-4D0F-AE07-41BB40274E6C}"/>
    <cellStyle name="Normal 10 14 2 2 2 4" xfId="10869" xr:uid="{01EF304B-7652-42CE-8C33-449ED20A5B32}"/>
    <cellStyle name="Normal 10 14 2 2 2 4 2" xfId="27045" xr:uid="{5243F381-B5E0-4EE5-9A5B-6DD2B1D5D53C}"/>
    <cellStyle name="Normal 10 14 2 2 2 5" xfId="18957" xr:uid="{A8312248-6AC5-422B-B340-48DE41E2DE18}"/>
    <cellStyle name="Normal 10 14 2 2 3" xfId="4130" xr:uid="{00000000-0005-0000-0000-0000B6000000}"/>
    <cellStyle name="Normal 10 14 2 2 3 2" xfId="12218" xr:uid="{B15C4A98-3AC4-47C1-BA86-3F574B0919B2}"/>
    <cellStyle name="Normal 10 14 2 2 3 2 2" xfId="28394" xr:uid="{1B1603E1-B9E5-4A54-8EFA-0A07993CE3F3}"/>
    <cellStyle name="Normal 10 14 2 2 3 3" xfId="20306" xr:uid="{A2A14819-997E-4EAA-A20A-86CBBF11E1A3}"/>
    <cellStyle name="Normal 10 14 2 2 4" xfId="6824" xr:uid="{00000000-0005-0000-0000-0000B7000000}"/>
    <cellStyle name="Normal 10 14 2 2 4 2" xfId="14912" xr:uid="{ED69F61D-BFDF-49C3-9599-0F409030E008}"/>
    <cellStyle name="Normal 10 14 2 2 4 2 2" xfId="31088" xr:uid="{4EA87960-6276-4651-AF5E-38BBE838A836}"/>
    <cellStyle name="Normal 10 14 2 2 4 3" xfId="23000" xr:uid="{B3A3BB9E-F05A-40CA-8748-54C64BBCD19A}"/>
    <cellStyle name="Normal 10 14 2 2 5" xfId="9522" xr:uid="{E974CB04-09B5-48C7-A706-92BA91CD0CEA}"/>
    <cellStyle name="Normal 10 14 2 2 5 2" xfId="25698" xr:uid="{4FC4D282-6A07-4679-8621-335C2402641F}"/>
    <cellStyle name="Normal 10 14 2 2 6" xfId="17610" xr:uid="{B36D45ED-DA45-43B7-B598-70B4E6FC129C}"/>
    <cellStyle name="Normal 10 14 2 3" xfId="2109" xr:uid="{00000000-0005-0000-0000-0000B8000000}"/>
    <cellStyle name="Normal 10 14 2 3 2" xfId="4805" xr:uid="{00000000-0005-0000-0000-0000B9000000}"/>
    <cellStyle name="Normal 10 14 2 3 2 2" xfId="12893" xr:uid="{A5DD8D67-E9A1-486A-B139-4D5E2C98657E}"/>
    <cellStyle name="Normal 10 14 2 3 2 2 2" xfId="29069" xr:uid="{7F7D3D28-48B1-4BB4-B533-3AD9032523E8}"/>
    <cellStyle name="Normal 10 14 2 3 2 3" xfId="20981" xr:uid="{483B4D13-CE2D-4FC4-92AD-3B0F8919C12A}"/>
    <cellStyle name="Normal 10 14 2 3 3" xfId="7499" xr:uid="{00000000-0005-0000-0000-0000BA000000}"/>
    <cellStyle name="Normal 10 14 2 3 3 2" xfId="15587" xr:uid="{74A28F7E-FAE7-421E-828A-6968ABCFCB35}"/>
    <cellStyle name="Normal 10 14 2 3 3 2 2" xfId="31763" xr:uid="{AECC24F4-1A21-47AA-A024-68425E47D395}"/>
    <cellStyle name="Normal 10 14 2 3 3 3" xfId="23675" xr:uid="{71D5F653-FF3C-48BA-B9ED-C48FA6A32454}"/>
    <cellStyle name="Normal 10 14 2 3 4" xfId="10197" xr:uid="{D666AB50-A96A-4D41-AAC2-854E902A804E}"/>
    <cellStyle name="Normal 10 14 2 3 4 2" xfId="26373" xr:uid="{605F2CDD-2877-4ACA-ACDD-02246F71746A}"/>
    <cellStyle name="Normal 10 14 2 3 5" xfId="18285" xr:uid="{D01AECAB-3871-41F6-9F38-F1C71C6BF4EB}"/>
    <cellStyle name="Normal 10 14 2 4" xfId="3458" xr:uid="{00000000-0005-0000-0000-0000BB000000}"/>
    <cellStyle name="Normal 10 14 2 4 2" xfId="11546" xr:uid="{8472F3F5-55F2-4472-87D9-B6AB098099BB}"/>
    <cellStyle name="Normal 10 14 2 4 2 2" xfId="27722" xr:uid="{A0F42BD1-414F-4A10-81E8-5D0A8F7C5EDC}"/>
    <cellStyle name="Normal 10 14 2 4 3" xfId="19634" xr:uid="{7EBE3922-B642-4BD2-9A39-15E483A35594}"/>
    <cellStyle name="Normal 10 14 2 5" xfId="6152" xr:uid="{00000000-0005-0000-0000-0000BC000000}"/>
    <cellStyle name="Normal 10 14 2 5 2" xfId="14240" xr:uid="{BC4C8B1E-417C-40E3-973E-710D57C0B64C}"/>
    <cellStyle name="Normal 10 14 2 5 2 2" xfId="30416" xr:uid="{1824F6AD-6845-43A3-AF05-40B1D6528B23}"/>
    <cellStyle name="Normal 10 14 2 5 3" xfId="22328" xr:uid="{DD9C9A05-FEF2-43CD-95DE-43351E1B4947}"/>
    <cellStyle name="Normal 10 14 2 6" xfId="8850" xr:uid="{BF50EE0A-402C-4974-A6CF-F75CAB05EA8D}"/>
    <cellStyle name="Normal 10 14 2 6 2" xfId="25026" xr:uid="{5203FA4F-C3FA-4601-8949-37C46EDEA68B}"/>
    <cellStyle name="Normal 10 14 2 7" xfId="16938" xr:uid="{5AD6D85C-123F-4479-9431-4DE22A08FDDC}"/>
    <cellStyle name="Normal 10 14 3" xfId="1097" xr:uid="{00000000-0005-0000-0000-0000BD000000}"/>
    <cellStyle name="Normal 10 14 3 2" xfId="2445" xr:uid="{00000000-0005-0000-0000-0000BE000000}"/>
    <cellStyle name="Normal 10 14 3 2 2" xfId="5141" xr:uid="{00000000-0005-0000-0000-0000BF000000}"/>
    <cellStyle name="Normal 10 14 3 2 2 2" xfId="13229" xr:uid="{6279611B-6FA8-44BF-9B75-CC99138B0934}"/>
    <cellStyle name="Normal 10 14 3 2 2 2 2" xfId="29405" xr:uid="{57D24074-0B79-4D32-A632-3A51D67A3B9C}"/>
    <cellStyle name="Normal 10 14 3 2 2 3" xfId="21317" xr:uid="{213B2841-DD9E-4EE6-9A5C-07130F7D75D2}"/>
    <cellStyle name="Normal 10 14 3 2 3" xfId="7835" xr:uid="{00000000-0005-0000-0000-0000C0000000}"/>
    <cellStyle name="Normal 10 14 3 2 3 2" xfId="15923" xr:uid="{86B5D941-4FE3-41AB-AE36-F1594FE12ED1}"/>
    <cellStyle name="Normal 10 14 3 2 3 2 2" xfId="32099" xr:uid="{8D5A8582-5398-43C7-876F-34E3A2ED67FD}"/>
    <cellStyle name="Normal 10 14 3 2 3 3" xfId="24011" xr:uid="{074AD9DB-5748-4CC1-B0A6-C53C0C15C1A9}"/>
    <cellStyle name="Normal 10 14 3 2 4" xfId="10533" xr:uid="{D708F389-B916-4CC7-A8A8-ACFAB7AEF112}"/>
    <cellStyle name="Normal 10 14 3 2 4 2" xfId="26709" xr:uid="{867DBA72-24D4-4C60-95D8-2B3CCD5BC12A}"/>
    <cellStyle name="Normal 10 14 3 2 5" xfId="18621" xr:uid="{A2DB075E-5548-4C9C-8D42-072DC42C88A7}"/>
    <cellStyle name="Normal 10 14 3 3" xfId="3794" xr:uid="{00000000-0005-0000-0000-0000C1000000}"/>
    <cellStyle name="Normal 10 14 3 3 2" xfId="11882" xr:uid="{816C9345-DFF0-4DD2-B38C-2BB29A6BD1A8}"/>
    <cellStyle name="Normal 10 14 3 3 2 2" xfId="28058" xr:uid="{201168FA-6ED9-465F-9460-CE3B3AE79489}"/>
    <cellStyle name="Normal 10 14 3 3 3" xfId="19970" xr:uid="{5697353B-5FC1-408A-B5CC-66E21C50D5C1}"/>
    <cellStyle name="Normal 10 14 3 4" xfId="6488" xr:uid="{00000000-0005-0000-0000-0000C2000000}"/>
    <cellStyle name="Normal 10 14 3 4 2" xfId="14576" xr:uid="{2344D7FA-D618-465F-8270-FAC17A82C183}"/>
    <cellStyle name="Normal 10 14 3 4 2 2" xfId="30752" xr:uid="{D8CBF9AF-3292-4135-9C14-F1651CF1F2C9}"/>
    <cellStyle name="Normal 10 14 3 4 3" xfId="22664" xr:uid="{F4C8E301-02F0-4E76-B50F-FE3D5C50795A}"/>
    <cellStyle name="Normal 10 14 3 5" xfId="9186" xr:uid="{4EFE3465-4A79-49B3-8E65-13B7A3110C40}"/>
    <cellStyle name="Normal 10 14 3 5 2" xfId="25362" xr:uid="{B9480536-0D7C-41C8-8C81-EDA4DEE796FD}"/>
    <cellStyle name="Normal 10 14 3 6" xfId="17274" xr:uid="{F54C6311-A78A-4794-AC36-031263E9F0BD}"/>
    <cellStyle name="Normal 10 14 4" xfId="1773" xr:uid="{00000000-0005-0000-0000-0000C3000000}"/>
    <cellStyle name="Normal 10 14 4 2" xfId="4469" xr:uid="{00000000-0005-0000-0000-0000C4000000}"/>
    <cellStyle name="Normal 10 14 4 2 2" xfId="12557" xr:uid="{433C10A4-E2F7-438E-804D-9716BC27C67E}"/>
    <cellStyle name="Normal 10 14 4 2 2 2" xfId="28733" xr:uid="{137CEF8F-6242-476F-8B49-DC04D0B12BBF}"/>
    <cellStyle name="Normal 10 14 4 2 3" xfId="20645" xr:uid="{5C5700E5-3005-4304-AF1A-5EDADD12CB17}"/>
    <cellStyle name="Normal 10 14 4 3" xfId="7163" xr:uid="{00000000-0005-0000-0000-0000C5000000}"/>
    <cellStyle name="Normal 10 14 4 3 2" xfId="15251" xr:uid="{61816FBE-E574-436C-B9E3-3221F7E7414D}"/>
    <cellStyle name="Normal 10 14 4 3 2 2" xfId="31427" xr:uid="{6ABF3044-3529-48FB-B9A5-D18143580D58}"/>
    <cellStyle name="Normal 10 14 4 3 3" xfId="23339" xr:uid="{4AED32F6-316E-4122-ABF4-65B078359FD7}"/>
    <cellStyle name="Normal 10 14 4 4" xfId="9861" xr:uid="{48F6E914-3E76-4E87-80FF-D94D6AF66294}"/>
    <cellStyle name="Normal 10 14 4 4 2" xfId="26037" xr:uid="{3311ED35-62B2-44DA-9D99-5BE20A488E47}"/>
    <cellStyle name="Normal 10 14 4 5" xfId="17949" xr:uid="{23A37B47-A235-4B6E-97E9-01EEA4310AE6}"/>
    <cellStyle name="Normal 10 14 5" xfId="3122" xr:uid="{00000000-0005-0000-0000-0000C6000000}"/>
    <cellStyle name="Normal 10 14 5 2" xfId="11210" xr:uid="{9312A06A-3423-4F3C-9E7E-8072F593F9DA}"/>
    <cellStyle name="Normal 10 14 5 2 2" xfId="27386" xr:uid="{8E8B87D3-D048-4767-A2F1-C19C10D254F8}"/>
    <cellStyle name="Normal 10 14 5 3" xfId="19298" xr:uid="{7C92B938-B82E-4515-85AC-ECC39B916E69}"/>
    <cellStyle name="Normal 10 14 6" xfId="5816" xr:uid="{00000000-0005-0000-0000-0000C7000000}"/>
    <cellStyle name="Normal 10 14 6 2" xfId="13904" xr:uid="{C51F5F88-14BF-4B99-B46B-7A517EE09089}"/>
    <cellStyle name="Normal 10 14 6 2 2" xfId="30080" xr:uid="{C9A77BCE-4C6E-4FA0-9225-B6A5F9F46440}"/>
    <cellStyle name="Normal 10 14 6 3" xfId="21992" xr:uid="{34AD08DB-26D4-4BB7-84A8-ACFD238D01B4}"/>
    <cellStyle name="Normal 10 14 7" xfId="8514" xr:uid="{BF280442-81F2-4EDC-9083-F62378181EF4}"/>
    <cellStyle name="Normal 10 14 7 2" xfId="24690" xr:uid="{8ADF347D-7FD4-4C1A-9B67-6AF5853EDBF6}"/>
    <cellStyle name="Normal 10 14 8" xfId="16602" xr:uid="{270D576C-43CF-419D-BAEE-3C8A6E8DD9EF}"/>
    <cellStyle name="Normal 10 15" xfId="351" xr:uid="{00000000-0005-0000-0000-0000C8000000}"/>
    <cellStyle name="Normal 10 15 2" xfId="706" xr:uid="{00000000-0005-0000-0000-0000C9000000}"/>
    <cellStyle name="Normal 10 15 2 2" xfId="1381" xr:uid="{00000000-0005-0000-0000-0000CA000000}"/>
    <cellStyle name="Normal 10 15 2 2 2" xfId="2729" xr:uid="{00000000-0005-0000-0000-0000CB000000}"/>
    <cellStyle name="Normal 10 15 2 2 2 2" xfId="5425" xr:uid="{00000000-0005-0000-0000-0000CC000000}"/>
    <cellStyle name="Normal 10 15 2 2 2 2 2" xfId="13513" xr:uid="{74629E69-D159-4F74-A3D3-657A2CA2A426}"/>
    <cellStyle name="Normal 10 15 2 2 2 2 2 2" xfId="29689" xr:uid="{8674E7A7-DD20-4ABB-BA22-F8A1D4334A91}"/>
    <cellStyle name="Normal 10 15 2 2 2 2 3" xfId="21601" xr:uid="{5B0013AE-0BA6-429B-BF52-455418B4C169}"/>
    <cellStyle name="Normal 10 15 2 2 2 3" xfId="8119" xr:uid="{00000000-0005-0000-0000-0000CD000000}"/>
    <cellStyle name="Normal 10 15 2 2 2 3 2" xfId="16207" xr:uid="{F50A715A-D617-4155-B967-E9DA4D6BDE57}"/>
    <cellStyle name="Normal 10 15 2 2 2 3 2 2" xfId="32383" xr:uid="{3C60CDF1-29CA-48D1-BC1A-6174D3480EEA}"/>
    <cellStyle name="Normal 10 15 2 2 2 3 3" xfId="24295" xr:uid="{EFFA54B0-3DF9-44B7-A426-45FF6A6EAAFB}"/>
    <cellStyle name="Normal 10 15 2 2 2 4" xfId="10817" xr:uid="{6348E40C-459B-4EE1-86A0-90371BC5AF1F}"/>
    <cellStyle name="Normal 10 15 2 2 2 4 2" xfId="26993" xr:uid="{3E5C0BE2-09D0-408F-9C45-E45A2DA73ADA}"/>
    <cellStyle name="Normal 10 15 2 2 2 5" xfId="18905" xr:uid="{9C6DBD00-FC44-4945-969B-F6418E5DB9B2}"/>
    <cellStyle name="Normal 10 15 2 2 3" xfId="4078" xr:uid="{00000000-0005-0000-0000-0000CE000000}"/>
    <cellStyle name="Normal 10 15 2 2 3 2" xfId="12166" xr:uid="{E8BE7690-BA33-435C-AA46-609C1B3C6FAF}"/>
    <cellStyle name="Normal 10 15 2 2 3 2 2" xfId="28342" xr:uid="{13F8410B-58A4-4422-8CE7-FD33219BE3D6}"/>
    <cellStyle name="Normal 10 15 2 2 3 3" xfId="20254" xr:uid="{85DE6ACC-3CAB-4F50-9C04-8D925265F266}"/>
    <cellStyle name="Normal 10 15 2 2 4" xfId="6772" xr:uid="{00000000-0005-0000-0000-0000CF000000}"/>
    <cellStyle name="Normal 10 15 2 2 4 2" xfId="14860" xr:uid="{C67A3AF5-96F7-4ACC-8A44-2EF8C2B5B2C4}"/>
    <cellStyle name="Normal 10 15 2 2 4 2 2" xfId="31036" xr:uid="{4C0CDB84-B876-463A-99FA-D7BA5F23FB27}"/>
    <cellStyle name="Normal 10 15 2 2 4 3" xfId="22948" xr:uid="{4CD87C06-0E8D-40BB-8058-00267257260D}"/>
    <cellStyle name="Normal 10 15 2 2 5" xfId="9470" xr:uid="{620ACB6F-AC7F-464C-9E1F-68915969125B}"/>
    <cellStyle name="Normal 10 15 2 2 5 2" xfId="25646" xr:uid="{6D284587-488D-40DC-85CA-B9F12F1BF6F6}"/>
    <cellStyle name="Normal 10 15 2 2 6" xfId="17558" xr:uid="{756CABBC-67B9-4848-9895-598C37F19A49}"/>
    <cellStyle name="Normal 10 15 2 3" xfId="2057" xr:uid="{00000000-0005-0000-0000-0000D0000000}"/>
    <cellStyle name="Normal 10 15 2 3 2" xfId="4753" xr:uid="{00000000-0005-0000-0000-0000D1000000}"/>
    <cellStyle name="Normal 10 15 2 3 2 2" xfId="12841" xr:uid="{94164667-5312-4A3D-A740-4458394E4A14}"/>
    <cellStyle name="Normal 10 15 2 3 2 2 2" xfId="29017" xr:uid="{7FD77415-5110-4D2C-8CC3-CB0A7A6D9D3C}"/>
    <cellStyle name="Normal 10 15 2 3 2 3" xfId="20929" xr:uid="{1B06C0C4-6887-4F72-9359-C366494017A6}"/>
    <cellStyle name="Normal 10 15 2 3 3" xfId="7447" xr:uid="{00000000-0005-0000-0000-0000D2000000}"/>
    <cellStyle name="Normal 10 15 2 3 3 2" xfId="15535" xr:uid="{E8F55604-8129-497D-A65F-C168C612CA99}"/>
    <cellStyle name="Normal 10 15 2 3 3 2 2" xfId="31711" xr:uid="{53244BF4-C7EE-438A-B157-EB8E98E3C5FB}"/>
    <cellStyle name="Normal 10 15 2 3 3 3" xfId="23623" xr:uid="{E94A0058-A938-4FDF-BC8E-0D4F3DE4936E}"/>
    <cellStyle name="Normal 10 15 2 3 4" xfId="10145" xr:uid="{7EED4537-FAFD-4B76-AEAB-58D7788828C4}"/>
    <cellStyle name="Normal 10 15 2 3 4 2" xfId="26321" xr:uid="{1443EFE4-CA3C-4F42-9E0B-482765A8E9E6}"/>
    <cellStyle name="Normal 10 15 2 3 5" xfId="18233" xr:uid="{8E8356BB-A1AD-4048-BC1B-FCA72C9A6230}"/>
    <cellStyle name="Normal 10 15 2 4" xfId="3406" xr:uid="{00000000-0005-0000-0000-0000D3000000}"/>
    <cellStyle name="Normal 10 15 2 4 2" xfId="11494" xr:uid="{63E03096-C20F-43E2-875E-3F8C526D2FB8}"/>
    <cellStyle name="Normal 10 15 2 4 2 2" xfId="27670" xr:uid="{22E73ACB-5DD1-40C0-97D2-AE8AAB221159}"/>
    <cellStyle name="Normal 10 15 2 4 3" xfId="19582" xr:uid="{39A2A0E7-6123-4769-A9E5-360112FC8B7D}"/>
    <cellStyle name="Normal 10 15 2 5" xfId="6100" xr:uid="{00000000-0005-0000-0000-0000D4000000}"/>
    <cellStyle name="Normal 10 15 2 5 2" xfId="14188" xr:uid="{10393865-8015-47EC-AC90-CCB14464551A}"/>
    <cellStyle name="Normal 10 15 2 5 2 2" xfId="30364" xr:uid="{523A6671-4ACA-4F4C-BEAC-F1F052BD2B00}"/>
    <cellStyle name="Normal 10 15 2 5 3" xfId="22276" xr:uid="{FAF31989-E1EF-4A71-B8FB-F27C228FDC79}"/>
    <cellStyle name="Normal 10 15 2 6" xfId="8798" xr:uid="{18AE3DAA-5E07-4522-B001-470D0F8568AE}"/>
    <cellStyle name="Normal 10 15 2 6 2" xfId="24974" xr:uid="{2D6C5186-233A-47E4-84B0-E83C8ABAEA80}"/>
    <cellStyle name="Normal 10 15 2 7" xfId="16886" xr:uid="{211429E2-7CF9-4D3E-BEE1-F7C557AD0E7F}"/>
    <cellStyle name="Normal 10 15 3" xfId="1045" xr:uid="{00000000-0005-0000-0000-0000D5000000}"/>
    <cellStyle name="Normal 10 15 3 2" xfId="2393" xr:uid="{00000000-0005-0000-0000-0000D6000000}"/>
    <cellStyle name="Normal 10 15 3 2 2" xfId="5089" xr:uid="{00000000-0005-0000-0000-0000D7000000}"/>
    <cellStyle name="Normal 10 15 3 2 2 2" xfId="13177" xr:uid="{5CB861B1-6734-42E7-AD14-EE6ADBDD6C38}"/>
    <cellStyle name="Normal 10 15 3 2 2 2 2" xfId="29353" xr:uid="{1B5D7F48-8861-41E4-B116-D642CF2BDCD1}"/>
    <cellStyle name="Normal 10 15 3 2 2 3" xfId="21265" xr:uid="{88119569-EDFB-4FF1-B64E-24405E2F1122}"/>
    <cellStyle name="Normal 10 15 3 2 3" xfId="7783" xr:uid="{00000000-0005-0000-0000-0000D8000000}"/>
    <cellStyle name="Normal 10 15 3 2 3 2" xfId="15871" xr:uid="{F494368F-8B4B-4740-A9C7-C70A3579E13E}"/>
    <cellStyle name="Normal 10 15 3 2 3 2 2" xfId="32047" xr:uid="{1702124F-985C-4390-9E6F-F9618403CED4}"/>
    <cellStyle name="Normal 10 15 3 2 3 3" xfId="23959" xr:uid="{E0961E78-03CB-4BE9-A064-B550A0825CBB}"/>
    <cellStyle name="Normal 10 15 3 2 4" xfId="10481" xr:uid="{B8F7AD42-5592-463A-A01B-9F55D145738D}"/>
    <cellStyle name="Normal 10 15 3 2 4 2" xfId="26657" xr:uid="{4BDDD5E4-C805-4A3B-B024-DB35120993F2}"/>
    <cellStyle name="Normal 10 15 3 2 5" xfId="18569" xr:uid="{D1A2CB81-8532-450A-944A-515432792E15}"/>
    <cellStyle name="Normal 10 15 3 3" xfId="3742" xr:uid="{00000000-0005-0000-0000-0000D9000000}"/>
    <cellStyle name="Normal 10 15 3 3 2" xfId="11830" xr:uid="{645A0A5E-36F3-4171-A979-FF384CBE0A91}"/>
    <cellStyle name="Normal 10 15 3 3 2 2" xfId="28006" xr:uid="{D36F86D5-7075-49C4-B3EC-55DA0E89B379}"/>
    <cellStyle name="Normal 10 15 3 3 3" xfId="19918" xr:uid="{F4AD96B1-3AB8-47B0-B672-E7EA953772C6}"/>
    <cellStyle name="Normal 10 15 3 4" xfId="6436" xr:uid="{00000000-0005-0000-0000-0000DA000000}"/>
    <cellStyle name="Normal 10 15 3 4 2" xfId="14524" xr:uid="{A894127D-EFDF-4226-84CA-96BEEC63F89A}"/>
    <cellStyle name="Normal 10 15 3 4 2 2" xfId="30700" xr:uid="{C4397468-F0A1-48C1-A0EE-D7E06271D8B4}"/>
    <cellStyle name="Normal 10 15 3 4 3" xfId="22612" xr:uid="{D559B754-6DB7-4010-9DB7-38EAD9DF660E}"/>
    <cellStyle name="Normal 10 15 3 5" xfId="9134" xr:uid="{85CFEC7E-48DF-48DF-BD9F-F303923CE3D9}"/>
    <cellStyle name="Normal 10 15 3 5 2" xfId="25310" xr:uid="{35A35D82-925E-471A-A1AE-5AB58F44139A}"/>
    <cellStyle name="Normal 10 15 3 6" xfId="17222" xr:uid="{C6712D20-3D0A-4B39-9CD4-FC13582646EE}"/>
    <cellStyle name="Normal 10 15 4" xfId="1721" xr:uid="{00000000-0005-0000-0000-0000DB000000}"/>
    <cellStyle name="Normal 10 15 4 2" xfId="4417" xr:uid="{00000000-0005-0000-0000-0000DC000000}"/>
    <cellStyle name="Normal 10 15 4 2 2" xfId="12505" xr:uid="{A9D28D16-9E62-4208-81E0-C1F50A9BFD1C}"/>
    <cellStyle name="Normal 10 15 4 2 2 2" xfId="28681" xr:uid="{A88CA4B7-D959-4ABF-9D6A-A9088ED8FE0C}"/>
    <cellStyle name="Normal 10 15 4 2 3" xfId="20593" xr:uid="{D3BC1BCB-01A6-46D5-B74E-F5A3D619BA45}"/>
    <cellStyle name="Normal 10 15 4 3" xfId="7111" xr:uid="{00000000-0005-0000-0000-0000DD000000}"/>
    <cellStyle name="Normal 10 15 4 3 2" xfId="15199" xr:uid="{E48DB371-B9F1-47D0-9B9C-D9EC89BF05EE}"/>
    <cellStyle name="Normal 10 15 4 3 2 2" xfId="31375" xr:uid="{991EBF4B-09AE-4D36-AC11-652C46C495AA}"/>
    <cellStyle name="Normal 10 15 4 3 3" xfId="23287" xr:uid="{E7A22662-5410-4ACD-AD1A-CA9D8052E429}"/>
    <cellStyle name="Normal 10 15 4 4" xfId="9809" xr:uid="{3DF686BF-538F-4845-A9E7-5AEA62EF993D}"/>
    <cellStyle name="Normal 10 15 4 4 2" xfId="25985" xr:uid="{4B1B40D6-D8A9-4AB7-934B-F2AE0150AD5C}"/>
    <cellStyle name="Normal 10 15 4 5" xfId="17897" xr:uid="{61553B52-2626-4771-B96A-7AA5C694378F}"/>
    <cellStyle name="Normal 10 15 5" xfId="3070" xr:uid="{00000000-0005-0000-0000-0000DE000000}"/>
    <cellStyle name="Normal 10 15 5 2" xfId="11158" xr:uid="{27FA24D9-AACB-47D8-B8FD-C498AA4E41D9}"/>
    <cellStyle name="Normal 10 15 5 2 2" xfId="27334" xr:uid="{FB3F02E1-4948-4A29-849B-37C3E2F981A3}"/>
    <cellStyle name="Normal 10 15 5 3" xfId="19246" xr:uid="{E2A9C205-5A10-4C4C-A09D-619D7CDC9F98}"/>
    <cellStyle name="Normal 10 15 6" xfId="5764" xr:uid="{00000000-0005-0000-0000-0000DF000000}"/>
    <cellStyle name="Normal 10 15 6 2" xfId="13852" xr:uid="{ECD09216-7D91-4DBC-8824-DF7387CE1C21}"/>
    <cellStyle name="Normal 10 15 6 2 2" xfId="30028" xr:uid="{4D110DFC-FD7C-4B44-952C-72EB9E97595E}"/>
    <cellStyle name="Normal 10 15 6 3" xfId="21940" xr:uid="{2B7E0C0C-E1EB-45FA-8FDB-198D6A29B025}"/>
    <cellStyle name="Normal 10 15 7" xfId="8462" xr:uid="{48A1D62D-BFAE-4864-9D3E-C671A514338B}"/>
    <cellStyle name="Normal 10 15 7 2" xfId="24638" xr:uid="{2FB4139A-6ED0-425C-8CF3-4E74DBD950B1}"/>
    <cellStyle name="Normal 10 15 8" xfId="16550" xr:uid="{8DD23314-6BD5-44E6-9523-6AB12E8E5674}"/>
    <cellStyle name="Normal 10 16" xfId="382" xr:uid="{00000000-0005-0000-0000-0000E0000000}"/>
    <cellStyle name="Normal 10 16 2" xfId="734" xr:uid="{00000000-0005-0000-0000-0000E1000000}"/>
    <cellStyle name="Normal 10 16 2 2" xfId="1409" xr:uid="{00000000-0005-0000-0000-0000E2000000}"/>
    <cellStyle name="Normal 10 16 2 2 2" xfId="2757" xr:uid="{00000000-0005-0000-0000-0000E3000000}"/>
    <cellStyle name="Normal 10 16 2 2 2 2" xfId="5453" xr:uid="{00000000-0005-0000-0000-0000E4000000}"/>
    <cellStyle name="Normal 10 16 2 2 2 2 2" xfId="13541" xr:uid="{ED7E0B0A-3199-4F3E-9028-1AB17B5D940C}"/>
    <cellStyle name="Normal 10 16 2 2 2 2 2 2" xfId="29717" xr:uid="{495E5295-FB92-4216-BB7B-F9FA4F89CEFA}"/>
    <cellStyle name="Normal 10 16 2 2 2 2 3" xfId="21629" xr:uid="{6F5DCEBE-17F0-4BD6-8B77-8AC49D17E6A9}"/>
    <cellStyle name="Normal 10 16 2 2 2 3" xfId="8147" xr:uid="{00000000-0005-0000-0000-0000E5000000}"/>
    <cellStyle name="Normal 10 16 2 2 2 3 2" xfId="16235" xr:uid="{1E1F74D9-F957-44C8-864B-4807A2C946BB}"/>
    <cellStyle name="Normal 10 16 2 2 2 3 2 2" xfId="32411" xr:uid="{BAEAF010-0AF4-4711-817A-ABAA9DDE34E5}"/>
    <cellStyle name="Normal 10 16 2 2 2 3 3" xfId="24323" xr:uid="{2CABE58B-58BC-4039-B1C9-B5EEA1F56D4D}"/>
    <cellStyle name="Normal 10 16 2 2 2 4" xfId="10845" xr:uid="{97E89926-36E1-432D-B803-E5908946978F}"/>
    <cellStyle name="Normal 10 16 2 2 2 4 2" xfId="27021" xr:uid="{448A33BC-E57E-4CF4-B199-901A06BA22F2}"/>
    <cellStyle name="Normal 10 16 2 2 2 5" xfId="18933" xr:uid="{EBCD6E70-243C-4DB5-B012-299D7DC29A97}"/>
    <cellStyle name="Normal 10 16 2 2 3" xfId="4106" xr:uid="{00000000-0005-0000-0000-0000E6000000}"/>
    <cellStyle name="Normal 10 16 2 2 3 2" xfId="12194" xr:uid="{FD869EF1-B467-442C-BF4C-796F2E132BFB}"/>
    <cellStyle name="Normal 10 16 2 2 3 2 2" xfId="28370" xr:uid="{FFF81516-0E46-42C5-A74F-964C2902AEA4}"/>
    <cellStyle name="Normal 10 16 2 2 3 3" xfId="20282" xr:uid="{0463F0A3-029B-4296-B55A-ABFC7129E4CA}"/>
    <cellStyle name="Normal 10 16 2 2 4" xfId="6800" xr:uid="{00000000-0005-0000-0000-0000E7000000}"/>
    <cellStyle name="Normal 10 16 2 2 4 2" xfId="14888" xr:uid="{7441DAC1-3158-4597-8B64-B72E637AB916}"/>
    <cellStyle name="Normal 10 16 2 2 4 2 2" xfId="31064" xr:uid="{AF8A2576-25E1-4D50-A4C2-E100F7F4DD1D}"/>
    <cellStyle name="Normal 10 16 2 2 4 3" xfId="22976" xr:uid="{6DAC8DA0-665C-4AE0-89D4-8EB6523F2ED8}"/>
    <cellStyle name="Normal 10 16 2 2 5" xfId="9498" xr:uid="{E231EC1C-58CE-40B2-A56C-3FC2C799A4B4}"/>
    <cellStyle name="Normal 10 16 2 2 5 2" xfId="25674" xr:uid="{22546BDC-A1A2-4FD4-999B-97D45444CF7A}"/>
    <cellStyle name="Normal 10 16 2 2 6" xfId="17586" xr:uid="{5A7DAE3A-767F-4E44-87F4-22F0DC64EBAA}"/>
    <cellStyle name="Normal 10 16 2 3" xfId="2085" xr:uid="{00000000-0005-0000-0000-0000E8000000}"/>
    <cellStyle name="Normal 10 16 2 3 2" xfId="4781" xr:uid="{00000000-0005-0000-0000-0000E9000000}"/>
    <cellStyle name="Normal 10 16 2 3 2 2" xfId="12869" xr:uid="{02A0E8A6-E25B-4650-9457-CEAF19B2C405}"/>
    <cellStyle name="Normal 10 16 2 3 2 2 2" xfId="29045" xr:uid="{67B75D95-2B6B-41EC-BD8E-9DF98C8B28E7}"/>
    <cellStyle name="Normal 10 16 2 3 2 3" xfId="20957" xr:uid="{529CAD92-FED2-452B-AE6F-F92B79D16CBD}"/>
    <cellStyle name="Normal 10 16 2 3 3" xfId="7475" xr:uid="{00000000-0005-0000-0000-0000EA000000}"/>
    <cellStyle name="Normal 10 16 2 3 3 2" xfId="15563" xr:uid="{203F532F-056E-4BB8-8C9A-CE17A6513FBF}"/>
    <cellStyle name="Normal 10 16 2 3 3 2 2" xfId="31739" xr:uid="{DCCB3153-0845-4469-B53E-ED3009AC6956}"/>
    <cellStyle name="Normal 10 16 2 3 3 3" xfId="23651" xr:uid="{FADB184E-1FE8-4D3A-BF6F-76BEB18D635B}"/>
    <cellStyle name="Normal 10 16 2 3 4" xfId="10173" xr:uid="{AF0D7CD5-AF05-4E91-8223-D0E9AF835781}"/>
    <cellStyle name="Normal 10 16 2 3 4 2" xfId="26349" xr:uid="{A91376C0-3289-46EA-9247-CB2C0534A555}"/>
    <cellStyle name="Normal 10 16 2 3 5" xfId="18261" xr:uid="{3BE64E71-54BA-498D-B901-7EE2301C2519}"/>
    <cellStyle name="Normal 10 16 2 4" xfId="3434" xr:uid="{00000000-0005-0000-0000-0000EB000000}"/>
    <cellStyle name="Normal 10 16 2 4 2" xfId="11522" xr:uid="{6D7F06D9-8436-4AFC-B682-FC1FBF76BCC1}"/>
    <cellStyle name="Normal 10 16 2 4 2 2" xfId="27698" xr:uid="{A733633B-CFE8-4BCF-8E77-2A9D5D55D8E9}"/>
    <cellStyle name="Normal 10 16 2 4 3" xfId="19610" xr:uid="{6DF6DE55-D6B4-49B4-BB2B-F1CC929A56AE}"/>
    <cellStyle name="Normal 10 16 2 5" xfId="6128" xr:uid="{00000000-0005-0000-0000-0000EC000000}"/>
    <cellStyle name="Normal 10 16 2 5 2" xfId="14216" xr:uid="{2A7F133A-6DCC-4D3E-B3A5-3BD2ADB32F2C}"/>
    <cellStyle name="Normal 10 16 2 5 2 2" xfId="30392" xr:uid="{6EDF8697-8CF0-4AE5-B7A9-4214D69058AC}"/>
    <cellStyle name="Normal 10 16 2 5 3" xfId="22304" xr:uid="{A5724F4D-1CBD-40FD-AE5B-6B6E35AA2BA0}"/>
    <cellStyle name="Normal 10 16 2 6" xfId="8826" xr:uid="{06693FF7-BF74-4DDA-92E8-474ED0A4D0B0}"/>
    <cellStyle name="Normal 10 16 2 6 2" xfId="25002" xr:uid="{82E11FDC-F694-471B-A8F7-003A39B2C57D}"/>
    <cellStyle name="Normal 10 16 2 7" xfId="16914" xr:uid="{1C576D6B-BC1B-4FA4-935B-6F42193B3BB1}"/>
    <cellStyle name="Normal 10 16 3" xfId="1073" xr:uid="{00000000-0005-0000-0000-0000ED000000}"/>
    <cellStyle name="Normal 10 16 3 2" xfId="2421" xr:uid="{00000000-0005-0000-0000-0000EE000000}"/>
    <cellStyle name="Normal 10 16 3 2 2" xfId="5117" xr:uid="{00000000-0005-0000-0000-0000EF000000}"/>
    <cellStyle name="Normal 10 16 3 2 2 2" xfId="13205" xr:uid="{EFC03A86-4986-4535-9BDC-A10CCD64F901}"/>
    <cellStyle name="Normal 10 16 3 2 2 2 2" xfId="29381" xr:uid="{7A50A4F1-E8DC-4E2A-BCB6-9DC09B72C2C9}"/>
    <cellStyle name="Normal 10 16 3 2 2 3" xfId="21293" xr:uid="{A9777756-3391-4196-BB5A-EAE848F3959B}"/>
    <cellStyle name="Normal 10 16 3 2 3" xfId="7811" xr:uid="{00000000-0005-0000-0000-0000F0000000}"/>
    <cellStyle name="Normal 10 16 3 2 3 2" xfId="15899" xr:uid="{829984C3-A23C-43E1-A108-3915A76DE954}"/>
    <cellStyle name="Normal 10 16 3 2 3 2 2" xfId="32075" xr:uid="{FE92621F-CB24-49E4-AAFE-840162ABE9BF}"/>
    <cellStyle name="Normal 10 16 3 2 3 3" xfId="23987" xr:uid="{47106B82-874B-421C-8B79-2F16AF83D584}"/>
    <cellStyle name="Normal 10 16 3 2 4" xfId="10509" xr:uid="{2C53DCD9-8713-4A8B-A45C-7ACFBB835429}"/>
    <cellStyle name="Normal 10 16 3 2 4 2" xfId="26685" xr:uid="{2777F79A-E7E1-4AFF-BE61-29D05A9F1BBF}"/>
    <cellStyle name="Normal 10 16 3 2 5" xfId="18597" xr:uid="{9751E5E1-D780-4434-B766-F025DAE0D37B}"/>
    <cellStyle name="Normal 10 16 3 3" xfId="3770" xr:uid="{00000000-0005-0000-0000-0000F1000000}"/>
    <cellStyle name="Normal 10 16 3 3 2" xfId="11858" xr:uid="{F33F8E0B-9491-4DAF-B49E-4339A0480049}"/>
    <cellStyle name="Normal 10 16 3 3 2 2" xfId="28034" xr:uid="{15F6BEE4-EE3D-465A-B1FF-80DFC064C494}"/>
    <cellStyle name="Normal 10 16 3 3 3" xfId="19946" xr:uid="{D5755488-A584-4A32-A6AC-3DD3831D6069}"/>
    <cellStyle name="Normal 10 16 3 4" xfId="6464" xr:uid="{00000000-0005-0000-0000-0000F2000000}"/>
    <cellStyle name="Normal 10 16 3 4 2" xfId="14552" xr:uid="{D3448108-A208-44F0-B95B-4A99752E4B03}"/>
    <cellStyle name="Normal 10 16 3 4 2 2" xfId="30728" xr:uid="{5A599D98-D462-47FF-9AB8-449A4D36E5AB}"/>
    <cellStyle name="Normal 10 16 3 4 3" xfId="22640" xr:uid="{E5EB1F74-47BF-4947-A962-A44A2F49C336}"/>
    <cellStyle name="Normal 10 16 3 5" xfId="9162" xr:uid="{415EFAB3-D586-4156-A285-CC02F9920A58}"/>
    <cellStyle name="Normal 10 16 3 5 2" xfId="25338" xr:uid="{4FC1C7D9-8C6A-4FC3-ADEE-59D33B7C1FE6}"/>
    <cellStyle name="Normal 10 16 3 6" xfId="17250" xr:uid="{F1D1D236-6CEA-40C9-BC42-38A3A10B0517}"/>
    <cellStyle name="Normal 10 16 4" xfId="1749" xr:uid="{00000000-0005-0000-0000-0000F3000000}"/>
    <cellStyle name="Normal 10 16 4 2" xfId="4445" xr:uid="{00000000-0005-0000-0000-0000F4000000}"/>
    <cellStyle name="Normal 10 16 4 2 2" xfId="12533" xr:uid="{E86448C1-784F-455F-9F69-C886342B1236}"/>
    <cellStyle name="Normal 10 16 4 2 2 2" xfId="28709" xr:uid="{B8E4FBCD-1933-4BAF-8B66-7C912682819C}"/>
    <cellStyle name="Normal 10 16 4 2 3" xfId="20621" xr:uid="{214D1DDD-2A59-4EF4-B5F4-C006E87BC252}"/>
    <cellStyle name="Normal 10 16 4 3" xfId="7139" xr:uid="{00000000-0005-0000-0000-0000F5000000}"/>
    <cellStyle name="Normal 10 16 4 3 2" xfId="15227" xr:uid="{BBE08CE1-2039-4D07-B853-0D778E8702F0}"/>
    <cellStyle name="Normal 10 16 4 3 2 2" xfId="31403" xr:uid="{F61867C8-B7F3-4D88-839F-B82A5E5BFFEF}"/>
    <cellStyle name="Normal 10 16 4 3 3" xfId="23315" xr:uid="{A37AEBC8-90EB-4BAF-A28B-F748338034D5}"/>
    <cellStyle name="Normal 10 16 4 4" xfId="9837" xr:uid="{BA5B10E7-CC97-4EC9-A072-9120E4917F4F}"/>
    <cellStyle name="Normal 10 16 4 4 2" xfId="26013" xr:uid="{1ED2D533-DC0B-433E-9373-493E8C8E7DF3}"/>
    <cellStyle name="Normal 10 16 4 5" xfId="17925" xr:uid="{811EF971-6E23-4DD4-9867-8065DCB13B72}"/>
    <cellStyle name="Normal 10 16 5" xfId="3098" xr:uid="{00000000-0005-0000-0000-0000F6000000}"/>
    <cellStyle name="Normal 10 16 5 2" xfId="11186" xr:uid="{16CC2E39-3933-4985-8C7C-D73E82A3333D}"/>
    <cellStyle name="Normal 10 16 5 2 2" xfId="27362" xr:uid="{D5B4B54D-A937-4C0D-AB4D-19A5B2A4DFFD}"/>
    <cellStyle name="Normal 10 16 5 3" xfId="19274" xr:uid="{7240F8DF-7C03-49BB-983E-60D99C3436C8}"/>
    <cellStyle name="Normal 10 16 6" xfId="5792" xr:uid="{00000000-0005-0000-0000-0000F7000000}"/>
    <cellStyle name="Normal 10 16 6 2" xfId="13880" xr:uid="{71771041-E329-4C57-837C-07719E671ACA}"/>
    <cellStyle name="Normal 10 16 6 2 2" xfId="30056" xr:uid="{D3F84AC4-45C8-47B0-8AD5-913AD5719AB9}"/>
    <cellStyle name="Normal 10 16 6 3" xfId="21968" xr:uid="{0C248974-CE95-4A1C-8585-736DC0C09136}"/>
    <cellStyle name="Normal 10 16 7" xfId="8490" xr:uid="{5E4FB955-1761-4DB9-9E5B-8296B5970B1F}"/>
    <cellStyle name="Normal 10 16 7 2" xfId="24666" xr:uid="{D012F5C5-133C-4EC4-A9EB-6C0EC71F93A1}"/>
    <cellStyle name="Normal 10 16 8" xfId="16578" xr:uid="{D683E03E-DDC8-4606-9610-1F2D251EC669}"/>
    <cellStyle name="Normal 10 17" xfId="440" xr:uid="{00000000-0005-0000-0000-0000F8000000}"/>
    <cellStyle name="Normal 10 17 2" xfId="1115" xr:uid="{00000000-0005-0000-0000-0000F9000000}"/>
    <cellStyle name="Normal 10 17 2 2" xfId="2463" xr:uid="{00000000-0005-0000-0000-0000FA000000}"/>
    <cellStyle name="Normal 10 17 2 2 2" xfId="5159" xr:uid="{00000000-0005-0000-0000-0000FB000000}"/>
    <cellStyle name="Normal 10 17 2 2 2 2" xfId="13247" xr:uid="{ABE123DC-5D40-4134-A487-4361A1458340}"/>
    <cellStyle name="Normal 10 17 2 2 2 2 2" xfId="29423" xr:uid="{44A3C0FD-F356-4F55-A09F-0C608191E609}"/>
    <cellStyle name="Normal 10 17 2 2 2 3" xfId="21335" xr:uid="{22BF9E75-A0E4-4E88-8995-F8ED9ABF45C1}"/>
    <cellStyle name="Normal 10 17 2 2 3" xfId="7853" xr:uid="{00000000-0005-0000-0000-0000FC000000}"/>
    <cellStyle name="Normal 10 17 2 2 3 2" xfId="15941" xr:uid="{F9320086-3E2F-41E1-9E37-2CDBE23420B0}"/>
    <cellStyle name="Normal 10 17 2 2 3 2 2" xfId="32117" xr:uid="{806100CE-AD28-4C61-B3CE-57F10B5EE726}"/>
    <cellStyle name="Normal 10 17 2 2 3 3" xfId="24029" xr:uid="{0421B1EA-CC51-405B-ABA5-B369AFDDF4E7}"/>
    <cellStyle name="Normal 10 17 2 2 4" xfId="10551" xr:uid="{9BC5CD99-2835-42AC-8B9C-241641BFC4E7}"/>
    <cellStyle name="Normal 10 17 2 2 4 2" xfId="26727" xr:uid="{6833062A-8A2E-4907-9DA6-F49D826D5BDA}"/>
    <cellStyle name="Normal 10 17 2 2 5" xfId="18639" xr:uid="{140145EA-CAEA-48DD-8F3F-2AB992614275}"/>
    <cellStyle name="Normal 10 17 2 3" xfId="3812" xr:uid="{00000000-0005-0000-0000-0000FD000000}"/>
    <cellStyle name="Normal 10 17 2 3 2" xfId="11900" xr:uid="{44860871-053F-4823-9A41-ECEE984218EC}"/>
    <cellStyle name="Normal 10 17 2 3 2 2" xfId="28076" xr:uid="{BC7D1AC6-EEA9-40CA-8338-6018CE3A084C}"/>
    <cellStyle name="Normal 10 17 2 3 3" xfId="19988" xr:uid="{1F90217C-A51A-43F5-8053-33D970B7BD55}"/>
    <cellStyle name="Normal 10 17 2 4" xfId="6506" xr:uid="{00000000-0005-0000-0000-0000FE000000}"/>
    <cellStyle name="Normal 10 17 2 4 2" xfId="14594" xr:uid="{43DE8251-DD37-4F58-9EF9-7AB90B1B32CD}"/>
    <cellStyle name="Normal 10 17 2 4 2 2" xfId="30770" xr:uid="{2705A105-6873-4262-A5E5-208C5624CA58}"/>
    <cellStyle name="Normal 10 17 2 4 3" xfId="22682" xr:uid="{B7AAFFE4-955D-42CF-A0B0-EE5AAE14BC5E}"/>
    <cellStyle name="Normal 10 17 2 5" xfId="9204" xr:uid="{B2BFF887-D277-4BF0-9123-3E9BD3CD8926}"/>
    <cellStyle name="Normal 10 17 2 5 2" xfId="25380" xr:uid="{615B750E-B653-48F5-AD4B-0491A38F77F1}"/>
    <cellStyle name="Normal 10 17 2 6" xfId="17292" xr:uid="{D8FDB652-753C-4D60-840D-6E63A3555BEA}"/>
    <cellStyle name="Normal 10 17 3" xfId="1791" xr:uid="{00000000-0005-0000-0000-0000FF000000}"/>
    <cellStyle name="Normal 10 17 3 2" xfId="4487" xr:uid="{00000000-0005-0000-0000-000000010000}"/>
    <cellStyle name="Normal 10 17 3 2 2" xfId="12575" xr:uid="{18CD5BE5-4A96-4083-808D-4E296AAEFCB1}"/>
    <cellStyle name="Normal 10 17 3 2 2 2" xfId="28751" xr:uid="{3C42464D-1218-4FCF-8DCF-0F32BF5E28AE}"/>
    <cellStyle name="Normal 10 17 3 2 3" xfId="20663" xr:uid="{6FFB5B78-1D34-4EEE-A579-9FA30EAA78C0}"/>
    <cellStyle name="Normal 10 17 3 3" xfId="7181" xr:uid="{00000000-0005-0000-0000-000001010000}"/>
    <cellStyle name="Normal 10 17 3 3 2" xfId="15269" xr:uid="{520F3D7C-2C91-43BE-B6D5-66ED96D31856}"/>
    <cellStyle name="Normal 10 17 3 3 2 2" xfId="31445" xr:uid="{113A2529-879F-433F-BEE0-5736AAD4C0EA}"/>
    <cellStyle name="Normal 10 17 3 3 3" xfId="23357" xr:uid="{15296E46-A78A-4722-8058-DC54B667732E}"/>
    <cellStyle name="Normal 10 17 3 4" xfId="9879" xr:uid="{71CE006F-1180-44A9-80B7-2EEEBC97702B}"/>
    <cellStyle name="Normal 10 17 3 4 2" xfId="26055" xr:uid="{E6E23C53-F911-4370-BFB5-2CFA9066D3FD}"/>
    <cellStyle name="Normal 10 17 3 5" xfId="17967" xr:uid="{DB43508B-2585-4D50-8529-2C35C6E22A0B}"/>
    <cellStyle name="Normal 10 17 4" xfId="3140" xr:uid="{00000000-0005-0000-0000-000002010000}"/>
    <cellStyle name="Normal 10 17 4 2" xfId="11228" xr:uid="{01E03BB1-FD6B-49C6-871A-EC38BF97E68E}"/>
    <cellStyle name="Normal 10 17 4 2 2" xfId="27404" xr:uid="{91935701-9525-49D5-8DA7-F40D8DD418A4}"/>
    <cellStyle name="Normal 10 17 4 3" xfId="19316" xr:uid="{00EE9DD4-D47A-4D40-B3D5-93560D26984F}"/>
    <cellStyle name="Normal 10 17 5" xfId="5834" xr:uid="{00000000-0005-0000-0000-000003010000}"/>
    <cellStyle name="Normal 10 17 5 2" xfId="13922" xr:uid="{8D4100B5-9104-41C2-93CE-B3E9583EE950}"/>
    <cellStyle name="Normal 10 17 5 2 2" xfId="30098" xr:uid="{D75EFCCF-D6EC-4166-91D1-81071DBBB352}"/>
    <cellStyle name="Normal 10 17 5 3" xfId="22010" xr:uid="{ADC7F1F5-E91C-4DB2-BD59-FAAA529BD122}"/>
    <cellStyle name="Normal 10 17 6" xfId="8532" xr:uid="{CE696065-30F2-471F-AAB9-597E7D8F1DDB}"/>
    <cellStyle name="Normal 10 17 6 2" xfId="24708" xr:uid="{42DCF265-03EA-4F30-948D-D24C8983DDB9}"/>
    <cellStyle name="Normal 10 17 7" xfId="16620" xr:uid="{F3522F79-4B72-4AC7-9859-1D9A048FD738}"/>
    <cellStyle name="Normal 10 18" xfId="779" xr:uid="{00000000-0005-0000-0000-000004010000}"/>
    <cellStyle name="Normal 10 18 2" xfId="2127" xr:uid="{00000000-0005-0000-0000-000005010000}"/>
    <cellStyle name="Normal 10 18 2 2" xfId="4823" xr:uid="{00000000-0005-0000-0000-000006010000}"/>
    <cellStyle name="Normal 10 18 2 2 2" xfId="12911" xr:uid="{651B25A7-E2BD-47F3-8086-F45EE18A6DA4}"/>
    <cellStyle name="Normal 10 18 2 2 2 2" xfId="29087" xr:uid="{D6F3101E-6585-46E7-B363-77044BE3BCAD}"/>
    <cellStyle name="Normal 10 18 2 2 3" xfId="20999" xr:uid="{78AF9034-66F0-4904-8CA7-287D8690A0C7}"/>
    <cellStyle name="Normal 10 18 2 3" xfId="7517" xr:uid="{00000000-0005-0000-0000-000007010000}"/>
    <cellStyle name="Normal 10 18 2 3 2" xfId="15605" xr:uid="{0333F9FF-A495-43E0-9D31-7F173FF15D20}"/>
    <cellStyle name="Normal 10 18 2 3 2 2" xfId="31781" xr:uid="{D7A15E27-86F2-4237-8D9D-2C5959720DC9}"/>
    <cellStyle name="Normal 10 18 2 3 3" xfId="23693" xr:uid="{32C7DF9F-B94C-4124-A5C4-CD33E609930E}"/>
    <cellStyle name="Normal 10 18 2 4" xfId="10215" xr:uid="{4A016520-4578-43DB-A494-E7D4A5D0B252}"/>
    <cellStyle name="Normal 10 18 2 4 2" xfId="26391" xr:uid="{B1CD0179-B4B6-44BB-B199-FF1F5C2CDCBA}"/>
    <cellStyle name="Normal 10 18 2 5" xfId="18303" xr:uid="{0D5C87CD-2187-4479-800A-6C5AF27CD064}"/>
    <cellStyle name="Normal 10 18 3" xfId="3476" xr:uid="{00000000-0005-0000-0000-000008010000}"/>
    <cellStyle name="Normal 10 18 3 2" xfId="11564" xr:uid="{03C7AF24-E1EA-4811-B42E-010F6160F465}"/>
    <cellStyle name="Normal 10 18 3 2 2" xfId="27740" xr:uid="{D331E24B-F7C5-4938-93AF-BA56AF7FFE36}"/>
    <cellStyle name="Normal 10 18 3 3" xfId="19652" xr:uid="{278E4840-8BA7-40AF-9A76-B7198E293F55}"/>
    <cellStyle name="Normal 10 18 4" xfId="6170" xr:uid="{00000000-0005-0000-0000-000009010000}"/>
    <cellStyle name="Normal 10 18 4 2" xfId="14258" xr:uid="{9EDCC6BE-929E-4A87-A3C0-EECEC5E4BC55}"/>
    <cellStyle name="Normal 10 18 4 2 2" xfId="30434" xr:uid="{9D5D6101-04D6-4978-93EC-6CBC0F6B9CF8}"/>
    <cellStyle name="Normal 10 18 4 3" xfId="22346" xr:uid="{B490FE91-43F2-4EDF-B351-E80EFC0C8CFF}"/>
    <cellStyle name="Normal 10 18 5" xfId="8868" xr:uid="{7F813377-D3C8-4190-948C-E502E39D87CD}"/>
    <cellStyle name="Normal 10 18 5 2" xfId="25044" xr:uid="{6E2EEE5C-B20D-4A54-B0AF-25F69F858754}"/>
    <cellStyle name="Normal 10 18 6" xfId="16956" xr:uid="{B57D22D9-7BCB-41B8-9E47-27212FE8BE9F}"/>
    <cellStyle name="Normal 10 19" xfId="1455" xr:uid="{00000000-0005-0000-0000-00000A010000}"/>
    <cellStyle name="Normal 10 19 2" xfId="4151" xr:uid="{00000000-0005-0000-0000-00000B010000}"/>
    <cellStyle name="Normal 10 19 2 2" xfId="12239" xr:uid="{8C177C1F-7B95-4A99-83CB-0C996834B6C7}"/>
    <cellStyle name="Normal 10 19 2 2 2" xfId="28415" xr:uid="{BB642EE5-A83A-4817-B5AF-E9252DEC737A}"/>
    <cellStyle name="Normal 10 19 2 3" xfId="20327" xr:uid="{9B27D9C0-79A8-438E-958A-3C46B7F31C58}"/>
    <cellStyle name="Normal 10 19 3" xfId="6845" xr:uid="{00000000-0005-0000-0000-00000C010000}"/>
    <cellStyle name="Normal 10 19 3 2" xfId="14933" xr:uid="{B9730A1A-5055-4DAB-BE4E-4EEF318A317E}"/>
    <cellStyle name="Normal 10 19 3 2 2" xfId="31109" xr:uid="{E5B62768-7471-4F9D-BB63-6F9C724DB697}"/>
    <cellStyle name="Normal 10 19 3 3" xfId="23021" xr:uid="{F1A265E8-3A8D-4EC5-B972-14D546000F3A}"/>
    <cellStyle name="Normal 10 19 4" xfId="9543" xr:uid="{CA35FB2E-8449-44B0-8646-6CD34D6A2386}"/>
    <cellStyle name="Normal 10 19 4 2" xfId="25719" xr:uid="{AA5A1F53-B6BB-4C94-AD35-E4D4E04E9154}"/>
    <cellStyle name="Normal 10 19 5" xfId="17631" xr:uid="{6CE1D519-F68D-48B5-8A41-8866D5DDA652}"/>
    <cellStyle name="Normal 10 2" xfId="67" xr:uid="{00000000-0005-0000-0000-00000D010000}"/>
    <cellStyle name="Normal 10 2 2" xfId="473" xr:uid="{00000000-0005-0000-0000-00000E010000}"/>
    <cellStyle name="Normal 10 2 2 2" xfId="1148" xr:uid="{00000000-0005-0000-0000-00000F010000}"/>
    <cellStyle name="Normal 10 2 2 2 2" xfId="2496" xr:uid="{00000000-0005-0000-0000-000010010000}"/>
    <cellStyle name="Normal 10 2 2 2 2 2" xfId="5192" xr:uid="{00000000-0005-0000-0000-000011010000}"/>
    <cellStyle name="Normal 10 2 2 2 2 2 2" xfId="13280" xr:uid="{27363299-FAE0-49F3-9B1D-8E2E8707D7C5}"/>
    <cellStyle name="Normal 10 2 2 2 2 2 2 2" xfId="29456" xr:uid="{99E81822-D57F-4F37-9D3E-6CC6AD38EBAF}"/>
    <cellStyle name="Normal 10 2 2 2 2 2 3" xfId="21368" xr:uid="{373BFB69-37E3-4E3F-B104-33682FBC5A1A}"/>
    <cellStyle name="Normal 10 2 2 2 2 3" xfId="7886" xr:uid="{00000000-0005-0000-0000-000012010000}"/>
    <cellStyle name="Normal 10 2 2 2 2 3 2" xfId="15974" xr:uid="{223FBF18-BBED-4AB5-85AF-279EC9982A22}"/>
    <cellStyle name="Normal 10 2 2 2 2 3 2 2" xfId="32150" xr:uid="{FC5C0CD2-45AE-4A4B-A7EB-E71593A6A154}"/>
    <cellStyle name="Normal 10 2 2 2 2 3 3" xfId="24062" xr:uid="{193284AF-A96B-40A8-A09D-54D03B5678C6}"/>
    <cellStyle name="Normal 10 2 2 2 2 4" xfId="10584" xr:uid="{EE331A6D-1CD7-4475-AD9C-85697B1E37FF}"/>
    <cellStyle name="Normal 10 2 2 2 2 4 2" xfId="26760" xr:uid="{EA5A8402-4C6B-4AC3-AE89-3F7E1BB53BD3}"/>
    <cellStyle name="Normal 10 2 2 2 2 5" xfId="18672" xr:uid="{EDC97E33-8EF0-4FAF-B986-5EE716D41326}"/>
    <cellStyle name="Normal 10 2 2 2 3" xfId="3845" xr:uid="{00000000-0005-0000-0000-000013010000}"/>
    <cellStyle name="Normal 10 2 2 2 3 2" xfId="11933" xr:uid="{5E8D6599-FAB4-4225-937B-497439563921}"/>
    <cellStyle name="Normal 10 2 2 2 3 2 2" xfId="28109" xr:uid="{414EBF69-3202-4DB1-8B56-D2107F1E10B5}"/>
    <cellStyle name="Normal 10 2 2 2 3 3" xfId="20021" xr:uid="{3DF1368C-52F9-442E-A6BA-B8E520C3FC9C}"/>
    <cellStyle name="Normal 10 2 2 2 4" xfId="6539" xr:uid="{00000000-0005-0000-0000-000014010000}"/>
    <cellStyle name="Normal 10 2 2 2 4 2" xfId="14627" xr:uid="{EE1FC28F-0D10-4D5D-8879-A81C60319D7A}"/>
    <cellStyle name="Normal 10 2 2 2 4 2 2" xfId="30803" xr:uid="{E0B85A0E-66E1-42DC-9618-63F5459E34D4}"/>
    <cellStyle name="Normal 10 2 2 2 4 3" xfId="22715" xr:uid="{128FA564-35AC-4168-B88A-2FAE403A1322}"/>
    <cellStyle name="Normal 10 2 2 2 5" xfId="9237" xr:uid="{5EC2C303-D9F7-4708-AC02-83FEE074349A}"/>
    <cellStyle name="Normal 10 2 2 2 5 2" xfId="25413" xr:uid="{B6685DC7-9FAB-4A57-BD24-F6089BCC86CE}"/>
    <cellStyle name="Normal 10 2 2 2 6" xfId="17325" xr:uid="{AC8D7276-A26F-4128-8A71-46D4936AAAC3}"/>
    <cellStyle name="Normal 10 2 2 3" xfId="1824" xr:uid="{00000000-0005-0000-0000-000015010000}"/>
    <cellStyle name="Normal 10 2 2 3 2" xfId="4520" xr:uid="{00000000-0005-0000-0000-000016010000}"/>
    <cellStyle name="Normal 10 2 2 3 2 2" xfId="12608" xr:uid="{1A7D376C-CA3E-4D57-A073-EE38095E3936}"/>
    <cellStyle name="Normal 10 2 2 3 2 2 2" xfId="28784" xr:uid="{48A5213A-B68B-4DE8-89BA-346E93DDB509}"/>
    <cellStyle name="Normal 10 2 2 3 2 3" xfId="20696" xr:uid="{90C2AA32-9186-497D-81DB-DE6A1D38AC6B}"/>
    <cellStyle name="Normal 10 2 2 3 3" xfId="7214" xr:uid="{00000000-0005-0000-0000-000017010000}"/>
    <cellStyle name="Normal 10 2 2 3 3 2" xfId="15302" xr:uid="{904BF740-6EE4-47F8-9929-78F7E93C4770}"/>
    <cellStyle name="Normal 10 2 2 3 3 2 2" xfId="31478" xr:uid="{B9101DE6-66A2-4726-9DF7-55BD6B9F823E}"/>
    <cellStyle name="Normal 10 2 2 3 3 3" xfId="23390" xr:uid="{B08B747E-F2CC-4A1A-9772-2B1C24423298}"/>
    <cellStyle name="Normal 10 2 2 3 4" xfId="9912" xr:uid="{CC7BA82D-24CE-4E5A-8B48-4533FA9F40A8}"/>
    <cellStyle name="Normal 10 2 2 3 4 2" xfId="26088" xr:uid="{030303E9-3338-4A92-ADDA-F928F4C394E3}"/>
    <cellStyle name="Normal 10 2 2 3 5" xfId="18000" xr:uid="{4C411115-F2AD-42FB-B040-8A0BDA14835B}"/>
    <cellStyle name="Normal 10 2 2 4" xfId="3173" xr:uid="{00000000-0005-0000-0000-000018010000}"/>
    <cellStyle name="Normal 10 2 2 4 2" xfId="11261" xr:uid="{9EBC7B4E-FA5A-4443-B63E-24429AA45017}"/>
    <cellStyle name="Normal 10 2 2 4 2 2" xfId="27437" xr:uid="{2C978DCA-D419-4ECF-B310-04959E225D8E}"/>
    <cellStyle name="Normal 10 2 2 4 3" xfId="19349" xr:uid="{DEBB2F22-7F45-4D77-8818-DF3C9A8250D5}"/>
    <cellStyle name="Normal 10 2 2 5" xfId="5867" xr:uid="{00000000-0005-0000-0000-000019010000}"/>
    <cellStyle name="Normal 10 2 2 5 2" xfId="13955" xr:uid="{427CE7E9-DE5B-48B1-8B97-77C3EA7AA1AE}"/>
    <cellStyle name="Normal 10 2 2 5 2 2" xfId="30131" xr:uid="{11ECA8D1-A128-45F3-86AC-13DCBF5CBF67}"/>
    <cellStyle name="Normal 10 2 2 5 3" xfId="22043" xr:uid="{14E81B95-33FC-4EA0-B0BF-B09BB3B34DDF}"/>
    <cellStyle name="Normal 10 2 2 6" xfId="8565" xr:uid="{A6DEF4C3-EB1A-49FA-B01F-E9D2E4A5C7D4}"/>
    <cellStyle name="Normal 10 2 2 6 2" xfId="24741" xr:uid="{590E1B09-4909-42D0-8F46-A61E79302DFA}"/>
    <cellStyle name="Normal 10 2 2 7" xfId="16653" xr:uid="{8BABFACB-F725-455B-9741-086D607FF082}"/>
    <cellStyle name="Normal 10 2 3" xfId="812" xr:uid="{00000000-0005-0000-0000-00001A010000}"/>
    <cellStyle name="Normal 10 2 3 2" xfId="2160" xr:uid="{00000000-0005-0000-0000-00001B010000}"/>
    <cellStyle name="Normal 10 2 3 2 2" xfId="4856" xr:uid="{00000000-0005-0000-0000-00001C010000}"/>
    <cellStyle name="Normal 10 2 3 2 2 2" xfId="12944" xr:uid="{F8377779-435B-4EE9-85EA-83B2D12B3BAA}"/>
    <cellStyle name="Normal 10 2 3 2 2 2 2" xfId="29120" xr:uid="{629E7EF3-ED2E-49D2-9CA8-5D4C6777A4BC}"/>
    <cellStyle name="Normal 10 2 3 2 2 3" xfId="21032" xr:uid="{471BE828-1038-4670-9D34-16DBCBD967A1}"/>
    <cellStyle name="Normal 10 2 3 2 3" xfId="7550" xr:uid="{00000000-0005-0000-0000-00001D010000}"/>
    <cellStyle name="Normal 10 2 3 2 3 2" xfId="15638" xr:uid="{4CD37E22-E44E-4FA8-ACCE-6EEF29298E51}"/>
    <cellStyle name="Normal 10 2 3 2 3 2 2" xfId="31814" xr:uid="{A0EEAAEE-6071-4247-B53F-9CD1CAC8FC90}"/>
    <cellStyle name="Normal 10 2 3 2 3 3" xfId="23726" xr:uid="{B79DC22C-4CD5-4269-837D-B030A9593EA2}"/>
    <cellStyle name="Normal 10 2 3 2 4" xfId="10248" xr:uid="{D8E44208-A090-4B9E-94C5-F4AEF246E031}"/>
    <cellStyle name="Normal 10 2 3 2 4 2" xfId="26424" xr:uid="{C0EBA617-F072-4A4C-9C31-B3116571C240}"/>
    <cellStyle name="Normal 10 2 3 2 5" xfId="18336" xr:uid="{CE25B913-520D-4C79-96B9-99E9027AE3EA}"/>
    <cellStyle name="Normal 10 2 3 3" xfId="3509" xr:uid="{00000000-0005-0000-0000-00001E010000}"/>
    <cellStyle name="Normal 10 2 3 3 2" xfId="11597" xr:uid="{63E48F1A-F87B-454E-8376-A20D95BE12CF}"/>
    <cellStyle name="Normal 10 2 3 3 2 2" xfId="27773" xr:uid="{C9CF6064-838E-49E2-9904-1127C9443F8B}"/>
    <cellStyle name="Normal 10 2 3 3 3" xfId="19685" xr:uid="{22731388-C85D-4BF3-A529-B95EE70D8922}"/>
    <cellStyle name="Normal 10 2 3 4" xfId="6203" xr:uid="{00000000-0005-0000-0000-00001F010000}"/>
    <cellStyle name="Normal 10 2 3 4 2" xfId="14291" xr:uid="{D07CE5E5-78A7-4990-A8B1-9FADAFCF5934}"/>
    <cellStyle name="Normal 10 2 3 4 2 2" xfId="30467" xr:uid="{99D2DC7D-F96F-48BD-9793-F31315E6FBF3}"/>
    <cellStyle name="Normal 10 2 3 4 3" xfId="22379" xr:uid="{3B2983D1-2073-488A-B13D-E93D9BA4609B}"/>
    <cellStyle name="Normal 10 2 3 5" xfId="8901" xr:uid="{68C4D0DE-ED7D-4F52-BBFD-8EF90AD67401}"/>
    <cellStyle name="Normal 10 2 3 5 2" xfId="25077" xr:uid="{3A9DB922-FCE3-43DB-A62B-EEBDAFE6E6FC}"/>
    <cellStyle name="Normal 10 2 3 6" xfId="16989" xr:uid="{8EA24E8C-4062-489D-8D4B-B790D6061A5F}"/>
    <cellStyle name="Normal 10 2 4" xfId="1488" xr:uid="{00000000-0005-0000-0000-000020010000}"/>
    <cellStyle name="Normal 10 2 4 2" xfId="4184" xr:uid="{00000000-0005-0000-0000-000021010000}"/>
    <cellStyle name="Normal 10 2 4 2 2" xfId="12272" xr:uid="{38004ADC-C7D4-42B3-BE8A-2861E7450AE7}"/>
    <cellStyle name="Normal 10 2 4 2 2 2" xfId="28448" xr:uid="{D2F78BE2-DB0C-479D-97FF-6AD1C92D1CFB}"/>
    <cellStyle name="Normal 10 2 4 2 3" xfId="20360" xr:uid="{1ADA123E-C922-4C92-9C1F-9C3B1EA8102D}"/>
    <cellStyle name="Normal 10 2 4 3" xfId="6878" xr:uid="{00000000-0005-0000-0000-000022010000}"/>
    <cellStyle name="Normal 10 2 4 3 2" xfId="14966" xr:uid="{B477ABA6-F3EB-420E-B5E3-39CBF7972C4E}"/>
    <cellStyle name="Normal 10 2 4 3 2 2" xfId="31142" xr:uid="{F9829126-CAFC-4DD3-AC3A-04A4C902BBB0}"/>
    <cellStyle name="Normal 10 2 4 3 3" xfId="23054" xr:uid="{FF91A045-2F12-4931-9D2D-4FDBC46CEDC2}"/>
    <cellStyle name="Normal 10 2 4 4" xfId="9576" xr:uid="{2D30B543-8510-4415-A2E1-6F7E5CD110B6}"/>
    <cellStyle name="Normal 10 2 4 4 2" xfId="25752" xr:uid="{2F0C43CD-DA29-49BF-B7B5-3DA97D868CCC}"/>
    <cellStyle name="Normal 10 2 4 5" xfId="17664" xr:uid="{CC3CEC0B-709F-403B-BAA2-279F28FD9127}"/>
    <cellStyle name="Normal 10 2 5" xfId="2837" xr:uid="{00000000-0005-0000-0000-000023010000}"/>
    <cellStyle name="Normal 10 2 5 2" xfId="10925" xr:uid="{7A9489A8-4840-4140-87AC-A99140282AEC}"/>
    <cellStyle name="Normal 10 2 5 2 2" xfId="27101" xr:uid="{9E09F36D-F283-44FE-887D-5C4435D18C18}"/>
    <cellStyle name="Normal 10 2 5 3" xfId="19013" xr:uid="{5046D629-89F8-4E9A-A49A-EABAD5592BF9}"/>
    <cellStyle name="Normal 10 2 6" xfId="5531" xr:uid="{00000000-0005-0000-0000-000024010000}"/>
    <cellStyle name="Normal 10 2 6 2" xfId="13619" xr:uid="{2194B0A0-009D-49DF-8B15-EA8072A28279}"/>
    <cellStyle name="Normal 10 2 6 2 2" xfId="29795" xr:uid="{C41C025C-4CB2-43B6-9C9E-DC53C5E06674}"/>
    <cellStyle name="Normal 10 2 6 3" xfId="21707" xr:uid="{57EB64E3-2AEA-412A-862F-3F6BBF3C47EB}"/>
    <cellStyle name="Normal 10 2 7" xfId="8229" xr:uid="{4FE45511-0CD8-470F-B70D-6A1158062D13}"/>
    <cellStyle name="Normal 10 2 7 2" xfId="24405" xr:uid="{C8929717-2094-435C-87FF-AAB64BF7B69C}"/>
    <cellStyle name="Normal 10 2 8" xfId="16317" xr:uid="{4A578B2C-727A-43ED-A714-7A17175E7041}"/>
    <cellStyle name="Normal 10 20" xfId="2804" xr:uid="{00000000-0005-0000-0000-000025010000}"/>
    <cellStyle name="Normal 10 20 2" xfId="10892" xr:uid="{9B499C72-50A3-42A1-B7F1-8433CA3B976D}"/>
    <cellStyle name="Normal 10 20 2 2" xfId="27068" xr:uid="{CB3B88F6-7543-46FF-AF6F-D5F65075719F}"/>
    <cellStyle name="Normal 10 20 3" xfId="18980" xr:uid="{46D98F49-9268-43F3-8143-441D1ECE7D2A}"/>
    <cellStyle name="Normal 10 21" xfId="5498" xr:uid="{00000000-0005-0000-0000-000026010000}"/>
    <cellStyle name="Normal 10 21 2" xfId="13586" xr:uid="{73AA1AE0-8447-42D9-B9DC-85022289333F}"/>
    <cellStyle name="Normal 10 21 2 2" xfId="29762" xr:uid="{62AAF90A-7CC8-4F3E-BF49-7C82A897DE79}"/>
    <cellStyle name="Normal 10 21 3" xfId="21674" xr:uid="{2E55A0F1-4FF1-4F31-9293-05D3108553D6}"/>
    <cellStyle name="Normal 10 22" xfId="8196" xr:uid="{E8F01081-314C-4CE1-94AF-740468CFA1BC}"/>
    <cellStyle name="Normal 10 22 2" xfId="24372" xr:uid="{B85818E4-334F-441E-A8CD-73C015EE9CCD}"/>
    <cellStyle name="Normal 10 23" xfId="16284" xr:uid="{667AAC3B-8A22-443F-AE26-66AF3DB00CDE}"/>
    <cellStyle name="Normal 10 3" xfId="93" xr:uid="{00000000-0005-0000-0000-000027010000}"/>
    <cellStyle name="Normal 10 3 2" xfId="497" xr:uid="{00000000-0005-0000-0000-000028010000}"/>
    <cellStyle name="Normal 10 3 2 2" xfId="1172" xr:uid="{00000000-0005-0000-0000-000029010000}"/>
    <cellStyle name="Normal 10 3 2 2 2" xfId="2520" xr:uid="{00000000-0005-0000-0000-00002A010000}"/>
    <cellStyle name="Normal 10 3 2 2 2 2" xfId="5216" xr:uid="{00000000-0005-0000-0000-00002B010000}"/>
    <cellStyle name="Normal 10 3 2 2 2 2 2" xfId="13304" xr:uid="{4BF3C147-34E3-407D-8DA8-81D365B9CCF0}"/>
    <cellStyle name="Normal 10 3 2 2 2 2 2 2" xfId="29480" xr:uid="{034A3F9C-D283-4D9E-9EE1-5536CFEBD534}"/>
    <cellStyle name="Normal 10 3 2 2 2 2 3" xfId="21392" xr:uid="{AF5EBA86-C157-4955-A70A-562E9B0489F7}"/>
    <cellStyle name="Normal 10 3 2 2 2 3" xfId="7910" xr:uid="{00000000-0005-0000-0000-00002C010000}"/>
    <cellStyle name="Normal 10 3 2 2 2 3 2" xfId="15998" xr:uid="{69303C8C-E136-479A-A205-F8B9E235CB36}"/>
    <cellStyle name="Normal 10 3 2 2 2 3 2 2" xfId="32174" xr:uid="{E02A33CB-DA9C-4897-8631-5F6FE1BB9A63}"/>
    <cellStyle name="Normal 10 3 2 2 2 3 3" xfId="24086" xr:uid="{43B3827D-D2EF-4DCC-B454-F7EDA2F409E2}"/>
    <cellStyle name="Normal 10 3 2 2 2 4" xfId="10608" xr:uid="{8773716B-B859-459C-B775-8902677D19EB}"/>
    <cellStyle name="Normal 10 3 2 2 2 4 2" xfId="26784" xr:uid="{7515AE30-BF40-479C-AE10-DBFAAA1A2D28}"/>
    <cellStyle name="Normal 10 3 2 2 2 5" xfId="18696" xr:uid="{36A3A0C8-642A-433E-848C-A927B95F2CA8}"/>
    <cellStyle name="Normal 10 3 2 2 3" xfId="3869" xr:uid="{00000000-0005-0000-0000-00002D010000}"/>
    <cellStyle name="Normal 10 3 2 2 3 2" xfId="11957" xr:uid="{8619ED0F-A71A-4A93-AE0C-C7D73F2913FC}"/>
    <cellStyle name="Normal 10 3 2 2 3 2 2" xfId="28133" xr:uid="{4356DEB0-10C9-4228-B307-E6742AFE890A}"/>
    <cellStyle name="Normal 10 3 2 2 3 3" xfId="20045" xr:uid="{F9558247-67A3-4D7C-987F-D1DC7B375B8D}"/>
    <cellStyle name="Normal 10 3 2 2 4" xfId="6563" xr:uid="{00000000-0005-0000-0000-00002E010000}"/>
    <cellStyle name="Normal 10 3 2 2 4 2" xfId="14651" xr:uid="{3A0476E6-A789-4DFB-8202-98B9755DB2A9}"/>
    <cellStyle name="Normal 10 3 2 2 4 2 2" xfId="30827" xr:uid="{ACCF781F-FE82-417E-B0A4-1592A7E7534B}"/>
    <cellStyle name="Normal 10 3 2 2 4 3" xfId="22739" xr:uid="{AC7A1459-E72B-4A8A-8708-0A33CE91C7D0}"/>
    <cellStyle name="Normal 10 3 2 2 5" xfId="9261" xr:uid="{47FAA21B-C70A-41D2-BEFE-31AD83F8BDC5}"/>
    <cellStyle name="Normal 10 3 2 2 5 2" xfId="25437" xr:uid="{97B69007-6F50-4916-84C4-A0499DEACFCD}"/>
    <cellStyle name="Normal 10 3 2 2 6" xfId="17349" xr:uid="{12AF3A49-B1E7-4147-BEAE-7908B22A5B0B}"/>
    <cellStyle name="Normal 10 3 2 3" xfId="1848" xr:uid="{00000000-0005-0000-0000-00002F010000}"/>
    <cellStyle name="Normal 10 3 2 3 2" xfId="4544" xr:uid="{00000000-0005-0000-0000-000030010000}"/>
    <cellStyle name="Normal 10 3 2 3 2 2" xfId="12632" xr:uid="{C4F14F05-A27D-4573-AF6B-2191DB33B72B}"/>
    <cellStyle name="Normal 10 3 2 3 2 2 2" xfId="28808" xr:uid="{74A72AD4-1D42-425E-87C6-A2428F59F3F5}"/>
    <cellStyle name="Normal 10 3 2 3 2 3" xfId="20720" xr:uid="{C219F0D5-5171-42E3-ADDA-BCB97AA52ADA}"/>
    <cellStyle name="Normal 10 3 2 3 3" xfId="7238" xr:uid="{00000000-0005-0000-0000-000031010000}"/>
    <cellStyle name="Normal 10 3 2 3 3 2" xfId="15326" xr:uid="{1A672901-8795-4F13-82E1-CED102A5C10E}"/>
    <cellStyle name="Normal 10 3 2 3 3 2 2" xfId="31502" xr:uid="{EC61DF83-EEF8-4128-A5BB-C71C2CA26F52}"/>
    <cellStyle name="Normal 10 3 2 3 3 3" xfId="23414" xr:uid="{A2DAAE65-EC07-4AF2-BCA9-297C966E64AB}"/>
    <cellStyle name="Normal 10 3 2 3 4" xfId="9936" xr:uid="{7FA009F0-4B47-47CB-A518-7CAEEE4BE1C5}"/>
    <cellStyle name="Normal 10 3 2 3 4 2" xfId="26112" xr:uid="{BFB549F4-414F-4123-A921-1C331D39F8B1}"/>
    <cellStyle name="Normal 10 3 2 3 5" xfId="18024" xr:uid="{333CDD6D-3DA5-4614-9A74-9ADCDDDA4758}"/>
    <cellStyle name="Normal 10 3 2 4" xfId="3197" xr:uid="{00000000-0005-0000-0000-000032010000}"/>
    <cellStyle name="Normal 10 3 2 4 2" xfId="11285" xr:uid="{73F5762D-D98F-4641-9A1B-8EB132EB1189}"/>
    <cellStyle name="Normal 10 3 2 4 2 2" xfId="27461" xr:uid="{AD263C2E-79D8-43D2-B762-A8E5EA8BBEE4}"/>
    <cellStyle name="Normal 10 3 2 4 3" xfId="19373" xr:uid="{F7081104-2241-415F-A33A-8A71CD721EA6}"/>
    <cellStyle name="Normal 10 3 2 5" xfId="5891" xr:uid="{00000000-0005-0000-0000-000033010000}"/>
    <cellStyle name="Normal 10 3 2 5 2" xfId="13979" xr:uid="{3463D008-4E04-489A-8B65-1D6EB1296A23}"/>
    <cellStyle name="Normal 10 3 2 5 2 2" xfId="30155" xr:uid="{A6B5375D-14D6-4205-8515-787DDB9765A6}"/>
    <cellStyle name="Normal 10 3 2 5 3" xfId="22067" xr:uid="{55047B65-9B18-4141-8CD8-70CA5C5AD913}"/>
    <cellStyle name="Normal 10 3 2 6" xfId="8589" xr:uid="{056E95C1-6802-4E49-8F94-8176C774AAA8}"/>
    <cellStyle name="Normal 10 3 2 6 2" xfId="24765" xr:uid="{34B11557-8832-4FFA-937B-500956E92BF4}"/>
    <cellStyle name="Normal 10 3 2 7" xfId="16677" xr:uid="{FFED4AB6-FA9D-4D7F-8E3E-D148F446729C}"/>
    <cellStyle name="Normal 10 3 3" xfId="836" xr:uid="{00000000-0005-0000-0000-000034010000}"/>
    <cellStyle name="Normal 10 3 3 2" xfId="2184" xr:uid="{00000000-0005-0000-0000-000035010000}"/>
    <cellStyle name="Normal 10 3 3 2 2" xfId="4880" xr:uid="{00000000-0005-0000-0000-000036010000}"/>
    <cellStyle name="Normal 10 3 3 2 2 2" xfId="12968" xr:uid="{5D9310B4-457D-4182-A7C1-0BD2CF60A617}"/>
    <cellStyle name="Normal 10 3 3 2 2 2 2" xfId="29144" xr:uid="{0DF9BD98-F633-4116-9B3D-66A98047ADCE}"/>
    <cellStyle name="Normal 10 3 3 2 2 3" xfId="21056" xr:uid="{6A0C1412-E129-4434-9A77-84CE5E0FE333}"/>
    <cellStyle name="Normal 10 3 3 2 3" xfId="7574" xr:uid="{00000000-0005-0000-0000-000037010000}"/>
    <cellStyle name="Normal 10 3 3 2 3 2" xfId="15662" xr:uid="{0BC8ACC7-2367-4DFA-811D-7ED1DECD48B7}"/>
    <cellStyle name="Normal 10 3 3 2 3 2 2" xfId="31838" xr:uid="{3D5F417C-D04C-407C-A573-F2CC5CE750B5}"/>
    <cellStyle name="Normal 10 3 3 2 3 3" xfId="23750" xr:uid="{F88C1ECA-AB95-470C-8B8F-A809AD065A16}"/>
    <cellStyle name="Normal 10 3 3 2 4" xfId="10272" xr:uid="{5C53BABA-0105-44DF-BF1B-265A63A6E561}"/>
    <cellStyle name="Normal 10 3 3 2 4 2" xfId="26448" xr:uid="{82C77E89-3411-4470-AEE8-EC41BD01A37D}"/>
    <cellStyle name="Normal 10 3 3 2 5" xfId="18360" xr:uid="{3B763708-F72D-483D-9B2B-BD4634FD733F}"/>
    <cellStyle name="Normal 10 3 3 3" xfId="3533" xr:uid="{00000000-0005-0000-0000-000038010000}"/>
    <cellStyle name="Normal 10 3 3 3 2" xfId="11621" xr:uid="{2A871862-99C8-49E4-B65A-FE4540940F7A}"/>
    <cellStyle name="Normal 10 3 3 3 2 2" xfId="27797" xr:uid="{A522EBB1-C4F5-40F9-A640-7495D807AF91}"/>
    <cellStyle name="Normal 10 3 3 3 3" xfId="19709" xr:uid="{420D0F07-7F63-412A-A3CD-7F58D3733097}"/>
    <cellStyle name="Normal 10 3 3 4" xfId="6227" xr:uid="{00000000-0005-0000-0000-000039010000}"/>
    <cellStyle name="Normal 10 3 3 4 2" xfId="14315" xr:uid="{4DC8DD2E-6514-4BE5-A524-B5DF5AD33C0C}"/>
    <cellStyle name="Normal 10 3 3 4 2 2" xfId="30491" xr:uid="{01EC4700-963A-45AD-993C-DB1E995DD7F3}"/>
    <cellStyle name="Normal 10 3 3 4 3" xfId="22403" xr:uid="{79379447-AAED-497F-A593-68BAF29C37CA}"/>
    <cellStyle name="Normal 10 3 3 5" xfId="8925" xr:uid="{E741A845-0FF9-436C-A3A0-B5D4B33AA95C}"/>
    <cellStyle name="Normal 10 3 3 5 2" xfId="25101" xr:uid="{70251A84-4890-4200-AC71-2274F18CEA55}"/>
    <cellStyle name="Normal 10 3 3 6" xfId="17013" xr:uid="{C7C552EA-430D-4AF6-BC1D-2CF34623A627}"/>
    <cellStyle name="Normal 10 3 4" xfId="1512" xr:uid="{00000000-0005-0000-0000-00003A010000}"/>
    <cellStyle name="Normal 10 3 4 2" xfId="4208" xr:uid="{00000000-0005-0000-0000-00003B010000}"/>
    <cellStyle name="Normal 10 3 4 2 2" xfId="12296" xr:uid="{90CE2B0C-71C8-4D69-B279-385BC4986B90}"/>
    <cellStyle name="Normal 10 3 4 2 2 2" xfId="28472" xr:uid="{ED5FD21A-8760-4B94-AE31-D29507F6927C}"/>
    <cellStyle name="Normal 10 3 4 2 3" xfId="20384" xr:uid="{D3F3EB62-0D42-49C8-B0DA-E7B829C35B2B}"/>
    <cellStyle name="Normal 10 3 4 3" xfId="6902" xr:uid="{00000000-0005-0000-0000-00003C010000}"/>
    <cellStyle name="Normal 10 3 4 3 2" xfId="14990" xr:uid="{9531DE71-2BF9-4124-B728-446AE867DB1B}"/>
    <cellStyle name="Normal 10 3 4 3 2 2" xfId="31166" xr:uid="{45D57E65-8AB1-4021-900C-640D32F55CBB}"/>
    <cellStyle name="Normal 10 3 4 3 3" xfId="23078" xr:uid="{075D1733-7372-4988-871E-1D8918B60CAF}"/>
    <cellStyle name="Normal 10 3 4 4" xfId="9600" xr:uid="{FD6CB98E-C417-4F0F-8EDF-43A30181E172}"/>
    <cellStyle name="Normal 10 3 4 4 2" xfId="25776" xr:uid="{288AED09-988F-4E46-84DB-3155A71CFA95}"/>
    <cellStyle name="Normal 10 3 4 5" xfId="17688" xr:uid="{FA52A685-E241-4EC8-AA78-0A993DBB924A}"/>
    <cellStyle name="Normal 10 3 5" xfId="2861" xr:uid="{00000000-0005-0000-0000-00003D010000}"/>
    <cellStyle name="Normal 10 3 5 2" xfId="10949" xr:uid="{6E65E629-EE5D-41AC-A884-D026BD8FCB01}"/>
    <cellStyle name="Normal 10 3 5 2 2" xfId="27125" xr:uid="{7FF5E77D-FACD-4548-9575-86337C8220B8}"/>
    <cellStyle name="Normal 10 3 5 3" xfId="19037" xr:uid="{CD974811-EEBF-4C3D-959C-3994003512A5}"/>
    <cellStyle name="Normal 10 3 6" xfId="5555" xr:uid="{00000000-0005-0000-0000-00003E010000}"/>
    <cellStyle name="Normal 10 3 6 2" xfId="13643" xr:uid="{4BD58DCF-62FC-40F0-B683-6890A93C822B}"/>
    <cellStyle name="Normal 10 3 6 2 2" xfId="29819" xr:uid="{6CF4FC92-A57C-497B-AD32-094C4E224BF0}"/>
    <cellStyle name="Normal 10 3 6 3" xfId="21731" xr:uid="{77AC1E67-ABDF-475C-90D1-60E4A8093557}"/>
    <cellStyle name="Normal 10 3 7" xfId="8253" xr:uid="{E447C6DE-EAB3-470B-9C5C-CD2B4966FC41}"/>
    <cellStyle name="Normal 10 3 7 2" xfId="24429" xr:uid="{29BB1245-987E-44A5-B360-B6106D848F52}"/>
    <cellStyle name="Normal 10 3 8" xfId="16341" xr:uid="{F016444D-9BA0-4886-AE52-CDB4590A2C64}"/>
    <cellStyle name="Normal 10 4" xfId="120" xr:uid="{00000000-0005-0000-0000-00003F010000}"/>
    <cellStyle name="Normal 10 4 2" xfId="520" xr:uid="{00000000-0005-0000-0000-000040010000}"/>
    <cellStyle name="Normal 10 4 2 2" xfId="1195" xr:uid="{00000000-0005-0000-0000-000041010000}"/>
    <cellStyle name="Normal 10 4 2 2 2" xfId="2543" xr:uid="{00000000-0005-0000-0000-000042010000}"/>
    <cellStyle name="Normal 10 4 2 2 2 2" xfId="5239" xr:uid="{00000000-0005-0000-0000-000043010000}"/>
    <cellStyle name="Normal 10 4 2 2 2 2 2" xfId="13327" xr:uid="{819238AA-F78B-4677-97F8-52482B89748B}"/>
    <cellStyle name="Normal 10 4 2 2 2 2 2 2" xfId="29503" xr:uid="{B50F5401-0D26-4F7D-ABEA-C8C4FC8ACA33}"/>
    <cellStyle name="Normal 10 4 2 2 2 2 3" xfId="21415" xr:uid="{12BA0D0C-36E2-411C-AA0A-F0AC8C0720B5}"/>
    <cellStyle name="Normal 10 4 2 2 2 3" xfId="7933" xr:uid="{00000000-0005-0000-0000-000044010000}"/>
    <cellStyle name="Normal 10 4 2 2 2 3 2" xfId="16021" xr:uid="{B0C34696-9B77-483F-A216-925644E1EC04}"/>
    <cellStyle name="Normal 10 4 2 2 2 3 2 2" xfId="32197" xr:uid="{A91DB153-4A0C-42E8-9FF0-C983D8A0555D}"/>
    <cellStyle name="Normal 10 4 2 2 2 3 3" xfId="24109" xr:uid="{8FE2C2FF-B175-4E7B-97D7-E1E20AA024C9}"/>
    <cellStyle name="Normal 10 4 2 2 2 4" xfId="10631" xr:uid="{29689060-CC45-438E-B22B-9948E2330FB5}"/>
    <cellStyle name="Normal 10 4 2 2 2 4 2" xfId="26807" xr:uid="{8AEEAE4B-2D54-4DC1-A1CD-8D6B6F2129D6}"/>
    <cellStyle name="Normal 10 4 2 2 2 5" xfId="18719" xr:uid="{938F544B-1235-4C38-A720-C6A02BCB36F5}"/>
    <cellStyle name="Normal 10 4 2 2 3" xfId="3892" xr:uid="{00000000-0005-0000-0000-000045010000}"/>
    <cellStyle name="Normal 10 4 2 2 3 2" xfId="11980" xr:uid="{A5DA762B-3C4F-482B-98AA-608D39036A9A}"/>
    <cellStyle name="Normal 10 4 2 2 3 2 2" xfId="28156" xr:uid="{E244A0B4-1728-4741-B97D-345B41566AB8}"/>
    <cellStyle name="Normal 10 4 2 2 3 3" xfId="20068" xr:uid="{86B2609A-2737-47BB-B2AB-AF17E4E7220E}"/>
    <cellStyle name="Normal 10 4 2 2 4" xfId="6586" xr:uid="{00000000-0005-0000-0000-000046010000}"/>
    <cellStyle name="Normal 10 4 2 2 4 2" xfId="14674" xr:uid="{A681A548-5E2D-4006-86BF-4EF24D03D6CD}"/>
    <cellStyle name="Normal 10 4 2 2 4 2 2" xfId="30850" xr:uid="{84BED4E3-1767-43C1-B16F-883A36FF6459}"/>
    <cellStyle name="Normal 10 4 2 2 4 3" xfId="22762" xr:uid="{14C9C30B-74C8-4E41-8231-B34601C19B00}"/>
    <cellStyle name="Normal 10 4 2 2 5" xfId="9284" xr:uid="{F2331224-2C7E-448C-90E8-C70D4B4D1C21}"/>
    <cellStyle name="Normal 10 4 2 2 5 2" xfId="25460" xr:uid="{B51BED16-0F4A-4EBD-BA7A-05EBB9BB5438}"/>
    <cellStyle name="Normal 10 4 2 2 6" xfId="17372" xr:uid="{BBFF40AC-CA64-493D-A79E-349CA2436D4C}"/>
    <cellStyle name="Normal 10 4 2 3" xfId="1871" xr:uid="{00000000-0005-0000-0000-000047010000}"/>
    <cellStyle name="Normal 10 4 2 3 2" xfId="4567" xr:uid="{00000000-0005-0000-0000-000048010000}"/>
    <cellStyle name="Normal 10 4 2 3 2 2" xfId="12655" xr:uid="{E442F3BE-9DD2-49C3-90B2-AED2F0E43AC2}"/>
    <cellStyle name="Normal 10 4 2 3 2 2 2" xfId="28831" xr:uid="{58C62D08-046B-44C8-97B0-50E59700BD35}"/>
    <cellStyle name="Normal 10 4 2 3 2 3" xfId="20743" xr:uid="{83EB0B1E-36AD-4773-BD8D-93739790C12A}"/>
    <cellStyle name="Normal 10 4 2 3 3" xfId="7261" xr:uid="{00000000-0005-0000-0000-000049010000}"/>
    <cellStyle name="Normal 10 4 2 3 3 2" xfId="15349" xr:uid="{32E73360-4087-4024-89C6-BDB1789D75FA}"/>
    <cellStyle name="Normal 10 4 2 3 3 2 2" xfId="31525" xr:uid="{3F19A188-8C1F-44A7-80F2-DF7402A71951}"/>
    <cellStyle name="Normal 10 4 2 3 3 3" xfId="23437" xr:uid="{EDD1F089-21F9-4707-8DF1-30CC7AC06006}"/>
    <cellStyle name="Normal 10 4 2 3 4" xfId="9959" xr:uid="{6FB29B52-9557-49FA-998C-874F2C0887BB}"/>
    <cellStyle name="Normal 10 4 2 3 4 2" xfId="26135" xr:uid="{30F4A208-B8BB-4C71-93E2-D82ED91958A9}"/>
    <cellStyle name="Normal 10 4 2 3 5" xfId="18047" xr:uid="{174721B7-7BC6-4EE2-A459-0D73171360B8}"/>
    <cellStyle name="Normal 10 4 2 4" xfId="3220" xr:uid="{00000000-0005-0000-0000-00004A010000}"/>
    <cellStyle name="Normal 10 4 2 4 2" xfId="11308" xr:uid="{D50F95CE-5EFF-44D9-97E4-E6A0646179BB}"/>
    <cellStyle name="Normal 10 4 2 4 2 2" xfId="27484" xr:uid="{16666340-B4E0-4557-9039-07AC01007ABC}"/>
    <cellStyle name="Normal 10 4 2 4 3" xfId="19396" xr:uid="{13430871-CCCE-40E6-9CB6-CA02A5CBC24A}"/>
    <cellStyle name="Normal 10 4 2 5" xfId="5914" xr:uid="{00000000-0005-0000-0000-00004B010000}"/>
    <cellStyle name="Normal 10 4 2 5 2" xfId="14002" xr:uid="{9C94B236-22F4-4439-8D98-380F932D78B8}"/>
    <cellStyle name="Normal 10 4 2 5 2 2" xfId="30178" xr:uid="{ED253D2B-08D6-4669-8284-DC89C567AB91}"/>
    <cellStyle name="Normal 10 4 2 5 3" xfId="22090" xr:uid="{6C05F8E7-BD91-4BF6-9B4A-75558B771460}"/>
    <cellStyle name="Normal 10 4 2 6" xfId="8612" xr:uid="{6B54E637-FC54-4A68-AD88-6B5241027FE8}"/>
    <cellStyle name="Normal 10 4 2 6 2" xfId="24788" xr:uid="{C90DDB03-A346-49AA-BEA6-3BBEE2796F85}"/>
    <cellStyle name="Normal 10 4 2 7" xfId="16700" xr:uid="{4046CECF-AD02-47A7-92AF-240E50162598}"/>
    <cellStyle name="Normal 10 4 3" xfId="859" xr:uid="{00000000-0005-0000-0000-00004C010000}"/>
    <cellStyle name="Normal 10 4 3 2" xfId="2207" xr:uid="{00000000-0005-0000-0000-00004D010000}"/>
    <cellStyle name="Normal 10 4 3 2 2" xfId="4903" xr:uid="{00000000-0005-0000-0000-00004E010000}"/>
    <cellStyle name="Normal 10 4 3 2 2 2" xfId="12991" xr:uid="{CF11B7F7-F4A5-410B-84D3-2A767F3D43E9}"/>
    <cellStyle name="Normal 10 4 3 2 2 2 2" xfId="29167" xr:uid="{12DC692A-7942-42AF-99B6-1714F883F53E}"/>
    <cellStyle name="Normal 10 4 3 2 2 3" xfId="21079" xr:uid="{7BBDFE61-E307-41A4-945B-F5ADD5EB026C}"/>
    <cellStyle name="Normal 10 4 3 2 3" xfId="7597" xr:uid="{00000000-0005-0000-0000-00004F010000}"/>
    <cellStyle name="Normal 10 4 3 2 3 2" xfId="15685" xr:uid="{F7F1932D-3139-4345-B8DE-5660E4CAF147}"/>
    <cellStyle name="Normal 10 4 3 2 3 2 2" xfId="31861" xr:uid="{90425A85-EF13-4D35-8330-1B937C996322}"/>
    <cellStyle name="Normal 10 4 3 2 3 3" xfId="23773" xr:uid="{89B285E5-19FA-4953-88A9-20527D5EC46E}"/>
    <cellStyle name="Normal 10 4 3 2 4" xfId="10295" xr:uid="{70134FEF-3EE6-4650-9078-62C4DDF29E97}"/>
    <cellStyle name="Normal 10 4 3 2 4 2" xfId="26471" xr:uid="{99FCB7BE-A9F0-41CF-8974-A9A51B5C34B4}"/>
    <cellStyle name="Normal 10 4 3 2 5" xfId="18383" xr:uid="{11FA347F-6DEF-46A0-A72F-7AEBBE900061}"/>
    <cellStyle name="Normal 10 4 3 3" xfId="3556" xr:uid="{00000000-0005-0000-0000-000050010000}"/>
    <cellStyle name="Normal 10 4 3 3 2" xfId="11644" xr:uid="{BB7E62E4-42A4-4A3A-B4F9-C9BF9DAD14FB}"/>
    <cellStyle name="Normal 10 4 3 3 2 2" xfId="27820" xr:uid="{A7AD60AF-218A-4344-9EC3-2E6A074E3CBA}"/>
    <cellStyle name="Normal 10 4 3 3 3" xfId="19732" xr:uid="{9D164FE4-AAE6-4FDF-90F7-CE2ACCF9B87E}"/>
    <cellStyle name="Normal 10 4 3 4" xfId="6250" xr:uid="{00000000-0005-0000-0000-000051010000}"/>
    <cellStyle name="Normal 10 4 3 4 2" xfId="14338" xr:uid="{2EF8282B-8FE1-4892-8854-63E2B61C199E}"/>
    <cellStyle name="Normal 10 4 3 4 2 2" xfId="30514" xr:uid="{3C15FD9D-5A77-409C-82A1-3B1A8466E99C}"/>
    <cellStyle name="Normal 10 4 3 4 3" xfId="22426" xr:uid="{9741A7A9-6A42-4A04-829D-93B6C1E3A625}"/>
    <cellStyle name="Normal 10 4 3 5" xfId="8948" xr:uid="{A2B02860-FD4D-43AB-9397-96B1F0FA2402}"/>
    <cellStyle name="Normal 10 4 3 5 2" xfId="25124" xr:uid="{D00E5B2B-2624-4416-822B-1EEBF5D3B36F}"/>
    <cellStyle name="Normal 10 4 3 6" xfId="17036" xr:uid="{B8A8C06B-F22E-49FF-B6B8-A731205C31C5}"/>
    <cellStyle name="Normal 10 4 4" xfId="1535" xr:uid="{00000000-0005-0000-0000-000052010000}"/>
    <cellStyle name="Normal 10 4 4 2" xfId="4231" xr:uid="{00000000-0005-0000-0000-000053010000}"/>
    <cellStyle name="Normal 10 4 4 2 2" xfId="12319" xr:uid="{730C0CF5-7A30-4B04-AC82-EF59AF4B7AF7}"/>
    <cellStyle name="Normal 10 4 4 2 2 2" xfId="28495" xr:uid="{665A518F-02DE-464D-8813-CD7B675F27DE}"/>
    <cellStyle name="Normal 10 4 4 2 3" xfId="20407" xr:uid="{A28A21E6-B7FD-4B44-BE16-53B917262767}"/>
    <cellStyle name="Normal 10 4 4 3" xfId="6925" xr:uid="{00000000-0005-0000-0000-000054010000}"/>
    <cellStyle name="Normal 10 4 4 3 2" xfId="15013" xr:uid="{3560337C-ECD2-408D-B82C-DED26C808E70}"/>
    <cellStyle name="Normal 10 4 4 3 2 2" xfId="31189" xr:uid="{979565F8-0D4A-4FE3-8C6F-66EADCEACCD2}"/>
    <cellStyle name="Normal 10 4 4 3 3" xfId="23101" xr:uid="{9C6F8DC1-2123-4280-8157-C9737BEF97CF}"/>
    <cellStyle name="Normal 10 4 4 4" xfId="9623" xr:uid="{C22E408C-935E-4EEA-B67F-7D233BACAEF5}"/>
    <cellStyle name="Normal 10 4 4 4 2" xfId="25799" xr:uid="{1D815EC5-20CA-4AF4-8294-9DC2210393E1}"/>
    <cellStyle name="Normal 10 4 4 5" xfId="17711" xr:uid="{E391AD4B-C6E6-421F-92F7-12C7157A6B7F}"/>
    <cellStyle name="Normal 10 4 5" xfId="2884" xr:uid="{00000000-0005-0000-0000-000055010000}"/>
    <cellStyle name="Normal 10 4 5 2" xfId="10972" xr:uid="{6656D3E9-2F81-4B0E-A160-58FD3433C8EB}"/>
    <cellStyle name="Normal 10 4 5 2 2" xfId="27148" xr:uid="{BC9B68AE-0E41-415A-98EF-6316C794BCCE}"/>
    <cellStyle name="Normal 10 4 5 3" xfId="19060" xr:uid="{6DEE3CAC-3795-4ED0-8BB3-29DA223EF5FD}"/>
    <cellStyle name="Normal 10 4 6" xfId="5578" xr:uid="{00000000-0005-0000-0000-000056010000}"/>
    <cellStyle name="Normal 10 4 6 2" xfId="13666" xr:uid="{E81A8FB4-E928-4AA9-9914-47E6CEA50E65}"/>
    <cellStyle name="Normal 10 4 6 2 2" xfId="29842" xr:uid="{A98F13A8-E763-483D-8946-8AC6723DB8A5}"/>
    <cellStyle name="Normal 10 4 6 3" xfId="21754" xr:uid="{67A218F0-A4E6-4AA2-8847-A17332664EFE}"/>
    <cellStyle name="Normal 10 4 7" xfId="8276" xr:uid="{2395CBD3-1C73-4D71-8399-62EE9E6DE985}"/>
    <cellStyle name="Normal 10 4 7 2" xfId="24452" xr:uid="{F0B7C7AE-5BF1-408B-BD56-8DFB2FBA4D94}"/>
    <cellStyle name="Normal 10 4 8" xfId="16364" xr:uid="{C468A5A8-4C1E-41EE-8E9E-ADBB4051FDDD}"/>
    <cellStyle name="Normal 10 5" xfId="172" xr:uid="{00000000-0005-0000-0000-000057010000}"/>
    <cellStyle name="Normal 10 5 2" xfId="560" xr:uid="{00000000-0005-0000-0000-000058010000}"/>
    <cellStyle name="Normal 10 5 2 2" xfId="1235" xr:uid="{00000000-0005-0000-0000-000059010000}"/>
    <cellStyle name="Normal 10 5 2 2 2" xfId="2583" xr:uid="{00000000-0005-0000-0000-00005A010000}"/>
    <cellStyle name="Normal 10 5 2 2 2 2" xfId="5279" xr:uid="{00000000-0005-0000-0000-00005B010000}"/>
    <cellStyle name="Normal 10 5 2 2 2 2 2" xfId="13367" xr:uid="{98258465-BB12-482A-BC69-E1C03C4DA4CC}"/>
    <cellStyle name="Normal 10 5 2 2 2 2 2 2" xfId="29543" xr:uid="{B8A371A6-FE10-4A7F-81AF-F39386308D90}"/>
    <cellStyle name="Normal 10 5 2 2 2 2 3" xfId="21455" xr:uid="{CC22822D-A940-414B-898A-FBF92DA9082A}"/>
    <cellStyle name="Normal 10 5 2 2 2 3" xfId="7973" xr:uid="{00000000-0005-0000-0000-00005C010000}"/>
    <cellStyle name="Normal 10 5 2 2 2 3 2" xfId="16061" xr:uid="{1FD402A9-3EA2-4652-AC3D-C631525B6AE9}"/>
    <cellStyle name="Normal 10 5 2 2 2 3 2 2" xfId="32237" xr:uid="{66AD2545-911A-48FB-AB0F-382D421E4DC3}"/>
    <cellStyle name="Normal 10 5 2 2 2 3 3" xfId="24149" xr:uid="{759CCC26-650D-4486-A32C-8F3984C4F0FC}"/>
    <cellStyle name="Normal 10 5 2 2 2 4" xfId="10671" xr:uid="{52B47343-9196-41E5-AD3C-94205CBADEDB}"/>
    <cellStyle name="Normal 10 5 2 2 2 4 2" xfId="26847" xr:uid="{F5CB1B32-0439-4D4A-8203-DA0944EBC9E3}"/>
    <cellStyle name="Normal 10 5 2 2 2 5" xfId="18759" xr:uid="{704C9A07-5E52-4597-A1AC-018F57ABDEB6}"/>
    <cellStyle name="Normal 10 5 2 2 3" xfId="3932" xr:uid="{00000000-0005-0000-0000-00005D010000}"/>
    <cellStyle name="Normal 10 5 2 2 3 2" xfId="12020" xr:uid="{34DAD305-AF44-4F2F-A56E-374B86FBFEA2}"/>
    <cellStyle name="Normal 10 5 2 2 3 2 2" xfId="28196" xr:uid="{9BB36647-07D3-44CE-8418-BA9D077F8B6A}"/>
    <cellStyle name="Normal 10 5 2 2 3 3" xfId="20108" xr:uid="{70D29B02-A258-403D-B190-6A1840AC879D}"/>
    <cellStyle name="Normal 10 5 2 2 4" xfId="6626" xr:uid="{00000000-0005-0000-0000-00005E010000}"/>
    <cellStyle name="Normal 10 5 2 2 4 2" xfId="14714" xr:uid="{F7233507-48B5-480B-BA30-A3534E5A1D5C}"/>
    <cellStyle name="Normal 10 5 2 2 4 2 2" xfId="30890" xr:uid="{1FEF3919-95B6-4274-9FCD-65B93AFC8DD2}"/>
    <cellStyle name="Normal 10 5 2 2 4 3" xfId="22802" xr:uid="{F3507E44-301F-421B-B9BD-4E7E53042373}"/>
    <cellStyle name="Normal 10 5 2 2 5" xfId="9324" xr:uid="{E2C77F7C-FDF7-466C-BC13-D4CA00230C76}"/>
    <cellStyle name="Normal 10 5 2 2 5 2" xfId="25500" xr:uid="{2234B71D-41BA-4219-84DB-2BD6FB282066}"/>
    <cellStyle name="Normal 10 5 2 2 6" xfId="17412" xr:uid="{7C79A003-7E9E-47C4-A0F2-3F8944FB4E70}"/>
    <cellStyle name="Normal 10 5 2 3" xfId="1911" xr:uid="{00000000-0005-0000-0000-00005F010000}"/>
    <cellStyle name="Normal 10 5 2 3 2" xfId="4607" xr:uid="{00000000-0005-0000-0000-000060010000}"/>
    <cellStyle name="Normal 10 5 2 3 2 2" xfId="12695" xr:uid="{8891E621-12ED-4887-B69B-127F779CD668}"/>
    <cellStyle name="Normal 10 5 2 3 2 2 2" xfId="28871" xr:uid="{75BD8F96-405F-4434-A0F1-4FCC7FF53964}"/>
    <cellStyle name="Normal 10 5 2 3 2 3" xfId="20783" xr:uid="{55D9FA6A-7E70-4515-9EC5-F91FE815461A}"/>
    <cellStyle name="Normal 10 5 2 3 3" xfId="7301" xr:uid="{00000000-0005-0000-0000-000061010000}"/>
    <cellStyle name="Normal 10 5 2 3 3 2" xfId="15389" xr:uid="{B4D317C6-AE93-4271-A8F4-BE9745C94C63}"/>
    <cellStyle name="Normal 10 5 2 3 3 2 2" xfId="31565" xr:uid="{1F871572-AB87-42B0-A2E5-6DC9D9A8004A}"/>
    <cellStyle name="Normal 10 5 2 3 3 3" xfId="23477" xr:uid="{1FC65664-F3A6-4E94-A3F6-68217D5A07EE}"/>
    <cellStyle name="Normal 10 5 2 3 4" xfId="9999" xr:uid="{07673CB6-E1DE-4490-9364-C0990467949B}"/>
    <cellStyle name="Normal 10 5 2 3 4 2" xfId="26175" xr:uid="{DDE63219-AE9A-495E-BE67-FDA7E2F8CDBA}"/>
    <cellStyle name="Normal 10 5 2 3 5" xfId="18087" xr:uid="{74510383-74B1-4118-8D75-1D6588C59986}"/>
    <cellStyle name="Normal 10 5 2 4" xfId="3260" xr:uid="{00000000-0005-0000-0000-000062010000}"/>
    <cellStyle name="Normal 10 5 2 4 2" xfId="11348" xr:uid="{9DC92764-CF45-415D-B972-9C5C1694902F}"/>
    <cellStyle name="Normal 10 5 2 4 2 2" xfId="27524" xr:uid="{E20EBD62-4DF1-41B1-BE1B-077EC7AF8EF6}"/>
    <cellStyle name="Normal 10 5 2 4 3" xfId="19436" xr:uid="{C2B645D6-467D-4007-868C-072A3AA87DFC}"/>
    <cellStyle name="Normal 10 5 2 5" xfId="5954" xr:uid="{00000000-0005-0000-0000-000063010000}"/>
    <cellStyle name="Normal 10 5 2 5 2" xfId="14042" xr:uid="{79C664E6-31E9-4628-99D8-F080A69D261C}"/>
    <cellStyle name="Normal 10 5 2 5 2 2" xfId="30218" xr:uid="{6FBB33AC-097B-46EC-A8B0-C6D614930193}"/>
    <cellStyle name="Normal 10 5 2 5 3" xfId="22130" xr:uid="{58573C8A-F7A9-44DF-AD56-91380F524D89}"/>
    <cellStyle name="Normal 10 5 2 6" xfId="8652" xr:uid="{5AAC47CC-F82B-47F3-AFE1-FF7F76F38677}"/>
    <cellStyle name="Normal 10 5 2 6 2" xfId="24828" xr:uid="{7A642E8A-6CE6-431E-BEEB-2D195D9E32D1}"/>
    <cellStyle name="Normal 10 5 2 7" xfId="16740" xr:uid="{499194BE-017B-41F5-A675-B4C1D08898A3}"/>
    <cellStyle name="Normal 10 5 3" xfId="899" xr:uid="{00000000-0005-0000-0000-000064010000}"/>
    <cellStyle name="Normal 10 5 3 2" xfId="2247" xr:uid="{00000000-0005-0000-0000-000065010000}"/>
    <cellStyle name="Normal 10 5 3 2 2" xfId="4943" xr:uid="{00000000-0005-0000-0000-000066010000}"/>
    <cellStyle name="Normal 10 5 3 2 2 2" xfId="13031" xr:uid="{8A6FCD29-F095-4FED-B9A2-FE82A22BC995}"/>
    <cellStyle name="Normal 10 5 3 2 2 2 2" xfId="29207" xr:uid="{905D10B0-3895-48F1-85B1-92A9913ECF14}"/>
    <cellStyle name="Normal 10 5 3 2 2 3" xfId="21119" xr:uid="{B5B59302-4A4C-48A9-88D8-6AE1EF044142}"/>
    <cellStyle name="Normal 10 5 3 2 3" xfId="7637" xr:uid="{00000000-0005-0000-0000-000067010000}"/>
    <cellStyle name="Normal 10 5 3 2 3 2" xfId="15725" xr:uid="{6F3F0227-77BB-4B9D-993D-F07DB48B83D8}"/>
    <cellStyle name="Normal 10 5 3 2 3 2 2" xfId="31901" xr:uid="{0051B477-98B0-4574-AFA0-3C459DC7D88F}"/>
    <cellStyle name="Normal 10 5 3 2 3 3" xfId="23813" xr:uid="{1F4447FF-3B4F-4381-94AD-F25C2BE347B5}"/>
    <cellStyle name="Normal 10 5 3 2 4" xfId="10335" xr:uid="{290BB29E-7423-4209-A5BD-707E31796086}"/>
    <cellStyle name="Normal 10 5 3 2 4 2" xfId="26511" xr:uid="{E954A922-9BB6-4A33-A4F4-6E7F8A2FD072}"/>
    <cellStyle name="Normal 10 5 3 2 5" xfId="18423" xr:uid="{532CDBA0-B1D2-4BBE-B9D9-6098212FC1C6}"/>
    <cellStyle name="Normal 10 5 3 3" xfId="3596" xr:uid="{00000000-0005-0000-0000-000068010000}"/>
    <cellStyle name="Normal 10 5 3 3 2" xfId="11684" xr:uid="{3274D731-7148-421C-B19F-446DB3EEADE4}"/>
    <cellStyle name="Normal 10 5 3 3 2 2" xfId="27860" xr:uid="{4673ED1D-ADF4-42D8-9C5C-483AA23144CE}"/>
    <cellStyle name="Normal 10 5 3 3 3" xfId="19772" xr:uid="{ED482369-3A2F-4ECE-8D63-E08D73F734AF}"/>
    <cellStyle name="Normal 10 5 3 4" xfId="6290" xr:uid="{00000000-0005-0000-0000-000069010000}"/>
    <cellStyle name="Normal 10 5 3 4 2" xfId="14378" xr:uid="{1C7A5690-6BEE-4843-937A-EE47C70BF55E}"/>
    <cellStyle name="Normal 10 5 3 4 2 2" xfId="30554" xr:uid="{02271377-5BAB-4FA4-A033-F0A5912AF099}"/>
    <cellStyle name="Normal 10 5 3 4 3" xfId="22466" xr:uid="{DD7FE06E-357D-4405-8DE3-097AEC81B83F}"/>
    <cellStyle name="Normal 10 5 3 5" xfId="8988" xr:uid="{599E0346-724E-4BE0-B4D5-4DE989F3BBB1}"/>
    <cellStyle name="Normal 10 5 3 5 2" xfId="25164" xr:uid="{5BB57CDF-C887-445C-8FF0-7343A48C2ADF}"/>
    <cellStyle name="Normal 10 5 3 6" xfId="17076" xr:uid="{48FD3C06-5D45-412B-9A01-B348F0CB19E3}"/>
    <cellStyle name="Normal 10 5 4" xfId="1575" xr:uid="{00000000-0005-0000-0000-00006A010000}"/>
    <cellStyle name="Normal 10 5 4 2" xfId="4271" xr:uid="{00000000-0005-0000-0000-00006B010000}"/>
    <cellStyle name="Normal 10 5 4 2 2" xfId="12359" xr:uid="{B8245581-BF96-423C-90E5-3F8EC8B19DA2}"/>
    <cellStyle name="Normal 10 5 4 2 2 2" xfId="28535" xr:uid="{99D8190D-9011-4C61-AB1C-902B160F4A50}"/>
    <cellStyle name="Normal 10 5 4 2 3" xfId="20447" xr:uid="{A842736C-E145-484A-A1E6-E975AAD4981B}"/>
    <cellStyle name="Normal 10 5 4 3" xfId="6965" xr:uid="{00000000-0005-0000-0000-00006C010000}"/>
    <cellStyle name="Normal 10 5 4 3 2" xfId="15053" xr:uid="{35893E27-02D5-4690-92D9-743242A27D6A}"/>
    <cellStyle name="Normal 10 5 4 3 2 2" xfId="31229" xr:uid="{DAFD09BB-3D1B-48F5-986C-D8E61DDDC936}"/>
    <cellStyle name="Normal 10 5 4 3 3" xfId="23141" xr:uid="{478573F2-A20A-4F74-AADB-A84F1005F67E}"/>
    <cellStyle name="Normal 10 5 4 4" xfId="9663" xr:uid="{760B9E71-CACA-40DD-987F-31E6EC805385}"/>
    <cellStyle name="Normal 10 5 4 4 2" xfId="25839" xr:uid="{542A3022-663D-4EE1-8981-EB9C0B615110}"/>
    <cellStyle name="Normal 10 5 4 5" xfId="17751" xr:uid="{18B6DC18-8306-4DD8-A852-BC1DE80E0A3C}"/>
    <cellStyle name="Normal 10 5 5" xfId="2924" xr:uid="{00000000-0005-0000-0000-00006D010000}"/>
    <cellStyle name="Normal 10 5 5 2" xfId="11012" xr:uid="{33F8D2E8-44AA-4BF2-B073-20044306A41E}"/>
    <cellStyle name="Normal 10 5 5 2 2" xfId="27188" xr:uid="{13D4CD40-996E-465B-B113-566AAFB2922D}"/>
    <cellStyle name="Normal 10 5 5 3" xfId="19100" xr:uid="{9749C11E-DEFB-4C98-9029-4F4B26EEB4CC}"/>
    <cellStyle name="Normal 10 5 6" xfId="5618" xr:uid="{00000000-0005-0000-0000-00006E010000}"/>
    <cellStyle name="Normal 10 5 6 2" xfId="13706" xr:uid="{0CA56CF5-40B4-44FB-991B-0EE8939E0A9D}"/>
    <cellStyle name="Normal 10 5 6 2 2" xfId="29882" xr:uid="{2A7BE249-5CD4-4FB0-9AB7-8097FAD3AAED}"/>
    <cellStyle name="Normal 10 5 6 3" xfId="21794" xr:uid="{F0ABB772-133F-4144-BBC5-7B72ED12F981}"/>
    <cellStyle name="Normal 10 5 7" xfId="8316" xr:uid="{80485DCE-2204-4824-9DD4-DAAC0F86B5EE}"/>
    <cellStyle name="Normal 10 5 7 2" xfId="24492" xr:uid="{07D79135-F3CC-49E1-B455-1EC7D9F016F9}"/>
    <cellStyle name="Normal 10 5 8" xfId="16404" xr:uid="{F7C23F13-A7FB-466D-AC5E-C45A15468DB7}"/>
    <cellStyle name="Normal 10 6" xfId="177" xr:uid="{00000000-0005-0000-0000-00006F010000}"/>
    <cellStyle name="Normal 10 6 2" xfId="565" xr:uid="{00000000-0005-0000-0000-000070010000}"/>
    <cellStyle name="Normal 10 6 2 2" xfId="1240" xr:uid="{00000000-0005-0000-0000-000071010000}"/>
    <cellStyle name="Normal 10 6 2 2 2" xfId="2588" xr:uid="{00000000-0005-0000-0000-000072010000}"/>
    <cellStyle name="Normal 10 6 2 2 2 2" xfId="5284" xr:uid="{00000000-0005-0000-0000-000073010000}"/>
    <cellStyle name="Normal 10 6 2 2 2 2 2" xfId="13372" xr:uid="{BE0ADF14-7D67-4FA1-BB28-3BBF3F2C40F3}"/>
    <cellStyle name="Normal 10 6 2 2 2 2 2 2" xfId="29548" xr:uid="{3DB5C5E3-CAD5-404B-95B4-CC225956489D}"/>
    <cellStyle name="Normal 10 6 2 2 2 2 3" xfId="21460" xr:uid="{4C3C3550-E392-4420-A161-5E82F4F3ADDB}"/>
    <cellStyle name="Normal 10 6 2 2 2 3" xfId="7978" xr:uid="{00000000-0005-0000-0000-000074010000}"/>
    <cellStyle name="Normal 10 6 2 2 2 3 2" xfId="16066" xr:uid="{DA68697C-B9DE-4F7C-A223-AA24D794DF15}"/>
    <cellStyle name="Normal 10 6 2 2 2 3 2 2" xfId="32242" xr:uid="{FD59EF0F-07A8-4A50-8B1E-C133C6E6281F}"/>
    <cellStyle name="Normal 10 6 2 2 2 3 3" xfId="24154" xr:uid="{98E77B0E-A090-47A6-9A8E-7D4C06DAAD73}"/>
    <cellStyle name="Normal 10 6 2 2 2 4" xfId="10676" xr:uid="{573B1F60-144F-4620-9CC8-E10205C044C1}"/>
    <cellStyle name="Normal 10 6 2 2 2 4 2" xfId="26852" xr:uid="{9168D637-2EAC-4FFB-B67D-984D1D6F9869}"/>
    <cellStyle name="Normal 10 6 2 2 2 5" xfId="18764" xr:uid="{1F26B0B2-C875-4324-B685-7312289E4AB5}"/>
    <cellStyle name="Normal 10 6 2 2 3" xfId="3937" xr:uid="{00000000-0005-0000-0000-000075010000}"/>
    <cellStyle name="Normal 10 6 2 2 3 2" xfId="12025" xr:uid="{B56B88CC-78F5-41B8-878B-CF2CF1DFB3EB}"/>
    <cellStyle name="Normal 10 6 2 2 3 2 2" xfId="28201" xr:uid="{3225AB3A-8A05-47B5-B1EF-729A7AB6B070}"/>
    <cellStyle name="Normal 10 6 2 2 3 3" xfId="20113" xr:uid="{BE191018-D5D4-4378-9F3B-9E93A0F06719}"/>
    <cellStyle name="Normal 10 6 2 2 4" xfId="6631" xr:uid="{00000000-0005-0000-0000-000076010000}"/>
    <cellStyle name="Normal 10 6 2 2 4 2" xfId="14719" xr:uid="{A364088D-2D87-4725-AE91-539BBC3D7708}"/>
    <cellStyle name="Normal 10 6 2 2 4 2 2" xfId="30895" xr:uid="{E15681B1-7D05-4562-BF31-F8446EF07F49}"/>
    <cellStyle name="Normal 10 6 2 2 4 3" xfId="22807" xr:uid="{B428CE21-D0CB-4F76-B337-00EEBDE85CB3}"/>
    <cellStyle name="Normal 10 6 2 2 5" xfId="9329" xr:uid="{DC22EFE1-5F22-43FC-9492-506B3AF44A9B}"/>
    <cellStyle name="Normal 10 6 2 2 5 2" xfId="25505" xr:uid="{9363F4A6-0C30-4DDC-AA0D-07D9D6AB671C}"/>
    <cellStyle name="Normal 10 6 2 2 6" xfId="17417" xr:uid="{3ED76928-B919-45F8-A6F9-DCCDAF1A8156}"/>
    <cellStyle name="Normal 10 6 2 3" xfId="1916" xr:uid="{00000000-0005-0000-0000-000077010000}"/>
    <cellStyle name="Normal 10 6 2 3 2" xfId="4612" xr:uid="{00000000-0005-0000-0000-000078010000}"/>
    <cellStyle name="Normal 10 6 2 3 2 2" xfId="12700" xr:uid="{BBA5BBA5-6F06-49D7-AA70-3610BE1EE862}"/>
    <cellStyle name="Normal 10 6 2 3 2 2 2" xfId="28876" xr:uid="{169CB63C-1182-4A41-9870-82915D1D56B9}"/>
    <cellStyle name="Normal 10 6 2 3 2 3" xfId="20788" xr:uid="{05025F8F-77D2-42D1-B42F-636CB91DA644}"/>
    <cellStyle name="Normal 10 6 2 3 3" xfId="7306" xr:uid="{00000000-0005-0000-0000-000079010000}"/>
    <cellStyle name="Normal 10 6 2 3 3 2" xfId="15394" xr:uid="{BDBE60ED-9E07-4159-B567-B75C6119C52B}"/>
    <cellStyle name="Normal 10 6 2 3 3 2 2" xfId="31570" xr:uid="{4AAD431C-F0D9-4FF7-920F-FC12F629DAC6}"/>
    <cellStyle name="Normal 10 6 2 3 3 3" xfId="23482" xr:uid="{42DBB995-D2FB-4E98-86A9-1D3244422BD1}"/>
    <cellStyle name="Normal 10 6 2 3 4" xfId="10004" xr:uid="{5EE2F07F-FA2E-4C28-AC75-0E8C1EA0B459}"/>
    <cellStyle name="Normal 10 6 2 3 4 2" xfId="26180" xr:uid="{F31F3C10-D37C-4065-94F7-FFB7342555B1}"/>
    <cellStyle name="Normal 10 6 2 3 5" xfId="18092" xr:uid="{E0918C83-2071-4F9D-AF5A-50BBD2918E11}"/>
    <cellStyle name="Normal 10 6 2 4" xfId="3265" xr:uid="{00000000-0005-0000-0000-00007A010000}"/>
    <cellStyle name="Normal 10 6 2 4 2" xfId="11353" xr:uid="{B8C98AB3-4DA0-42D2-A49A-7421B450D801}"/>
    <cellStyle name="Normal 10 6 2 4 2 2" xfId="27529" xr:uid="{E7A6FB78-5AB2-40BF-B8EE-9182BF3ECEEF}"/>
    <cellStyle name="Normal 10 6 2 4 3" xfId="19441" xr:uid="{12142CC3-3137-469E-893F-AE69D7932531}"/>
    <cellStyle name="Normal 10 6 2 5" xfId="5959" xr:uid="{00000000-0005-0000-0000-00007B010000}"/>
    <cellStyle name="Normal 10 6 2 5 2" xfId="14047" xr:uid="{66F11885-BA2F-4EA2-82ED-7E8F00D6853F}"/>
    <cellStyle name="Normal 10 6 2 5 2 2" xfId="30223" xr:uid="{5C32B39D-004B-4C5C-9D69-80AF25930D61}"/>
    <cellStyle name="Normal 10 6 2 5 3" xfId="22135" xr:uid="{D076E6BF-1F0B-4420-B2D2-5546A5EE0656}"/>
    <cellStyle name="Normal 10 6 2 6" xfId="8657" xr:uid="{7F786450-43B7-47B3-B5CA-13E7CB50C951}"/>
    <cellStyle name="Normal 10 6 2 6 2" xfId="24833" xr:uid="{B7F54C61-C49A-445C-A8D1-EA9BEAD31509}"/>
    <cellStyle name="Normal 10 6 2 7" xfId="16745" xr:uid="{3C595688-EA15-485F-8FE1-C19AEFF95299}"/>
    <cellStyle name="Normal 10 6 3" xfId="904" xr:uid="{00000000-0005-0000-0000-00007C010000}"/>
    <cellStyle name="Normal 10 6 3 2" xfId="2252" xr:uid="{00000000-0005-0000-0000-00007D010000}"/>
    <cellStyle name="Normal 10 6 3 2 2" xfId="4948" xr:uid="{00000000-0005-0000-0000-00007E010000}"/>
    <cellStyle name="Normal 10 6 3 2 2 2" xfId="13036" xr:uid="{F5A16D9B-FB57-47AE-8A02-EAD25FD48863}"/>
    <cellStyle name="Normal 10 6 3 2 2 2 2" xfId="29212" xr:uid="{A6A39ACC-E195-4B5F-84F4-B266EE047D59}"/>
    <cellStyle name="Normal 10 6 3 2 2 3" xfId="21124" xr:uid="{FFB2E8A6-CF60-490B-BB35-41139575277B}"/>
    <cellStyle name="Normal 10 6 3 2 3" xfId="7642" xr:uid="{00000000-0005-0000-0000-00007F010000}"/>
    <cellStyle name="Normal 10 6 3 2 3 2" xfId="15730" xr:uid="{C04E68AD-4341-4EC1-B38C-2BA887FC0BA2}"/>
    <cellStyle name="Normal 10 6 3 2 3 2 2" xfId="31906" xr:uid="{70FA8BBA-6BEE-4F95-BBA0-3A4FE4D213F7}"/>
    <cellStyle name="Normal 10 6 3 2 3 3" xfId="23818" xr:uid="{4A23103A-ED8A-4695-90B0-1BFCF375C4C3}"/>
    <cellStyle name="Normal 10 6 3 2 4" xfId="10340" xr:uid="{D26DCCD8-1B34-4688-A6A9-F735AD0AE505}"/>
    <cellStyle name="Normal 10 6 3 2 4 2" xfId="26516" xr:uid="{CB66AB13-6E27-4F9C-A073-D99DBB53DB18}"/>
    <cellStyle name="Normal 10 6 3 2 5" xfId="18428" xr:uid="{947DE42B-100F-4DF4-8654-98C85770A54A}"/>
    <cellStyle name="Normal 10 6 3 3" xfId="3601" xr:uid="{00000000-0005-0000-0000-000080010000}"/>
    <cellStyle name="Normal 10 6 3 3 2" xfId="11689" xr:uid="{8CCDB312-5196-4E6D-A353-EF38D713C99C}"/>
    <cellStyle name="Normal 10 6 3 3 2 2" xfId="27865" xr:uid="{64DAB539-7FE3-48D7-A96E-B194A5B15E78}"/>
    <cellStyle name="Normal 10 6 3 3 3" xfId="19777" xr:uid="{3D40A321-2246-48B4-B7B0-55C78608C932}"/>
    <cellStyle name="Normal 10 6 3 4" xfId="6295" xr:uid="{00000000-0005-0000-0000-000081010000}"/>
    <cellStyle name="Normal 10 6 3 4 2" xfId="14383" xr:uid="{81F58AE2-40F8-4258-9343-9921AF303AA4}"/>
    <cellStyle name="Normal 10 6 3 4 2 2" xfId="30559" xr:uid="{8ABFE6A1-82AA-44C9-B979-65C3CA44C49C}"/>
    <cellStyle name="Normal 10 6 3 4 3" xfId="22471" xr:uid="{A0ECCCBA-FB8E-4C1E-9C52-66B085DA50F4}"/>
    <cellStyle name="Normal 10 6 3 5" xfId="8993" xr:uid="{0293192A-C0FB-4F65-97D7-D5C386F84247}"/>
    <cellStyle name="Normal 10 6 3 5 2" xfId="25169" xr:uid="{249A9F01-571D-429C-9A5E-94B7CBA2C727}"/>
    <cellStyle name="Normal 10 6 3 6" xfId="17081" xr:uid="{7D16FE28-4286-43B1-B71B-33BB813D6CB7}"/>
    <cellStyle name="Normal 10 6 4" xfId="1580" xr:uid="{00000000-0005-0000-0000-000082010000}"/>
    <cellStyle name="Normal 10 6 4 2" xfId="4276" xr:uid="{00000000-0005-0000-0000-000083010000}"/>
    <cellStyle name="Normal 10 6 4 2 2" xfId="12364" xr:uid="{14A8481B-2E6E-4466-8937-E416456C1669}"/>
    <cellStyle name="Normal 10 6 4 2 2 2" xfId="28540" xr:uid="{0E8814C6-46CC-4247-A356-23FDF63E37BD}"/>
    <cellStyle name="Normal 10 6 4 2 3" xfId="20452" xr:uid="{B7EFABC2-586F-4D7B-86EF-F401479BB452}"/>
    <cellStyle name="Normal 10 6 4 3" xfId="6970" xr:uid="{00000000-0005-0000-0000-000084010000}"/>
    <cellStyle name="Normal 10 6 4 3 2" xfId="15058" xr:uid="{3F23FC00-539F-44C7-9E83-77B62951F424}"/>
    <cellStyle name="Normal 10 6 4 3 2 2" xfId="31234" xr:uid="{3FA495D4-A59A-409E-98ED-549D7ECF706C}"/>
    <cellStyle name="Normal 10 6 4 3 3" xfId="23146" xr:uid="{54AB5AE1-59BB-4B06-8163-8D14FD479C1F}"/>
    <cellStyle name="Normal 10 6 4 4" xfId="9668" xr:uid="{ADB86FB6-68FA-4D01-8C2C-12BDEFF8440B}"/>
    <cellStyle name="Normal 10 6 4 4 2" xfId="25844" xr:uid="{194919A0-197E-40DD-B770-1CA34357B62F}"/>
    <cellStyle name="Normal 10 6 4 5" xfId="17756" xr:uid="{43FF79B2-15D7-4149-8D40-D991CEF352B3}"/>
    <cellStyle name="Normal 10 6 5" xfId="2929" xr:uid="{00000000-0005-0000-0000-000085010000}"/>
    <cellStyle name="Normal 10 6 5 2" xfId="11017" xr:uid="{FE43CFA2-C1BF-4608-8EC2-A1037D294114}"/>
    <cellStyle name="Normal 10 6 5 2 2" xfId="27193" xr:uid="{D4027EAF-81B9-4423-A073-617E0A88B971}"/>
    <cellStyle name="Normal 10 6 5 3" xfId="19105" xr:uid="{0B4FBD13-FFE3-4445-A119-C940E9658A81}"/>
    <cellStyle name="Normal 10 6 6" xfId="5623" xr:uid="{00000000-0005-0000-0000-000086010000}"/>
    <cellStyle name="Normal 10 6 6 2" xfId="13711" xr:uid="{B7FB5052-1C7F-4933-9ABA-71AA8D9A1994}"/>
    <cellStyle name="Normal 10 6 6 2 2" xfId="29887" xr:uid="{3E8F1303-1197-4A7E-A00D-C9CB6F23D916}"/>
    <cellStyle name="Normal 10 6 6 3" xfId="21799" xr:uid="{C578E113-FBDC-4FAE-9E6D-19F639D1A04E}"/>
    <cellStyle name="Normal 10 6 7" xfId="8321" xr:uid="{8C2D0F51-EE20-487B-91B6-1EB04A98EC23}"/>
    <cellStyle name="Normal 10 6 7 2" xfId="24497" xr:uid="{ED5EAE80-3037-4956-A013-495E4FC9307E}"/>
    <cellStyle name="Normal 10 6 8" xfId="16409" xr:uid="{D32ECBDB-C32B-4478-BD09-62706EECDE52}"/>
    <cellStyle name="Normal 10 7" xfId="215" xr:uid="{00000000-0005-0000-0000-000087010000}"/>
    <cellStyle name="Normal 10 7 2" xfId="597" xr:uid="{00000000-0005-0000-0000-000088010000}"/>
    <cellStyle name="Normal 10 7 2 2" xfId="1272" xr:uid="{00000000-0005-0000-0000-000089010000}"/>
    <cellStyle name="Normal 10 7 2 2 2" xfId="2620" xr:uid="{00000000-0005-0000-0000-00008A010000}"/>
    <cellStyle name="Normal 10 7 2 2 2 2" xfId="5316" xr:uid="{00000000-0005-0000-0000-00008B010000}"/>
    <cellStyle name="Normal 10 7 2 2 2 2 2" xfId="13404" xr:uid="{2829BE29-A295-4928-B8EE-397C4F10131F}"/>
    <cellStyle name="Normal 10 7 2 2 2 2 2 2" xfId="29580" xr:uid="{E601DB07-E27B-4E0E-8F69-5892E7656EE5}"/>
    <cellStyle name="Normal 10 7 2 2 2 2 3" xfId="21492" xr:uid="{3493AE5E-9C52-48B9-AAB1-DC4FDAD6F57B}"/>
    <cellStyle name="Normal 10 7 2 2 2 3" xfId="8010" xr:uid="{00000000-0005-0000-0000-00008C010000}"/>
    <cellStyle name="Normal 10 7 2 2 2 3 2" xfId="16098" xr:uid="{82DA7E08-F472-42E9-840F-C482CC41A0C7}"/>
    <cellStyle name="Normal 10 7 2 2 2 3 2 2" xfId="32274" xr:uid="{2FB5AC58-6BF3-48C6-8CA8-2BCC357A8852}"/>
    <cellStyle name="Normal 10 7 2 2 2 3 3" xfId="24186" xr:uid="{BF09FDB0-2E6D-4946-B4A1-8849DFE2B22C}"/>
    <cellStyle name="Normal 10 7 2 2 2 4" xfId="10708" xr:uid="{938A5C9C-614E-4787-931F-EAC8157FBE27}"/>
    <cellStyle name="Normal 10 7 2 2 2 4 2" xfId="26884" xr:uid="{1D198347-26E8-4DBD-B073-727AD1781922}"/>
    <cellStyle name="Normal 10 7 2 2 2 5" xfId="18796" xr:uid="{1B03263B-1CF7-4081-A80D-035494C1B892}"/>
    <cellStyle name="Normal 10 7 2 2 3" xfId="3969" xr:uid="{00000000-0005-0000-0000-00008D010000}"/>
    <cellStyle name="Normal 10 7 2 2 3 2" xfId="12057" xr:uid="{019F0E72-3829-4F80-A2BA-C342B605CFBE}"/>
    <cellStyle name="Normal 10 7 2 2 3 2 2" xfId="28233" xr:uid="{0563BCB7-95A3-4A05-9985-448E233109B1}"/>
    <cellStyle name="Normal 10 7 2 2 3 3" xfId="20145" xr:uid="{22C90531-FC70-4506-9407-28825CFFDB5C}"/>
    <cellStyle name="Normal 10 7 2 2 4" xfId="6663" xr:uid="{00000000-0005-0000-0000-00008E010000}"/>
    <cellStyle name="Normal 10 7 2 2 4 2" xfId="14751" xr:uid="{3C5A6438-B4AB-49FB-A0B6-F1AC86B603B0}"/>
    <cellStyle name="Normal 10 7 2 2 4 2 2" xfId="30927" xr:uid="{A17B983B-C982-4D70-B9D1-9BD905335350}"/>
    <cellStyle name="Normal 10 7 2 2 4 3" xfId="22839" xr:uid="{1C96E7DC-4C20-41D4-8EE5-43A580E69B8C}"/>
    <cellStyle name="Normal 10 7 2 2 5" xfId="9361" xr:uid="{2C0AE29F-B790-4238-972D-34BBC857EAF2}"/>
    <cellStyle name="Normal 10 7 2 2 5 2" xfId="25537" xr:uid="{5FFA80D3-85A8-45C7-B4C1-9FADDD6AAFA6}"/>
    <cellStyle name="Normal 10 7 2 2 6" xfId="17449" xr:uid="{0B5F77C5-E006-44C8-92A5-7F1F81E6D3F5}"/>
    <cellStyle name="Normal 10 7 2 3" xfId="1948" xr:uid="{00000000-0005-0000-0000-00008F010000}"/>
    <cellStyle name="Normal 10 7 2 3 2" xfId="4644" xr:uid="{00000000-0005-0000-0000-000090010000}"/>
    <cellStyle name="Normal 10 7 2 3 2 2" xfId="12732" xr:uid="{E5A7B160-0BA5-4E37-BE1A-5517917D0CC0}"/>
    <cellStyle name="Normal 10 7 2 3 2 2 2" xfId="28908" xr:uid="{3D170AA5-4EAD-49DF-ADF0-1ECBE683539D}"/>
    <cellStyle name="Normal 10 7 2 3 2 3" xfId="20820" xr:uid="{005742CD-9631-4322-8AA6-020795B22B19}"/>
    <cellStyle name="Normal 10 7 2 3 3" xfId="7338" xr:uid="{00000000-0005-0000-0000-000091010000}"/>
    <cellStyle name="Normal 10 7 2 3 3 2" xfId="15426" xr:uid="{4F1BEFC5-0761-4357-9FD9-43257C69BFE4}"/>
    <cellStyle name="Normal 10 7 2 3 3 2 2" xfId="31602" xr:uid="{5C0C405E-1E59-445E-8BD9-A79E5E5840BF}"/>
    <cellStyle name="Normal 10 7 2 3 3 3" xfId="23514" xr:uid="{8307AD16-9A63-4C65-8121-C4FBCF423C14}"/>
    <cellStyle name="Normal 10 7 2 3 4" xfId="10036" xr:uid="{A1AF015A-8C22-4D77-AA94-7D94AC09E8F6}"/>
    <cellStyle name="Normal 10 7 2 3 4 2" xfId="26212" xr:uid="{CBC7B4D3-C7B6-423A-A680-D0B0C8D5E2C4}"/>
    <cellStyle name="Normal 10 7 2 3 5" xfId="18124" xr:uid="{15D51318-6DDA-43CD-8FC9-E143C5B8B492}"/>
    <cellStyle name="Normal 10 7 2 4" xfId="3297" xr:uid="{00000000-0005-0000-0000-000092010000}"/>
    <cellStyle name="Normal 10 7 2 4 2" xfId="11385" xr:uid="{259E1E38-2A5D-4F61-9466-49E82E7711E7}"/>
    <cellStyle name="Normal 10 7 2 4 2 2" xfId="27561" xr:uid="{947357D7-32B7-49C7-8938-6998914DF017}"/>
    <cellStyle name="Normal 10 7 2 4 3" xfId="19473" xr:uid="{1D2A9235-60AD-46B1-A674-3CB4E10D8B5A}"/>
    <cellStyle name="Normal 10 7 2 5" xfId="5991" xr:uid="{00000000-0005-0000-0000-000093010000}"/>
    <cellStyle name="Normal 10 7 2 5 2" xfId="14079" xr:uid="{E8279A21-35A1-457A-83D8-2CD3087E8FAC}"/>
    <cellStyle name="Normal 10 7 2 5 2 2" xfId="30255" xr:uid="{D480A592-C317-4BB9-A396-2C622840E2EE}"/>
    <cellStyle name="Normal 10 7 2 5 3" xfId="22167" xr:uid="{9EE64D1E-FDB2-4BDA-9E85-F23B8D5D11E9}"/>
    <cellStyle name="Normal 10 7 2 6" xfId="8689" xr:uid="{CD30EF49-5EBD-45F0-80F8-C367C0C00B69}"/>
    <cellStyle name="Normal 10 7 2 6 2" xfId="24865" xr:uid="{7A3E1B2C-CBE8-455C-97E6-E4CB201721A7}"/>
    <cellStyle name="Normal 10 7 2 7" xfId="16777" xr:uid="{7A74AA4F-4483-4A14-B677-CA5AC784E7CE}"/>
    <cellStyle name="Normal 10 7 3" xfId="936" xr:uid="{00000000-0005-0000-0000-000094010000}"/>
    <cellStyle name="Normal 10 7 3 2" xfId="2284" xr:uid="{00000000-0005-0000-0000-000095010000}"/>
    <cellStyle name="Normal 10 7 3 2 2" xfId="4980" xr:uid="{00000000-0005-0000-0000-000096010000}"/>
    <cellStyle name="Normal 10 7 3 2 2 2" xfId="13068" xr:uid="{3CDCC586-E103-4AA6-A8D2-8741B7FC13E5}"/>
    <cellStyle name="Normal 10 7 3 2 2 2 2" xfId="29244" xr:uid="{B9BE1D34-6363-4B99-BBC4-6F2B9A1DFFF4}"/>
    <cellStyle name="Normal 10 7 3 2 2 3" xfId="21156" xr:uid="{3414A03A-FE91-407F-8606-7817E397B378}"/>
    <cellStyle name="Normal 10 7 3 2 3" xfId="7674" xr:uid="{00000000-0005-0000-0000-000097010000}"/>
    <cellStyle name="Normal 10 7 3 2 3 2" xfId="15762" xr:uid="{42B885B2-9012-4AEC-8F55-15BF94E578E5}"/>
    <cellStyle name="Normal 10 7 3 2 3 2 2" xfId="31938" xr:uid="{F2BB1D00-3501-41B7-BFD6-6B0A7142ADB8}"/>
    <cellStyle name="Normal 10 7 3 2 3 3" xfId="23850" xr:uid="{D705B177-7B36-4750-9A7A-43D08F26F7CB}"/>
    <cellStyle name="Normal 10 7 3 2 4" xfId="10372" xr:uid="{86216D09-1503-4A10-986F-5F7380EDEE39}"/>
    <cellStyle name="Normal 10 7 3 2 4 2" xfId="26548" xr:uid="{83257728-182D-441A-AB7E-8DF9E2DBA748}"/>
    <cellStyle name="Normal 10 7 3 2 5" xfId="18460" xr:uid="{F2168BE8-E136-47E9-A214-F2461CAE19B0}"/>
    <cellStyle name="Normal 10 7 3 3" xfId="3633" xr:uid="{00000000-0005-0000-0000-000098010000}"/>
    <cellStyle name="Normal 10 7 3 3 2" xfId="11721" xr:uid="{F830F0C0-F27C-4F28-BE1F-D1095D3F2505}"/>
    <cellStyle name="Normal 10 7 3 3 2 2" xfId="27897" xr:uid="{E51B51C9-2977-4BDD-80DA-8DD8D1CA4F45}"/>
    <cellStyle name="Normal 10 7 3 3 3" xfId="19809" xr:uid="{B06F055F-3131-49F6-B3CA-1F29DAA6F5FA}"/>
    <cellStyle name="Normal 10 7 3 4" xfId="6327" xr:uid="{00000000-0005-0000-0000-000099010000}"/>
    <cellStyle name="Normal 10 7 3 4 2" xfId="14415" xr:uid="{A75F4043-6B24-4D34-9283-645DA47DEF60}"/>
    <cellStyle name="Normal 10 7 3 4 2 2" xfId="30591" xr:uid="{DAF618E6-0E6C-48F6-AA4D-E8478C6712C3}"/>
    <cellStyle name="Normal 10 7 3 4 3" xfId="22503" xr:uid="{582D45FF-7947-48CF-B29D-D070EB2C0EC9}"/>
    <cellStyle name="Normal 10 7 3 5" xfId="9025" xr:uid="{95C380BE-F66C-41EC-8FDE-9B47815E4FB3}"/>
    <cellStyle name="Normal 10 7 3 5 2" xfId="25201" xr:uid="{FE687936-4EB5-4068-A144-69C778729331}"/>
    <cellStyle name="Normal 10 7 3 6" xfId="17113" xr:uid="{899E267B-8F84-441B-AB02-DF5CCC0DE830}"/>
    <cellStyle name="Normal 10 7 4" xfId="1612" xr:uid="{00000000-0005-0000-0000-00009A010000}"/>
    <cellStyle name="Normal 10 7 4 2" xfId="4308" xr:uid="{00000000-0005-0000-0000-00009B010000}"/>
    <cellStyle name="Normal 10 7 4 2 2" xfId="12396" xr:uid="{D6F58141-16AC-4B35-BB12-FD56CE5A0CCF}"/>
    <cellStyle name="Normal 10 7 4 2 2 2" xfId="28572" xr:uid="{9219A7A4-061D-4E93-B9AB-30CE43012290}"/>
    <cellStyle name="Normal 10 7 4 2 3" xfId="20484" xr:uid="{6C953360-F3AB-4FC4-95AD-67CF3FE30370}"/>
    <cellStyle name="Normal 10 7 4 3" xfId="7002" xr:uid="{00000000-0005-0000-0000-00009C010000}"/>
    <cellStyle name="Normal 10 7 4 3 2" xfId="15090" xr:uid="{CAAA3E15-8086-496D-9A0F-5791174365B1}"/>
    <cellStyle name="Normal 10 7 4 3 2 2" xfId="31266" xr:uid="{7A62CF48-6C6F-43B5-9E6D-803389BBACFB}"/>
    <cellStyle name="Normal 10 7 4 3 3" xfId="23178" xr:uid="{7CAF2233-1BE2-4C96-A481-308468F0A336}"/>
    <cellStyle name="Normal 10 7 4 4" xfId="9700" xr:uid="{CC895EDA-34FB-484A-9BCE-BD2760039421}"/>
    <cellStyle name="Normal 10 7 4 4 2" xfId="25876" xr:uid="{B020299A-CC0E-4537-8189-AAA111BE7F7F}"/>
    <cellStyle name="Normal 10 7 4 5" xfId="17788" xr:uid="{162282AB-CDC1-4496-B53A-2F2253BD9AE0}"/>
    <cellStyle name="Normal 10 7 5" xfId="2961" xr:uid="{00000000-0005-0000-0000-00009D010000}"/>
    <cellStyle name="Normal 10 7 5 2" xfId="11049" xr:uid="{BBAFC278-A80C-40F9-96F4-69483E272F48}"/>
    <cellStyle name="Normal 10 7 5 2 2" xfId="27225" xr:uid="{13246C47-40BF-47C0-B01A-2D96AED41E52}"/>
    <cellStyle name="Normal 10 7 5 3" xfId="19137" xr:uid="{5139D524-8F4D-43DA-8D40-509ECBF74C5A}"/>
    <cellStyle name="Normal 10 7 6" xfId="5655" xr:uid="{00000000-0005-0000-0000-00009E010000}"/>
    <cellStyle name="Normal 10 7 6 2" xfId="13743" xr:uid="{13EC89BA-BFC8-4C57-9D6F-BB34514841AC}"/>
    <cellStyle name="Normal 10 7 6 2 2" xfId="29919" xr:uid="{E47B77AC-0081-4182-A1EB-BAAA133F9A37}"/>
    <cellStyle name="Normal 10 7 6 3" xfId="21831" xr:uid="{DD92F76A-C604-4D42-A0A8-9F52C6F168CA}"/>
    <cellStyle name="Normal 10 7 7" xfId="8353" xr:uid="{3212C41C-288F-44CE-85CE-33710156DBAF}"/>
    <cellStyle name="Normal 10 7 7 2" xfId="24529" xr:uid="{F1C4162D-796A-4C40-8073-974D5CF3C886}"/>
    <cellStyle name="Normal 10 7 8" xfId="16441" xr:uid="{B9C727B7-934B-469F-9FE3-E75C137741A0}"/>
    <cellStyle name="Normal 10 8" xfId="233" xr:uid="{00000000-0005-0000-0000-00009F010000}"/>
    <cellStyle name="Normal 10 8 2" xfId="611" xr:uid="{00000000-0005-0000-0000-0000A0010000}"/>
    <cellStyle name="Normal 10 8 2 2" xfId="1286" xr:uid="{00000000-0005-0000-0000-0000A1010000}"/>
    <cellStyle name="Normal 10 8 2 2 2" xfId="2634" xr:uid="{00000000-0005-0000-0000-0000A2010000}"/>
    <cellStyle name="Normal 10 8 2 2 2 2" xfId="5330" xr:uid="{00000000-0005-0000-0000-0000A3010000}"/>
    <cellStyle name="Normal 10 8 2 2 2 2 2" xfId="13418" xr:uid="{624EE0CB-505A-4C34-A3BD-F0E9CFF3E53E}"/>
    <cellStyle name="Normal 10 8 2 2 2 2 2 2" xfId="29594" xr:uid="{9D63BA39-20DF-41F8-82C3-FCF386EBF660}"/>
    <cellStyle name="Normal 10 8 2 2 2 2 3" xfId="21506" xr:uid="{46791D6E-8AF5-40E0-8F9B-CBD7CE5E19C0}"/>
    <cellStyle name="Normal 10 8 2 2 2 3" xfId="8024" xr:uid="{00000000-0005-0000-0000-0000A4010000}"/>
    <cellStyle name="Normal 10 8 2 2 2 3 2" xfId="16112" xr:uid="{AE850F7B-FB2D-46A7-9628-826EE68F34B0}"/>
    <cellStyle name="Normal 10 8 2 2 2 3 2 2" xfId="32288" xr:uid="{5DC56562-D938-4EC1-8784-76264B7E53E0}"/>
    <cellStyle name="Normal 10 8 2 2 2 3 3" xfId="24200" xr:uid="{B60211B3-8CAD-4E71-A0C6-B6A09FACF550}"/>
    <cellStyle name="Normal 10 8 2 2 2 4" xfId="10722" xr:uid="{2E0E1E77-2E95-4357-9879-9DE29B994FAC}"/>
    <cellStyle name="Normal 10 8 2 2 2 4 2" xfId="26898" xr:uid="{1438665A-5771-4BED-A3F7-6B00006F1998}"/>
    <cellStyle name="Normal 10 8 2 2 2 5" xfId="18810" xr:uid="{322CED97-9AFF-4351-9CF7-A43B6D211681}"/>
    <cellStyle name="Normal 10 8 2 2 3" xfId="3983" xr:uid="{00000000-0005-0000-0000-0000A5010000}"/>
    <cellStyle name="Normal 10 8 2 2 3 2" xfId="12071" xr:uid="{B37565C8-74BF-47C2-91CE-3BD85FB4813B}"/>
    <cellStyle name="Normal 10 8 2 2 3 2 2" xfId="28247" xr:uid="{9D33CCBC-7052-49DF-B2BE-2CB6C12C246E}"/>
    <cellStyle name="Normal 10 8 2 2 3 3" xfId="20159" xr:uid="{41C931C7-856F-425F-9627-683679EB0633}"/>
    <cellStyle name="Normal 10 8 2 2 4" xfId="6677" xr:uid="{00000000-0005-0000-0000-0000A6010000}"/>
    <cellStyle name="Normal 10 8 2 2 4 2" xfId="14765" xr:uid="{507E593D-C1C6-4C14-8C82-9AA6D83FCC10}"/>
    <cellStyle name="Normal 10 8 2 2 4 2 2" xfId="30941" xr:uid="{EB719B6A-C112-4D7D-9EC9-28BD8292886C}"/>
    <cellStyle name="Normal 10 8 2 2 4 3" xfId="22853" xr:uid="{39FC1A70-666B-4DBC-8533-33E58A32DDB2}"/>
    <cellStyle name="Normal 10 8 2 2 5" xfId="9375" xr:uid="{5C799A25-CE17-4F58-9677-798CA6574C1B}"/>
    <cellStyle name="Normal 10 8 2 2 5 2" xfId="25551" xr:uid="{C04F43E1-C7BE-41DD-B909-C593E5869AE7}"/>
    <cellStyle name="Normal 10 8 2 2 6" xfId="17463" xr:uid="{E884EA80-EC4C-4F4C-B630-06DBCB3D820F}"/>
    <cellStyle name="Normal 10 8 2 3" xfId="1962" xr:uid="{00000000-0005-0000-0000-0000A7010000}"/>
    <cellStyle name="Normal 10 8 2 3 2" xfId="4658" xr:uid="{00000000-0005-0000-0000-0000A8010000}"/>
    <cellStyle name="Normal 10 8 2 3 2 2" xfId="12746" xr:uid="{AA847B58-D7EB-400A-BA80-5394CFF073DD}"/>
    <cellStyle name="Normal 10 8 2 3 2 2 2" xfId="28922" xr:uid="{71D6A257-98AC-4B31-BF73-879B8AD4FA6E}"/>
    <cellStyle name="Normal 10 8 2 3 2 3" xfId="20834" xr:uid="{E5186B07-CD2B-49C3-A432-EBF1F65ED344}"/>
    <cellStyle name="Normal 10 8 2 3 3" xfId="7352" xr:uid="{00000000-0005-0000-0000-0000A9010000}"/>
    <cellStyle name="Normal 10 8 2 3 3 2" xfId="15440" xr:uid="{6BB39093-6249-456E-9618-E54674ED64BF}"/>
    <cellStyle name="Normal 10 8 2 3 3 2 2" xfId="31616" xr:uid="{1804B83D-1AB1-456C-84FB-BC87070E6DC1}"/>
    <cellStyle name="Normal 10 8 2 3 3 3" xfId="23528" xr:uid="{103ED41E-7C66-4923-B116-4809D1C61FA0}"/>
    <cellStyle name="Normal 10 8 2 3 4" xfId="10050" xr:uid="{40BF1337-732B-417B-A1CC-252787D3FE7D}"/>
    <cellStyle name="Normal 10 8 2 3 4 2" xfId="26226" xr:uid="{425E9A90-5C17-4443-ACDB-117B3F28D092}"/>
    <cellStyle name="Normal 10 8 2 3 5" xfId="18138" xr:uid="{1878D3F0-22F4-41D5-9A83-06D24A0B3602}"/>
    <cellStyle name="Normal 10 8 2 4" xfId="3311" xr:uid="{00000000-0005-0000-0000-0000AA010000}"/>
    <cellStyle name="Normal 10 8 2 4 2" xfId="11399" xr:uid="{A7203F2E-8252-4E0F-A051-025EDE743618}"/>
    <cellStyle name="Normal 10 8 2 4 2 2" xfId="27575" xr:uid="{8E2DABB2-8F58-4481-B1A1-89EFAD13D874}"/>
    <cellStyle name="Normal 10 8 2 4 3" xfId="19487" xr:uid="{14C14C10-D4EB-44A0-B004-666D4E491FBC}"/>
    <cellStyle name="Normal 10 8 2 5" xfId="6005" xr:uid="{00000000-0005-0000-0000-0000AB010000}"/>
    <cellStyle name="Normal 10 8 2 5 2" xfId="14093" xr:uid="{A8F1D0B6-C9A5-47D0-9542-C5EEB8E1318A}"/>
    <cellStyle name="Normal 10 8 2 5 2 2" xfId="30269" xr:uid="{EF384D7B-740B-4F69-B6E2-A0DB04B51C75}"/>
    <cellStyle name="Normal 10 8 2 5 3" xfId="22181" xr:uid="{83D79149-AC6C-4E18-B310-5B2360F9A758}"/>
    <cellStyle name="Normal 10 8 2 6" xfId="8703" xr:uid="{27A0B413-A243-4A11-950B-95B4D035E119}"/>
    <cellStyle name="Normal 10 8 2 6 2" xfId="24879" xr:uid="{6E7219FC-DEAE-4A9A-B663-FD25BB3873DC}"/>
    <cellStyle name="Normal 10 8 2 7" xfId="16791" xr:uid="{F1AD102D-E0F5-4358-85BA-BAC8CAB72CAA}"/>
    <cellStyle name="Normal 10 8 3" xfId="950" xr:uid="{00000000-0005-0000-0000-0000AC010000}"/>
    <cellStyle name="Normal 10 8 3 2" xfId="2298" xr:uid="{00000000-0005-0000-0000-0000AD010000}"/>
    <cellStyle name="Normal 10 8 3 2 2" xfId="4994" xr:uid="{00000000-0005-0000-0000-0000AE010000}"/>
    <cellStyle name="Normal 10 8 3 2 2 2" xfId="13082" xr:uid="{AC90CD5A-68A4-40AE-BF8D-E13603597A0D}"/>
    <cellStyle name="Normal 10 8 3 2 2 2 2" xfId="29258" xr:uid="{AAD5D52C-312F-4FE9-A129-96AE7E95E6D2}"/>
    <cellStyle name="Normal 10 8 3 2 2 3" xfId="21170" xr:uid="{6234404B-8FE2-4996-94EF-5B2D7868D3DF}"/>
    <cellStyle name="Normal 10 8 3 2 3" xfId="7688" xr:uid="{00000000-0005-0000-0000-0000AF010000}"/>
    <cellStyle name="Normal 10 8 3 2 3 2" xfId="15776" xr:uid="{40AA37C1-BADC-4DDC-B84F-2341706BB83D}"/>
    <cellStyle name="Normal 10 8 3 2 3 2 2" xfId="31952" xr:uid="{3B63B4D1-DABE-4AB3-BAA0-B1DD2DD85FAC}"/>
    <cellStyle name="Normal 10 8 3 2 3 3" xfId="23864" xr:uid="{72912F00-59F8-4DD3-B59A-86DAD4812921}"/>
    <cellStyle name="Normal 10 8 3 2 4" xfId="10386" xr:uid="{301D9D5C-B45A-4E03-8C09-68F647CF4D18}"/>
    <cellStyle name="Normal 10 8 3 2 4 2" xfId="26562" xr:uid="{903EAAC7-B64C-4301-82D9-ADB52391BEAB}"/>
    <cellStyle name="Normal 10 8 3 2 5" xfId="18474" xr:uid="{8E3D2A1A-CD74-48AE-BBC9-770026FC37EC}"/>
    <cellStyle name="Normal 10 8 3 3" xfId="3647" xr:uid="{00000000-0005-0000-0000-0000B0010000}"/>
    <cellStyle name="Normal 10 8 3 3 2" xfId="11735" xr:uid="{206F0FE0-28D1-4663-BF5F-C2423231233F}"/>
    <cellStyle name="Normal 10 8 3 3 2 2" xfId="27911" xr:uid="{219AFD7B-1F57-4583-8BD7-117FC9A41755}"/>
    <cellStyle name="Normal 10 8 3 3 3" xfId="19823" xr:uid="{D158A23D-AC82-4E09-8D6D-F342D6683577}"/>
    <cellStyle name="Normal 10 8 3 4" xfId="6341" xr:uid="{00000000-0005-0000-0000-0000B1010000}"/>
    <cellStyle name="Normal 10 8 3 4 2" xfId="14429" xr:uid="{8D610AF5-B2D5-4F77-9921-62142511A750}"/>
    <cellStyle name="Normal 10 8 3 4 2 2" xfId="30605" xr:uid="{AF59309D-6B49-41CE-B292-F48CA7A616DA}"/>
    <cellStyle name="Normal 10 8 3 4 3" xfId="22517" xr:uid="{8FE2865F-19E7-44B2-9DE5-0C4E8C1E5CA1}"/>
    <cellStyle name="Normal 10 8 3 5" xfId="9039" xr:uid="{BB0D2F05-1CB5-4944-893D-E28F00707E1B}"/>
    <cellStyle name="Normal 10 8 3 5 2" xfId="25215" xr:uid="{16C6952A-E69C-4839-9B9C-57B09F735ED3}"/>
    <cellStyle name="Normal 10 8 3 6" xfId="17127" xr:uid="{18F28EDF-9457-4331-B596-FD734F643DF0}"/>
    <cellStyle name="Normal 10 8 4" xfId="1626" xr:uid="{00000000-0005-0000-0000-0000B2010000}"/>
    <cellStyle name="Normal 10 8 4 2" xfId="4322" xr:uid="{00000000-0005-0000-0000-0000B3010000}"/>
    <cellStyle name="Normal 10 8 4 2 2" xfId="12410" xr:uid="{81D2EF7C-66C7-465D-9ADC-289D3257E996}"/>
    <cellStyle name="Normal 10 8 4 2 2 2" xfId="28586" xr:uid="{859758DF-BDAA-41FA-ACD3-E6DC31C14D39}"/>
    <cellStyle name="Normal 10 8 4 2 3" xfId="20498" xr:uid="{C4738FDF-5CBE-466D-8932-4FD1D59566F0}"/>
    <cellStyle name="Normal 10 8 4 3" xfId="7016" xr:uid="{00000000-0005-0000-0000-0000B4010000}"/>
    <cellStyle name="Normal 10 8 4 3 2" xfId="15104" xr:uid="{14F35A51-9216-451C-8633-50D3C5BB95B4}"/>
    <cellStyle name="Normal 10 8 4 3 2 2" xfId="31280" xr:uid="{35C9DB9A-8160-4989-9430-617302D275A4}"/>
    <cellStyle name="Normal 10 8 4 3 3" xfId="23192" xr:uid="{705B1B72-BB80-421D-8860-17C08714CA23}"/>
    <cellStyle name="Normal 10 8 4 4" xfId="9714" xr:uid="{B45B330F-C0AC-4B28-A57C-67C370600C32}"/>
    <cellStyle name="Normal 10 8 4 4 2" xfId="25890" xr:uid="{062E4393-E468-47DF-A99C-7A75EA03455A}"/>
    <cellStyle name="Normal 10 8 4 5" xfId="17802" xr:uid="{F9EFA45F-C315-4985-ACE6-14D18E4900C4}"/>
    <cellStyle name="Normal 10 8 5" xfId="2975" xr:uid="{00000000-0005-0000-0000-0000B5010000}"/>
    <cellStyle name="Normal 10 8 5 2" xfId="11063" xr:uid="{AD55E812-928A-4D19-8651-DF788D8C04E4}"/>
    <cellStyle name="Normal 10 8 5 2 2" xfId="27239" xr:uid="{34AA31DF-90F9-43A1-B499-4F0E55593F95}"/>
    <cellStyle name="Normal 10 8 5 3" xfId="19151" xr:uid="{7D120C3B-08F1-46CA-AA5C-EE3B052437A3}"/>
    <cellStyle name="Normal 10 8 6" xfId="5669" xr:uid="{00000000-0005-0000-0000-0000B6010000}"/>
    <cellStyle name="Normal 10 8 6 2" xfId="13757" xr:uid="{4699CF6F-3D44-4358-ABD9-81E70039EFF2}"/>
    <cellStyle name="Normal 10 8 6 2 2" xfId="29933" xr:uid="{394D9DA5-0118-4002-9621-A0EA128D43AB}"/>
    <cellStyle name="Normal 10 8 6 3" xfId="21845" xr:uid="{F0F8C946-332E-42F6-A8EF-0A9F35D940E8}"/>
    <cellStyle name="Normal 10 8 7" xfId="8367" xr:uid="{309CF495-3DB7-4468-A892-900D6A73E8C5}"/>
    <cellStyle name="Normal 10 8 7 2" xfId="24543" xr:uid="{FEDD1C62-E8AF-45EC-BB43-223077F69407}"/>
    <cellStyle name="Normal 10 8 8" xfId="16455" xr:uid="{389ACE7D-5BD2-4747-8B61-55DEE390F8C6}"/>
    <cellStyle name="Normal 10 9" xfId="301" xr:uid="{00000000-0005-0000-0000-0000B7010000}"/>
    <cellStyle name="Normal 10 9 2" xfId="666" xr:uid="{00000000-0005-0000-0000-0000B8010000}"/>
    <cellStyle name="Normal 10 9 2 2" xfId="1341" xr:uid="{00000000-0005-0000-0000-0000B9010000}"/>
    <cellStyle name="Normal 10 9 2 2 2" xfId="2689" xr:uid="{00000000-0005-0000-0000-0000BA010000}"/>
    <cellStyle name="Normal 10 9 2 2 2 2" xfId="5385" xr:uid="{00000000-0005-0000-0000-0000BB010000}"/>
    <cellStyle name="Normal 10 9 2 2 2 2 2" xfId="13473" xr:uid="{601C67DD-5D31-450D-9F1B-366BE7DDCF2A}"/>
    <cellStyle name="Normal 10 9 2 2 2 2 2 2" xfId="29649" xr:uid="{C739790C-DA1B-46DA-9787-F6F17E4A511C}"/>
    <cellStyle name="Normal 10 9 2 2 2 2 3" xfId="21561" xr:uid="{47DD6E00-F679-4120-8DC6-E2F3D6920F8F}"/>
    <cellStyle name="Normal 10 9 2 2 2 3" xfId="8079" xr:uid="{00000000-0005-0000-0000-0000BC010000}"/>
    <cellStyle name="Normal 10 9 2 2 2 3 2" xfId="16167" xr:uid="{582AD507-32B7-471B-AD29-209533CD75C0}"/>
    <cellStyle name="Normal 10 9 2 2 2 3 2 2" xfId="32343" xr:uid="{85D59196-CF63-4243-BAC2-0F6E1C0E0C90}"/>
    <cellStyle name="Normal 10 9 2 2 2 3 3" xfId="24255" xr:uid="{679629F8-C14F-4737-8240-C4AE3D6A8F0D}"/>
    <cellStyle name="Normal 10 9 2 2 2 4" xfId="10777" xr:uid="{3FB6B1F7-C7F6-4CF8-901A-D1C6A243AA52}"/>
    <cellStyle name="Normal 10 9 2 2 2 4 2" xfId="26953" xr:uid="{3AADCA4A-C6DE-4CB8-90FD-532390F46CB9}"/>
    <cellStyle name="Normal 10 9 2 2 2 5" xfId="18865" xr:uid="{E63F60CE-3556-47B7-AB0E-D4156A04A149}"/>
    <cellStyle name="Normal 10 9 2 2 3" xfId="4038" xr:uid="{00000000-0005-0000-0000-0000BD010000}"/>
    <cellStyle name="Normal 10 9 2 2 3 2" xfId="12126" xr:uid="{105E3643-90FE-4018-840E-635B770135B7}"/>
    <cellStyle name="Normal 10 9 2 2 3 2 2" xfId="28302" xr:uid="{7A06AA86-77CA-47E0-9880-5F3A228DB0D4}"/>
    <cellStyle name="Normal 10 9 2 2 3 3" xfId="20214" xr:uid="{7AEBB8EB-9A07-4DCB-A2FE-43E2B51F26DF}"/>
    <cellStyle name="Normal 10 9 2 2 4" xfId="6732" xr:uid="{00000000-0005-0000-0000-0000BE010000}"/>
    <cellStyle name="Normal 10 9 2 2 4 2" xfId="14820" xr:uid="{60788CE7-3E8C-47E9-8ED1-55C3C50C503A}"/>
    <cellStyle name="Normal 10 9 2 2 4 2 2" xfId="30996" xr:uid="{8EF8F136-7932-43D0-8ED8-BEB06523EBE6}"/>
    <cellStyle name="Normal 10 9 2 2 4 3" xfId="22908" xr:uid="{233F02A6-5920-43F7-BBC4-5E6EC408C233}"/>
    <cellStyle name="Normal 10 9 2 2 5" xfId="9430" xr:uid="{780230D1-B2F1-4F41-88D1-3C3B0D8FB7F7}"/>
    <cellStyle name="Normal 10 9 2 2 5 2" xfId="25606" xr:uid="{AE0A8860-EC80-4145-A22D-6946AD062140}"/>
    <cellStyle name="Normal 10 9 2 2 6" xfId="17518" xr:uid="{82625AAC-25F7-407B-BC9A-07BDF0F2A846}"/>
    <cellStyle name="Normal 10 9 2 3" xfId="2017" xr:uid="{00000000-0005-0000-0000-0000BF010000}"/>
    <cellStyle name="Normal 10 9 2 3 2" xfId="4713" xr:uid="{00000000-0005-0000-0000-0000C0010000}"/>
    <cellStyle name="Normal 10 9 2 3 2 2" xfId="12801" xr:uid="{52FC1FFA-25BC-4C4C-8A08-A7C2AC3B3712}"/>
    <cellStyle name="Normal 10 9 2 3 2 2 2" xfId="28977" xr:uid="{15E071FD-567B-4579-80AE-2607D64C6683}"/>
    <cellStyle name="Normal 10 9 2 3 2 3" xfId="20889" xr:uid="{5CC6C5D0-F628-45FA-9ECA-A9F166E8BABD}"/>
    <cellStyle name="Normal 10 9 2 3 3" xfId="7407" xr:uid="{00000000-0005-0000-0000-0000C1010000}"/>
    <cellStyle name="Normal 10 9 2 3 3 2" xfId="15495" xr:uid="{4077B73E-0CCA-4CC9-9339-2E866D8A6515}"/>
    <cellStyle name="Normal 10 9 2 3 3 2 2" xfId="31671" xr:uid="{56B699C7-BC1F-40F5-B6C6-5A2B40C36515}"/>
    <cellStyle name="Normal 10 9 2 3 3 3" xfId="23583" xr:uid="{E0677480-E220-4BD1-9B0F-AB73581D37DF}"/>
    <cellStyle name="Normal 10 9 2 3 4" xfId="10105" xr:uid="{36F57CB8-7FF0-4858-8B18-1C27DB615416}"/>
    <cellStyle name="Normal 10 9 2 3 4 2" xfId="26281" xr:uid="{9DE1C366-A3F3-47F5-9A52-D1EA1ADF1086}"/>
    <cellStyle name="Normal 10 9 2 3 5" xfId="18193" xr:uid="{7C2E8D31-8A44-4602-AAF9-5755119F9FFD}"/>
    <cellStyle name="Normal 10 9 2 4" xfId="3366" xr:uid="{00000000-0005-0000-0000-0000C2010000}"/>
    <cellStyle name="Normal 10 9 2 4 2" xfId="11454" xr:uid="{94648908-B0B8-446D-BA32-EC416D443310}"/>
    <cellStyle name="Normal 10 9 2 4 2 2" xfId="27630" xr:uid="{07C8A154-FDF8-4147-AEC2-31E4659231EC}"/>
    <cellStyle name="Normal 10 9 2 4 3" xfId="19542" xr:uid="{97E5E653-2F4E-46DA-B4FA-95392F418A15}"/>
    <cellStyle name="Normal 10 9 2 5" xfId="6060" xr:uid="{00000000-0005-0000-0000-0000C3010000}"/>
    <cellStyle name="Normal 10 9 2 5 2" xfId="14148" xr:uid="{7B46BBA6-6E85-406B-823D-BED2723C4539}"/>
    <cellStyle name="Normal 10 9 2 5 2 2" xfId="30324" xr:uid="{03B6F2CE-A753-4FF9-941A-8E3B81FEB456}"/>
    <cellStyle name="Normal 10 9 2 5 3" xfId="22236" xr:uid="{8ABA7691-CEA5-48A4-89EF-073AF9D6853E}"/>
    <cellStyle name="Normal 10 9 2 6" xfId="8758" xr:uid="{A9A5D943-7687-4F1E-B4EA-A38E1C7575EA}"/>
    <cellStyle name="Normal 10 9 2 6 2" xfId="24934" xr:uid="{978B7E48-AD06-4030-8087-D6597B1E3220}"/>
    <cellStyle name="Normal 10 9 2 7" xfId="16846" xr:uid="{6E6665E4-E790-4CDD-BD37-28DF1C5C4754}"/>
    <cellStyle name="Normal 10 9 3" xfId="1005" xr:uid="{00000000-0005-0000-0000-0000C4010000}"/>
    <cellStyle name="Normal 10 9 3 2" xfId="2353" xr:uid="{00000000-0005-0000-0000-0000C5010000}"/>
    <cellStyle name="Normal 10 9 3 2 2" xfId="5049" xr:uid="{00000000-0005-0000-0000-0000C6010000}"/>
    <cellStyle name="Normal 10 9 3 2 2 2" xfId="13137" xr:uid="{977FAF0F-7827-41D1-A376-AAAA0D26F56B}"/>
    <cellStyle name="Normal 10 9 3 2 2 2 2" xfId="29313" xr:uid="{BCC8A96D-CCC2-4C25-BCC9-E729118BB742}"/>
    <cellStyle name="Normal 10 9 3 2 2 3" xfId="21225" xr:uid="{4E8B4C9A-841D-472C-AAF2-E2AD56E1C083}"/>
    <cellStyle name="Normal 10 9 3 2 3" xfId="7743" xr:uid="{00000000-0005-0000-0000-0000C7010000}"/>
    <cellStyle name="Normal 10 9 3 2 3 2" xfId="15831" xr:uid="{463DAF60-0C95-40B4-9C32-D5000347919F}"/>
    <cellStyle name="Normal 10 9 3 2 3 2 2" xfId="32007" xr:uid="{C804EC64-4659-4F21-BC77-D4DAE43B9C3F}"/>
    <cellStyle name="Normal 10 9 3 2 3 3" xfId="23919" xr:uid="{6773E0DC-8AC1-47E6-B972-C2623738799F}"/>
    <cellStyle name="Normal 10 9 3 2 4" xfId="10441" xr:uid="{92FA5652-C011-4938-9C55-42924D54281E}"/>
    <cellStyle name="Normal 10 9 3 2 4 2" xfId="26617" xr:uid="{BF3CF9E3-0789-47CF-9443-93ABD38413A1}"/>
    <cellStyle name="Normal 10 9 3 2 5" xfId="18529" xr:uid="{4F7566B1-ADC2-4145-AFAB-A0718A96217D}"/>
    <cellStyle name="Normal 10 9 3 3" xfId="3702" xr:uid="{00000000-0005-0000-0000-0000C8010000}"/>
    <cellStyle name="Normal 10 9 3 3 2" xfId="11790" xr:uid="{54BDD73F-68FF-44EC-9D22-50F412CC8C55}"/>
    <cellStyle name="Normal 10 9 3 3 2 2" xfId="27966" xr:uid="{1E0BBCEB-D178-4C31-87DE-5EB2F6E4E7DD}"/>
    <cellStyle name="Normal 10 9 3 3 3" xfId="19878" xr:uid="{84AAF3E3-B3C1-4A8D-A58E-45D6249A1B46}"/>
    <cellStyle name="Normal 10 9 3 4" xfId="6396" xr:uid="{00000000-0005-0000-0000-0000C9010000}"/>
    <cellStyle name="Normal 10 9 3 4 2" xfId="14484" xr:uid="{1166DDB7-6D8D-4ACD-8935-AD869F4B6CDF}"/>
    <cellStyle name="Normal 10 9 3 4 2 2" xfId="30660" xr:uid="{3A29F809-6658-4D73-83EA-A586AC58E0C1}"/>
    <cellStyle name="Normal 10 9 3 4 3" xfId="22572" xr:uid="{044EFB38-4026-42C1-A385-433460FBA84F}"/>
    <cellStyle name="Normal 10 9 3 5" xfId="9094" xr:uid="{6530763F-E61A-4424-8CB2-17C4AB0B4091}"/>
    <cellStyle name="Normal 10 9 3 5 2" xfId="25270" xr:uid="{DEB33411-A4E1-4D67-9AA3-EC59D4812934}"/>
    <cellStyle name="Normal 10 9 3 6" xfId="17182" xr:uid="{F1AF7CAA-A4DF-43E7-8AAD-6D64A1AF0160}"/>
    <cellStyle name="Normal 10 9 4" xfId="1681" xr:uid="{00000000-0005-0000-0000-0000CA010000}"/>
    <cellStyle name="Normal 10 9 4 2" xfId="4377" xr:uid="{00000000-0005-0000-0000-0000CB010000}"/>
    <cellStyle name="Normal 10 9 4 2 2" xfId="12465" xr:uid="{57A607DF-6B3C-49E3-96C1-C46D4873D1C6}"/>
    <cellStyle name="Normal 10 9 4 2 2 2" xfId="28641" xr:uid="{5D1A330A-9476-4019-AE7E-AE7371456724}"/>
    <cellStyle name="Normal 10 9 4 2 3" xfId="20553" xr:uid="{65C28358-0A37-4828-9243-3642EE6FB47D}"/>
    <cellStyle name="Normal 10 9 4 3" xfId="7071" xr:uid="{00000000-0005-0000-0000-0000CC010000}"/>
    <cellStyle name="Normal 10 9 4 3 2" xfId="15159" xr:uid="{7D6AB2C3-51A2-437D-94BC-FF9EFC134C61}"/>
    <cellStyle name="Normal 10 9 4 3 2 2" xfId="31335" xr:uid="{E552EAE2-BF31-4FA2-8D5B-4276CCDD72D8}"/>
    <cellStyle name="Normal 10 9 4 3 3" xfId="23247" xr:uid="{7002F68C-E04E-45E6-A7C6-210D5F35AED2}"/>
    <cellStyle name="Normal 10 9 4 4" xfId="9769" xr:uid="{3AAD3C5B-C367-4BCE-8743-AF201C99F4D5}"/>
    <cellStyle name="Normal 10 9 4 4 2" xfId="25945" xr:uid="{7C6D8BDB-4FEC-4644-98BE-0CEEF277A900}"/>
    <cellStyle name="Normal 10 9 4 5" xfId="17857" xr:uid="{F32979E1-2079-44C1-92BA-45CED674D9E8}"/>
    <cellStyle name="Normal 10 9 5" xfId="3030" xr:uid="{00000000-0005-0000-0000-0000CD010000}"/>
    <cellStyle name="Normal 10 9 5 2" xfId="11118" xr:uid="{5F298A16-7251-4DC8-9FC3-1F270103F4A0}"/>
    <cellStyle name="Normal 10 9 5 2 2" xfId="27294" xr:uid="{C93399D0-5335-43E9-B0B6-E61C35B354C2}"/>
    <cellStyle name="Normal 10 9 5 3" xfId="19206" xr:uid="{953711C5-5FF0-408F-82FD-948A991D9755}"/>
    <cellStyle name="Normal 10 9 6" xfId="5724" xr:uid="{00000000-0005-0000-0000-0000CE010000}"/>
    <cellStyle name="Normal 10 9 6 2" xfId="13812" xr:uid="{A68D5997-30CA-4A3F-A38B-EACB86DABF2D}"/>
    <cellStyle name="Normal 10 9 6 2 2" xfId="29988" xr:uid="{DAAE64A2-11D6-441B-8741-D5191A2D119B}"/>
    <cellStyle name="Normal 10 9 6 3" xfId="21900" xr:uid="{D8C49735-67A1-42AB-BF3E-01FD4E801BDC}"/>
    <cellStyle name="Normal 10 9 7" xfId="8422" xr:uid="{D5A13BE7-8C75-4B4B-ACE9-B71374BADC09}"/>
    <cellStyle name="Normal 10 9 7 2" xfId="24598" xr:uid="{1A86FCE6-909D-4A57-AD6D-8CA51D18ADDE}"/>
    <cellStyle name="Normal 10 9 8" xfId="16510" xr:uid="{4049080E-EFC9-4660-80BC-08C2B192ABD6}"/>
    <cellStyle name="Normal 11" xfId="30" xr:uid="{00000000-0005-0000-0000-0000CF010000}"/>
    <cellStyle name="Normal 11 10" xfId="314" xr:uid="{00000000-0005-0000-0000-0000D0010000}"/>
    <cellStyle name="Normal 11 10 2" xfId="677" xr:uid="{00000000-0005-0000-0000-0000D1010000}"/>
    <cellStyle name="Normal 11 10 2 2" xfId="1352" xr:uid="{00000000-0005-0000-0000-0000D2010000}"/>
    <cellStyle name="Normal 11 10 2 2 2" xfId="2700" xr:uid="{00000000-0005-0000-0000-0000D3010000}"/>
    <cellStyle name="Normal 11 10 2 2 2 2" xfId="5396" xr:uid="{00000000-0005-0000-0000-0000D4010000}"/>
    <cellStyle name="Normal 11 10 2 2 2 2 2" xfId="13484" xr:uid="{68DB4A7A-4CED-4722-95B7-CDCF6F080581}"/>
    <cellStyle name="Normal 11 10 2 2 2 2 2 2" xfId="29660" xr:uid="{3A32DC03-70C8-4D3F-86FD-4213D53D7D9D}"/>
    <cellStyle name="Normal 11 10 2 2 2 2 3" xfId="21572" xr:uid="{D178CF6A-42DF-419B-8E5D-2EA0A34A40CA}"/>
    <cellStyle name="Normal 11 10 2 2 2 3" xfId="8090" xr:uid="{00000000-0005-0000-0000-0000D5010000}"/>
    <cellStyle name="Normal 11 10 2 2 2 3 2" xfId="16178" xr:uid="{7D395032-80DB-4981-9143-2A41A2C358E9}"/>
    <cellStyle name="Normal 11 10 2 2 2 3 2 2" xfId="32354" xr:uid="{9152C6E3-AFF5-46E6-9F80-3933BA5F492A}"/>
    <cellStyle name="Normal 11 10 2 2 2 3 3" xfId="24266" xr:uid="{69016568-6C76-400F-990C-39D4E5F311F2}"/>
    <cellStyle name="Normal 11 10 2 2 2 4" xfId="10788" xr:uid="{F7C1DAEB-A9F1-43A7-AA96-F4A2A0AF26A4}"/>
    <cellStyle name="Normal 11 10 2 2 2 4 2" xfId="26964" xr:uid="{615290FE-C3AB-450B-9F86-920627A2BF0C}"/>
    <cellStyle name="Normal 11 10 2 2 2 5" xfId="18876" xr:uid="{9E8E8691-2B88-46D5-82EC-0A891BAD4111}"/>
    <cellStyle name="Normal 11 10 2 2 3" xfId="4049" xr:uid="{00000000-0005-0000-0000-0000D6010000}"/>
    <cellStyle name="Normal 11 10 2 2 3 2" xfId="12137" xr:uid="{8606F915-1C74-4F66-80F8-90AF9E398C1F}"/>
    <cellStyle name="Normal 11 10 2 2 3 2 2" xfId="28313" xr:uid="{0072605B-3741-4BBA-9574-64CDA48F6F34}"/>
    <cellStyle name="Normal 11 10 2 2 3 3" xfId="20225" xr:uid="{3EEC0E5B-7618-4C81-9E79-67CCEC7CEB7C}"/>
    <cellStyle name="Normal 11 10 2 2 4" xfId="6743" xr:uid="{00000000-0005-0000-0000-0000D7010000}"/>
    <cellStyle name="Normal 11 10 2 2 4 2" xfId="14831" xr:uid="{6D55CF20-9932-4606-B420-87ACECD6EF9C}"/>
    <cellStyle name="Normal 11 10 2 2 4 2 2" xfId="31007" xr:uid="{11020697-F863-406E-8727-F891600E07B0}"/>
    <cellStyle name="Normal 11 10 2 2 4 3" xfId="22919" xr:uid="{63BDCB07-C7FF-4D55-A725-C76355C8BC42}"/>
    <cellStyle name="Normal 11 10 2 2 5" xfId="9441" xr:uid="{571B60CB-8D9C-4A00-99BA-098DE629AD31}"/>
    <cellStyle name="Normal 11 10 2 2 5 2" xfId="25617" xr:uid="{7E1696F4-D320-4389-B5E7-84F2919D0F6C}"/>
    <cellStyle name="Normal 11 10 2 2 6" xfId="17529" xr:uid="{B6AC71CD-8E62-4067-8025-A9FF74F2C9C7}"/>
    <cellStyle name="Normal 11 10 2 3" xfId="2028" xr:uid="{00000000-0005-0000-0000-0000D8010000}"/>
    <cellStyle name="Normal 11 10 2 3 2" xfId="4724" xr:uid="{00000000-0005-0000-0000-0000D9010000}"/>
    <cellStyle name="Normal 11 10 2 3 2 2" xfId="12812" xr:uid="{95EFA5AF-111B-4982-875C-498132F2D4A0}"/>
    <cellStyle name="Normal 11 10 2 3 2 2 2" xfId="28988" xr:uid="{B8C24C3F-1BEA-41AC-9631-E3B7D8E2BF8C}"/>
    <cellStyle name="Normal 11 10 2 3 2 3" xfId="20900" xr:uid="{21C0890F-6A47-43A6-AA49-0F22391D82F3}"/>
    <cellStyle name="Normal 11 10 2 3 3" xfId="7418" xr:uid="{00000000-0005-0000-0000-0000DA010000}"/>
    <cellStyle name="Normal 11 10 2 3 3 2" xfId="15506" xr:uid="{32EF1EFE-4159-4F19-BB0A-79179973A46F}"/>
    <cellStyle name="Normal 11 10 2 3 3 2 2" xfId="31682" xr:uid="{912FFA1D-A149-4DF8-B8CE-10798B3FFC05}"/>
    <cellStyle name="Normal 11 10 2 3 3 3" xfId="23594" xr:uid="{F449AC51-5251-4159-AA31-D98D9400D73B}"/>
    <cellStyle name="Normal 11 10 2 3 4" xfId="10116" xr:uid="{E49B47E0-5F35-49EE-BE00-B07A84B10485}"/>
    <cellStyle name="Normal 11 10 2 3 4 2" xfId="26292" xr:uid="{58CD0A25-CC62-4555-BBBA-AF9908F39FF7}"/>
    <cellStyle name="Normal 11 10 2 3 5" xfId="18204" xr:uid="{B65542A9-E77F-4CA9-BED2-C675EADE1C80}"/>
    <cellStyle name="Normal 11 10 2 4" xfId="3377" xr:uid="{00000000-0005-0000-0000-0000DB010000}"/>
    <cellStyle name="Normal 11 10 2 4 2" xfId="11465" xr:uid="{060BD1DC-561A-4052-AB59-FBCA34916684}"/>
    <cellStyle name="Normal 11 10 2 4 2 2" xfId="27641" xr:uid="{5148ED21-9A0D-42C1-86A9-5B78A239BE1E}"/>
    <cellStyle name="Normal 11 10 2 4 3" xfId="19553" xr:uid="{9E3D74D4-2018-4342-B0CD-490CCEFEE65D}"/>
    <cellStyle name="Normal 11 10 2 5" xfId="6071" xr:uid="{00000000-0005-0000-0000-0000DC010000}"/>
    <cellStyle name="Normal 11 10 2 5 2" xfId="14159" xr:uid="{925A7D24-18F3-4D40-8FDD-CCD33DB6A54B}"/>
    <cellStyle name="Normal 11 10 2 5 2 2" xfId="30335" xr:uid="{32A46771-99F1-4292-9C1B-5CADC003B615}"/>
    <cellStyle name="Normal 11 10 2 5 3" xfId="22247" xr:uid="{D2FCB8BA-910B-4B9D-87F8-A3D73570F04E}"/>
    <cellStyle name="Normal 11 10 2 6" xfId="8769" xr:uid="{3F513F38-7D80-4778-91EF-A5D7A1803E95}"/>
    <cellStyle name="Normal 11 10 2 6 2" xfId="24945" xr:uid="{9EFCA4F4-9F2A-4F58-9167-61BB93BC8F9F}"/>
    <cellStyle name="Normal 11 10 2 7" xfId="16857" xr:uid="{EC65DDC0-6E17-4480-8E74-627DD9C82242}"/>
    <cellStyle name="Normal 11 10 3" xfId="1016" xr:uid="{00000000-0005-0000-0000-0000DD010000}"/>
    <cellStyle name="Normal 11 10 3 2" xfId="2364" xr:uid="{00000000-0005-0000-0000-0000DE010000}"/>
    <cellStyle name="Normal 11 10 3 2 2" xfId="5060" xr:uid="{00000000-0005-0000-0000-0000DF010000}"/>
    <cellStyle name="Normal 11 10 3 2 2 2" xfId="13148" xr:uid="{14DAC6CA-8DEC-4A8B-8F63-32B2F6EA5932}"/>
    <cellStyle name="Normal 11 10 3 2 2 2 2" xfId="29324" xr:uid="{A33E027D-90D5-4951-89CF-FF2A67B65271}"/>
    <cellStyle name="Normal 11 10 3 2 2 3" xfId="21236" xr:uid="{A70BF3C2-D6D3-49F9-9DCE-51CB4A3FD2EF}"/>
    <cellStyle name="Normal 11 10 3 2 3" xfId="7754" xr:uid="{00000000-0005-0000-0000-0000E0010000}"/>
    <cellStyle name="Normal 11 10 3 2 3 2" xfId="15842" xr:uid="{E5023828-71C5-4576-946C-2A3CEFEB29B9}"/>
    <cellStyle name="Normal 11 10 3 2 3 2 2" xfId="32018" xr:uid="{81B59C6D-BAA1-4B5E-A238-EA1FC5E40240}"/>
    <cellStyle name="Normal 11 10 3 2 3 3" xfId="23930" xr:uid="{C323659D-88FE-48B8-A4EA-EA95DBB9B3A4}"/>
    <cellStyle name="Normal 11 10 3 2 4" xfId="10452" xr:uid="{1CBC80E7-5650-4B14-8333-AC7B252050DD}"/>
    <cellStyle name="Normal 11 10 3 2 4 2" xfId="26628" xr:uid="{67E7BC65-95A3-4B03-95F8-1AC3C1C4C342}"/>
    <cellStyle name="Normal 11 10 3 2 5" xfId="18540" xr:uid="{20F738A7-E5EE-405B-8045-7B9DBA769D6B}"/>
    <cellStyle name="Normal 11 10 3 3" xfId="3713" xr:uid="{00000000-0005-0000-0000-0000E1010000}"/>
    <cellStyle name="Normal 11 10 3 3 2" xfId="11801" xr:uid="{79CD6B5C-A044-4541-8AF1-DDB2E91C5537}"/>
    <cellStyle name="Normal 11 10 3 3 2 2" xfId="27977" xr:uid="{134C8CEE-DE99-4052-ABD7-C9F276756C04}"/>
    <cellStyle name="Normal 11 10 3 3 3" xfId="19889" xr:uid="{13B387C3-A9B9-4AEC-916E-6B668AC7493B}"/>
    <cellStyle name="Normal 11 10 3 4" xfId="6407" xr:uid="{00000000-0005-0000-0000-0000E2010000}"/>
    <cellStyle name="Normal 11 10 3 4 2" xfId="14495" xr:uid="{BE17D63B-EAB0-42DB-8FF4-467AEE450B2E}"/>
    <cellStyle name="Normal 11 10 3 4 2 2" xfId="30671" xr:uid="{55DF7419-B331-42FD-8EAF-EBA0E9225BD8}"/>
    <cellStyle name="Normal 11 10 3 4 3" xfId="22583" xr:uid="{2A833FE8-9D72-417D-8B40-BA49076E2F80}"/>
    <cellStyle name="Normal 11 10 3 5" xfId="9105" xr:uid="{DA0EDDEC-2325-4AA4-9531-278D6153BD45}"/>
    <cellStyle name="Normal 11 10 3 5 2" xfId="25281" xr:uid="{BCD52E51-4579-4188-B4C7-AB46ADB66BF2}"/>
    <cellStyle name="Normal 11 10 3 6" xfId="17193" xr:uid="{A081F169-B3CD-49DC-A51B-25EE59170C39}"/>
    <cellStyle name="Normal 11 10 4" xfId="1692" xr:uid="{00000000-0005-0000-0000-0000E3010000}"/>
    <cellStyle name="Normal 11 10 4 2" xfId="4388" xr:uid="{00000000-0005-0000-0000-0000E4010000}"/>
    <cellStyle name="Normal 11 10 4 2 2" xfId="12476" xr:uid="{BC9FDB6F-B38F-4A89-970D-E6F4C1A84F12}"/>
    <cellStyle name="Normal 11 10 4 2 2 2" xfId="28652" xr:uid="{18A6C181-A903-4FC3-BAAD-B6646B0B4A66}"/>
    <cellStyle name="Normal 11 10 4 2 3" xfId="20564" xr:uid="{598F7C53-A8AF-4F0A-9E81-81B98A40425B}"/>
    <cellStyle name="Normal 11 10 4 3" xfId="7082" xr:uid="{00000000-0005-0000-0000-0000E5010000}"/>
    <cellStyle name="Normal 11 10 4 3 2" xfId="15170" xr:uid="{AEF2B6B1-1F06-49B1-919E-9E2D173C0772}"/>
    <cellStyle name="Normal 11 10 4 3 2 2" xfId="31346" xr:uid="{6B5F3A84-103B-4291-99DC-26C45E4F3844}"/>
    <cellStyle name="Normal 11 10 4 3 3" xfId="23258" xr:uid="{E252511B-87A1-40D3-B751-3299977A3C25}"/>
    <cellStyle name="Normal 11 10 4 4" xfId="9780" xr:uid="{0E054B87-A006-4D53-8724-9F878DBC3564}"/>
    <cellStyle name="Normal 11 10 4 4 2" xfId="25956" xr:uid="{C4587EC7-4849-495C-805A-15E466E04388}"/>
    <cellStyle name="Normal 11 10 4 5" xfId="17868" xr:uid="{D74727B8-3397-4EDC-AD23-A61A53FDA433}"/>
    <cellStyle name="Normal 11 10 5" xfId="3041" xr:uid="{00000000-0005-0000-0000-0000E6010000}"/>
    <cellStyle name="Normal 11 10 5 2" xfId="11129" xr:uid="{0D7647C9-23EA-4B94-8695-69F6B77DF28D}"/>
    <cellStyle name="Normal 11 10 5 2 2" xfId="27305" xr:uid="{3115E347-B196-4A11-9AAA-663A7A71756B}"/>
    <cellStyle name="Normal 11 10 5 3" xfId="19217" xr:uid="{B288DFCC-D478-4C33-8EC9-327B12E4AEF1}"/>
    <cellStyle name="Normal 11 10 6" xfId="5735" xr:uid="{00000000-0005-0000-0000-0000E7010000}"/>
    <cellStyle name="Normal 11 10 6 2" xfId="13823" xr:uid="{B83EF129-12C7-4470-9AD0-5CDE6F7C4D0A}"/>
    <cellStyle name="Normal 11 10 6 2 2" xfId="29999" xr:uid="{8BEB0048-7C56-404E-9683-44FF82674D4F}"/>
    <cellStyle name="Normal 11 10 6 3" xfId="21911" xr:uid="{8ACC132E-66A9-498A-847B-4FD447642C38}"/>
    <cellStyle name="Normal 11 10 7" xfId="8433" xr:uid="{EA7F0F50-AF98-4344-AEC6-BB059B255C86}"/>
    <cellStyle name="Normal 11 10 7 2" xfId="24609" xr:uid="{58AB34F1-1644-4908-A978-FC5A235A4FC0}"/>
    <cellStyle name="Normal 11 10 8" xfId="16521" xr:uid="{9A409A71-A5BB-41AB-BD8A-8909ADC34B87}"/>
    <cellStyle name="Normal 11 11" xfId="326" xr:uid="{00000000-0005-0000-0000-0000E8010000}"/>
    <cellStyle name="Normal 11 11 2" xfId="687" xr:uid="{00000000-0005-0000-0000-0000E9010000}"/>
    <cellStyle name="Normal 11 11 2 2" xfId="1362" xr:uid="{00000000-0005-0000-0000-0000EA010000}"/>
    <cellStyle name="Normal 11 11 2 2 2" xfId="2710" xr:uid="{00000000-0005-0000-0000-0000EB010000}"/>
    <cellStyle name="Normal 11 11 2 2 2 2" xfId="5406" xr:uid="{00000000-0005-0000-0000-0000EC010000}"/>
    <cellStyle name="Normal 11 11 2 2 2 2 2" xfId="13494" xr:uid="{9ACD6887-B95C-4D83-85DF-33A40F0F9FD0}"/>
    <cellStyle name="Normal 11 11 2 2 2 2 2 2" xfId="29670" xr:uid="{43898938-DC24-4243-BE7C-BE585A776FAD}"/>
    <cellStyle name="Normal 11 11 2 2 2 2 3" xfId="21582" xr:uid="{32E9DAE7-D871-41A6-849C-69DA3718B1CC}"/>
    <cellStyle name="Normal 11 11 2 2 2 3" xfId="8100" xr:uid="{00000000-0005-0000-0000-0000ED010000}"/>
    <cellStyle name="Normal 11 11 2 2 2 3 2" xfId="16188" xr:uid="{D4D8B6A0-86B1-48FF-860F-644741946F5A}"/>
    <cellStyle name="Normal 11 11 2 2 2 3 2 2" xfId="32364" xr:uid="{F6081B35-A610-4EC2-B4EE-67DC94EE128F}"/>
    <cellStyle name="Normal 11 11 2 2 2 3 3" xfId="24276" xr:uid="{88DCA30F-F4AA-408B-8AB4-21D60E223A82}"/>
    <cellStyle name="Normal 11 11 2 2 2 4" xfId="10798" xr:uid="{5B5304FF-39CC-4386-AFFB-D467C1FD341A}"/>
    <cellStyle name="Normal 11 11 2 2 2 4 2" xfId="26974" xr:uid="{C9D3037C-7905-46F7-9BBA-A7C3F8D49004}"/>
    <cellStyle name="Normal 11 11 2 2 2 5" xfId="18886" xr:uid="{839E5B87-30E5-4159-A55C-242607E4F5F9}"/>
    <cellStyle name="Normal 11 11 2 2 3" xfId="4059" xr:uid="{00000000-0005-0000-0000-0000EE010000}"/>
    <cellStyle name="Normal 11 11 2 2 3 2" xfId="12147" xr:uid="{D484B086-D869-4157-9AC2-10898A52EEB3}"/>
    <cellStyle name="Normal 11 11 2 2 3 2 2" xfId="28323" xr:uid="{8F85BA83-AFD2-4464-8BAA-DADB33B509A1}"/>
    <cellStyle name="Normal 11 11 2 2 3 3" xfId="20235" xr:uid="{1DEEF3C4-D482-4484-B0CB-938595BC0F05}"/>
    <cellStyle name="Normal 11 11 2 2 4" xfId="6753" xr:uid="{00000000-0005-0000-0000-0000EF010000}"/>
    <cellStyle name="Normal 11 11 2 2 4 2" xfId="14841" xr:uid="{2C32C9F7-D583-484D-ACC3-42B16C33526F}"/>
    <cellStyle name="Normal 11 11 2 2 4 2 2" xfId="31017" xr:uid="{CB8480C2-8148-4B19-B7FE-85CBFB4179F8}"/>
    <cellStyle name="Normal 11 11 2 2 4 3" xfId="22929" xr:uid="{844F4E39-E8EB-49C0-8E5A-9CDCB46378FC}"/>
    <cellStyle name="Normal 11 11 2 2 5" xfId="9451" xr:uid="{A764B7D2-2BA8-4C39-A598-D229B745CCCB}"/>
    <cellStyle name="Normal 11 11 2 2 5 2" xfId="25627" xr:uid="{593F8E23-ED9A-466E-8F97-57A6216405F3}"/>
    <cellStyle name="Normal 11 11 2 2 6" xfId="17539" xr:uid="{E35DA9B6-0D1A-427C-A806-354D78D73FA7}"/>
    <cellStyle name="Normal 11 11 2 3" xfId="2038" xr:uid="{00000000-0005-0000-0000-0000F0010000}"/>
    <cellStyle name="Normal 11 11 2 3 2" xfId="4734" xr:uid="{00000000-0005-0000-0000-0000F1010000}"/>
    <cellStyle name="Normal 11 11 2 3 2 2" xfId="12822" xr:uid="{060F3FBC-A6B0-4F2E-B185-135D1F18AFBB}"/>
    <cellStyle name="Normal 11 11 2 3 2 2 2" xfId="28998" xr:uid="{C2ED35C6-CD6C-4D6D-9A51-3C32C7463AC2}"/>
    <cellStyle name="Normal 11 11 2 3 2 3" xfId="20910" xr:uid="{54FF83E2-7EFF-4F42-BC6E-86411CC208B6}"/>
    <cellStyle name="Normal 11 11 2 3 3" xfId="7428" xr:uid="{00000000-0005-0000-0000-0000F2010000}"/>
    <cellStyle name="Normal 11 11 2 3 3 2" xfId="15516" xr:uid="{4F0E35C2-E0DE-4C4B-83D1-4CFF1B9C3C49}"/>
    <cellStyle name="Normal 11 11 2 3 3 2 2" xfId="31692" xr:uid="{34894B65-297A-48E2-8D98-BFDC9F8F92E9}"/>
    <cellStyle name="Normal 11 11 2 3 3 3" xfId="23604" xr:uid="{9E7DA4ED-8D3D-4744-B592-CF7AA709DE74}"/>
    <cellStyle name="Normal 11 11 2 3 4" xfId="10126" xr:uid="{87174449-7CCE-43CE-8CBE-84873A32C7EA}"/>
    <cellStyle name="Normal 11 11 2 3 4 2" xfId="26302" xr:uid="{35CB6510-2F22-434C-B7AE-3812A4087C75}"/>
    <cellStyle name="Normal 11 11 2 3 5" xfId="18214" xr:uid="{F36867FF-8001-40D3-82A3-6956782F2713}"/>
    <cellStyle name="Normal 11 11 2 4" xfId="3387" xr:uid="{00000000-0005-0000-0000-0000F3010000}"/>
    <cellStyle name="Normal 11 11 2 4 2" xfId="11475" xr:uid="{23F1D9E2-B6DF-4371-BD6F-9739133CDA6D}"/>
    <cellStyle name="Normal 11 11 2 4 2 2" xfId="27651" xr:uid="{ED82C23C-40A4-4B2E-9F07-8FB5BA46035F}"/>
    <cellStyle name="Normal 11 11 2 4 3" xfId="19563" xr:uid="{8600A14E-94C5-4642-90E3-BD3C57AA8E39}"/>
    <cellStyle name="Normal 11 11 2 5" xfId="6081" xr:uid="{00000000-0005-0000-0000-0000F4010000}"/>
    <cellStyle name="Normal 11 11 2 5 2" xfId="14169" xr:uid="{2BEA5B64-50D7-4BD9-B69F-8D48EF4477FD}"/>
    <cellStyle name="Normal 11 11 2 5 2 2" xfId="30345" xr:uid="{854D8CBA-B38B-4EFE-B43B-DA9C57DC5C4C}"/>
    <cellStyle name="Normal 11 11 2 5 3" xfId="22257" xr:uid="{6D74DF67-34A5-4109-96F3-80F737673E94}"/>
    <cellStyle name="Normal 11 11 2 6" xfId="8779" xr:uid="{21F3F2E7-00CF-4712-91C6-1AF640C6016D}"/>
    <cellStyle name="Normal 11 11 2 6 2" xfId="24955" xr:uid="{5514AFF2-82D5-4BAE-A288-D83AD192293F}"/>
    <cellStyle name="Normal 11 11 2 7" xfId="16867" xr:uid="{6DF559EF-1C86-4EB2-8380-8B0630D13002}"/>
    <cellStyle name="Normal 11 11 3" xfId="1026" xr:uid="{00000000-0005-0000-0000-0000F5010000}"/>
    <cellStyle name="Normal 11 11 3 2" xfId="2374" xr:uid="{00000000-0005-0000-0000-0000F6010000}"/>
    <cellStyle name="Normal 11 11 3 2 2" xfId="5070" xr:uid="{00000000-0005-0000-0000-0000F7010000}"/>
    <cellStyle name="Normal 11 11 3 2 2 2" xfId="13158" xr:uid="{9F73F68F-9B7E-48A9-9281-C433DE4618D9}"/>
    <cellStyle name="Normal 11 11 3 2 2 2 2" xfId="29334" xr:uid="{8376CB9E-C392-469C-AFBB-A3A7D29A81E9}"/>
    <cellStyle name="Normal 11 11 3 2 2 3" xfId="21246" xr:uid="{C098EF8B-C250-4314-9A00-5B0843B4EE34}"/>
    <cellStyle name="Normal 11 11 3 2 3" xfId="7764" xr:uid="{00000000-0005-0000-0000-0000F8010000}"/>
    <cellStyle name="Normal 11 11 3 2 3 2" xfId="15852" xr:uid="{4CBA2384-D8CA-4D15-A1D9-C9502532CAB0}"/>
    <cellStyle name="Normal 11 11 3 2 3 2 2" xfId="32028" xr:uid="{3DB74A78-F62B-4AE5-A9B7-2A8FED65BB2C}"/>
    <cellStyle name="Normal 11 11 3 2 3 3" xfId="23940" xr:uid="{5EBA9681-849E-4CE0-86A5-B60A7D0B42C7}"/>
    <cellStyle name="Normal 11 11 3 2 4" xfId="10462" xr:uid="{3F196C04-ADC6-406D-97DA-01CE8462F3FD}"/>
    <cellStyle name="Normal 11 11 3 2 4 2" xfId="26638" xr:uid="{E156A11E-C656-439F-88BA-787FA243AF13}"/>
    <cellStyle name="Normal 11 11 3 2 5" xfId="18550" xr:uid="{1499FF84-B1E0-4C47-BC8E-8F24CEF520C5}"/>
    <cellStyle name="Normal 11 11 3 3" xfId="3723" xr:uid="{00000000-0005-0000-0000-0000F9010000}"/>
    <cellStyle name="Normal 11 11 3 3 2" xfId="11811" xr:uid="{2CB23C85-D3E6-4D33-B100-C7F3A97F4A91}"/>
    <cellStyle name="Normal 11 11 3 3 2 2" xfId="27987" xr:uid="{A368B8CA-6C3F-41B9-87BE-E4917B72ECAF}"/>
    <cellStyle name="Normal 11 11 3 3 3" xfId="19899" xr:uid="{3A951F78-F454-4327-8BCF-678BFA643E4C}"/>
    <cellStyle name="Normal 11 11 3 4" xfId="6417" xr:uid="{00000000-0005-0000-0000-0000FA010000}"/>
    <cellStyle name="Normal 11 11 3 4 2" xfId="14505" xr:uid="{B4D3F27C-ED90-4249-8B33-9019CB18935A}"/>
    <cellStyle name="Normal 11 11 3 4 2 2" xfId="30681" xr:uid="{0B8D5983-42F0-47AD-9F6C-EF27455BFC55}"/>
    <cellStyle name="Normal 11 11 3 4 3" xfId="22593" xr:uid="{AA2C594F-F846-449C-9CD3-E8618FF6F94C}"/>
    <cellStyle name="Normal 11 11 3 5" xfId="9115" xr:uid="{B0A4C9CD-4798-4800-991B-68669F303FBE}"/>
    <cellStyle name="Normal 11 11 3 5 2" xfId="25291" xr:uid="{CC125698-3D06-44D0-AB98-B1EF1848D8A9}"/>
    <cellStyle name="Normal 11 11 3 6" xfId="17203" xr:uid="{F08F535C-A2C3-4274-82E4-CB6335F81FA6}"/>
    <cellStyle name="Normal 11 11 4" xfId="1702" xr:uid="{00000000-0005-0000-0000-0000FB010000}"/>
    <cellStyle name="Normal 11 11 4 2" xfId="4398" xr:uid="{00000000-0005-0000-0000-0000FC010000}"/>
    <cellStyle name="Normal 11 11 4 2 2" xfId="12486" xr:uid="{13CE2F5D-AB1D-428D-8881-18259F2658BD}"/>
    <cellStyle name="Normal 11 11 4 2 2 2" xfId="28662" xr:uid="{F00F8E38-6ED4-4D3C-B1F7-E2AEFBC325D9}"/>
    <cellStyle name="Normal 11 11 4 2 3" xfId="20574" xr:uid="{FB8A5328-6B68-4A7E-9DA9-9402434C836C}"/>
    <cellStyle name="Normal 11 11 4 3" xfId="7092" xr:uid="{00000000-0005-0000-0000-0000FD010000}"/>
    <cellStyle name="Normal 11 11 4 3 2" xfId="15180" xr:uid="{37075A74-FCB1-4EA8-9981-F6803FF92F1A}"/>
    <cellStyle name="Normal 11 11 4 3 2 2" xfId="31356" xr:uid="{DE4A4D7C-3294-4339-AA79-E7DDFD1C4D72}"/>
    <cellStyle name="Normal 11 11 4 3 3" xfId="23268" xr:uid="{CA7EA78E-129D-42B2-830F-CCE9B7C99F81}"/>
    <cellStyle name="Normal 11 11 4 4" xfId="9790" xr:uid="{B2230439-8807-426B-A6EE-3F70DD808028}"/>
    <cellStyle name="Normal 11 11 4 4 2" xfId="25966" xr:uid="{A37D1DF5-A57A-406E-BBD9-2BE2BCFDBB37}"/>
    <cellStyle name="Normal 11 11 4 5" xfId="17878" xr:uid="{3F0E8E6F-BACC-407E-A9D7-0506C0A7197F}"/>
    <cellStyle name="Normal 11 11 5" xfId="3051" xr:uid="{00000000-0005-0000-0000-0000FE010000}"/>
    <cellStyle name="Normal 11 11 5 2" xfId="11139" xr:uid="{842790A1-20D3-4CB5-9744-F8BF33BE355A}"/>
    <cellStyle name="Normal 11 11 5 2 2" xfId="27315" xr:uid="{D0C54BBB-C359-423A-8FC7-2C9C9CA70928}"/>
    <cellStyle name="Normal 11 11 5 3" xfId="19227" xr:uid="{2FE657D5-8206-44F4-B8D5-58595E958B2D}"/>
    <cellStyle name="Normal 11 11 6" xfId="5745" xr:uid="{00000000-0005-0000-0000-0000FF010000}"/>
    <cellStyle name="Normal 11 11 6 2" xfId="13833" xr:uid="{B70721F4-BEE8-48F1-B7FC-4B57BB7B9D4F}"/>
    <cellStyle name="Normal 11 11 6 2 2" xfId="30009" xr:uid="{1B9558C5-DA3F-4479-9DC6-446844E45425}"/>
    <cellStyle name="Normal 11 11 6 3" xfId="21921" xr:uid="{5C0A6F7B-97C7-4D05-82E9-89EA23C57E60}"/>
    <cellStyle name="Normal 11 11 7" xfId="8443" xr:uid="{4F5A58F0-A5F7-4BF1-88CB-A50EF575FD5E}"/>
    <cellStyle name="Normal 11 11 7 2" xfId="24619" xr:uid="{80660976-10B9-45F2-B3A6-4075D5532E8D}"/>
    <cellStyle name="Normal 11 11 8" xfId="16531" xr:uid="{4D1EE1FF-D386-4E71-B204-A175E7EBF6D6}"/>
    <cellStyle name="Normal 11 12" xfId="267" xr:uid="{00000000-0005-0000-0000-000000020000}"/>
    <cellStyle name="Normal 11 12 2" xfId="640" xr:uid="{00000000-0005-0000-0000-000001020000}"/>
    <cellStyle name="Normal 11 12 2 2" xfId="1315" xr:uid="{00000000-0005-0000-0000-000002020000}"/>
    <cellStyle name="Normal 11 12 2 2 2" xfId="2663" xr:uid="{00000000-0005-0000-0000-000003020000}"/>
    <cellStyle name="Normal 11 12 2 2 2 2" xfId="5359" xr:uid="{00000000-0005-0000-0000-000004020000}"/>
    <cellStyle name="Normal 11 12 2 2 2 2 2" xfId="13447" xr:uid="{541C00F3-6041-4814-861B-76C25A0A2AEA}"/>
    <cellStyle name="Normal 11 12 2 2 2 2 2 2" xfId="29623" xr:uid="{E3BF60D6-912C-4BB5-AEEB-7A992401DF86}"/>
    <cellStyle name="Normal 11 12 2 2 2 2 3" xfId="21535" xr:uid="{E030B2EF-2831-4707-AC63-B9A406EF8BE3}"/>
    <cellStyle name="Normal 11 12 2 2 2 3" xfId="8053" xr:uid="{00000000-0005-0000-0000-000005020000}"/>
    <cellStyle name="Normal 11 12 2 2 2 3 2" xfId="16141" xr:uid="{7F8F501B-524A-45B5-B824-509342072435}"/>
    <cellStyle name="Normal 11 12 2 2 2 3 2 2" xfId="32317" xr:uid="{DC0BD530-BA57-44A4-BB8C-6CFA3BC76E89}"/>
    <cellStyle name="Normal 11 12 2 2 2 3 3" xfId="24229" xr:uid="{BEA6CEEE-0DAE-4BE1-84F6-C01BB852CD00}"/>
    <cellStyle name="Normal 11 12 2 2 2 4" xfId="10751" xr:uid="{DC23199C-BBC4-46FF-A9AB-D2A581C53E41}"/>
    <cellStyle name="Normal 11 12 2 2 2 4 2" xfId="26927" xr:uid="{EC585F35-CD21-492C-8DAB-A4E6B24A05FE}"/>
    <cellStyle name="Normal 11 12 2 2 2 5" xfId="18839" xr:uid="{BFF7D566-8B35-4F8D-A590-A52BEE475CFE}"/>
    <cellStyle name="Normal 11 12 2 2 3" xfId="4012" xr:uid="{00000000-0005-0000-0000-000006020000}"/>
    <cellStyle name="Normal 11 12 2 2 3 2" xfId="12100" xr:uid="{4990548F-E5FC-40E9-BE7B-97014F567463}"/>
    <cellStyle name="Normal 11 12 2 2 3 2 2" xfId="28276" xr:uid="{08CB605B-AD82-4E1C-AEC5-6180FE357A2E}"/>
    <cellStyle name="Normal 11 12 2 2 3 3" xfId="20188" xr:uid="{31A74903-58E1-4500-A6AF-0F02F29C2270}"/>
    <cellStyle name="Normal 11 12 2 2 4" xfId="6706" xr:uid="{00000000-0005-0000-0000-000007020000}"/>
    <cellStyle name="Normal 11 12 2 2 4 2" xfId="14794" xr:uid="{A56F97AD-3C4E-41AA-865B-F2D98202A9F0}"/>
    <cellStyle name="Normal 11 12 2 2 4 2 2" xfId="30970" xr:uid="{1E5D1427-D149-4D39-827D-E1F4E272D87B}"/>
    <cellStyle name="Normal 11 12 2 2 4 3" xfId="22882" xr:uid="{A403A6EC-2425-47A9-B9CD-3B158E523412}"/>
    <cellStyle name="Normal 11 12 2 2 5" xfId="9404" xr:uid="{10331845-B3D1-4304-BAC4-C6220C0117AA}"/>
    <cellStyle name="Normal 11 12 2 2 5 2" xfId="25580" xr:uid="{E3AA870A-CD81-41F1-B537-4CCAE78FC641}"/>
    <cellStyle name="Normal 11 12 2 2 6" xfId="17492" xr:uid="{A04D1C6D-BD59-455C-A973-6C65A9C044C4}"/>
    <cellStyle name="Normal 11 12 2 3" xfId="1991" xr:uid="{00000000-0005-0000-0000-000008020000}"/>
    <cellStyle name="Normal 11 12 2 3 2" xfId="4687" xr:uid="{00000000-0005-0000-0000-000009020000}"/>
    <cellStyle name="Normal 11 12 2 3 2 2" xfId="12775" xr:uid="{8DE2D145-1C16-45B7-8C98-ADF9114F173E}"/>
    <cellStyle name="Normal 11 12 2 3 2 2 2" xfId="28951" xr:uid="{1429ED48-F290-44B0-9A8B-D5DE4265F428}"/>
    <cellStyle name="Normal 11 12 2 3 2 3" xfId="20863" xr:uid="{3021404A-7A5E-4B99-86D5-CF8B35735438}"/>
    <cellStyle name="Normal 11 12 2 3 3" xfId="7381" xr:uid="{00000000-0005-0000-0000-00000A020000}"/>
    <cellStyle name="Normal 11 12 2 3 3 2" xfId="15469" xr:uid="{D8436BA7-F0D6-417D-BA16-0EC3FB776036}"/>
    <cellStyle name="Normal 11 12 2 3 3 2 2" xfId="31645" xr:uid="{EBD02AB1-7BF4-4D17-90E6-99ACCB4D546E}"/>
    <cellStyle name="Normal 11 12 2 3 3 3" xfId="23557" xr:uid="{DB58B13C-5EE9-40B5-BF25-53CB1AFAF9C2}"/>
    <cellStyle name="Normal 11 12 2 3 4" xfId="10079" xr:uid="{1B327670-5023-4677-A369-49C14E2CEE91}"/>
    <cellStyle name="Normal 11 12 2 3 4 2" xfId="26255" xr:uid="{BFDB7BE5-0B29-438C-9D23-0C0B0F90C56B}"/>
    <cellStyle name="Normal 11 12 2 3 5" xfId="18167" xr:uid="{8B639652-682D-4507-91C1-05EECA7BA2B2}"/>
    <cellStyle name="Normal 11 12 2 4" xfId="3340" xr:uid="{00000000-0005-0000-0000-00000B020000}"/>
    <cellStyle name="Normal 11 12 2 4 2" xfId="11428" xr:uid="{39BC1250-53F7-44FB-9961-A69FEA468927}"/>
    <cellStyle name="Normal 11 12 2 4 2 2" xfId="27604" xr:uid="{3701B67C-88F6-4CC1-A085-44AB31682FD2}"/>
    <cellStyle name="Normal 11 12 2 4 3" xfId="19516" xr:uid="{956CD82E-1FD2-4405-B7B7-D70F0D211B02}"/>
    <cellStyle name="Normal 11 12 2 5" xfId="6034" xr:uid="{00000000-0005-0000-0000-00000C020000}"/>
    <cellStyle name="Normal 11 12 2 5 2" xfId="14122" xr:uid="{25CF7AF6-A1C6-44E6-B721-67F3D15D7BB3}"/>
    <cellStyle name="Normal 11 12 2 5 2 2" xfId="30298" xr:uid="{3410433A-1A14-4E64-B0D8-C562304E5412}"/>
    <cellStyle name="Normal 11 12 2 5 3" xfId="22210" xr:uid="{0BABF7D7-74B5-4592-BF61-856509466AD5}"/>
    <cellStyle name="Normal 11 12 2 6" xfId="8732" xr:uid="{3E5EDBEB-3F48-4D27-A17C-32E0B4138A18}"/>
    <cellStyle name="Normal 11 12 2 6 2" xfId="24908" xr:uid="{93C086DE-C2E4-4312-8E33-AD04BA260729}"/>
    <cellStyle name="Normal 11 12 2 7" xfId="16820" xr:uid="{FFDDD9CB-EE01-4568-90D3-193470EA2062}"/>
    <cellStyle name="Normal 11 12 3" xfId="979" xr:uid="{00000000-0005-0000-0000-00000D020000}"/>
    <cellStyle name="Normal 11 12 3 2" xfId="2327" xr:uid="{00000000-0005-0000-0000-00000E020000}"/>
    <cellStyle name="Normal 11 12 3 2 2" xfId="5023" xr:uid="{00000000-0005-0000-0000-00000F020000}"/>
    <cellStyle name="Normal 11 12 3 2 2 2" xfId="13111" xr:uid="{D9577638-A0BD-4630-BAA6-1E273DD3B778}"/>
    <cellStyle name="Normal 11 12 3 2 2 2 2" xfId="29287" xr:uid="{7528123A-19E0-4437-8BEA-2A8C74509854}"/>
    <cellStyle name="Normal 11 12 3 2 2 3" xfId="21199" xr:uid="{B6E4726A-6EDC-4C0B-A234-9A981F3620BB}"/>
    <cellStyle name="Normal 11 12 3 2 3" xfId="7717" xr:uid="{00000000-0005-0000-0000-000010020000}"/>
    <cellStyle name="Normal 11 12 3 2 3 2" xfId="15805" xr:uid="{EF56AC56-39D6-42AF-8A82-0F6309C7D890}"/>
    <cellStyle name="Normal 11 12 3 2 3 2 2" xfId="31981" xr:uid="{1FCE6615-409B-47F7-9B08-08A5690D073C}"/>
    <cellStyle name="Normal 11 12 3 2 3 3" xfId="23893" xr:uid="{E48D637B-C62C-41F8-8DDE-AB889E263774}"/>
    <cellStyle name="Normal 11 12 3 2 4" xfId="10415" xr:uid="{D71FFA67-527B-4374-B3A1-C0171B223D21}"/>
    <cellStyle name="Normal 11 12 3 2 4 2" xfId="26591" xr:uid="{B756151C-0DC1-4CF3-B295-773CA36BBADD}"/>
    <cellStyle name="Normal 11 12 3 2 5" xfId="18503" xr:uid="{B763E7C5-8588-4AC9-88E2-BA2F469159A7}"/>
    <cellStyle name="Normal 11 12 3 3" xfId="3676" xr:uid="{00000000-0005-0000-0000-000011020000}"/>
    <cellStyle name="Normal 11 12 3 3 2" xfId="11764" xr:uid="{7AB44877-CD84-4B2E-90A8-D5A36091AB5D}"/>
    <cellStyle name="Normal 11 12 3 3 2 2" xfId="27940" xr:uid="{1E7DA932-24D9-4838-B03D-EA4233489F7B}"/>
    <cellStyle name="Normal 11 12 3 3 3" xfId="19852" xr:uid="{0489EB4E-F10F-46E7-AB12-AB2F8D7F28CA}"/>
    <cellStyle name="Normal 11 12 3 4" xfId="6370" xr:uid="{00000000-0005-0000-0000-000012020000}"/>
    <cellStyle name="Normal 11 12 3 4 2" xfId="14458" xr:uid="{052AC53B-3417-4FDE-BFD5-1460E3D72500}"/>
    <cellStyle name="Normal 11 12 3 4 2 2" xfId="30634" xr:uid="{89DD00BF-99B4-4117-944A-9DA62EE2AE22}"/>
    <cellStyle name="Normal 11 12 3 4 3" xfId="22546" xr:uid="{570AA4C0-3D2C-4F94-B961-4C56EED4DCE6}"/>
    <cellStyle name="Normal 11 12 3 5" xfId="9068" xr:uid="{07DB26FB-D25E-4DB3-A34D-1CCFBEDAF3C9}"/>
    <cellStyle name="Normal 11 12 3 5 2" xfId="25244" xr:uid="{C9F882A2-6D08-43E1-9A60-9B13010EEC12}"/>
    <cellStyle name="Normal 11 12 3 6" xfId="17156" xr:uid="{5C2B61B4-34CD-4AF0-8A9A-976C7687DA6F}"/>
    <cellStyle name="Normal 11 12 4" xfId="1655" xr:uid="{00000000-0005-0000-0000-000013020000}"/>
    <cellStyle name="Normal 11 12 4 2" xfId="4351" xr:uid="{00000000-0005-0000-0000-000014020000}"/>
    <cellStyle name="Normal 11 12 4 2 2" xfId="12439" xr:uid="{D9AB1FE6-4DB6-4275-925B-C0D665B1C048}"/>
    <cellStyle name="Normal 11 12 4 2 2 2" xfId="28615" xr:uid="{DE061123-180A-4268-8AFE-E1C8CA99BFA3}"/>
    <cellStyle name="Normal 11 12 4 2 3" xfId="20527" xr:uid="{B53425A0-3440-4443-B7E8-C63F83A8CF95}"/>
    <cellStyle name="Normal 11 12 4 3" xfId="7045" xr:uid="{00000000-0005-0000-0000-000015020000}"/>
    <cellStyle name="Normal 11 12 4 3 2" xfId="15133" xr:uid="{9BBCD270-C8CF-4A9E-B69E-F458117D0035}"/>
    <cellStyle name="Normal 11 12 4 3 2 2" xfId="31309" xr:uid="{802BB888-184D-4B70-AB82-61954BF9C501}"/>
    <cellStyle name="Normal 11 12 4 3 3" xfId="23221" xr:uid="{5C4B9AE4-8590-4385-940E-0833F7C8B71F}"/>
    <cellStyle name="Normal 11 12 4 4" xfId="9743" xr:uid="{91E30835-370C-4CAC-86E8-970872041DD1}"/>
    <cellStyle name="Normal 11 12 4 4 2" xfId="25919" xr:uid="{3096A7E4-63AA-4581-BEEC-DE02F899459B}"/>
    <cellStyle name="Normal 11 12 4 5" xfId="17831" xr:uid="{17C95830-A464-4C00-B71F-CD098C2CA151}"/>
    <cellStyle name="Normal 11 12 5" xfId="3004" xr:uid="{00000000-0005-0000-0000-000016020000}"/>
    <cellStyle name="Normal 11 12 5 2" xfId="11092" xr:uid="{CF4DCB4C-9138-4CAB-A4DE-3B65F4C85562}"/>
    <cellStyle name="Normal 11 12 5 2 2" xfId="27268" xr:uid="{F78C4418-9F07-466A-81B1-12B5BBFF4281}"/>
    <cellStyle name="Normal 11 12 5 3" xfId="19180" xr:uid="{7B4CA7E6-2E7F-4084-BE8B-49B4057C6AEA}"/>
    <cellStyle name="Normal 11 12 6" xfId="5698" xr:uid="{00000000-0005-0000-0000-000017020000}"/>
    <cellStyle name="Normal 11 12 6 2" xfId="13786" xr:uid="{0FE45DDC-BC7A-459D-B87A-96B05E699F9F}"/>
    <cellStyle name="Normal 11 12 6 2 2" xfId="29962" xr:uid="{30EC316A-4E1F-4588-B654-053EB1C76ACC}"/>
    <cellStyle name="Normal 11 12 6 3" xfId="21874" xr:uid="{AD1C7309-FBF9-4E79-8F08-DF9A7048683D}"/>
    <cellStyle name="Normal 11 12 7" xfId="8396" xr:uid="{57BBCF19-863C-496E-9115-0D7F3F4726E4}"/>
    <cellStyle name="Normal 11 12 7 2" xfId="24572" xr:uid="{22DCA1A7-8BC8-4864-BC7C-2D32F5791209}"/>
    <cellStyle name="Normal 11 12 8" xfId="16484" xr:uid="{62971E5A-20BC-4075-98F6-E38DB98BBDD6}"/>
    <cellStyle name="Normal 11 13" xfId="389" xr:uid="{00000000-0005-0000-0000-000018020000}"/>
    <cellStyle name="Normal 11 13 2" xfId="741" xr:uid="{00000000-0005-0000-0000-000019020000}"/>
    <cellStyle name="Normal 11 13 2 2" xfId="1416" xr:uid="{00000000-0005-0000-0000-00001A020000}"/>
    <cellStyle name="Normal 11 13 2 2 2" xfId="2764" xr:uid="{00000000-0005-0000-0000-00001B020000}"/>
    <cellStyle name="Normal 11 13 2 2 2 2" xfId="5460" xr:uid="{00000000-0005-0000-0000-00001C020000}"/>
    <cellStyle name="Normal 11 13 2 2 2 2 2" xfId="13548" xr:uid="{CE18DC67-EB8A-4E54-B367-51AD06E549D4}"/>
    <cellStyle name="Normal 11 13 2 2 2 2 2 2" xfId="29724" xr:uid="{A4D9100F-3EA0-4C87-A091-AB2C287236B1}"/>
    <cellStyle name="Normal 11 13 2 2 2 2 3" xfId="21636" xr:uid="{314BD0D3-A2FA-47A2-9F23-853992DB2005}"/>
    <cellStyle name="Normal 11 13 2 2 2 3" xfId="8154" xr:uid="{00000000-0005-0000-0000-00001D020000}"/>
    <cellStyle name="Normal 11 13 2 2 2 3 2" xfId="16242" xr:uid="{6EF56A52-D23F-4FA3-93C3-A89CDCA8740C}"/>
    <cellStyle name="Normal 11 13 2 2 2 3 2 2" xfId="32418" xr:uid="{1A5CA174-1872-4E01-94E9-8EEAF1259E87}"/>
    <cellStyle name="Normal 11 13 2 2 2 3 3" xfId="24330" xr:uid="{83D85C8E-4FF8-4C60-B231-517A60D5CCF9}"/>
    <cellStyle name="Normal 11 13 2 2 2 4" xfId="10852" xr:uid="{5143347C-FC77-4E3C-8968-2FACD9082B88}"/>
    <cellStyle name="Normal 11 13 2 2 2 4 2" xfId="27028" xr:uid="{B45A37D8-734D-408D-AA70-B283354F334C}"/>
    <cellStyle name="Normal 11 13 2 2 2 5" xfId="18940" xr:uid="{D0B4F40A-B2AF-449A-8421-0AB610781ED2}"/>
    <cellStyle name="Normal 11 13 2 2 3" xfId="4113" xr:uid="{00000000-0005-0000-0000-00001E020000}"/>
    <cellStyle name="Normal 11 13 2 2 3 2" xfId="12201" xr:uid="{A8CA9D0C-93A4-4EFE-BD54-2904975F627C}"/>
    <cellStyle name="Normal 11 13 2 2 3 2 2" xfId="28377" xr:uid="{E40D10AD-87B1-4403-BA21-F1AE630A3B31}"/>
    <cellStyle name="Normal 11 13 2 2 3 3" xfId="20289" xr:uid="{1013D7B3-B96D-4115-ABD8-307CBF868DC3}"/>
    <cellStyle name="Normal 11 13 2 2 4" xfId="6807" xr:uid="{00000000-0005-0000-0000-00001F020000}"/>
    <cellStyle name="Normal 11 13 2 2 4 2" xfId="14895" xr:uid="{E9317642-8E91-441B-827B-6E4024846076}"/>
    <cellStyle name="Normal 11 13 2 2 4 2 2" xfId="31071" xr:uid="{9241F81A-723C-48BE-BB2C-707BF210F106}"/>
    <cellStyle name="Normal 11 13 2 2 4 3" xfId="22983" xr:uid="{542BCF06-D365-4F17-8320-1684FA4DDEC8}"/>
    <cellStyle name="Normal 11 13 2 2 5" xfId="9505" xr:uid="{0DD3ECD9-47C5-4633-ABBB-8B494E651E06}"/>
    <cellStyle name="Normal 11 13 2 2 5 2" xfId="25681" xr:uid="{88BEA621-B08E-4784-977F-1F4678D50099}"/>
    <cellStyle name="Normal 11 13 2 2 6" xfId="17593" xr:uid="{F9FE43EC-DC5A-4996-AB50-57FB98E8D6E9}"/>
    <cellStyle name="Normal 11 13 2 3" xfId="2092" xr:uid="{00000000-0005-0000-0000-000020020000}"/>
    <cellStyle name="Normal 11 13 2 3 2" xfId="4788" xr:uid="{00000000-0005-0000-0000-000021020000}"/>
    <cellStyle name="Normal 11 13 2 3 2 2" xfId="12876" xr:uid="{7A6BEE42-048E-496C-9C53-50E7280A3F20}"/>
    <cellStyle name="Normal 11 13 2 3 2 2 2" xfId="29052" xr:uid="{176D9023-E38D-45A4-A0D4-C7C6A9184655}"/>
    <cellStyle name="Normal 11 13 2 3 2 3" xfId="20964" xr:uid="{FEE0D9BB-A33C-4460-AAB5-CD407AFF0694}"/>
    <cellStyle name="Normal 11 13 2 3 3" xfId="7482" xr:uid="{00000000-0005-0000-0000-000022020000}"/>
    <cellStyle name="Normal 11 13 2 3 3 2" xfId="15570" xr:uid="{2B8E9E7E-551B-415C-8BCE-FC124819F47C}"/>
    <cellStyle name="Normal 11 13 2 3 3 2 2" xfId="31746" xr:uid="{85BD0726-EBF5-4BF2-A706-4688855EAF1A}"/>
    <cellStyle name="Normal 11 13 2 3 3 3" xfId="23658" xr:uid="{B61C4827-716D-4C4C-8834-22D4E5D9B676}"/>
    <cellStyle name="Normal 11 13 2 3 4" xfId="10180" xr:uid="{4CFAF8ED-143B-4DFE-98E1-9DDFCA096F14}"/>
    <cellStyle name="Normal 11 13 2 3 4 2" xfId="26356" xr:uid="{C2C4B07E-72B6-4FE6-A179-FB91749CF413}"/>
    <cellStyle name="Normal 11 13 2 3 5" xfId="18268" xr:uid="{0356135A-64A8-4542-B081-EBA9F4D3CE06}"/>
    <cellStyle name="Normal 11 13 2 4" xfId="3441" xr:uid="{00000000-0005-0000-0000-000023020000}"/>
    <cellStyle name="Normal 11 13 2 4 2" xfId="11529" xr:uid="{3056E0E3-94FB-4348-AC3D-E554CBCAE53D}"/>
    <cellStyle name="Normal 11 13 2 4 2 2" xfId="27705" xr:uid="{6876160C-CE0E-4600-AD82-A37FF7770B6C}"/>
    <cellStyle name="Normal 11 13 2 4 3" xfId="19617" xr:uid="{55767514-3B56-426D-8F62-5E110F2DF21A}"/>
    <cellStyle name="Normal 11 13 2 5" xfId="6135" xr:uid="{00000000-0005-0000-0000-000024020000}"/>
    <cellStyle name="Normal 11 13 2 5 2" xfId="14223" xr:uid="{86331D6F-9971-4978-B260-4C283E291F13}"/>
    <cellStyle name="Normal 11 13 2 5 2 2" xfId="30399" xr:uid="{4DB7006F-17C3-4F7F-8446-1E8FC07CC02B}"/>
    <cellStyle name="Normal 11 13 2 5 3" xfId="22311" xr:uid="{105F9F85-ABF5-4CED-826E-0F0668F31836}"/>
    <cellStyle name="Normal 11 13 2 6" xfId="8833" xr:uid="{59F97844-05FF-4964-973A-E066B6A7E8C7}"/>
    <cellStyle name="Normal 11 13 2 6 2" xfId="25009" xr:uid="{0A4E349D-2BBC-4B7F-B1EC-946CE1B6925D}"/>
    <cellStyle name="Normal 11 13 2 7" xfId="16921" xr:uid="{2DACDF8E-924E-42EA-801C-68464705F1EA}"/>
    <cellStyle name="Normal 11 13 3" xfId="1080" xr:uid="{00000000-0005-0000-0000-000025020000}"/>
    <cellStyle name="Normal 11 13 3 2" xfId="2428" xr:uid="{00000000-0005-0000-0000-000026020000}"/>
    <cellStyle name="Normal 11 13 3 2 2" xfId="5124" xr:uid="{00000000-0005-0000-0000-000027020000}"/>
    <cellStyle name="Normal 11 13 3 2 2 2" xfId="13212" xr:uid="{425DB910-8FF5-4FA7-8797-2B6FDF1CF0E4}"/>
    <cellStyle name="Normal 11 13 3 2 2 2 2" xfId="29388" xr:uid="{FE8CD9A6-6438-45CB-B6F1-FF7EE39B3CDA}"/>
    <cellStyle name="Normal 11 13 3 2 2 3" xfId="21300" xr:uid="{EE594AD4-0147-419A-B28F-1FDDC1479479}"/>
    <cellStyle name="Normal 11 13 3 2 3" xfId="7818" xr:uid="{00000000-0005-0000-0000-000028020000}"/>
    <cellStyle name="Normal 11 13 3 2 3 2" xfId="15906" xr:uid="{E409C5D9-158E-469B-AD95-D963808852F7}"/>
    <cellStyle name="Normal 11 13 3 2 3 2 2" xfId="32082" xr:uid="{999DB550-C879-449D-BBFD-81B5F9AA5A5B}"/>
    <cellStyle name="Normal 11 13 3 2 3 3" xfId="23994" xr:uid="{0A30B344-6433-4C1B-9E04-EF3DC6435E9C}"/>
    <cellStyle name="Normal 11 13 3 2 4" xfId="10516" xr:uid="{A9389D7B-F6A9-4FC9-AF56-CCC5DE33C0B0}"/>
    <cellStyle name="Normal 11 13 3 2 4 2" xfId="26692" xr:uid="{E0A9E1E3-B725-4F4D-B14E-9090A51FF77B}"/>
    <cellStyle name="Normal 11 13 3 2 5" xfId="18604" xr:uid="{58F85CB9-D394-4E51-B247-88488FC2FD58}"/>
    <cellStyle name="Normal 11 13 3 3" xfId="3777" xr:uid="{00000000-0005-0000-0000-000029020000}"/>
    <cellStyle name="Normal 11 13 3 3 2" xfId="11865" xr:uid="{7ACA4275-2C91-4CED-ADA8-E977725F6CEC}"/>
    <cellStyle name="Normal 11 13 3 3 2 2" xfId="28041" xr:uid="{DA2617D1-254B-46CD-8E10-AD0FA8FEF0B2}"/>
    <cellStyle name="Normal 11 13 3 3 3" xfId="19953" xr:uid="{F10F4A65-E801-4242-A3E9-60B263359658}"/>
    <cellStyle name="Normal 11 13 3 4" xfId="6471" xr:uid="{00000000-0005-0000-0000-00002A020000}"/>
    <cellStyle name="Normal 11 13 3 4 2" xfId="14559" xr:uid="{21D4055D-B938-4D92-8059-4581BC963966}"/>
    <cellStyle name="Normal 11 13 3 4 2 2" xfId="30735" xr:uid="{E386EED2-5D5B-4255-84A3-AA36BF41F08D}"/>
    <cellStyle name="Normal 11 13 3 4 3" xfId="22647" xr:uid="{24AA518C-AAF3-4E23-ACCD-BFC162C85B1C}"/>
    <cellStyle name="Normal 11 13 3 5" xfId="9169" xr:uid="{796D3AAE-790F-49FC-A315-71D89A6B1AAC}"/>
    <cellStyle name="Normal 11 13 3 5 2" xfId="25345" xr:uid="{010AB7F4-0C4A-4085-9356-B5E3AD66BEC5}"/>
    <cellStyle name="Normal 11 13 3 6" xfId="17257" xr:uid="{DD123589-0513-4110-B734-C184AB16A496}"/>
    <cellStyle name="Normal 11 13 4" xfId="1756" xr:uid="{00000000-0005-0000-0000-00002B020000}"/>
    <cellStyle name="Normal 11 13 4 2" xfId="4452" xr:uid="{00000000-0005-0000-0000-00002C020000}"/>
    <cellStyle name="Normal 11 13 4 2 2" xfId="12540" xr:uid="{DCA744C5-871E-4F6D-9CD6-6A17DDE484AB}"/>
    <cellStyle name="Normal 11 13 4 2 2 2" xfId="28716" xr:uid="{3CC57887-E9CA-4933-AA5C-D463B9010A6D}"/>
    <cellStyle name="Normal 11 13 4 2 3" xfId="20628" xr:uid="{1DC9E47A-1651-401E-A780-E61A8950769F}"/>
    <cellStyle name="Normal 11 13 4 3" xfId="7146" xr:uid="{00000000-0005-0000-0000-00002D020000}"/>
    <cellStyle name="Normal 11 13 4 3 2" xfId="15234" xr:uid="{6BFFBE87-DBCC-4423-AB6A-E07A359A6D7C}"/>
    <cellStyle name="Normal 11 13 4 3 2 2" xfId="31410" xr:uid="{1C647E96-08E2-41AF-856B-166B24EA82A5}"/>
    <cellStyle name="Normal 11 13 4 3 3" xfId="23322" xr:uid="{FE8F2D04-C155-4277-ABAB-662178A91B4C}"/>
    <cellStyle name="Normal 11 13 4 4" xfId="9844" xr:uid="{09C041CE-3A6F-448F-85D5-102D7668C763}"/>
    <cellStyle name="Normal 11 13 4 4 2" xfId="26020" xr:uid="{5EA947EC-7D22-43C6-A1CB-26C413150DB2}"/>
    <cellStyle name="Normal 11 13 4 5" xfId="17932" xr:uid="{FA5984CC-422D-46FB-9241-61F850C9BD9D}"/>
    <cellStyle name="Normal 11 13 5" xfId="3105" xr:uid="{00000000-0005-0000-0000-00002E020000}"/>
    <cellStyle name="Normal 11 13 5 2" xfId="11193" xr:uid="{FEEAF616-18F3-4E88-8566-45A18FCCFA00}"/>
    <cellStyle name="Normal 11 13 5 2 2" xfId="27369" xr:uid="{DCAF7312-28A4-40DA-8643-9AB809BE58C9}"/>
    <cellStyle name="Normal 11 13 5 3" xfId="19281" xr:uid="{12A79505-F068-41CB-B9FD-AF1256FEE5B2}"/>
    <cellStyle name="Normal 11 13 6" xfId="5799" xr:uid="{00000000-0005-0000-0000-00002F020000}"/>
    <cellStyle name="Normal 11 13 6 2" xfId="13887" xr:uid="{93C28859-0381-4015-BB03-19943AADF1D9}"/>
    <cellStyle name="Normal 11 13 6 2 2" xfId="30063" xr:uid="{4431D220-1570-4DEF-944A-6CDE221310E3}"/>
    <cellStyle name="Normal 11 13 6 3" xfId="21975" xr:uid="{212CF9AA-3400-4D0B-877B-9A7DE20DAD45}"/>
    <cellStyle name="Normal 11 13 7" xfId="8497" xr:uid="{D00E15CD-E348-469D-9F14-8636C63BE74B}"/>
    <cellStyle name="Normal 11 13 7 2" xfId="24673" xr:uid="{AE4E7BED-9672-4A11-B00B-A05281E6791E}"/>
    <cellStyle name="Normal 11 13 8" xfId="16585" xr:uid="{D60107FE-47E8-4F24-B891-9FC1BA77BA65}"/>
    <cellStyle name="Normal 11 14" xfId="402" xr:uid="{00000000-0005-0000-0000-000030020000}"/>
    <cellStyle name="Normal 11 14 2" xfId="752" xr:uid="{00000000-0005-0000-0000-000031020000}"/>
    <cellStyle name="Normal 11 14 2 2" xfId="1427" xr:uid="{00000000-0005-0000-0000-000032020000}"/>
    <cellStyle name="Normal 11 14 2 2 2" xfId="2775" xr:uid="{00000000-0005-0000-0000-000033020000}"/>
    <cellStyle name="Normal 11 14 2 2 2 2" xfId="5471" xr:uid="{00000000-0005-0000-0000-000034020000}"/>
    <cellStyle name="Normal 11 14 2 2 2 2 2" xfId="13559" xr:uid="{B2CD2B60-D7D8-466D-B878-9EDEC736DEEA}"/>
    <cellStyle name="Normal 11 14 2 2 2 2 2 2" xfId="29735" xr:uid="{A0A6CDCE-9F19-4023-A19B-96AE127876FC}"/>
    <cellStyle name="Normal 11 14 2 2 2 2 3" xfId="21647" xr:uid="{462A7619-DEE2-468B-BEE1-886F53A894DE}"/>
    <cellStyle name="Normal 11 14 2 2 2 3" xfId="8165" xr:uid="{00000000-0005-0000-0000-000035020000}"/>
    <cellStyle name="Normal 11 14 2 2 2 3 2" xfId="16253" xr:uid="{AF97CE2A-AA51-406D-805F-CFB7B1017CBB}"/>
    <cellStyle name="Normal 11 14 2 2 2 3 2 2" xfId="32429" xr:uid="{57BB88B2-AB07-4478-8D04-044629A1A32E}"/>
    <cellStyle name="Normal 11 14 2 2 2 3 3" xfId="24341" xr:uid="{21DCD102-731A-4FAC-9167-20B7133149A5}"/>
    <cellStyle name="Normal 11 14 2 2 2 4" xfId="10863" xr:uid="{4CA67859-38E9-4706-99FB-BF06CC15A040}"/>
    <cellStyle name="Normal 11 14 2 2 2 4 2" xfId="27039" xr:uid="{5CC8468F-1D98-4B48-9C49-D5EC9F664CD2}"/>
    <cellStyle name="Normal 11 14 2 2 2 5" xfId="18951" xr:uid="{191343DA-86C4-4AB5-B5CA-7AFF11B10E32}"/>
    <cellStyle name="Normal 11 14 2 2 3" xfId="4124" xr:uid="{00000000-0005-0000-0000-000036020000}"/>
    <cellStyle name="Normal 11 14 2 2 3 2" xfId="12212" xr:uid="{ED81434C-BC46-4378-A8DF-6C343ED0B6C7}"/>
    <cellStyle name="Normal 11 14 2 2 3 2 2" xfId="28388" xr:uid="{A8A5B945-3509-4082-8ACE-1312020A736E}"/>
    <cellStyle name="Normal 11 14 2 2 3 3" xfId="20300" xr:uid="{7555A834-7AFC-4ACD-AEC1-D3BE5FFE0BB7}"/>
    <cellStyle name="Normal 11 14 2 2 4" xfId="6818" xr:uid="{00000000-0005-0000-0000-000037020000}"/>
    <cellStyle name="Normal 11 14 2 2 4 2" xfId="14906" xr:uid="{6B082354-35AB-4C17-9D66-183257B17475}"/>
    <cellStyle name="Normal 11 14 2 2 4 2 2" xfId="31082" xr:uid="{C7AF55C5-7230-4D9E-9FA2-433805820E68}"/>
    <cellStyle name="Normal 11 14 2 2 4 3" xfId="22994" xr:uid="{3E5DBD22-4E35-4928-B1E5-1030A483EAD5}"/>
    <cellStyle name="Normal 11 14 2 2 5" xfId="9516" xr:uid="{AF59F96F-E3C6-42EF-9ECC-A7318D50E703}"/>
    <cellStyle name="Normal 11 14 2 2 5 2" xfId="25692" xr:uid="{25D15310-B9FC-4356-B76E-A5A8F61060D8}"/>
    <cellStyle name="Normal 11 14 2 2 6" xfId="17604" xr:uid="{94720698-D3D0-4445-BBD5-63EB618DEC8F}"/>
    <cellStyle name="Normal 11 14 2 3" xfId="2103" xr:uid="{00000000-0005-0000-0000-000038020000}"/>
    <cellStyle name="Normal 11 14 2 3 2" xfId="4799" xr:uid="{00000000-0005-0000-0000-000039020000}"/>
    <cellStyle name="Normal 11 14 2 3 2 2" xfId="12887" xr:uid="{4AABA038-3EBB-4240-A960-965FA5C0E5C4}"/>
    <cellStyle name="Normal 11 14 2 3 2 2 2" xfId="29063" xr:uid="{DB306EFB-3685-407F-BBC6-CA58A45ADE23}"/>
    <cellStyle name="Normal 11 14 2 3 2 3" xfId="20975" xr:uid="{99884F9A-7C45-48BD-BDEB-2DA7B8580D53}"/>
    <cellStyle name="Normal 11 14 2 3 3" xfId="7493" xr:uid="{00000000-0005-0000-0000-00003A020000}"/>
    <cellStyle name="Normal 11 14 2 3 3 2" xfId="15581" xr:uid="{E35CC51E-B6D9-4B17-BCBE-7540482FBE52}"/>
    <cellStyle name="Normal 11 14 2 3 3 2 2" xfId="31757" xr:uid="{D34358F4-E5FE-46E4-A739-C778E1533CDD}"/>
    <cellStyle name="Normal 11 14 2 3 3 3" xfId="23669" xr:uid="{4FDEC10A-2992-495C-A715-3980BEA7B30C}"/>
    <cellStyle name="Normal 11 14 2 3 4" xfId="10191" xr:uid="{48AD23B4-D51F-4868-80A9-001B5B9B59DD}"/>
    <cellStyle name="Normal 11 14 2 3 4 2" xfId="26367" xr:uid="{2A9A60C0-73CA-48D1-AAF6-09FDCC9ED3EC}"/>
    <cellStyle name="Normal 11 14 2 3 5" xfId="18279" xr:uid="{E8986821-F839-4F62-9896-20B67500A7FE}"/>
    <cellStyle name="Normal 11 14 2 4" xfId="3452" xr:uid="{00000000-0005-0000-0000-00003B020000}"/>
    <cellStyle name="Normal 11 14 2 4 2" xfId="11540" xr:uid="{94335C72-3800-4E7F-AC69-E61172386C16}"/>
    <cellStyle name="Normal 11 14 2 4 2 2" xfId="27716" xr:uid="{FD4D4E20-907E-4FCA-84C9-81B12D4D4FAB}"/>
    <cellStyle name="Normal 11 14 2 4 3" xfId="19628" xr:uid="{15BAF689-9736-4A38-B374-4F7AC7595A7C}"/>
    <cellStyle name="Normal 11 14 2 5" xfId="6146" xr:uid="{00000000-0005-0000-0000-00003C020000}"/>
    <cellStyle name="Normal 11 14 2 5 2" xfId="14234" xr:uid="{C94191DB-2EBB-49DB-8A4B-DCBA2CF391B1}"/>
    <cellStyle name="Normal 11 14 2 5 2 2" xfId="30410" xr:uid="{95F36FEB-3F33-42AC-BDB1-17D2691F82E3}"/>
    <cellStyle name="Normal 11 14 2 5 3" xfId="22322" xr:uid="{4C52199D-8F97-4658-B235-A868A7148216}"/>
    <cellStyle name="Normal 11 14 2 6" xfId="8844" xr:uid="{9D21C6DC-E068-48EF-8295-2F8123A96377}"/>
    <cellStyle name="Normal 11 14 2 6 2" xfId="25020" xr:uid="{A77C0D6E-EC5D-493A-9A07-D063E7A58DC4}"/>
    <cellStyle name="Normal 11 14 2 7" xfId="16932" xr:uid="{51C1A8C6-7213-4E56-A347-D6005FE85D18}"/>
    <cellStyle name="Normal 11 14 3" xfId="1091" xr:uid="{00000000-0005-0000-0000-00003D020000}"/>
    <cellStyle name="Normal 11 14 3 2" xfId="2439" xr:uid="{00000000-0005-0000-0000-00003E020000}"/>
    <cellStyle name="Normal 11 14 3 2 2" xfId="5135" xr:uid="{00000000-0005-0000-0000-00003F020000}"/>
    <cellStyle name="Normal 11 14 3 2 2 2" xfId="13223" xr:uid="{AF1D87F2-F8AF-4C1C-A3E8-F415118D43B3}"/>
    <cellStyle name="Normal 11 14 3 2 2 2 2" xfId="29399" xr:uid="{2AF6B445-8988-4EAA-8B4E-0FA7243F78C3}"/>
    <cellStyle name="Normal 11 14 3 2 2 3" xfId="21311" xr:uid="{2CC5C5B3-F18B-4562-A50F-ED918E5C93DC}"/>
    <cellStyle name="Normal 11 14 3 2 3" xfId="7829" xr:uid="{00000000-0005-0000-0000-000040020000}"/>
    <cellStyle name="Normal 11 14 3 2 3 2" xfId="15917" xr:uid="{43AE6167-CD0E-4A05-9F45-401231A6E4BE}"/>
    <cellStyle name="Normal 11 14 3 2 3 2 2" xfId="32093" xr:uid="{8EBB94A1-4A9A-4573-BFFC-C69A60B5203E}"/>
    <cellStyle name="Normal 11 14 3 2 3 3" xfId="24005" xr:uid="{89E6DD11-EEC5-42A8-9942-6C1280F40E7D}"/>
    <cellStyle name="Normal 11 14 3 2 4" xfId="10527" xr:uid="{741C1CBA-9870-4642-8068-B76404FEAADE}"/>
    <cellStyle name="Normal 11 14 3 2 4 2" xfId="26703" xr:uid="{7B29694C-C8FF-4706-97BE-4B0F1EACC9AA}"/>
    <cellStyle name="Normal 11 14 3 2 5" xfId="18615" xr:uid="{884F63ED-DD2A-4B9F-8C95-916F8062D8BC}"/>
    <cellStyle name="Normal 11 14 3 3" xfId="3788" xr:uid="{00000000-0005-0000-0000-000041020000}"/>
    <cellStyle name="Normal 11 14 3 3 2" xfId="11876" xr:uid="{6D829A7B-687A-4FD2-87A2-83700790D632}"/>
    <cellStyle name="Normal 11 14 3 3 2 2" xfId="28052" xr:uid="{0AAE7E6C-5874-4413-9693-0458078766B1}"/>
    <cellStyle name="Normal 11 14 3 3 3" xfId="19964" xr:uid="{6D97FBD1-A744-41B3-AC49-600E5F2BDBA6}"/>
    <cellStyle name="Normal 11 14 3 4" xfId="6482" xr:uid="{00000000-0005-0000-0000-000042020000}"/>
    <cellStyle name="Normal 11 14 3 4 2" xfId="14570" xr:uid="{21928495-B9F7-4E9E-B6E8-AD1C65CBAB4F}"/>
    <cellStyle name="Normal 11 14 3 4 2 2" xfId="30746" xr:uid="{E1AA1FAD-88AA-49C7-957E-D2F233CDB8EB}"/>
    <cellStyle name="Normal 11 14 3 4 3" xfId="22658" xr:uid="{14AD69E6-930B-48BD-9024-218A8EA79A1E}"/>
    <cellStyle name="Normal 11 14 3 5" xfId="9180" xr:uid="{EED673CE-3020-47B8-AE0E-42794F0EC6E8}"/>
    <cellStyle name="Normal 11 14 3 5 2" xfId="25356" xr:uid="{1C759CD0-87C6-4348-A694-B3318017AFF7}"/>
    <cellStyle name="Normal 11 14 3 6" xfId="17268" xr:uid="{E0A70A5E-C48A-4564-80ED-F930004A212D}"/>
    <cellStyle name="Normal 11 14 4" xfId="1767" xr:uid="{00000000-0005-0000-0000-000043020000}"/>
    <cellStyle name="Normal 11 14 4 2" xfId="4463" xr:uid="{00000000-0005-0000-0000-000044020000}"/>
    <cellStyle name="Normal 11 14 4 2 2" xfId="12551" xr:uid="{F9221475-046B-46CC-BD33-91D05A900E11}"/>
    <cellStyle name="Normal 11 14 4 2 2 2" xfId="28727" xr:uid="{82742346-66C9-4918-913B-AF1C57808786}"/>
    <cellStyle name="Normal 11 14 4 2 3" xfId="20639" xr:uid="{141043B0-A299-4188-9AF8-0C7C5399FF07}"/>
    <cellStyle name="Normal 11 14 4 3" xfId="7157" xr:uid="{00000000-0005-0000-0000-000045020000}"/>
    <cellStyle name="Normal 11 14 4 3 2" xfId="15245" xr:uid="{94D52922-574C-4323-81BC-F839338B0433}"/>
    <cellStyle name="Normal 11 14 4 3 2 2" xfId="31421" xr:uid="{9215CDE5-BB33-460D-80AE-FB95E875DDBC}"/>
    <cellStyle name="Normal 11 14 4 3 3" xfId="23333" xr:uid="{4C6C8A59-ED46-4CCD-B96C-7872D6871749}"/>
    <cellStyle name="Normal 11 14 4 4" xfId="9855" xr:uid="{1AED8B00-6567-47D0-8B9D-56954DE34F05}"/>
    <cellStyle name="Normal 11 14 4 4 2" xfId="26031" xr:uid="{A72D9A74-8C74-4391-B471-C5998567D79F}"/>
    <cellStyle name="Normal 11 14 4 5" xfId="17943" xr:uid="{F7FBD12B-5B17-4C9C-9EF0-A47DB97BA162}"/>
    <cellStyle name="Normal 11 14 5" xfId="3116" xr:uid="{00000000-0005-0000-0000-000046020000}"/>
    <cellStyle name="Normal 11 14 5 2" xfId="11204" xr:uid="{5A8CA53D-1BE3-4539-90A4-42BBA8C0DAA7}"/>
    <cellStyle name="Normal 11 14 5 2 2" xfId="27380" xr:uid="{954400D7-730F-4B13-BE66-A3BE7F7E0726}"/>
    <cellStyle name="Normal 11 14 5 3" xfId="19292" xr:uid="{59FC0203-688A-40A3-877B-616B8C096AE2}"/>
    <cellStyle name="Normal 11 14 6" xfId="5810" xr:uid="{00000000-0005-0000-0000-000047020000}"/>
    <cellStyle name="Normal 11 14 6 2" xfId="13898" xr:uid="{DE3BD793-D028-48A6-BDE6-2438D3866AE3}"/>
    <cellStyle name="Normal 11 14 6 2 2" xfId="30074" xr:uid="{3F58C3BA-D297-4AFD-B727-E0FB5894A97C}"/>
    <cellStyle name="Normal 11 14 6 3" xfId="21986" xr:uid="{B856CB11-5D64-4401-A003-68E9FBFF4D04}"/>
    <cellStyle name="Normal 11 14 7" xfId="8508" xr:uid="{BF0FBED6-0583-4F74-B4C5-7E01598D5380}"/>
    <cellStyle name="Normal 11 14 7 2" xfId="24684" xr:uid="{EEE5A946-33CF-4989-B885-0734F1CC6ED3}"/>
    <cellStyle name="Normal 11 14 8" xfId="16596" xr:uid="{E226028B-6408-4F08-B2AA-E3727969288D}"/>
    <cellStyle name="Normal 11 15" xfId="418" xr:uid="{00000000-0005-0000-0000-000048020000}"/>
    <cellStyle name="Normal 11 15 2" xfId="764" xr:uid="{00000000-0005-0000-0000-000049020000}"/>
    <cellStyle name="Normal 11 15 2 2" xfId="1439" xr:uid="{00000000-0005-0000-0000-00004A020000}"/>
    <cellStyle name="Normal 11 15 2 2 2" xfId="2787" xr:uid="{00000000-0005-0000-0000-00004B020000}"/>
    <cellStyle name="Normal 11 15 2 2 2 2" xfId="5483" xr:uid="{00000000-0005-0000-0000-00004C020000}"/>
    <cellStyle name="Normal 11 15 2 2 2 2 2" xfId="13571" xr:uid="{C0CB35F9-6939-4DF4-9E88-50D5A8CD6CA0}"/>
    <cellStyle name="Normal 11 15 2 2 2 2 2 2" xfId="29747" xr:uid="{CD7601E9-AA12-4075-A0A9-25047FCEFDB4}"/>
    <cellStyle name="Normal 11 15 2 2 2 2 3" xfId="21659" xr:uid="{84BFBE6B-D59F-4DDE-8AC6-82870A48984A}"/>
    <cellStyle name="Normal 11 15 2 2 2 3" xfId="8177" xr:uid="{00000000-0005-0000-0000-00004D020000}"/>
    <cellStyle name="Normal 11 15 2 2 2 3 2" xfId="16265" xr:uid="{90F4C03D-8DED-4BA3-93C7-E77208955E8E}"/>
    <cellStyle name="Normal 11 15 2 2 2 3 2 2" xfId="32441" xr:uid="{F32AD70C-2A38-43FC-8B98-04569E5CDE31}"/>
    <cellStyle name="Normal 11 15 2 2 2 3 3" xfId="24353" xr:uid="{BDE34E76-182A-42F4-803F-9BE7EDB13B35}"/>
    <cellStyle name="Normal 11 15 2 2 2 4" xfId="10875" xr:uid="{DB6BD88D-5142-4B67-9F59-45101C79653D}"/>
    <cellStyle name="Normal 11 15 2 2 2 4 2" xfId="27051" xr:uid="{B7753322-ACE6-4736-8C31-496081D7B641}"/>
    <cellStyle name="Normal 11 15 2 2 2 5" xfId="18963" xr:uid="{6931151D-1FD6-4FBD-83D9-BFA471A0C216}"/>
    <cellStyle name="Normal 11 15 2 2 3" xfId="4136" xr:uid="{00000000-0005-0000-0000-00004E020000}"/>
    <cellStyle name="Normal 11 15 2 2 3 2" xfId="12224" xr:uid="{5F6D27BC-6222-4CEC-A0EF-705B2A718862}"/>
    <cellStyle name="Normal 11 15 2 2 3 2 2" xfId="28400" xr:uid="{50B08BBF-08B6-409F-B6DB-7F18C3D2F6D6}"/>
    <cellStyle name="Normal 11 15 2 2 3 3" xfId="20312" xr:uid="{C34CCCC9-7360-4C92-A996-4DDC6411474C}"/>
    <cellStyle name="Normal 11 15 2 2 4" xfId="6830" xr:uid="{00000000-0005-0000-0000-00004F020000}"/>
    <cellStyle name="Normal 11 15 2 2 4 2" xfId="14918" xr:uid="{F7BBAFEA-747C-4CBC-9EAD-1313D023C768}"/>
    <cellStyle name="Normal 11 15 2 2 4 2 2" xfId="31094" xr:uid="{A14BB9E8-D522-46D0-91FF-F0F0E8D72DAF}"/>
    <cellStyle name="Normal 11 15 2 2 4 3" xfId="23006" xr:uid="{40646A58-71AF-47B8-A1C3-DE8A0E43D442}"/>
    <cellStyle name="Normal 11 15 2 2 5" xfId="9528" xr:uid="{E945EDEB-6899-4608-BFFE-A033D435B0B7}"/>
    <cellStyle name="Normal 11 15 2 2 5 2" xfId="25704" xr:uid="{C28D2295-5F32-4A69-BBC8-B2BCABA6E203}"/>
    <cellStyle name="Normal 11 15 2 2 6" xfId="17616" xr:uid="{0D162084-76C0-45CA-9FA2-614E1B1FDD3F}"/>
    <cellStyle name="Normal 11 15 2 3" xfId="2115" xr:uid="{00000000-0005-0000-0000-000050020000}"/>
    <cellStyle name="Normal 11 15 2 3 2" xfId="4811" xr:uid="{00000000-0005-0000-0000-000051020000}"/>
    <cellStyle name="Normal 11 15 2 3 2 2" xfId="12899" xr:uid="{8D530D42-D0E3-4408-83BA-D7AF931EF477}"/>
    <cellStyle name="Normal 11 15 2 3 2 2 2" xfId="29075" xr:uid="{69ABF566-2BFB-4FBA-AD59-02BC109B6674}"/>
    <cellStyle name="Normal 11 15 2 3 2 3" xfId="20987" xr:uid="{383D2E75-C8CA-4793-8F8D-EF4FB4802B36}"/>
    <cellStyle name="Normal 11 15 2 3 3" xfId="7505" xr:uid="{00000000-0005-0000-0000-000052020000}"/>
    <cellStyle name="Normal 11 15 2 3 3 2" xfId="15593" xr:uid="{9426AEA9-F5FA-41C3-945D-361F22BC4C6F}"/>
    <cellStyle name="Normal 11 15 2 3 3 2 2" xfId="31769" xr:uid="{EE44D92E-8F2C-4E76-B706-04A93EAF0EF3}"/>
    <cellStyle name="Normal 11 15 2 3 3 3" xfId="23681" xr:uid="{1C4872C1-E2D0-4D95-A6A0-8EEC1610DCFE}"/>
    <cellStyle name="Normal 11 15 2 3 4" xfId="10203" xr:uid="{5BBFF951-96AB-4DFD-A877-78DBFAE973C7}"/>
    <cellStyle name="Normal 11 15 2 3 4 2" xfId="26379" xr:uid="{E70D578E-DD68-409D-80FF-CE2CAEFBE360}"/>
    <cellStyle name="Normal 11 15 2 3 5" xfId="18291" xr:uid="{D2093F82-FA83-4438-96DB-653BBCE43CBD}"/>
    <cellStyle name="Normal 11 15 2 4" xfId="3464" xr:uid="{00000000-0005-0000-0000-000053020000}"/>
    <cellStyle name="Normal 11 15 2 4 2" xfId="11552" xr:uid="{776BCCD0-7FE9-4489-B54E-FA71D1C54101}"/>
    <cellStyle name="Normal 11 15 2 4 2 2" xfId="27728" xr:uid="{45EBA338-5F02-4052-BAC3-A37E328827F3}"/>
    <cellStyle name="Normal 11 15 2 4 3" xfId="19640" xr:uid="{4BC5050F-A077-45ED-A68E-F97769899C0C}"/>
    <cellStyle name="Normal 11 15 2 5" xfId="6158" xr:uid="{00000000-0005-0000-0000-000054020000}"/>
    <cellStyle name="Normal 11 15 2 5 2" xfId="14246" xr:uid="{CA767898-E731-4931-8ACF-B0BE99053C09}"/>
    <cellStyle name="Normal 11 15 2 5 2 2" xfId="30422" xr:uid="{C1191C21-6D17-4E94-B624-5E2D68A3C919}"/>
    <cellStyle name="Normal 11 15 2 5 3" xfId="22334" xr:uid="{37CC4593-70D9-4AA1-807A-8758014C72FA}"/>
    <cellStyle name="Normal 11 15 2 6" xfId="8856" xr:uid="{6AD7B050-2985-4576-870F-2FF3710F9B54}"/>
    <cellStyle name="Normal 11 15 2 6 2" xfId="25032" xr:uid="{23472832-20B5-41E0-8055-183C56E46901}"/>
    <cellStyle name="Normal 11 15 2 7" xfId="16944" xr:uid="{0710B00E-32AB-4C93-B42C-EC585F24DBB3}"/>
    <cellStyle name="Normal 11 15 3" xfId="1103" xr:uid="{00000000-0005-0000-0000-000055020000}"/>
    <cellStyle name="Normal 11 15 3 2" xfId="2451" xr:uid="{00000000-0005-0000-0000-000056020000}"/>
    <cellStyle name="Normal 11 15 3 2 2" xfId="5147" xr:uid="{00000000-0005-0000-0000-000057020000}"/>
    <cellStyle name="Normal 11 15 3 2 2 2" xfId="13235" xr:uid="{0FFAF9BE-DBE6-46F0-8D81-1162BC999F29}"/>
    <cellStyle name="Normal 11 15 3 2 2 2 2" xfId="29411" xr:uid="{D0707D09-0A61-40F3-87AA-6615E15128CB}"/>
    <cellStyle name="Normal 11 15 3 2 2 3" xfId="21323" xr:uid="{A4B1257A-22C3-460C-B07A-FE33B21BD9A4}"/>
    <cellStyle name="Normal 11 15 3 2 3" xfId="7841" xr:uid="{00000000-0005-0000-0000-000058020000}"/>
    <cellStyle name="Normal 11 15 3 2 3 2" xfId="15929" xr:uid="{C17DFC4C-76BD-489D-A355-CCBF1693CDCD}"/>
    <cellStyle name="Normal 11 15 3 2 3 2 2" xfId="32105" xr:uid="{8C246E0E-928F-415F-866F-4382CA855736}"/>
    <cellStyle name="Normal 11 15 3 2 3 3" xfId="24017" xr:uid="{39BB0D25-33C3-41E2-98EC-3C094599B8A0}"/>
    <cellStyle name="Normal 11 15 3 2 4" xfId="10539" xr:uid="{CEB3FF3F-757F-4A5B-A4AA-5655316DFF09}"/>
    <cellStyle name="Normal 11 15 3 2 4 2" xfId="26715" xr:uid="{2009B55C-E4FC-4738-ADE9-DDC0FBEEECDC}"/>
    <cellStyle name="Normal 11 15 3 2 5" xfId="18627" xr:uid="{E3652AD9-FC13-41B1-833B-7DB1ECB20386}"/>
    <cellStyle name="Normal 11 15 3 3" xfId="3800" xr:uid="{00000000-0005-0000-0000-000059020000}"/>
    <cellStyle name="Normal 11 15 3 3 2" xfId="11888" xr:uid="{FA2D5DC9-43B1-4A09-BCBC-7F5EE51D5565}"/>
    <cellStyle name="Normal 11 15 3 3 2 2" xfId="28064" xr:uid="{659DAB66-6526-4FE6-8F99-3E708E3064FE}"/>
    <cellStyle name="Normal 11 15 3 3 3" xfId="19976" xr:uid="{62E23FA3-755C-408D-9CC1-2BF01D15DA6F}"/>
    <cellStyle name="Normal 11 15 3 4" xfId="6494" xr:uid="{00000000-0005-0000-0000-00005A020000}"/>
    <cellStyle name="Normal 11 15 3 4 2" xfId="14582" xr:uid="{C4186011-8A35-40F9-B418-3B4177EA6FCA}"/>
    <cellStyle name="Normal 11 15 3 4 2 2" xfId="30758" xr:uid="{69F2F177-94D4-4334-AB3A-E7E30AF8CD5A}"/>
    <cellStyle name="Normal 11 15 3 4 3" xfId="22670" xr:uid="{4A297503-07FC-487E-8254-5A56DAE03868}"/>
    <cellStyle name="Normal 11 15 3 5" xfId="9192" xr:uid="{5310D1CC-0761-481A-823D-4B6861C08D53}"/>
    <cellStyle name="Normal 11 15 3 5 2" xfId="25368" xr:uid="{FF4248A7-5B01-4AF1-9BCF-FA7B2A619FFB}"/>
    <cellStyle name="Normal 11 15 3 6" xfId="17280" xr:uid="{8CB7C9C8-A8F3-4CDC-94EA-C853BA90192E}"/>
    <cellStyle name="Normal 11 15 4" xfId="1779" xr:uid="{00000000-0005-0000-0000-00005B020000}"/>
    <cellStyle name="Normal 11 15 4 2" xfId="4475" xr:uid="{00000000-0005-0000-0000-00005C020000}"/>
    <cellStyle name="Normal 11 15 4 2 2" xfId="12563" xr:uid="{C10969F7-C506-4D23-B4E6-8CC7E7CBF1A4}"/>
    <cellStyle name="Normal 11 15 4 2 2 2" xfId="28739" xr:uid="{5AC3D0D8-A3FB-4F18-9BAF-2EA92EDD4518}"/>
    <cellStyle name="Normal 11 15 4 2 3" xfId="20651" xr:uid="{0980DF68-302F-49F3-8510-7F998A92A0BE}"/>
    <cellStyle name="Normal 11 15 4 3" xfId="7169" xr:uid="{00000000-0005-0000-0000-00005D020000}"/>
    <cellStyle name="Normal 11 15 4 3 2" xfId="15257" xr:uid="{4B07A7DB-1FC4-45C9-A4E0-EC6869B092E3}"/>
    <cellStyle name="Normal 11 15 4 3 2 2" xfId="31433" xr:uid="{7F70F5E4-1719-432E-914C-3AC4A70D50DD}"/>
    <cellStyle name="Normal 11 15 4 3 3" xfId="23345" xr:uid="{C5E85AD8-7695-4CA6-963A-911EDCAE88CF}"/>
    <cellStyle name="Normal 11 15 4 4" xfId="9867" xr:uid="{3BB08D82-28FA-4D50-A4B2-01F2BAAAAEAC}"/>
    <cellStyle name="Normal 11 15 4 4 2" xfId="26043" xr:uid="{4A6541DD-AFAA-4E0B-8364-1CDF0A6640CF}"/>
    <cellStyle name="Normal 11 15 4 5" xfId="17955" xr:uid="{43DA8AA5-CBE9-4E20-A628-804B54F490A5}"/>
    <cellStyle name="Normal 11 15 5" xfId="3128" xr:uid="{00000000-0005-0000-0000-00005E020000}"/>
    <cellStyle name="Normal 11 15 5 2" xfId="11216" xr:uid="{AB0D30D9-49E6-4289-B7D0-3203DA54BB37}"/>
    <cellStyle name="Normal 11 15 5 2 2" xfId="27392" xr:uid="{0C3E1CCC-2BA5-4289-85A6-EB4382DBD0E3}"/>
    <cellStyle name="Normal 11 15 5 3" xfId="19304" xr:uid="{98E903C9-6050-409D-866F-23ADF206EFA6}"/>
    <cellStyle name="Normal 11 15 6" xfId="5822" xr:uid="{00000000-0005-0000-0000-00005F020000}"/>
    <cellStyle name="Normal 11 15 6 2" xfId="13910" xr:uid="{A96C8909-EB29-4E7F-83C2-CE1CC8EBAA04}"/>
    <cellStyle name="Normal 11 15 6 2 2" xfId="30086" xr:uid="{15CD2ED0-17A4-4260-803A-806B291D3A59}"/>
    <cellStyle name="Normal 11 15 6 3" xfId="21998" xr:uid="{9FC5852E-8DB3-474A-BDD8-4C50FBDC6E00}"/>
    <cellStyle name="Normal 11 15 7" xfId="8520" xr:uid="{BD62601C-3C17-4416-9376-C8BF3F1B0D22}"/>
    <cellStyle name="Normal 11 15 7 2" xfId="24696" xr:uid="{BC9037C9-C64C-427F-92BD-5C1C51663B54}"/>
    <cellStyle name="Normal 11 15 8" xfId="16608" xr:uid="{52762DA0-8994-4F8B-8D23-C7F5FFD76101}"/>
    <cellStyle name="Normal 11 16" xfId="195" xr:uid="{00000000-0005-0000-0000-000060020000}"/>
    <cellStyle name="Normal 11 16 2" xfId="577" xr:uid="{00000000-0005-0000-0000-000061020000}"/>
    <cellStyle name="Normal 11 16 2 2" xfId="1252" xr:uid="{00000000-0005-0000-0000-000062020000}"/>
    <cellStyle name="Normal 11 16 2 2 2" xfId="2600" xr:uid="{00000000-0005-0000-0000-000063020000}"/>
    <cellStyle name="Normal 11 16 2 2 2 2" xfId="5296" xr:uid="{00000000-0005-0000-0000-000064020000}"/>
    <cellStyle name="Normal 11 16 2 2 2 2 2" xfId="13384" xr:uid="{608B9805-B810-46B9-BF4F-A0313DEE1193}"/>
    <cellStyle name="Normal 11 16 2 2 2 2 2 2" xfId="29560" xr:uid="{F577F7F1-4864-48BA-BE68-B047D7651398}"/>
    <cellStyle name="Normal 11 16 2 2 2 2 3" xfId="21472" xr:uid="{EBF15210-B716-4DE7-B529-C3E7CC28B8E6}"/>
    <cellStyle name="Normal 11 16 2 2 2 3" xfId="7990" xr:uid="{00000000-0005-0000-0000-000065020000}"/>
    <cellStyle name="Normal 11 16 2 2 2 3 2" xfId="16078" xr:uid="{87F24DCC-AD4F-41DF-8AE7-45B9C3A1D414}"/>
    <cellStyle name="Normal 11 16 2 2 2 3 2 2" xfId="32254" xr:uid="{038A39A4-B6F4-4077-A4F7-FD7DE54FF730}"/>
    <cellStyle name="Normal 11 16 2 2 2 3 3" xfId="24166" xr:uid="{4CA7C7D2-9323-4979-A848-2AD5806A3C46}"/>
    <cellStyle name="Normal 11 16 2 2 2 4" xfId="10688" xr:uid="{2CB87F5D-ED62-4DB0-AC4E-2625BD709BF0}"/>
    <cellStyle name="Normal 11 16 2 2 2 4 2" xfId="26864" xr:uid="{711521A5-32CE-4877-8542-3A24C23F3E91}"/>
    <cellStyle name="Normal 11 16 2 2 2 5" xfId="18776" xr:uid="{7AA296DF-EB31-411F-8BD0-8D3EF5F36F63}"/>
    <cellStyle name="Normal 11 16 2 2 3" xfId="3949" xr:uid="{00000000-0005-0000-0000-000066020000}"/>
    <cellStyle name="Normal 11 16 2 2 3 2" xfId="12037" xr:uid="{FA0E0D64-B5D8-49F7-9EE8-3EF322857956}"/>
    <cellStyle name="Normal 11 16 2 2 3 2 2" xfId="28213" xr:uid="{7B3F9B25-5441-47BD-8752-A202A042913F}"/>
    <cellStyle name="Normal 11 16 2 2 3 3" xfId="20125" xr:uid="{F2732245-2E61-42B7-B22F-6F60665AF029}"/>
    <cellStyle name="Normal 11 16 2 2 4" xfId="6643" xr:uid="{00000000-0005-0000-0000-000067020000}"/>
    <cellStyle name="Normal 11 16 2 2 4 2" xfId="14731" xr:uid="{967E297A-33BD-4BD1-A065-5ECE5151732C}"/>
    <cellStyle name="Normal 11 16 2 2 4 2 2" xfId="30907" xr:uid="{30EF7969-1880-4B8B-B9A1-BE5EF0E9F426}"/>
    <cellStyle name="Normal 11 16 2 2 4 3" xfId="22819" xr:uid="{D0C5C387-417A-4B91-AF17-E74E2742F195}"/>
    <cellStyle name="Normal 11 16 2 2 5" xfId="9341" xr:uid="{8A376022-0FF8-42F4-ACF5-868ADF417D20}"/>
    <cellStyle name="Normal 11 16 2 2 5 2" xfId="25517" xr:uid="{9265DCF3-E693-4EDE-B12C-FDCDA8BD9AB6}"/>
    <cellStyle name="Normal 11 16 2 2 6" xfId="17429" xr:uid="{E72E9ED4-557E-455C-A246-9473FA905DC4}"/>
    <cellStyle name="Normal 11 16 2 3" xfId="1928" xr:uid="{00000000-0005-0000-0000-000068020000}"/>
    <cellStyle name="Normal 11 16 2 3 2" xfId="4624" xr:uid="{00000000-0005-0000-0000-000069020000}"/>
    <cellStyle name="Normal 11 16 2 3 2 2" xfId="12712" xr:uid="{38784C9E-1608-4707-ACE3-CEE85EA4C9E4}"/>
    <cellStyle name="Normal 11 16 2 3 2 2 2" xfId="28888" xr:uid="{541D5720-5081-4C26-AA85-0E392B97BEE6}"/>
    <cellStyle name="Normal 11 16 2 3 2 3" xfId="20800" xr:uid="{DC2BB036-6C42-4360-B92F-426993FA97B2}"/>
    <cellStyle name="Normal 11 16 2 3 3" xfId="7318" xr:uid="{00000000-0005-0000-0000-00006A020000}"/>
    <cellStyle name="Normal 11 16 2 3 3 2" xfId="15406" xr:uid="{6DC142AF-AB87-41AC-AA0C-7484F81B2C33}"/>
    <cellStyle name="Normal 11 16 2 3 3 2 2" xfId="31582" xr:uid="{4A3997F3-7DEC-4F3C-8988-37B87E9D3780}"/>
    <cellStyle name="Normal 11 16 2 3 3 3" xfId="23494" xr:uid="{E2242813-DE7F-4EE6-9E1B-3B75CA98E793}"/>
    <cellStyle name="Normal 11 16 2 3 4" xfId="10016" xr:uid="{45C6CA25-D880-4310-9FCD-83B3822150EE}"/>
    <cellStyle name="Normal 11 16 2 3 4 2" xfId="26192" xr:uid="{6E56B833-2E13-4132-AD3A-8F8878065A41}"/>
    <cellStyle name="Normal 11 16 2 3 5" xfId="18104" xr:uid="{DC084E0E-1E03-4244-850D-8FA54F8146C5}"/>
    <cellStyle name="Normal 11 16 2 4" xfId="3277" xr:uid="{00000000-0005-0000-0000-00006B020000}"/>
    <cellStyle name="Normal 11 16 2 4 2" xfId="11365" xr:uid="{794740FF-682D-41D7-ACB2-C97206C26A25}"/>
    <cellStyle name="Normal 11 16 2 4 2 2" xfId="27541" xr:uid="{98F7E8AE-CC48-4538-84F7-36734A61996E}"/>
    <cellStyle name="Normal 11 16 2 4 3" xfId="19453" xr:uid="{21B199E5-D3BF-4567-8C80-7F559A055AB0}"/>
    <cellStyle name="Normal 11 16 2 5" xfId="5971" xr:uid="{00000000-0005-0000-0000-00006C020000}"/>
    <cellStyle name="Normal 11 16 2 5 2" xfId="14059" xr:uid="{B6B4A667-C752-4101-B900-220CC19A9927}"/>
    <cellStyle name="Normal 11 16 2 5 2 2" xfId="30235" xr:uid="{6F355956-EA25-4BA3-9ED4-74381FDB3603}"/>
    <cellStyle name="Normal 11 16 2 5 3" xfId="22147" xr:uid="{584068FA-0872-4FB5-8149-0E3949D5A161}"/>
    <cellStyle name="Normal 11 16 2 6" xfId="8669" xr:uid="{F9A46300-EC9D-4E38-974A-3206E6D134C4}"/>
    <cellStyle name="Normal 11 16 2 6 2" xfId="24845" xr:uid="{72170344-3125-4F6A-BA35-8A5A262C55C5}"/>
    <cellStyle name="Normal 11 16 2 7" xfId="16757" xr:uid="{491494A5-1810-476F-B6DB-9B2364900B4E}"/>
    <cellStyle name="Normal 11 16 3" xfId="916" xr:uid="{00000000-0005-0000-0000-00006D020000}"/>
    <cellStyle name="Normal 11 16 3 2" xfId="2264" xr:uid="{00000000-0005-0000-0000-00006E020000}"/>
    <cellStyle name="Normal 11 16 3 2 2" xfId="4960" xr:uid="{00000000-0005-0000-0000-00006F020000}"/>
    <cellStyle name="Normal 11 16 3 2 2 2" xfId="13048" xr:uid="{69F4B74D-DDF9-4EC1-BD23-0745AD4D7E76}"/>
    <cellStyle name="Normal 11 16 3 2 2 2 2" xfId="29224" xr:uid="{AC000C09-2C7E-4D91-A633-DB1CA2D86E73}"/>
    <cellStyle name="Normal 11 16 3 2 2 3" xfId="21136" xr:uid="{FBBD84B7-0808-4DC6-A9F7-A606BBC0D2D4}"/>
    <cellStyle name="Normal 11 16 3 2 3" xfId="7654" xr:uid="{00000000-0005-0000-0000-000070020000}"/>
    <cellStyle name="Normal 11 16 3 2 3 2" xfId="15742" xr:uid="{C8D50268-8833-448B-8233-738E49F065A3}"/>
    <cellStyle name="Normal 11 16 3 2 3 2 2" xfId="31918" xr:uid="{A2ED5952-E753-48D2-85E3-0784A0013AA2}"/>
    <cellStyle name="Normal 11 16 3 2 3 3" xfId="23830" xr:uid="{9E4C8C3C-8768-40E3-8951-5DB36D1E1D2A}"/>
    <cellStyle name="Normal 11 16 3 2 4" xfId="10352" xr:uid="{09F9F7C9-B718-404C-9DBC-07509A0B8059}"/>
    <cellStyle name="Normal 11 16 3 2 4 2" xfId="26528" xr:uid="{6EBF2C76-6A2F-4FF8-92FF-C27759E4F6B0}"/>
    <cellStyle name="Normal 11 16 3 2 5" xfId="18440" xr:uid="{6652EB09-611A-4EE8-97FD-AD5CA3F28842}"/>
    <cellStyle name="Normal 11 16 3 3" xfId="3613" xr:uid="{00000000-0005-0000-0000-000071020000}"/>
    <cellStyle name="Normal 11 16 3 3 2" xfId="11701" xr:uid="{0F9E4C16-1983-41BC-9C69-78AF6E6793E6}"/>
    <cellStyle name="Normal 11 16 3 3 2 2" xfId="27877" xr:uid="{2A151965-CFD1-4D8C-9E2F-2D583432471B}"/>
    <cellStyle name="Normal 11 16 3 3 3" xfId="19789" xr:uid="{712F96D9-462B-4241-8C15-FE1EB16D41FC}"/>
    <cellStyle name="Normal 11 16 3 4" xfId="6307" xr:uid="{00000000-0005-0000-0000-000072020000}"/>
    <cellStyle name="Normal 11 16 3 4 2" xfId="14395" xr:uid="{581AC8BD-3B64-4159-B2A8-53AF8309AAF9}"/>
    <cellStyle name="Normal 11 16 3 4 2 2" xfId="30571" xr:uid="{74DC45CF-5DED-42A2-B96E-E7F2F6358FC7}"/>
    <cellStyle name="Normal 11 16 3 4 3" xfId="22483" xr:uid="{C0E99DA8-B68E-41A6-942B-4D3C6E85C334}"/>
    <cellStyle name="Normal 11 16 3 5" xfId="9005" xr:uid="{D84395B2-9E30-427C-BBC8-960BB5403FE6}"/>
    <cellStyle name="Normal 11 16 3 5 2" xfId="25181" xr:uid="{5A135D93-AE0C-4F12-A693-2BC7924FB891}"/>
    <cellStyle name="Normal 11 16 3 6" xfId="17093" xr:uid="{3301CA33-8445-4FB6-9D48-885D74462788}"/>
    <cellStyle name="Normal 11 16 4" xfId="1592" xr:uid="{00000000-0005-0000-0000-000073020000}"/>
    <cellStyle name="Normal 11 16 4 2" xfId="4288" xr:uid="{00000000-0005-0000-0000-000074020000}"/>
    <cellStyle name="Normal 11 16 4 2 2" xfId="12376" xr:uid="{9555239F-5CF1-4D76-AC31-6291B0194C90}"/>
    <cellStyle name="Normal 11 16 4 2 2 2" xfId="28552" xr:uid="{C4961F7B-CF3A-4836-863E-9B2300EB6EBF}"/>
    <cellStyle name="Normal 11 16 4 2 3" xfId="20464" xr:uid="{2E46245C-ED66-4706-8861-7C9BC1FAAF61}"/>
    <cellStyle name="Normal 11 16 4 3" xfId="6982" xr:uid="{00000000-0005-0000-0000-000075020000}"/>
    <cellStyle name="Normal 11 16 4 3 2" xfId="15070" xr:uid="{2F90BA59-4A2B-488E-AE48-73BFFD61A009}"/>
    <cellStyle name="Normal 11 16 4 3 2 2" xfId="31246" xr:uid="{8367674C-FDDA-493B-92A7-6B13265A44DE}"/>
    <cellStyle name="Normal 11 16 4 3 3" xfId="23158" xr:uid="{7E507D4A-BDFF-411B-BA95-292E95D248AE}"/>
    <cellStyle name="Normal 11 16 4 4" xfId="9680" xr:uid="{1FCF813E-39BD-4C7D-A407-0BA5057F71DE}"/>
    <cellStyle name="Normal 11 16 4 4 2" xfId="25856" xr:uid="{7017CE29-7048-43A3-8078-1168FC84B60E}"/>
    <cellStyle name="Normal 11 16 4 5" xfId="17768" xr:uid="{CF56E16B-94B8-441C-BEC5-8B4FF7EF2376}"/>
    <cellStyle name="Normal 11 16 5" xfId="2941" xr:uid="{00000000-0005-0000-0000-000076020000}"/>
    <cellStyle name="Normal 11 16 5 2" xfId="11029" xr:uid="{145CB03A-3D5D-472C-A327-F2F6C79B5CFA}"/>
    <cellStyle name="Normal 11 16 5 2 2" xfId="27205" xr:uid="{77F02CAB-6002-4201-A1D1-C4B61CCEE6E3}"/>
    <cellStyle name="Normal 11 16 5 3" xfId="19117" xr:uid="{667DD056-4E61-4AFE-811E-9A68B134BBE6}"/>
    <cellStyle name="Normal 11 16 6" xfId="5635" xr:uid="{00000000-0005-0000-0000-000077020000}"/>
    <cellStyle name="Normal 11 16 6 2" xfId="13723" xr:uid="{369EA6F4-BCBB-43D9-B4D8-11BDAD6637BA}"/>
    <cellStyle name="Normal 11 16 6 2 2" xfId="29899" xr:uid="{1EB459E0-FA6A-4EE1-9948-3471E1C7CF97}"/>
    <cellStyle name="Normal 11 16 6 3" xfId="21811" xr:uid="{9516B19B-6173-4A9D-A8CE-08DFAB662F28}"/>
    <cellStyle name="Normal 11 16 7" xfId="8333" xr:uid="{17A6A53C-DAA5-476E-BBE1-9B8F87857580}"/>
    <cellStyle name="Normal 11 16 7 2" xfId="24509" xr:uid="{5140E182-4FA5-4E04-8351-AAE9CA09A9FB}"/>
    <cellStyle name="Normal 11 16 8" xfId="16421" xr:uid="{8981630C-D39C-4132-A582-FADB96C7499B}"/>
    <cellStyle name="Normal 11 17" xfId="441" xr:uid="{00000000-0005-0000-0000-000078020000}"/>
    <cellStyle name="Normal 11 17 2" xfId="1116" xr:uid="{00000000-0005-0000-0000-000079020000}"/>
    <cellStyle name="Normal 11 17 2 2" xfId="2464" xr:uid="{00000000-0005-0000-0000-00007A020000}"/>
    <cellStyle name="Normal 11 17 2 2 2" xfId="5160" xr:uid="{00000000-0005-0000-0000-00007B020000}"/>
    <cellStyle name="Normal 11 17 2 2 2 2" xfId="13248" xr:uid="{22AA4797-D7B3-487D-8279-95A0A3AD0086}"/>
    <cellStyle name="Normal 11 17 2 2 2 2 2" xfId="29424" xr:uid="{94168E10-90C1-4A25-B20C-BD8683E7F397}"/>
    <cellStyle name="Normal 11 17 2 2 2 3" xfId="21336" xr:uid="{6242181D-D5C5-497E-9D66-FE95290D5772}"/>
    <cellStyle name="Normal 11 17 2 2 3" xfId="7854" xr:uid="{00000000-0005-0000-0000-00007C020000}"/>
    <cellStyle name="Normal 11 17 2 2 3 2" xfId="15942" xr:uid="{5311AC6F-49A7-4C48-8E94-B0A54DA53DEA}"/>
    <cellStyle name="Normal 11 17 2 2 3 2 2" xfId="32118" xr:uid="{F9DAC4B9-D65C-401A-B568-AA712B79D8B6}"/>
    <cellStyle name="Normal 11 17 2 2 3 3" xfId="24030" xr:uid="{D041B205-797F-4B25-A4D8-9B150832C1A0}"/>
    <cellStyle name="Normal 11 17 2 2 4" xfId="10552" xr:uid="{26639B66-C84D-4D6C-9DFA-E46CF420C1F0}"/>
    <cellStyle name="Normal 11 17 2 2 4 2" xfId="26728" xr:uid="{A297AABA-0FB1-4C54-8D80-5CD2F5D9CD8D}"/>
    <cellStyle name="Normal 11 17 2 2 5" xfId="18640" xr:uid="{C7E7ABDF-8B07-4761-AC0C-755AA7A0732D}"/>
    <cellStyle name="Normal 11 17 2 3" xfId="3813" xr:uid="{00000000-0005-0000-0000-00007D020000}"/>
    <cellStyle name="Normal 11 17 2 3 2" xfId="11901" xr:uid="{621158C9-45E8-4412-96D1-8F0F1188ADC8}"/>
    <cellStyle name="Normal 11 17 2 3 2 2" xfId="28077" xr:uid="{5C3F01DA-0AE4-4249-926B-D5A1D67BB0D8}"/>
    <cellStyle name="Normal 11 17 2 3 3" xfId="19989" xr:uid="{66BCA558-CF73-441B-A6B1-E1EBAA187A25}"/>
    <cellStyle name="Normal 11 17 2 4" xfId="6507" xr:uid="{00000000-0005-0000-0000-00007E020000}"/>
    <cellStyle name="Normal 11 17 2 4 2" xfId="14595" xr:uid="{794DE982-7F38-4DCE-95BF-83C0D27F80BE}"/>
    <cellStyle name="Normal 11 17 2 4 2 2" xfId="30771" xr:uid="{65AD581A-9E79-4EB7-ABAE-BA73137B9C5C}"/>
    <cellStyle name="Normal 11 17 2 4 3" xfId="22683" xr:uid="{7CF81AC7-7C71-4F30-9E15-C06E60000CF5}"/>
    <cellStyle name="Normal 11 17 2 5" xfId="9205" xr:uid="{9EFA926C-1F5B-404F-9DC7-079308ABE834}"/>
    <cellStyle name="Normal 11 17 2 5 2" xfId="25381" xr:uid="{91D1E024-0A79-4118-B3FA-0F4BA61823A9}"/>
    <cellStyle name="Normal 11 17 2 6" xfId="17293" xr:uid="{430F1BA0-920B-413B-96F0-6CBA3CF48357}"/>
    <cellStyle name="Normal 11 17 3" xfId="1792" xr:uid="{00000000-0005-0000-0000-00007F020000}"/>
    <cellStyle name="Normal 11 17 3 2" xfId="4488" xr:uid="{00000000-0005-0000-0000-000080020000}"/>
    <cellStyle name="Normal 11 17 3 2 2" xfId="12576" xr:uid="{1BC83AF8-C8CF-4B0F-BBED-D6B43BE31B5C}"/>
    <cellStyle name="Normal 11 17 3 2 2 2" xfId="28752" xr:uid="{FD4BD3ED-CECE-4F74-B121-FA07E49DC9B6}"/>
    <cellStyle name="Normal 11 17 3 2 3" xfId="20664" xr:uid="{0539597A-BDCC-4EF1-8434-6F2CA9277340}"/>
    <cellStyle name="Normal 11 17 3 3" xfId="7182" xr:uid="{00000000-0005-0000-0000-000081020000}"/>
    <cellStyle name="Normal 11 17 3 3 2" xfId="15270" xr:uid="{E9AA7BF4-5564-429A-AA8D-DAA3F23A47E6}"/>
    <cellStyle name="Normal 11 17 3 3 2 2" xfId="31446" xr:uid="{B30BC723-9E18-400E-AAD3-59ABCEA5CE36}"/>
    <cellStyle name="Normal 11 17 3 3 3" xfId="23358" xr:uid="{379A241C-9530-49B0-AD80-9DB94CB84BC7}"/>
    <cellStyle name="Normal 11 17 3 4" xfId="9880" xr:uid="{70AFC6A3-1A8E-483C-B3B0-D6393C834D9B}"/>
    <cellStyle name="Normal 11 17 3 4 2" xfId="26056" xr:uid="{47647760-6080-44FC-9B5A-8BE1ED272446}"/>
    <cellStyle name="Normal 11 17 3 5" xfId="17968" xr:uid="{39D5006E-6AD7-47DF-BF8F-1607D8AAF58D}"/>
    <cellStyle name="Normal 11 17 4" xfId="3141" xr:uid="{00000000-0005-0000-0000-000082020000}"/>
    <cellStyle name="Normal 11 17 4 2" xfId="11229" xr:uid="{530734CA-3B42-40C7-97BA-D3A72AEBB299}"/>
    <cellStyle name="Normal 11 17 4 2 2" xfId="27405" xr:uid="{32B38048-8320-4DB7-9C38-6E674E4B6352}"/>
    <cellStyle name="Normal 11 17 4 3" xfId="19317" xr:uid="{CE51E87D-6C85-4214-BC42-87B4118CA111}"/>
    <cellStyle name="Normal 11 17 5" xfId="5835" xr:uid="{00000000-0005-0000-0000-000083020000}"/>
    <cellStyle name="Normal 11 17 5 2" xfId="13923" xr:uid="{3ADE1CCE-DD7B-4677-ACB7-1E4E2ED5C6D7}"/>
    <cellStyle name="Normal 11 17 5 2 2" xfId="30099" xr:uid="{85133FDB-8631-47E7-A876-3A54F95EE322}"/>
    <cellStyle name="Normal 11 17 5 3" xfId="22011" xr:uid="{F7AA9A10-DE22-461D-8114-86A79B9FCD1F}"/>
    <cellStyle name="Normal 11 17 6" xfId="8533" xr:uid="{69CF0BB7-E716-45DC-990B-76023BA7E14E}"/>
    <cellStyle name="Normal 11 17 6 2" xfId="24709" xr:uid="{F50CD86A-BA8D-4111-B107-020B8D09C34B}"/>
    <cellStyle name="Normal 11 17 7" xfId="16621" xr:uid="{FD54A274-ABDF-45B0-87BA-AD053B736FE0}"/>
    <cellStyle name="Normal 11 18" xfId="780" xr:uid="{00000000-0005-0000-0000-000084020000}"/>
    <cellStyle name="Normal 11 18 2" xfId="2128" xr:uid="{00000000-0005-0000-0000-000085020000}"/>
    <cellStyle name="Normal 11 18 2 2" xfId="4824" xr:uid="{00000000-0005-0000-0000-000086020000}"/>
    <cellStyle name="Normal 11 18 2 2 2" xfId="12912" xr:uid="{122DE449-6F97-4D1E-A7D5-8FD34F661329}"/>
    <cellStyle name="Normal 11 18 2 2 2 2" xfId="29088" xr:uid="{B786A876-9E8E-4322-8F17-340FDF91A209}"/>
    <cellStyle name="Normal 11 18 2 2 3" xfId="21000" xr:uid="{BCEDBAD0-399B-4EC5-B742-B97DCC428D16}"/>
    <cellStyle name="Normal 11 18 2 3" xfId="7518" xr:uid="{00000000-0005-0000-0000-000087020000}"/>
    <cellStyle name="Normal 11 18 2 3 2" xfId="15606" xr:uid="{0925D3A5-CC88-40EA-8DB1-85CDB23A615A}"/>
    <cellStyle name="Normal 11 18 2 3 2 2" xfId="31782" xr:uid="{FF8F038F-85A5-4050-A38B-DB10F1D53DC5}"/>
    <cellStyle name="Normal 11 18 2 3 3" xfId="23694" xr:uid="{9E3992F4-71B3-42F4-8B9E-D085C2C2BBB5}"/>
    <cellStyle name="Normal 11 18 2 4" xfId="10216" xr:uid="{33B52DD1-80E4-40BC-9B30-E1BB9862E8B8}"/>
    <cellStyle name="Normal 11 18 2 4 2" xfId="26392" xr:uid="{004B4A2E-14AE-438F-AD28-ABC3577B13D2}"/>
    <cellStyle name="Normal 11 18 2 5" xfId="18304" xr:uid="{BDE0CD17-0132-46D8-B80F-F6E7B1143DA0}"/>
    <cellStyle name="Normal 11 18 3" xfId="3477" xr:uid="{00000000-0005-0000-0000-000088020000}"/>
    <cellStyle name="Normal 11 18 3 2" xfId="11565" xr:uid="{797D9B9F-B040-489A-9276-C63DB15C595E}"/>
    <cellStyle name="Normal 11 18 3 2 2" xfId="27741" xr:uid="{3808920E-C0BB-4FF7-B03C-242CD5C19346}"/>
    <cellStyle name="Normal 11 18 3 3" xfId="19653" xr:uid="{4CE5B83B-D302-4477-863D-F5086FF5DACA}"/>
    <cellStyle name="Normal 11 18 4" xfId="6171" xr:uid="{00000000-0005-0000-0000-000089020000}"/>
    <cellStyle name="Normal 11 18 4 2" xfId="14259" xr:uid="{C316906A-5D8B-4F4B-8FB6-994064CCD288}"/>
    <cellStyle name="Normal 11 18 4 2 2" xfId="30435" xr:uid="{187FC098-242B-4523-9E88-504CD6393368}"/>
    <cellStyle name="Normal 11 18 4 3" xfId="22347" xr:uid="{47B64051-C812-4D8A-8467-2C453DA7EB6D}"/>
    <cellStyle name="Normal 11 18 5" xfId="8869" xr:uid="{8766F736-DFB6-4945-B525-8D2813025E3E}"/>
    <cellStyle name="Normal 11 18 5 2" xfId="25045" xr:uid="{65B8BF70-40D7-48A9-99E1-83251C582C0E}"/>
    <cellStyle name="Normal 11 18 6" xfId="16957" xr:uid="{E75DEBB8-DE9C-4DD1-85AE-A0228FB45B07}"/>
    <cellStyle name="Normal 11 19" xfId="1456" xr:uid="{00000000-0005-0000-0000-00008A020000}"/>
    <cellStyle name="Normal 11 19 2" xfId="4152" xr:uid="{00000000-0005-0000-0000-00008B020000}"/>
    <cellStyle name="Normal 11 19 2 2" xfId="12240" xr:uid="{B43B9735-B1E5-4447-8BEA-80B60490FF72}"/>
    <cellStyle name="Normal 11 19 2 2 2" xfId="28416" xr:uid="{1329AAEA-3ABE-4F32-A761-4100B4D25A22}"/>
    <cellStyle name="Normal 11 19 2 3" xfId="20328" xr:uid="{B48A5A95-D614-4CAF-A00A-8C775C1071DB}"/>
    <cellStyle name="Normal 11 19 3" xfId="6846" xr:uid="{00000000-0005-0000-0000-00008C020000}"/>
    <cellStyle name="Normal 11 19 3 2" xfId="14934" xr:uid="{9679BD02-7882-407C-B027-E7C2412B5ABD}"/>
    <cellStyle name="Normal 11 19 3 2 2" xfId="31110" xr:uid="{886EE134-2340-4EB4-AC4F-FADED0811377}"/>
    <cellStyle name="Normal 11 19 3 3" xfId="23022" xr:uid="{2BDD98F0-70DE-4CB0-8A4A-5750D69D28FF}"/>
    <cellStyle name="Normal 11 19 4" xfId="9544" xr:uid="{E2B3F3F1-90BA-4C5B-B4EF-1F0E1787C947}"/>
    <cellStyle name="Normal 11 19 4 2" xfId="25720" xr:uid="{8EB96847-9434-4D9B-B1EA-8CFABB4D1C0D}"/>
    <cellStyle name="Normal 11 19 5" xfId="17632" xr:uid="{5EBB6934-D452-4E25-A67D-B3F1BFDDC3FD}"/>
    <cellStyle name="Normal 11 2" xfId="68" xr:uid="{00000000-0005-0000-0000-00008D020000}"/>
    <cellStyle name="Normal 11 2 2" xfId="474" xr:uid="{00000000-0005-0000-0000-00008E020000}"/>
    <cellStyle name="Normal 11 2 2 2" xfId="1149" xr:uid="{00000000-0005-0000-0000-00008F020000}"/>
    <cellStyle name="Normal 11 2 2 2 2" xfId="2497" xr:uid="{00000000-0005-0000-0000-000090020000}"/>
    <cellStyle name="Normal 11 2 2 2 2 2" xfId="5193" xr:uid="{00000000-0005-0000-0000-000091020000}"/>
    <cellStyle name="Normal 11 2 2 2 2 2 2" xfId="13281" xr:uid="{23A46640-5F22-47FF-9548-C77AA1A767E8}"/>
    <cellStyle name="Normal 11 2 2 2 2 2 2 2" xfId="29457" xr:uid="{0993F766-A0F1-49B0-9E64-F17CA606C584}"/>
    <cellStyle name="Normal 11 2 2 2 2 2 3" xfId="21369" xr:uid="{DE37D6D4-86DE-4C4D-8B68-F9B1DC4A8FE2}"/>
    <cellStyle name="Normal 11 2 2 2 2 3" xfId="7887" xr:uid="{00000000-0005-0000-0000-000092020000}"/>
    <cellStyle name="Normal 11 2 2 2 2 3 2" xfId="15975" xr:uid="{BB8B00AB-30D6-4BEF-85F6-4682F788EF09}"/>
    <cellStyle name="Normal 11 2 2 2 2 3 2 2" xfId="32151" xr:uid="{EF6B1F69-F4B2-4C99-9DB7-A85CF3A3745B}"/>
    <cellStyle name="Normal 11 2 2 2 2 3 3" xfId="24063" xr:uid="{C334F4F3-BA7E-409E-A595-F8E987C5E396}"/>
    <cellStyle name="Normal 11 2 2 2 2 4" xfId="10585" xr:uid="{0B90A78F-0737-40AB-976E-9EC8888F5CD6}"/>
    <cellStyle name="Normal 11 2 2 2 2 4 2" xfId="26761" xr:uid="{BF5DF207-ED57-4E7D-BD3C-EB8FAAA0DD0C}"/>
    <cellStyle name="Normal 11 2 2 2 2 5" xfId="18673" xr:uid="{C765ED9D-62CF-400C-83F1-59E3C0A1EE8A}"/>
    <cellStyle name="Normal 11 2 2 2 3" xfId="3846" xr:uid="{00000000-0005-0000-0000-000093020000}"/>
    <cellStyle name="Normal 11 2 2 2 3 2" xfId="11934" xr:uid="{9B0E1412-0926-40C1-9B28-CC3339F6438A}"/>
    <cellStyle name="Normal 11 2 2 2 3 2 2" xfId="28110" xr:uid="{A94355BB-EA66-48BA-8632-26CAB98746D2}"/>
    <cellStyle name="Normal 11 2 2 2 3 3" xfId="20022" xr:uid="{3AD1357F-FE2C-413A-8990-5CB893C5AA9A}"/>
    <cellStyle name="Normal 11 2 2 2 4" xfId="6540" xr:uid="{00000000-0005-0000-0000-000094020000}"/>
    <cellStyle name="Normal 11 2 2 2 4 2" xfId="14628" xr:uid="{B7BC39A6-EC70-448B-8110-CF9A93FDE342}"/>
    <cellStyle name="Normal 11 2 2 2 4 2 2" xfId="30804" xr:uid="{12411D6B-0E7E-4709-BA8C-255913A46D2A}"/>
    <cellStyle name="Normal 11 2 2 2 4 3" xfId="22716" xr:uid="{8372FC10-ABCF-4476-B344-98F98078C72B}"/>
    <cellStyle name="Normal 11 2 2 2 5" xfId="9238" xr:uid="{C979CEE5-18B5-4FE3-927B-69E8FC2E3695}"/>
    <cellStyle name="Normal 11 2 2 2 5 2" xfId="25414" xr:uid="{B812376B-F7AB-4688-AB07-EAC018B58ECC}"/>
    <cellStyle name="Normal 11 2 2 2 6" xfId="17326" xr:uid="{E22E80EE-BFEB-4996-97E2-9E33F0C095A9}"/>
    <cellStyle name="Normal 11 2 2 3" xfId="1825" xr:uid="{00000000-0005-0000-0000-000095020000}"/>
    <cellStyle name="Normal 11 2 2 3 2" xfId="4521" xr:uid="{00000000-0005-0000-0000-000096020000}"/>
    <cellStyle name="Normal 11 2 2 3 2 2" xfId="12609" xr:uid="{8CA432DD-6429-4532-B182-9003A793C499}"/>
    <cellStyle name="Normal 11 2 2 3 2 2 2" xfId="28785" xr:uid="{B9DCBF6A-9163-4151-A66B-C9F662276B01}"/>
    <cellStyle name="Normal 11 2 2 3 2 3" xfId="20697" xr:uid="{38578B38-0CA2-482C-A6D1-8DB97D9034EA}"/>
    <cellStyle name="Normal 11 2 2 3 3" xfId="7215" xr:uid="{00000000-0005-0000-0000-000097020000}"/>
    <cellStyle name="Normal 11 2 2 3 3 2" xfId="15303" xr:uid="{ABC5CEC6-3A9D-42AA-86CF-E792BB30795C}"/>
    <cellStyle name="Normal 11 2 2 3 3 2 2" xfId="31479" xr:uid="{57F86771-CA2D-4AC0-A8D7-7B383CFABB90}"/>
    <cellStyle name="Normal 11 2 2 3 3 3" xfId="23391" xr:uid="{DB88C516-2849-440A-9D0A-1FE447231AD6}"/>
    <cellStyle name="Normal 11 2 2 3 4" xfId="9913" xr:uid="{BB789DE3-CCE8-455F-83F5-E2E6ABD3BC1C}"/>
    <cellStyle name="Normal 11 2 2 3 4 2" xfId="26089" xr:uid="{9BAB301E-D62C-4942-946C-B474354B0D27}"/>
    <cellStyle name="Normal 11 2 2 3 5" xfId="18001" xr:uid="{6742BB7B-A847-4439-BD5A-C4F56765445F}"/>
    <cellStyle name="Normal 11 2 2 4" xfId="3174" xr:uid="{00000000-0005-0000-0000-000098020000}"/>
    <cellStyle name="Normal 11 2 2 4 2" xfId="11262" xr:uid="{D847EC3F-C301-4D85-B0BC-379BC29B42B3}"/>
    <cellStyle name="Normal 11 2 2 4 2 2" xfId="27438" xr:uid="{9AD5AD1D-E48E-4C25-BB17-B7FD8EB93FE9}"/>
    <cellStyle name="Normal 11 2 2 4 3" xfId="19350" xr:uid="{BC7EE185-567D-4459-B7AA-7E12C1A94EB9}"/>
    <cellStyle name="Normal 11 2 2 5" xfId="5868" xr:uid="{00000000-0005-0000-0000-000099020000}"/>
    <cellStyle name="Normal 11 2 2 5 2" xfId="13956" xr:uid="{633EDA5B-76A2-44C1-9F25-0782225D615D}"/>
    <cellStyle name="Normal 11 2 2 5 2 2" xfId="30132" xr:uid="{6BB965A9-12C6-4AD5-9351-A0B0D5634537}"/>
    <cellStyle name="Normal 11 2 2 5 3" xfId="22044" xr:uid="{210E09C8-0630-4244-8783-9D7F4B28D86E}"/>
    <cellStyle name="Normal 11 2 2 6" xfId="8566" xr:uid="{AC10DDD3-79D1-4BCA-A29E-D2CAB6EBF295}"/>
    <cellStyle name="Normal 11 2 2 6 2" xfId="24742" xr:uid="{58EFE2D4-66F2-44C3-B01D-46BB7E404A58}"/>
    <cellStyle name="Normal 11 2 2 7" xfId="16654" xr:uid="{6E4869F9-8698-4831-860B-FB96D9784756}"/>
    <cellStyle name="Normal 11 2 3" xfId="813" xr:uid="{00000000-0005-0000-0000-00009A020000}"/>
    <cellStyle name="Normal 11 2 3 2" xfId="2161" xr:uid="{00000000-0005-0000-0000-00009B020000}"/>
    <cellStyle name="Normal 11 2 3 2 2" xfId="4857" xr:uid="{00000000-0005-0000-0000-00009C020000}"/>
    <cellStyle name="Normal 11 2 3 2 2 2" xfId="12945" xr:uid="{249F731B-C719-4A32-97D2-7883A13018FE}"/>
    <cellStyle name="Normal 11 2 3 2 2 2 2" xfId="29121" xr:uid="{7A61AC4A-7E4D-4EE0-AEB5-9847CE423BEB}"/>
    <cellStyle name="Normal 11 2 3 2 2 3" xfId="21033" xr:uid="{61D08714-6435-4F1F-B88E-5A1490EF2E51}"/>
    <cellStyle name="Normal 11 2 3 2 3" xfId="7551" xr:uid="{00000000-0005-0000-0000-00009D020000}"/>
    <cellStyle name="Normal 11 2 3 2 3 2" xfId="15639" xr:uid="{1ED96E35-4CE3-4D67-988E-17589C34B242}"/>
    <cellStyle name="Normal 11 2 3 2 3 2 2" xfId="31815" xr:uid="{6B4DC69B-C1B5-48B1-A7D4-1D10014C59C2}"/>
    <cellStyle name="Normal 11 2 3 2 3 3" xfId="23727" xr:uid="{8FD05F8C-32E4-43AE-8E90-1DFCCD572349}"/>
    <cellStyle name="Normal 11 2 3 2 4" xfId="10249" xr:uid="{0E87A0C2-6F9B-47C1-B7C4-B69C1A5E1950}"/>
    <cellStyle name="Normal 11 2 3 2 4 2" xfId="26425" xr:uid="{2E63C8B3-26ED-477D-AEFB-8FD6F1C99C13}"/>
    <cellStyle name="Normal 11 2 3 2 5" xfId="18337" xr:uid="{D8516734-F3A8-4011-8BD8-89B84A03D720}"/>
    <cellStyle name="Normal 11 2 3 3" xfId="3510" xr:uid="{00000000-0005-0000-0000-00009E020000}"/>
    <cellStyle name="Normal 11 2 3 3 2" xfId="11598" xr:uid="{DF59A179-7415-4A1A-907E-D757E58EE03A}"/>
    <cellStyle name="Normal 11 2 3 3 2 2" xfId="27774" xr:uid="{C37F1C11-0224-4298-A74E-35F7DDF430ED}"/>
    <cellStyle name="Normal 11 2 3 3 3" xfId="19686" xr:uid="{2D97A489-6488-40D6-88C0-4334CC5AF7DB}"/>
    <cellStyle name="Normal 11 2 3 4" xfId="6204" xr:uid="{00000000-0005-0000-0000-00009F020000}"/>
    <cellStyle name="Normal 11 2 3 4 2" xfId="14292" xr:uid="{0DBCA4B7-575B-4F49-9414-D77E283E56AF}"/>
    <cellStyle name="Normal 11 2 3 4 2 2" xfId="30468" xr:uid="{8F99F3AC-08BD-48ED-9D60-CD5D1551C55C}"/>
    <cellStyle name="Normal 11 2 3 4 3" xfId="22380" xr:uid="{5C1BF995-D0EF-4B8D-8B9F-3D05643D4659}"/>
    <cellStyle name="Normal 11 2 3 5" xfId="8902" xr:uid="{C7F73786-3DA6-4A7E-85B3-F8E98FCD42DB}"/>
    <cellStyle name="Normal 11 2 3 5 2" xfId="25078" xr:uid="{EE52D776-A921-4F7C-908A-5F4453AC2FD8}"/>
    <cellStyle name="Normal 11 2 3 6" xfId="16990" xr:uid="{FC35ECC9-B4E6-4AB5-A672-301216C5C645}"/>
    <cellStyle name="Normal 11 2 4" xfId="1489" xr:uid="{00000000-0005-0000-0000-0000A0020000}"/>
    <cellStyle name="Normal 11 2 4 2" xfId="4185" xr:uid="{00000000-0005-0000-0000-0000A1020000}"/>
    <cellStyle name="Normal 11 2 4 2 2" xfId="12273" xr:uid="{08A73B4B-1F21-42B1-88EB-C5D7A7D91212}"/>
    <cellStyle name="Normal 11 2 4 2 2 2" xfId="28449" xr:uid="{0F7FCE10-8549-416C-9CE4-E7FC6123986D}"/>
    <cellStyle name="Normal 11 2 4 2 3" xfId="20361" xr:uid="{613A55BC-5F55-4ED8-949E-6CC9166397CD}"/>
    <cellStyle name="Normal 11 2 4 3" xfId="6879" xr:uid="{00000000-0005-0000-0000-0000A2020000}"/>
    <cellStyle name="Normal 11 2 4 3 2" xfId="14967" xr:uid="{543D0939-B263-431A-8DE0-79DE56E34AF0}"/>
    <cellStyle name="Normal 11 2 4 3 2 2" xfId="31143" xr:uid="{807BB574-18F1-4E78-BB3E-8990ADFDE4DE}"/>
    <cellStyle name="Normal 11 2 4 3 3" xfId="23055" xr:uid="{4FF6C057-761E-4F3C-B168-435424E5EB74}"/>
    <cellStyle name="Normal 11 2 4 4" xfId="9577" xr:uid="{43010735-2790-415C-9FD3-68F336BBAAE5}"/>
    <cellStyle name="Normal 11 2 4 4 2" xfId="25753" xr:uid="{D8A97984-9F09-4BC7-94D6-7E32CC5E5FF5}"/>
    <cellStyle name="Normal 11 2 4 5" xfId="17665" xr:uid="{959A438F-52A4-4B6E-A963-347AE85315FF}"/>
    <cellStyle name="Normal 11 2 5" xfId="2838" xr:uid="{00000000-0005-0000-0000-0000A3020000}"/>
    <cellStyle name="Normal 11 2 5 2" xfId="10926" xr:uid="{EE4A299B-72B4-4094-8AAA-BE860C9B9E32}"/>
    <cellStyle name="Normal 11 2 5 2 2" xfId="27102" xr:uid="{AC0EEE8C-9AFB-499A-843D-ADA7B6A15B79}"/>
    <cellStyle name="Normal 11 2 5 3" xfId="19014" xr:uid="{3056224A-F078-4031-9BE9-E8F8778593C6}"/>
    <cellStyle name="Normal 11 2 6" xfId="5532" xr:uid="{00000000-0005-0000-0000-0000A4020000}"/>
    <cellStyle name="Normal 11 2 6 2" xfId="13620" xr:uid="{4833FD7A-C4AA-4E71-A1CA-42993E3C9424}"/>
    <cellStyle name="Normal 11 2 6 2 2" xfId="29796" xr:uid="{5D4027E3-0640-4D18-927B-F70B4DC3B695}"/>
    <cellStyle name="Normal 11 2 6 3" xfId="21708" xr:uid="{A5EDAF92-17FB-4EBD-AE5E-D38BF82D5F6E}"/>
    <cellStyle name="Normal 11 2 7" xfId="8230" xr:uid="{5EE244C1-296D-485E-B53B-9328188280CF}"/>
    <cellStyle name="Normal 11 2 7 2" xfId="24406" xr:uid="{FE770B5B-F9E5-40AD-BC98-D1F697C28A48}"/>
    <cellStyle name="Normal 11 2 8" xfId="16318" xr:uid="{4AAE30B9-9A9D-4B18-9FE7-8F04206980F3}"/>
    <cellStyle name="Normal 11 20" xfId="2805" xr:uid="{00000000-0005-0000-0000-0000A5020000}"/>
    <cellStyle name="Normal 11 20 2" xfId="10893" xr:uid="{EBF2081B-2339-4EB0-8110-EAB37E015D1F}"/>
    <cellStyle name="Normal 11 20 2 2" xfId="27069" xr:uid="{A2136A53-660E-48D6-810A-BEF6687C8FA6}"/>
    <cellStyle name="Normal 11 20 3" xfId="18981" xr:uid="{2F0E83E7-7D91-4841-A95B-9F3E35AE82C3}"/>
    <cellStyle name="Normal 11 21" xfId="5499" xr:uid="{00000000-0005-0000-0000-0000A6020000}"/>
    <cellStyle name="Normal 11 21 2" xfId="13587" xr:uid="{9BE22250-1E64-4C9B-A0EA-892B1EC5354D}"/>
    <cellStyle name="Normal 11 21 2 2" xfId="29763" xr:uid="{6795AFFD-27DE-4D31-9A0E-E04624BC98C4}"/>
    <cellStyle name="Normal 11 21 3" xfId="21675" xr:uid="{B15C96AB-14F6-45EB-B360-E07CA1D6D0EA}"/>
    <cellStyle name="Normal 11 22" xfId="8197" xr:uid="{1046E349-766C-49D1-9FF8-29DB9A5ABA55}"/>
    <cellStyle name="Normal 11 22 2" xfId="24373" xr:uid="{62474F8D-E1F9-4842-BDEA-DF910FB12136}"/>
    <cellStyle name="Normal 11 23" xfId="16285" xr:uid="{8A9DE505-7069-4E59-AA4D-115A630086B1}"/>
    <cellStyle name="Normal 11 3" xfId="94" xr:uid="{00000000-0005-0000-0000-0000A7020000}"/>
    <cellStyle name="Normal 11 3 2" xfId="498" xr:uid="{00000000-0005-0000-0000-0000A8020000}"/>
    <cellStyle name="Normal 11 3 2 2" xfId="1173" xr:uid="{00000000-0005-0000-0000-0000A9020000}"/>
    <cellStyle name="Normal 11 3 2 2 2" xfId="2521" xr:uid="{00000000-0005-0000-0000-0000AA020000}"/>
    <cellStyle name="Normal 11 3 2 2 2 2" xfId="5217" xr:uid="{00000000-0005-0000-0000-0000AB020000}"/>
    <cellStyle name="Normal 11 3 2 2 2 2 2" xfId="13305" xr:uid="{FB9CFF80-1051-4A98-B803-D8DC1D5118AC}"/>
    <cellStyle name="Normal 11 3 2 2 2 2 2 2" xfId="29481" xr:uid="{D95755FA-053B-4EC4-A507-DEB262AA4499}"/>
    <cellStyle name="Normal 11 3 2 2 2 2 3" xfId="21393" xr:uid="{26979EF4-97F9-4DDB-AFB5-562016BE8A17}"/>
    <cellStyle name="Normal 11 3 2 2 2 3" xfId="7911" xr:uid="{00000000-0005-0000-0000-0000AC020000}"/>
    <cellStyle name="Normal 11 3 2 2 2 3 2" xfId="15999" xr:uid="{A4EB1170-F268-4260-BD91-08E826BBB526}"/>
    <cellStyle name="Normal 11 3 2 2 2 3 2 2" xfId="32175" xr:uid="{A28B730E-A82F-4225-AD15-FBC7F146D90A}"/>
    <cellStyle name="Normal 11 3 2 2 2 3 3" xfId="24087" xr:uid="{D3B30757-EDB6-4FE6-B573-D898B9028799}"/>
    <cellStyle name="Normal 11 3 2 2 2 4" xfId="10609" xr:uid="{621DAA96-2C10-4A1F-82B0-BE854BFFDBF9}"/>
    <cellStyle name="Normal 11 3 2 2 2 4 2" xfId="26785" xr:uid="{F142FC66-593A-43AD-9498-A926A5F99A77}"/>
    <cellStyle name="Normal 11 3 2 2 2 5" xfId="18697" xr:uid="{B77332AC-8FE5-406D-9AD3-B0B11AD2B305}"/>
    <cellStyle name="Normal 11 3 2 2 3" xfId="3870" xr:uid="{00000000-0005-0000-0000-0000AD020000}"/>
    <cellStyle name="Normal 11 3 2 2 3 2" xfId="11958" xr:uid="{486006DE-00DC-42BB-8354-D06BA38E6E00}"/>
    <cellStyle name="Normal 11 3 2 2 3 2 2" xfId="28134" xr:uid="{4BA5453E-37A4-4607-9576-60544A838D63}"/>
    <cellStyle name="Normal 11 3 2 2 3 3" xfId="20046" xr:uid="{A911DA93-4AF4-4D25-AAA4-53F86A9D7254}"/>
    <cellStyle name="Normal 11 3 2 2 4" xfId="6564" xr:uid="{00000000-0005-0000-0000-0000AE020000}"/>
    <cellStyle name="Normal 11 3 2 2 4 2" xfId="14652" xr:uid="{4D58E141-1F2C-4F5C-929F-E3DBE0B2F4D4}"/>
    <cellStyle name="Normal 11 3 2 2 4 2 2" xfId="30828" xr:uid="{C299D58C-D24A-434B-8FE6-076AC4ED7B9F}"/>
    <cellStyle name="Normal 11 3 2 2 4 3" xfId="22740" xr:uid="{E1141578-5D65-40E0-A525-54DC049BE27B}"/>
    <cellStyle name="Normal 11 3 2 2 5" xfId="9262" xr:uid="{BF33B69D-57AD-4BB9-8622-7D78EB56332F}"/>
    <cellStyle name="Normal 11 3 2 2 5 2" xfId="25438" xr:uid="{8D770F21-D32D-48FD-A608-DA340130FC7B}"/>
    <cellStyle name="Normal 11 3 2 2 6" xfId="17350" xr:uid="{D7689E78-B36E-4D38-8CF0-E73C585B674A}"/>
    <cellStyle name="Normal 11 3 2 3" xfId="1849" xr:uid="{00000000-0005-0000-0000-0000AF020000}"/>
    <cellStyle name="Normal 11 3 2 3 2" xfId="4545" xr:uid="{00000000-0005-0000-0000-0000B0020000}"/>
    <cellStyle name="Normal 11 3 2 3 2 2" xfId="12633" xr:uid="{67B9927E-B646-4852-87A5-26B70A4D613E}"/>
    <cellStyle name="Normal 11 3 2 3 2 2 2" xfId="28809" xr:uid="{CC1920FD-7FB7-4DBE-BCBD-7503929AE992}"/>
    <cellStyle name="Normal 11 3 2 3 2 3" xfId="20721" xr:uid="{992C4340-521F-4CDD-900A-D65C68FB7E25}"/>
    <cellStyle name="Normal 11 3 2 3 3" xfId="7239" xr:uid="{00000000-0005-0000-0000-0000B1020000}"/>
    <cellStyle name="Normal 11 3 2 3 3 2" xfId="15327" xr:uid="{8A304EA2-A292-4197-8E5D-B5C5ABD2392B}"/>
    <cellStyle name="Normal 11 3 2 3 3 2 2" xfId="31503" xr:uid="{4BBACA65-FDC3-4C94-BDE8-1E3756F4FA25}"/>
    <cellStyle name="Normal 11 3 2 3 3 3" xfId="23415" xr:uid="{3C18910D-F6AE-4236-9E14-BA204A8D0868}"/>
    <cellStyle name="Normal 11 3 2 3 4" xfId="9937" xr:uid="{8F37EDC0-D071-447A-BAE8-807416685A5A}"/>
    <cellStyle name="Normal 11 3 2 3 4 2" xfId="26113" xr:uid="{DB2549E9-00FE-424F-8C25-3E6666F2E9CA}"/>
    <cellStyle name="Normal 11 3 2 3 5" xfId="18025" xr:uid="{DF2D4712-7A54-43D5-93A1-B862D8950276}"/>
    <cellStyle name="Normal 11 3 2 4" xfId="3198" xr:uid="{00000000-0005-0000-0000-0000B2020000}"/>
    <cellStyle name="Normal 11 3 2 4 2" xfId="11286" xr:uid="{070DFED2-7014-4B70-AB4D-291CED5E76F0}"/>
    <cellStyle name="Normal 11 3 2 4 2 2" xfId="27462" xr:uid="{4D7CAA1A-DEA6-47DF-A8B4-E03C5F69CCAF}"/>
    <cellStyle name="Normal 11 3 2 4 3" xfId="19374" xr:uid="{E3A0D44F-5041-4ED3-A8A6-F0B152C3E751}"/>
    <cellStyle name="Normal 11 3 2 5" xfId="5892" xr:uid="{00000000-0005-0000-0000-0000B3020000}"/>
    <cellStyle name="Normal 11 3 2 5 2" xfId="13980" xr:uid="{8FFF2EB7-D619-4615-9F11-567D4AB8B2ED}"/>
    <cellStyle name="Normal 11 3 2 5 2 2" xfId="30156" xr:uid="{C670C05A-8627-47B0-B2AF-55C51089FD63}"/>
    <cellStyle name="Normal 11 3 2 5 3" xfId="22068" xr:uid="{728ACCBD-3421-40FE-BA3D-4E4A7135B90E}"/>
    <cellStyle name="Normal 11 3 2 6" xfId="8590" xr:uid="{A3E905CC-C862-40BF-842A-CB1131A5DEB1}"/>
    <cellStyle name="Normal 11 3 2 6 2" xfId="24766" xr:uid="{D14481C1-ADF3-4C51-A15C-6B4B4D5BF16E}"/>
    <cellStyle name="Normal 11 3 2 7" xfId="16678" xr:uid="{02CEC964-A643-413C-8162-D4BA46EFD19C}"/>
    <cellStyle name="Normal 11 3 3" xfId="837" xr:uid="{00000000-0005-0000-0000-0000B4020000}"/>
    <cellStyle name="Normal 11 3 3 2" xfId="2185" xr:uid="{00000000-0005-0000-0000-0000B5020000}"/>
    <cellStyle name="Normal 11 3 3 2 2" xfId="4881" xr:uid="{00000000-0005-0000-0000-0000B6020000}"/>
    <cellStyle name="Normal 11 3 3 2 2 2" xfId="12969" xr:uid="{C1BFF706-F213-40A2-AD84-65B2A2C4CFD5}"/>
    <cellStyle name="Normal 11 3 3 2 2 2 2" xfId="29145" xr:uid="{66BE9ED9-3260-4D44-953C-4CED36704ACB}"/>
    <cellStyle name="Normal 11 3 3 2 2 3" xfId="21057" xr:uid="{98EC3BB5-CCFB-43FE-B8C5-7D58E8292551}"/>
    <cellStyle name="Normal 11 3 3 2 3" xfId="7575" xr:uid="{00000000-0005-0000-0000-0000B7020000}"/>
    <cellStyle name="Normal 11 3 3 2 3 2" xfId="15663" xr:uid="{B5EA3D39-D808-4A83-BE85-955938EAFDEA}"/>
    <cellStyle name="Normal 11 3 3 2 3 2 2" xfId="31839" xr:uid="{D88EABAC-8514-4D40-B2F2-4AA989C19131}"/>
    <cellStyle name="Normal 11 3 3 2 3 3" xfId="23751" xr:uid="{CFF68E11-BCC9-46BC-9120-7F51810D7FE8}"/>
    <cellStyle name="Normal 11 3 3 2 4" xfId="10273" xr:uid="{D8606478-ADB5-4095-BA28-8A1B55373C4A}"/>
    <cellStyle name="Normal 11 3 3 2 4 2" xfId="26449" xr:uid="{37468E8A-9AB4-479E-8365-8F774F56E548}"/>
    <cellStyle name="Normal 11 3 3 2 5" xfId="18361" xr:uid="{C900E66E-277C-42EA-BEEE-39A8B1EB16B9}"/>
    <cellStyle name="Normal 11 3 3 3" xfId="3534" xr:uid="{00000000-0005-0000-0000-0000B8020000}"/>
    <cellStyle name="Normal 11 3 3 3 2" xfId="11622" xr:uid="{6B8C8B0B-AB48-427C-8236-9D64A36DB152}"/>
    <cellStyle name="Normal 11 3 3 3 2 2" xfId="27798" xr:uid="{DCE09C91-6E23-409F-94EE-4E5F804BC982}"/>
    <cellStyle name="Normal 11 3 3 3 3" xfId="19710" xr:uid="{35995FCA-9538-4941-ABF1-D11E1CFE3470}"/>
    <cellStyle name="Normal 11 3 3 4" xfId="6228" xr:uid="{00000000-0005-0000-0000-0000B9020000}"/>
    <cellStyle name="Normal 11 3 3 4 2" xfId="14316" xr:uid="{83F1CCBD-2BA6-4B23-8328-F896CC3DE718}"/>
    <cellStyle name="Normal 11 3 3 4 2 2" xfId="30492" xr:uid="{F054B9FF-A1F4-45F2-80DD-126C569EAD85}"/>
    <cellStyle name="Normal 11 3 3 4 3" xfId="22404" xr:uid="{E512E967-D458-4765-8A88-4D6C0F999CBE}"/>
    <cellStyle name="Normal 11 3 3 5" xfId="8926" xr:uid="{DFE2A042-852C-4424-A920-B434B3DE8E0A}"/>
    <cellStyle name="Normal 11 3 3 5 2" xfId="25102" xr:uid="{41F4F768-E285-4C21-9E60-317F47EF5B39}"/>
    <cellStyle name="Normal 11 3 3 6" xfId="17014" xr:uid="{3A0C70C0-85BD-4EF0-AE3E-13AAC2CA83FD}"/>
    <cellStyle name="Normal 11 3 4" xfId="1513" xr:uid="{00000000-0005-0000-0000-0000BA020000}"/>
    <cellStyle name="Normal 11 3 4 2" xfId="4209" xr:uid="{00000000-0005-0000-0000-0000BB020000}"/>
    <cellStyle name="Normal 11 3 4 2 2" xfId="12297" xr:uid="{E3C7E313-3808-4280-BEA3-6C330935EE8C}"/>
    <cellStyle name="Normal 11 3 4 2 2 2" xfId="28473" xr:uid="{D325CEF6-D76F-452A-9F22-05DE1023CFC7}"/>
    <cellStyle name="Normal 11 3 4 2 3" xfId="20385" xr:uid="{7FA21BAC-5E2C-4EAA-BF11-2959EEF0F6EB}"/>
    <cellStyle name="Normal 11 3 4 3" xfId="6903" xr:uid="{00000000-0005-0000-0000-0000BC020000}"/>
    <cellStyle name="Normal 11 3 4 3 2" xfId="14991" xr:uid="{946D851E-2594-4FAC-8899-858095105C45}"/>
    <cellStyle name="Normal 11 3 4 3 2 2" xfId="31167" xr:uid="{4D53374F-E4F5-4D3B-8B07-6DC0FAA7CAC5}"/>
    <cellStyle name="Normal 11 3 4 3 3" xfId="23079" xr:uid="{58110E8F-E881-40B5-B9E8-1A5A5EAB1457}"/>
    <cellStyle name="Normal 11 3 4 4" xfId="9601" xr:uid="{D1C6EC32-AD5D-49B5-9103-221B195B289A}"/>
    <cellStyle name="Normal 11 3 4 4 2" xfId="25777" xr:uid="{9E86798B-4B80-4763-969B-1EEA81CAD72C}"/>
    <cellStyle name="Normal 11 3 4 5" xfId="17689" xr:uid="{9503A22B-B898-466B-86A7-F3F3B0737C86}"/>
    <cellStyle name="Normal 11 3 5" xfId="2862" xr:uid="{00000000-0005-0000-0000-0000BD020000}"/>
    <cellStyle name="Normal 11 3 5 2" xfId="10950" xr:uid="{75AC9C36-ACCC-4EBD-B05C-C29121FEE650}"/>
    <cellStyle name="Normal 11 3 5 2 2" xfId="27126" xr:uid="{5AC060ED-4D6D-4F56-BF49-98E1A920E0BE}"/>
    <cellStyle name="Normal 11 3 5 3" xfId="19038" xr:uid="{0AA59BF7-21B5-4C72-93E7-7AA8F84CFAE0}"/>
    <cellStyle name="Normal 11 3 6" xfId="5556" xr:uid="{00000000-0005-0000-0000-0000BE020000}"/>
    <cellStyle name="Normal 11 3 6 2" xfId="13644" xr:uid="{63D20148-1D10-43EC-B8B1-A5D2FB65909A}"/>
    <cellStyle name="Normal 11 3 6 2 2" xfId="29820" xr:uid="{7D6BAE26-8BA5-4203-88BA-A315D3E6B97F}"/>
    <cellStyle name="Normal 11 3 6 3" xfId="21732" xr:uid="{DE743A8B-7861-464E-8C23-08BD76B639EA}"/>
    <cellStyle name="Normal 11 3 7" xfId="8254" xr:uid="{E8E6CB81-927C-4961-B304-63A525DD8DAC}"/>
    <cellStyle name="Normal 11 3 7 2" xfId="24430" xr:uid="{87CC5293-7B1F-46E2-9FB2-1C8BC35E65C1}"/>
    <cellStyle name="Normal 11 3 8" xfId="16342" xr:uid="{10881BF8-2C96-4F9C-8EA3-9901F640715E}"/>
    <cellStyle name="Normal 11 4" xfId="119" xr:uid="{00000000-0005-0000-0000-0000BF020000}"/>
    <cellStyle name="Normal 11 4 2" xfId="519" xr:uid="{00000000-0005-0000-0000-0000C0020000}"/>
    <cellStyle name="Normal 11 4 2 2" xfId="1194" xr:uid="{00000000-0005-0000-0000-0000C1020000}"/>
    <cellStyle name="Normal 11 4 2 2 2" xfId="2542" xr:uid="{00000000-0005-0000-0000-0000C2020000}"/>
    <cellStyle name="Normal 11 4 2 2 2 2" xfId="5238" xr:uid="{00000000-0005-0000-0000-0000C3020000}"/>
    <cellStyle name="Normal 11 4 2 2 2 2 2" xfId="13326" xr:uid="{B1A96344-ED7C-4072-9B2B-7EF7E1A309EF}"/>
    <cellStyle name="Normal 11 4 2 2 2 2 2 2" xfId="29502" xr:uid="{AD74E875-8C89-46AD-BEBF-3A56B02908A4}"/>
    <cellStyle name="Normal 11 4 2 2 2 2 3" xfId="21414" xr:uid="{A45B1D14-ABF2-4A23-A0FA-DFE183E073BF}"/>
    <cellStyle name="Normal 11 4 2 2 2 3" xfId="7932" xr:uid="{00000000-0005-0000-0000-0000C4020000}"/>
    <cellStyle name="Normal 11 4 2 2 2 3 2" xfId="16020" xr:uid="{4C4BE7B9-533D-4B3E-BFD3-A2F73D2175C9}"/>
    <cellStyle name="Normal 11 4 2 2 2 3 2 2" xfId="32196" xr:uid="{91FB9EEA-11DB-482C-A0A8-52985270F000}"/>
    <cellStyle name="Normal 11 4 2 2 2 3 3" xfId="24108" xr:uid="{E6FC6F26-FB9C-4BFE-AC21-B1C6701B8840}"/>
    <cellStyle name="Normal 11 4 2 2 2 4" xfId="10630" xr:uid="{3D7731AA-02F8-4ACB-B94A-CEA7414BBC86}"/>
    <cellStyle name="Normal 11 4 2 2 2 4 2" xfId="26806" xr:uid="{DBF24003-34B7-447F-B72A-DB5198791CBC}"/>
    <cellStyle name="Normal 11 4 2 2 2 5" xfId="18718" xr:uid="{B419DBD8-3667-45E4-8073-79AB08A60FA7}"/>
    <cellStyle name="Normal 11 4 2 2 3" xfId="3891" xr:uid="{00000000-0005-0000-0000-0000C5020000}"/>
    <cellStyle name="Normal 11 4 2 2 3 2" xfId="11979" xr:uid="{4F912AB8-F19C-4689-A9CE-50650DA07622}"/>
    <cellStyle name="Normal 11 4 2 2 3 2 2" xfId="28155" xr:uid="{759F633F-C2CD-4807-887F-931E0880E7AE}"/>
    <cellStyle name="Normal 11 4 2 2 3 3" xfId="20067" xr:uid="{0D79C16A-7524-40AF-9CFC-22AFF5B945BE}"/>
    <cellStyle name="Normal 11 4 2 2 4" xfId="6585" xr:uid="{00000000-0005-0000-0000-0000C6020000}"/>
    <cellStyle name="Normal 11 4 2 2 4 2" xfId="14673" xr:uid="{5124D116-B22D-4E09-BBF0-0325A425C1ED}"/>
    <cellStyle name="Normal 11 4 2 2 4 2 2" xfId="30849" xr:uid="{E85C381B-0C10-46ED-AC80-EF151E792D5D}"/>
    <cellStyle name="Normal 11 4 2 2 4 3" xfId="22761" xr:uid="{E5F89100-9BCA-411E-823A-BD5A974E9DCA}"/>
    <cellStyle name="Normal 11 4 2 2 5" xfId="9283" xr:uid="{F128AC87-E070-4FFE-B9EA-1E276CDD7468}"/>
    <cellStyle name="Normal 11 4 2 2 5 2" xfId="25459" xr:uid="{793A00F2-84BD-480F-9B7E-F9A680671083}"/>
    <cellStyle name="Normal 11 4 2 2 6" xfId="17371" xr:uid="{E3E5CCB2-C2B0-4626-946C-177FCD226281}"/>
    <cellStyle name="Normal 11 4 2 3" xfId="1870" xr:uid="{00000000-0005-0000-0000-0000C7020000}"/>
    <cellStyle name="Normal 11 4 2 3 2" xfId="4566" xr:uid="{00000000-0005-0000-0000-0000C8020000}"/>
    <cellStyle name="Normal 11 4 2 3 2 2" xfId="12654" xr:uid="{EA2B8F92-9984-409E-A3A9-14B1A5AC777E}"/>
    <cellStyle name="Normal 11 4 2 3 2 2 2" xfId="28830" xr:uid="{919BF480-FE0B-4C10-A397-187004E775D4}"/>
    <cellStyle name="Normal 11 4 2 3 2 3" xfId="20742" xr:uid="{49FE88B9-CB05-4925-BDA3-723B5A2C8C36}"/>
    <cellStyle name="Normal 11 4 2 3 3" xfId="7260" xr:uid="{00000000-0005-0000-0000-0000C9020000}"/>
    <cellStyle name="Normal 11 4 2 3 3 2" xfId="15348" xr:uid="{5F755BDF-160F-4C50-9DCB-5F5B5FA97340}"/>
    <cellStyle name="Normal 11 4 2 3 3 2 2" xfId="31524" xr:uid="{013D4D07-54E5-49A4-8CFF-EA9F864FC7E7}"/>
    <cellStyle name="Normal 11 4 2 3 3 3" xfId="23436" xr:uid="{138DF302-43FF-40EA-8647-44A0C8ECE6E4}"/>
    <cellStyle name="Normal 11 4 2 3 4" xfId="9958" xr:uid="{ECC74E1B-972F-4B62-AE79-16B1FC915F76}"/>
    <cellStyle name="Normal 11 4 2 3 4 2" xfId="26134" xr:uid="{C0953E0D-A830-4682-B8CB-1668322E5399}"/>
    <cellStyle name="Normal 11 4 2 3 5" xfId="18046" xr:uid="{6203DAE2-EE78-47F9-A15E-D9DF132EB3F9}"/>
    <cellStyle name="Normal 11 4 2 4" xfId="3219" xr:uid="{00000000-0005-0000-0000-0000CA020000}"/>
    <cellStyle name="Normal 11 4 2 4 2" xfId="11307" xr:uid="{B395828E-0154-4784-9190-498F5CEDC0B5}"/>
    <cellStyle name="Normal 11 4 2 4 2 2" xfId="27483" xr:uid="{556CA57F-6FE9-432B-84AC-BAD18331BB44}"/>
    <cellStyle name="Normal 11 4 2 4 3" xfId="19395" xr:uid="{D12C6C99-C9F9-4197-99BB-670B29CC6019}"/>
    <cellStyle name="Normal 11 4 2 5" xfId="5913" xr:uid="{00000000-0005-0000-0000-0000CB020000}"/>
    <cellStyle name="Normal 11 4 2 5 2" xfId="14001" xr:uid="{0AB43296-8F32-44A3-93FB-CB340F85CDB8}"/>
    <cellStyle name="Normal 11 4 2 5 2 2" xfId="30177" xr:uid="{43629753-D668-4CAB-A816-7EE4E673CAEF}"/>
    <cellStyle name="Normal 11 4 2 5 3" xfId="22089" xr:uid="{5DE5EA11-D8AC-4A8A-A3CD-F1226B99DD96}"/>
    <cellStyle name="Normal 11 4 2 6" xfId="8611" xr:uid="{AC2462D9-F8F0-45D5-8533-A39336509A63}"/>
    <cellStyle name="Normal 11 4 2 6 2" xfId="24787" xr:uid="{A8A09E9B-32E5-4DB4-AC52-017F95915850}"/>
    <cellStyle name="Normal 11 4 2 7" xfId="16699" xr:uid="{F6690041-4D2D-4E30-88B0-B775A098EAE7}"/>
    <cellStyle name="Normal 11 4 3" xfId="858" xr:uid="{00000000-0005-0000-0000-0000CC020000}"/>
    <cellStyle name="Normal 11 4 3 2" xfId="2206" xr:uid="{00000000-0005-0000-0000-0000CD020000}"/>
    <cellStyle name="Normal 11 4 3 2 2" xfId="4902" xr:uid="{00000000-0005-0000-0000-0000CE020000}"/>
    <cellStyle name="Normal 11 4 3 2 2 2" xfId="12990" xr:uid="{FE4FF2DD-32C4-4AFA-9EE8-45D61F46FEB7}"/>
    <cellStyle name="Normal 11 4 3 2 2 2 2" xfId="29166" xr:uid="{403D2C10-11ED-466F-85B2-E7E490007164}"/>
    <cellStyle name="Normal 11 4 3 2 2 3" xfId="21078" xr:uid="{485A7FEB-902F-486B-968F-29F11860ED82}"/>
    <cellStyle name="Normal 11 4 3 2 3" xfId="7596" xr:uid="{00000000-0005-0000-0000-0000CF020000}"/>
    <cellStyle name="Normal 11 4 3 2 3 2" xfId="15684" xr:uid="{D1B494A0-FC31-4C97-B4DF-CD76C6D53160}"/>
    <cellStyle name="Normal 11 4 3 2 3 2 2" xfId="31860" xr:uid="{9EF17BC4-CD0B-46BD-AB12-6A7C50482E51}"/>
    <cellStyle name="Normal 11 4 3 2 3 3" xfId="23772" xr:uid="{1409710A-E049-4958-AA51-E0905145D64A}"/>
    <cellStyle name="Normal 11 4 3 2 4" xfId="10294" xr:uid="{ED3A4678-854D-44AA-B41C-60525695DCDD}"/>
    <cellStyle name="Normal 11 4 3 2 4 2" xfId="26470" xr:uid="{282B9610-421C-4739-86CB-0B4A859C692A}"/>
    <cellStyle name="Normal 11 4 3 2 5" xfId="18382" xr:uid="{2F6D98CB-8C45-4A5F-8057-1E717B40E942}"/>
    <cellStyle name="Normal 11 4 3 3" xfId="3555" xr:uid="{00000000-0005-0000-0000-0000D0020000}"/>
    <cellStyle name="Normal 11 4 3 3 2" xfId="11643" xr:uid="{F29B1783-DAA6-4CC9-9D8B-EA5CB942AD10}"/>
    <cellStyle name="Normal 11 4 3 3 2 2" xfId="27819" xr:uid="{BF9D8F67-5344-4D8D-A4A9-390FE5306D34}"/>
    <cellStyle name="Normal 11 4 3 3 3" xfId="19731" xr:uid="{5CFAA6BE-2F9D-417A-8606-41D6D660DBED}"/>
    <cellStyle name="Normal 11 4 3 4" xfId="6249" xr:uid="{00000000-0005-0000-0000-0000D1020000}"/>
    <cellStyle name="Normal 11 4 3 4 2" xfId="14337" xr:uid="{EFB211DE-F498-41E5-946B-240D7521F340}"/>
    <cellStyle name="Normal 11 4 3 4 2 2" xfId="30513" xr:uid="{239995DD-9C91-4523-BFB3-30A774C497E4}"/>
    <cellStyle name="Normal 11 4 3 4 3" xfId="22425" xr:uid="{F54EBFD6-F6FC-44E8-BE2E-611896AA4600}"/>
    <cellStyle name="Normal 11 4 3 5" xfId="8947" xr:uid="{CE79FC50-8165-4FD3-B7E4-D15872349362}"/>
    <cellStyle name="Normal 11 4 3 5 2" xfId="25123" xr:uid="{CD0FD63C-C8AF-4005-B0C2-E01588C3350B}"/>
    <cellStyle name="Normal 11 4 3 6" xfId="17035" xr:uid="{C89A12DE-A757-4006-9D9F-724A0078282A}"/>
    <cellStyle name="Normal 11 4 4" xfId="1534" xr:uid="{00000000-0005-0000-0000-0000D2020000}"/>
    <cellStyle name="Normal 11 4 4 2" xfId="4230" xr:uid="{00000000-0005-0000-0000-0000D3020000}"/>
    <cellStyle name="Normal 11 4 4 2 2" xfId="12318" xr:uid="{D85ADE0F-A241-4EA2-8F13-07FCB8718DF9}"/>
    <cellStyle name="Normal 11 4 4 2 2 2" xfId="28494" xr:uid="{E58ADB07-CEE5-4856-96E4-A3801FCF3E55}"/>
    <cellStyle name="Normal 11 4 4 2 3" xfId="20406" xr:uid="{A9009E61-1AB5-4C88-B477-DBEA2FF7E018}"/>
    <cellStyle name="Normal 11 4 4 3" xfId="6924" xr:uid="{00000000-0005-0000-0000-0000D4020000}"/>
    <cellStyle name="Normal 11 4 4 3 2" xfId="15012" xr:uid="{D474C368-A35B-423E-9EF4-BB15994A40FF}"/>
    <cellStyle name="Normal 11 4 4 3 2 2" xfId="31188" xr:uid="{B0C43CC1-2718-4E30-9229-8FB2803607C7}"/>
    <cellStyle name="Normal 11 4 4 3 3" xfId="23100" xr:uid="{268DA7D8-B8FF-45E2-BBD6-53D993B3DBCB}"/>
    <cellStyle name="Normal 11 4 4 4" xfId="9622" xr:uid="{65E08203-969D-4CBA-9D07-7EE7DE1E591E}"/>
    <cellStyle name="Normal 11 4 4 4 2" xfId="25798" xr:uid="{EA7C8AFD-9798-4CEF-B0A9-CB82C8FD0DA8}"/>
    <cellStyle name="Normal 11 4 4 5" xfId="17710" xr:uid="{1A9737BC-C5CD-4F14-8DED-307EC701991D}"/>
    <cellStyle name="Normal 11 4 5" xfId="2883" xr:uid="{00000000-0005-0000-0000-0000D5020000}"/>
    <cellStyle name="Normal 11 4 5 2" xfId="10971" xr:uid="{A44416CB-BD50-4D28-89D0-AF6617B3B208}"/>
    <cellStyle name="Normal 11 4 5 2 2" xfId="27147" xr:uid="{B1703863-1533-4713-B118-A6ED23576C6F}"/>
    <cellStyle name="Normal 11 4 5 3" xfId="19059" xr:uid="{3D263D86-E6F0-4230-808A-C37F174ED32C}"/>
    <cellStyle name="Normal 11 4 6" xfId="5577" xr:uid="{00000000-0005-0000-0000-0000D6020000}"/>
    <cellStyle name="Normal 11 4 6 2" xfId="13665" xr:uid="{AC6AA988-6F59-4EAE-BEBF-DD82BB160971}"/>
    <cellStyle name="Normal 11 4 6 2 2" xfId="29841" xr:uid="{12402D08-7671-47FF-9325-B90BE00B7F5B}"/>
    <cellStyle name="Normal 11 4 6 3" xfId="21753" xr:uid="{2A82F188-31DB-4074-BCBD-B78623836BE9}"/>
    <cellStyle name="Normal 11 4 7" xfId="8275" xr:uid="{80D4585A-E25E-4E66-A96B-A580135562AB}"/>
    <cellStyle name="Normal 11 4 7 2" xfId="24451" xr:uid="{507654EB-968E-4F97-91AE-8DB8506B00FC}"/>
    <cellStyle name="Normal 11 4 8" xfId="16363" xr:uid="{20AAC76E-1287-46B9-BAAA-0A77AB382092}"/>
    <cellStyle name="Normal 11 5" xfId="152" xr:uid="{00000000-0005-0000-0000-0000D7020000}"/>
    <cellStyle name="Normal 11 5 2" xfId="545" xr:uid="{00000000-0005-0000-0000-0000D8020000}"/>
    <cellStyle name="Normal 11 5 2 2" xfId="1220" xr:uid="{00000000-0005-0000-0000-0000D9020000}"/>
    <cellStyle name="Normal 11 5 2 2 2" xfId="2568" xr:uid="{00000000-0005-0000-0000-0000DA020000}"/>
    <cellStyle name="Normal 11 5 2 2 2 2" xfId="5264" xr:uid="{00000000-0005-0000-0000-0000DB020000}"/>
    <cellStyle name="Normal 11 5 2 2 2 2 2" xfId="13352" xr:uid="{09FF3837-590D-49B9-9E89-EE32749DF222}"/>
    <cellStyle name="Normal 11 5 2 2 2 2 2 2" xfId="29528" xr:uid="{D04F0E1F-4B0E-4128-94E5-9CBF7A9E7CF9}"/>
    <cellStyle name="Normal 11 5 2 2 2 2 3" xfId="21440" xr:uid="{E7751971-739F-46A2-8EFD-EB6D97D31DCC}"/>
    <cellStyle name="Normal 11 5 2 2 2 3" xfId="7958" xr:uid="{00000000-0005-0000-0000-0000DC020000}"/>
    <cellStyle name="Normal 11 5 2 2 2 3 2" xfId="16046" xr:uid="{5B9262BB-389B-449E-8535-8A700C86DDC0}"/>
    <cellStyle name="Normal 11 5 2 2 2 3 2 2" xfId="32222" xr:uid="{7FDCEA7F-390E-4FA0-9912-11F529285D82}"/>
    <cellStyle name="Normal 11 5 2 2 2 3 3" xfId="24134" xr:uid="{CA5C8066-B530-4A34-8695-AAFACF81B731}"/>
    <cellStyle name="Normal 11 5 2 2 2 4" xfId="10656" xr:uid="{72C70178-F714-4AEA-A307-E7C9CDCA2D41}"/>
    <cellStyle name="Normal 11 5 2 2 2 4 2" xfId="26832" xr:uid="{7C8D0B68-976D-4A6A-8AF4-C1136976E0F2}"/>
    <cellStyle name="Normal 11 5 2 2 2 5" xfId="18744" xr:uid="{EFACB7F2-2A12-4793-9C0C-AA614EA4383D}"/>
    <cellStyle name="Normal 11 5 2 2 3" xfId="3917" xr:uid="{00000000-0005-0000-0000-0000DD020000}"/>
    <cellStyle name="Normal 11 5 2 2 3 2" xfId="12005" xr:uid="{F28C4AB2-3B0F-4F9F-BC38-857E5D97ADFD}"/>
    <cellStyle name="Normal 11 5 2 2 3 2 2" xfId="28181" xr:uid="{75D2ED5C-A936-4ED0-9095-C8F78C9E2327}"/>
    <cellStyle name="Normal 11 5 2 2 3 3" xfId="20093" xr:uid="{FC80BBB2-4F3B-421C-9240-C76E2382685F}"/>
    <cellStyle name="Normal 11 5 2 2 4" xfId="6611" xr:uid="{00000000-0005-0000-0000-0000DE020000}"/>
    <cellStyle name="Normal 11 5 2 2 4 2" xfId="14699" xr:uid="{9A05E424-5C57-4695-98DA-04DECB5CE3DF}"/>
    <cellStyle name="Normal 11 5 2 2 4 2 2" xfId="30875" xr:uid="{BBA03805-843D-4B36-87CB-1DD0460611F8}"/>
    <cellStyle name="Normal 11 5 2 2 4 3" xfId="22787" xr:uid="{22D0DD6B-DE3B-463E-B6A9-6EF6DD01B18B}"/>
    <cellStyle name="Normal 11 5 2 2 5" xfId="9309" xr:uid="{DC950406-3C1A-4224-856A-B57DB3582D43}"/>
    <cellStyle name="Normal 11 5 2 2 5 2" xfId="25485" xr:uid="{F9DFBE0E-A421-4509-9022-21471A0D6765}"/>
    <cellStyle name="Normal 11 5 2 2 6" xfId="17397" xr:uid="{EF072F97-263C-46DF-83A2-A4BBA80C5D62}"/>
    <cellStyle name="Normal 11 5 2 3" xfId="1896" xr:uid="{00000000-0005-0000-0000-0000DF020000}"/>
    <cellStyle name="Normal 11 5 2 3 2" xfId="4592" xr:uid="{00000000-0005-0000-0000-0000E0020000}"/>
    <cellStyle name="Normal 11 5 2 3 2 2" xfId="12680" xr:uid="{7A645DFE-4DC8-4AC6-8E3D-19CE73B4B297}"/>
    <cellStyle name="Normal 11 5 2 3 2 2 2" xfId="28856" xr:uid="{63B45FDD-7098-43B9-BAFB-00F78A8FE931}"/>
    <cellStyle name="Normal 11 5 2 3 2 3" xfId="20768" xr:uid="{0C819DEE-852D-4769-950C-6835F1130EE4}"/>
    <cellStyle name="Normal 11 5 2 3 3" xfId="7286" xr:uid="{00000000-0005-0000-0000-0000E1020000}"/>
    <cellStyle name="Normal 11 5 2 3 3 2" xfId="15374" xr:uid="{29F612D0-D304-4505-8DD4-882732B50344}"/>
    <cellStyle name="Normal 11 5 2 3 3 2 2" xfId="31550" xr:uid="{056C18F8-2FA9-4EB9-965D-721B1A50BB14}"/>
    <cellStyle name="Normal 11 5 2 3 3 3" xfId="23462" xr:uid="{41686B7F-8C89-450F-9D9B-B0EA7FDE1A4A}"/>
    <cellStyle name="Normal 11 5 2 3 4" xfId="9984" xr:uid="{D0D09107-228E-4C00-8958-0ED6A5BC348D}"/>
    <cellStyle name="Normal 11 5 2 3 4 2" xfId="26160" xr:uid="{78D3E662-6476-4078-9A74-B5E23F852E96}"/>
    <cellStyle name="Normal 11 5 2 3 5" xfId="18072" xr:uid="{C502D9EC-A532-4B8E-A33A-5865A270660A}"/>
    <cellStyle name="Normal 11 5 2 4" xfId="3245" xr:uid="{00000000-0005-0000-0000-0000E2020000}"/>
    <cellStyle name="Normal 11 5 2 4 2" xfId="11333" xr:uid="{70833C8C-2FCA-4BF2-8CBD-D801D2F1B9EA}"/>
    <cellStyle name="Normal 11 5 2 4 2 2" xfId="27509" xr:uid="{1F116B2C-7ECF-44F7-8003-B6A20C5DFF67}"/>
    <cellStyle name="Normal 11 5 2 4 3" xfId="19421" xr:uid="{CA7D1864-A638-402A-98ED-778BEF916133}"/>
    <cellStyle name="Normal 11 5 2 5" xfId="5939" xr:uid="{00000000-0005-0000-0000-0000E3020000}"/>
    <cellStyle name="Normal 11 5 2 5 2" xfId="14027" xr:uid="{004299F9-75A1-493F-A5E4-E0E26D3278D4}"/>
    <cellStyle name="Normal 11 5 2 5 2 2" xfId="30203" xr:uid="{D5663D4C-CE70-4548-B502-F72E259EC248}"/>
    <cellStyle name="Normal 11 5 2 5 3" xfId="22115" xr:uid="{5E3630CD-4317-4F17-8079-657D4F1EA9BA}"/>
    <cellStyle name="Normal 11 5 2 6" xfId="8637" xr:uid="{062A1973-143D-4004-9192-2F9ADE8ED1E8}"/>
    <cellStyle name="Normal 11 5 2 6 2" xfId="24813" xr:uid="{741F0E9C-B0C2-44F5-A40A-7FAFAF3B6D62}"/>
    <cellStyle name="Normal 11 5 2 7" xfId="16725" xr:uid="{4F0F17B2-B053-4970-9E22-E3C90C20E2C4}"/>
    <cellStyle name="Normal 11 5 3" xfId="884" xr:uid="{00000000-0005-0000-0000-0000E4020000}"/>
    <cellStyle name="Normal 11 5 3 2" xfId="2232" xr:uid="{00000000-0005-0000-0000-0000E5020000}"/>
    <cellStyle name="Normal 11 5 3 2 2" xfId="4928" xr:uid="{00000000-0005-0000-0000-0000E6020000}"/>
    <cellStyle name="Normal 11 5 3 2 2 2" xfId="13016" xr:uid="{21B2781B-A090-4813-A765-3D4C11AC354F}"/>
    <cellStyle name="Normal 11 5 3 2 2 2 2" xfId="29192" xr:uid="{0726E6E3-52B7-4E0B-B83C-5D37264FE28A}"/>
    <cellStyle name="Normal 11 5 3 2 2 3" xfId="21104" xr:uid="{2C9E1300-E76D-40A4-9AA2-C1688483F2F0}"/>
    <cellStyle name="Normal 11 5 3 2 3" xfId="7622" xr:uid="{00000000-0005-0000-0000-0000E7020000}"/>
    <cellStyle name="Normal 11 5 3 2 3 2" xfId="15710" xr:uid="{6EE4A538-CFD0-4314-BDDD-B6105C865CB6}"/>
    <cellStyle name="Normal 11 5 3 2 3 2 2" xfId="31886" xr:uid="{5EFFBD06-329E-4A92-B802-7FBB55385034}"/>
    <cellStyle name="Normal 11 5 3 2 3 3" xfId="23798" xr:uid="{0934946C-B981-49E9-9877-45942B11FDF1}"/>
    <cellStyle name="Normal 11 5 3 2 4" xfId="10320" xr:uid="{A3200C64-1B16-4660-B693-E0FC8E8C112C}"/>
    <cellStyle name="Normal 11 5 3 2 4 2" xfId="26496" xr:uid="{E4E40799-50C8-46CF-B62B-F7AEED0767FE}"/>
    <cellStyle name="Normal 11 5 3 2 5" xfId="18408" xr:uid="{C88A5DF5-C14C-4B06-A43C-20A56A02C481}"/>
    <cellStyle name="Normal 11 5 3 3" xfId="3581" xr:uid="{00000000-0005-0000-0000-0000E8020000}"/>
    <cellStyle name="Normal 11 5 3 3 2" xfId="11669" xr:uid="{10B53BCC-192A-4F17-8D2C-9092F6A6C77E}"/>
    <cellStyle name="Normal 11 5 3 3 2 2" xfId="27845" xr:uid="{2B52B64B-70C7-4B68-8D19-5B77BDF595F7}"/>
    <cellStyle name="Normal 11 5 3 3 3" xfId="19757" xr:uid="{58915727-5BE9-4B01-AAEF-93D588340DCB}"/>
    <cellStyle name="Normal 11 5 3 4" xfId="6275" xr:uid="{00000000-0005-0000-0000-0000E9020000}"/>
    <cellStyle name="Normal 11 5 3 4 2" xfId="14363" xr:uid="{675F524A-85B0-497A-9099-002A2C635845}"/>
    <cellStyle name="Normal 11 5 3 4 2 2" xfId="30539" xr:uid="{6ED5F597-97DB-4E46-8774-7D53C171AABB}"/>
    <cellStyle name="Normal 11 5 3 4 3" xfId="22451" xr:uid="{B33A6562-66B8-4641-8294-57C9B8511BC6}"/>
    <cellStyle name="Normal 11 5 3 5" xfId="8973" xr:uid="{49C512A9-B738-46B6-A0CE-1C089D4F1D0F}"/>
    <cellStyle name="Normal 11 5 3 5 2" xfId="25149" xr:uid="{DFF5ED61-9E29-4CC0-928F-EC91C4E00661}"/>
    <cellStyle name="Normal 11 5 3 6" xfId="17061" xr:uid="{E9E87B66-F091-4E5B-A166-9222EAFB0405}"/>
    <cellStyle name="Normal 11 5 4" xfId="1560" xr:uid="{00000000-0005-0000-0000-0000EA020000}"/>
    <cellStyle name="Normal 11 5 4 2" xfId="4256" xr:uid="{00000000-0005-0000-0000-0000EB020000}"/>
    <cellStyle name="Normal 11 5 4 2 2" xfId="12344" xr:uid="{0B9CCFCE-1FDF-438A-A682-B3E38D1B5B7E}"/>
    <cellStyle name="Normal 11 5 4 2 2 2" xfId="28520" xr:uid="{07A7A8F0-3379-4D54-8C80-D46E276EBB4D}"/>
    <cellStyle name="Normal 11 5 4 2 3" xfId="20432" xr:uid="{99776EE3-4810-4AC4-A001-4715C7E7C6DC}"/>
    <cellStyle name="Normal 11 5 4 3" xfId="6950" xr:uid="{00000000-0005-0000-0000-0000EC020000}"/>
    <cellStyle name="Normal 11 5 4 3 2" xfId="15038" xr:uid="{947CC330-41CE-42CC-969C-D5126F0D6AFF}"/>
    <cellStyle name="Normal 11 5 4 3 2 2" xfId="31214" xr:uid="{FC82970B-4289-49E1-9CAC-00055806F0DC}"/>
    <cellStyle name="Normal 11 5 4 3 3" xfId="23126" xr:uid="{9DE595DF-48F5-4303-8152-DAA0B5520B20}"/>
    <cellStyle name="Normal 11 5 4 4" xfId="9648" xr:uid="{FE26CA58-3E6A-4AE1-BAF5-E7B59CB08885}"/>
    <cellStyle name="Normal 11 5 4 4 2" xfId="25824" xr:uid="{566333EC-717D-439C-AF9F-5733CD6FBDC2}"/>
    <cellStyle name="Normal 11 5 4 5" xfId="17736" xr:uid="{76B92D43-A33A-49E6-8635-2D3DF8254B77}"/>
    <cellStyle name="Normal 11 5 5" xfId="2909" xr:uid="{00000000-0005-0000-0000-0000ED020000}"/>
    <cellStyle name="Normal 11 5 5 2" xfId="10997" xr:uid="{9BD5DD9C-2A7C-4EB6-9AA1-66C93ED754CC}"/>
    <cellStyle name="Normal 11 5 5 2 2" xfId="27173" xr:uid="{A30F2D80-E63D-429E-BDAD-00FA15A8578B}"/>
    <cellStyle name="Normal 11 5 5 3" xfId="19085" xr:uid="{8496B672-4E63-44C0-8BF9-0EE22B6E5E73}"/>
    <cellStyle name="Normal 11 5 6" xfId="5603" xr:uid="{00000000-0005-0000-0000-0000EE020000}"/>
    <cellStyle name="Normal 11 5 6 2" xfId="13691" xr:uid="{277EBEE3-8C9C-4C74-B169-DF4C84888310}"/>
    <cellStyle name="Normal 11 5 6 2 2" xfId="29867" xr:uid="{360C1771-71F6-4048-AFFF-92AED981D326}"/>
    <cellStyle name="Normal 11 5 6 3" xfId="21779" xr:uid="{8F3EF13E-A281-421E-A89E-C66AF25B800B}"/>
    <cellStyle name="Normal 11 5 7" xfId="8301" xr:uid="{B2300C2A-2D20-41F8-9213-180469D428EF}"/>
    <cellStyle name="Normal 11 5 7 2" xfId="24477" xr:uid="{1A4CB6DC-E27B-4B1D-B45E-BE816E4B0901}"/>
    <cellStyle name="Normal 11 5 8" xfId="16389" xr:uid="{B8544F9C-408C-4F75-81B9-1851582CA4C7}"/>
    <cellStyle name="Normal 11 6" xfId="207" xr:uid="{00000000-0005-0000-0000-0000EF020000}"/>
    <cellStyle name="Normal 11 6 2" xfId="589" xr:uid="{00000000-0005-0000-0000-0000F0020000}"/>
    <cellStyle name="Normal 11 6 2 2" xfId="1264" xr:uid="{00000000-0005-0000-0000-0000F1020000}"/>
    <cellStyle name="Normal 11 6 2 2 2" xfId="2612" xr:uid="{00000000-0005-0000-0000-0000F2020000}"/>
    <cellStyle name="Normal 11 6 2 2 2 2" xfId="5308" xr:uid="{00000000-0005-0000-0000-0000F3020000}"/>
    <cellStyle name="Normal 11 6 2 2 2 2 2" xfId="13396" xr:uid="{824A45D8-17D5-4781-B6CF-BB71356CDF17}"/>
    <cellStyle name="Normal 11 6 2 2 2 2 2 2" xfId="29572" xr:uid="{6A446DEC-0129-43E5-8742-3AE724F3D0A2}"/>
    <cellStyle name="Normal 11 6 2 2 2 2 3" xfId="21484" xr:uid="{A13C4A12-A9A8-4956-8710-396C1476D2BF}"/>
    <cellStyle name="Normal 11 6 2 2 2 3" xfId="8002" xr:uid="{00000000-0005-0000-0000-0000F4020000}"/>
    <cellStyle name="Normal 11 6 2 2 2 3 2" xfId="16090" xr:uid="{B8250560-C83B-4344-9BE9-8C9F6866C04E}"/>
    <cellStyle name="Normal 11 6 2 2 2 3 2 2" xfId="32266" xr:uid="{7F2D6041-AA21-433D-A17D-64815419CBD7}"/>
    <cellStyle name="Normal 11 6 2 2 2 3 3" xfId="24178" xr:uid="{05DC9565-07FA-4625-8FA3-8321D56A9749}"/>
    <cellStyle name="Normal 11 6 2 2 2 4" xfId="10700" xr:uid="{9042C421-1E33-4865-BCDC-6259B241461D}"/>
    <cellStyle name="Normal 11 6 2 2 2 4 2" xfId="26876" xr:uid="{5FD5E870-9366-4B6C-ABB0-A2CFE3C22EFA}"/>
    <cellStyle name="Normal 11 6 2 2 2 5" xfId="18788" xr:uid="{3FFA8869-C6A8-4A72-9364-9A16E0513F5D}"/>
    <cellStyle name="Normal 11 6 2 2 3" xfId="3961" xr:uid="{00000000-0005-0000-0000-0000F5020000}"/>
    <cellStyle name="Normal 11 6 2 2 3 2" xfId="12049" xr:uid="{1C8FA04D-ED98-474B-B4B3-72112AAB152E}"/>
    <cellStyle name="Normal 11 6 2 2 3 2 2" xfId="28225" xr:uid="{5B1080AD-F7FF-4E8E-A712-491247A3A6AC}"/>
    <cellStyle name="Normal 11 6 2 2 3 3" xfId="20137" xr:uid="{BA83EB15-C732-43A2-8B4F-EED6B4D0C55D}"/>
    <cellStyle name="Normal 11 6 2 2 4" xfId="6655" xr:uid="{00000000-0005-0000-0000-0000F6020000}"/>
    <cellStyle name="Normal 11 6 2 2 4 2" xfId="14743" xr:uid="{C5BCDB90-2EEE-4A03-B062-8CC0F3605DFC}"/>
    <cellStyle name="Normal 11 6 2 2 4 2 2" xfId="30919" xr:uid="{1B2924DF-8B21-4926-BB0D-671E0656C1ED}"/>
    <cellStyle name="Normal 11 6 2 2 4 3" xfId="22831" xr:uid="{A7394859-DEB1-4535-A62D-81FB8F922E7B}"/>
    <cellStyle name="Normal 11 6 2 2 5" xfId="9353" xr:uid="{60CE86E3-D0D1-4745-95B6-6DA10424F883}"/>
    <cellStyle name="Normal 11 6 2 2 5 2" xfId="25529" xr:uid="{4BED7630-C9BC-4FE1-8C5F-55147ED418BA}"/>
    <cellStyle name="Normal 11 6 2 2 6" xfId="17441" xr:uid="{F7D8EBF9-FF3A-4EFF-8C45-C250D7AC0DA6}"/>
    <cellStyle name="Normal 11 6 2 3" xfId="1940" xr:uid="{00000000-0005-0000-0000-0000F7020000}"/>
    <cellStyle name="Normal 11 6 2 3 2" xfId="4636" xr:uid="{00000000-0005-0000-0000-0000F8020000}"/>
    <cellStyle name="Normal 11 6 2 3 2 2" xfId="12724" xr:uid="{ECD77C26-18E8-4EA4-978D-237689B74D8E}"/>
    <cellStyle name="Normal 11 6 2 3 2 2 2" xfId="28900" xr:uid="{BBBB0944-1892-4A6A-887B-B3327B2E6D03}"/>
    <cellStyle name="Normal 11 6 2 3 2 3" xfId="20812" xr:uid="{94E37FB7-D3B6-4B01-988A-B782AE397D25}"/>
    <cellStyle name="Normal 11 6 2 3 3" xfId="7330" xr:uid="{00000000-0005-0000-0000-0000F9020000}"/>
    <cellStyle name="Normal 11 6 2 3 3 2" xfId="15418" xr:uid="{102C48DC-2CA8-4987-9D40-AB346FDBCDD7}"/>
    <cellStyle name="Normal 11 6 2 3 3 2 2" xfId="31594" xr:uid="{AC876D60-D86F-46C9-8737-178561EDBB37}"/>
    <cellStyle name="Normal 11 6 2 3 3 3" xfId="23506" xr:uid="{514EC1B8-6B71-4DE3-8B29-D2BC138288B4}"/>
    <cellStyle name="Normal 11 6 2 3 4" xfId="10028" xr:uid="{F0D15604-3FD0-4C1C-A384-C287A196A5B0}"/>
    <cellStyle name="Normal 11 6 2 3 4 2" xfId="26204" xr:uid="{E2EF3693-C1FC-4C19-A84B-9E3F8BB669CB}"/>
    <cellStyle name="Normal 11 6 2 3 5" xfId="18116" xr:uid="{1819CEE5-4408-4826-B4F7-F730D70201F4}"/>
    <cellStyle name="Normal 11 6 2 4" xfId="3289" xr:uid="{00000000-0005-0000-0000-0000FA020000}"/>
    <cellStyle name="Normal 11 6 2 4 2" xfId="11377" xr:uid="{939260AD-7EEC-4047-9562-B009E9AA09EC}"/>
    <cellStyle name="Normal 11 6 2 4 2 2" xfId="27553" xr:uid="{897C69C5-2E55-4CB8-B37B-8D7212554E1A}"/>
    <cellStyle name="Normal 11 6 2 4 3" xfId="19465" xr:uid="{BC30F240-9F31-4281-AA62-0B3074CE5557}"/>
    <cellStyle name="Normal 11 6 2 5" xfId="5983" xr:uid="{00000000-0005-0000-0000-0000FB020000}"/>
    <cellStyle name="Normal 11 6 2 5 2" xfId="14071" xr:uid="{C99ADA26-5FC6-4A8E-9F32-B44614BD5F2F}"/>
    <cellStyle name="Normal 11 6 2 5 2 2" xfId="30247" xr:uid="{933A3427-549B-4136-A014-E55C30CC3B7D}"/>
    <cellStyle name="Normal 11 6 2 5 3" xfId="22159" xr:uid="{6D42A130-1A08-4875-BF2F-5BA4DD0CC5CC}"/>
    <cellStyle name="Normal 11 6 2 6" xfId="8681" xr:uid="{5F82EDC2-A5EA-4058-AC34-4BEC8FDF3EC2}"/>
    <cellStyle name="Normal 11 6 2 6 2" xfId="24857" xr:uid="{A6A3F4BB-C722-460B-A866-12BD6B49F792}"/>
    <cellStyle name="Normal 11 6 2 7" xfId="16769" xr:uid="{DE1D0529-737A-476B-826A-B80A095968E6}"/>
    <cellStyle name="Normal 11 6 3" xfId="928" xr:uid="{00000000-0005-0000-0000-0000FC020000}"/>
    <cellStyle name="Normal 11 6 3 2" xfId="2276" xr:uid="{00000000-0005-0000-0000-0000FD020000}"/>
    <cellStyle name="Normal 11 6 3 2 2" xfId="4972" xr:uid="{00000000-0005-0000-0000-0000FE020000}"/>
    <cellStyle name="Normal 11 6 3 2 2 2" xfId="13060" xr:uid="{0723E6AD-8395-4FF7-BBC8-62D71150CED8}"/>
    <cellStyle name="Normal 11 6 3 2 2 2 2" xfId="29236" xr:uid="{31B58EAF-1DAC-4128-828E-E795EC70E193}"/>
    <cellStyle name="Normal 11 6 3 2 2 3" xfId="21148" xr:uid="{0B97DEC7-0E76-4AB1-9AF8-844EB023EE18}"/>
    <cellStyle name="Normal 11 6 3 2 3" xfId="7666" xr:uid="{00000000-0005-0000-0000-0000FF020000}"/>
    <cellStyle name="Normal 11 6 3 2 3 2" xfId="15754" xr:uid="{1EED1274-6681-4E35-9F54-5F4BCDBB0B3A}"/>
    <cellStyle name="Normal 11 6 3 2 3 2 2" xfId="31930" xr:uid="{1BAD7608-E5D8-45C4-A2B0-E0C9F6DD18B1}"/>
    <cellStyle name="Normal 11 6 3 2 3 3" xfId="23842" xr:uid="{3615BF1C-1BF1-4F67-9E35-1DB496CCC92E}"/>
    <cellStyle name="Normal 11 6 3 2 4" xfId="10364" xr:uid="{59DEB3D1-6BC5-42AF-8BC9-97FC2048D170}"/>
    <cellStyle name="Normal 11 6 3 2 4 2" xfId="26540" xr:uid="{641FF0BF-1D68-4FBF-B0D8-83F99F56EC59}"/>
    <cellStyle name="Normal 11 6 3 2 5" xfId="18452" xr:uid="{784D4C9C-4B27-4307-9AC7-835B83AEC269}"/>
    <cellStyle name="Normal 11 6 3 3" xfId="3625" xr:uid="{00000000-0005-0000-0000-000000030000}"/>
    <cellStyle name="Normal 11 6 3 3 2" xfId="11713" xr:uid="{CC240BD9-2563-45D3-8A05-BDB74FF03B7E}"/>
    <cellStyle name="Normal 11 6 3 3 2 2" xfId="27889" xr:uid="{06F541D9-51CB-4AA3-8A3B-FFDF3DC856B0}"/>
    <cellStyle name="Normal 11 6 3 3 3" xfId="19801" xr:uid="{922E685E-0994-4F2E-8CD3-BB71AD60DE5D}"/>
    <cellStyle name="Normal 11 6 3 4" xfId="6319" xr:uid="{00000000-0005-0000-0000-000001030000}"/>
    <cellStyle name="Normal 11 6 3 4 2" xfId="14407" xr:uid="{B30031E7-F857-4CF6-97D4-5B58A15B49D5}"/>
    <cellStyle name="Normal 11 6 3 4 2 2" xfId="30583" xr:uid="{017F4890-0479-4B0B-946C-44C757767CEB}"/>
    <cellStyle name="Normal 11 6 3 4 3" xfId="22495" xr:uid="{D3E27B09-EA51-4459-8DC3-5B53A0B85520}"/>
    <cellStyle name="Normal 11 6 3 5" xfId="9017" xr:uid="{5110C644-812C-479B-9E53-26D1BAC7F8CF}"/>
    <cellStyle name="Normal 11 6 3 5 2" xfId="25193" xr:uid="{2E745FF2-D1AE-498B-B7BE-9E47D69F1D9F}"/>
    <cellStyle name="Normal 11 6 3 6" xfId="17105" xr:uid="{B9F2436D-999D-46A3-9199-D703019BF10B}"/>
    <cellStyle name="Normal 11 6 4" xfId="1604" xr:uid="{00000000-0005-0000-0000-000002030000}"/>
    <cellStyle name="Normal 11 6 4 2" xfId="4300" xr:uid="{00000000-0005-0000-0000-000003030000}"/>
    <cellStyle name="Normal 11 6 4 2 2" xfId="12388" xr:uid="{57FEA93A-8A83-4823-A2B3-14EBEAF6B96F}"/>
    <cellStyle name="Normal 11 6 4 2 2 2" xfId="28564" xr:uid="{A58D159F-68A9-46F6-A2B0-EBBFA0B4B993}"/>
    <cellStyle name="Normal 11 6 4 2 3" xfId="20476" xr:uid="{167092B2-CA05-49C4-A046-04549D4C0AB2}"/>
    <cellStyle name="Normal 11 6 4 3" xfId="6994" xr:uid="{00000000-0005-0000-0000-000004030000}"/>
    <cellStyle name="Normal 11 6 4 3 2" xfId="15082" xr:uid="{F648DCF1-0DFC-4EC4-AA21-B5A403C896A3}"/>
    <cellStyle name="Normal 11 6 4 3 2 2" xfId="31258" xr:uid="{E69E78CD-A586-4539-9B1D-6BFAE1DCE20B}"/>
    <cellStyle name="Normal 11 6 4 3 3" xfId="23170" xr:uid="{1877608E-CCB5-4D7A-867D-F48F22A30C13}"/>
    <cellStyle name="Normal 11 6 4 4" xfId="9692" xr:uid="{44BFF609-2808-4E95-B0E8-E72A892D7BF6}"/>
    <cellStyle name="Normal 11 6 4 4 2" xfId="25868" xr:uid="{EAF92FCC-4018-41AE-8C19-5982B48509FF}"/>
    <cellStyle name="Normal 11 6 4 5" xfId="17780" xr:uid="{610DF5B0-4187-42D5-A9F0-86938B284324}"/>
    <cellStyle name="Normal 11 6 5" xfId="2953" xr:uid="{00000000-0005-0000-0000-000005030000}"/>
    <cellStyle name="Normal 11 6 5 2" xfId="11041" xr:uid="{D6B27D6E-4419-4638-B043-1DD6A91D923F}"/>
    <cellStyle name="Normal 11 6 5 2 2" xfId="27217" xr:uid="{5AD3CBCB-E9A2-4EE3-B285-F05DA79778CB}"/>
    <cellStyle name="Normal 11 6 5 3" xfId="19129" xr:uid="{27FD356D-A5EE-4A30-99D5-ECC7D333EFD1}"/>
    <cellStyle name="Normal 11 6 6" xfId="5647" xr:uid="{00000000-0005-0000-0000-000006030000}"/>
    <cellStyle name="Normal 11 6 6 2" xfId="13735" xr:uid="{C219C089-2FE7-4272-91D6-CBC2945CED6A}"/>
    <cellStyle name="Normal 11 6 6 2 2" xfId="29911" xr:uid="{1F06979D-864B-4BE4-B83F-1531B2F3DC87}"/>
    <cellStyle name="Normal 11 6 6 3" xfId="21823" xr:uid="{36C672C6-F9E9-4B70-87EA-C353EF3225D9}"/>
    <cellStyle name="Normal 11 6 7" xfId="8345" xr:uid="{C347DA3E-1F25-48E3-9E06-429BB8052804}"/>
    <cellStyle name="Normal 11 6 7 2" xfId="24521" xr:uid="{E023870B-AF9A-45D9-9AFD-E69EA8F3DABE}"/>
    <cellStyle name="Normal 11 6 8" xfId="16433" xr:uid="{51FE0484-7758-4875-AC2C-D488F9166C4A}"/>
    <cellStyle name="Normal 11 7" xfId="249" xr:uid="{00000000-0005-0000-0000-000007030000}"/>
    <cellStyle name="Normal 11 7 2" xfId="625" xr:uid="{00000000-0005-0000-0000-000008030000}"/>
    <cellStyle name="Normal 11 7 2 2" xfId="1300" xr:uid="{00000000-0005-0000-0000-000009030000}"/>
    <cellStyle name="Normal 11 7 2 2 2" xfId="2648" xr:uid="{00000000-0005-0000-0000-00000A030000}"/>
    <cellStyle name="Normal 11 7 2 2 2 2" xfId="5344" xr:uid="{00000000-0005-0000-0000-00000B030000}"/>
    <cellStyle name="Normal 11 7 2 2 2 2 2" xfId="13432" xr:uid="{71343C4B-35E2-443F-A54B-5C611DF2AD72}"/>
    <cellStyle name="Normal 11 7 2 2 2 2 2 2" xfId="29608" xr:uid="{7B329870-FD16-4721-8D0C-1DB7ECD3BDAB}"/>
    <cellStyle name="Normal 11 7 2 2 2 2 3" xfId="21520" xr:uid="{167A7F94-518D-40E1-99C7-E257FBE8C0FD}"/>
    <cellStyle name="Normal 11 7 2 2 2 3" xfId="8038" xr:uid="{00000000-0005-0000-0000-00000C030000}"/>
    <cellStyle name="Normal 11 7 2 2 2 3 2" xfId="16126" xr:uid="{7AEEFE52-213C-4FD0-92F2-F23876E38AB8}"/>
    <cellStyle name="Normal 11 7 2 2 2 3 2 2" xfId="32302" xr:uid="{8B0ADE11-2522-484B-982E-8446DB60B0EE}"/>
    <cellStyle name="Normal 11 7 2 2 2 3 3" xfId="24214" xr:uid="{CE8EF2B9-9BE1-4E69-BFF1-AF33057B269E}"/>
    <cellStyle name="Normal 11 7 2 2 2 4" xfId="10736" xr:uid="{0CF1E805-C6AF-4158-ABFE-D3B6E346D21A}"/>
    <cellStyle name="Normal 11 7 2 2 2 4 2" xfId="26912" xr:uid="{BB0622F8-DB6C-42D3-993F-AA314082E938}"/>
    <cellStyle name="Normal 11 7 2 2 2 5" xfId="18824" xr:uid="{2650121F-EA10-4982-A4D0-FD408AF063A5}"/>
    <cellStyle name="Normal 11 7 2 2 3" xfId="3997" xr:uid="{00000000-0005-0000-0000-00000D030000}"/>
    <cellStyle name="Normal 11 7 2 2 3 2" xfId="12085" xr:uid="{2899490C-E243-4BD2-A0C4-31EF2047D963}"/>
    <cellStyle name="Normal 11 7 2 2 3 2 2" xfId="28261" xr:uid="{285BD9FA-351F-46FA-8F28-BAA263632FF9}"/>
    <cellStyle name="Normal 11 7 2 2 3 3" xfId="20173" xr:uid="{D95B6568-429C-42C3-A372-4669E055C94E}"/>
    <cellStyle name="Normal 11 7 2 2 4" xfId="6691" xr:uid="{00000000-0005-0000-0000-00000E030000}"/>
    <cellStyle name="Normal 11 7 2 2 4 2" xfId="14779" xr:uid="{0BE9485C-49B0-4F76-838D-1A49247252A3}"/>
    <cellStyle name="Normal 11 7 2 2 4 2 2" xfId="30955" xr:uid="{0AD6E6C9-B01A-497D-905D-BC6C4114C33E}"/>
    <cellStyle name="Normal 11 7 2 2 4 3" xfId="22867" xr:uid="{FA3B45D1-5E4A-4358-9B5C-2C26BA5DD921}"/>
    <cellStyle name="Normal 11 7 2 2 5" xfId="9389" xr:uid="{C76BC3D7-9A22-4A23-A19D-C63409E4EDDF}"/>
    <cellStyle name="Normal 11 7 2 2 5 2" xfId="25565" xr:uid="{27843F9B-427B-429C-9910-99128205A1C0}"/>
    <cellStyle name="Normal 11 7 2 2 6" xfId="17477" xr:uid="{F164E14C-BADD-40BB-8FD6-4699C03CBC07}"/>
    <cellStyle name="Normal 11 7 2 3" xfId="1976" xr:uid="{00000000-0005-0000-0000-00000F030000}"/>
    <cellStyle name="Normal 11 7 2 3 2" xfId="4672" xr:uid="{00000000-0005-0000-0000-000010030000}"/>
    <cellStyle name="Normal 11 7 2 3 2 2" xfId="12760" xr:uid="{3D6CA125-D30D-4E48-8F4C-2354AE8AE7FF}"/>
    <cellStyle name="Normal 11 7 2 3 2 2 2" xfId="28936" xr:uid="{AE550BB5-8733-4C5C-B5FD-57ACF5E903FD}"/>
    <cellStyle name="Normal 11 7 2 3 2 3" xfId="20848" xr:uid="{836D7B69-3014-4C08-AD48-44F20E3008BB}"/>
    <cellStyle name="Normal 11 7 2 3 3" xfId="7366" xr:uid="{00000000-0005-0000-0000-000011030000}"/>
    <cellStyle name="Normal 11 7 2 3 3 2" xfId="15454" xr:uid="{19A7BFA5-9295-4742-B623-6469A8B9140D}"/>
    <cellStyle name="Normal 11 7 2 3 3 2 2" xfId="31630" xr:uid="{D8B4AFDC-32C7-4923-9F25-1D450A85D806}"/>
    <cellStyle name="Normal 11 7 2 3 3 3" xfId="23542" xr:uid="{E7FA9115-38C2-43EB-95AE-F0F3BF39C956}"/>
    <cellStyle name="Normal 11 7 2 3 4" xfId="10064" xr:uid="{F3252BFF-507A-402C-A31B-FB930A0DAF67}"/>
    <cellStyle name="Normal 11 7 2 3 4 2" xfId="26240" xr:uid="{F50F5077-BCEB-4F5A-97C9-FA08D837DA31}"/>
    <cellStyle name="Normal 11 7 2 3 5" xfId="18152" xr:uid="{89BF5A5E-EB8B-496A-93E0-00CE4EBBD0B2}"/>
    <cellStyle name="Normal 11 7 2 4" xfId="3325" xr:uid="{00000000-0005-0000-0000-000012030000}"/>
    <cellStyle name="Normal 11 7 2 4 2" xfId="11413" xr:uid="{2A15053C-E49D-408F-97AA-EE265D846E4F}"/>
    <cellStyle name="Normal 11 7 2 4 2 2" xfId="27589" xr:uid="{A0C97074-C4E9-4F67-BBEB-169CA501699A}"/>
    <cellStyle name="Normal 11 7 2 4 3" xfId="19501" xr:uid="{4A9A8BB1-A446-4C3D-96E7-91E0829C6BB9}"/>
    <cellStyle name="Normal 11 7 2 5" xfId="6019" xr:uid="{00000000-0005-0000-0000-000013030000}"/>
    <cellStyle name="Normal 11 7 2 5 2" xfId="14107" xr:uid="{BE739FA8-B388-4C1F-B7E4-0AA58D858B56}"/>
    <cellStyle name="Normal 11 7 2 5 2 2" xfId="30283" xr:uid="{15D4A71B-B732-405D-BD91-DF9FAF8B5E11}"/>
    <cellStyle name="Normal 11 7 2 5 3" xfId="22195" xr:uid="{E05D1537-2A04-4354-B49A-C6D4A89A2946}"/>
    <cellStyle name="Normal 11 7 2 6" xfId="8717" xr:uid="{069C4E3D-7500-41EB-A30C-3792E75B5EE8}"/>
    <cellStyle name="Normal 11 7 2 6 2" xfId="24893" xr:uid="{4736BF25-74EA-465D-9036-0EF7AFFE2381}"/>
    <cellStyle name="Normal 11 7 2 7" xfId="16805" xr:uid="{2CA8769A-5C56-49F0-9519-5EE64150BF92}"/>
    <cellStyle name="Normal 11 7 3" xfId="964" xr:uid="{00000000-0005-0000-0000-000014030000}"/>
    <cellStyle name="Normal 11 7 3 2" xfId="2312" xr:uid="{00000000-0005-0000-0000-000015030000}"/>
    <cellStyle name="Normal 11 7 3 2 2" xfId="5008" xr:uid="{00000000-0005-0000-0000-000016030000}"/>
    <cellStyle name="Normal 11 7 3 2 2 2" xfId="13096" xr:uid="{06F49FEF-5FA3-4613-BDD6-336006584FBF}"/>
    <cellStyle name="Normal 11 7 3 2 2 2 2" xfId="29272" xr:uid="{7BEFA9D0-748F-427F-ADCA-E9C995BB63A0}"/>
    <cellStyle name="Normal 11 7 3 2 2 3" xfId="21184" xr:uid="{6F43D31C-BF55-4ADE-871B-31CDC6B21876}"/>
    <cellStyle name="Normal 11 7 3 2 3" xfId="7702" xr:uid="{00000000-0005-0000-0000-000017030000}"/>
    <cellStyle name="Normal 11 7 3 2 3 2" xfId="15790" xr:uid="{66BB56C4-47F5-453C-85F2-D8F97B3BB063}"/>
    <cellStyle name="Normal 11 7 3 2 3 2 2" xfId="31966" xr:uid="{89BA52B8-5B56-4910-BBED-EC93472DDF74}"/>
    <cellStyle name="Normal 11 7 3 2 3 3" xfId="23878" xr:uid="{17335D4A-6E1A-4F58-AFAB-A1F6F16ADBF1}"/>
    <cellStyle name="Normal 11 7 3 2 4" xfId="10400" xr:uid="{E8A614AD-5453-4EF5-99F5-5595009FF020}"/>
    <cellStyle name="Normal 11 7 3 2 4 2" xfId="26576" xr:uid="{83605902-AEBC-400A-8605-589505FFF340}"/>
    <cellStyle name="Normal 11 7 3 2 5" xfId="18488" xr:uid="{5CE9BDCC-AF8F-4415-995B-C49D873840DF}"/>
    <cellStyle name="Normal 11 7 3 3" xfId="3661" xr:uid="{00000000-0005-0000-0000-000018030000}"/>
    <cellStyle name="Normal 11 7 3 3 2" xfId="11749" xr:uid="{6042C9E5-8893-4EEC-8BFE-02DF61B3A1B6}"/>
    <cellStyle name="Normal 11 7 3 3 2 2" xfId="27925" xr:uid="{C781A624-E602-4B5F-A70E-B059A411F5A2}"/>
    <cellStyle name="Normal 11 7 3 3 3" xfId="19837" xr:uid="{D7A021C7-AA58-4363-A748-734F539B84DF}"/>
    <cellStyle name="Normal 11 7 3 4" xfId="6355" xr:uid="{00000000-0005-0000-0000-000019030000}"/>
    <cellStyle name="Normal 11 7 3 4 2" xfId="14443" xr:uid="{C438756C-284E-4FCF-BC6D-BCFEEBBC8633}"/>
    <cellStyle name="Normal 11 7 3 4 2 2" xfId="30619" xr:uid="{530CC7B4-C3BC-402F-A720-484F7B63B025}"/>
    <cellStyle name="Normal 11 7 3 4 3" xfId="22531" xr:uid="{743BEA20-E5CB-47C4-8AB7-DCC2183D71E7}"/>
    <cellStyle name="Normal 11 7 3 5" xfId="9053" xr:uid="{0F905AB8-C089-4A43-AAA3-46739835C673}"/>
    <cellStyle name="Normal 11 7 3 5 2" xfId="25229" xr:uid="{5AB0541E-A4F3-4DA9-B55E-B8F443655BE6}"/>
    <cellStyle name="Normal 11 7 3 6" xfId="17141" xr:uid="{FE36076A-A031-4DB9-9647-B33C5E5EEA72}"/>
    <cellStyle name="Normal 11 7 4" xfId="1640" xr:uid="{00000000-0005-0000-0000-00001A030000}"/>
    <cellStyle name="Normal 11 7 4 2" xfId="4336" xr:uid="{00000000-0005-0000-0000-00001B030000}"/>
    <cellStyle name="Normal 11 7 4 2 2" xfId="12424" xr:uid="{230BF968-047E-4B94-A0B9-A644E6CDBEC6}"/>
    <cellStyle name="Normal 11 7 4 2 2 2" xfId="28600" xr:uid="{64A8FB2F-6912-4495-981F-BFC2CB64E6EB}"/>
    <cellStyle name="Normal 11 7 4 2 3" xfId="20512" xr:uid="{45224575-4CD7-468F-9478-5BA4B2DFA912}"/>
    <cellStyle name="Normal 11 7 4 3" xfId="7030" xr:uid="{00000000-0005-0000-0000-00001C030000}"/>
    <cellStyle name="Normal 11 7 4 3 2" xfId="15118" xr:uid="{4BE12A02-696D-4AF9-A837-5353DCD6B368}"/>
    <cellStyle name="Normal 11 7 4 3 2 2" xfId="31294" xr:uid="{5D109425-6E05-4A39-8770-513EE9DD9B64}"/>
    <cellStyle name="Normal 11 7 4 3 3" xfId="23206" xr:uid="{E88A8888-B2E3-49B4-960F-737C35EEAD38}"/>
    <cellStyle name="Normal 11 7 4 4" xfId="9728" xr:uid="{A7B78862-2F5B-4B4D-8B9C-30D2B662A5D3}"/>
    <cellStyle name="Normal 11 7 4 4 2" xfId="25904" xr:uid="{D91132ED-6511-427C-A060-4CA846651CF5}"/>
    <cellStyle name="Normal 11 7 4 5" xfId="17816" xr:uid="{9BDD4FCF-2C88-4390-9EC3-3044B4619461}"/>
    <cellStyle name="Normal 11 7 5" xfId="2989" xr:uid="{00000000-0005-0000-0000-00001D030000}"/>
    <cellStyle name="Normal 11 7 5 2" xfId="11077" xr:uid="{D6160F17-695A-4659-96CE-F4A48DF51740}"/>
    <cellStyle name="Normal 11 7 5 2 2" xfId="27253" xr:uid="{C960B0F0-A613-407B-BD1A-BAC9747F9F03}"/>
    <cellStyle name="Normal 11 7 5 3" xfId="19165" xr:uid="{6B531010-2B31-4E35-9AE1-8462B7A02D78}"/>
    <cellStyle name="Normal 11 7 6" xfId="5683" xr:uid="{00000000-0005-0000-0000-00001E030000}"/>
    <cellStyle name="Normal 11 7 6 2" xfId="13771" xr:uid="{7DCE7C45-C643-4F13-AA24-58ABF55235F2}"/>
    <cellStyle name="Normal 11 7 6 2 2" xfId="29947" xr:uid="{EE94C14B-F2A7-40B0-9175-F469AE8090ED}"/>
    <cellStyle name="Normal 11 7 6 3" xfId="21859" xr:uid="{72F5B50E-A8BA-458C-925E-EDE7136B754F}"/>
    <cellStyle name="Normal 11 7 7" xfId="8381" xr:uid="{6F1B80A0-C4CB-478F-B1A8-D8B64FFE9510}"/>
    <cellStyle name="Normal 11 7 7 2" xfId="24557" xr:uid="{5B6C4A9A-BAA9-4487-B9E4-B9751BDBCCD1}"/>
    <cellStyle name="Normal 11 7 8" xfId="16469" xr:uid="{F38C0157-38BA-49AC-A310-43460A2E4D8C}"/>
    <cellStyle name="Normal 11 8" xfId="274" xr:uid="{00000000-0005-0000-0000-00001F030000}"/>
    <cellStyle name="Normal 11 8 2" xfId="647" xr:uid="{00000000-0005-0000-0000-000020030000}"/>
    <cellStyle name="Normal 11 8 2 2" xfId="1322" xr:uid="{00000000-0005-0000-0000-000021030000}"/>
    <cellStyle name="Normal 11 8 2 2 2" xfId="2670" xr:uid="{00000000-0005-0000-0000-000022030000}"/>
    <cellStyle name="Normal 11 8 2 2 2 2" xfId="5366" xr:uid="{00000000-0005-0000-0000-000023030000}"/>
    <cellStyle name="Normal 11 8 2 2 2 2 2" xfId="13454" xr:uid="{AB71C7B5-7B7F-4418-88F2-8E6E9E5051CB}"/>
    <cellStyle name="Normal 11 8 2 2 2 2 2 2" xfId="29630" xr:uid="{C8F8FC5D-0034-4B7B-9F8C-8B9E437A2467}"/>
    <cellStyle name="Normal 11 8 2 2 2 2 3" xfId="21542" xr:uid="{1940A1E5-11EB-461B-8C69-A2968E04D0B9}"/>
    <cellStyle name="Normal 11 8 2 2 2 3" xfId="8060" xr:uid="{00000000-0005-0000-0000-000024030000}"/>
    <cellStyle name="Normal 11 8 2 2 2 3 2" xfId="16148" xr:uid="{FEEC5117-1F9E-482D-AEEE-1DD27500FB96}"/>
    <cellStyle name="Normal 11 8 2 2 2 3 2 2" xfId="32324" xr:uid="{8F3AA30F-28CF-42E4-B10E-404FBB42EBED}"/>
    <cellStyle name="Normal 11 8 2 2 2 3 3" xfId="24236" xr:uid="{568889E0-40C8-418C-9547-496F3E8D9F8C}"/>
    <cellStyle name="Normal 11 8 2 2 2 4" xfId="10758" xr:uid="{A34032AD-4D36-4371-9131-DBD4647F8B3C}"/>
    <cellStyle name="Normal 11 8 2 2 2 4 2" xfId="26934" xr:uid="{4087699A-7B2D-45F0-AE3B-8FBAC4109101}"/>
    <cellStyle name="Normal 11 8 2 2 2 5" xfId="18846" xr:uid="{13EE0EE9-56EE-47FF-8A9D-C7279A1986D2}"/>
    <cellStyle name="Normal 11 8 2 2 3" xfId="4019" xr:uid="{00000000-0005-0000-0000-000025030000}"/>
    <cellStyle name="Normal 11 8 2 2 3 2" xfId="12107" xr:uid="{0C85B99F-CFA2-4153-BC86-F13796316497}"/>
    <cellStyle name="Normal 11 8 2 2 3 2 2" xfId="28283" xr:uid="{45BDD786-3398-40F3-AC19-44A1076909F6}"/>
    <cellStyle name="Normal 11 8 2 2 3 3" xfId="20195" xr:uid="{4922EDEB-6438-4606-9413-12200A8A094A}"/>
    <cellStyle name="Normal 11 8 2 2 4" xfId="6713" xr:uid="{00000000-0005-0000-0000-000026030000}"/>
    <cellStyle name="Normal 11 8 2 2 4 2" xfId="14801" xr:uid="{4BC790E4-D4FA-4EEC-9714-8231D858E0B8}"/>
    <cellStyle name="Normal 11 8 2 2 4 2 2" xfId="30977" xr:uid="{E2034EC2-5D15-4C34-B095-3245EF7090E9}"/>
    <cellStyle name="Normal 11 8 2 2 4 3" xfId="22889" xr:uid="{1F549527-4E5F-46B9-9DB0-7BF14E55F5F2}"/>
    <cellStyle name="Normal 11 8 2 2 5" xfId="9411" xr:uid="{5FBA08D6-D1DA-496D-9876-26AF19DBD0F3}"/>
    <cellStyle name="Normal 11 8 2 2 5 2" xfId="25587" xr:uid="{9C412862-7B05-46D4-A926-C64C6DD4062E}"/>
    <cellStyle name="Normal 11 8 2 2 6" xfId="17499" xr:uid="{48A78620-149C-4215-B61D-9855D33A2962}"/>
    <cellStyle name="Normal 11 8 2 3" xfId="1998" xr:uid="{00000000-0005-0000-0000-000027030000}"/>
    <cellStyle name="Normal 11 8 2 3 2" xfId="4694" xr:uid="{00000000-0005-0000-0000-000028030000}"/>
    <cellStyle name="Normal 11 8 2 3 2 2" xfId="12782" xr:uid="{E202D03A-A466-434D-AED6-73DD2597ECEF}"/>
    <cellStyle name="Normal 11 8 2 3 2 2 2" xfId="28958" xr:uid="{7A6E5E31-CD20-4328-9479-761C6EFCC116}"/>
    <cellStyle name="Normal 11 8 2 3 2 3" xfId="20870" xr:uid="{B7820A53-6F9A-4658-AF95-655586EF28DC}"/>
    <cellStyle name="Normal 11 8 2 3 3" xfId="7388" xr:uid="{00000000-0005-0000-0000-000029030000}"/>
    <cellStyle name="Normal 11 8 2 3 3 2" xfId="15476" xr:uid="{3CA09E80-6A5E-4DB3-86F4-CC28EA7B96E7}"/>
    <cellStyle name="Normal 11 8 2 3 3 2 2" xfId="31652" xr:uid="{C076314A-EEFF-404D-81DF-E612F584999A}"/>
    <cellStyle name="Normal 11 8 2 3 3 3" xfId="23564" xr:uid="{9BCAB0F9-380F-4C58-A0F4-8A18A8804A9C}"/>
    <cellStyle name="Normal 11 8 2 3 4" xfId="10086" xr:uid="{45BA87B3-F2A1-460A-B319-9D75604DAE99}"/>
    <cellStyle name="Normal 11 8 2 3 4 2" xfId="26262" xr:uid="{D6F652F5-6D6C-46E9-AD5D-06E3E3481474}"/>
    <cellStyle name="Normal 11 8 2 3 5" xfId="18174" xr:uid="{EAD6F76D-AEC9-4A76-8E56-BA9518652B97}"/>
    <cellStyle name="Normal 11 8 2 4" xfId="3347" xr:uid="{00000000-0005-0000-0000-00002A030000}"/>
    <cellStyle name="Normal 11 8 2 4 2" xfId="11435" xr:uid="{BAACE213-F4C2-4135-9714-1D9E2062DE62}"/>
    <cellStyle name="Normal 11 8 2 4 2 2" xfId="27611" xr:uid="{E3CF426E-46D8-4211-B3FA-F2167C2B7674}"/>
    <cellStyle name="Normal 11 8 2 4 3" xfId="19523" xr:uid="{BE7C69B4-38EA-4318-83D2-F1471D4F8581}"/>
    <cellStyle name="Normal 11 8 2 5" xfId="6041" xr:uid="{00000000-0005-0000-0000-00002B030000}"/>
    <cellStyle name="Normal 11 8 2 5 2" xfId="14129" xr:uid="{7AE59FE5-3231-4250-8D06-2ADFE691E1A7}"/>
    <cellStyle name="Normal 11 8 2 5 2 2" xfId="30305" xr:uid="{D61B83A7-8EE6-4D92-9CCA-B33C56435F2E}"/>
    <cellStyle name="Normal 11 8 2 5 3" xfId="22217" xr:uid="{F0B9E7E9-4B4D-4483-AB7C-CADFA3305913}"/>
    <cellStyle name="Normal 11 8 2 6" xfId="8739" xr:uid="{AEBBB34F-FC01-4D88-9146-BBB8BA6A538C}"/>
    <cellStyle name="Normal 11 8 2 6 2" xfId="24915" xr:uid="{1071CA12-CE15-434D-BC9E-C413D7369B16}"/>
    <cellStyle name="Normal 11 8 2 7" xfId="16827" xr:uid="{A3A7F511-1730-4231-9ABA-C635575F5186}"/>
    <cellStyle name="Normal 11 8 3" xfId="986" xr:uid="{00000000-0005-0000-0000-00002C030000}"/>
    <cellStyle name="Normal 11 8 3 2" xfId="2334" xr:uid="{00000000-0005-0000-0000-00002D030000}"/>
    <cellStyle name="Normal 11 8 3 2 2" xfId="5030" xr:uid="{00000000-0005-0000-0000-00002E030000}"/>
    <cellStyle name="Normal 11 8 3 2 2 2" xfId="13118" xr:uid="{CB485F27-B3CB-442A-A2F2-410801BCEF07}"/>
    <cellStyle name="Normal 11 8 3 2 2 2 2" xfId="29294" xr:uid="{C67CCF55-1777-46B8-BEA4-7B6359EDC8B4}"/>
    <cellStyle name="Normal 11 8 3 2 2 3" xfId="21206" xr:uid="{03052474-755C-48A1-8738-257B0D515D9F}"/>
    <cellStyle name="Normal 11 8 3 2 3" xfId="7724" xr:uid="{00000000-0005-0000-0000-00002F030000}"/>
    <cellStyle name="Normal 11 8 3 2 3 2" xfId="15812" xr:uid="{94738250-46E2-47E6-8F6E-04303CC6F01A}"/>
    <cellStyle name="Normal 11 8 3 2 3 2 2" xfId="31988" xr:uid="{DE5112D2-1924-4354-A094-2FC3F7275C9B}"/>
    <cellStyle name="Normal 11 8 3 2 3 3" xfId="23900" xr:uid="{F506E4EF-AD3B-45DC-BD08-561259485428}"/>
    <cellStyle name="Normal 11 8 3 2 4" xfId="10422" xr:uid="{29301ACD-6653-46C1-A5B9-B48299D081B3}"/>
    <cellStyle name="Normal 11 8 3 2 4 2" xfId="26598" xr:uid="{ABF28F38-E87A-4BC3-B3AD-4FB01A96672D}"/>
    <cellStyle name="Normal 11 8 3 2 5" xfId="18510" xr:uid="{0F3EEA84-9929-4C1F-ADD5-885F7B5D03F2}"/>
    <cellStyle name="Normal 11 8 3 3" xfId="3683" xr:uid="{00000000-0005-0000-0000-000030030000}"/>
    <cellStyle name="Normal 11 8 3 3 2" xfId="11771" xr:uid="{4573995D-B9C2-42D3-B0E6-758720DBEDBB}"/>
    <cellStyle name="Normal 11 8 3 3 2 2" xfId="27947" xr:uid="{3952CBF8-06D2-4A0E-91D5-63E2E5BAF3CA}"/>
    <cellStyle name="Normal 11 8 3 3 3" xfId="19859" xr:uid="{4BD8D50E-9E7D-4FE5-A101-A13394EA97CA}"/>
    <cellStyle name="Normal 11 8 3 4" xfId="6377" xr:uid="{00000000-0005-0000-0000-000031030000}"/>
    <cellStyle name="Normal 11 8 3 4 2" xfId="14465" xr:uid="{EBD21258-A261-4B2D-9E81-D65509B30F70}"/>
    <cellStyle name="Normal 11 8 3 4 2 2" xfId="30641" xr:uid="{7FC75697-82BB-4A5D-B727-4F170E004667}"/>
    <cellStyle name="Normal 11 8 3 4 3" xfId="22553" xr:uid="{7CC036EB-54E2-415C-BB8F-047B1B922D17}"/>
    <cellStyle name="Normal 11 8 3 5" xfId="9075" xr:uid="{1462B292-20D7-4959-A3B1-1AF7FD426162}"/>
    <cellStyle name="Normal 11 8 3 5 2" xfId="25251" xr:uid="{6BDFCA61-81B6-40EF-8D48-0AE780591FB2}"/>
    <cellStyle name="Normal 11 8 3 6" xfId="17163" xr:uid="{2BEA5EC1-16DD-4003-824B-F84E3703F728}"/>
    <cellStyle name="Normal 11 8 4" xfId="1662" xr:uid="{00000000-0005-0000-0000-000032030000}"/>
    <cellStyle name="Normal 11 8 4 2" xfId="4358" xr:uid="{00000000-0005-0000-0000-000033030000}"/>
    <cellStyle name="Normal 11 8 4 2 2" xfId="12446" xr:uid="{28C85202-EABD-4F64-A0BB-B50393665104}"/>
    <cellStyle name="Normal 11 8 4 2 2 2" xfId="28622" xr:uid="{5E4FC8BA-4781-48CB-96BC-90A05FED20EA}"/>
    <cellStyle name="Normal 11 8 4 2 3" xfId="20534" xr:uid="{4DAD7005-D5B4-482D-8BE0-77A3B419A6DB}"/>
    <cellStyle name="Normal 11 8 4 3" xfId="7052" xr:uid="{00000000-0005-0000-0000-000034030000}"/>
    <cellStyle name="Normal 11 8 4 3 2" xfId="15140" xr:uid="{20906EF1-3112-4334-A11C-D82934A9FC61}"/>
    <cellStyle name="Normal 11 8 4 3 2 2" xfId="31316" xr:uid="{59BC6BC1-BD71-428E-B700-EB24D4BD6B5E}"/>
    <cellStyle name="Normal 11 8 4 3 3" xfId="23228" xr:uid="{D68DF74A-5E14-407C-BCBA-837CB1BD840A}"/>
    <cellStyle name="Normal 11 8 4 4" xfId="9750" xr:uid="{68284D4D-5796-4CE6-A844-8E700B3526F1}"/>
    <cellStyle name="Normal 11 8 4 4 2" xfId="25926" xr:uid="{2D15F709-5242-4268-A8D6-415D42BA27D3}"/>
    <cellStyle name="Normal 11 8 4 5" xfId="17838" xr:uid="{5429DCAF-E7D6-4539-AE8B-B0F7D91A5821}"/>
    <cellStyle name="Normal 11 8 5" xfId="3011" xr:uid="{00000000-0005-0000-0000-000035030000}"/>
    <cellStyle name="Normal 11 8 5 2" xfId="11099" xr:uid="{B5AA96B1-CDB2-495D-A2B4-058DAFD42F8F}"/>
    <cellStyle name="Normal 11 8 5 2 2" xfId="27275" xr:uid="{541D9120-B329-4168-94E5-D197D5D65EF7}"/>
    <cellStyle name="Normal 11 8 5 3" xfId="19187" xr:uid="{EC811543-6697-42B2-8F83-8BE16693EAF7}"/>
    <cellStyle name="Normal 11 8 6" xfId="5705" xr:uid="{00000000-0005-0000-0000-000036030000}"/>
    <cellStyle name="Normal 11 8 6 2" xfId="13793" xr:uid="{EDB00D5C-BD0C-42ED-8031-92820CBC7BAB}"/>
    <cellStyle name="Normal 11 8 6 2 2" xfId="29969" xr:uid="{AB34B7DD-BA7F-4463-A2AA-85575654B5B5}"/>
    <cellStyle name="Normal 11 8 6 3" xfId="21881" xr:uid="{18F17A4C-C047-4161-9858-109B9A752D45}"/>
    <cellStyle name="Normal 11 8 7" xfId="8403" xr:uid="{2E891EA2-35BD-4768-9102-323A97DAAB9C}"/>
    <cellStyle name="Normal 11 8 7 2" xfId="24579" xr:uid="{BF8665BE-D75D-46F2-B07E-3FC8D714CB29}"/>
    <cellStyle name="Normal 11 8 8" xfId="16491" xr:uid="{B3CF0C16-BD34-4DF6-A83F-696DA3777C42}"/>
    <cellStyle name="Normal 11 9" xfId="220" xr:uid="{00000000-0005-0000-0000-000037030000}"/>
    <cellStyle name="Normal 11 9 2" xfId="602" xr:uid="{00000000-0005-0000-0000-000038030000}"/>
    <cellStyle name="Normal 11 9 2 2" xfId="1277" xr:uid="{00000000-0005-0000-0000-000039030000}"/>
    <cellStyle name="Normal 11 9 2 2 2" xfId="2625" xr:uid="{00000000-0005-0000-0000-00003A030000}"/>
    <cellStyle name="Normal 11 9 2 2 2 2" xfId="5321" xr:uid="{00000000-0005-0000-0000-00003B030000}"/>
    <cellStyle name="Normal 11 9 2 2 2 2 2" xfId="13409" xr:uid="{7B0EEF95-4B1C-4AA3-BD61-103153B88C4D}"/>
    <cellStyle name="Normal 11 9 2 2 2 2 2 2" xfId="29585" xr:uid="{9E73768C-E74B-4BDB-AFA6-80B480EF0C8E}"/>
    <cellStyle name="Normal 11 9 2 2 2 2 3" xfId="21497" xr:uid="{FA892353-FFFA-4671-844F-C2AD56C114EC}"/>
    <cellStyle name="Normal 11 9 2 2 2 3" xfId="8015" xr:uid="{00000000-0005-0000-0000-00003C030000}"/>
    <cellStyle name="Normal 11 9 2 2 2 3 2" xfId="16103" xr:uid="{1B9A7437-2143-448E-B6D7-A174D33FF84A}"/>
    <cellStyle name="Normal 11 9 2 2 2 3 2 2" xfId="32279" xr:uid="{FDBB6F29-92B6-4354-A92A-9C836B65064F}"/>
    <cellStyle name="Normal 11 9 2 2 2 3 3" xfId="24191" xr:uid="{28B56761-713B-47FD-B2CF-CF479654BD88}"/>
    <cellStyle name="Normal 11 9 2 2 2 4" xfId="10713" xr:uid="{489CB8C2-F8EE-4162-8F7E-ACCE6095C9CA}"/>
    <cellStyle name="Normal 11 9 2 2 2 4 2" xfId="26889" xr:uid="{AF2E0233-F7B2-44FF-8FC6-46D84EB9B248}"/>
    <cellStyle name="Normal 11 9 2 2 2 5" xfId="18801" xr:uid="{8114518E-6D2B-4040-97EF-E392B64BED33}"/>
    <cellStyle name="Normal 11 9 2 2 3" xfId="3974" xr:uid="{00000000-0005-0000-0000-00003D030000}"/>
    <cellStyle name="Normal 11 9 2 2 3 2" xfId="12062" xr:uid="{CCD51F5C-7DF1-4649-8388-F1FD081989C2}"/>
    <cellStyle name="Normal 11 9 2 2 3 2 2" xfId="28238" xr:uid="{43D8C580-4737-4468-87B7-48D33529C657}"/>
    <cellStyle name="Normal 11 9 2 2 3 3" xfId="20150" xr:uid="{DE31E78C-32C4-42D0-BF57-4F1A29AC03BA}"/>
    <cellStyle name="Normal 11 9 2 2 4" xfId="6668" xr:uid="{00000000-0005-0000-0000-00003E030000}"/>
    <cellStyle name="Normal 11 9 2 2 4 2" xfId="14756" xr:uid="{830C2559-509C-4666-86BA-CBB671945DE2}"/>
    <cellStyle name="Normal 11 9 2 2 4 2 2" xfId="30932" xr:uid="{C4DF9A92-5CE3-406E-B1A7-6E635E927F29}"/>
    <cellStyle name="Normal 11 9 2 2 4 3" xfId="22844" xr:uid="{CEA7CE1E-6C15-4B18-8C7B-C53BDDB2D8CE}"/>
    <cellStyle name="Normal 11 9 2 2 5" xfId="9366" xr:uid="{4C8D4D21-9B7E-4BAC-A9A2-B597E0E3AD4C}"/>
    <cellStyle name="Normal 11 9 2 2 5 2" xfId="25542" xr:uid="{B4385727-AFB0-461A-9B65-0348032FB13B}"/>
    <cellStyle name="Normal 11 9 2 2 6" xfId="17454" xr:uid="{AC02F279-B253-4C34-8618-9349D97A3C2F}"/>
    <cellStyle name="Normal 11 9 2 3" xfId="1953" xr:uid="{00000000-0005-0000-0000-00003F030000}"/>
    <cellStyle name="Normal 11 9 2 3 2" xfId="4649" xr:uid="{00000000-0005-0000-0000-000040030000}"/>
    <cellStyle name="Normal 11 9 2 3 2 2" xfId="12737" xr:uid="{E922F9DE-99EB-4F04-91DB-B287DBE3583D}"/>
    <cellStyle name="Normal 11 9 2 3 2 2 2" xfId="28913" xr:uid="{F6501475-FB6F-4926-8DBC-CBCA94D1FB5E}"/>
    <cellStyle name="Normal 11 9 2 3 2 3" xfId="20825" xr:uid="{840CA762-2CCF-4480-8028-745258A5070D}"/>
    <cellStyle name="Normal 11 9 2 3 3" xfId="7343" xr:uid="{00000000-0005-0000-0000-000041030000}"/>
    <cellStyle name="Normal 11 9 2 3 3 2" xfId="15431" xr:uid="{49535BB1-29F1-4F4C-BDF6-8E373264A28D}"/>
    <cellStyle name="Normal 11 9 2 3 3 2 2" xfId="31607" xr:uid="{C49182D1-55D8-4A05-A664-A9B27DC669CC}"/>
    <cellStyle name="Normal 11 9 2 3 3 3" xfId="23519" xr:uid="{A9904A75-1BA1-4FA8-83EA-7513D6ED058A}"/>
    <cellStyle name="Normal 11 9 2 3 4" xfId="10041" xr:uid="{5A133E60-7D90-4DB8-9CD6-6AEA52C50AFA}"/>
    <cellStyle name="Normal 11 9 2 3 4 2" xfId="26217" xr:uid="{FCDFB53F-FB98-4CC9-9F40-F3C23247F6A3}"/>
    <cellStyle name="Normal 11 9 2 3 5" xfId="18129" xr:uid="{17BA4C4A-0E33-4942-B6E0-221CE1131F85}"/>
    <cellStyle name="Normal 11 9 2 4" xfId="3302" xr:uid="{00000000-0005-0000-0000-000042030000}"/>
    <cellStyle name="Normal 11 9 2 4 2" xfId="11390" xr:uid="{D15A2FAA-B033-499F-9411-C6221C7D90B2}"/>
    <cellStyle name="Normal 11 9 2 4 2 2" xfId="27566" xr:uid="{49E6A877-E8AB-417F-B48F-93E56B17F4FE}"/>
    <cellStyle name="Normal 11 9 2 4 3" xfId="19478" xr:uid="{3F62EBD0-E7C0-49EF-BFFF-6E3B66ACCA4E}"/>
    <cellStyle name="Normal 11 9 2 5" xfId="5996" xr:uid="{00000000-0005-0000-0000-000043030000}"/>
    <cellStyle name="Normal 11 9 2 5 2" xfId="14084" xr:uid="{6A7A8317-398E-4C4B-88A8-BE2F51604FE9}"/>
    <cellStyle name="Normal 11 9 2 5 2 2" xfId="30260" xr:uid="{5F94521C-7D80-43BB-8CF8-F08609C3C6A8}"/>
    <cellStyle name="Normal 11 9 2 5 3" xfId="22172" xr:uid="{34717DD1-FDE7-4F84-9166-060FDDF4D86D}"/>
    <cellStyle name="Normal 11 9 2 6" xfId="8694" xr:uid="{5DB02786-4EB7-4233-9BAC-49905D7FCD07}"/>
    <cellStyle name="Normal 11 9 2 6 2" xfId="24870" xr:uid="{7181B024-9E0B-49C9-866F-F6B5A670F793}"/>
    <cellStyle name="Normal 11 9 2 7" xfId="16782" xr:uid="{342930B8-8349-4C00-8559-84E2269C61F8}"/>
    <cellStyle name="Normal 11 9 3" xfId="941" xr:uid="{00000000-0005-0000-0000-000044030000}"/>
    <cellStyle name="Normal 11 9 3 2" xfId="2289" xr:uid="{00000000-0005-0000-0000-000045030000}"/>
    <cellStyle name="Normal 11 9 3 2 2" xfId="4985" xr:uid="{00000000-0005-0000-0000-000046030000}"/>
    <cellStyle name="Normal 11 9 3 2 2 2" xfId="13073" xr:uid="{15CF4722-F3B5-4E13-9EC8-F2152DC4FCD0}"/>
    <cellStyle name="Normal 11 9 3 2 2 2 2" xfId="29249" xr:uid="{9B8CE519-54F9-4196-AFBC-3DDEAFEAA4D6}"/>
    <cellStyle name="Normal 11 9 3 2 2 3" xfId="21161" xr:uid="{B7F3B8FA-E24A-4659-BD6B-041F31BA9818}"/>
    <cellStyle name="Normal 11 9 3 2 3" xfId="7679" xr:uid="{00000000-0005-0000-0000-000047030000}"/>
    <cellStyle name="Normal 11 9 3 2 3 2" xfId="15767" xr:uid="{DF7565EC-4AFC-4010-83EB-3CA31D78900E}"/>
    <cellStyle name="Normal 11 9 3 2 3 2 2" xfId="31943" xr:uid="{40DE3232-42B9-4C6D-A5E0-473C86010F94}"/>
    <cellStyle name="Normal 11 9 3 2 3 3" xfId="23855" xr:uid="{84A7D0DD-5990-43D0-BAD7-B1319BC09AA4}"/>
    <cellStyle name="Normal 11 9 3 2 4" xfId="10377" xr:uid="{D855BD0F-E2DD-4131-AD45-F2380C5C2994}"/>
    <cellStyle name="Normal 11 9 3 2 4 2" xfId="26553" xr:uid="{3C00D012-8092-4074-81C1-D87D824A5CF5}"/>
    <cellStyle name="Normal 11 9 3 2 5" xfId="18465" xr:uid="{1EBA1E57-B134-45AE-B8DD-6268B8954C48}"/>
    <cellStyle name="Normal 11 9 3 3" xfId="3638" xr:uid="{00000000-0005-0000-0000-000048030000}"/>
    <cellStyle name="Normal 11 9 3 3 2" xfId="11726" xr:uid="{3E695FE4-49F5-4A65-943D-4E6722E85630}"/>
    <cellStyle name="Normal 11 9 3 3 2 2" xfId="27902" xr:uid="{45257A54-75D8-412B-9F82-D8193A0C6EE9}"/>
    <cellStyle name="Normal 11 9 3 3 3" xfId="19814" xr:uid="{C3E7A9B1-D8FC-45E0-8367-6CB2958E84CD}"/>
    <cellStyle name="Normal 11 9 3 4" xfId="6332" xr:uid="{00000000-0005-0000-0000-000049030000}"/>
    <cellStyle name="Normal 11 9 3 4 2" xfId="14420" xr:uid="{A8C7F708-E456-41EE-8942-0A8EEDA49A52}"/>
    <cellStyle name="Normal 11 9 3 4 2 2" xfId="30596" xr:uid="{D6CF625B-089C-497E-A526-F2AC645C4D69}"/>
    <cellStyle name="Normal 11 9 3 4 3" xfId="22508" xr:uid="{A5994B0E-BA58-445D-906A-5D994A1B4F82}"/>
    <cellStyle name="Normal 11 9 3 5" xfId="9030" xr:uid="{853F9131-590D-400E-BFAE-1B38434294A5}"/>
    <cellStyle name="Normal 11 9 3 5 2" xfId="25206" xr:uid="{E3D80F96-466A-4526-A8E3-B615936B3055}"/>
    <cellStyle name="Normal 11 9 3 6" xfId="17118" xr:uid="{627E223A-CEC8-4709-8282-521C0D68458E}"/>
    <cellStyle name="Normal 11 9 4" xfId="1617" xr:uid="{00000000-0005-0000-0000-00004A030000}"/>
    <cellStyle name="Normal 11 9 4 2" xfId="4313" xr:uid="{00000000-0005-0000-0000-00004B030000}"/>
    <cellStyle name="Normal 11 9 4 2 2" xfId="12401" xr:uid="{A20952FC-3812-427D-97DA-7DCE22DFBD15}"/>
    <cellStyle name="Normal 11 9 4 2 2 2" xfId="28577" xr:uid="{5C239E12-216F-4333-9410-425982AC8A38}"/>
    <cellStyle name="Normal 11 9 4 2 3" xfId="20489" xr:uid="{8F086593-758F-4E1D-BA83-8C835BE5B771}"/>
    <cellStyle name="Normal 11 9 4 3" xfId="7007" xr:uid="{00000000-0005-0000-0000-00004C030000}"/>
    <cellStyle name="Normal 11 9 4 3 2" xfId="15095" xr:uid="{B465790E-6B56-4B90-99D1-EC20E2CF4B1D}"/>
    <cellStyle name="Normal 11 9 4 3 2 2" xfId="31271" xr:uid="{DF5E69E2-83FF-4CD5-AC94-66C32C7A5C68}"/>
    <cellStyle name="Normal 11 9 4 3 3" xfId="23183" xr:uid="{7F3F62B8-4345-4B55-B248-343E7FFB0DF5}"/>
    <cellStyle name="Normal 11 9 4 4" xfId="9705" xr:uid="{5E004BCA-08D3-4C41-AE5E-485E788C112C}"/>
    <cellStyle name="Normal 11 9 4 4 2" xfId="25881" xr:uid="{2B64F93B-96C1-42A6-936B-C211E9A0B6F9}"/>
    <cellStyle name="Normal 11 9 4 5" xfId="17793" xr:uid="{684D5FE2-FAD4-4EFA-8D04-80F8A6925E16}"/>
    <cellStyle name="Normal 11 9 5" xfId="2966" xr:uid="{00000000-0005-0000-0000-00004D030000}"/>
    <cellStyle name="Normal 11 9 5 2" xfId="11054" xr:uid="{8E49E47C-BEB3-4240-9B18-6CD3A0D03A20}"/>
    <cellStyle name="Normal 11 9 5 2 2" xfId="27230" xr:uid="{B6882BC8-7CFD-4415-9F08-B74C6778179D}"/>
    <cellStyle name="Normal 11 9 5 3" xfId="19142" xr:uid="{4301524A-9399-4788-BE20-3E2C07BE23CC}"/>
    <cellStyle name="Normal 11 9 6" xfId="5660" xr:uid="{00000000-0005-0000-0000-00004E030000}"/>
    <cellStyle name="Normal 11 9 6 2" xfId="13748" xr:uid="{BA5918B7-5353-4434-8662-5DA97208131C}"/>
    <cellStyle name="Normal 11 9 6 2 2" xfId="29924" xr:uid="{6CF94C81-8BAA-410F-BD42-B1939AAEA471}"/>
    <cellStyle name="Normal 11 9 6 3" xfId="21836" xr:uid="{40C0CF1F-B304-4305-B815-DDE21F19B9CE}"/>
    <cellStyle name="Normal 11 9 7" xfId="8358" xr:uid="{573C8C48-1173-4FBC-B157-EF0EAF46675C}"/>
    <cellStyle name="Normal 11 9 7 2" xfId="24534" xr:uid="{3AC5AB36-B01B-4D50-A086-9ED5ED882F87}"/>
    <cellStyle name="Normal 11 9 8" xfId="16446" xr:uid="{ACD99FFC-1F3E-470F-95C5-1CFF9433A1C1}"/>
    <cellStyle name="Normal 12" xfId="31" xr:uid="{00000000-0005-0000-0000-00004F030000}"/>
    <cellStyle name="Normal 12 10" xfId="342" xr:uid="{00000000-0005-0000-0000-000050030000}"/>
    <cellStyle name="Normal 12 10 2" xfId="698" xr:uid="{00000000-0005-0000-0000-000051030000}"/>
    <cellStyle name="Normal 12 10 2 2" xfId="1373" xr:uid="{00000000-0005-0000-0000-000052030000}"/>
    <cellStyle name="Normal 12 10 2 2 2" xfId="2721" xr:uid="{00000000-0005-0000-0000-000053030000}"/>
    <cellStyle name="Normal 12 10 2 2 2 2" xfId="5417" xr:uid="{00000000-0005-0000-0000-000054030000}"/>
    <cellStyle name="Normal 12 10 2 2 2 2 2" xfId="13505" xr:uid="{4074193E-C935-4FD0-9833-318EE6C9EC7A}"/>
    <cellStyle name="Normal 12 10 2 2 2 2 2 2" xfId="29681" xr:uid="{E78C515B-A3F0-4357-B48A-45F765B749FF}"/>
    <cellStyle name="Normal 12 10 2 2 2 2 3" xfId="21593" xr:uid="{C4FFD32E-A330-4CB6-89DD-88E19E69FD6C}"/>
    <cellStyle name="Normal 12 10 2 2 2 3" xfId="8111" xr:uid="{00000000-0005-0000-0000-000055030000}"/>
    <cellStyle name="Normal 12 10 2 2 2 3 2" xfId="16199" xr:uid="{403E725E-CBC0-4244-B4CE-DE922E8E8A7E}"/>
    <cellStyle name="Normal 12 10 2 2 2 3 2 2" xfId="32375" xr:uid="{67BB7CF5-10C5-420F-A0C3-442392BFADEA}"/>
    <cellStyle name="Normal 12 10 2 2 2 3 3" xfId="24287" xr:uid="{C673503F-62D1-46B2-8E2F-4A15E638E9BF}"/>
    <cellStyle name="Normal 12 10 2 2 2 4" xfId="10809" xr:uid="{616DF380-9F2E-4D50-8E99-0E1382E12994}"/>
    <cellStyle name="Normal 12 10 2 2 2 4 2" xfId="26985" xr:uid="{4FE2098D-1B59-4AE1-88CE-038CC931FDD9}"/>
    <cellStyle name="Normal 12 10 2 2 2 5" xfId="18897" xr:uid="{E330FBD0-4B41-4EE1-BA8E-203950AC6A3F}"/>
    <cellStyle name="Normal 12 10 2 2 3" xfId="4070" xr:uid="{00000000-0005-0000-0000-000056030000}"/>
    <cellStyle name="Normal 12 10 2 2 3 2" xfId="12158" xr:uid="{3C5CF808-14E4-4E25-9E8C-C707B8A8B651}"/>
    <cellStyle name="Normal 12 10 2 2 3 2 2" xfId="28334" xr:uid="{E927AFF8-3AE7-4565-8AC4-A73419381519}"/>
    <cellStyle name="Normal 12 10 2 2 3 3" xfId="20246" xr:uid="{3072D669-9D72-4FBD-91D9-14BDA9D20360}"/>
    <cellStyle name="Normal 12 10 2 2 4" xfId="6764" xr:uid="{00000000-0005-0000-0000-000057030000}"/>
    <cellStyle name="Normal 12 10 2 2 4 2" xfId="14852" xr:uid="{E5D407D5-BEC7-4DCB-99A2-024464DCE2DF}"/>
    <cellStyle name="Normal 12 10 2 2 4 2 2" xfId="31028" xr:uid="{356F470C-2683-49FC-9DD5-A480C56CEC88}"/>
    <cellStyle name="Normal 12 10 2 2 4 3" xfId="22940" xr:uid="{CDD9E7AE-561E-446E-AD23-3BCDF6EE3F5D}"/>
    <cellStyle name="Normal 12 10 2 2 5" xfId="9462" xr:uid="{CEA88EA9-1D39-41D1-892E-41F60E75F515}"/>
    <cellStyle name="Normal 12 10 2 2 5 2" xfId="25638" xr:uid="{7AA63A8C-967E-4659-87D6-CC3BEFE09FE8}"/>
    <cellStyle name="Normal 12 10 2 2 6" xfId="17550" xr:uid="{400F8BEE-12B4-452A-A732-C418AB325449}"/>
    <cellStyle name="Normal 12 10 2 3" xfId="2049" xr:uid="{00000000-0005-0000-0000-000058030000}"/>
    <cellStyle name="Normal 12 10 2 3 2" xfId="4745" xr:uid="{00000000-0005-0000-0000-000059030000}"/>
    <cellStyle name="Normal 12 10 2 3 2 2" xfId="12833" xr:uid="{D00BA685-7635-4632-8392-5E2E3AB66CF0}"/>
    <cellStyle name="Normal 12 10 2 3 2 2 2" xfId="29009" xr:uid="{2CDF9B4A-241C-49F2-B5C3-3787AE09F511}"/>
    <cellStyle name="Normal 12 10 2 3 2 3" xfId="20921" xr:uid="{ADD30EE7-9788-4EC4-8792-CE821FDAAB18}"/>
    <cellStyle name="Normal 12 10 2 3 3" xfId="7439" xr:uid="{00000000-0005-0000-0000-00005A030000}"/>
    <cellStyle name="Normal 12 10 2 3 3 2" xfId="15527" xr:uid="{F72D7A71-E6B6-4133-A93C-AA3C73DC132A}"/>
    <cellStyle name="Normal 12 10 2 3 3 2 2" xfId="31703" xr:uid="{1EA8AC6A-EE9B-4E1C-BA40-2A3F9AA8FD6B}"/>
    <cellStyle name="Normal 12 10 2 3 3 3" xfId="23615" xr:uid="{03ED1DD7-1565-4D03-A33F-1A097557AB68}"/>
    <cellStyle name="Normal 12 10 2 3 4" xfId="10137" xr:uid="{381B2FD7-1B3C-46A5-8BA1-36F2D5F4D7DE}"/>
    <cellStyle name="Normal 12 10 2 3 4 2" xfId="26313" xr:uid="{D74EE545-3F79-4C04-B74D-FE920AF5A9D7}"/>
    <cellStyle name="Normal 12 10 2 3 5" xfId="18225" xr:uid="{F5F1E9BA-9C08-489B-92AA-2E173921FE56}"/>
    <cellStyle name="Normal 12 10 2 4" xfId="3398" xr:uid="{00000000-0005-0000-0000-00005B030000}"/>
    <cellStyle name="Normal 12 10 2 4 2" xfId="11486" xr:uid="{EC49F9ED-D2C3-47DD-BF92-E5D432C553C0}"/>
    <cellStyle name="Normal 12 10 2 4 2 2" xfId="27662" xr:uid="{E0DD3505-4C52-493B-9A65-104DE1556244}"/>
    <cellStyle name="Normal 12 10 2 4 3" xfId="19574" xr:uid="{E515241E-FEF8-4E2C-9D16-88C874191C44}"/>
    <cellStyle name="Normal 12 10 2 5" xfId="6092" xr:uid="{00000000-0005-0000-0000-00005C030000}"/>
    <cellStyle name="Normal 12 10 2 5 2" xfId="14180" xr:uid="{75C28750-44C9-40FD-B6F9-FF140C6F1040}"/>
    <cellStyle name="Normal 12 10 2 5 2 2" xfId="30356" xr:uid="{04B74567-123E-4E99-93EF-FC9761574131}"/>
    <cellStyle name="Normal 12 10 2 5 3" xfId="22268" xr:uid="{4A1F2B46-53FA-4B73-B6DF-C893AD7BC4B3}"/>
    <cellStyle name="Normal 12 10 2 6" xfId="8790" xr:uid="{651D1EF1-BF12-49E2-BC77-DA15606C6D99}"/>
    <cellStyle name="Normal 12 10 2 6 2" xfId="24966" xr:uid="{26100CEE-03C9-4BAC-A166-1C3F93768BAD}"/>
    <cellStyle name="Normal 12 10 2 7" xfId="16878" xr:uid="{A6CC841F-84FD-4DC4-A0F1-85723FB2A722}"/>
    <cellStyle name="Normal 12 10 3" xfId="1037" xr:uid="{00000000-0005-0000-0000-00005D030000}"/>
    <cellStyle name="Normal 12 10 3 2" xfId="2385" xr:uid="{00000000-0005-0000-0000-00005E030000}"/>
    <cellStyle name="Normal 12 10 3 2 2" xfId="5081" xr:uid="{00000000-0005-0000-0000-00005F030000}"/>
    <cellStyle name="Normal 12 10 3 2 2 2" xfId="13169" xr:uid="{0ECE2AAD-FEDE-4A93-97A5-671A31A8C4C9}"/>
    <cellStyle name="Normal 12 10 3 2 2 2 2" xfId="29345" xr:uid="{51EE4A34-C818-49F7-9A6D-AFFF4031F4FA}"/>
    <cellStyle name="Normal 12 10 3 2 2 3" xfId="21257" xr:uid="{6C416BBF-EA1C-4961-B4E1-32D5AD0ADEAF}"/>
    <cellStyle name="Normal 12 10 3 2 3" xfId="7775" xr:uid="{00000000-0005-0000-0000-000060030000}"/>
    <cellStyle name="Normal 12 10 3 2 3 2" xfId="15863" xr:uid="{3A89AC84-2B1E-4298-97D7-90010DA274EB}"/>
    <cellStyle name="Normal 12 10 3 2 3 2 2" xfId="32039" xr:uid="{07FAEF7B-6AC7-4471-B77B-932BB3831ABC}"/>
    <cellStyle name="Normal 12 10 3 2 3 3" xfId="23951" xr:uid="{EF4204DE-C311-4AFF-8A3E-BDA0DC5269BA}"/>
    <cellStyle name="Normal 12 10 3 2 4" xfId="10473" xr:uid="{1202D337-DBDD-44CD-8EDD-45CB1B0F69EE}"/>
    <cellStyle name="Normal 12 10 3 2 4 2" xfId="26649" xr:uid="{AC1B60DF-5902-4AD8-8A79-C36EF34106AB}"/>
    <cellStyle name="Normal 12 10 3 2 5" xfId="18561" xr:uid="{C446264B-A4FA-48ED-839D-C1CCE6D77F07}"/>
    <cellStyle name="Normal 12 10 3 3" xfId="3734" xr:uid="{00000000-0005-0000-0000-000061030000}"/>
    <cellStyle name="Normal 12 10 3 3 2" xfId="11822" xr:uid="{47EFAEE9-AB2F-416F-AF69-C4E46EA6BAC3}"/>
    <cellStyle name="Normal 12 10 3 3 2 2" xfId="27998" xr:uid="{5227F90D-0509-4490-91FD-ECAFFA955504}"/>
    <cellStyle name="Normal 12 10 3 3 3" xfId="19910" xr:uid="{4CF7BB11-1972-4019-9A72-5CD1ADC83CD2}"/>
    <cellStyle name="Normal 12 10 3 4" xfId="6428" xr:uid="{00000000-0005-0000-0000-000062030000}"/>
    <cellStyle name="Normal 12 10 3 4 2" xfId="14516" xr:uid="{7275AC1C-54BD-428E-8B69-7082553B25E2}"/>
    <cellStyle name="Normal 12 10 3 4 2 2" xfId="30692" xr:uid="{E49FA6CF-C8B2-4E1D-9B22-82DAECEA6962}"/>
    <cellStyle name="Normal 12 10 3 4 3" xfId="22604" xr:uid="{2782D8FA-7729-4E2A-9D4C-F1A53FA37F3D}"/>
    <cellStyle name="Normal 12 10 3 5" xfId="9126" xr:uid="{DE7EF619-2216-450C-BD4B-259D83568554}"/>
    <cellStyle name="Normal 12 10 3 5 2" xfId="25302" xr:uid="{06E37BD7-547B-48A3-8A38-7FB73754A70C}"/>
    <cellStyle name="Normal 12 10 3 6" xfId="17214" xr:uid="{783FCC81-EE8F-4BE4-A136-CD2387FF68CD}"/>
    <cellStyle name="Normal 12 10 4" xfId="1713" xr:uid="{00000000-0005-0000-0000-000063030000}"/>
    <cellStyle name="Normal 12 10 4 2" xfId="4409" xr:uid="{00000000-0005-0000-0000-000064030000}"/>
    <cellStyle name="Normal 12 10 4 2 2" xfId="12497" xr:uid="{853F3F9D-A19A-45F2-B293-D7BE7BD0AC8F}"/>
    <cellStyle name="Normal 12 10 4 2 2 2" xfId="28673" xr:uid="{C39C243A-D43B-411F-8E2D-A70EF03664C1}"/>
    <cellStyle name="Normal 12 10 4 2 3" xfId="20585" xr:uid="{FF8955B9-F7E8-4236-AE79-3B440A6DEFAB}"/>
    <cellStyle name="Normal 12 10 4 3" xfId="7103" xr:uid="{00000000-0005-0000-0000-000065030000}"/>
    <cellStyle name="Normal 12 10 4 3 2" xfId="15191" xr:uid="{270E91E4-1DD3-4583-96CB-85F07660ABE7}"/>
    <cellStyle name="Normal 12 10 4 3 2 2" xfId="31367" xr:uid="{2850CFDC-58DA-472D-936A-506CF5BF9AED}"/>
    <cellStyle name="Normal 12 10 4 3 3" xfId="23279" xr:uid="{E8AB16B2-CE9E-4694-8581-7AF5CE0F9EFC}"/>
    <cellStyle name="Normal 12 10 4 4" xfId="9801" xr:uid="{D3BDC0CF-D211-42DC-8DFF-80ABDD3D90B4}"/>
    <cellStyle name="Normal 12 10 4 4 2" xfId="25977" xr:uid="{2457E1E2-382B-4DEE-8F7D-4414E0796688}"/>
    <cellStyle name="Normal 12 10 4 5" xfId="17889" xr:uid="{CE8F48C8-2623-48EF-87BA-6C6938AD4591}"/>
    <cellStyle name="Normal 12 10 5" xfId="3062" xr:uid="{00000000-0005-0000-0000-000066030000}"/>
    <cellStyle name="Normal 12 10 5 2" xfId="11150" xr:uid="{CCBAFB0C-F241-4A4E-AEB0-542E48EA379E}"/>
    <cellStyle name="Normal 12 10 5 2 2" xfId="27326" xr:uid="{B2FF1610-BF0A-4C0E-8D6B-3C5CB14C7F6B}"/>
    <cellStyle name="Normal 12 10 5 3" xfId="19238" xr:uid="{885B48A5-A1CE-4FD0-813F-80D2B0EFDA39}"/>
    <cellStyle name="Normal 12 10 6" xfId="5756" xr:uid="{00000000-0005-0000-0000-000067030000}"/>
    <cellStyle name="Normal 12 10 6 2" xfId="13844" xr:uid="{23E0A326-DF7F-4788-A447-B9A40283CD7C}"/>
    <cellStyle name="Normal 12 10 6 2 2" xfId="30020" xr:uid="{35DA3E7D-58E4-4BBF-B52D-B9AB542AA2F5}"/>
    <cellStyle name="Normal 12 10 6 3" xfId="21932" xr:uid="{3C632CFF-2C19-4DED-823C-D1C1799318A4}"/>
    <cellStyle name="Normal 12 10 7" xfId="8454" xr:uid="{9D77B154-4019-4B35-899A-19DFB710F6D9}"/>
    <cellStyle name="Normal 12 10 7 2" xfId="24630" xr:uid="{69FFF09E-93C5-4BD6-A864-883BBF6BDBD8}"/>
    <cellStyle name="Normal 12 10 8" xfId="16542" xr:uid="{99AFFC6A-2A61-4710-A4E8-466B6B6BD96F}"/>
    <cellStyle name="Normal 12 11" xfId="324" xr:uid="{00000000-0005-0000-0000-000068030000}"/>
    <cellStyle name="Normal 12 11 2" xfId="685" xr:uid="{00000000-0005-0000-0000-000069030000}"/>
    <cellStyle name="Normal 12 11 2 2" xfId="1360" xr:uid="{00000000-0005-0000-0000-00006A030000}"/>
    <cellStyle name="Normal 12 11 2 2 2" xfId="2708" xr:uid="{00000000-0005-0000-0000-00006B030000}"/>
    <cellStyle name="Normal 12 11 2 2 2 2" xfId="5404" xr:uid="{00000000-0005-0000-0000-00006C030000}"/>
    <cellStyle name="Normal 12 11 2 2 2 2 2" xfId="13492" xr:uid="{EE45B8B1-73E4-45F6-A412-EFDF59D85917}"/>
    <cellStyle name="Normal 12 11 2 2 2 2 2 2" xfId="29668" xr:uid="{6B4E1451-9F8D-44C6-A9D6-673A4B78D2BC}"/>
    <cellStyle name="Normal 12 11 2 2 2 2 3" xfId="21580" xr:uid="{AF49AAD0-4919-4CEC-9D3D-5E7BD8478094}"/>
    <cellStyle name="Normal 12 11 2 2 2 3" xfId="8098" xr:uid="{00000000-0005-0000-0000-00006D030000}"/>
    <cellStyle name="Normal 12 11 2 2 2 3 2" xfId="16186" xr:uid="{58D2EF81-4368-4743-9B41-61AF64332C03}"/>
    <cellStyle name="Normal 12 11 2 2 2 3 2 2" xfId="32362" xr:uid="{0EB14985-C1DE-4F0D-B794-47DB9D19E3A3}"/>
    <cellStyle name="Normal 12 11 2 2 2 3 3" xfId="24274" xr:uid="{CC20EA10-9E2C-439D-B951-C15F54DC2205}"/>
    <cellStyle name="Normal 12 11 2 2 2 4" xfId="10796" xr:uid="{7751A9F7-DFEB-4589-BBDC-243928233A1C}"/>
    <cellStyle name="Normal 12 11 2 2 2 4 2" xfId="26972" xr:uid="{13BD4A97-4124-4AF3-9972-264F3BFBD84F}"/>
    <cellStyle name="Normal 12 11 2 2 2 5" xfId="18884" xr:uid="{3B40EB53-8DA1-493C-BB2A-AC6E928D9E85}"/>
    <cellStyle name="Normal 12 11 2 2 3" xfId="4057" xr:uid="{00000000-0005-0000-0000-00006E030000}"/>
    <cellStyle name="Normal 12 11 2 2 3 2" xfId="12145" xr:uid="{7E940F4C-5C5F-4F51-A4E0-887F2DEE6E8E}"/>
    <cellStyle name="Normal 12 11 2 2 3 2 2" xfId="28321" xr:uid="{797A1D31-D38F-49ED-ABE6-EC32F96838F6}"/>
    <cellStyle name="Normal 12 11 2 2 3 3" xfId="20233" xr:uid="{79330D70-3E62-4A21-9CD2-277E625539A4}"/>
    <cellStyle name="Normal 12 11 2 2 4" xfId="6751" xr:uid="{00000000-0005-0000-0000-00006F030000}"/>
    <cellStyle name="Normal 12 11 2 2 4 2" xfId="14839" xr:uid="{2303F4C7-87F7-4F71-9D0F-ABEE7FE825E6}"/>
    <cellStyle name="Normal 12 11 2 2 4 2 2" xfId="31015" xr:uid="{0697BD08-3D7C-4555-83BA-31D95EFBA754}"/>
    <cellStyle name="Normal 12 11 2 2 4 3" xfId="22927" xr:uid="{BE296F95-C763-4C2D-A364-65C8A26A4E30}"/>
    <cellStyle name="Normal 12 11 2 2 5" xfId="9449" xr:uid="{75A228B5-6FBE-455D-8C04-01300DCD5DDD}"/>
    <cellStyle name="Normal 12 11 2 2 5 2" xfId="25625" xr:uid="{8FA05AD0-98C1-47C3-B080-3AB81C45E53D}"/>
    <cellStyle name="Normal 12 11 2 2 6" xfId="17537" xr:uid="{7203F639-7180-463A-8CBB-A25929397C22}"/>
    <cellStyle name="Normal 12 11 2 3" xfId="2036" xr:uid="{00000000-0005-0000-0000-000070030000}"/>
    <cellStyle name="Normal 12 11 2 3 2" xfId="4732" xr:uid="{00000000-0005-0000-0000-000071030000}"/>
    <cellStyle name="Normal 12 11 2 3 2 2" xfId="12820" xr:uid="{2D67DF1E-2AD7-4431-8EF6-5E4052249C31}"/>
    <cellStyle name="Normal 12 11 2 3 2 2 2" xfId="28996" xr:uid="{E9F4B38E-BB25-47B3-A456-7A2F6DEC9F6C}"/>
    <cellStyle name="Normal 12 11 2 3 2 3" xfId="20908" xr:uid="{0DE46E57-29FA-45C3-B162-D8F54B8A3726}"/>
    <cellStyle name="Normal 12 11 2 3 3" xfId="7426" xr:uid="{00000000-0005-0000-0000-000072030000}"/>
    <cellStyle name="Normal 12 11 2 3 3 2" xfId="15514" xr:uid="{811DF917-23CD-4CE7-B399-7EC4ABB21D94}"/>
    <cellStyle name="Normal 12 11 2 3 3 2 2" xfId="31690" xr:uid="{887ABD50-74D3-4A65-AFB8-96F228B564AD}"/>
    <cellStyle name="Normal 12 11 2 3 3 3" xfId="23602" xr:uid="{5DFB962D-99DC-4D69-B372-F86EC0140817}"/>
    <cellStyle name="Normal 12 11 2 3 4" xfId="10124" xr:uid="{408CE6D6-6046-4E48-97CA-7DE55348CDBB}"/>
    <cellStyle name="Normal 12 11 2 3 4 2" xfId="26300" xr:uid="{5AD2D3C2-4E41-4FF3-AFF3-928032F8058D}"/>
    <cellStyle name="Normal 12 11 2 3 5" xfId="18212" xr:uid="{5E0C18F6-0FB2-439D-B5C2-DDE899A1041C}"/>
    <cellStyle name="Normal 12 11 2 4" xfId="3385" xr:uid="{00000000-0005-0000-0000-000073030000}"/>
    <cellStyle name="Normal 12 11 2 4 2" xfId="11473" xr:uid="{AC102B96-63A7-4442-A27F-6D8D7CECC925}"/>
    <cellStyle name="Normal 12 11 2 4 2 2" xfId="27649" xr:uid="{17A5AABB-3DAD-4D28-AD54-8BB1F7A69A36}"/>
    <cellStyle name="Normal 12 11 2 4 3" xfId="19561" xr:uid="{1DE73169-2868-475C-8436-4740374EBBF8}"/>
    <cellStyle name="Normal 12 11 2 5" xfId="6079" xr:uid="{00000000-0005-0000-0000-000074030000}"/>
    <cellStyle name="Normal 12 11 2 5 2" xfId="14167" xr:uid="{C2751A1B-916B-4109-A5E8-EA2901CA07C6}"/>
    <cellStyle name="Normal 12 11 2 5 2 2" xfId="30343" xr:uid="{C4CA2319-9470-41B7-8E8D-FBD7478CCD80}"/>
    <cellStyle name="Normal 12 11 2 5 3" xfId="22255" xr:uid="{28590953-B1E3-4276-808E-05929F05E719}"/>
    <cellStyle name="Normal 12 11 2 6" xfId="8777" xr:uid="{36CB4539-ABB9-4CD6-9FEC-190703792824}"/>
    <cellStyle name="Normal 12 11 2 6 2" xfId="24953" xr:uid="{D8928921-B493-4460-892C-EF334CEFFF72}"/>
    <cellStyle name="Normal 12 11 2 7" xfId="16865" xr:uid="{86B1EC38-66E0-472F-AEB5-D986E8D96CA8}"/>
    <cellStyle name="Normal 12 11 3" xfId="1024" xr:uid="{00000000-0005-0000-0000-000075030000}"/>
    <cellStyle name="Normal 12 11 3 2" xfId="2372" xr:uid="{00000000-0005-0000-0000-000076030000}"/>
    <cellStyle name="Normal 12 11 3 2 2" xfId="5068" xr:uid="{00000000-0005-0000-0000-000077030000}"/>
    <cellStyle name="Normal 12 11 3 2 2 2" xfId="13156" xr:uid="{B65DF889-7E29-4B31-85A0-31244CEF0873}"/>
    <cellStyle name="Normal 12 11 3 2 2 2 2" xfId="29332" xr:uid="{E69E902C-96BF-4AD7-A6FC-1C03B1308333}"/>
    <cellStyle name="Normal 12 11 3 2 2 3" xfId="21244" xr:uid="{67FE09C4-49B2-47CA-BAAC-D5079C8E7146}"/>
    <cellStyle name="Normal 12 11 3 2 3" xfId="7762" xr:uid="{00000000-0005-0000-0000-000078030000}"/>
    <cellStyle name="Normal 12 11 3 2 3 2" xfId="15850" xr:uid="{BBA51E13-7D43-41C6-A80A-BBAA8EDC8B8D}"/>
    <cellStyle name="Normal 12 11 3 2 3 2 2" xfId="32026" xr:uid="{914167BC-1824-4465-95BD-0F1339FA9F2B}"/>
    <cellStyle name="Normal 12 11 3 2 3 3" xfId="23938" xr:uid="{F3719A61-68A1-4655-B112-3BCDC48FFAA2}"/>
    <cellStyle name="Normal 12 11 3 2 4" xfId="10460" xr:uid="{D9558F8C-5376-45D2-96D8-8993B7D2C603}"/>
    <cellStyle name="Normal 12 11 3 2 4 2" xfId="26636" xr:uid="{039F0CE5-9E75-41F9-9891-D045AB3A8E79}"/>
    <cellStyle name="Normal 12 11 3 2 5" xfId="18548" xr:uid="{A4DE6EF3-626B-4B3A-9C19-654B2ABA985B}"/>
    <cellStyle name="Normal 12 11 3 3" xfId="3721" xr:uid="{00000000-0005-0000-0000-000079030000}"/>
    <cellStyle name="Normal 12 11 3 3 2" xfId="11809" xr:uid="{6514A5C6-4A39-4611-8B3B-A46DC3C372B9}"/>
    <cellStyle name="Normal 12 11 3 3 2 2" xfId="27985" xr:uid="{E959C107-5081-49C4-8B7C-AD41C9BFE046}"/>
    <cellStyle name="Normal 12 11 3 3 3" xfId="19897" xr:uid="{9F88CAD0-230F-48C9-BF08-7455ED98341C}"/>
    <cellStyle name="Normal 12 11 3 4" xfId="6415" xr:uid="{00000000-0005-0000-0000-00007A030000}"/>
    <cellStyle name="Normal 12 11 3 4 2" xfId="14503" xr:uid="{89BFA949-636E-4EBD-A650-BF4EC75C2ABB}"/>
    <cellStyle name="Normal 12 11 3 4 2 2" xfId="30679" xr:uid="{8486BC74-5A78-41AE-9D8C-BCF903642464}"/>
    <cellStyle name="Normal 12 11 3 4 3" xfId="22591" xr:uid="{77AF0DC1-E366-41B6-A404-974911ACCC1B}"/>
    <cellStyle name="Normal 12 11 3 5" xfId="9113" xr:uid="{47817523-9034-4F6C-8EDB-D0433C72338C}"/>
    <cellStyle name="Normal 12 11 3 5 2" xfId="25289" xr:uid="{89150CC2-01E4-4B2A-B1FC-C92FA96F49DD}"/>
    <cellStyle name="Normal 12 11 3 6" xfId="17201" xr:uid="{BFEF9A0D-B6ED-4D12-A5F8-72F0EA907583}"/>
    <cellStyle name="Normal 12 11 4" xfId="1700" xr:uid="{00000000-0005-0000-0000-00007B030000}"/>
    <cellStyle name="Normal 12 11 4 2" xfId="4396" xr:uid="{00000000-0005-0000-0000-00007C030000}"/>
    <cellStyle name="Normal 12 11 4 2 2" xfId="12484" xr:uid="{D9CDF748-6B7F-4C9A-929B-2E9C57C5D8FA}"/>
    <cellStyle name="Normal 12 11 4 2 2 2" xfId="28660" xr:uid="{2C135DF8-B09B-429E-9CF0-6414CA5CCA8B}"/>
    <cellStyle name="Normal 12 11 4 2 3" xfId="20572" xr:uid="{DA574D96-A177-4D67-8CFD-00C143B738AF}"/>
    <cellStyle name="Normal 12 11 4 3" xfId="7090" xr:uid="{00000000-0005-0000-0000-00007D030000}"/>
    <cellStyle name="Normal 12 11 4 3 2" xfId="15178" xr:uid="{31165894-434E-4048-8B35-6EDF1DE64867}"/>
    <cellStyle name="Normal 12 11 4 3 2 2" xfId="31354" xr:uid="{8626ACF1-C149-4570-81AC-1E3F0F7FA1F9}"/>
    <cellStyle name="Normal 12 11 4 3 3" xfId="23266" xr:uid="{3C745718-0FA9-41A0-BEA9-CF31A90D1E5E}"/>
    <cellStyle name="Normal 12 11 4 4" xfId="9788" xr:uid="{A96E2BBB-ACE8-48B7-9A7E-9CA235993025}"/>
    <cellStyle name="Normal 12 11 4 4 2" xfId="25964" xr:uid="{D8AC3F8A-5AAC-464C-B461-DA93F4A5E5A6}"/>
    <cellStyle name="Normal 12 11 4 5" xfId="17876" xr:uid="{A6D8F6EB-D86C-49EB-BF5F-FBF24CD7DE0B}"/>
    <cellStyle name="Normal 12 11 5" xfId="3049" xr:uid="{00000000-0005-0000-0000-00007E030000}"/>
    <cellStyle name="Normal 12 11 5 2" xfId="11137" xr:uid="{6B6D1C5C-6467-447B-8A12-C85BC854FD24}"/>
    <cellStyle name="Normal 12 11 5 2 2" xfId="27313" xr:uid="{88ECBA8E-2E76-45A5-B611-12673C7AF7FA}"/>
    <cellStyle name="Normal 12 11 5 3" xfId="19225" xr:uid="{6095CAD7-5FAE-4EAB-8AFA-18045901A55E}"/>
    <cellStyle name="Normal 12 11 6" xfId="5743" xr:uid="{00000000-0005-0000-0000-00007F030000}"/>
    <cellStyle name="Normal 12 11 6 2" xfId="13831" xr:uid="{B76B7001-C01D-4F49-AEFC-F33C8445AC95}"/>
    <cellStyle name="Normal 12 11 6 2 2" xfId="30007" xr:uid="{9E7CFF16-8053-41A5-B295-A324132734FA}"/>
    <cellStyle name="Normal 12 11 6 3" xfId="21919" xr:uid="{D2EB8871-C045-4B48-AD34-CDB31FD2F0EA}"/>
    <cellStyle name="Normal 12 11 7" xfId="8441" xr:uid="{146A0871-581F-4CA5-AFA7-DB621651EE68}"/>
    <cellStyle name="Normal 12 11 7 2" xfId="24617" xr:uid="{BCDCA6CD-8ABD-42DD-A371-10F4F37D54BD}"/>
    <cellStyle name="Normal 12 11 8" xfId="16529" xr:uid="{DDF1BC42-EDCC-4C99-A801-B85D529C30F6}"/>
    <cellStyle name="Normal 12 12" xfId="309" xr:uid="{00000000-0005-0000-0000-000080030000}"/>
    <cellStyle name="Normal 12 12 2" xfId="673" xr:uid="{00000000-0005-0000-0000-000081030000}"/>
    <cellStyle name="Normal 12 12 2 2" xfId="1348" xr:uid="{00000000-0005-0000-0000-000082030000}"/>
    <cellStyle name="Normal 12 12 2 2 2" xfId="2696" xr:uid="{00000000-0005-0000-0000-000083030000}"/>
    <cellStyle name="Normal 12 12 2 2 2 2" xfId="5392" xr:uid="{00000000-0005-0000-0000-000084030000}"/>
    <cellStyle name="Normal 12 12 2 2 2 2 2" xfId="13480" xr:uid="{7E3AF5CE-D6A5-4FC7-9EC7-349019CCB46C}"/>
    <cellStyle name="Normal 12 12 2 2 2 2 2 2" xfId="29656" xr:uid="{09488CDD-8474-4513-9C62-0D0CAC85C878}"/>
    <cellStyle name="Normal 12 12 2 2 2 2 3" xfId="21568" xr:uid="{A2007106-7CDA-435B-8956-4E786809628D}"/>
    <cellStyle name="Normal 12 12 2 2 2 3" xfId="8086" xr:uid="{00000000-0005-0000-0000-000085030000}"/>
    <cellStyle name="Normal 12 12 2 2 2 3 2" xfId="16174" xr:uid="{A04FAC02-2388-4E46-BD89-20D8E4F8645D}"/>
    <cellStyle name="Normal 12 12 2 2 2 3 2 2" xfId="32350" xr:uid="{124D7CB7-3BEB-4233-9E80-6E1E7F0BD40B}"/>
    <cellStyle name="Normal 12 12 2 2 2 3 3" xfId="24262" xr:uid="{587116C2-A271-49D9-8830-123C04FA371C}"/>
    <cellStyle name="Normal 12 12 2 2 2 4" xfId="10784" xr:uid="{10483945-54EF-4604-BBD8-B380C191FFD4}"/>
    <cellStyle name="Normal 12 12 2 2 2 4 2" xfId="26960" xr:uid="{1EFBA767-DF08-47B5-BA56-F1DEFC5D0145}"/>
    <cellStyle name="Normal 12 12 2 2 2 5" xfId="18872" xr:uid="{1798F18C-CBAE-4701-B733-23213550CCA1}"/>
    <cellStyle name="Normal 12 12 2 2 3" xfId="4045" xr:uid="{00000000-0005-0000-0000-000086030000}"/>
    <cellStyle name="Normal 12 12 2 2 3 2" xfId="12133" xr:uid="{8EA3ECD2-D6B7-4C18-B727-5CD02C895CBD}"/>
    <cellStyle name="Normal 12 12 2 2 3 2 2" xfId="28309" xr:uid="{E31A6B08-348A-44F1-963E-25E25FAC92D9}"/>
    <cellStyle name="Normal 12 12 2 2 3 3" xfId="20221" xr:uid="{552CCB57-4E83-48C0-8334-ECDF6A2968BC}"/>
    <cellStyle name="Normal 12 12 2 2 4" xfId="6739" xr:uid="{00000000-0005-0000-0000-000087030000}"/>
    <cellStyle name="Normal 12 12 2 2 4 2" xfId="14827" xr:uid="{F5A392F8-6B57-4C6B-B74F-B54ADE482DB2}"/>
    <cellStyle name="Normal 12 12 2 2 4 2 2" xfId="31003" xr:uid="{3FC458EC-284B-48D4-BF2E-D16D96D3C099}"/>
    <cellStyle name="Normal 12 12 2 2 4 3" xfId="22915" xr:uid="{D9C163F3-78AB-46F7-AF5E-6600CBF2CA35}"/>
    <cellStyle name="Normal 12 12 2 2 5" xfId="9437" xr:uid="{647E9797-9166-43E4-876C-A192E37F8F88}"/>
    <cellStyle name="Normal 12 12 2 2 5 2" xfId="25613" xr:uid="{0C69E721-60DA-4742-B756-A37DB95B06B1}"/>
    <cellStyle name="Normal 12 12 2 2 6" xfId="17525" xr:uid="{9707705C-3AE2-40EC-B217-A31D8E8DE2BE}"/>
    <cellStyle name="Normal 12 12 2 3" xfId="2024" xr:uid="{00000000-0005-0000-0000-000088030000}"/>
    <cellStyle name="Normal 12 12 2 3 2" xfId="4720" xr:uid="{00000000-0005-0000-0000-000089030000}"/>
    <cellStyle name="Normal 12 12 2 3 2 2" xfId="12808" xr:uid="{7DDF3578-3460-45A0-B05C-589256852D43}"/>
    <cellStyle name="Normal 12 12 2 3 2 2 2" xfId="28984" xr:uid="{89007589-C275-42B4-A659-D54E7382F75C}"/>
    <cellStyle name="Normal 12 12 2 3 2 3" xfId="20896" xr:uid="{91DC5DAE-68FC-4AFE-AC52-83A2142EC4E7}"/>
    <cellStyle name="Normal 12 12 2 3 3" xfId="7414" xr:uid="{00000000-0005-0000-0000-00008A030000}"/>
    <cellStyle name="Normal 12 12 2 3 3 2" xfId="15502" xr:uid="{6E0C959F-88D8-4E1E-B13B-9462F0E04AAF}"/>
    <cellStyle name="Normal 12 12 2 3 3 2 2" xfId="31678" xr:uid="{D7416A5D-E828-4253-A496-B660BC7BDC74}"/>
    <cellStyle name="Normal 12 12 2 3 3 3" xfId="23590" xr:uid="{F3C6C6D4-8152-4900-90F2-B8003958F73E}"/>
    <cellStyle name="Normal 12 12 2 3 4" xfId="10112" xr:uid="{0AE6577E-E6B2-4A80-ABB5-69C71D27552A}"/>
    <cellStyle name="Normal 12 12 2 3 4 2" xfId="26288" xr:uid="{ECB97E57-D6CB-4A39-AD39-1DD124031DA6}"/>
    <cellStyle name="Normal 12 12 2 3 5" xfId="18200" xr:uid="{AFE75420-5E34-46D9-BB70-85B1468FBFF9}"/>
    <cellStyle name="Normal 12 12 2 4" xfId="3373" xr:uid="{00000000-0005-0000-0000-00008B030000}"/>
    <cellStyle name="Normal 12 12 2 4 2" xfId="11461" xr:uid="{3532A41A-2CFC-4609-98E5-349A514DF185}"/>
    <cellStyle name="Normal 12 12 2 4 2 2" xfId="27637" xr:uid="{257250DD-221E-455A-92E1-6EE20FD0AF05}"/>
    <cellStyle name="Normal 12 12 2 4 3" xfId="19549" xr:uid="{6187BA27-C8BE-4D4B-BA8D-E290AFAFF07B}"/>
    <cellStyle name="Normal 12 12 2 5" xfId="6067" xr:uid="{00000000-0005-0000-0000-00008C030000}"/>
    <cellStyle name="Normal 12 12 2 5 2" xfId="14155" xr:uid="{D7C15867-020D-4285-9817-4BE872C3600B}"/>
    <cellStyle name="Normal 12 12 2 5 2 2" xfId="30331" xr:uid="{DFCFF9DB-68A0-40A1-AD4B-3280C1FD711B}"/>
    <cellStyle name="Normal 12 12 2 5 3" xfId="22243" xr:uid="{B29E4D1F-828B-4107-8387-DDB21B64A23A}"/>
    <cellStyle name="Normal 12 12 2 6" xfId="8765" xr:uid="{FFBB3F43-C100-42DE-B45D-2B09D63C81CF}"/>
    <cellStyle name="Normal 12 12 2 6 2" xfId="24941" xr:uid="{5CDD437A-2EC1-4E85-B31B-7CE2044FED95}"/>
    <cellStyle name="Normal 12 12 2 7" xfId="16853" xr:uid="{9A88A538-9105-4A53-9A11-301C677C4C20}"/>
    <cellStyle name="Normal 12 12 3" xfId="1012" xr:uid="{00000000-0005-0000-0000-00008D030000}"/>
    <cellStyle name="Normal 12 12 3 2" xfId="2360" xr:uid="{00000000-0005-0000-0000-00008E030000}"/>
    <cellStyle name="Normal 12 12 3 2 2" xfId="5056" xr:uid="{00000000-0005-0000-0000-00008F030000}"/>
    <cellStyle name="Normal 12 12 3 2 2 2" xfId="13144" xr:uid="{90CB8CE1-6C20-431D-99F4-8A7DE608980C}"/>
    <cellStyle name="Normal 12 12 3 2 2 2 2" xfId="29320" xr:uid="{526C94BA-0230-4AAB-8FEB-D3E27022012E}"/>
    <cellStyle name="Normal 12 12 3 2 2 3" xfId="21232" xr:uid="{72241F6F-8760-4A4D-A8FF-6547BED222C3}"/>
    <cellStyle name="Normal 12 12 3 2 3" xfId="7750" xr:uid="{00000000-0005-0000-0000-000090030000}"/>
    <cellStyle name="Normal 12 12 3 2 3 2" xfId="15838" xr:uid="{78EAA8AF-242C-4E60-82EA-F709817C381A}"/>
    <cellStyle name="Normal 12 12 3 2 3 2 2" xfId="32014" xr:uid="{B65C9799-E54A-4E30-A451-57AD12FE1520}"/>
    <cellStyle name="Normal 12 12 3 2 3 3" xfId="23926" xr:uid="{DBAA2B57-C97D-40E3-A0EA-7A4A160A6400}"/>
    <cellStyle name="Normal 12 12 3 2 4" xfId="10448" xr:uid="{E9226E6D-BFF2-444D-B898-ABE505603072}"/>
    <cellStyle name="Normal 12 12 3 2 4 2" xfId="26624" xr:uid="{2AE58877-4BD0-4B9E-9886-78CF0DA1F9C5}"/>
    <cellStyle name="Normal 12 12 3 2 5" xfId="18536" xr:uid="{AA99B6D6-36D6-47A9-87A6-5AD8AC8543D6}"/>
    <cellStyle name="Normal 12 12 3 3" xfId="3709" xr:uid="{00000000-0005-0000-0000-000091030000}"/>
    <cellStyle name="Normal 12 12 3 3 2" xfId="11797" xr:uid="{62A50077-0563-4CA4-ADE9-69C51A7337CA}"/>
    <cellStyle name="Normal 12 12 3 3 2 2" xfId="27973" xr:uid="{7021894A-7480-48C5-984A-6AA70750FF83}"/>
    <cellStyle name="Normal 12 12 3 3 3" xfId="19885" xr:uid="{F578B593-1701-4BD5-9340-99A149B8FF99}"/>
    <cellStyle name="Normal 12 12 3 4" xfId="6403" xr:uid="{00000000-0005-0000-0000-000092030000}"/>
    <cellStyle name="Normal 12 12 3 4 2" xfId="14491" xr:uid="{F01AC343-D7A9-4B70-A9A4-999260144386}"/>
    <cellStyle name="Normal 12 12 3 4 2 2" xfId="30667" xr:uid="{4E72BE12-734E-46B2-B9AB-A6C15F7BD15A}"/>
    <cellStyle name="Normal 12 12 3 4 3" xfId="22579" xr:uid="{0DE2BBE6-BE5D-4E27-B7EE-EDD144F7AA47}"/>
    <cellStyle name="Normal 12 12 3 5" xfId="9101" xr:uid="{8BE02629-2664-4125-814B-22C3B31ECE93}"/>
    <cellStyle name="Normal 12 12 3 5 2" xfId="25277" xr:uid="{67834038-0734-4B0D-B28B-C398BBC0ED46}"/>
    <cellStyle name="Normal 12 12 3 6" xfId="17189" xr:uid="{DE05B0D8-B659-48D4-9D2A-930C9BB2465A}"/>
    <cellStyle name="Normal 12 12 4" xfId="1688" xr:uid="{00000000-0005-0000-0000-000093030000}"/>
    <cellStyle name="Normal 12 12 4 2" xfId="4384" xr:uid="{00000000-0005-0000-0000-000094030000}"/>
    <cellStyle name="Normal 12 12 4 2 2" xfId="12472" xr:uid="{A0B4120F-3B18-48AB-BDFB-B8E23F15BF5A}"/>
    <cellStyle name="Normal 12 12 4 2 2 2" xfId="28648" xr:uid="{A3BD253C-E044-4332-979B-AFA16D37893B}"/>
    <cellStyle name="Normal 12 12 4 2 3" xfId="20560" xr:uid="{1F94DE3E-443D-49C4-B164-433A6DDCAF0B}"/>
    <cellStyle name="Normal 12 12 4 3" xfId="7078" xr:uid="{00000000-0005-0000-0000-000095030000}"/>
    <cellStyle name="Normal 12 12 4 3 2" xfId="15166" xr:uid="{6A8D8798-445D-43C5-916E-B186D46847EE}"/>
    <cellStyle name="Normal 12 12 4 3 2 2" xfId="31342" xr:uid="{AF014E6A-47C5-4337-BE67-E46794EE2FCC}"/>
    <cellStyle name="Normal 12 12 4 3 3" xfId="23254" xr:uid="{BA0981F8-F884-4A89-9518-E9D7946810B5}"/>
    <cellStyle name="Normal 12 12 4 4" xfId="9776" xr:uid="{D70934FF-FC58-4E29-B762-93A240B95DFF}"/>
    <cellStyle name="Normal 12 12 4 4 2" xfId="25952" xr:uid="{9C517A8A-319A-400D-8507-DD95A0E8B5F3}"/>
    <cellStyle name="Normal 12 12 4 5" xfId="17864" xr:uid="{5D563AAE-36D9-4254-9DFA-DAD1F9349135}"/>
    <cellStyle name="Normal 12 12 5" xfId="3037" xr:uid="{00000000-0005-0000-0000-000096030000}"/>
    <cellStyle name="Normal 12 12 5 2" xfId="11125" xr:uid="{DFA144AE-3C24-4396-AF79-0C75DFC8449A}"/>
    <cellStyle name="Normal 12 12 5 2 2" xfId="27301" xr:uid="{FCF5D8EE-5F5D-4AA1-8F04-622702ACC445}"/>
    <cellStyle name="Normal 12 12 5 3" xfId="19213" xr:uid="{9C1F18E8-E6A6-4717-B376-3E044F13A939}"/>
    <cellStyle name="Normal 12 12 6" xfId="5731" xr:uid="{00000000-0005-0000-0000-000097030000}"/>
    <cellStyle name="Normal 12 12 6 2" xfId="13819" xr:uid="{B7C3802C-1308-4AF0-BA12-C09D882B8F86}"/>
    <cellStyle name="Normal 12 12 6 2 2" xfId="29995" xr:uid="{274ACB40-BE2B-4BAD-8FD8-FC6075F570AF}"/>
    <cellStyle name="Normal 12 12 6 3" xfId="21907" xr:uid="{7346EEE6-902D-48FC-88BE-125B872DB0D2}"/>
    <cellStyle name="Normal 12 12 7" xfId="8429" xr:uid="{28692813-2871-417B-AC14-145AA6911CA8}"/>
    <cellStyle name="Normal 12 12 7 2" xfId="24605" xr:uid="{6635264D-D46A-4845-99B7-B9282B4DE483}"/>
    <cellStyle name="Normal 12 12 8" xfId="16517" xr:uid="{A0DDE3BE-7F68-4C06-9F2D-0814F9076819}"/>
    <cellStyle name="Normal 12 13" xfId="265" xr:uid="{00000000-0005-0000-0000-000098030000}"/>
    <cellStyle name="Normal 12 13 2" xfId="638" xr:uid="{00000000-0005-0000-0000-000099030000}"/>
    <cellStyle name="Normal 12 13 2 2" xfId="1313" xr:uid="{00000000-0005-0000-0000-00009A030000}"/>
    <cellStyle name="Normal 12 13 2 2 2" xfId="2661" xr:uid="{00000000-0005-0000-0000-00009B030000}"/>
    <cellStyle name="Normal 12 13 2 2 2 2" xfId="5357" xr:uid="{00000000-0005-0000-0000-00009C030000}"/>
    <cellStyle name="Normal 12 13 2 2 2 2 2" xfId="13445" xr:uid="{DAAF90E0-4B6B-462F-87A9-3F0EBDDC93FB}"/>
    <cellStyle name="Normal 12 13 2 2 2 2 2 2" xfId="29621" xr:uid="{7FF2B537-3AEE-4D7E-993F-18DE869AAB20}"/>
    <cellStyle name="Normal 12 13 2 2 2 2 3" xfId="21533" xr:uid="{BC8D45D2-9964-438F-A3DE-E933537E3490}"/>
    <cellStyle name="Normal 12 13 2 2 2 3" xfId="8051" xr:uid="{00000000-0005-0000-0000-00009D030000}"/>
    <cellStyle name="Normal 12 13 2 2 2 3 2" xfId="16139" xr:uid="{D58B779E-0EB8-440D-8549-BD9B2A140F0A}"/>
    <cellStyle name="Normal 12 13 2 2 2 3 2 2" xfId="32315" xr:uid="{6373D01E-C2A2-487F-A4EA-70C3FAB3B685}"/>
    <cellStyle name="Normal 12 13 2 2 2 3 3" xfId="24227" xr:uid="{EBE50085-3278-4BB9-9655-9CCE15EA18E3}"/>
    <cellStyle name="Normal 12 13 2 2 2 4" xfId="10749" xr:uid="{8972AF5C-E1B2-4635-8C61-0AAE9AAA261B}"/>
    <cellStyle name="Normal 12 13 2 2 2 4 2" xfId="26925" xr:uid="{CC077FFA-E5CF-42BA-BA6C-6754E340C4E1}"/>
    <cellStyle name="Normal 12 13 2 2 2 5" xfId="18837" xr:uid="{D22FCE7B-42DA-42F5-BDFD-F8CDCADE5F60}"/>
    <cellStyle name="Normal 12 13 2 2 3" xfId="4010" xr:uid="{00000000-0005-0000-0000-00009E030000}"/>
    <cellStyle name="Normal 12 13 2 2 3 2" xfId="12098" xr:uid="{29755C4E-F04F-4B20-9E57-C44F87D19E37}"/>
    <cellStyle name="Normal 12 13 2 2 3 2 2" xfId="28274" xr:uid="{E56EC67C-5BD5-4F94-B876-FF78388390BC}"/>
    <cellStyle name="Normal 12 13 2 2 3 3" xfId="20186" xr:uid="{AF975949-B328-4A5E-862E-24706B292671}"/>
    <cellStyle name="Normal 12 13 2 2 4" xfId="6704" xr:uid="{00000000-0005-0000-0000-00009F030000}"/>
    <cellStyle name="Normal 12 13 2 2 4 2" xfId="14792" xr:uid="{49FB6A98-A78D-406C-BA1E-CED9954BB026}"/>
    <cellStyle name="Normal 12 13 2 2 4 2 2" xfId="30968" xr:uid="{86D3737F-C0C8-4082-AA56-A50438FD0559}"/>
    <cellStyle name="Normal 12 13 2 2 4 3" xfId="22880" xr:uid="{9432C595-F2ED-48E3-9B1B-2A42F539701C}"/>
    <cellStyle name="Normal 12 13 2 2 5" xfId="9402" xr:uid="{58998684-4EB6-4D24-81CF-29C072D6E79C}"/>
    <cellStyle name="Normal 12 13 2 2 5 2" xfId="25578" xr:uid="{916C7966-F2E6-4780-A985-E4B0A129FD82}"/>
    <cellStyle name="Normal 12 13 2 2 6" xfId="17490" xr:uid="{475C843F-84A0-4B1F-AB5C-AC986FC5DB9E}"/>
    <cellStyle name="Normal 12 13 2 3" xfId="1989" xr:uid="{00000000-0005-0000-0000-0000A0030000}"/>
    <cellStyle name="Normal 12 13 2 3 2" xfId="4685" xr:uid="{00000000-0005-0000-0000-0000A1030000}"/>
    <cellStyle name="Normal 12 13 2 3 2 2" xfId="12773" xr:uid="{3D2D8D75-E1D4-4D7C-9669-4506AB230861}"/>
    <cellStyle name="Normal 12 13 2 3 2 2 2" xfId="28949" xr:uid="{BA3B2AC8-1B4D-4453-A50F-FA2824FF907C}"/>
    <cellStyle name="Normal 12 13 2 3 2 3" xfId="20861" xr:uid="{A8FF6C2E-9D18-407C-89D8-1E9CA5D258DA}"/>
    <cellStyle name="Normal 12 13 2 3 3" xfId="7379" xr:uid="{00000000-0005-0000-0000-0000A2030000}"/>
    <cellStyle name="Normal 12 13 2 3 3 2" xfId="15467" xr:uid="{964147F8-66A6-4BA2-A369-FEBF8B29FC9C}"/>
    <cellStyle name="Normal 12 13 2 3 3 2 2" xfId="31643" xr:uid="{700FA190-457B-4E13-BC13-74C73A98F422}"/>
    <cellStyle name="Normal 12 13 2 3 3 3" xfId="23555" xr:uid="{DAD57E4F-B9F0-4D14-9236-B46013147E90}"/>
    <cellStyle name="Normal 12 13 2 3 4" xfId="10077" xr:uid="{5F7048F5-DD7A-4D40-8EF7-BC359098EAA0}"/>
    <cellStyle name="Normal 12 13 2 3 4 2" xfId="26253" xr:uid="{229BE9F4-AC2D-4222-BE8B-7B701D771659}"/>
    <cellStyle name="Normal 12 13 2 3 5" xfId="18165" xr:uid="{9E62E150-B08E-4163-BCAC-A104A159F699}"/>
    <cellStyle name="Normal 12 13 2 4" xfId="3338" xr:uid="{00000000-0005-0000-0000-0000A3030000}"/>
    <cellStyle name="Normal 12 13 2 4 2" xfId="11426" xr:uid="{F77FA2AA-0659-4B92-9D5F-CFEE63FD4265}"/>
    <cellStyle name="Normal 12 13 2 4 2 2" xfId="27602" xr:uid="{E50C79B7-45F8-4CFB-8CCB-EDB504C141C3}"/>
    <cellStyle name="Normal 12 13 2 4 3" xfId="19514" xr:uid="{1339338C-9FEF-4160-B45C-62EE4939B4B9}"/>
    <cellStyle name="Normal 12 13 2 5" xfId="6032" xr:uid="{00000000-0005-0000-0000-0000A4030000}"/>
    <cellStyle name="Normal 12 13 2 5 2" xfId="14120" xr:uid="{9F3F5CCF-4331-47CB-B364-59051683C8FF}"/>
    <cellStyle name="Normal 12 13 2 5 2 2" xfId="30296" xr:uid="{A2F5C6F2-1021-4EE9-A609-095C6765A367}"/>
    <cellStyle name="Normal 12 13 2 5 3" xfId="22208" xr:uid="{4BBA13B4-CD4E-4587-B7FC-07B28D082797}"/>
    <cellStyle name="Normal 12 13 2 6" xfId="8730" xr:uid="{CDCA8694-D32D-49CD-81C6-DBD028EF3BCE}"/>
    <cellStyle name="Normal 12 13 2 6 2" xfId="24906" xr:uid="{608028BC-213B-49B7-9BC2-A99A48A71AC0}"/>
    <cellStyle name="Normal 12 13 2 7" xfId="16818" xr:uid="{ADF2C125-7AF1-4F5B-B88A-69B4BA3B0F2C}"/>
    <cellStyle name="Normal 12 13 3" xfId="977" xr:uid="{00000000-0005-0000-0000-0000A5030000}"/>
    <cellStyle name="Normal 12 13 3 2" xfId="2325" xr:uid="{00000000-0005-0000-0000-0000A6030000}"/>
    <cellStyle name="Normal 12 13 3 2 2" xfId="5021" xr:uid="{00000000-0005-0000-0000-0000A7030000}"/>
    <cellStyle name="Normal 12 13 3 2 2 2" xfId="13109" xr:uid="{8B368935-97DD-4C99-A1F0-02B6DDC8FA40}"/>
    <cellStyle name="Normal 12 13 3 2 2 2 2" xfId="29285" xr:uid="{8B4D914D-F0ED-4D35-A598-569D34FE7FEC}"/>
    <cellStyle name="Normal 12 13 3 2 2 3" xfId="21197" xr:uid="{18C7BA02-1744-4C27-8F7D-B43F2CC7A73F}"/>
    <cellStyle name="Normal 12 13 3 2 3" xfId="7715" xr:uid="{00000000-0005-0000-0000-0000A8030000}"/>
    <cellStyle name="Normal 12 13 3 2 3 2" xfId="15803" xr:uid="{BB406A16-90E7-4A01-ACC3-42BA386BB27E}"/>
    <cellStyle name="Normal 12 13 3 2 3 2 2" xfId="31979" xr:uid="{A07A5DDB-A4C9-40BE-8625-785F6F34FADA}"/>
    <cellStyle name="Normal 12 13 3 2 3 3" xfId="23891" xr:uid="{513EDE06-600F-4F47-9A19-9D1B443A01AE}"/>
    <cellStyle name="Normal 12 13 3 2 4" xfId="10413" xr:uid="{AED1C8E5-9453-40A1-8732-B4046243E802}"/>
    <cellStyle name="Normal 12 13 3 2 4 2" xfId="26589" xr:uid="{F3199B2C-1283-4B64-8A14-04BE48B46BD7}"/>
    <cellStyle name="Normal 12 13 3 2 5" xfId="18501" xr:uid="{07BAAC97-71A3-4679-A27E-DFE69557BEE8}"/>
    <cellStyle name="Normal 12 13 3 3" xfId="3674" xr:uid="{00000000-0005-0000-0000-0000A9030000}"/>
    <cellStyle name="Normal 12 13 3 3 2" xfId="11762" xr:uid="{3733503F-2D8E-4270-893E-3D6BBE65D70D}"/>
    <cellStyle name="Normal 12 13 3 3 2 2" xfId="27938" xr:uid="{017050AB-7243-465D-875C-E708A2517C47}"/>
    <cellStyle name="Normal 12 13 3 3 3" xfId="19850" xr:uid="{BB0C5F4B-9B3D-4308-85D9-9963E4DB6D72}"/>
    <cellStyle name="Normal 12 13 3 4" xfId="6368" xr:uid="{00000000-0005-0000-0000-0000AA030000}"/>
    <cellStyle name="Normal 12 13 3 4 2" xfId="14456" xr:uid="{4EBCB561-853F-4E9B-A063-76E38C9EBD40}"/>
    <cellStyle name="Normal 12 13 3 4 2 2" xfId="30632" xr:uid="{3156D88D-FC0F-4B02-A681-37C643C743BA}"/>
    <cellStyle name="Normal 12 13 3 4 3" xfId="22544" xr:uid="{4119CE27-D265-4437-8FE9-FC7E33DF8DC1}"/>
    <cellStyle name="Normal 12 13 3 5" xfId="9066" xr:uid="{FE24FFEB-217A-4E73-90F1-866DCBD311F5}"/>
    <cellStyle name="Normal 12 13 3 5 2" xfId="25242" xr:uid="{EEC2E5B1-F1C4-4448-928D-3953811C1882}"/>
    <cellStyle name="Normal 12 13 3 6" xfId="17154" xr:uid="{A4D9A0BB-2B9D-4B7A-908B-D65CFD0E1065}"/>
    <cellStyle name="Normal 12 13 4" xfId="1653" xr:uid="{00000000-0005-0000-0000-0000AB030000}"/>
    <cellStyle name="Normal 12 13 4 2" xfId="4349" xr:uid="{00000000-0005-0000-0000-0000AC030000}"/>
    <cellStyle name="Normal 12 13 4 2 2" xfId="12437" xr:uid="{1B3391E5-9A62-4970-A10B-59698BAC0146}"/>
    <cellStyle name="Normal 12 13 4 2 2 2" xfId="28613" xr:uid="{15D81568-EB24-47CC-B80C-E337C6988677}"/>
    <cellStyle name="Normal 12 13 4 2 3" xfId="20525" xr:uid="{04D232D4-3208-4E98-BCE5-991273259779}"/>
    <cellStyle name="Normal 12 13 4 3" xfId="7043" xr:uid="{00000000-0005-0000-0000-0000AD030000}"/>
    <cellStyle name="Normal 12 13 4 3 2" xfId="15131" xr:uid="{B4DAA454-4C39-4E58-A397-6E36136808EB}"/>
    <cellStyle name="Normal 12 13 4 3 2 2" xfId="31307" xr:uid="{BB08A12B-BA7D-4582-8397-A3AE844921DB}"/>
    <cellStyle name="Normal 12 13 4 3 3" xfId="23219" xr:uid="{94BEF72B-7EFC-4322-9C00-898E84713627}"/>
    <cellStyle name="Normal 12 13 4 4" xfId="9741" xr:uid="{F47F5631-4715-4350-8375-A9ADC16C2901}"/>
    <cellStyle name="Normal 12 13 4 4 2" xfId="25917" xr:uid="{E304528D-9D6A-460D-BDA1-98932E181C2D}"/>
    <cellStyle name="Normal 12 13 4 5" xfId="17829" xr:uid="{1AED1A93-6A29-45F3-9E31-6D092B3AA355}"/>
    <cellStyle name="Normal 12 13 5" xfId="3002" xr:uid="{00000000-0005-0000-0000-0000AE030000}"/>
    <cellStyle name="Normal 12 13 5 2" xfId="11090" xr:uid="{5FF3F735-F2A0-4B62-8758-5525D59B3AF5}"/>
    <cellStyle name="Normal 12 13 5 2 2" xfId="27266" xr:uid="{2EE27376-742F-45B9-AA85-BC4789AFC604}"/>
    <cellStyle name="Normal 12 13 5 3" xfId="19178" xr:uid="{DD8A7117-596E-4111-B513-B42D8660C0EB}"/>
    <cellStyle name="Normal 12 13 6" xfId="5696" xr:uid="{00000000-0005-0000-0000-0000AF030000}"/>
    <cellStyle name="Normal 12 13 6 2" xfId="13784" xr:uid="{57563D21-8D0B-429D-B7A5-F66E20E57F86}"/>
    <cellStyle name="Normal 12 13 6 2 2" xfId="29960" xr:uid="{B2269AB2-EAA5-45DE-9F26-910A72D066A1}"/>
    <cellStyle name="Normal 12 13 6 3" xfId="21872" xr:uid="{2ADE9F81-7B42-42C0-A493-83BB8D04E9D5}"/>
    <cellStyle name="Normal 12 13 7" xfId="8394" xr:uid="{3ECCB43D-0FC6-4564-93A6-D969666179A3}"/>
    <cellStyle name="Normal 12 13 7 2" xfId="24570" xr:uid="{B4D7BB41-F42E-417F-9236-C81519360AEA}"/>
    <cellStyle name="Normal 12 13 8" xfId="16482" xr:uid="{D05F590A-E0E7-40BD-877A-44B78AC0F45A}"/>
    <cellStyle name="Normal 12 14" xfId="399" xr:uid="{00000000-0005-0000-0000-0000B0030000}"/>
    <cellStyle name="Normal 12 14 2" xfId="750" xr:uid="{00000000-0005-0000-0000-0000B1030000}"/>
    <cellStyle name="Normal 12 14 2 2" xfId="1425" xr:uid="{00000000-0005-0000-0000-0000B2030000}"/>
    <cellStyle name="Normal 12 14 2 2 2" xfId="2773" xr:uid="{00000000-0005-0000-0000-0000B3030000}"/>
    <cellStyle name="Normal 12 14 2 2 2 2" xfId="5469" xr:uid="{00000000-0005-0000-0000-0000B4030000}"/>
    <cellStyle name="Normal 12 14 2 2 2 2 2" xfId="13557" xr:uid="{0A7375DA-F24A-4D01-BBDC-4EC2040BE771}"/>
    <cellStyle name="Normal 12 14 2 2 2 2 2 2" xfId="29733" xr:uid="{2C4979D6-3D80-47E7-B04E-812BD2D2EA44}"/>
    <cellStyle name="Normal 12 14 2 2 2 2 3" xfId="21645" xr:uid="{5EDC3D5E-3B7D-44D9-9AEF-6C0FF9956BC0}"/>
    <cellStyle name="Normal 12 14 2 2 2 3" xfId="8163" xr:uid="{00000000-0005-0000-0000-0000B5030000}"/>
    <cellStyle name="Normal 12 14 2 2 2 3 2" xfId="16251" xr:uid="{9B34B055-5223-4E0B-9A16-C9F6575FB0B5}"/>
    <cellStyle name="Normal 12 14 2 2 2 3 2 2" xfId="32427" xr:uid="{066A2700-CA68-4D23-8285-E0969BC7A3A9}"/>
    <cellStyle name="Normal 12 14 2 2 2 3 3" xfId="24339" xr:uid="{F3730FE0-EE56-4D48-8152-6BE1253FA8BD}"/>
    <cellStyle name="Normal 12 14 2 2 2 4" xfId="10861" xr:uid="{64ACEE79-61F4-4DE3-B9C7-0E761D88DBBB}"/>
    <cellStyle name="Normal 12 14 2 2 2 4 2" xfId="27037" xr:uid="{75C3520E-7D95-4A13-B7B7-0482A51FA7C1}"/>
    <cellStyle name="Normal 12 14 2 2 2 5" xfId="18949" xr:uid="{65F94842-B080-410F-AD3D-9809E3D32CCD}"/>
    <cellStyle name="Normal 12 14 2 2 3" xfId="4122" xr:uid="{00000000-0005-0000-0000-0000B6030000}"/>
    <cellStyle name="Normal 12 14 2 2 3 2" xfId="12210" xr:uid="{7AAD8903-A57C-488C-A310-D7A0A83F098F}"/>
    <cellStyle name="Normal 12 14 2 2 3 2 2" xfId="28386" xr:uid="{BFC2E455-2144-4502-9D95-8D06B3294DBC}"/>
    <cellStyle name="Normal 12 14 2 2 3 3" xfId="20298" xr:uid="{D267E833-24D1-4F64-9B19-1B2ED9E300AA}"/>
    <cellStyle name="Normal 12 14 2 2 4" xfId="6816" xr:uid="{00000000-0005-0000-0000-0000B7030000}"/>
    <cellStyle name="Normal 12 14 2 2 4 2" xfId="14904" xr:uid="{D1F0F460-3FDE-4A82-AB28-E852F9A4EAF1}"/>
    <cellStyle name="Normal 12 14 2 2 4 2 2" xfId="31080" xr:uid="{1D254F08-2E97-438A-9730-7A390249F65F}"/>
    <cellStyle name="Normal 12 14 2 2 4 3" xfId="22992" xr:uid="{CEDA9B30-3BB9-4A0F-A096-E3EF95BA64C0}"/>
    <cellStyle name="Normal 12 14 2 2 5" xfId="9514" xr:uid="{4AE84D46-4099-49D2-AE8B-D3171E99CAF8}"/>
    <cellStyle name="Normal 12 14 2 2 5 2" xfId="25690" xr:uid="{ACE6BFDA-8186-49D4-8B64-70B7D8CFF8CD}"/>
    <cellStyle name="Normal 12 14 2 2 6" xfId="17602" xr:uid="{705C729C-BDB4-4BE9-A3A6-4092261CBCC4}"/>
    <cellStyle name="Normal 12 14 2 3" xfId="2101" xr:uid="{00000000-0005-0000-0000-0000B8030000}"/>
    <cellStyle name="Normal 12 14 2 3 2" xfId="4797" xr:uid="{00000000-0005-0000-0000-0000B9030000}"/>
    <cellStyle name="Normal 12 14 2 3 2 2" xfId="12885" xr:uid="{144EEEA9-9580-47FE-BD6E-202B6C5DADC4}"/>
    <cellStyle name="Normal 12 14 2 3 2 2 2" xfId="29061" xr:uid="{37E75D5F-6E23-490A-A9A2-552C96CC8288}"/>
    <cellStyle name="Normal 12 14 2 3 2 3" xfId="20973" xr:uid="{9A90C463-6900-47D7-8902-8AA159E8B6C8}"/>
    <cellStyle name="Normal 12 14 2 3 3" xfId="7491" xr:uid="{00000000-0005-0000-0000-0000BA030000}"/>
    <cellStyle name="Normal 12 14 2 3 3 2" xfId="15579" xr:uid="{A4545C17-965C-4D15-B026-FF8B75A63FCA}"/>
    <cellStyle name="Normal 12 14 2 3 3 2 2" xfId="31755" xr:uid="{1A6E8DF1-1626-44E9-9C1D-CF7AC79EC0EA}"/>
    <cellStyle name="Normal 12 14 2 3 3 3" xfId="23667" xr:uid="{1188D112-E5D7-44D4-93D6-7F812D5144BE}"/>
    <cellStyle name="Normal 12 14 2 3 4" xfId="10189" xr:uid="{21BB99C9-D4E6-4482-BF4A-97C864384050}"/>
    <cellStyle name="Normal 12 14 2 3 4 2" xfId="26365" xr:uid="{0B3C9194-9B5A-4EA2-BD9C-67B612F5E2CC}"/>
    <cellStyle name="Normal 12 14 2 3 5" xfId="18277" xr:uid="{1093938F-BDF9-4853-84A7-A1A0B0311213}"/>
    <cellStyle name="Normal 12 14 2 4" xfId="3450" xr:uid="{00000000-0005-0000-0000-0000BB030000}"/>
    <cellStyle name="Normal 12 14 2 4 2" xfId="11538" xr:uid="{D93122A7-2672-4E41-85B3-62AB98DE95BE}"/>
    <cellStyle name="Normal 12 14 2 4 2 2" xfId="27714" xr:uid="{7A4B4C51-493A-45D9-84B9-6D35E350291F}"/>
    <cellStyle name="Normal 12 14 2 4 3" xfId="19626" xr:uid="{B6EDCEA1-B154-4B33-9B37-775348ECE6C6}"/>
    <cellStyle name="Normal 12 14 2 5" xfId="6144" xr:uid="{00000000-0005-0000-0000-0000BC030000}"/>
    <cellStyle name="Normal 12 14 2 5 2" xfId="14232" xr:uid="{A7B2ED70-DD8F-428A-9BF3-C6A22D05EBE0}"/>
    <cellStyle name="Normal 12 14 2 5 2 2" xfId="30408" xr:uid="{7C75E021-45D4-4CED-A80D-7445E658306D}"/>
    <cellStyle name="Normal 12 14 2 5 3" xfId="22320" xr:uid="{2DA59055-573E-472C-8C6F-0F89FC709643}"/>
    <cellStyle name="Normal 12 14 2 6" xfId="8842" xr:uid="{2B711A00-FD63-4D3C-BA38-A490E17D4175}"/>
    <cellStyle name="Normal 12 14 2 6 2" xfId="25018" xr:uid="{04DED973-433E-4889-AEE4-159C7B411529}"/>
    <cellStyle name="Normal 12 14 2 7" xfId="16930" xr:uid="{B226856E-E10E-46EA-9CDD-58E411294612}"/>
    <cellStyle name="Normal 12 14 3" xfId="1089" xr:uid="{00000000-0005-0000-0000-0000BD030000}"/>
    <cellStyle name="Normal 12 14 3 2" xfId="2437" xr:uid="{00000000-0005-0000-0000-0000BE030000}"/>
    <cellStyle name="Normal 12 14 3 2 2" xfId="5133" xr:uid="{00000000-0005-0000-0000-0000BF030000}"/>
    <cellStyle name="Normal 12 14 3 2 2 2" xfId="13221" xr:uid="{A6A84956-33CA-42B3-A61C-974B7A09AB16}"/>
    <cellStyle name="Normal 12 14 3 2 2 2 2" xfId="29397" xr:uid="{D258DEA1-B4F1-48E5-92F4-20682DF9A16E}"/>
    <cellStyle name="Normal 12 14 3 2 2 3" xfId="21309" xr:uid="{AD0D06FF-5C6A-41AE-A8E8-5A1D590DBDA0}"/>
    <cellStyle name="Normal 12 14 3 2 3" xfId="7827" xr:uid="{00000000-0005-0000-0000-0000C0030000}"/>
    <cellStyle name="Normal 12 14 3 2 3 2" xfId="15915" xr:uid="{5F4C6C50-E371-44D3-B68F-CF94D14E4689}"/>
    <cellStyle name="Normal 12 14 3 2 3 2 2" xfId="32091" xr:uid="{6C2BF815-A3D9-4BCA-A51B-FE267BFC8DE9}"/>
    <cellStyle name="Normal 12 14 3 2 3 3" xfId="24003" xr:uid="{3C05322A-B4C9-408C-BBE7-D9DBD371A49C}"/>
    <cellStyle name="Normal 12 14 3 2 4" xfId="10525" xr:uid="{8CA2C255-0A3B-4111-BB74-AC7504B8B8A1}"/>
    <cellStyle name="Normal 12 14 3 2 4 2" xfId="26701" xr:uid="{4C9B2D49-546E-4B58-A196-EE5094617A60}"/>
    <cellStyle name="Normal 12 14 3 2 5" xfId="18613" xr:uid="{72504782-C264-47B8-830D-C03ABCBF38B0}"/>
    <cellStyle name="Normal 12 14 3 3" xfId="3786" xr:uid="{00000000-0005-0000-0000-0000C1030000}"/>
    <cellStyle name="Normal 12 14 3 3 2" xfId="11874" xr:uid="{4F1B022A-9FC5-4FC8-8C3F-90F8E5C1C029}"/>
    <cellStyle name="Normal 12 14 3 3 2 2" xfId="28050" xr:uid="{10176A15-7EBD-47C1-B616-096C65474843}"/>
    <cellStyle name="Normal 12 14 3 3 3" xfId="19962" xr:uid="{557FF248-03EE-4F60-9079-A27FB978C695}"/>
    <cellStyle name="Normal 12 14 3 4" xfId="6480" xr:uid="{00000000-0005-0000-0000-0000C2030000}"/>
    <cellStyle name="Normal 12 14 3 4 2" xfId="14568" xr:uid="{12B6381D-2B98-41F4-BEDC-3EA06582CBEF}"/>
    <cellStyle name="Normal 12 14 3 4 2 2" xfId="30744" xr:uid="{1AB13673-839E-423C-B101-0B31D2CF301E}"/>
    <cellStyle name="Normal 12 14 3 4 3" xfId="22656" xr:uid="{CAACF13F-E317-4141-A127-9E05CFDFB212}"/>
    <cellStyle name="Normal 12 14 3 5" xfId="9178" xr:uid="{FADF27BA-3354-484F-99D4-2D8E4FBF2ACF}"/>
    <cellStyle name="Normal 12 14 3 5 2" xfId="25354" xr:uid="{210B749D-D886-48F8-B5D5-11FC2B788FF8}"/>
    <cellStyle name="Normal 12 14 3 6" xfId="17266" xr:uid="{31B2DADD-FE1A-4ECF-96AC-9C88E6558CC9}"/>
    <cellStyle name="Normal 12 14 4" xfId="1765" xr:uid="{00000000-0005-0000-0000-0000C3030000}"/>
    <cellStyle name="Normal 12 14 4 2" xfId="4461" xr:uid="{00000000-0005-0000-0000-0000C4030000}"/>
    <cellStyle name="Normal 12 14 4 2 2" xfId="12549" xr:uid="{80712BF8-27DD-4540-B394-89AC2CE48D5D}"/>
    <cellStyle name="Normal 12 14 4 2 2 2" xfId="28725" xr:uid="{F6EFBB33-3090-4D59-98DA-32C2FDB4D211}"/>
    <cellStyle name="Normal 12 14 4 2 3" xfId="20637" xr:uid="{D1E10F8A-52A7-4BFC-9D7C-753B3B2CAE5F}"/>
    <cellStyle name="Normal 12 14 4 3" xfId="7155" xr:uid="{00000000-0005-0000-0000-0000C5030000}"/>
    <cellStyle name="Normal 12 14 4 3 2" xfId="15243" xr:uid="{A88A3BD6-52FD-4D74-9C0C-A40E5A3334CC}"/>
    <cellStyle name="Normal 12 14 4 3 2 2" xfId="31419" xr:uid="{CFE4E89A-F008-4E21-9B70-03947D35B253}"/>
    <cellStyle name="Normal 12 14 4 3 3" xfId="23331" xr:uid="{D6F6DCA9-68D7-4FB7-B376-E7314E56279F}"/>
    <cellStyle name="Normal 12 14 4 4" xfId="9853" xr:uid="{ABFEAEBA-47AE-4AAF-AF28-DB703302BFDE}"/>
    <cellStyle name="Normal 12 14 4 4 2" xfId="26029" xr:uid="{12138CA6-283C-4345-8D75-FB3EC4E1A6F1}"/>
    <cellStyle name="Normal 12 14 4 5" xfId="17941" xr:uid="{A29D1869-786E-4B2F-AB93-D1704443BD87}"/>
    <cellStyle name="Normal 12 14 5" xfId="3114" xr:uid="{00000000-0005-0000-0000-0000C6030000}"/>
    <cellStyle name="Normal 12 14 5 2" xfId="11202" xr:uid="{C01E22DF-E133-4763-8F83-E3216B78CCA9}"/>
    <cellStyle name="Normal 12 14 5 2 2" xfId="27378" xr:uid="{F4BF5FF3-0D8D-4266-AC52-49B4D53A8773}"/>
    <cellStyle name="Normal 12 14 5 3" xfId="19290" xr:uid="{A027A081-D7A9-4B5A-B473-274AE5FC113C}"/>
    <cellStyle name="Normal 12 14 6" xfId="5808" xr:uid="{00000000-0005-0000-0000-0000C7030000}"/>
    <cellStyle name="Normal 12 14 6 2" xfId="13896" xr:uid="{AC60FD69-A0CD-4ABA-9DBE-D898DE051D49}"/>
    <cellStyle name="Normal 12 14 6 2 2" xfId="30072" xr:uid="{25E4AC64-9B56-495E-AA61-42A4E41ADC98}"/>
    <cellStyle name="Normal 12 14 6 3" xfId="21984" xr:uid="{5564072B-1F95-4163-9A2A-BB41CC253A81}"/>
    <cellStyle name="Normal 12 14 7" xfId="8506" xr:uid="{54FAB048-7C3F-4EDB-BF90-3BE4441466C2}"/>
    <cellStyle name="Normal 12 14 7 2" xfId="24682" xr:uid="{37940A70-8F99-46BE-AB09-66397BD0C87B}"/>
    <cellStyle name="Normal 12 14 8" xfId="16594" xr:uid="{2EA61DA2-5BD5-4FBF-930C-334B93A1A0FB}"/>
    <cellStyle name="Normal 12 15" xfId="416" xr:uid="{00000000-0005-0000-0000-0000C8030000}"/>
    <cellStyle name="Normal 12 15 2" xfId="762" xr:uid="{00000000-0005-0000-0000-0000C9030000}"/>
    <cellStyle name="Normal 12 15 2 2" xfId="1437" xr:uid="{00000000-0005-0000-0000-0000CA030000}"/>
    <cellStyle name="Normal 12 15 2 2 2" xfId="2785" xr:uid="{00000000-0005-0000-0000-0000CB030000}"/>
    <cellStyle name="Normal 12 15 2 2 2 2" xfId="5481" xr:uid="{00000000-0005-0000-0000-0000CC030000}"/>
    <cellStyle name="Normal 12 15 2 2 2 2 2" xfId="13569" xr:uid="{4822B984-E36B-47D6-B7D8-AE2ADA52FD61}"/>
    <cellStyle name="Normal 12 15 2 2 2 2 2 2" xfId="29745" xr:uid="{D28C5B15-91B4-43E6-9EDC-C8546B7671D5}"/>
    <cellStyle name="Normal 12 15 2 2 2 2 3" xfId="21657" xr:uid="{248412D5-4CA9-4CDB-B700-B3D1E2B8D458}"/>
    <cellStyle name="Normal 12 15 2 2 2 3" xfId="8175" xr:uid="{00000000-0005-0000-0000-0000CD030000}"/>
    <cellStyle name="Normal 12 15 2 2 2 3 2" xfId="16263" xr:uid="{B174398E-9B89-4F65-8668-FCE93B973B32}"/>
    <cellStyle name="Normal 12 15 2 2 2 3 2 2" xfId="32439" xr:uid="{89EE3E5B-1B54-4949-85D4-0D15BF71DEF4}"/>
    <cellStyle name="Normal 12 15 2 2 2 3 3" xfId="24351" xr:uid="{E44E11F7-3A16-447E-9086-202ECF6A698C}"/>
    <cellStyle name="Normal 12 15 2 2 2 4" xfId="10873" xr:uid="{32461622-DCE2-402D-ADBD-CBE4C2AE772A}"/>
    <cellStyle name="Normal 12 15 2 2 2 4 2" xfId="27049" xr:uid="{500DEB4F-CB58-453D-A790-88D6E4181108}"/>
    <cellStyle name="Normal 12 15 2 2 2 5" xfId="18961" xr:uid="{47993122-60EA-420E-870C-859AB70BE18B}"/>
    <cellStyle name="Normal 12 15 2 2 3" xfId="4134" xr:uid="{00000000-0005-0000-0000-0000CE030000}"/>
    <cellStyle name="Normal 12 15 2 2 3 2" xfId="12222" xr:uid="{E7E58B78-0F57-4F3D-840D-04ADFF7D358B}"/>
    <cellStyle name="Normal 12 15 2 2 3 2 2" xfId="28398" xr:uid="{F4FF7341-FCC0-4B9E-9DBA-9C1F82663C58}"/>
    <cellStyle name="Normal 12 15 2 2 3 3" xfId="20310" xr:uid="{DA1423D7-A192-4B37-AC6C-9585B351D75C}"/>
    <cellStyle name="Normal 12 15 2 2 4" xfId="6828" xr:uid="{00000000-0005-0000-0000-0000CF030000}"/>
    <cellStyle name="Normal 12 15 2 2 4 2" xfId="14916" xr:uid="{416EAFD2-C6A5-485E-8AD4-02F870B8A95E}"/>
    <cellStyle name="Normal 12 15 2 2 4 2 2" xfId="31092" xr:uid="{16BAF39D-ED63-40F2-9816-3EAF052D0115}"/>
    <cellStyle name="Normal 12 15 2 2 4 3" xfId="23004" xr:uid="{FA4FC713-9466-4371-85A3-6829F9F3F4A8}"/>
    <cellStyle name="Normal 12 15 2 2 5" xfId="9526" xr:uid="{F5A8C904-DD7B-417B-8823-F42BE3EEE4F0}"/>
    <cellStyle name="Normal 12 15 2 2 5 2" xfId="25702" xr:uid="{8269CA3D-64CC-440F-B720-D805E2D46B32}"/>
    <cellStyle name="Normal 12 15 2 2 6" xfId="17614" xr:uid="{5086CAB5-C4BB-41FA-8E71-E5AD9426435F}"/>
    <cellStyle name="Normal 12 15 2 3" xfId="2113" xr:uid="{00000000-0005-0000-0000-0000D0030000}"/>
    <cellStyle name="Normal 12 15 2 3 2" xfId="4809" xr:uid="{00000000-0005-0000-0000-0000D1030000}"/>
    <cellStyle name="Normal 12 15 2 3 2 2" xfId="12897" xr:uid="{886895C8-B52E-4393-B3D6-67E1DB6016A4}"/>
    <cellStyle name="Normal 12 15 2 3 2 2 2" xfId="29073" xr:uid="{3D423763-4162-49C0-91DC-457F7090F665}"/>
    <cellStyle name="Normal 12 15 2 3 2 3" xfId="20985" xr:uid="{A293CC81-D5C8-4AA0-BCA3-17D1713FE33A}"/>
    <cellStyle name="Normal 12 15 2 3 3" xfId="7503" xr:uid="{00000000-0005-0000-0000-0000D2030000}"/>
    <cellStyle name="Normal 12 15 2 3 3 2" xfId="15591" xr:uid="{DCF28083-F021-4E23-A75D-D41E015322CC}"/>
    <cellStyle name="Normal 12 15 2 3 3 2 2" xfId="31767" xr:uid="{E1634BB9-94FC-4FF3-A7B0-B5E70DFA9D1E}"/>
    <cellStyle name="Normal 12 15 2 3 3 3" xfId="23679" xr:uid="{3FD4108C-2D1C-43CF-9FEA-44094A40663C}"/>
    <cellStyle name="Normal 12 15 2 3 4" xfId="10201" xr:uid="{B3166801-8A70-417E-8CD3-47C16106FF67}"/>
    <cellStyle name="Normal 12 15 2 3 4 2" xfId="26377" xr:uid="{094571B1-0BFC-4E61-BBA7-392E79AC2C6A}"/>
    <cellStyle name="Normal 12 15 2 3 5" xfId="18289" xr:uid="{6205242C-C69B-4023-A8BF-291294196DEB}"/>
    <cellStyle name="Normal 12 15 2 4" xfId="3462" xr:uid="{00000000-0005-0000-0000-0000D3030000}"/>
    <cellStyle name="Normal 12 15 2 4 2" xfId="11550" xr:uid="{6A3FD235-A341-436C-A84A-AF3BD6583440}"/>
    <cellStyle name="Normal 12 15 2 4 2 2" xfId="27726" xr:uid="{7052B071-7D56-4B13-9A80-BDB2D7FA8CA1}"/>
    <cellStyle name="Normal 12 15 2 4 3" xfId="19638" xr:uid="{0585916C-D86B-4CF7-B1A9-94B13DAB1D23}"/>
    <cellStyle name="Normal 12 15 2 5" xfId="6156" xr:uid="{00000000-0005-0000-0000-0000D4030000}"/>
    <cellStyle name="Normal 12 15 2 5 2" xfId="14244" xr:uid="{C4486F27-D934-4ED6-9B07-D52D711EEB6F}"/>
    <cellStyle name="Normal 12 15 2 5 2 2" xfId="30420" xr:uid="{167E9CFD-0DC2-4413-AB1A-8A3506541E04}"/>
    <cellStyle name="Normal 12 15 2 5 3" xfId="22332" xr:uid="{949B500B-7C77-448F-BB7B-3242C547CC65}"/>
    <cellStyle name="Normal 12 15 2 6" xfId="8854" xr:uid="{12CD05DD-0C96-4BD6-AD99-DD2CDC24B871}"/>
    <cellStyle name="Normal 12 15 2 6 2" xfId="25030" xr:uid="{AC5D5C60-70D4-4AF4-B92E-3B93B1843B18}"/>
    <cellStyle name="Normal 12 15 2 7" xfId="16942" xr:uid="{32A2284E-F681-47E1-B816-6E7BD81AB23F}"/>
    <cellStyle name="Normal 12 15 3" xfId="1101" xr:uid="{00000000-0005-0000-0000-0000D5030000}"/>
    <cellStyle name="Normal 12 15 3 2" xfId="2449" xr:uid="{00000000-0005-0000-0000-0000D6030000}"/>
    <cellStyle name="Normal 12 15 3 2 2" xfId="5145" xr:uid="{00000000-0005-0000-0000-0000D7030000}"/>
    <cellStyle name="Normal 12 15 3 2 2 2" xfId="13233" xr:uid="{CAE28EEE-C937-43BB-977F-D361C2F3A5AD}"/>
    <cellStyle name="Normal 12 15 3 2 2 2 2" xfId="29409" xr:uid="{54617E9E-582E-4271-86B0-E5A830CFB10A}"/>
    <cellStyle name="Normal 12 15 3 2 2 3" xfId="21321" xr:uid="{3D51B4B4-15A2-4A23-AF52-A3B4AB381344}"/>
    <cellStyle name="Normal 12 15 3 2 3" xfId="7839" xr:uid="{00000000-0005-0000-0000-0000D8030000}"/>
    <cellStyle name="Normal 12 15 3 2 3 2" xfId="15927" xr:uid="{1569C969-560C-4ED0-99C7-E411C697029E}"/>
    <cellStyle name="Normal 12 15 3 2 3 2 2" xfId="32103" xr:uid="{0338979B-6A0D-458A-BE61-0EEFA86397DC}"/>
    <cellStyle name="Normal 12 15 3 2 3 3" xfId="24015" xr:uid="{33148274-D89A-4EC1-AAAD-548819BE0256}"/>
    <cellStyle name="Normal 12 15 3 2 4" xfId="10537" xr:uid="{262A5B22-97A6-44D9-8383-8D085E051AE5}"/>
    <cellStyle name="Normal 12 15 3 2 4 2" xfId="26713" xr:uid="{E8A24568-D947-461F-9B5A-AD608008588D}"/>
    <cellStyle name="Normal 12 15 3 2 5" xfId="18625" xr:uid="{72B0D777-EDDC-42BA-9D88-335C234E3E59}"/>
    <cellStyle name="Normal 12 15 3 3" xfId="3798" xr:uid="{00000000-0005-0000-0000-0000D9030000}"/>
    <cellStyle name="Normal 12 15 3 3 2" xfId="11886" xr:uid="{67A16256-300D-4CFA-87C9-79912E1DC362}"/>
    <cellStyle name="Normal 12 15 3 3 2 2" xfId="28062" xr:uid="{7EE18721-46C8-4841-A741-1D51D6717724}"/>
    <cellStyle name="Normal 12 15 3 3 3" xfId="19974" xr:uid="{FCB1FD24-AAAE-4C81-9713-3A4793F6C6F2}"/>
    <cellStyle name="Normal 12 15 3 4" xfId="6492" xr:uid="{00000000-0005-0000-0000-0000DA030000}"/>
    <cellStyle name="Normal 12 15 3 4 2" xfId="14580" xr:uid="{F815D033-58AE-47AC-B198-AA08037ECF1F}"/>
    <cellStyle name="Normal 12 15 3 4 2 2" xfId="30756" xr:uid="{4BB1DE1A-3EE9-4109-AB79-0FD675AA4C1C}"/>
    <cellStyle name="Normal 12 15 3 4 3" xfId="22668" xr:uid="{F88CA9F7-AA4A-4BCE-A4F9-4FE764F12F8A}"/>
    <cellStyle name="Normal 12 15 3 5" xfId="9190" xr:uid="{3CFCA466-CAA0-418A-8D4D-5BCD0BD01AB9}"/>
    <cellStyle name="Normal 12 15 3 5 2" xfId="25366" xr:uid="{82121414-D669-48CB-997C-EA4E3A7E4112}"/>
    <cellStyle name="Normal 12 15 3 6" xfId="17278" xr:uid="{6771F1FF-8A13-4588-8755-87E7E1825276}"/>
    <cellStyle name="Normal 12 15 4" xfId="1777" xr:uid="{00000000-0005-0000-0000-0000DB030000}"/>
    <cellStyle name="Normal 12 15 4 2" xfId="4473" xr:uid="{00000000-0005-0000-0000-0000DC030000}"/>
    <cellStyle name="Normal 12 15 4 2 2" xfId="12561" xr:uid="{93CD4CE0-1961-455F-8CB7-83AAB27D582E}"/>
    <cellStyle name="Normal 12 15 4 2 2 2" xfId="28737" xr:uid="{6842B8E0-CA46-4836-89B3-87DF322CB68F}"/>
    <cellStyle name="Normal 12 15 4 2 3" xfId="20649" xr:uid="{954894C8-B6DF-4B42-981E-F8F22B1F1F19}"/>
    <cellStyle name="Normal 12 15 4 3" xfId="7167" xr:uid="{00000000-0005-0000-0000-0000DD030000}"/>
    <cellStyle name="Normal 12 15 4 3 2" xfId="15255" xr:uid="{94E5264F-683A-4F79-8088-F93750C8C8D2}"/>
    <cellStyle name="Normal 12 15 4 3 2 2" xfId="31431" xr:uid="{D88305C1-0B19-46A5-8C17-E3F991B074C3}"/>
    <cellStyle name="Normal 12 15 4 3 3" xfId="23343" xr:uid="{627EEA65-0552-4050-A000-A7F9793AE542}"/>
    <cellStyle name="Normal 12 15 4 4" xfId="9865" xr:uid="{285394E3-534C-47A4-9014-0CB55D593A76}"/>
    <cellStyle name="Normal 12 15 4 4 2" xfId="26041" xr:uid="{82FCF0A5-BE48-48CE-98AE-A5D412F2BFEE}"/>
    <cellStyle name="Normal 12 15 4 5" xfId="17953" xr:uid="{DE8DDCF1-FBC2-405D-AF15-257DD3744BDD}"/>
    <cellStyle name="Normal 12 15 5" xfId="3126" xr:uid="{00000000-0005-0000-0000-0000DE030000}"/>
    <cellStyle name="Normal 12 15 5 2" xfId="11214" xr:uid="{D69AE331-E9CC-41AA-B06B-2E0DC636E394}"/>
    <cellStyle name="Normal 12 15 5 2 2" xfId="27390" xr:uid="{2C2B9534-7D50-44AA-B3F9-F35EE617A86D}"/>
    <cellStyle name="Normal 12 15 5 3" xfId="19302" xr:uid="{2093332E-166E-41CC-BD40-F84B996C462F}"/>
    <cellStyle name="Normal 12 15 6" xfId="5820" xr:uid="{00000000-0005-0000-0000-0000DF030000}"/>
    <cellStyle name="Normal 12 15 6 2" xfId="13908" xr:uid="{8672BA52-30D6-4C60-A6D3-D20654B28A4A}"/>
    <cellStyle name="Normal 12 15 6 2 2" xfId="30084" xr:uid="{4DAB7ABD-9F5D-49CE-92B7-E6E76E05DE4D}"/>
    <cellStyle name="Normal 12 15 6 3" xfId="21996" xr:uid="{24F779BD-2781-47C9-BDDD-DB8CB448EC38}"/>
    <cellStyle name="Normal 12 15 7" xfId="8518" xr:uid="{430DE0D4-3132-4E3A-9A1B-0893BAF2AA68}"/>
    <cellStyle name="Normal 12 15 7 2" xfId="24694" xr:uid="{7E9B251F-4E98-4CC4-AA95-0A95844A91AB}"/>
    <cellStyle name="Normal 12 15 8" xfId="16606" xr:uid="{348F2854-BE56-4561-9402-7F1DADC36A35}"/>
    <cellStyle name="Normal 12 16" xfId="429" xr:uid="{00000000-0005-0000-0000-0000E0030000}"/>
    <cellStyle name="Normal 12 16 2" xfId="771" xr:uid="{00000000-0005-0000-0000-0000E1030000}"/>
    <cellStyle name="Normal 12 16 2 2" xfId="1446" xr:uid="{00000000-0005-0000-0000-0000E2030000}"/>
    <cellStyle name="Normal 12 16 2 2 2" xfId="2794" xr:uid="{00000000-0005-0000-0000-0000E3030000}"/>
    <cellStyle name="Normal 12 16 2 2 2 2" xfId="5490" xr:uid="{00000000-0005-0000-0000-0000E4030000}"/>
    <cellStyle name="Normal 12 16 2 2 2 2 2" xfId="13578" xr:uid="{D737CBE7-6420-4ADF-B773-4A6C2250EE40}"/>
    <cellStyle name="Normal 12 16 2 2 2 2 2 2" xfId="29754" xr:uid="{2AA661D1-C96B-4384-8C7C-CAE97A387887}"/>
    <cellStyle name="Normal 12 16 2 2 2 2 3" xfId="21666" xr:uid="{DFD6C4D1-AA4D-4D0C-B73F-3A72BC20B293}"/>
    <cellStyle name="Normal 12 16 2 2 2 3" xfId="8184" xr:uid="{00000000-0005-0000-0000-0000E5030000}"/>
    <cellStyle name="Normal 12 16 2 2 2 3 2" xfId="16272" xr:uid="{D902B27E-60B5-40B9-8007-88D92CC311DB}"/>
    <cellStyle name="Normal 12 16 2 2 2 3 2 2" xfId="32448" xr:uid="{8FD1B7BE-610B-47A6-9864-C6425FBEBDA5}"/>
    <cellStyle name="Normal 12 16 2 2 2 3 3" xfId="24360" xr:uid="{4C85646B-CDFB-4602-A44A-D434922B0859}"/>
    <cellStyle name="Normal 12 16 2 2 2 4" xfId="10882" xr:uid="{F8D5E314-B605-4B06-8438-914BC81EFCD4}"/>
    <cellStyle name="Normal 12 16 2 2 2 4 2" xfId="27058" xr:uid="{E5F297E7-67C1-462D-A875-2B6D4EE92040}"/>
    <cellStyle name="Normal 12 16 2 2 2 5" xfId="18970" xr:uid="{D9EF17E1-8ADC-42D9-B390-6E87A044DBBE}"/>
    <cellStyle name="Normal 12 16 2 2 3" xfId="4143" xr:uid="{00000000-0005-0000-0000-0000E6030000}"/>
    <cellStyle name="Normal 12 16 2 2 3 2" xfId="12231" xr:uid="{F47D1F72-DF83-4E40-8BE4-FD6F630D2F7E}"/>
    <cellStyle name="Normal 12 16 2 2 3 2 2" xfId="28407" xr:uid="{2DAB91B9-5388-45CD-9012-0CE5FF6D482B}"/>
    <cellStyle name="Normal 12 16 2 2 3 3" xfId="20319" xr:uid="{88A90CAA-A6E8-429B-A723-384DE8C3CABA}"/>
    <cellStyle name="Normal 12 16 2 2 4" xfId="6837" xr:uid="{00000000-0005-0000-0000-0000E7030000}"/>
    <cellStyle name="Normal 12 16 2 2 4 2" xfId="14925" xr:uid="{DF8EDB05-C5F1-4B27-88AA-CB963E9514CF}"/>
    <cellStyle name="Normal 12 16 2 2 4 2 2" xfId="31101" xr:uid="{3BABC5F3-D5BB-47D5-A383-17C3C5E9D1AC}"/>
    <cellStyle name="Normal 12 16 2 2 4 3" xfId="23013" xr:uid="{0458FA22-D96D-4DCD-B3A2-E1FEC294C278}"/>
    <cellStyle name="Normal 12 16 2 2 5" xfId="9535" xr:uid="{D77DB966-9134-4405-9A89-93AD384E57CA}"/>
    <cellStyle name="Normal 12 16 2 2 5 2" xfId="25711" xr:uid="{FBE34DE2-3136-460D-9F32-7266E0B5DA06}"/>
    <cellStyle name="Normal 12 16 2 2 6" xfId="17623" xr:uid="{62FCBA81-E82E-41DD-9BB8-12852AFD87C4}"/>
    <cellStyle name="Normal 12 16 2 3" xfId="2122" xr:uid="{00000000-0005-0000-0000-0000E8030000}"/>
    <cellStyle name="Normal 12 16 2 3 2" xfId="4818" xr:uid="{00000000-0005-0000-0000-0000E9030000}"/>
    <cellStyle name="Normal 12 16 2 3 2 2" xfId="12906" xr:uid="{C873984B-EAAC-4391-8C11-8474991E8F78}"/>
    <cellStyle name="Normal 12 16 2 3 2 2 2" xfId="29082" xr:uid="{1A9A6E0E-7E22-4085-9E2A-78FD44056EEA}"/>
    <cellStyle name="Normal 12 16 2 3 2 3" xfId="20994" xr:uid="{59232C5F-F983-4168-A3DC-CC30507B790C}"/>
    <cellStyle name="Normal 12 16 2 3 3" xfId="7512" xr:uid="{00000000-0005-0000-0000-0000EA030000}"/>
    <cellStyle name="Normal 12 16 2 3 3 2" xfId="15600" xr:uid="{0EFD9DA5-307D-41E5-A5E5-68000557357E}"/>
    <cellStyle name="Normal 12 16 2 3 3 2 2" xfId="31776" xr:uid="{6E4F95BB-4947-4817-AD75-07E7CDBF0DA1}"/>
    <cellStyle name="Normal 12 16 2 3 3 3" xfId="23688" xr:uid="{87CA204B-8DB8-4585-B1D5-32E79677A2D5}"/>
    <cellStyle name="Normal 12 16 2 3 4" xfId="10210" xr:uid="{2103897E-9B5E-4629-BCA5-C0D685C886B7}"/>
    <cellStyle name="Normal 12 16 2 3 4 2" xfId="26386" xr:uid="{C0632D65-07E4-4485-9A8D-33A31816DA54}"/>
    <cellStyle name="Normal 12 16 2 3 5" xfId="18298" xr:uid="{147EB63C-EBAC-4710-8DD0-E4C068629FB0}"/>
    <cellStyle name="Normal 12 16 2 4" xfId="3471" xr:uid="{00000000-0005-0000-0000-0000EB030000}"/>
    <cellStyle name="Normal 12 16 2 4 2" xfId="11559" xr:uid="{2195F7D6-2008-467F-A1B1-EC6BAA673B18}"/>
    <cellStyle name="Normal 12 16 2 4 2 2" xfId="27735" xr:uid="{45751549-0309-4EFE-832E-705FD39537E1}"/>
    <cellStyle name="Normal 12 16 2 4 3" xfId="19647" xr:uid="{B7D0C4B6-C937-4ECB-A0C4-CF8E3ED7595B}"/>
    <cellStyle name="Normal 12 16 2 5" xfId="6165" xr:uid="{00000000-0005-0000-0000-0000EC030000}"/>
    <cellStyle name="Normal 12 16 2 5 2" xfId="14253" xr:uid="{C644243C-219A-43A6-90E3-B2DE121F93A3}"/>
    <cellStyle name="Normal 12 16 2 5 2 2" xfId="30429" xr:uid="{4C77F0C2-8648-4462-9321-8A05E444021E}"/>
    <cellStyle name="Normal 12 16 2 5 3" xfId="22341" xr:uid="{FCE8C572-3388-4A54-A111-827B5A806F9F}"/>
    <cellStyle name="Normal 12 16 2 6" xfId="8863" xr:uid="{34A36603-1464-492F-8495-5273628A8604}"/>
    <cellStyle name="Normal 12 16 2 6 2" xfId="25039" xr:uid="{AF21358D-4371-4891-87F2-1EAA261B132D}"/>
    <cellStyle name="Normal 12 16 2 7" xfId="16951" xr:uid="{C06606D5-01CE-44A0-93D8-0BB3DD1CF9C4}"/>
    <cellStyle name="Normal 12 16 3" xfId="1110" xr:uid="{00000000-0005-0000-0000-0000ED030000}"/>
    <cellStyle name="Normal 12 16 3 2" xfId="2458" xr:uid="{00000000-0005-0000-0000-0000EE030000}"/>
    <cellStyle name="Normal 12 16 3 2 2" xfId="5154" xr:uid="{00000000-0005-0000-0000-0000EF030000}"/>
    <cellStyle name="Normal 12 16 3 2 2 2" xfId="13242" xr:uid="{E09A1117-FCE4-40B6-AF2C-9F5D8A46F530}"/>
    <cellStyle name="Normal 12 16 3 2 2 2 2" xfId="29418" xr:uid="{8A6D9DEC-45B9-4332-84B6-5A8214E2428E}"/>
    <cellStyle name="Normal 12 16 3 2 2 3" xfId="21330" xr:uid="{7D5D601D-15CB-4E8B-A311-47FFFB2A28F9}"/>
    <cellStyle name="Normal 12 16 3 2 3" xfId="7848" xr:uid="{00000000-0005-0000-0000-0000F0030000}"/>
    <cellStyle name="Normal 12 16 3 2 3 2" xfId="15936" xr:uid="{DA3F8935-CCF4-495E-9338-093BCD38A0FF}"/>
    <cellStyle name="Normal 12 16 3 2 3 2 2" xfId="32112" xr:uid="{D9C8DE73-94EA-49E2-B6A5-351330C35ECA}"/>
    <cellStyle name="Normal 12 16 3 2 3 3" xfId="24024" xr:uid="{549EB51E-7EB6-4463-AA6D-5E2AD3D5522D}"/>
    <cellStyle name="Normal 12 16 3 2 4" xfId="10546" xr:uid="{A31183A0-C280-4513-B195-DA85BF94C040}"/>
    <cellStyle name="Normal 12 16 3 2 4 2" xfId="26722" xr:uid="{6BD1CA62-D1CE-48FC-AB89-A0D8049E9F25}"/>
    <cellStyle name="Normal 12 16 3 2 5" xfId="18634" xr:uid="{5A344A2F-4242-4074-9F60-149BD5D52C47}"/>
    <cellStyle name="Normal 12 16 3 3" xfId="3807" xr:uid="{00000000-0005-0000-0000-0000F1030000}"/>
    <cellStyle name="Normal 12 16 3 3 2" xfId="11895" xr:uid="{1208328D-C01F-4026-9A89-88AEC5AAFA24}"/>
    <cellStyle name="Normal 12 16 3 3 2 2" xfId="28071" xr:uid="{E2589B40-929A-4F65-837E-B92E0CA8052E}"/>
    <cellStyle name="Normal 12 16 3 3 3" xfId="19983" xr:uid="{EC0B6052-7DC6-43F0-91BA-F42676CB8362}"/>
    <cellStyle name="Normal 12 16 3 4" xfId="6501" xr:uid="{00000000-0005-0000-0000-0000F2030000}"/>
    <cellStyle name="Normal 12 16 3 4 2" xfId="14589" xr:uid="{862AD90B-3B56-456E-A438-64F738CADA61}"/>
    <cellStyle name="Normal 12 16 3 4 2 2" xfId="30765" xr:uid="{03CC1804-5EFD-4DA5-B5E8-AA7DA494B53D}"/>
    <cellStyle name="Normal 12 16 3 4 3" xfId="22677" xr:uid="{6D8234E9-8073-4100-A95A-432E4CB1443A}"/>
    <cellStyle name="Normal 12 16 3 5" xfId="9199" xr:uid="{AC1EB810-50D4-4D5E-8B0D-96D9C57CF307}"/>
    <cellStyle name="Normal 12 16 3 5 2" xfId="25375" xr:uid="{6CAC2CA3-40CB-4A61-94BA-FC1446AAC554}"/>
    <cellStyle name="Normal 12 16 3 6" xfId="17287" xr:uid="{BDE32E00-93CC-409E-8268-16709B518C8A}"/>
    <cellStyle name="Normal 12 16 4" xfId="1786" xr:uid="{00000000-0005-0000-0000-0000F3030000}"/>
    <cellStyle name="Normal 12 16 4 2" xfId="4482" xr:uid="{00000000-0005-0000-0000-0000F4030000}"/>
    <cellStyle name="Normal 12 16 4 2 2" xfId="12570" xr:uid="{B1C2CA35-6D0A-43E2-978C-5E9E68D1AC36}"/>
    <cellStyle name="Normal 12 16 4 2 2 2" xfId="28746" xr:uid="{76CD7424-432C-4F4A-9B29-297552AB8C4C}"/>
    <cellStyle name="Normal 12 16 4 2 3" xfId="20658" xr:uid="{9F1AE822-D476-43D4-A4D7-5118C64A1D3D}"/>
    <cellStyle name="Normal 12 16 4 3" xfId="7176" xr:uid="{00000000-0005-0000-0000-0000F5030000}"/>
    <cellStyle name="Normal 12 16 4 3 2" xfId="15264" xr:uid="{9A22F4A7-C954-42BB-B352-BC8079D52DCE}"/>
    <cellStyle name="Normal 12 16 4 3 2 2" xfId="31440" xr:uid="{D40787FA-EFA2-4CA6-BCE7-F6BCC4718C45}"/>
    <cellStyle name="Normal 12 16 4 3 3" xfId="23352" xr:uid="{3E45B2A3-4D89-410F-AEED-836EA3EE36F8}"/>
    <cellStyle name="Normal 12 16 4 4" xfId="9874" xr:uid="{C18C9037-90AD-4515-B06F-C294EA797609}"/>
    <cellStyle name="Normal 12 16 4 4 2" xfId="26050" xr:uid="{7AEF8911-0678-4B96-8F3C-8AE8EAB786E8}"/>
    <cellStyle name="Normal 12 16 4 5" xfId="17962" xr:uid="{5EBA0021-A617-442A-9DAF-0A0BCAC40CD8}"/>
    <cellStyle name="Normal 12 16 5" xfId="3135" xr:uid="{00000000-0005-0000-0000-0000F6030000}"/>
    <cellStyle name="Normal 12 16 5 2" xfId="11223" xr:uid="{B0A4618A-6E76-484F-8A30-B830617284C6}"/>
    <cellStyle name="Normal 12 16 5 2 2" xfId="27399" xr:uid="{052740B5-77A0-4CDF-B199-EEF032D6F0C9}"/>
    <cellStyle name="Normal 12 16 5 3" xfId="19311" xr:uid="{6FE3A569-3A7E-48CE-AAC0-913D76AADC86}"/>
    <cellStyle name="Normal 12 16 6" xfId="5829" xr:uid="{00000000-0005-0000-0000-0000F7030000}"/>
    <cellStyle name="Normal 12 16 6 2" xfId="13917" xr:uid="{B2252E12-E2FE-4DD4-A0DE-9640A99F1960}"/>
    <cellStyle name="Normal 12 16 6 2 2" xfId="30093" xr:uid="{08C597A2-2B9B-4B1D-8FA7-39F05379087B}"/>
    <cellStyle name="Normal 12 16 6 3" xfId="22005" xr:uid="{B64D9F4F-DFEE-4EB7-B4BA-B2D83812E5B1}"/>
    <cellStyle name="Normal 12 16 7" xfId="8527" xr:uid="{6607D0A3-9C73-469E-889C-53D737267BA6}"/>
    <cellStyle name="Normal 12 16 7 2" xfId="24703" xr:uid="{ED44134C-D2AF-4CC5-BAA1-74C94EC046DF}"/>
    <cellStyle name="Normal 12 16 8" xfId="16615" xr:uid="{D9583F5A-06E0-4E60-82B2-29CF3AA422CF}"/>
    <cellStyle name="Normal 12 17" xfId="442" xr:uid="{00000000-0005-0000-0000-0000F8030000}"/>
    <cellStyle name="Normal 12 17 2" xfId="1117" xr:uid="{00000000-0005-0000-0000-0000F9030000}"/>
    <cellStyle name="Normal 12 17 2 2" xfId="2465" xr:uid="{00000000-0005-0000-0000-0000FA030000}"/>
    <cellStyle name="Normal 12 17 2 2 2" xfId="5161" xr:uid="{00000000-0005-0000-0000-0000FB030000}"/>
    <cellStyle name="Normal 12 17 2 2 2 2" xfId="13249" xr:uid="{89A3CBC9-EE15-4448-8BCF-7E6D29E4C247}"/>
    <cellStyle name="Normal 12 17 2 2 2 2 2" xfId="29425" xr:uid="{4FD9C5DE-F275-4EFD-A5EE-8048F8070371}"/>
    <cellStyle name="Normal 12 17 2 2 2 3" xfId="21337" xr:uid="{55EF533C-52B0-4445-9EE3-A25F14D62135}"/>
    <cellStyle name="Normal 12 17 2 2 3" xfId="7855" xr:uid="{00000000-0005-0000-0000-0000FC030000}"/>
    <cellStyle name="Normal 12 17 2 2 3 2" xfId="15943" xr:uid="{F4EFF204-799C-45E7-9373-CD08F3C0A052}"/>
    <cellStyle name="Normal 12 17 2 2 3 2 2" xfId="32119" xr:uid="{EA09672B-99D5-474F-B25F-A9A7C66499A5}"/>
    <cellStyle name="Normal 12 17 2 2 3 3" xfId="24031" xr:uid="{BC2A3183-4F59-4A27-8A29-50B0C30E5DFE}"/>
    <cellStyle name="Normal 12 17 2 2 4" xfId="10553" xr:uid="{80B6FCE1-0BF5-418B-9B45-FF30373CDD48}"/>
    <cellStyle name="Normal 12 17 2 2 4 2" xfId="26729" xr:uid="{30BB80DF-C9FB-41A5-BC34-849C20BF20D0}"/>
    <cellStyle name="Normal 12 17 2 2 5" xfId="18641" xr:uid="{20F445D3-B3F1-43A2-8433-29C3703C4262}"/>
    <cellStyle name="Normal 12 17 2 3" xfId="3814" xr:uid="{00000000-0005-0000-0000-0000FD030000}"/>
    <cellStyle name="Normal 12 17 2 3 2" xfId="11902" xr:uid="{14583066-26D3-49AE-B029-5AF382F87694}"/>
    <cellStyle name="Normal 12 17 2 3 2 2" xfId="28078" xr:uid="{AEE767A6-50DF-450C-A77A-CD576C97D906}"/>
    <cellStyle name="Normal 12 17 2 3 3" xfId="19990" xr:uid="{E795EB12-7A26-445A-9644-14FAC9144D8E}"/>
    <cellStyle name="Normal 12 17 2 4" xfId="6508" xr:uid="{00000000-0005-0000-0000-0000FE030000}"/>
    <cellStyle name="Normal 12 17 2 4 2" xfId="14596" xr:uid="{D0A664F0-75A0-408B-BDD2-E9FBDF862323}"/>
    <cellStyle name="Normal 12 17 2 4 2 2" xfId="30772" xr:uid="{C05371A2-97FF-4033-A8EE-FCB606CAB0A3}"/>
    <cellStyle name="Normal 12 17 2 4 3" xfId="22684" xr:uid="{C5D5EF36-0B91-41AE-B6E6-B3BA72803E3D}"/>
    <cellStyle name="Normal 12 17 2 5" xfId="9206" xr:uid="{166192AF-9630-40D3-95A5-432C6D753638}"/>
    <cellStyle name="Normal 12 17 2 5 2" xfId="25382" xr:uid="{453719B7-C91B-4A3A-B13B-0049A2E7C2DA}"/>
    <cellStyle name="Normal 12 17 2 6" xfId="17294" xr:uid="{4EE2EE2A-BF88-41C3-97F1-856C74C45777}"/>
    <cellStyle name="Normal 12 17 3" xfId="1793" xr:uid="{00000000-0005-0000-0000-0000FF030000}"/>
    <cellStyle name="Normal 12 17 3 2" xfId="4489" xr:uid="{00000000-0005-0000-0000-000000040000}"/>
    <cellStyle name="Normal 12 17 3 2 2" xfId="12577" xr:uid="{1168A928-385B-469D-B070-064672BDE9D7}"/>
    <cellStyle name="Normal 12 17 3 2 2 2" xfId="28753" xr:uid="{3EC4326F-028A-4ACB-918B-47EA8B97BDF0}"/>
    <cellStyle name="Normal 12 17 3 2 3" xfId="20665" xr:uid="{63937ECE-4B74-44CB-938C-D40B96FD84CE}"/>
    <cellStyle name="Normal 12 17 3 3" xfId="7183" xr:uid="{00000000-0005-0000-0000-000001040000}"/>
    <cellStyle name="Normal 12 17 3 3 2" xfId="15271" xr:uid="{0AF9DCE4-8A15-49AB-A31A-0733DF6A6B11}"/>
    <cellStyle name="Normal 12 17 3 3 2 2" xfId="31447" xr:uid="{9BFC6B92-79B1-4D3E-BE4C-E82DE81187C0}"/>
    <cellStyle name="Normal 12 17 3 3 3" xfId="23359" xr:uid="{DCF18C9C-E9F3-41C0-8075-15CE517A7914}"/>
    <cellStyle name="Normal 12 17 3 4" xfId="9881" xr:uid="{B12B7568-59C4-4555-AC58-DDF33A77D908}"/>
    <cellStyle name="Normal 12 17 3 4 2" xfId="26057" xr:uid="{E69ACB0B-839E-442F-8436-3A0A4F5C4405}"/>
    <cellStyle name="Normal 12 17 3 5" xfId="17969" xr:uid="{75246DC8-87BE-444C-BBB4-41F040844E3A}"/>
    <cellStyle name="Normal 12 17 4" xfId="3142" xr:uid="{00000000-0005-0000-0000-000002040000}"/>
    <cellStyle name="Normal 12 17 4 2" xfId="11230" xr:uid="{FC7106AE-5382-4F18-B329-25C7CF0A114E}"/>
    <cellStyle name="Normal 12 17 4 2 2" xfId="27406" xr:uid="{0854667C-29CD-44F8-9C9D-A912679B8BCC}"/>
    <cellStyle name="Normal 12 17 4 3" xfId="19318" xr:uid="{A7491F09-3FA1-48AC-8B5A-61C1BB33A921}"/>
    <cellStyle name="Normal 12 17 5" xfId="5836" xr:uid="{00000000-0005-0000-0000-000003040000}"/>
    <cellStyle name="Normal 12 17 5 2" xfId="13924" xr:uid="{EFF0F7AA-6FD1-46A8-B040-8CB01C526EF5}"/>
    <cellStyle name="Normal 12 17 5 2 2" xfId="30100" xr:uid="{C473335C-BD0D-4341-B8D8-62D7727A7C1C}"/>
    <cellStyle name="Normal 12 17 5 3" xfId="22012" xr:uid="{FA09AD41-E77B-4543-8AC5-C39D8AF4AF27}"/>
    <cellStyle name="Normal 12 17 6" xfId="8534" xr:uid="{66271350-E0A5-4C32-9411-E39D9E4BECA2}"/>
    <cellStyle name="Normal 12 17 6 2" xfId="24710" xr:uid="{8F33978D-0BC7-4F11-91FF-B7AD7C251DB9}"/>
    <cellStyle name="Normal 12 17 7" xfId="16622" xr:uid="{CC9CE695-B151-40B4-997D-F912922FE124}"/>
    <cellStyle name="Normal 12 18" xfId="781" xr:uid="{00000000-0005-0000-0000-000004040000}"/>
    <cellStyle name="Normal 12 18 2" xfId="2129" xr:uid="{00000000-0005-0000-0000-000005040000}"/>
    <cellStyle name="Normal 12 18 2 2" xfId="4825" xr:uid="{00000000-0005-0000-0000-000006040000}"/>
    <cellStyle name="Normal 12 18 2 2 2" xfId="12913" xr:uid="{A5CCCAFE-F9FC-44C2-9DF3-F20F3B5AC600}"/>
    <cellStyle name="Normal 12 18 2 2 2 2" xfId="29089" xr:uid="{5606F31B-48E6-48F7-8CC4-C8322C99BAC5}"/>
    <cellStyle name="Normal 12 18 2 2 3" xfId="21001" xr:uid="{7FF8BD0E-0A55-4307-A91D-587D48623EA7}"/>
    <cellStyle name="Normal 12 18 2 3" xfId="7519" xr:uid="{00000000-0005-0000-0000-000007040000}"/>
    <cellStyle name="Normal 12 18 2 3 2" xfId="15607" xr:uid="{C9AAF8C8-0FEA-4AC1-91AC-581CEF0A86F3}"/>
    <cellStyle name="Normal 12 18 2 3 2 2" xfId="31783" xr:uid="{D29C750A-3AA7-4F13-94D0-486CD6C8339B}"/>
    <cellStyle name="Normal 12 18 2 3 3" xfId="23695" xr:uid="{83A28533-B4B0-41F7-ADF5-EFD1B01EA886}"/>
    <cellStyle name="Normal 12 18 2 4" xfId="10217" xr:uid="{EA7A9A50-2D37-45C0-9D59-D3F70F57DBAB}"/>
    <cellStyle name="Normal 12 18 2 4 2" xfId="26393" xr:uid="{5B8AEE1F-A0E4-410B-A59B-55BDC2BD9841}"/>
    <cellStyle name="Normal 12 18 2 5" xfId="18305" xr:uid="{1C8905B3-F2C8-41A0-B17F-676F9F622F37}"/>
    <cellStyle name="Normal 12 18 3" xfId="3478" xr:uid="{00000000-0005-0000-0000-000008040000}"/>
    <cellStyle name="Normal 12 18 3 2" xfId="11566" xr:uid="{D0A027C4-E57B-47B4-8C9F-6F25EE6D42EF}"/>
    <cellStyle name="Normal 12 18 3 2 2" xfId="27742" xr:uid="{20D9152E-265E-4626-B4B5-D752461BBE84}"/>
    <cellStyle name="Normal 12 18 3 3" xfId="19654" xr:uid="{0A2696EE-2A81-41BC-B766-D16FAB43D760}"/>
    <cellStyle name="Normal 12 18 4" xfId="6172" xr:uid="{00000000-0005-0000-0000-000009040000}"/>
    <cellStyle name="Normal 12 18 4 2" xfId="14260" xr:uid="{7580FFF0-3E44-4D62-A1C0-CF7E633FCD27}"/>
    <cellStyle name="Normal 12 18 4 2 2" xfId="30436" xr:uid="{2D0B30C3-06C9-4556-B600-F716BAEC3D93}"/>
    <cellStyle name="Normal 12 18 4 3" xfId="22348" xr:uid="{F48F4461-2A5F-4167-AFC8-4583BF3A7C98}"/>
    <cellStyle name="Normal 12 18 5" xfId="8870" xr:uid="{B5A7254A-01F9-4C8A-A190-95BDB675D72C}"/>
    <cellStyle name="Normal 12 18 5 2" xfId="25046" xr:uid="{7A755504-8763-473E-A4AB-6D3EDB7470D5}"/>
    <cellStyle name="Normal 12 18 6" xfId="16958" xr:uid="{114CBA1E-A2F8-4816-BAC7-A2296C63BC77}"/>
    <cellStyle name="Normal 12 19" xfId="1457" xr:uid="{00000000-0005-0000-0000-00000A040000}"/>
    <cellStyle name="Normal 12 19 2" xfId="4153" xr:uid="{00000000-0005-0000-0000-00000B040000}"/>
    <cellStyle name="Normal 12 19 2 2" xfId="12241" xr:uid="{863CF986-F943-40C5-BC0A-18909ABE069E}"/>
    <cellStyle name="Normal 12 19 2 2 2" xfId="28417" xr:uid="{ED4B8021-B92E-4B8C-BD4C-E5A67C5023B9}"/>
    <cellStyle name="Normal 12 19 2 3" xfId="20329" xr:uid="{6E60BC55-5FC3-4BC2-8590-361674AC4960}"/>
    <cellStyle name="Normal 12 19 3" xfId="6847" xr:uid="{00000000-0005-0000-0000-00000C040000}"/>
    <cellStyle name="Normal 12 19 3 2" xfId="14935" xr:uid="{D578903D-E392-400E-92D1-3B7E55EAF4A6}"/>
    <cellStyle name="Normal 12 19 3 2 2" xfId="31111" xr:uid="{F7ED581C-93DA-47CD-9852-91EEFAA16FCD}"/>
    <cellStyle name="Normal 12 19 3 3" xfId="23023" xr:uid="{FE8B05CB-4A36-455C-9B2A-9F8390DF4AEF}"/>
    <cellStyle name="Normal 12 19 4" xfId="9545" xr:uid="{0B5F79A1-ACE2-47B5-B164-58E3B7D1AF93}"/>
    <cellStyle name="Normal 12 19 4 2" xfId="25721" xr:uid="{08E849C0-CB46-408D-B3D2-1E848A467DB6}"/>
    <cellStyle name="Normal 12 19 5" xfId="17633" xr:uid="{9C5B1938-FD91-4EAE-B53A-4EAFF46E7A35}"/>
    <cellStyle name="Normal 12 2" xfId="69" xr:uid="{00000000-0005-0000-0000-00000D040000}"/>
    <cellStyle name="Normal 12 2 2" xfId="475" xr:uid="{00000000-0005-0000-0000-00000E040000}"/>
    <cellStyle name="Normal 12 2 2 2" xfId="1150" xr:uid="{00000000-0005-0000-0000-00000F040000}"/>
    <cellStyle name="Normal 12 2 2 2 2" xfId="2498" xr:uid="{00000000-0005-0000-0000-000010040000}"/>
    <cellStyle name="Normal 12 2 2 2 2 2" xfId="5194" xr:uid="{00000000-0005-0000-0000-000011040000}"/>
    <cellStyle name="Normal 12 2 2 2 2 2 2" xfId="13282" xr:uid="{8593C257-F2DB-425A-B6CC-7940B442EF77}"/>
    <cellStyle name="Normal 12 2 2 2 2 2 2 2" xfId="29458" xr:uid="{8B11002A-FFED-429D-B7E1-C384FFBF2FB3}"/>
    <cellStyle name="Normal 12 2 2 2 2 2 3" xfId="21370" xr:uid="{546BEC53-13C9-4994-9DAA-B3AFF7340561}"/>
    <cellStyle name="Normal 12 2 2 2 2 3" xfId="7888" xr:uid="{00000000-0005-0000-0000-000012040000}"/>
    <cellStyle name="Normal 12 2 2 2 2 3 2" xfId="15976" xr:uid="{9048A559-85D3-4B0F-87CF-5C8E54D65762}"/>
    <cellStyle name="Normal 12 2 2 2 2 3 2 2" xfId="32152" xr:uid="{674F3D9E-2BC7-472C-999E-60597E4B4B97}"/>
    <cellStyle name="Normal 12 2 2 2 2 3 3" xfId="24064" xr:uid="{8020975D-EC4F-42BC-9B93-E9CAE0DAB794}"/>
    <cellStyle name="Normal 12 2 2 2 2 4" xfId="10586" xr:uid="{6F852C0C-0B28-438C-8FB4-35C640A99CEF}"/>
    <cellStyle name="Normal 12 2 2 2 2 4 2" xfId="26762" xr:uid="{0636597F-B188-40FB-BE78-142B4F03F49B}"/>
    <cellStyle name="Normal 12 2 2 2 2 5" xfId="18674" xr:uid="{9A55858D-1165-405B-9B00-B322AA55CA6E}"/>
    <cellStyle name="Normal 12 2 2 2 3" xfId="3847" xr:uid="{00000000-0005-0000-0000-000013040000}"/>
    <cellStyle name="Normal 12 2 2 2 3 2" xfId="11935" xr:uid="{2C4A66FB-1D8E-4B5C-A55E-4BE96EF21DCD}"/>
    <cellStyle name="Normal 12 2 2 2 3 2 2" xfId="28111" xr:uid="{B463A827-8296-4407-8746-B0753464578E}"/>
    <cellStyle name="Normal 12 2 2 2 3 3" xfId="20023" xr:uid="{D3B374D4-4FEB-484E-B55C-13C1DA987FBF}"/>
    <cellStyle name="Normal 12 2 2 2 4" xfId="6541" xr:uid="{00000000-0005-0000-0000-000014040000}"/>
    <cellStyle name="Normal 12 2 2 2 4 2" xfId="14629" xr:uid="{1F627066-27F3-44C3-91C7-5FB700004DBD}"/>
    <cellStyle name="Normal 12 2 2 2 4 2 2" xfId="30805" xr:uid="{C347FCE4-C550-497F-91D6-F95D0BC0CA08}"/>
    <cellStyle name="Normal 12 2 2 2 4 3" xfId="22717" xr:uid="{0EE59743-5132-4C5A-8CFA-0B811D95CB5C}"/>
    <cellStyle name="Normal 12 2 2 2 5" xfId="9239" xr:uid="{87B9362F-1B84-45B3-B0FA-88614EFAD5E4}"/>
    <cellStyle name="Normal 12 2 2 2 5 2" xfId="25415" xr:uid="{C8CA09A2-505B-4B86-A5CE-4A8F343C1462}"/>
    <cellStyle name="Normal 12 2 2 2 6" xfId="17327" xr:uid="{1E720D53-6A0B-495D-A277-C1B760C3BF14}"/>
    <cellStyle name="Normal 12 2 2 3" xfId="1826" xr:uid="{00000000-0005-0000-0000-000015040000}"/>
    <cellStyle name="Normal 12 2 2 3 2" xfId="4522" xr:uid="{00000000-0005-0000-0000-000016040000}"/>
    <cellStyle name="Normal 12 2 2 3 2 2" xfId="12610" xr:uid="{2DD691BF-9348-40D7-8174-A5A77DA6F7A7}"/>
    <cellStyle name="Normal 12 2 2 3 2 2 2" xfId="28786" xr:uid="{ADC0A051-EF17-4022-95F0-835D7E1CAFA9}"/>
    <cellStyle name="Normal 12 2 2 3 2 3" xfId="20698" xr:uid="{472C8803-1A98-4BF4-8970-F11B3C5E81CC}"/>
    <cellStyle name="Normal 12 2 2 3 3" xfId="7216" xr:uid="{00000000-0005-0000-0000-000017040000}"/>
    <cellStyle name="Normal 12 2 2 3 3 2" xfId="15304" xr:uid="{C5035A6C-35A7-48F5-81E4-832F2EC06E15}"/>
    <cellStyle name="Normal 12 2 2 3 3 2 2" xfId="31480" xr:uid="{381EAE3E-5370-4D8E-8514-3CD92BA055FA}"/>
    <cellStyle name="Normal 12 2 2 3 3 3" xfId="23392" xr:uid="{5C4B6789-DF0E-4C52-BEB0-65BB9DF7CA1C}"/>
    <cellStyle name="Normal 12 2 2 3 4" xfId="9914" xr:uid="{6AF87905-B5F1-46F5-ACAB-DA4489C4EEDA}"/>
    <cellStyle name="Normal 12 2 2 3 4 2" xfId="26090" xr:uid="{B3BFC117-0132-4B2E-BAE8-31314431CE3C}"/>
    <cellStyle name="Normal 12 2 2 3 5" xfId="18002" xr:uid="{A64B188B-B3FB-4EFF-8AD0-C1C95E68FC29}"/>
    <cellStyle name="Normal 12 2 2 4" xfId="3175" xr:uid="{00000000-0005-0000-0000-000018040000}"/>
    <cellStyle name="Normal 12 2 2 4 2" xfId="11263" xr:uid="{F60F717B-7BEC-4DAD-9980-FB950B64A2FD}"/>
    <cellStyle name="Normal 12 2 2 4 2 2" xfId="27439" xr:uid="{1575DA9F-EA3C-4F75-8C5F-0B641A8A2B2C}"/>
    <cellStyle name="Normal 12 2 2 4 3" xfId="19351" xr:uid="{AF7B8F83-D58D-428D-9E36-50703E986CCA}"/>
    <cellStyle name="Normal 12 2 2 5" xfId="5869" xr:uid="{00000000-0005-0000-0000-000019040000}"/>
    <cellStyle name="Normal 12 2 2 5 2" xfId="13957" xr:uid="{31C43F77-B352-4606-A79C-A7E9B18F612B}"/>
    <cellStyle name="Normal 12 2 2 5 2 2" xfId="30133" xr:uid="{63B1848C-395B-43CB-877C-854756AF1FDA}"/>
    <cellStyle name="Normal 12 2 2 5 3" xfId="22045" xr:uid="{6132A116-CF57-4041-AFB1-CA12A1547D43}"/>
    <cellStyle name="Normal 12 2 2 6" xfId="8567" xr:uid="{CFA6D8DF-62F8-45CB-BB9D-AFD2B2E9437B}"/>
    <cellStyle name="Normal 12 2 2 6 2" xfId="24743" xr:uid="{2DBFFC00-8289-4467-81AF-74C5C5BC5450}"/>
    <cellStyle name="Normal 12 2 2 7" xfId="16655" xr:uid="{7E14F314-17DE-4492-8A08-9107B9C8F515}"/>
    <cellStyle name="Normal 12 2 3" xfId="814" xr:uid="{00000000-0005-0000-0000-00001A040000}"/>
    <cellStyle name="Normal 12 2 3 2" xfId="2162" xr:uid="{00000000-0005-0000-0000-00001B040000}"/>
    <cellStyle name="Normal 12 2 3 2 2" xfId="4858" xr:uid="{00000000-0005-0000-0000-00001C040000}"/>
    <cellStyle name="Normal 12 2 3 2 2 2" xfId="12946" xr:uid="{FDC67258-F93B-41DE-A191-86F304676904}"/>
    <cellStyle name="Normal 12 2 3 2 2 2 2" xfId="29122" xr:uid="{2981D92C-B811-41F2-A215-4FAEB100F738}"/>
    <cellStyle name="Normal 12 2 3 2 2 3" xfId="21034" xr:uid="{70C5EB15-3388-4C32-BBB7-E3504046B492}"/>
    <cellStyle name="Normal 12 2 3 2 3" xfId="7552" xr:uid="{00000000-0005-0000-0000-00001D040000}"/>
    <cellStyle name="Normal 12 2 3 2 3 2" xfId="15640" xr:uid="{D6921D50-6968-430E-9A01-FFE51FF01E4E}"/>
    <cellStyle name="Normal 12 2 3 2 3 2 2" xfId="31816" xr:uid="{816AB7B5-BC4F-4A92-B9C3-3916C367FF95}"/>
    <cellStyle name="Normal 12 2 3 2 3 3" xfId="23728" xr:uid="{274A9C60-61FE-48EF-9F2D-74FA60D14C1C}"/>
    <cellStyle name="Normal 12 2 3 2 4" xfId="10250" xr:uid="{6F6C2E4D-43C5-46C9-B303-09571E717060}"/>
    <cellStyle name="Normal 12 2 3 2 4 2" xfId="26426" xr:uid="{F65D2CF4-32E8-4B74-B086-B52181D375C8}"/>
    <cellStyle name="Normal 12 2 3 2 5" xfId="18338" xr:uid="{18E7EDB8-70EA-47BA-A803-D3E096EAB5A8}"/>
    <cellStyle name="Normal 12 2 3 3" xfId="3511" xr:uid="{00000000-0005-0000-0000-00001E040000}"/>
    <cellStyle name="Normal 12 2 3 3 2" xfId="11599" xr:uid="{02309A6B-CC82-4213-BEE5-61C1A86D26C7}"/>
    <cellStyle name="Normal 12 2 3 3 2 2" xfId="27775" xr:uid="{BB240933-18CC-44D7-AB3D-D2EA1C4D7E40}"/>
    <cellStyle name="Normal 12 2 3 3 3" xfId="19687" xr:uid="{21865F70-C01B-405B-ABFD-1DA7198EA049}"/>
    <cellStyle name="Normal 12 2 3 4" xfId="6205" xr:uid="{00000000-0005-0000-0000-00001F040000}"/>
    <cellStyle name="Normal 12 2 3 4 2" xfId="14293" xr:uid="{3BCA6F70-37C1-49C9-814B-FE1AC83EA4AA}"/>
    <cellStyle name="Normal 12 2 3 4 2 2" xfId="30469" xr:uid="{A7F326A2-87D9-41F3-99F5-EA15555DC28F}"/>
    <cellStyle name="Normal 12 2 3 4 3" xfId="22381" xr:uid="{C86EBBF6-8619-4411-88FE-6063B6C054B4}"/>
    <cellStyle name="Normal 12 2 3 5" xfId="8903" xr:uid="{8421B1B6-A0AB-47B2-B200-F38C06E909C9}"/>
    <cellStyle name="Normal 12 2 3 5 2" xfId="25079" xr:uid="{25D1B2B6-D5AF-4CA0-903E-5B7683330904}"/>
    <cellStyle name="Normal 12 2 3 6" xfId="16991" xr:uid="{375E4649-F5C5-448E-9892-E7C8D9C6228D}"/>
    <cellStyle name="Normal 12 2 4" xfId="1490" xr:uid="{00000000-0005-0000-0000-000020040000}"/>
    <cellStyle name="Normal 12 2 4 2" xfId="4186" xr:uid="{00000000-0005-0000-0000-000021040000}"/>
    <cellStyle name="Normal 12 2 4 2 2" xfId="12274" xr:uid="{B5735B29-24C0-4B96-BEBE-71C5630D5ECD}"/>
    <cellStyle name="Normal 12 2 4 2 2 2" xfId="28450" xr:uid="{964692A3-4D83-485B-A964-CE4EBA0FE50F}"/>
    <cellStyle name="Normal 12 2 4 2 3" xfId="20362" xr:uid="{B69D30AE-983A-4046-8188-10F17EB0840F}"/>
    <cellStyle name="Normal 12 2 4 3" xfId="6880" xr:uid="{00000000-0005-0000-0000-000022040000}"/>
    <cellStyle name="Normal 12 2 4 3 2" xfId="14968" xr:uid="{3E46CD1C-D8DA-4E4E-B553-2B6515C8F4B0}"/>
    <cellStyle name="Normal 12 2 4 3 2 2" xfId="31144" xr:uid="{E85E545A-F99E-47AB-8E9F-737107467D98}"/>
    <cellStyle name="Normal 12 2 4 3 3" xfId="23056" xr:uid="{DA77F27D-B725-4E7A-AF5B-969CAC8050FE}"/>
    <cellStyle name="Normal 12 2 4 4" xfId="9578" xr:uid="{324ECF60-2E84-40F8-85C8-94F93A7A11D6}"/>
    <cellStyle name="Normal 12 2 4 4 2" xfId="25754" xr:uid="{673152D9-98DB-4D07-98DE-8081F0A21BBA}"/>
    <cellStyle name="Normal 12 2 4 5" xfId="17666" xr:uid="{A61A7310-EC0B-40EE-B8F2-8C09A10B4524}"/>
    <cellStyle name="Normal 12 2 5" xfId="2839" xr:uid="{00000000-0005-0000-0000-000023040000}"/>
    <cellStyle name="Normal 12 2 5 2" xfId="10927" xr:uid="{3076ED23-E720-4A7A-A94D-1B151BA6D20A}"/>
    <cellStyle name="Normal 12 2 5 2 2" xfId="27103" xr:uid="{3B1CCDA4-A505-4B6A-BC07-9C366B34F14D}"/>
    <cellStyle name="Normal 12 2 5 3" xfId="19015" xr:uid="{47C2F74A-71EC-4FA8-9A1D-3498A4A8E79E}"/>
    <cellStyle name="Normal 12 2 6" xfId="5533" xr:uid="{00000000-0005-0000-0000-000024040000}"/>
    <cellStyle name="Normal 12 2 6 2" xfId="13621" xr:uid="{36DE6752-A0A7-4B7F-A0EE-B91D0BFC07C3}"/>
    <cellStyle name="Normal 12 2 6 2 2" xfId="29797" xr:uid="{5C6F2824-00D5-4298-8F09-A62E53D17D37}"/>
    <cellStyle name="Normal 12 2 6 3" xfId="21709" xr:uid="{FAC25F3B-83AB-4B02-A3CB-EE50B79762F9}"/>
    <cellStyle name="Normal 12 2 7" xfId="8231" xr:uid="{5869E390-F98F-4A54-9B3B-A56855CA9627}"/>
    <cellStyle name="Normal 12 2 7 2" xfId="24407" xr:uid="{7F142585-3BCB-4987-8C8C-555B9176EEA2}"/>
    <cellStyle name="Normal 12 2 8" xfId="16319" xr:uid="{5C980EF5-A996-44B7-804E-676DCBA5D5F8}"/>
    <cellStyle name="Normal 12 20" xfId="2806" xr:uid="{00000000-0005-0000-0000-000025040000}"/>
    <cellStyle name="Normal 12 20 2" xfId="10894" xr:uid="{2283F63F-AD0A-44A8-92FB-DAFEE6E028C0}"/>
    <cellStyle name="Normal 12 20 2 2" xfId="27070" xr:uid="{DD8CEC29-619E-4EF9-AD95-021E63286E6F}"/>
    <cellStyle name="Normal 12 20 3" xfId="18982" xr:uid="{6B60BCDD-BB9F-42F8-9209-C0B6CF13C16A}"/>
    <cellStyle name="Normal 12 21" xfId="5500" xr:uid="{00000000-0005-0000-0000-000026040000}"/>
    <cellStyle name="Normal 12 21 2" xfId="13588" xr:uid="{9282B2AF-86CD-46C6-88FE-6764E7070DA8}"/>
    <cellStyle name="Normal 12 21 2 2" xfId="29764" xr:uid="{30ED0419-CB4B-41D0-A92A-A50AB36B0438}"/>
    <cellStyle name="Normal 12 21 3" xfId="21676" xr:uid="{3EEE9D14-21C8-4879-8F85-63CEFF35B050}"/>
    <cellStyle name="Normal 12 22" xfId="8198" xr:uid="{716B9383-763E-4EAE-B119-0BB23AC71431}"/>
    <cellStyle name="Normal 12 22 2" xfId="24374" xr:uid="{46A38E40-DD98-4157-B65D-E7454F466844}"/>
    <cellStyle name="Normal 12 23" xfId="16286" xr:uid="{14CADC64-2DC3-46E2-97CC-819DF6E01CEF}"/>
    <cellStyle name="Normal 12 3" xfId="95" xr:uid="{00000000-0005-0000-0000-000027040000}"/>
    <cellStyle name="Normal 12 3 2" xfId="499" xr:uid="{00000000-0005-0000-0000-000028040000}"/>
    <cellStyle name="Normal 12 3 2 2" xfId="1174" xr:uid="{00000000-0005-0000-0000-000029040000}"/>
    <cellStyle name="Normal 12 3 2 2 2" xfId="2522" xr:uid="{00000000-0005-0000-0000-00002A040000}"/>
    <cellStyle name="Normal 12 3 2 2 2 2" xfId="5218" xr:uid="{00000000-0005-0000-0000-00002B040000}"/>
    <cellStyle name="Normal 12 3 2 2 2 2 2" xfId="13306" xr:uid="{67202B34-7922-41C0-9178-3056CCCC2A69}"/>
    <cellStyle name="Normal 12 3 2 2 2 2 2 2" xfId="29482" xr:uid="{A6846B32-0DF1-43C5-A6C1-F15878F731F6}"/>
    <cellStyle name="Normal 12 3 2 2 2 2 3" xfId="21394" xr:uid="{00AFF349-F180-4560-AA4B-2B6BB4AFF1F2}"/>
    <cellStyle name="Normal 12 3 2 2 2 3" xfId="7912" xr:uid="{00000000-0005-0000-0000-00002C040000}"/>
    <cellStyle name="Normal 12 3 2 2 2 3 2" xfId="16000" xr:uid="{B027B48E-F277-41E6-8C1B-866497B708B6}"/>
    <cellStyle name="Normal 12 3 2 2 2 3 2 2" xfId="32176" xr:uid="{16BEE0EB-898A-45A5-AC32-753FBB7E7BC3}"/>
    <cellStyle name="Normal 12 3 2 2 2 3 3" xfId="24088" xr:uid="{299D55AA-1B9C-43E6-BE21-14BF83D7318D}"/>
    <cellStyle name="Normal 12 3 2 2 2 4" xfId="10610" xr:uid="{4B46674F-F8DB-4503-BB98-724AB5590809}"/>
    <cellStyle name="Normal 12 3 2 2 2 4 2" xfId="26786" xr:uid="{0337ABA8-DA21-4940-9513-6AEE9C204AB0}"/>
    <cellStyle name="Normal 12 3 2 2 2 5" xfId="18698" xr:uid="{0E64848A-0DC7-4CB2-97B1-2D556C09F0E1}"/>
    <cellStyle name="Normal 12 3 2 2 3" xfId="3871" xr:uid="{00000000-0005-0000-0000-00002D040000}"/>
    <cellStyle name="Normal 12 3 2 2 3 2" xfId="11959" xr:uid="{816AB8A2-C64D-4567-AA60-D1F124C5CEA3}"/>
    <cellStyle name="Normal 12 3 2 2 3 2 2" xfId="28135" xr:uid="{F5AAD79B-4DB8-48C7-854C-F70740DA5A86}"/>
    <cellStyle name="Normal 12 3 2 2 3 3" xfId="20047" xr:uid="{695133F6-37C0-4601-B75D-4D5DEF52C0AA}"/>
    <cellStyle name="Normal 12 3 2 2 4" xfId="6565" xr:uid="{00000000-0005-0000-0000-00002E040000}"/>
    <cellStyle name="Normal 12 3 2 2 4 2" xfId="14653" xr:uid="{F77B3500-5F86-418A-BD60-E0281660293E}"/>
    <cellStyle name="Normal 12 3 2 2 4 2 2" xfId="30829" xr:uid="{9D2AF660-3732-4771-B508-7255B0AA18D0}"/>
    <cellStyle name="Normal 12 3 2 2 4 3" xfId="22741" xr:uid="{D0DCE497-2E5D-4928-AC2B-A12DF83CA991}"/>
    <cellStyle name="Normal 12 3 2 2 5" xfId="9263" xr:uid="{94DF29D9-7DE3-4F1C-9C1F-24A2B65B28E0}"/>
    <cellStyle name="Normal 12 3 2 2 5 2" xfId="25439" xr:uid="{EB69A7E9-9FCB-4F94-8902-73D990E3A21F}"/>
    <cellStyle name="Normal 12 3 2 2 6" xfId="17351" xr:uid="{D5314F00-DF70-434E-9D42-5ACDB23EBD1F}"/>
    <cellStyle name="Normal 12 3 2 3" xfId="1850" xr:uid="{00000000-0005-0000-0000-00002F040000}"/>
    <cellStyle name="Normal 12 3 2 3 2" xfId="4546" xr:uid="{00000000-0005-0000-0000-000030040000}"/>
    <cellStyle name="Normal 12 3 2 3 2 2" xfId="12634" xr:uid="{0A939C4A-DC40-4354-A2ED-7AC8633F61A5}"/>
    <cellStyle name="Normal 12 3 2 3 2 2 2" xfId="28810" xr:uid="{37A771B1-0408-446F-840E-62AC2C316D08}"/>
    <cellStyle name="Normal 12 3 2 3 2 3" xfId="20722" xr:uid="{51349EF9-B8D6-40B3-BAC1-1AD8FECCF532}"/>
    <cellStyle name="Normal 12 3 2 3 3" xfId="7240" xr:uid="{00000000-0005-0000-0000-000031040000}"/>
    <cellStyle name="Normal 12 3 2 3 3 2" xfId="15328" xr:uid="{CDB5FA7B-3C15-4AD2-9DF4-5627A05D935D}"/>
    <cellStyle name="Normal 12 3 2 3 3 2 2" xfId="31504" xr:uid="{EEF32872-20D8-4128-A8B0-0D106344612F}"/>
    <cellStyle name="Normal 12 3 2 3 3 3" xfId="23416" xr:uid="{C5B25377-EAE8-44D3-AB09-6A60EF366F8D}"/>
    <cellStyle name="Normal 12 3 2 3 4" xfId="9938" xr:uid="{089697C1-EA5F-4E87-B9E3-7FF5E04953C4}"/>
    <cellStyle name="Normal 12 3 2 3 4 2" xfId="26114" xr:uid="{09BF926F-3AAD-4883-A4A4-8817A8B7FD31}"/>
    <cellStyle name="Normal 12 3 2 3 5" xfId="18026" xr:uid="{B863F477-EA78-4275-91DF-FD5E23DDF622}"/>
    <cellStyle name="Normal 12 3 2 4" xfId="3199" xr:uid="{00000000-0005-0000-0000-000032040000}"/>
    <cellStyle name="Normal 12 3 2 4 2" xfId="11287" xr:uid="{A30BF34B-D94F-4568-B2C2-FA5426F498E8}"/>
    <cellStyle name="Normal 12 3 2 4 2 2" xfId="27463" xr:uid="{35451A16-0147-47C6-8E90-0A6F2E62088B}"/>
    <cellStyle name="Normal 12 3 2 4 3" xfId="19375" xr:uid="{C11A9D33-59F1-49B8-A9E3-30E451FEFF6B}"/>
    <cellStyle name="Normal 12 3 2 5" xfId="5893" xr:uid="{00000000-0005-0000-0000-000033040000}"/>
    <cellStyle name="Normal 12 3 2 5 2" xfId="13981" xr:uid="{A6AB1719-1AF4-4806-81EB-9EAE1EBE813D}"/>
    <cellStyle name="Normal 12 3 2 5 2 2" xfId="30157" xr:uid="{D61E2B15-D275-47A0-805D-E57850B22487}"/>
    <cellStyle name="Normal 12 3 2 5 3" xfId="22069" xr:uid="{82C848D5-F564-4F86-85C3-B9C447C017E9}"/>
    <cellStyle name="Normal 12 3 2 6" xfId="8591" xr:uid="{9DD79644-CF7B-44E3-BB47-AD9648BA94C9}"/>
    <cellStyle name="Normal 12 3 2 6 2" xfId="24767" xr:uid="{3C70D31C-8914-4632-A37C-4774D8615E62}"/>
    <cellStyle name="Normal 12 3 2 7" xfId="16679" xr:uid="{0A9EE46A-DBDA-4694-A415-C8940F7C6B39}"/>
    <cellStyle name="Normal 12 3 3" xfId="838" xr:uid="{00000000-0005-0000-0000-000034040000}"/>
    <cellStyle name="Normal 12 3 3 2" xfId="2186" xr:uid="{00000000-0005-0000-0000-000035040000}"/>
    <cellStyle name="Normal 12 3 3 2 2" xfId="4882" xr:uid="{00000000-0005-0000-0000-000036040000}"/>
    <cellStyle name="Normal 12 3 3 2 2 2" xfId="12970" xr:uid="{0FE6E143-E39F-4E48-ABA5-8F81EA8C8E18}"/>
    <cellStyle name="Normal 12 3 3 2 2 2 2" xfId="29146" xr:uid="{EDBD360D-0E52-4849-B0D1-6D250D34C46B}"/>
    <cellStyle name="Normal 12 3 3 2 2 3" xfId="21058" xr:uid="{DF4072FB-404D-4ED0-BE8C-004C611CE8EB}"/>
    <cellStyle name="Normal 12 3 3 2 3" xfId="7576" xr:uid="{00000000-0005-0000-0000-000037040000}"/>
    <cellStyle name="Normal 12 3 3 2 3 2" xfId="15664" xr:uid="{04E2E5F9-F954-4BF8-938C-021C1DDBD600}"/>
    <cellStyle name="Normal 12 3 3 2 3 2 2" xfId="31840" xr:uid="{26E9EC0B-C264-43B8-82D3-8C23F0107D06}"/>
    <cellStyle name="Normal 12 3 3 2 3 3" xfId="23752" xr:uid="{184D8D9D-7359-4CCA-9EEC-77AFE93F01CD}"/>
    <cellStyle name="Normal 12 3 3 2 4" xfId="10274" xr:uid="{5ADAD6D2-E565-48AF-BF6F-085ED6FAE4F3}"/>
    <cellStyle name="Normal 12 3 3 2 4 2" xfId="26450" xr:uid="{0A8C27E9-7A8B-481E-9F1C-D8AB6E693EF3}"/>
    <cellStyle name="Normal 12 3 3 2 5" xfId="18362" xr:uid="{9C6BCEE0-F0FF-4265-9AFF-CC47161441D3}"/>
    <cellStyle name="Normal 12 3 3 3" xfId="3535" xr:uid="{00000000-0005-0000-0000-000038040000}"/>
    <cellStyle name="Normal 12 3 3 3 2" xfId="11623" xr:uid="{0F797EB6-7369-4B72-8FA8-3585E0C1E3AA}"/>
    <cellStyle name="Normal 12 3 3 3 2 2" xfId="27799" xr:uid="{3BCD8FF6-B3A6-477F-9889-250B48CA7405}"/>
    <cellStyle name="Normal 12 3 3 3 3" xfId="19711" xr:uid="{ED381A0A-4EB1-4B73-A7D0-9EBDD7B65BAA}"/>
    <cellStyle name="Normal 12 3 3 4" xfId="6229" xr:uid="{00000000-0005-0000-0000-000039040000}"/>
    <cellStyle name="Normal 12 3 3 4 2" xfId="14317" xr:uid="{9BD37F5E-BA00-445F-81CD-B5647E7E3AA1}"/>
    <cellStyle name="Normal 12 3 3 4 2 2" xfId="30493" xr:uid="{F838BD4B-B09D-4057-B8F3-14398B6CB9E3}"/>
    <cellStyle name="Normal 12 3 3 4 3" xfId="22405" xr:uid="{A0034581-B424-4F97-97E6-FA862FC56BD5}"/>
    <cellStyle name="Normal 12 3 3 5" xfId="8927" xr:uid="{D99D6534-C221-4010-B272-EDCBC0957228}"/>
    <cellStyle name="Normal 12 3 3 5 2" xfId="25103" xr:uid="{296F518D-EA87-4A09-B209-37668C48F230}"/>
    <cellStyle name="Normal 12 3 3 6" xfId="17015" xr:uid="{564C9724-2394-45C0-B0C4-AB252EF61132}"/>
    <cellStyle name="Normal 12 3 4" xfId="1514" xr:uid="{00000000-0005-0000-0000-00003A040000}"/>
    <cellStyle name="Normal 12 3 4 2" xfId="4210" xr:uid="{00000000-0005-0000-0000-00003B040000}"/>
    <cellStyle name="Normal 12 3 4 2 2" xfId="12298" xr:uid="{41F100BF-28D3-46A3-8527-AB908AA367CE}"/>
    <cellStyle name="Normal 12 3 4 2 2 2" xfId="28474" xr:uid="{1BD5304D-0E8B-4A1E-8C2B-13B0AA83096C}"/>
    <cellStyle name="Normal 12 3 4 2 3" xfId="20386" xr:uid="{F81EB237-9273-4144-8F0A-5303130E8BD9}"/>
    <cellStyle name="Normal 12 3 4 3" xfId="6904" xr:uid="{00000000-0005-0000-0000-00003C040000}"/>
    <cellStyle name="Normal 12 3 4 3 2" xfId="14992" xr:uid="{0E153E7A-0697-42CE-A103-94CCAF93C88A}"/>
    <cellStyle name="Normal 12 3 4 3 2 2" xfId="31168" xr:uid="{AD0C9A4F-DD31-4807-A431-8A66BF73BA7F}"/>
    <cellStyle name="Normal 12 3 4 3 3" xfId="23080" xr:uid="{DA8D40A2-C111-46ED-8F0D-D791EAE041C8}"/>
    <cellStyle name="Normal 12 3 4 4" xfId="9602" xr:uid="{01401085-F1EB-45BF-86A2-0CEAB15C73A1}"/>
    <cellStyle name="Normal 12 3 4 4 2" xfId="25778" xr:uid="{BCF285AD-F0D6-4116-9FE8-1099E3D31140}"/>
    <cellStyle name="Normal 12 3 4 5" xfId="17690" xr:uid="{176545F0-0870-4651-9190-8B5004F3AB2C}"/>
    <cellStyle name="Normal 12 3 5" xfId="2863" xr:uid="{00000000-0005-0000-0000-00003D040000}"/>
    <cellStyle name="Normal 12 3 5 2" xfId="10951" xr:uid="{C48864C7-32FA-440D-B7A5-7F5F9C10BC41}"/>
    <cellStyle name="Normal 12 3 5 2 2" xfId="27127" xr:uid="{AAA8F39C-1ECE-477C-81FB-905F903425D3}"/>
    <cellStyle name="Normal 12 3 5 3" xfId="19039" xr:uid="{5C472EB5-7798-4440-A55C-DA44A5E40992}"/>
    <cellStyle name="Normal 12 3 6" xfId="5557" xr:uid="{00000000-0005-0000-0000-00003E040000}"/>
    <cellStyle name="Normal 12 3 6 2" xfId="13645" xr:uid="{4C73D2EE-9BC8-4BFB-955A-08D750787521}"/>
    <cellStyle name="Normal 12 3 6 2 2" xfId="29821" xr:uid="{008FCD96-C6A6-478E-B2F7-236D86A4E3AD}"/>
    <cellStyle name="Normal 12 3 6 3" xfId="21733" xr:uid="{D588A8C6-3742-4BED-BB03-BFE20167100A}"/>
    <cellStyle name="Normal 12 3 7" xfId="8255" xr:uid="{F79D4829-0BAE-4270-B28A-7E1DCD9B305A}"/>
    <cellStyle name="Normal 12 3 7 2" xfId="24431" xr:uid="{28636026-3726-47AD-BB01-61B9FF9F33E1}"/>
    <cellStyle name="Normal 12 3 8" xfId="16343" xr:uid="{D6D1708A-EAD3-454A-8EC8-94FC35ED906A}"/>
    <cellStyle name="Normal 12 4" xfId="118" xr:uid="{00000000-0005-0000-0000-00003F040000}"/>
    <cellStyle name="Normal 12 4 2" xfId="518" xr:uid="{00000000-0005-0000-0000-000040040000}"/>
    <cellStyle name="Normal 12 4 2 2" xfId="1193" xr:uid="{00000000-0005-0000-0000-000041040000}"/>
    <cellStyle name="Normal 12 4 2 2 2" xfId="2541" xr:uid="{00000000-0005-0000-0000-000042040000}"/>
    <cellStyle name="Normal 12 4 2 2 2 2" xfId="5237" xr:uid="{00000000-0005-0000-0000-000043040000}"/>
    <cellStyle name="Normal 12 4 2 2 2 2 2" xfId="13325" xr:uid="{A51DB2CD-8474-440E-88C7-358DD89585F9}"/>
    <cellStyle name="Normal 12 4 2 2 2 2 2 2" xfId="29501" xr:uid="{E5558CD4-C47B-4D9E-9C01-F07443F1F41E}"/>
    <cellStyle name="Normal 12 4 2 2 2 2 3" xfId="21413" xr:uid="{3F219C6C-168E-468E-A337-02BF9ADB5D16}"/>
    <cellStyle name="Normal 12 4 2 2 2 3" xfId="7931" xr:uid="{00000000-0005-0000-0000-000044040000}"/>
    <cellStyle name="Normal 12 4 2 2 2 3 2" xfId="16019" xr:uid="{C363F246-5852-4609-9026-1B3E9CF9B4D6}"/>
    <cellStyle name="Normal 12 4 2 2 2 3 2 2" xfId="32195" xr:uid="{066403D2-B3AA-4530-8C46-DDD09C8D42D9}"/>
    <cellStyle name="Normal 12 4 2 2 2 3 3" xfId="24107" xr:uid="{6B9083A5-610E-4EF5-A43E-CFAAB93BF011}"/>
    <cellStyle name="Normal 12 4 2 2 2 4" xfId="10629" xr:uid="{02B7B0B6-54D5-4710-BFEE-B8AD9F91D5F3}"/>
    <cellStyle name="Normal 12 4 2 2 2 4 2" xfId="26805" xr:uid="{9E065250-AD1C-496A-9F76-B6D45B45B6F6}"/>
    <cellStyle name="Normal 12 4 2 2 2 5" xfId="18717" xr:uid="{8D88CDE4-7EBB-4D19-A39A-26CDF751E842}"/>
    <cellStyle name="Normal 12 4 2 2 3" xfId="3890" xr:uid="{00000000-0005-0000-0000-000045040000}"/>
    <cellStyle name="Normal 12 4 2 2 3 2" xfId="11978" xr:uid="{80DEB68C-09DB-4859-AFCC-66349BEC7B3A}"/>
    <cellStyle name="Normal 12 4 2 2 3 2 2" xfId="28154" xr:uid="{3B529970-BDDE-48DF-B591-FD01C90E56D2}"/>
    <cellStyle name="Normal 12 4 2 2 3 3" xfId="20066" xr:uid="{29664CBA-4B13-4D6F-B7BF-5A1371AC4A70}"/>
    <cellStyle name="Normal 12 4 2 2 4" xfId="6584" xr:uid="{00000000-0005-0000-0000-000046040000}"/>
    <cellStyle name="Normal 12 4 2 2 4 2" xfId="14672" xr:uid="{B8DD35FE-7C02-48FF-954C-D91A1A641AAE}"/>
    <cellStyle name="Normal 12 4 2 2 4 2 2" xfId="30848" xr:uid="{A2CBD30C-766B-407B-8B69-0616B2D624A1}"/>
    <cellStyle name="Normal 12 4 2 2 4 3" xfId="22760" xr:uid="{F979B0D0-54B9-4EEB-831F-E68B8232F82B}"/>
    <cellStyle name="Normal 12 4 2 2 5" xfId="9282" xr:uid="{2162FAD5-B3AE-4F0A-9FCB-058DDA2C1814}"/>
    <cellStyle name="Normal 12 4 2 2 5 2" xfId="25458" xr:uid="{95E3A327-A4D5-4784-8BD0-0332C47EB810}"/>
    <cellStyle name="Normal 12 4 2 2 6" xfId="17370" xr:uid="{8F98FFA3-7A51-4BA1-868B-0B536D232C8D}"/>
    <cellStyle name="Normal 12 4 2 3" xfId="1869" xr:uid="{00000000-0005-0000-0000-000047040000}"/>
    <cellStyle name="Normal 12 4 2 3 2" xfId="4565" xr:uid="{00000000-0005-0000-0000-000048040000}"/>
    <cellStyle name="Normal 12 4 2 3 2 2" xfId="12653" xr:uid="{D1A0DCA8-0131-484C-82C6-B3AB6A5FC48E}"/>
    <cellStyle name="Normal 12 4 2 3 2 2 2" xfId="28829" xr:uid="{3792B3A0-A6E7-453F-A488-3E08E4713550}"/>
    <cellStyle name="Normal 12 4 2 3 2 3" xfId="20741" xr:uid="{C66F9982-6783-4D1B-9A8F-3C097845C7AB}"/>
    <cellStyle name="Normal 12 4 2 3 3" xfId="7259" xr:uid="{00000000-0005-0000-0000-000049040000}"/>
    <cellStyle name="Normal 12 4 2 3 3 2" xfId="15347" xr:uid="{7A770335-E973-4395-B6A1-034ECFA97B91}"/>
    <cellStyle name="Normal 12 4 2 3 3 2 2" xfId="31523" xr:uid="{1CF58036-A0B5-41DA-8F36-F4431CFB26B6}"/>
    <cellStyle name="Normal 12 4 2 3 3 3" xfId="23435" xr:uid="{39E5D04D-FF6A-45BB-850C-BDE430C698DD}"/>
    <cellStyle name="Normal 12 4 2 3 4" xfId="9957" xr:uid="{E918A3E5-691B-484F-A616-8EC5E168A1F5}"/>
    <cellStyle name="Normal 12 4 2 3 4 2" xfId="26133" xr:uid="{ECF91114-083A-4B00-B890-FEEF1186F273}"/>
    <cellStyle name="Normal 12 4 2 3 5" xfId="18045" xr:uid="{E973ED7C-4317-40AE-B252-A83094FEC332}"/>
    <cellStyle name="Normal 12 4 2 4" xfId="3218" xr:uid="{00000000-0005-0000-0000-00004A040000}"/>
    <cellStyle name="Normal 12 4 2 4 2" xfId="11306" xr:uid="{7F8017FC-7E01-4536-9F20-E9685EC6BDEA}"/>
    <cellStyle name="Normal 12 4 2 4 2 2" xfId="27482" xr:uid="{CA4E229F-83F3-4ECD-A201-EE62E83FD89F}"/>
    <cellStyle name="Normal 12 4 2 4 3" xfId="19394" xr:uid="{AF20F1D2-6DD6-4626-91BC-515F8BA21F0E}"/>
    <cellStyle name="Normal 12 4 2 5" xfId="5912" xr:uid="{00000000-0005-0000-0000-00004B040000}"/>
    <cellStyle name="Normal 12 4 2 5 2" xfId="14000" xr:uid="{DC8BD1C2-FB40-425B-AF32-569C5398C798}"/>
    <cellStyle name="Normal 12 4 2 5 2 2" xfId="30176" xr:uid="{C38E0C33-306D-499B-BB12-EA28875AD514}"/>
    <cellStyle name="Normal 12 4 2 5 3" xfId="22088" xr:uid="{EF71E6ED-4BA2-4692-9B1B-7B4418C32ECE}"/>
    <cellStyle name="Normal 12 4 2 6" xfId="8610" xr:uid="{16A56675-5FFA-4F49-9FBA-658217772770}"/>
    <cellStyle name="Normal 12 4 2 6 2" xfId="24786" xr:uid="{4428A679-A1D1-4D70-AA11-A922296F1C86}"/>
    <cellStyle name="Normal 12 4 2 7" xfId="16698" xr:uid="{DE78C3A5-7574-4B10-A52C-EF59949EB6E8}"/>
    <cellStyle name="Normal 12 4 3" xfId="857" xr:uid="{00000000-0005-0000-0000-00004C040000}"/>
    <cellStyle name="Normal 12 4 3 2" xfId="2205" xr:uid="{00000000-0005-0000-0000-00004D040000}"/>
    <cellStyle name="Normal 12 4 3 2 2" xfId="4901" xr:uid="{00000000-0005-0000-0000-00004E040000}"/>
    <cellStyle name="Normal 12 4 3 2 2 2" xfId="12989" xr:uid="{66E9BB0A-DC54-4F3E-8BAC-BBC453AF64A9}"/>
    <cellStyle name="Normal 12 4 3 2 2 2 2" xfId="29165" xr:uid="{4B476637-4158-4EA8-837F-774E63EF6CB4}"/>
    <cellStyle name="Normal 12 4 3 2 2 3" xfId="21077" xr:uid="{B01BF016-98BA-46D0-B0B3-806A4CE4D0B1}"/>
    <cellStyle name="Normal 12 4 3 2 3" xfId="7595" xr:uid="{00000000-0005-0000-0000-00004F040000}"/>
    <cellStyle name="Normal 12 4 3 2 3 2" xfId="15683" xr:uid="{8135172C-E1A1-4FBE-B693-4420FF77B2A5}"/>
    <cellStyle name="Normal 12 4 3 2 3 2 2" xfId="31859" xr:uid="{0870DDD4-B4CB-4847-87A2-27025FEDDB95}"/>
    <cellStyle name="Normal 12 4 3 2 3 3" xfId="23771" xr:uid="{C4E981C6-D655-430A-B736-C6434E4EB21C}"/>
    <cellStyle name="Normal 12 4 3 2 4" xfId="10293" xr:uid="{6D82650B-188B-4CAC-8598-29B412276AC9}"/>
    <cellStyle name="Normal 12 4 3 2 4 2" xfId="26469" xr:uid="{7C41100C-6DF2-44F8-B424-BBCF7DD4DAA9}"/>
    <cellStyle name="Normal 12 4 3 2 5" xfId="18381" xr:uid="{1814DBC2-2E43-4732-883F-A472A90073AB}"/>
    <cellStyle name="Normal 12 4 3 3" xfId="3554" xr:uid="{00000000-0005-0000-0000-000050040000}"/>
    <cellStyle name="Normal 12 4 3 3 2" xfId="11642" xr:uid="{7A7ADCFB-3145-475C-BCEB-33FA76E15FF0}"/>
    <cellStyle name="Normal 12 4 3 3 2 2" xfId="27818" xr:uid="{5E626437-A42A-41F5-8B06-AB9E87FD44BE}"/>
    <cellStyle name="Normal 12 4 3 3 3" xfId="19730" xr:uid="{285911BE-D959-44FE-9BFC-166069CE159B}"/>
    <cellStyle name="Normal 12 4 3 4" xfId="6248" xr:uid="{00000000-0005-0000-0000-000051040000}"/>
    <cellStyle name="Normal 12 4 3 4 2" xfId="14336" xr:uid="{59042A14-3721-4D71-BC7F-B4FD6BB6EF4B}"/>
    <cellStyle name="Normal 12 4 3 4 2 2" xfId="30512" xr:uid="{47BC37DE-A978-41E5-977E-345493028D53}"/>
    <cellStyle name="Normal 12 4 3 4 3" xfId="22424" xr:uid="{6F792783-19E4-4666-92D2-747C575380F9}"/>
    <cellStyle name="Normal 12 4 3 5" xfId="8946" xr:uid="{CC861C62-60C6-4DC2-B591-0B4DA0C6D0E0}"/>
    <cellStyle name="Normal 12 4 3 5 2" xfId="25122" xr:uid="{38D9EEFF-8E99-4D95-95D4-3C9E49B82025}"/>
    <cellStyle name="Normal 12 4 3 6" xfId="17034" xr:uid="{801CC209-B95F-49C5-89D7-0CED4DED5E0A}"/>
    <cellStyle name="Normal 12 4 4" xfId="1533" xr:uid="{00000000-0005-0000-0000-000052040000}"/>
    <cellStyle name="Normal 12 4 4 2" xfId="4229" xr:uid="{00000000-0005-0000-0000-000053040000}"/>
    <cellStyle name="Normal 12 4 4 2 2" xfId="12317" xr:uid="{68A4B17F-69D0-4814-8599-5829C95DE676}"/>
    <cellStyle name="Normal 12 4 4 2 2 2" xfId="28493" xr:uid="{ED8457F1-B15C-4AD1-ABF3-4BD2D0B0665C}"/>
    <cellStyle name="Normal 12 4 4 2 3" xfId="20405" xr:uid="{9F0C3894-72D8-4734-9EEA-63AC4B2CCB6D}"/>
    <cellStyle name="Normal 12 4 4 3" xfId="6923" xr:uid="{00000000-0005-0000-0000-000054040000}"/>
    <cellStyle name="Normal 12 4 4 3 2" xfId="15011" xr:uid="{9C206BDF-0029-4E29-B8CE-808B0BAC8355}"/>
    <cellStyle name="Normal 12 4 4 3 2 2" xfId="31187" xr:uid="{F1724CFE-CD06-4C55-8CC4-BC7D7C69CB74}"/>
    <cellStyle name="Normal 12 4 4 3 3" xfId="23099" xr:uid="{CD8562BF-9ECA-4207-9341-61CDE6112E3D}"/>
    <cellStyle name="Normal 12 4 4 4" xfId="9621" xr:uid="{414ED4CE-E830-41C1-9424-C7058B8C297D}"/>
    <cellStyle name="Normal 12 4 4 4 2" xfId="25797" xr:uid="{07052638-C691-4368-9312-B4356DFEBC33}"/>
    <cellStyle name="Normal 12 4 4 5" xfId="17709" xr:uid="{A5297282-6943-4B6A-AEED-31DEFBA1AF16}"/>
    <cellStyle name="Normal 12 4 5" xfId="2882" xr:uid="{00000000-0005-0000-0000-000055040000}"/>
    <cellStyle name="Normal 12 4 5 2" xfId="10970" xr:uid="{D6D88BEA-2DAB-480B-8285-B887DDDB1AC6}"/>
    <cellStyle name="Normal 12 4 5 2 2" xfId="27146" xr:uid="{3BE5387A-824D-4686-94D5-2FB3906548A2}"/>
    <cellStyle name="Normal 12 4 5 3" xfId="19058" xr:uid="{9AEF9148-EA3B-4CD6-ADAB-655B4B4D476E}"/>
    <cellStyle name="Normal 12 4 6" xfId="5576" xr:uid="{00000000-0005-0000-0000-000056040000}"/>
    <cellStyle name="Normal 12 4 6 2" xfId="13664" xr:uid="{F7DF4F98-0850-4B1B-B539-579AD04BEABA}"/>
    <cellStyle name="Normal 12 4 6 2 2" xfId="29840" xr:uid="{27D4E0A0-F856-43D7-93E0-477189B4333D}"/>
    <cellStyle name="Normal 12 4 6 3" xfId="21752" xr:uid="{986EC351-9F8A-445B-B6B7-1931A606D468}"/>
    <cellStyle name="Normal 12 4 7" xfId="8274" xr:uid="{8650EDE0-7AE3-459C-BEDF-F865CD076D2C}"/>
    <cellStyle name="Normal 12 4 7 2" xfId="24450" xr:uid="{80A733F6-4902-4759-9772-8D8E482BDDCF}"/>
    <cellStyle name="Normal 12 4 8" xfId="16362" xr:uid="{279C6557-2897-4910-AC0A-AABE751E5F77}"/>
    <cellStyle name="Normal 12 5" xfId="136" xr:uid="{00000000-0005-0000-0000-000057040000}"/>
    <cellStyle name="Normal 12 5 2" xfId="533" xr:uid="{00000000-0005-0000-0000-000058040000}"/>
    <cellStyle name="Normal 12 5 2 2" xfId="1208" xr:uid="{00000000-0005-0000-0000-000059040000}"/>
    <cellStyle name="Normal 12 5 2 2 2" xfId="2556" xr:uid="{00000000-0005-0000-0000-00005A040000}"/>
    <cellStyle name="Normal 12 5 2 2 2 2" xfId="5252" xr:uid="{00000000-0005-0000-0000-00005B040000}"/>
    <cellStyle name="Normal 12 5 2 2 2 2 2" xfId="13340" xr:uid="{1DCE8E39-CCED-475C-898C-4D0F087107D9}"/>
    <cellStyle name="Normal 12 5 2 2 2 2 2 2" xfId="29516" xr:uid="{588EBA7F-D487-427E-BD72-9FC619CC20D2}"/>
    <cellStyle name="Normal 12 5 2 2 2 2 3" xfId="21428" xr:uid="{970B321B-79A1-45C4-882B-97B116F4710C}"/>
    <cellStyle name="Normal 12 5 2 2 2 3" xfId="7946" xr:uid="{00000000-0005-0000-0000-00005C040000}"/>
    <cellStyle name="Normal 12 5 2 2 2 3 2" xfId="16034" xr:uid="{00D00A30-2FD0-4817-98AE-23E904CE2E0D}"/>
    <cellStyle name="Normal 12 5 2 2 2 3 2 2" xfId="32210" xr:uid="{3F978EAD-F0F8-445F-95FB-5D0D4CE65131}"/>
    <cellStyle name="Normal 12 5 2 2 2 3 3" xfId="24122" xr:uid="{3B210755-05FD-4301-81F4-1C02D32B1F8D}"/>
    <cellStyle name="Normal 12 5 2 2 2 4" xfId="10644" xr:uid="{C4E05C13-6768-4550-BA2F-78A61F0D81A0}"/>
    <cellStyle name="Normal 12 5 2 2 2 4 2" xfId="26820" xr:uid="{DF163019-A47E-4CF9-B9CB-2E4B5FFB8B18}"/>
    <cellStyle name="Normal 12 5 2 2 2 5" xfId="18732" xr:uid="{325F8ED5-D27F-4597-AE7F-785310136139}"/>
    <cellStyle name="Normal 12 5 2 2 3" xfId="3905" xr:uid="{00000000-0005-0000-0000-00005D040000}"/>
    <cellStyle name="Normal 12 5 2 2 3 2" xfId="11993" xr:uid="{576E0043-45FF-448E-8995-8631F066BA54}"/>
    <cellStyle name="Normal 12 5 2 2 3 2 2" xfId="28169" xr:uid="{15A61D88-0331-4097-B8D6-BF3C4CAFA9D2}"/>
    <cellStyle name="Normal 12 5 2 2 3 3" xfId="20081" xr:uid="{BF22ED88-0801-4083-80ED-F0FC5FE3AA17}"/>
    <cellStyle name="Normal 12 5 2 2 4" xfId="6599" xr:uid="{00000000-0005-0000-0000-00005E040000}"/>
    <cellStyle name="Normal 12 5 2 2 4 2" xfId="14687" xr:uid="{5A3985D1-35E9-44A1-98FE-2B3CA7F60F76}"/>
    <cellStyle name="Normal 12 5 2 2 4 2 2" xfId="30863" xr:uid="{644AD683-ABDE-4CFB-939E-BB02CB8A4198}"/>
    <cellStyle name="Normal 12 5 2 2 4 3" xfId="22775" xr:uid="{6CC2C6D1-6E12-4352-8AD3-B18F392052CC}"/>
    <cellStyle name="Normal 12 5 2 2 5" xfId="9297" xr:uid="{A17339E8-DEBF-4A26-9BE1-8F6202BCD3E7}"/>
    <cellStyle name="Normal 12 5 2 2 5 2" xfId="25473" xr:uid="{1C12A272-1A9A-4A6E-8EDC-9D17BE153733}"/>
    <cellStyle name="Normal 12 5 2 2 6" xfId="17385" xr:uid="{1A94EA51-6E45-4274-8A9F-FA0C39BCAA9F}"/>
    <cellStyle name="Normal 12 5 2 3" xfId="1884" xr:uid="{00000000-0005-0000-0000-00005F040000}"/>
    <cellStyle name="Normal 12 5 2 3 2" xfId="4580" xr:uid="{00000000-0005-0000-0000-000060040000}"/>
    <cellStyle name="Normal 12 5 2 3 2 2" xfId="12668" xr:uid="{D104A129-F7AE-4C5D-8199-E3612AC87CB0}"/>
    <cellStyle name="Normal 12 5 2 3 2 2 2" xfId="28844" xr:uid="{35CFA34E-3B8C-4D95-9CE8-43AE0FD64CD1}"/>
    <cellStyle name="Normal 12 5 2 3 2 3" xfId="20756" xr:uid="{7B7612FA-92A2-4FB5-B10F-96BFB980015C}"/>
    <cellStyle name="Normal 12 5 2 3 3" xfId="7274" xr:uid="{00000000-0005-0000-0000-000061040000}"/>
    <cellStyle name="Normal 12 5 2 3 3 2" xfId="15362" xr:uid="{77CC7A09-9179-47A6-954F-B55F28209330}"/>
    <cellStyle name="Normal 12 5 2 3 3 2 2" xfId="31538" xr:uid="{269B8FE3-73D2-4175-93EA-F6DD4A5923A5}"/>
    <cellStyle name="Normal 12 5 2 3 3 3" xfId="23450" xr:uid="{68B38790-9A7F-47E2-A75C-0150AAE3372F}"/>
    <cellStyle name="Normal 12 5 2 3 4" xfId="9972" xr:uid="{B100D239-E3A3-4AC2-8126-59355A569C41}"/>
    <cellStyle name="Normal 12 5 2 3 4 2" xfId="26148" xr:uid="{39D66F90-4B51-445E-840A-46C97BC52A00}"/>
    <cellStyle name="Normal 12 5 2 3 5" xfId="18060" xr:uid="{0E99298C-FC00-469D-AABB-77BD6688CDF9}"/>
    <cellStyle name="Normal 12 5 2 4" xfId="3233" xr:uid="{00000000-0005-0000-0000-000062040000}"/>
    <cellStyle name="Normal 12 5 2 4 2" xfId="11321" xr:uid="{CB33CF35-2B44-472B-8F3F-E2DB33A16AF4}"/>
    <cellStyle name="Normal 12 5 2 4 2 2" xfId="27497" xr:uid="{E21738D2-A5B6-402C-84D0-1B0C78723427}"/>
    <cellStyle name="Normal 12 5 2 4 3" xfId="19409" xr:uid="{1BCEA637-FCC1-4834-B7F7-AA511722CFA4}"/>
    <cellStyle name="Normal 12 5 2 5" xfId="5927" xr:uid="{00000000-0005-0000-0000-000063040000}"/>
    <cellStyle name="Normal 12 5 2 5 2" xfId="14015" xr:uid="{E3D3F0D9-EF97-4D6E-9547-5FFBB045C608}"/>
    <cellStyle name="Normal 12 5 2 5 2 2" xfId="30191" xr:uid="{E0C5FED9-D5A6-485F-96C7-0091C0FB9608}"/>
    <cellStyle name="Normal 12 5 2 5 3" xfId="22103" xr:uid="{44A06845-6032-4453-A765-B3AB1C341EB3}"/>
    <cellStyle name="Normal 12 5 2 6" xfId="8625" xr:uid="{A0DFDD14-0411-4FDB-B589-F732E750124A}"/>
    <cellStyle name="Normal 12 5 2 6 2" xfId="24801" xr:uid="{159CC56C-6EBF-4F2A-88C4-94BC0B55DE82}"/>
    <cellStyle name="Normal 12 5 2 7" xfId="16713" xr:uid="{519835B9-A70A-4B36-8FFD-E552B94A99AE}"/>
    <cellStyle name="Normal 12 5 3" xfId="872" xr:uid="{00000000-0005-0000-0000-000064040000}"/>
    <cellStyle name="Normal 12 5 3 2" xfId="2220" xr:uid="{00000000-0005-0000-0000-000065040000}"/>
    <cellStyle name="Normal 12 5 3 2 2" xfId="4916" xr:uid="{00000000-0005-0000-0000-000066040000}"/>
    <cellStyle name="Normal 12 5 3 2 2 2" xfId="13004" xr:uid="{A1362756-86D9-402A-B05E-841C8B54D60C}"/>
    <cellStyle name="Normal 12 5 3 2 2 2 2" xfId="29180" xr:uid="{3C736185-BA68-4B14-AE83-085A8C230D41}"/>
    <cellStyle name="Normal 12 5 3 2 2 3" xfId="21092" xr:uid="{C9CAF266-8952-44F4-902F-259C0DEDF38A}"/>
    <cellStyle name="Normal 12 5 3 2 3" xfId="7610" xr:uid="{00000000-0005-0000-0000-000067040000}"/>
    <cellStyle name="Normal 12 5 3 2 3 2" xfId="15698" xr:uid="{030A459A-9456-464D-A4CC-07AC2B213435}"/>
    <cellStyle name="Normal 12 5 3 2 3 2 2" xfId="31874" xr:uid="{14ED0874-779A-4064-982B-C30E2A69A00E}"/>
    <cellStyle name="Normal 12 5 3 2 3 3" xfId="23786" xr:uid="{71A714AE-23FB-48B4-B531-2865EE7095B9}"/>
    <cellStyle name="Normal 12 5 3 2 4" xfId="10308" xr:uid="{0788F7D9-E88E-4B5E-A170-024FDD2A1EBD}"/>
    <cellStyle name="Normal 12 5 3 2 4 2" xfId="26484" xr:uid="{6793FD25-D498-4D63-B0C5-5A727273C61B}"/>
    <cellStyle name="Normal 12 5 3 2 5" xfId="18396" xr:uid="{A27680AE-DE1D-46B6-AE65-7C448E6E618C}"/>
    <cellStyle name="Normal 12 5 3 3" xfId="3569" xr:uid="{00000000-0005-0000-0000-000068040000}"/>
    <cellStyle name="Normal 12 5 3 3 2" xfId="11657" xr:uid="{602C9029-9C3B-4C14-A634-76D30B5B4437}"/>
    <cellStyle name="Normal 12 5 3 3 2 2" xfId="27833" xr:uid="{0A616972-C0F3-49E5-A666-5007404716E8}"/>
    <cellStyle name="Normal 12 5 3 3 3" xfId="19745" xr:uid="{1BC80F68-4709-4D14-B38B-5FF7BD3C646D}"/>
    <cellStyle name="Normal 12 5 3 4" xfId="6263" xr:uid="{00000000-0005-0000-0000-000069040000}"/>
    <cellStyle name="Normal 12 5 3 4 2" xfId="14351" xr:uid="{B3D0AD56-17A4-484E-BFFC-BA6568AF76BF}"/>
    <cellStyle name="Normal 12 5 3 4 2 2" xfId="30527" xr:uid="{9E63F252-3814-4844-BC5A-B64B6BD324E7}"/>
    <cellStyle name="Normal 12 5 3 4 3" xfId="22439" xr:uid="{5A674795-63DB-4B44-B31E-150F89A5EF2B}"/>
    <cellStyle name="Normal 12 5 3 5" xfId="8961" xr:uid="{54EFE206-CDED-4409-832C-4C49DC3E15A4}"/>
    <cellStyle name="Normal 12 5 3 5 2" xfId="25137" xr:uid="{795EC9DE-F965-461E-B821-143C51366857}"/>
    <cellStyle name="Normal 12 5 3 6" xfId="17049" xr:uid="{E26C1E7E-8212-45F1-8A1C-CE292C0E75F3}"/>
    <cellStyle name="Normal 12 5 4" xfId="1548" xr:uid="{00000000-0005-0000-0000-00006A040000}"/>
    <cellStyle name="Normal 12 5 4 2" xfId="4244" xr:uid="{00000000-0005-0000-0000-00006B040000}"/>
    <cellStyle name="Normal 12 5 4 2 2" xfId="12332" xr:uid="{66B50EE9-A5CF-4019-BABA-9AAB0AAD0CC5}"/>
    <cellStyle name="Normal 12 5 4 2 2 2" xfId="28508" xr:uid="{23FB1B00-0EE9-47AE-BD1A-CE5ECC22207F}"/>
    <cellStyle name="Normal 12 5 4 2 3" xfId="20420" xr:uid="{F88D7BE4-C1EF-4514-9C87-498F4B5E1643}"/>
    <cellStyle name="Normal 12 5 4 3" xfId="6938" xr:uid="{00000000-0005-0000-0000-00006C040000}"/>
    <cellStyle name="Normal 12 5 4 3 2" xfId="15026" xr:uid="{B9B4817B-5582-472B-AE53-05EF26F43A24}"/>
    <cellStyle name="Normal 12 5 4 3 2 2" xfId="31202" xr:uid="{55B23F8B-A24B-4DE4-A730-DAD771DA1D56}"/>
    <cellStyle name="Normal 12 5 4 3 3" xfId="23114" xr:uid="{49A1F42B-FA72-4E82-A325-38459E611845}"/>
    <cellStyle name="Normal 12 5 4 4" xfId="9636" xr:uid="{ED2E55BC-5BE2-4A68-8F9E-66714929BB09}"/>
    <cellStyle name="Normal 12 5 4 4 2" xfId="25812" xr:uid="{5BCDFB62-BE47-4DF9-9BFC-B7DE26249675}"/>
    <cellStyle name="Normal 12 5 4 5" xfId="17724" xr:uid="{1C3CD84E-50AF-4574-97D5-12E00FA55568}"/>
    <cellStyle name="Normal 12 5 5" xfId="2897" xr:uid="{00000000-0005-0000-0000-00006D040000}"/>
    <cellStyle name="Normal 12 5 5 2" xfId="10985" xr:uid="{3F3F7175-CFA4-42AC-B30C-261A6AC70576}"/>
    <cellStyle name="Normal 12 5 5 2 2" xfId="27161" xr:uid="{B505E2BE-DCF4-41FC-8FBD-AA0BD8B84D27}"/>
    <cellStyle name="Normal 12 5 5 3" xfId="19073" xr:uid="{AA18B671-B495-4CCD-B9CE-A96F41608CB8}"/>
    <cellStyle name="Normal 12 5 6" xfId="5591" xr:uid="{00000000-0005-0000-0000-00006E040000}"/>
    <cellStyle name="Normal 12 5 6 2" xfId="13679" xr:uid="{5C7528EF-F558-4C3D-932A-0777E42FE6AB}"/>
    <cellStyle name="Normal 12 5 6 2 2" xfId="29855" xr:uid="{412CD8A5-1D63-4DE0-A864-02BD0BC692CC}"/>
    <cellStyle name="Normal 12 5 6 3" xfId="21767" xr:uid="{3ED701B7-7314-4F67-904D-4185AE466087}"/>
    <cellStyle name="Normal 12 5 7" xfId="8289" xr:uid="{B3D74224-13F9-4FCE-8DCF-FB593756A163}"/>
    <cellStyle name="Normal 12 5 7 2" xfId="24465" xr:uid="{130BBB71-C63E-4B0E-95CD-7691AB8CCB20}"/>
    <cellStyle name="Normal 12 5 8" xfId="16377" xr:uid="{E706C615-924F-410A-A813-F6BFC9DCFBE0}"/>
    <cellStyle name="Normal 12 6" xfId="204" xr:uid="{00000000-0005-0000-0000-00006F040000}"/>
    <cellStyle name="Normal 12 6 2" xfId="586" xr:uid="{00000000-0005-0000-0000-000070040000}"/>
    <cellStyle name="Normal 12 6 2 2" xfId="1261" xr:uid="{00000000-0005-0000-0000-000071040000}"/>
    <cellStyle name="Normal 12 6 2 2 2" xfId="2609" xr:uid="{00000000-0005-0000-0000-000072040000}"/>
    <cellStyle name="Normal 12 6 2 2 2 2" xfId="5305" xr:uid="{00000000-0005-0000-0000-000073040000}"/>
    <cellStyle name="Normal 12 6 2 2 2 2 2" xfId="13393" xr:uid="{23BF248F-B24F-4B06-B892-26B7B2FB1269}"/>
    <cellStyle name="Normal 12 6 2 2 2 2 2 2" xfId="29569" xr:uid="{A4184EFD-B008-44AA-8FF2-020F70771395}"/>
    <cellStyle name="Normal 12 6 2 2 2 2 3" xfId="21481" xr:uid="{C9DE3A85-8897-459B-ADE0-85CA33542109}"/>
    <cellStyle name="Normal 12 6 2 2 2 3" xfId="7999" xr:uid="{00000000-0005-0000-0000-000074040000}"/>
    <cellStyle name="Normal 12 6 2 2 2 3 2" xfId="16087" xr:uid="{FAF6DEC0-D34F-4524-8A78-9A612C285FFB}"/>
    <cellStyle name="Normal 12 6 2 2 2 3 2 2" xfId="32263" xr:uid="{456AF7D8-7BCF-40D3-9253-D3030C0B06B4}"/>
    <cellStyle name="Normal 12 6 2 2 2 3 3" xfId="24175" xr:uid="{F407C98D-2484-4ECF-B966-69A8F113404D}"/>
    <cellStyle name="Normal 12 6 2 2 2 4" xfId="10697" xr:uid="{A78A9067-DD89-43C5-AF60-777AE505B41A}"/>
    <cellStyle name="Normal 12 6 2 2 2 4 2" xfId="26873" xr:uid="{D5FD452A-6E8F-4657-BF03-1300A23A36DF}"/>
    <cellStyle name="Normal 12 6 2 2 2 5" xfId="18785" xr:uid="{F49E60F9-243F-47AD-AC29-42F174D5CF10}"/>
    <cellStyle name="Normal 12 6 2 2 3" xfId="3958" xr:uid="{00000000-0005-0000-0000-000075040000}"/>
    <cellStyle name="Normal 12 6 2 2 3 2" xfId="12046" xr:uid="{3B1DEB97-8E74-4933-A8AC-1A0B732C5795}"/>
    <cellStyle name="Normal 12 6 2 2 3 2 2" xfId="28222" xr:uid="{8F8820C7-3935-41BD-BD12-9652E0B7DE4D}"/>
    <cellStyle name="Normal 12 6 2 2 3 3" xfId="20134" xr:uid="{FF72905C-042A-4DA0-830C-54623EFC6371}"/>
    <cellStyle name="Normal 12 6 2 2 4" xfId="6652" xr:uid="{00000000-0005-0000-0000-000076040000}"/>
    <cellStyle name="Normal 12 6 2 2 4 2" xfId="14740" xr:uid="{57B8F3A1-9E7F-4E3E-ADB0-35EB38630FD3}"/>
    <cellStyle name="Normal 12 6 2 2 4 2 2" xfId="30916" xr:uid="{A842ECD2-1E56-418E-BF02-C114EB97ABC7}"/>
    <cellStyle name="Normal 12 6 2 2 4 3" xfId="22828" xr:uid="{C426A2DA-41E0-4DB8-A097-DE7136EC93EE}"/>
    <cellStyle name="Normal 12 6 2 2 5" xfId="9350" xr:uid="{1F336FAB-A949-4223-AFFC-921F8D85E961}"/>
    <cellStyle name="Normal 12 6 2 2 5 2" xfId="25526" xr:uid="{1E81025B-3021-4019-A89C-264CDBB5C190}"/>
    <cellStyle name="Normal 12 6 2 2 6" xfId="17438" xr:uid="{6D912D6B-D34A-49B6-9261-794202B38841}"/>
    <cellStyle name="Normal 12 6 2 3" xfId="1937" xr:uid="{00000000-0005-0000-0000-000077040000}"/>
    <cellStyle name="Normal 12 6 2 3 2" xfId="4633" xr:uid="{00000000-0005-0000-0000-000078040000}"/>
    <cellStyle name="Normal 12 6 2 3 2 2" xfId="12721" xr:uid="{70D3E87C-A54D-4EFA-8694-FAAE6E24ABE2}"/>
    <cellStyle name="Normal 12 6 2 3 2 2 2" xfId="28897" xr:uid="{B7ECFA36-8C48-4758-8E94-8597008344A1}"/>
    <cellStyle name="Normal 12 6 2 3 2 3" xfId="20809" xr:uid="{64814DA4-6A87-45AD-86FF-DC31105BAE98}"/>
    <cellStyle name="Normal 12 6 2 3 3" xfId="7327" xr:uid="{00000000-0005-0000-0000-000079040000}"/>
    <cellStyle name="Normal 12 6 2 3 3 2" xfId="15415" xr:uid="{5F80029C-EAD4-43B4-8659-D42D7E61895F}"/>
    <cellStyle name="Normal 12 6 2 3 3 2 2" xfId="31591" xr:uid="{CF613C4A-6AB4-416F-8E68-03CA7AC37706}"/>
    <cellStyle name="Normal 12 6 2 3 3 3" xfId="23503" xr:uid="{EB70E638-0FB5-477F-A144-E83B99CA160C}"/>
    <cellStyle name="Normal 12 6 2 3 4" xfId="10025" xr:uid="{AEE7328D-C776-46E9-83E6-C35667A43D12}"/>
    <cellStyle name="Normal 12 6 2 3 4 2" xfId="26201" xr:uid="{53597806-C5E5-4B7B-A840-6FE454111FD5}"/>
    <cellStyle name="Normal 12 6 2 3 5" xfId="18113" xr:uid="{7B638262-8963-4741-8FAD-21A5081944E9}"/>
    <cellStyle name="Normal 12 6 2 4" xfId="3286" xr:uid="{00000000-0005-0000-0000-00007A040000}"/>
    <cellStyle name="Normal 12 6 2 4 2" xfId="11374" xr:uid="{804E9F42-45DF-4BFE-94FA-AD9A19B7A296}"/>
    <cellStyle name="Normal 12 6 2 4 2 2" xfId="27550" xr:uid="{BEBC3B33-C9FF-4317-A282-607922B3B54D}"/>
    <cellStyle name="Normal 12 6 2 4 3" xfId="19462" xr:uid="{8F461DC0-0D35-49F2-B537-64AB1DBCFDE0}"/>
    <cellStyle name="Normal 12 6 2 5" xfId="5980" xr:uid="{00000000-0005-0000-0000-00007B040000}"/>
    <cellStyle name="Normal 12 6 2 5 2" xfId="14068" xr:uid="{09724D86-F0B2-407F-9749-14903F307133}"/>
    <cellStyle name="Normal 12 6 2 5 2 2" xfId="30244" xr:uid="{3D739015-EF81-4A25-8A19-F558A53AB9D0}"/>
    <cellStyle name="Normal 12 6 2 5 3" xfId="22156" xr:uid="{B5D33A89-F750-4C01-86B2-FCD4EC16284A}"/>
    <cellStyle name="Normal 12 6 2 6" xfId="8678" xr:uid="{CD94F954-3184-4DED-8161-05AEB4163F14}"/>
    <cellStyle name="Normal 12 6 2 6 2" xfId="24854" xr:uid="{7EDEC21D-9163-4385-9130-362351A4EF14}"/>
    <cellStyle name="Normal 12 6 2 7" xfId="16766" xr:uid="{24AF425A-393D-4003-843E-8C920C4D87ED}"/>
    <cellStyle name="Normal 12 6 3" xfId="925" xr:uid="{00000000-0005-0000-0000-00007C040000}"/>
    <cellStyle name="Normal 12 6 3 2" xfId="2273" xr:uid="{00000000-0005-0000-0000-00007D040000}"/>
    <cellStyle name="Normal 12 6 3 2 2" xfId="4969" xr:uid="{00000000-0005-0000-0000-00007E040000}"/>
    <cellStyle name="Normal 12 6 3 2 2 2" xfId="13057" xr:uid="{09CF9A0F-B4E3-4121-913E-4EB39022AAED}"/>
    <cellStyle name="Normal 12 6 3 2 2 2 2" xfId="29233" xr:uid="{504586FD-3B82-44ED-A897-547255DADAD8}"/>
    <cellStyle name="Normal 12 6 3 2 2 3" xfId="21145" xr:uid="{A1D59845-B0C4-4915-A9AF-24B4485D90AA}"/>
    <cellStyle name="Normal 12 6 3 2 3" xfId="7663" xr:uid="{00000000-0005-0000-0000-00007F040000}"/>
    <cellStyle name="Normal 12 6 3 2 3 2" xfId="15751" xr:uid="{9C5B053A-D2A1-4932-B1F6-2E5E54635B28}"/>
    <cellStyle name="Normal 12 6 3 2 3 2 2" xfId="31927" xr:uid="{75166970-FD11-4FA0-9308-B0E1498CFAB8}"/>
    <cellStyle name="Normal 12 6 3 2 3 3" xfId="23839" xr:uid="{19122020-6E10-4ACC-AE0A-9A6012B993AA}"/>
    <cellStyle name="Normal 12 6 3 2 4" xfId="10361" xr:uid="{E4E20ECF-AC72-4534-85AE-CDCFB9613617}"/>
    <cellStyle name="Normal 12 6 3 2 4 2" xfId="26537" xr:uid="{C6ACF00D-ABDE-4DF2-B4E2-E0A2D689ABA6}"/>
    <cellStyle name="Normal 12 6 3 2 5" xfId="18449" xr:uid="{B5965C6B-B410-4EB0-950B-4BE168B127A9}"/>
    <cellStyle name="Normal 12 6 3 3" xfId="3622" xr:uid="{00000000-0005-0000-0000-000080040000}"/>
    <cellStyle name="Normal 12 6 3 3 2" xfId="11710" xr:uid="{C74A6645-69FF-45EE-949E-973E18BDCAE4}"/>
    <cellStyle name="Normal 12 6 3 3 2 2" xfId="27886" xr:uid="{396C1404-929B-442B-8ACC-A2A354E49589}"/>
    <cellStyle name="Normal 12 6 3 3 3" xfId="19798" xr:uid="{026A4F5E-A694-4A3A-BA6B-8BEEF66A6A37}"/>
    <cellStyle name="Normal 12 6 3 4" xfId="6316" xr:uid="{00000000-0005-0000-0000-000081040000}"/>
    <cellStyle name="Normal 12 6 3 4 2" xfId="14404" xr:uid="{FC97C63D-87F1-469B-9746-80966136E5EB}"/>
    <cellStyle name="Normal 12 6 3 4 2 2" xfId="30580" xr:uid="{27EFDDBB-FC7C-4397-B677-2D49812AF05F}"/>
    <cellStyle name="Normal 12 6 3 4 3" xfId="22492" xr:uid="{62942745-DF66-4F83-B28D-28ECC401335D}"/>
    <cellStyle name="Normal 12 6 3 5" xfId="9014" xr:uid="{2AAD010A-9584-488B-B373-28DD7CD06284}"/>
    <cellStyle name="Normal 12 6 3 5 2" xfId="25190" xr:uid="{743A77BE-349E-4B1C-BADB-A6D4447D8121}"/>
    <cellStyle name="Normal 12 6 3 6" xfId="17102" xr:uid="{C4EF963B-3768-4ABD-9D8B-7007A7ABB4AF}"/>
    <cellStyle name="Normal 12 6 4" xfId="1601" xr:uid="{00000000-0005-0000-0000-000082040000}"/>
    <cellStyle name="Normal 12 6 4 2" xfId="4297" xr:uid="{00000000-0005-0000-0000-000083040000}"/>
    <cellStyle name="Normal 12 6 4 2 2" xfId="12385" xr:uid="{37E7727B-B9C2-41BD-A01B-2807FA92895F}"/>
    <cellStyle name="Normal 12 6 4 2 2 2" xfId="28561" xr:uid="{C0588656-364A-43DA-ABE8-D41E436654B1}"/>
    <cellStyle name="Normal 12 6 4 2 3" xfId="20473" xr:uid="{CD48B785-7197-4CED-A615-13555F195663}"/>
    <cellStyle name="Normal 12 6 4 3" xfId="6991" xr:uid="{00000000-0005-0000-0000-000084040000}"/>
    <cellStyle name="Normal 12 6 4 3 2" xfId="15079" xr:uid="{87992EE1-C182-418B-A867-F85F27EBED88}"/>
    <cellStyle name="Normal 12 6 4 3 2 2" xfId="31255" xr:uid="{3DE4FF55-F31E-4AFD-9DD8-8DE8131BA066}"/>
    <cellStyle name="Normal 12 6 4 3 3" xfId="23167" xr:uid="{1F63D940-0B7A-4D22-8F95-3F87DF5DC94A}"/>
    <cellStyle name="Normal 12 6 4 4" xfId="9689" xr:uid="{139B61AB-088C-44A8-A977-0ECF610B162F}"/>
    <cellStyle name="Normal 12 6 4 4 2" xfId="25865" xr:uid="{3281173C-4941-4BCB-BA12-D64F8722F7C1}"/>
    <cellStyle name="Normal 12 6 4 5" xfId="17777" xr:uid="{ADFB5FDC-56E1-41AE-8053-A889D2A7CE81}"/>
    <cellStyle name="Normal 12 6 5" xfId="2950" xr:uid="{00000000-0005-0000-0000-000085040000}"/>
    <cellStyle name="Normal 12 6 5 2" xfId="11038" xr:uid="{A4203599-3707-4BD8-982A-ACD33C79DF33}"/>
    <cellStyle name="Normal 12 6 5 2 2" xfId="27214" xr:uid="{5973677C-14D8-429B-BEA4-D0D2B03377DB}"/>
    <cellStyle name="Normal 12 6 5 3" xfId="19126" xr:uid="{43972193-B18C-44D9-8F74-FEE9B9415401}"/>
    <cellStyle name="Normal 12 6 6" xfId="5644" xr:uid="{00000000-0005-0000-0000-000086040000}"/>
    <cellStyle name="Normal 12 6 6 2" xfId="13732" xr:uid="{BDB34380-D349-4F32-9A19-C4C6233B8D4E}"/>
    <cellStyle name="Normal 12 6 6 2 2" xfId="29908" xr:uid="{ED1DCE62-B90F-4BE5-BF13-23DB00275D0A}"/>
    <cellStyle name="Normal 12 6 6 3" xfId="21820" xr:uid="{EDABF9D6-2099-4FC7-ADE2-E1E7A6741467}"/>
    <cellStyle name="Normal 12 6 7" xfId="8342" xr:uid="{1DD2716D-A8AA-4E53-B4EA-F3DA10B413F6}"/>
    <cellStyle name="Normal 12 6 7 2" xfId="24518" xr:uid="{821FF7D4-C5E7-404B-A476-D52866437E7C}"/>
    <cellStyle name="Normal 12 6 8" xfId="16430" xr:uid="{B5598905-737A-4209-BFC2-03ED70B358EA}"/>
    <cellStyle name="Normal 12 7" xfId="239" xr:uid="{00000000-0005-0000-0000-000087040000}"/>
    <cellStyle name="Normal 12 7 2" xfId="616" xr:uid="{00000000-0005-0000-0000-000088040000}"/>
    <cellStyle name="Normal 12 7 2 2" xfId="1291" xr:uid="{00000000-0005-0000-0000-000089040000}"/>
    <cellStyle name="Normal 12 7 2 2 2" xfId="2639" xr:uid="{00000000-0005-0000-0000-00008A040000}"/>
    <cellStyle name="Normal 12 7 2 2 2 2" xfId="5335" xr:uid="{00000000-0005-0000-0000-00008B040000}"/>
    <cellStyle name="Normal 12 7 2 2 2 2 2" xfId="13423" xr:uid="{9D155C82-26A3-47E4-9E38-65EE2D36BC6A}"/>
    <cellStyle name="Normal 12 7 2 2 2 2 2 2" xfId="29599" xr:uid="{130EFA21-73BD-477E-B0AB-57670CA08CEE}"/>
    <cellStyle name="Normal 12 7 2 2 2 2 3" xfId="21511" xr:uid="{812E6BA8-C4F9-4839-AF62-5A8F6A9898D2}"/>
    <cellStyle name="Normal 12 7 2 2 2 3" xfId="8029" xr:uid="{00000000-0005-0000-0000-00008C040000}"/>
    <cellStyle name="Normal 12 7 2 2 2 3 2" xfId="16117" xr:uid="{F8A72334-52D6-4D57-A972-ED3BFC327C28}"/>
    <cellStyle name="Normal 12 7 2 2 2 3 2 2" xfId="32293" xr:uid="{130725BC-3F56-4297-9BBC-0A244360B41F}"/>
    <cellStyle name="Normal 12 7 2 2 2 3 3" xfId="24205" xr:uid="{CC22C5F0-14A4-46DF-A736-F41A2A8E6AA9}"/>
    <cellStyle name="Normal 12 7 2 2 2 4" xfId="10727" xr:uid="{BF6AD691-3F18-4569-8A7E-DDB8DAAF5FD7}"/>
    <cellStyle name="Normal 12 7 2 2 2 4 2" xfId="26903" xr:uid="{43C54BF4-3817-44C1-861F-E782F5D22A4A}"/>
    <cellStyle name="Normal 12 7 2 2 2 5" xfId="18815" xr:uid="{5DBC4C14-2E7B-4973-A33F-0B0EC3DBD26E}"/>
    <cellStyle name="Normal 12 7 2 2 3" xfId="3988" xr:uid="{00000000-0005-0000-0000-00008D040000}"/>
    <cellStyle name="Normal 12 7 2 2 3 2" xfId="12076" xr:uid="{42D97E2B-EECC-4734-B78E-D6E0BC38CFE4}"/>
    <cellStyle name="Normal 12 7 2 2 3 2 2" xfId="28252" xr:uid="{140CE39C-5BC2-4C2D-9F99-BED00423B628}"/>
    <cellStyle name="Normal 12 7 2 2 3 3" xfId="20164" xr:uid="{AE63CD01-49B0-4418-A4BC-32AECFA440F7}"/>
    <cellStyle name="Normal 12 7 2 2 4" xfId="6682" xr:uid="{00000000-0005-0000-0000-00008E040000}"/>
    <cellStyle name="Normal 12 7 2 2 4 2" xfId="14770" xr:uid="{D0819D68-30E8-4AD0-BDCB-905836C59616}"/>
    <cellStyle name="Normal 12 7 2 2 4 2 2" xfId="30946" xr:uid="{6CDE54DE-5AF2-489C-ACFF-1416A1D35F24}"/>
    <cellStyle name="Normal 12 7 2 2 4 3" xfId="22858" xr:uid="{669D6E90-8A83-47D5-BEF9-93A6F2ACCBEF}"/>
    <cellStyle name="Normal 12 7 2 2 5" xfId="9380" xr:uid="{328F9E8D-E6C7-4223-8414-87D325F71E80}"/>
    <cellStyle name="Normal 12 7 2 2 5 2" xfId="25556" xr:uid="{57E77E5C-0EAA-4BD3-8571-D7F03F50312B}"/>
    <cellStyle name="Normal 12 7 2 2 6" xfId="17468" xr:uid="{BEB6500C-2D04-480C-8DD6-72145CA4ABA9}"/>
    <cellStyle name="Normal 12 7 2 3" xfId="1967" xr:uid="{00000000-0005-0000-0000-00008F040000}"/>
    <cellStyle name="Normal 12 7 2 3 2" xfId="4663" xr:uid="{00000000-0005-0000-0000-000090040000}"/>
    <cellStyle name="Normal 12 7 2 3 2 2" xfId="12751" xr:uid="{630B89F1-2B06-4D68-B4E3-084F590E7D77}"/>
    <cellStyle name="Normal 12 7 2 3 2 2 2" xfId="28927" xr:uid="{B25F293C-0BEC-477C-B4A4-F68C9B578411}"/>
    <cellStyle name="Normal 12 7 2 3 2 3" xfId="20839" xr:uid="{DD9F6F3F-C82E-4D0C-993F-699161293CD9}"/>
    <cellStyle name="Normal 12 7 2 3 3" xfId="7357" xr:uid="{00000000-0005-0000-0000-000091040000}"/>
    <cellStyle name="Normal 12 7 2 3 3 2" xfId="15445" xr:uid="{41C00EDE-F86D-49A4-A38B-0217311DD22D}"/>
    <cellStyle name="Normal 12 7 2 3 3 2 2" xfId="31621" xr:uid="{9A5264B2-5E7E-4D01-9BFC-FFF4034C7D64}"/>
    <cellStyle name="Normal 12 7 2 3 3 3" xfId="23533" xr:uid="{E0F1EECD-8607-47E0-B6E6-282CE6E93087}"/>
    <cellStyle name="Normal 12 7 2 3 4" xfId="10055" xr:uid="{9BCBF8D7-4A4E-4018-914C-49F1E86D4F4D}"/>
    <cellStyle name="Normal 12 7 2 3 4 2" xfId="26231" xr:uid="{D863B50E-9A5B-46CF-BA06-BF91CF2D2B73}"/>
    <cellStyle name="Normal 12 7 2 3 5" xfId="18143" xr:uid="{0DE4CE87-8924-4FFA-9264-B698E4E925C1}"/>
    <cellStyle name="Normal 12 7 2 4" xfId="3316" xr:uid="{00000000-0005-0000-0000-000092040000}"/>
    <cellStyle name="Normal 12 7 2 4 2" xfId="11404" xr:uid="{3B660ED7-EBAF-4786-BC5A-9126E704F261}"/>
    <cellStyle name="Normal 12 7 2 4 2 2" xfId="27580" xr:uid="{4A771199-7E57-4631-8A09-9872640FCF07}"/>
    <cellStyle name="Normal 12 7 2 4 3" xfId="19492" xr:uid="{F66856A1-0003-4946-B60B-0BE389C5F0CE}"/>
    <cellStyle name="Normal 12 7 2 5" xfId="6010" xr:uid="{00000000-0005-0000-0000-000093040000}"/>
    <cellStyle name="Normal 12 7 2 5 2" xfId="14098" xr:uid="{BC378E52-2BFF-4552-9D56-DEC1684B68FE}"/>
    <cellStyle name="Normal 12 7 2 5 2 2" xfId="30274" xr:uid="{B9EC913D-778E-40D6-8305-FB961FAA8B17}"/>
    <cellStyle name="Normal 12 7 2 5 3" xfId="22186" xr:uid="{09FF858A-574E-4FE2-A1CE-688018A4A74A}"/>
    <cellStyle name="Normal 12 7 2 6" xfId="8708" xr:uid="{C2D42A35-BC47-4C00-8567-D2EFA860B95D}"/>
    <cellStyle name="Normal 12 7 2 6 2" xfId="24884" xr:uid="{9B145FEB-566E-4B8A-9A51-9739ADFA39AD}"/>
    <cellStyle name="Normal 12 7 2 7" xfId="16796" xr:uid="{1F31FEAE-2DF1-49F5-9EBF-BD77F8802CAC}"/>
    <cellStyle name="Normal 12 7 3" xfId="955" xr:uid="{00000000-0005-0000-0000-000094040000}"/>
    <cellStyle name="Normal 12 7 3 2" xfId="2303" xr:uid="{00000000-0005-0000-0000-000095040000}"/>
    <cellStyle name="Normal 12 7 3 2 2" xfId="4999" xr:uid="{00000000-0005-0000-0000-000096040000}"/>
    <cellStyle name="Normal 12 7 3 2 2 2" xfId="13087" xr:uid="{A7A64972-8C78-4A4F-BB64-E91AFA648C08}"/>
    <cellStyle name="Normal 12 7 3 2 2 2 2" xfId="29263" xr:uid="{64513074-9179-4A05-8111-2521D4D139DA}"/>
    <cellStyle name="Normal 12 7 3 2 2 3" xfId="21175" xr:uid="{5CF2FFC3-7AFD-41E9-88B4-A1A9CF94E14E}"/>
    <cellStyle name="Normal 12 7 3 2 3" xfId="7693" xr:uid="{00000000-0005-0000-0000-000097040000}"/>
    <cellStyle name="Normal 12 7 3 2 3 2" xfId="15781" xr:uid="{ECF4C812-4479-4348-81F5-7D331C5CB432}"/>
    <cellStyle name="Normal 12 7 3 2 3 2 2" xfId="31957" xr:uid="{9332519C-011D-4A4A-85CA-69710AD4683B}"/>
    <cellStyle name="Normal 12 7 3 2 3 3" xfId="23869" xr:uid="{094A8E58-FB08-445A-B1E1-27FF4D9A7086}"/>
    <cellStyle name="Normal 12 7 3 2 4" xfId="10391" xr:uid="{37361891-DA61-4B10-BE9F-8E0119A6FA31}"/>
    <cellStyle name="Normal 12 7 3 2 4 2" xfId="26567" xr:uid="{BA74AEF5-9CFC-4FB0-B432-C12F1B118BFE}"/>
    <cellStyle name="Normal 12 7 3 2 5" xfId="18479" xr:uid="{517D75D8-41D4-4D17-90BF-F1F7390A498E}"/>
    <cellStyle name="Normal 12 7 3 3" xfId="3652" xr:uid="{00000000-0005-0000-0000-000098040000}"/>
    <cellStyle name="Normal 12 7 3 3 2" xfId="11740" xr:uid="{9AA9B197-246F-4984-9395-FF403C842A1A}"/>
    <cellStyle name="Normal 12 7 3 3 2 2" xfId="27916" xr:uid="{ADD8C2B7-1295-4BB6-A823-6B7F916E2F53}"/>
    <cellStyle name="Normal 12 7 3 3 3" xfId="19828" xr:uid="{BF9787AF-5D56-4C09-980A-B35937A9E2B8}"/>
    <cellStyle name="Normal 12 7 3 4" xfId="6346" xr:uid="{00000000-0005-0000-0000-000099040000}"/>
    <cellStyle name="Normal 12 7 3 4 2" xfId="14434" xr:uid="{4F5C8625-4309-4E3B-9963-4A805DD4D9F2}"/>
    <cellStyle name="Normal 12 7 3 4 2 2" xfId="30610" xr:uid="{E045403C-2D9A-4BCC-9F56-570AE45D9E85}"/>
    <cellStyle name="Normal 12 7 3 4 3" xfId="22522" xr:uid="{1DB18E21-BDCE-4577-9FBD-147A00DD686A}"/>
    <cellStyle name="Normal 12 7 3 5" xfId="9044" xr:uid="{BFC72F93-3F27-4C67-B689-B2021BB42D3E}"/>
    <cellStyle name="Normal 12 7 3 5 2" xfId="25220" xr:uid="{9FFDDE6B-E6C7-4CC1-922E-E32AFBA75303}"/>
    <cellStyle name="Normal 12 7 3 6" xfId="17132" xr:uid="{7186313C-87AD-4D21-8BA0-1CA496380226}"/>
    <cellStyle name="Normal 12 7 4" xfId="1631" xr:uid="{00000000-0005-0000-0000-00009A040000}"/>
    <cellStyle name="Normal 12 7 4 2" xfId="4327" xr:uid="{00000000-0005-0000-0000-00009B040000}"/>
    <cellStyle name="Normal 12 7 4 2 2" xfId="12415" xr:uid="{5F23A2F5-3F94-4F88-A2E3-405403B3F6EA}"/>
    <cellStyle name="Normal 12 7 4 2 2 2" xfId="28591" xr:uid="{DD6A7C85-6E61-4C88-97CA-EF878D7DA22E}"/>
    <cellStyle name="Normal 12 7 4 2 3" xfId="20503" xr:uid="{726D945E-AF6F-46FF-8480-AA74953CE04F}"/>
    <cellStyle name="Normal 12 7 4 3" xfId="7021" xr:uid="{00000000-0005-0000-0000-00009C040000}"/>
    <cellStyle name="Normal 12 7 4 3 2" xfId="15109" xr:uid="{44742B6E-5F85-4CF3-9BD9-7D23DA510750}"/>
    <cellStyle name="Normal 12 7 4 3 2 2" xfId="31285" xr:uid="{990A622D-FE1C-4005-9D67-2C859B98EE5B}"/>
    <cellStyle name="Normal 12 7 4 3 3" xfId="23197" xr:uid="{179D7904-7C1E-429B-82F0-AAF28298565E}"/>
    <cellStyle name="Normal 12 7 4 4" xfId="9719" xr:uid="{EFE91F81-0B1D-4F76-A4F2-32623A65CC6E}"/>
    <cellStyle name="Normal 12 7 4 4 2" xfId="25895" xr:uid="{CF65E51B-57B2-4054-8099-6DBB4C046230}"/>
    <cellStyle name="Normal 12 7 4 5" xfId="17807" xr:uid="{19A20F31-EDAE-48CE-95FE-DFACC4F8B508}"/>
    <cellStyle name="Normal 12 7 5" xfId="2980" xr:uid="{00000000-0005-0000-0000-00009D040000}"/>
    <cellStyle name="Normal 12 7 5 2" xfId="11068" xr:uid="{93DB58CC-7E36-4362-8F6B-2E1BF6BE1861}"/>
    <cellStyle name="Normal 12 7 5 2 2" xfId="27244" xr:uid="{074E87AF-FD17-4541-856A-B86C5A87334C}"/>
    <cellStyle name="Normal 12 7 5 3" xfId="19156" xr:uid="{55A30C1D-2A00-44EA-BE65-A9136FD7FC1F}"/>
    <cellStyle name="Normal 12 7 6" xfId="5674" xr:uid="{00000000-0005-0000-0000-00009E040000}"/>
    <cellStyle name="Normal 12 7 6 2" xfId="13762" xr:uid="{E6FFA9AA-23EE-4690-8226-128F7A512C35}"/>
    <cellStyle name="Normal 12 7 6 2 2" xfId="29938" xr:uid="{3DB73B83-E6FF-4785-AD15-040570595155}"/>
    <cellStyle name="Normal 12 7 6 3" xfId="21850" xr:uid="{69508E99-201D-4CE0-90D3-862D8C3AF04C}"/>
    <cellStyle name="Normal 12 7 7" xfId="8372" xr:uid="{35DD8202-1BCE-4C91-85FF-8C7AACD420C4}"/>
    <cellStyle name="Normal 12 7 7 2" xfId="24548" xr:uid="{73C4900F-7249-49FE-9711-4F1E300B3CBA}"/>
    <cellStyle name="Normal 12 7 8" xfId="16460" xr:uid="{0A1AAFC0-1B65-4B39-8F2D-799154758F02}"/>
    <cellStyle name="Normal 12 8" xfId="266" xr:uid="{00000000-0005-0000-0000-00009F040000}"/>
    <cellStyle name="Normal 12 8 2" xfId="639" xr:uid="{00000000-0005-0000-0000-0000A0040000}"/>
    <cellStyle name="Normal 12 8 2 2" xfId="1314" xr:uid="{00000000-0005-0000-0000-0000A1040000}"/>
    <cellStyle name="Normal 12 8 2 2 2" xfId="2662" xr:uid="{00000000-0005-0000-0000-0000A2040000}"/>
    <cellStyle name="Normal 12 8 2 2 2 2" xfId="5358" xr:uid="{00000000-0005-0000-0000-0000A3040000}"/>
    <cellStyle name="Normal 12 8 2 2 2 2 2" xfId="13446" xr:uid="{FFE91BFF-1F77-4C5C-A1F0-C66B12DBA1F3}"/>
    <cellStyle name="Normal 12 8 2 2 2 2 2 2" xfId="29622" xr:uid="{0E906CFA-7D0A-46A9-9BCC-128E1002A83D}"/>
    <cellStyle name="Normal 12 8 2 2 2 2 3" xfId="21534" xr:uid="{20A94B57-B3DF-44CC-9CDB-C282CBD7BCE9}"/>
    <cellStyle name="Normal 12 8 2 2 2 3" xfId="8052" xr:uid="{00000000-0005-0000-0000-0000A4040000}"/>
    <cellStyle name="Normal 12 8 2 2 2 3 2" xfId="16140" xr:uid="{CB3A51AE-29F6-41AC-9658-3EA2279C1F9D}"/>
    <cellStyle name="Normal 12 8 2 2 2 3 2 2" xfId="32316" xr:uid="{DC1DEEFB-D2B2-4E5C-8BEF-169385FC1624}"/>
    <cellStyle name="Normal 12 8 2 2 2 3 3" xfId="24228" xr:uid="{5F943A39-59BD-491B-BFB6-B5717ECC3BC9}"/>
    <cellStyle name="Normal 12 8 2 2 2 4" xfId="10750" xr:uid="{56CE8EEC-0336-4A1A-8D4A-0D19946232F6}"/>
    <cellStyle name="Normal 12 8 2 2 2 4 2" xfId="26926" xr:uid="{676F811C-3CEC-43AB-83AF-A3280EC74497}"/>
    <cellStyle name="Normal 12 8 2 2 2 5" xfId="18838" xr:uid="{FB8ACFF0-7FD4-4BEA-8A6D-D5CDFF5EA2F7}"/>
    <cellStyle name="Normal 12 8 2 2 3" xfId="4011" xr:uid="{00000000-0005-0000-0000-0000A5040000}"/>
    <cellStyle name="Normal 12 8 2 2 3 2" xfId="12099" xr:uid="{B096EE89-472A-43DC-B60E-CF75E02E9399}"/>
    <cellStyle name="Normal 12 8 2 2 3 2 2" xfId="28275" xr:uid="{838974BF-72B7-4655-8223-5C59DE46BAC8}"/>
    <cellStyle name="Normal 12 8 2 2 3 3" xfId="20187" xr:uid="{C4258472-56BD-4ACF-AF33-AA64350DC5EC}"/>
    <cellStyle name="Normal 12 8 2 2 4" xfId="6705" xr:uid="{00000000-0005-0000-0000-0000A6040000}"/>
    <cellStyle name="Normal 12 8 2 2 4 2" xfId="14793" xr:uid="{28E70488-4B5E-4270-B1B9-DD80B77DEB66}"/>
    <cellStyle name="Normal 12 8 2 2 4 2 2" xfId="30969" xr:uid="{E194DDD0-17B8-45A9-96D9-1229FEFB5196}"/>
    <cellStyle name="Normal 12 8 2 2 4 3" xfId="22881" xr:uid="{388183CB-7CE1-4AC7-A0E4-7BBCA1017601}"/>
    <cellStyle name="Normal 12 8 2 2 5" xfId="9403" xr:uid="{5B0DAE17-7B3C-43F4-807D-2A9CD016CEB7}"/>
    <cellStyle name="Normal 12 8 2 2 5 2" xfId="25579" xr:uid="{3C370EF7-3BCE-4410-9007-FACD530DAB38}"/>
    <cellStyle name="Normal 12 8 2 2 6" xfId="17491" xr:uid="{98458387-3C1F-429D-B652-908C8DEE4B5C}"/>
    <cellStyle name="Normal 12 8 2 3" xfId="1990" xr:uid="{00000000-0005-0000-0000-0000A7040000}"/>
    <cellStyle name="Normal 12 8 2 3 2" xfId="4686" xr:uid="{00000000-0005-0000-0000-0000A8040000}"/>
    <cellStyle name="Normal 12 8 2 3 2 2" xfId="12774" xr:uid="{858D887A-88CF-4736-BC8D-3EE95162F539}"/>
    <cellStyle name="Normal 12 8 2 3 2 2 2" xfId="28950" xr:uid="{F713DDB3-0901-406C-9673-5C4342609455}"/>
    <cellStyle name="Normal 12 8 2 3 2 3" xfId="20862" xr:uid="{CC7507C2-CD04-4A76-B154-2065CA43F939}"/>
    <cellStyle name="Normal 12 8 2 3 3" xfId="7380" xr:uid="{00000000-0005-0000-0000-0000A9040000}"/>
    <cellStyle name="Normal 12 8 2 3 3 2" xfId="15468" xr:uid="{E98FD497-A080-4D01-8DF3-0E3BBD64DA68}"/>
    <cellStyle name="Normal 12 8 2 3 3 2 2" xfId="31644" xr:uid="{01303DE0-386E-4AFA-86EF-75F3C3ADD3E3}"/>
    <cellStyle name="Normal 12 8 2 3 3 3" xfId="23556" xr:uid="{D4C8AB24-B730-48F3-8EEF-AEA75EF91072}"/>
    <cellStyle name="Normal 12 8 2 3 4" xfId="10078" xr:uid="{C1CD3152-BA56-4A7B-8321-5FBFCF9A1481}"/>
    <cellStyle name="Normal 12 8 2 3 4 2" xfId="26254" xr:uid="{4497FCA4-3613-4676-A04E-BF3567F0AF50}"/>
    <cellStyle name="Normal 12 8 2 3 5" xfId="18166" xr:uid="{13D07A33-D7CA-4D42-8907-E50665D0BBA7}"/>
    <cellStyle name="Normal 12 8 2 4" xfId="3339" xr:uid="{00000000-0005-0000-0000-0000AA040000}"/>
    <cellStyle name="Normal 12 8 2 4 2" xfId="11427" xr:uid="{7CA94EF9-2878-47A4-A3DB-086166663199}"/>
    <cellStyle name="Normal 12 8 2 4 2 2" xfId="27603" xr:uid="{E4C85F48-A639-4788-90C5-FE7C753B0820}"/>
    <cellStyle name="Normal 12 8 2 4 3" xfId="19515" xr:uid="{6DFB01E3-5FE6-4C55-9F8B-76C1589909FA}"/>
    <cellStyle name="Normal 12 8 2 5" xfId="6033" xr:uid="{00000000-0005-0000-0000-0000AB040000}"/>
    <cellStyle name="Normal 12 8 2 5 2" xfId="14121" xr:uid="{0E6F65B1-E5FA-4DB1-9F97-1FACF22FE071}"/>
    <cellStyle name="Normal 12 8 2 5 2 2" xfId="30297" xr:uid="{063E8111-EA14-4109-A7BC-77333B867744}"/>
    <cellStyle name="Normal 12 8 2 5 3" xfId="22209" xr:uid="{6B5DE9BB-4AEF-4347-9495-4E20C718397D}"/>
    <cellStyle name="Normal 12 8 2 6" xfId="8731" xr:uid="{2779EDF5-BCFA-439A-AE01-5CA29C3F5774}"/>
    <cellStyle name="Normal 12 8 2 6 2" xfId="24907" xr:uid="{8D33CAAC-5CC2-4644-B8B0-BDFBAF8830AB}"/>
    <cellStyle name="Normal 12 8 2 7" xfId="16819" xr:uid="{45697588-E5A7-42AF-B450-A5FB74E5D818}"/>
    <cellStyle name="Normal 12 8 3" xfId="978" xr:uid="{00000000-0005-0000-0000-0000AC040000}"/>
    <cellStyle name="Normal 12 8 3 2" xfId="2326" xr:uid="{00000000-0005-0000-0000-0000AD040000}"/>
    <cellStyle name="Normal 12 8 3 2 2" xfId="5022" xr:uid="{00000000-0005-0000-0000-0000AE040000}"/>
    <cellStyle name="Normal 12 8 3 2 2 2" xfId="13110" xr:uid="{78556D55-4810-46F9-AEEF-493BC6800AB6}"/>
    <cellStyle name="Normal 12 8 3 2 2 2 2" xfId="29286" xr:uid="{0E5D2342-6DC2-4405-9B30-FAEFABC8682F}"/>
    <cellStyle name="Normal 12 8 3 2 2 3" xfId="21198" xr:uid="{4286450F-C10D-4431-B261-E10ECD85BC92}"/>
    <cellStyle name="Normal 12 8 3 2 3" xfId="7716" xr:uid="{00000000-0005-0000-0000-0000AF040000}"/>
    <cellStyle name="Normal 12 8 3 2 3 2" xfId="15804" xr:uid="{4DE84A1D-A02B-425A-963D-A96E4C27CB3F}"/>
    <cellStyle name="Normal 12 8 3 2 3 2 2" xfId="31980" xr:uid="{9FFE3272-6C23-4689-AAB2-180A68A5A251}"/>
    <cellStyle name="Normal 12 8 3 2 3 3" xfId="23892" xr:uid="{4B6FDE52-F44A-434B-B360-49C47AC80F84}"/>
    <cellStyle name="Normal 12 8 3 2 4" xfId="10414" xr:uid="{9FEF5FC9-64EF-428C-A64E-9B0BE3E92756}"/>
    <cellStyle name="Normal 12 8 3 2 4 2" xfId="26590" xr:uid="{C5881097-F05F-45C7-85A8-180FADB7858A}"/>
    <cellStyle name="Normal 12 8 3 2 5" xfId="18502" xr:uid="{3E922CF8-81BF-4E58-AC88-451D1073F1F7}"/>
    <cellStyle name="Normal 12 8 3 3" xfId="3675" xr:uid="{00000000-0005-0000-0000-0000B0040000}"/>
    <cellStyle name="Normal 12 8 3 3 2" xfId="11763" xr:uid="{BB9C69E8-9767-40DC-B4F9-0374F062874B}"/>
    <cellStyle name="Normal 12 8 3 3 2 2" xfId="27939" xr:uid="{7CEDAA86-8FDF-4C23-A102-9FB6078E19D5}"/>
    <cellStyle name="Normal 12 8 3 3 3" xfId="19851" xr:uid="{C89E51C5-6B37-45BA-A3EC-05C5EAC66537}"/>
    <cellStyle name="Normal 12 8 3 4" xfId="6369" xr:uid="{00000000-0005-0000-0000-0000B1040000}"/>
    <cellStyle name="Normal 12 8 3 4 2" xfId="14457" xr:uid="{53A03E7C-A1DA-45A9-B732-F9C530E75382}"/>
    <cellStyle name="Normal 12 8 3 4 2 2" xfId="30633" xr:uid="{1D2D0A7B-A441-4A29-AE82-A44AF67FCAFF}"/>
    <cellStyle name="Normal 12 8 3 4 3" xfId="22545" xr:uid="{94518741-C0A7-49F2-A47E-28D10EB11917}"/>
    <cellStyle name="Normal 12 8 3 5" xfId="9067" xr:uid="{BE6E9AD0-5060-4593-B6F1-81A4FDA6CE21}"/>
    <cellStyle name="Normal 12 8 3 5 2" xfId="25243" xr:uid="{63C5E6C0-A50B-4F61-B540-C82248CAEB21}"/>
    <cellStyle name="Normal 12 8 3 6" xfId="17155" xr:uid="{C4D4A306-9E2F-4D71-B8FD-D72EC5ACDB5E}"/>
    <cellStyle name="Normal 12 8 4" xfId="1654" xr:uid="{00000000-0005-0000-0000-0000B2040000}"/>
    <cellStyle name="Normal 12 8 4 2" xfId="4350" xr:uid="{00000000-0005-0000-0000-0000B3040000}"/>
    <cellStyle name="Normal 12 8 4 2 2" xfId="12438" xr:uid="{7F2FC759-E992-4ECE-A26E-807E0C3AC0D6}"/>
    <cellStyle name="Normal 12 8 4 2 2 2" xfId="28614" xr:uid="{A5A3F32A-00D8-4F8D-94BB-BF17715A1B9C}"/>
    <cellStyle name="Normal 12 8 4 2 3" xfId="20526" xr:uid="{06A0F246-B157-49C4-A82C-06124851835B}"/>
    <cellStyle name="Normal 12 8 4 3" xfId="7044" xr:uid="{00000000-0005-0000-0000-0000B4040000}"/>
    <cellStyle name="Normal 12 8 4 3 2" xfId="15132" xr:uid="{A95A97B2-7B99-4472-883C-E9496380345E}"/>
    <cellStyle name="Normal 12 8 4 3 2 2" xfId="31308" xr:uid="{9EED5997-248B-4F11-901B-34F393CEEF63}"/>
    <cellStyle name="Normal 12 8 4 3 3" xfId="23220" xr:uid="{6396CBDF-9FA3-42C0-A134-A9EC40FE4F65}"/>
    <cellStyle name="Normal 12 8 4 4" xfId="9742" xr:uid="{7ACC49A7-40C7-434F-BA9B-1C679F7A3FDB}"/>
    <cellStyle name="Normal 12 8 4 4 2" xfId="25918" xr:uid="{7D47BC7C-84C9-4FD3-A842-2A697384433E}"/>
    <cellStyle name="Normal 12 8 4 5" xfId="17830" xr:uid="{559B1F50-D9D4-4D29-AB31-7F4973271F47}"/>
    <cellStyle name="Normal 12 8 5" xfId="3003" xr:uid="{00000000-0005-0000-0000-0000B5040000}"/>
    <cellStyle name="Normal 12 8 5 2" xfId="11091" xr:uid="{DE72ED0E-EB68-422B-92CD-8C45D4C53ED0}"/>
    <cellStyle name="Normal 12 8 5 2 2" xfId="27267" xr:uid="{AE604149-BF0D-4065-8D54-D1B70B55B010}"/>
    <cellStyle name="Normal 12 8 5 3" xfId="19179" xr:uid="{2FE0CCEF-2240-4558-ADB5-BEB4E026FE7B}"/>
    <cellStyle name="Normal 12 8 6" xfId="5697" xr:uid="{00000000-0005-0000-0000-0000B6040000}"/>
    <cellStyle name="Normal 12 8 6 2" xfId="13785" xr:uid="{94A119B1-94B0-4D85-A86F-1988D8E4ED4D}"/>
    <cellStyle name="Normal 12 8 6 2 2" xfId="29961" xr:uid="{CC71D24B-F9A6-45A4-97AF-066A1FF8CD92}"/>
    <cellStyle name="Normal 12 8 6 3" xfId="21873" xr:uid="{61EDF986-C66A-46F1-8B7B-7C2DF572DD23}"/>
    <cellStyle name="Normal 12 8 7" xfId="8395" xr:uid="{FA2D23E6-E096-4312-A2E8-E298FF56E03F}"/>
    <cellStyle name="Normal 12 8 7 2" xfId="24571" xr:uid="{24EBF59C-71DB-435D-9896-1751C5A950EB}"/>
    <cellStyle name="Normal 12 8 8" xfId="16483" xr:uid="{AFDCF498-2C3D-4617-90AC-E13C1434B776}"/>
    <cellStyle name="Normal 12 9" xfId="141" xr:uid="{00000000-0005-0000-0000-0000B7040000}"/>
    <cellStyle name="Normal 12 9 2" xfId="535" xr:uid="{00000000-0005-0000-0000-0000B8040000}"/>
    <cellStyle name="Normal 12 9 2 2" xfId="1210" xr:uid="{00000000-0005-0000-0000-0000B9040000}"/>
    <cellStyle name="Normal 12 9 2 2 2" xfId="2558" xr:uid="{00000000-0005-0000-0000-0000BA040000}"/>
    <cellStyle name="Normal 12 9 2 2 2 2" xfId="5254" xr:uid="{00000000-0005-0000-0000-0000BB040000}"/>
    <cellStyle name="Normal 12 9 2 2 2 2 2" xfId="13342" xr:uid="{71AAD72F-5AC1-438E-A150-D777B0DC7B84}"/>
    <cellStyle name="Normal 12 9 2 2 2 2 2 2" xfId="29518" xr:uid="{DBFF69C8-736D-4812-961D-E105DA87ADAE}"/>
    <cellStyle name="Normal 12 9 2 2 2 2 3" xfId="21430" xr:uid="{2A8E45EF-775C-4345-88BA-7D6A0CF5CD78}"/>
    <cellStyle name="Normal 12 9 2 2 2 3" xfId="7948" xr:uid="{00000000-0005-0000-0000-0000BC040000}"/>
    <cellStyle name="Normal 12 9 2 2 2 3 2" xfId="16036" xr:uid="{3C1FEA65-ED39-4E82-B7A4-0E848D82398D}"/>
    <cellStyle name="Normal 12 9 2 2 2 3 2 2" xfId="32212" xr:uid="{5DD836EE-B3B4-4168-B69F-4744F6E39D50}"/>
    <cellStyle name="Normal 12 9 2 2 2 3 3" xfId="24124" xr:uid="{D2EB71A6-64B8-463E-BEF4-B4817F20BFAC}"/>
    <cellStyle name="Normal 12 9 2 2 2 4" xfId="10646" xr:uid="{39662EE3-D781-4C74-922F-5E4E49FA22BF}"/>
    <cellStyle name="Normal 12 9 2 2 2 4 2" xfId="26822" xr:uid="{81F81027-F93E-41D9-88F8-60970BE0C1BF}"/>
    <cellStyle name="Normal 12 9 2 2 2 5" xfId="18734" xr:uid="{E4C9C1E6-C2DC-4081-8002-A0078FAAA6BB}"/>
    <cellStyle name="Normal 12 9 2 2 3" xfId="3907" xr:uid="{00000000-0005-0000-0000-0000BD040000}"/>
    <cellStyle name="Normal 12 9 2 2 3 2" xfId="11995" xr:uid="{87748A22-1FCF-4716-BDE8-E82F9C0D411D}"/>
    <cellStyle name="Normal 12 9 2 2 3 2 2" xfId="28171" xr:uid="{84FA5625-F33D-49A1-9F7E-9981176BA62F}"/>
    <cellStyle name="Normal 12 9 2 2 3 3" xfId="20083" xr:uid="{31E1303F-18AE-468D-AF97-BE1F075EF5EB}"/>
    <cellStyle name="Normal 12 9 2 2 4" xfId="6601" xr:uid="{00000000-0005-0000-0000-0000BE040000}"/>
    <cellStyle name="Normal 12 9 2 2 4 2" xfId="14689" xr:uid="{F02567A8-B703-49B3-B05B-25E9AB3482C3}"/>
    <cellStyle name="Normal 12 9 2 2 4 2 2" xfId="30865" xr:uid="{D3D55957-DBBD-4C39-9993-22036EDD647E}"/>
    <cellStyle name="Normal 12 9 2 2 4 3" xfId="22777" xr:uid="{790940E3-DFC7-4E98-9C0D-7CA900378F6E}"/>
    <cellStyle name="Normal 12 9 2 2 5" xfId="9299" xr:uid="{F5434A80-7D99-4975-9E75-81E1E9F0271A}"/>
    <cellStyle name="Normal 12 9 2 2 5 2" xfId="25475" xr:uid="{452FAFCC-1C29-42BF-90BE-82E88D0886D0}"/>
    <cellStyle name="Normal 12 9 2 2 6" xfId="17387" xr:uid="{45FD7490-AAE1-4D33-997F-9711EEF8CA6A}"/>
    <cellStyle name="Normal 12 9 2 3" xfId="1886" xr:uid="{00000000-0005-0000-0000-0000BF040000}"/>
    <cellStyle name="Normal 12 9 2 3 2" xfId="4582" xr:uid="{00000000-0005-0000-0000-0000C0040000}"/>
    <cellStyle name="Normal 12 9 2 3 2 2" xfId="12670" xr:uid="{75416799-1615-4231-B1A9-0BE9C92C50E2}"/>
    <cellStyle name="Normal 12 9 2 3 2 2 2" xfId="28846" xr:uid="{C4AF5E2B-F250-46FF-A77E-F660CA84B3DA}"/>
    <cellStyle name="Normal 12 9 2 3 2 3" xfId="20758" xr:uid="{8476D30A-ECE3-4231-841C-60248FD697C0}"/>
    <cellStyle name="Normal 12 9 2 3 3" xfId="7276" xr:uid="{00000000-0005-0000-0000-0000C1040000}"/>
    <cellStyle name="Normal 12 9 2 3 3 2" xfId="15364" xr:uid="{FF486A7D-1963-4C3D-8C1C-79FC92E05ECA}"/>
    <cellStyle name="Normal 12 9 2 3 3 2 2" xfId="31540" xr:uid="{B89EF89A-B98B-409E-AB3C-D786E13C129F}"/>
    <cellStyle name="Normal 12 9 2 3 3 3" xfId="23452" xr:uid="{74D5833B-ADFE-46B6-BACA-B2E076A2E99E}"/>
    <cellStyle name="Normal 12 9 2 3 4" xfId="9974" xr:uid="{3C6FDA2D-9A0C-45FD-AC3F-10DEA3CADBFF}"/>
    <cellStyle name="Normal 12 9 2 3 4 2" xfId="26150" xr:uid="{F7884C4A-0B65-4005-A75E-6FBA45629A5B}"/>
    <cellStyle name="Normal 12 9 2 3 5" xfId="18062" xr:uid="{8D508CA5-ECF7-41F8-8CD4-6EF7EB84B0AB}"/>
    <cellStyle name="Normal 12 9 2 4" xfId="3235" xr:uid="{00000000-0005-0000-0000-0000C2040000}"/>
    <cellStyle name="Normal 12 9 2 4 2" xfId="11323" xr:uid="{7175037D-2C17-4C04-A74D-1DCCFA4F8AF5}"/>
    <cellStyle name="Normal 12 9 2 4 2 2" xfId="27499" xr:uid="{CAD9514F-A742-4C4A-B53A-E453E297AC2E}"/>
    <cellStyle name="Normal 12 9 2 4 3" xfId="19411" xr:uid="{85426E8A-6A1A-490D-B651-B1CD9E498232}"/>
    <cellStyle name="Normal 12 9 2 5" xfId="5929" xr:uid="{00000000-0005-0000-0000-0000C3040000}"/>
    <cellStyle name="Normal 12 9 2 5 2" xfId="14017" xr:uid="{9F21F531-2006-4B37-984A-BB9BE9C6B5F3}"/>
    <cellStyle name="Normal 12 9 2 5 2 2" xfId="30193" xr:uid="{5ED9C05A-C006-4B3B-8B60-22F1372EB83E}"/>
    <cellStyle name="Normal 12 9 2 5 3" xfId="22105" xr:uid="{21D0783F-D7D2-4458-8A18-197427EEEE7B}"/>
    <cellStyle name="Normal 12 9 2 6" xfId="8627" xr:uid="{1B2E5F0B-DC9A-44C7-8E9A-1D97AB08DCDD}"/>
    <cellStyle name="Normal 12 9 2 6 2" xfId="24803" xr:uid="{78FBEA47-DA03-481B-9F65-6BFE7B6267E2}"/>
    <cellStyle name="Normal 12 9 2 7" xfId="16715" xr:uid="{93991576-173D-4A59-8F17-511F896CB66D}"/>
    <cellStyle name="Normal 12 9 3" xfId="874" xr:uid="{00000000-0005-0000-0000-0000C4040000}"/>
    <cellStyle name="Normal 12 9 3 2" xfId="2222" xr:uid="{00000000-0005-0000-0000-0000C5040000}"/>
    <cellStyle name="Normal 12 9 3 2 2" xfId="4918" xr:uid="{00000000-0005-0000-0000-0000C6040000}"/>
    <cellStyle name="Normal 12 9 3 2 2 2" xfId="13006" xr:uid="{B9767EBE-7DE7-4360-ABB0-F4BB58A8D0BC}"/>
    <cellStyle name="Normal 12 9 3 2 2 2 2" xfId="29182" xr:uid="{AA124B83-B719-405C-951E-B21DAB71097F}"/>
    <cellStyle name="Normal 12 9 3 2 2 3" xfId="21094" xr:uid="{AB583E10-212D-4FA9-A3CA-EA636152EE1D}"/>
    <cellStyle name="Normal 12 9 3 2 3" xfId="7612" xr:uid="{00000000-0005-0000-0000-0000C7040000}"/>
    <cellStyle name="Normal 12 9 3 2 3 2" xfId="15700" xr:uid="{CB20E0FA-DD59-4337-9A00-3E36C8731D53}"/>
    <cellStyle name="Normal 12 9 3 2 3 2 2" xfId="31876" xr:uid="{5119E871-40CA-4566-AC52-A34CCA8F6F03}"/>
    <cellStyle name="Normal 12 9 3 2 3 3" xfId="23788" xr:uid="{9148CB6A-793A-49B2-90BA-F586AD83084C}"/>
    <cellStyle name="Normal 12 9 3 2 4" xfId="10310" xr:uid="{6A2A6206-C532-4DD9-AC18-2161564F4614}"/>
    <cellStyle name="Normal 12 9 3 2 4 2" xfId="26486" xr:uid="{9747BFCA-C91C-45A7-BBB4-C3F1BB8D11AF}"/>
    <cellStyle name="Normal 12 9 3 2 5" xfId="18398" xr:uid="{280C166B-CF40-421B-B3F9-949CD9583A47}"/>
    <cellStyle name="Normal 12 9 3 3" xfId="3571" xr:uid="{00000000-0005-0000-0000-0000C8040000}"/>
    <cellStyle name="Normal 12 9 3 3 2" xfId="11659" xr:uid="{3A4C54AC-C2CF-442D-945F-7BB6EA1BF6E7}"/>
    <cellStyle name="Normal 12 9 3 3 2 2" xfId="27835" xr:uid="{54ED6515-0B28-4A62-829E-BE05D0A32C4C}"/>
    <cellStyle name="Normal 12 9 3 3 3" xfId="19747" xr:uid="{72CF5AC4-DD11-4C42-BACF-87EB8907E1B1}"/>
    <cellStyle name="Normal 12 9 3 4" xfId="6265" xr:uid="{00000000-0005-0000-0000-0000C9040000}"/>
    <cellStyle name="Normal 12 9 3 4 2" xfId="14353" xr:uid="{77181EAC-02D9-44FB-8E91-05781F95CFA9}"/>
    <cellStyle name="Normal 12 9 3 4 2 2" xfId="30529" xr:uid="{B1913ECC-2EAA-497F-9A69-CE53FF84D0E6}"/>
    <cellStyle name="Normal 12 9 3 4 3" xfId="22441" xr:uid="{C62A5785-BA06-4C77-83C9-30DD496470C2}"/>
    <cellStyle name="Normal 12 9 3 5" xfId="8963" xr:uid="{7008D4CC-E976-41EA-8C7B-5D8FC464F058}"/>
    <cellStyle name="Normal 12 9 3 5 2" xfId="25139" xr:uid="{2FDB8FCF-9A74-444A-9B57-32D8262A9DF4}"/>
    <cellStyle name="Normal 12 9 3 6" xfId="17051" xr:uid="{EEC848EA-93F5-4A44-954F-1D75C67A531E}"/>
    <cellStyle name="Normal 12 9 4" xfId="1550" xr:uid="{00000000-0005-0000-0000-0000CA040000}"/>
    <cellStyle name="Normal 12 9 4 2" xfId="4246" xr:uid="{00000000-0005-0000-0000-0000CB040000}"/>
    <cellStyle name="Normal 12 9 4 2 2" xfId="12334" xr:uid="{01F3A12C-1009-4C3A-BC52-F5CFCB4466EE}"/>
    <cellStyle name="Normal 12 9 4 2 2 2" xfId="28510" xr:uid="{33043B7B-D8BC-4468-BD9A-53C6DDF88FAC}"/>
    <cellStyle name="Normal 12 9 4 2 3" xfId="20422" xr:uid="{6E90BBB3-29F6-4C62-9D45-0F16C9146425}"/>
    <cellStyle name="Normal 12 9 4 3" xfId="6940" xr:uid="{00000000-0005-0000-0000-0000CC040000}"/>
    <cellStyle name="Normal 12 9 4 3 2" xfId="15028" xr:uid="{DC99B29D-B578-4C46-8C1D-1045D103E2C7}"/>
    <cellStyle name="Normal 12 9 4 3 2 2" xfId="31204" xr:uid="{832DD6E9-79FC-4EC2-B8EE-4AA2684D4523}"/>
    <cellStyle name="Normal 12 9 4 3 3" xfId="23116" xr:uid="{C1262025-07F5-49E9-B4C8-06C6AE92F89A}"/>
    <cellStyle name="Normal 12 9 4 4" xfId="9638" xr:uid="{6A0BE7EA-414A-4A0F-8F38-FF4EC130D743}"/>
    <cellStyle name="Normal 12 9 4 4 2" xfId="25814" xr:uid="{986EC1B7-510C-446F-9EED-A501E2F0B177}"/>
    <cellStyle name="Normal 12 9 4 5" xfId="17726" xr:uid="{1306887A-1ED9-4A9C-9311-754F0C69BC0D}"/>
    <cellStyle name="Normal 12 9 5" xfId="2899" xr:uid="{00000000-0005-0000-0000-0000CD040000}"/>
    <cellStyle name="Normal 12 9 5 2" xfId="10987" xr:uid="{9AD52D49-CB88-409E-AFC5-CD13318B43EE}"/>
    <cellStyle name="Normal 12 9 5 2 2" xfId="27163" xr:uid="{031F8A54-D48E-46B4-824D-D965BDA6FDE3}"/>
    <cellStyle name="Normal 12 9 5 3" xfId="19075" xr:uid="{13EA2403-8184-4770-8F78-12DA4397AC74}"/>
    <cellStyle name="Normal 12 9 6" xfId="5593" xr:uid="{00000000-0005-0000-0000-0000CE040000}"/>
    <cellStyle name="Normal 12 9 6 2" xfId="13681" xr:uid="{E8462DC6-07A2-4A42-89D7-05E864BC8175}"/>
    <cellStyle name="Normal 12 9 6 2 2" xfId="29857" xr:uid="{836C3910-A612-4E19-A897-F80999763B61}"/>
    <cellStyle name="Normal 12 9 6 3" xfId="21769" xr:uid="{1E764AAD-5412-4BB0-8D0C-E9FE714A22EB}"/>
    <cellStyle name="Normal 12 9 7" xfId="8291" xr:uid="{A1B0EF7E-8BCE-4F5E-A962-56CD2911DE6B}"/>
    <cellStyle name="Normal 12 9 7 2" xfId="24467" xr:uid="{46537531-D7EC-442D-A02E-421676409084}"/>
    <cellStyle name="Normal 12 9 8" xfId="16379" xr:uid="{40CE12EF-B7AA-4EA8-AC11-315110DC82E6}"/>
    <cellStyle name="Normal 13" xfId="32" xr:uid="{00000000-0005-0000-0000-0000CF040000}"/>
    <cellStyle name="Normal 13 10" xfId="337" xr:uid="{00000000-0005-0000-0000-0000D0040000}"/>
    <cellStyle name="Normal 13 10 2" xfId="694" xr:uid="{00000000-0005-0000-0000-0000D1040000}"/>
    <cellStyle name="Normal 13 10 2 2" xfId="1369" xr:uid="{00000000-0005-0000-0000-0000D2040000}"/>
    <cellStyle name="Normal 13 10 2 2 2" xfId="2717" xr:uid="{00000000-0005-0000-0000-0000D3040000}"/>
    <cellStyle name="Normal 13 10 2 2 2 2" xfId="5413" xr:uid="{00000000-0005-0000-0000-0000D4040000}"/>
    <cellStyle name="Normal 13 10 2 2 2 2 2" xfId="13501" xr:uid="{45780401-BB15-4008-88F8-1931337BA930}"/>
    <cellStyle name="Normal 13 10 2 2 2 2 2 2" xfId="29677" xr:uid="{69F0F1F6-106A-4A9A-92FA-95127FC6C974}"/>
    <cellStyle name="Normal 13 10 2 2 2 2 3" xfId="21589" xr:uid="{09007EE7-E5FB-4C31-8890-BAB84D2E48B8}"/>
    <cellStyle name="Normal 13 10 2 2 2 3" xfId="8107" xr:uid="{00000000-0005-0000-0000-0000D5040000}"/>
    <cellStyle name="Normal 13 10 2 2 2 3 2" xfId="16195" xr:uid="{1252E53F-77F1-4E22-ACFE-833FF2EC997B}"/>
    <cellStyle name="Normal 13 10 2 2 2 3 2 2" xfId="32371" xr:uid="{0CAE69EF-2DCE-4F70-9121-96CD0112CE12}"/>
    <cellStyle name="Normal 13 10 2 2 2 3 3" xfId="24283" xr:uid="{62061DF6-EB17-43A0-8A65-20CB08A348D3}"/>
    <cellStyle name="Normal 13 10 2 2 2 4" xfId="10805" xr:uid="{41D8BF0D-AB1E-45CB-B0D5-4256F1DD96EC}"/>
    <cellStyle name="Normal 13 10 2 2 2 4 2" xfId="26981" xr:uid="{3BAF86F2-BE24-4C16-8130-C8D0EC4C12BB}"/>
    <cellStyle name="Normal 13 10 2 2 2 5" xfId="18893" xr:uid="{87F33F8B-A2A9-4E01-9569-F44DAFCE7F75}"/>
    <cellStyle name="Normal 13 10 2 2 3" xfId="4066" xr:uid="{00000000-0005-0000-0000-0000D6040000}"/>
    <cellStyle name="Normal 13 10 2 2 3 2" xfId="12154" xr:uid="{FAA9DFF2-CB1C-40B5-BF0E-D3ADC4104200}"/>
    <cellStyle name="Normal 13 10 2 2 3 2 2" xfId="28330" xr:uid="{979E43B9-B176-4021-95A3-7DE201C5F0BD}"/>
    <cellStyle name="Normal 13 10 2 2 3 3" xfId="20242" xr:uid="{4A1E3039-E87E-4F53-B118-8EEAEEE99A92}"/>
    <cellStyle name="Normal 13 10 2 2 4" xfId="6760" xr:uid="{00000000-0005-0000-0000-0000D7040000}"/>
    <cellStyle name="Normal 13 10 2 2 4 2" xfId="14848" xr:uid="{9084B02A-4225-4DB6-B391-0D6B6BA510E9}"/>
    <cellStyle name="Normal 13 10 2 2 4 2 2" xfId="31024" xr:uid="{6ACCC3B6-BD4F-44A2-82FE-8137E25253DF}"/>
    <cellStyle name="Normal 13 10 2 2 4 3" xfId="22936" xr:uid="{CF80E265-5C95-47C2-8202-EC6B2F643E76}"/>
    <cellStyle name="Normal 13 10 2 2 5" xfId="9458" xr:uid="{0BC645C9-348D-4F51-B2FD-07A8E8E6338C}"/>
    <cellStyle name="Normal 13 10 2 2 5 2" xfId="25634" xr:uid="{FE9D10C0-0FAA-4D0B-A652-5BE0D021A6E2}"/>
    <cellStyle name="Normal 13 10 2 2 6" xfId="17546" xr:uid="{E71DE8A9-0E5B-4103-BAC4-4ECDF224C75C}"/>
    <cellStyle name="Normal 13 10 2 3" xfId="2045" xr:uid="{00000000-0005-0000-0000-0000D8040000}"/>
    <cellStyle name="Normal 13 10 2 3 2" xfId="4741" xr:uid="{00000000-0005-0000-0000-0000D9040000}"/>
    <cellStyle name="Normal 13 10 2 3 2 2" xfId="12829" xr:uid="{526FB455-8569-4642-B3B3-6D374C8EF0F8}"/>
    <cellStyle name="Normal 13 10 2 3 2 2 2" xfId="29005" xr:uid="{39DFCEDE-91A1-4275-827D-8D32AA4CAD8C}"/>
    <cellStyle name="Normal 13 10 2 3 2 3" xfId="20917" xr:uid="{B750BCD8-BBCB-4174-B133-96DCBE37672D}"/>
    <cellStyle name="Normal 13 10 2 3 3" xfId="7435" xr:uid="{00000000-0005-0000-0000-0000DA040000}"/>
    <cellStyle name="Normal 13 10 2 3 3 2" xfId="15523" xr:uid="{8CD1CF6B-DD7A-4FAA-AA69-A42E561A9972}"/>
    <cellStyle name="Normal 13 10 2 3 3 2 2" xfId="31699" xr:uid="{27A5D460-EAA6-49A7-9CE5-0F872EAAFE26}"/>
    <cellStyle name="Normal 13 10 2 3 3 3" xfId="23611" xr:uid="{510B57EC-DDA1-4F41-8DB9-8713E7C28F6E}"/>
    <cellStyle name="Normal 13 10 2 3 4" xfId="10133" xr:uid="{3F4DBA38-D488-4511-BD83-C41350027041}"/>
    <cellStyle name="Normal 13 10 2 3 4 2" xfId="26309" xr:uid="{CB231785-642E-43B2-BE7B-2AD040BDC0A0}"/>
    <cellStyle name="Normal 13 10 2 3 5" xfId="18221" xr:uid="{1694425D-85AD-4999-B220-F4CA8F028EE0}"/>
    <cellStyle name="Normal 13 10 2 4" xfId="3394" xr:uid="{00000000-0005-0000-0000-0000DB040000}"/>
    <cellStyle name="Normal 13 10 2 4 2" xfId="11482" xr:uid="{943B0774-11A1-49EE-AAC7-8062DD53A68B}"/>
    <cellStyle name="Normal 13 10 2 4 2 2" xfId="27658" xr:uid="{6627D2FA-47FB-48FB-B814-4812454EEB00}"/>
    <cellStyle name="Normal 13 10 2 4 3" xfId="19570" xr:uid="{30F45E3D-2AC1-4FF0-8345-1E54AC8B946D}"/>
    <cellStyle name="Normal 13 10 2 5" xfId="6088" xr:uid="{00000000-0005-0000-0000-0000DC040000}"/>
    <cellStyle name="Normal 13 10 2 5 2" xfId="14176" xr:uid="{8C83E671-7057-4617-8CF9-5A16353684EA}"/>
    <cellStyle name="Normal 13 10 2 5 2 2" xfId="30352" xr:uid="{9811B7C5-F9A0-4D44-8C29-4CBCC6893B0F}"/>
    <cellStyle name="Normal 13 10 2 5 3" xfId="22264" xr:uid="{53481E60-6E6D-4DB1-B86E-883C16F64D6F}"/>
    <cellStyle name="Normal 13 10 2 6" xfId="8786" xr:uid="{6AEDA937-0DC8-44C9-A0E9-D8C02AEAF14A}"/>
    <cellStyle name="Normal 13 10 2 6 2" xfId="24962" xr:uid="{95C4BE01-C53C-4BFA-BF9E-280EE3F00D13}"/>
    <cellStyle name="Normal 13 10 2 7" xfId="16874" xr:uid="{96355791-8BC5-4511-B2EB-0B6DAD843293}"/>
    <cellStyle name="Normal 13 10 3" xfId="1033" xr:uid="{00000000-0005-0000-0000-0000DD040000}"/>
    <cellStyle name="Normal 13 10 3 2" xfId="2381" xr:uid="{00000000-0005-0000-0000-0000DE040000}"/>
    <cellStyle name="Normal 13 10 3 2 2" xfId="5077" xr:uid="{00000000-0005-0000-0000-0000DF040000}"/>
    <cellStyle name="Normal 13 10 3 2 2 2" xfId="13165" xr:uid="{3B4E7128-21F4-40DF-BBE4-F8B45866679D}"/>
    <cellStyle name="Normal 13 10 3 2 2 2 2" xfId="29341" xr:uid="{7D09A1EB-1139-4DCA-BB00-B575A03CF7E6}"/>
    <cellStyle name="Normal 13 10 3 2 2 3" xfId="21253" xr:uid="{931AC1AB-6967-4151-9BCF-426E79D099BD}"/>
    <cellStyle name="Normal 13 10 3 2 3" xfId="7771" xr:uid="{00000000-0005-0000-0000-0000E0040000}"/>
    <cellStyle name="Normal 13 10 3 2 3 2" xfId="15859" xr:uid="{A2D49681-7AFC-423B-AF7A-B22946C6B88A}"/>
    <cellStyle name="Normal 13 10 3 2 3 2 2" xfId="32035" xr:uid="{C706277E-077D-464D-849D-408732DDC5B8}"/>
    <cellStyle name="Normal 13 10 3 2 3 3" xfId="23947" xr:uid="{E30BB279-57B6-42AD-9E1B-3B111C037F3E}"/>
    <cellStyle name="Normal 13 10 3 2 4" xfId="10469" xr:uid="{04706C5B-4CCC-4335-922F-CA06ED048E7B}"/>
    <cellStyle name="Normal 13 10 3 2 4 2" xfId="26645" xr:uid="{959D1C10-4293-4120-B08B-905A6FB1628E}"/>
    <cellStyle name="Normal 13 10 3 2 5" xfId="18557" xr:uid="{7B7D5916-35C6-4DAB-A56F-FC49D5EC4F4B}"/>
    <cellStyle name="Normal 13 10 3 3" xfId="3730" xr:uid="{00000000-0005-0000-0000-0000E1040000}"/>
    <cellStyle name="Normal 13 10 3 3 2" xfId="11818" xr:uid="{AD4324A0-E432-443A-BEA6-EFAE88D7FEC4}"/>
    <cellStyle name="Normal 13 10 3 3 2 2" xfId="27994" xr:uid="{30631B79-A151-4E36-AA6A-23A6D395E0C6}"/>
    <cellStyle name="Normal 13 10 3 3 3" xfId="19906" xr:uid="{992A2A17-C934-4302-9E95-30B1E98C7527}"/>
    <cellStyle name="Normal 13 10 3 4" xfId="6424" xr:uid="{00000000-0005-0000-0000-0000E2040000}"/>
    <cellStyle name="Normal 13 10 3 4 2" xfId="14512" xr:uid="{34A44053-6891-4944-BEB3-D40FF300069B}"/>
    <cellStyle name="Normal 13 10 3 4 2 2" xfId="30688" xr:uid="{6134E40B-0C44-43C5-950F-492BB7C16ABF}"/>
    <cellStyle name="Normal 13 10 3 4 3" xfId="22600" xr:uid="{114A533F-6E85-4151-B376-B2DEDDF620FB}"/>
    <cellStyle name="Normal 13 10 3 5" xfId="9122" xr:uid="{D8A2DE28-D893-416A-9427-E101D1E33BF5}"/>
    <cellStyle name="Normal 13 10 3 5 2" xfId="25298" xr:uid="{C7256964-D10F-4EDD-AFC6-DBBAFC4AC150}"/>
    <cellStyle name="Normal 13 10 3 6" xfId="17210" xr:uid="{E5DC1F27-CEAA-4F23-AB1D-07EB69A22A2F}"/>
    <cellStyle name="Normal 13 10 4" xfId="1709" xr:uid="{00000000-0005-0000-0000-0000E3040000}"/>
    <cellStyle name="Normal 13 10 4 2" xfId="4405" xr:uid="{00000000-0005-0000-0000-0000E4040000}"/>
    <cellStyle name="Normal 13 10 4 2 2" xfId="12493" xr:uid="{CA6A055C-120D-4E91-84A2-5E2955D62285}"/>
    <cellStyle name="Normal 13 10 4 2 2 2" xfId="28669" xr:uid="{945AE7D0-1E9C-4D8A-8150-D76BC209B766}"/>
    <cellStyle name="Normal 13 10 4 2 3" xfId="20581" xr:uid="{AC813BF3-2979-4DA6-8662-0EE98BBFAC23}"/>
    <cellStyle name="Normal 13 10 4 3" xfId="7099" xr:uid="{00000000-0005-0000-0000-0000E5040000}"/>
    <cellStyle name="Normal 13 10 4 3 2" xfId="15187" xr:uid="{1F66E0D4-60A4-41FC-B1B1-9BA4709C15B5}"/>
    <cellStyle name="Normal 13 10 4 3 2 2" xfId="31363" xr:uid="{EC1AD15D-E483-4F9F-A790-BBD3461D3FCF}"/>
    <cellStyle name="Normal 13 10 4 3 3" xfId="23275" xr:uid="{595F9113-5BB8-4FFD-8299-3EA290800123}"/>
    <cellStyle name="Normal 13 10 4 4" xfId="9797" xr:uid="{29BB412E-F4B9-4B7A-A31B-D3F3A2C74DC8}"/>
    <cellStyle name="Normal 13 10 4 4 2" xfId="25973" xr:uid="{E80BCD70-1EC8-4867-A8E2-A53684721EE2}"/>
    <cellStyle name="Normal 13 10 4 5" xfId="17885" xr:uid="{169C0F4F-FA1E-48C1-97BB-F8C8E6EF7E8C}"/>
    <cellStyle name="Normal 13 10 5" xfId="3058" xr:uid="{00000000-0005-0000-0000-0000E6040000}"/>
    <cellStyle name="Normal 13 10 5 2" xfId="11146" xr:uid="{6D4E9AB9-3C23-4D0C-BAE6-C3AA578193A4}"/>
    <cellStyle name="Normal 13 10 5 2 2" xfId="27322" xr:uid="{A1415DD5-7EC8-4EAA-BF42-CE78D8CDB5BB}"/>
    <cellStyle name="Normal 13 10 5 3" xfId="19234" xr:uid="{4B8FD68A-0811-42E9-95DF-0B73075691AF}"/>
    <cellStyle name="Normal 13 10 6" xfId="5752" xr:uid="{00000000-0005-0000-0000-0000E7040000}"/>
    <cellStyle name="Normal 13 10 6 2" xfId="13840" xr:uid="{60D73D25-EA4A-4FEC-A331-139EBEDF985E}"/>
    <cellStyle name="Normal 13 10 6 2 2" xfId="30016" xr:uid="{8D5253B7-FF1B-4BAE-AA14-AE925A1C8EC8}"/>
    <cellStyle name="Normal 13 10 6 3" xfId="21928" xr:uid="{B6F24080-2A78-4BB8-A150-41E488B7273E}"/>
    <cellStyle name="Normal 13 10 7" xfId="8450" xr:uid="{9D17C285-E376-4DEC-ADF7-0DC26AF31CE2}"/>
    <cellStyle name="Normal 13 10 7 2" xfId="24626" xr:uid="{4425C120-3423-43C9-9CCE-043AED32D4BE}"/>
    <cellStyle name="Normal 13 10 8" xfId="16538" xr:uid="{FCCCE2B1-571B-4E58-A20F-BE1080148CFE}"/>
    <cellStyle name="Normal 13 11" xfId="227" xr:uid="{00000000-0005-0000-0000-0000E8040000}"/>
    <cellStyle name="Normal 13 11 2" xfId="608" xr:uid="{00000000-0005-0000-0000-0000E9040000}"/>
    <cellStyle name="Normal 13 11 2 2" xfId="1283" xr:uid="{00000000-0005-0000-0000-0000EA040000}"/>
    <cellStyle name="Normal 13 11 2 2 2" xfId="2631" xr:uid="{00000000-0005-0000-0000-0000EB040000}"/>
    <cellStyle name="Normal 13 11 2 2 2 2" xfId="5327" xr:uid="{00000000-0005-0000-0000-0000EC040000}"/>
    <cellStyle name="Normal 13 11 2 2 2 2 2" xfId="13415" xr:uid="{E9FE5D04-4498-432E-8535-291B2B6BF38B}"/>
    <cellStyle name="Normal 13 11 2 2 2 2 2 2" xfId="29591" xr:uid="{6FC6A335-CC3F-4478-BEFB-D78DFF6D12C6}"/>
    <cellStyle name="Normal 13 11 2 2 2 2 3" xfId="21503" xr:uid="{833B1FAA-0EF2-4CEC-8BB5-D6070123035D}"/>
    <cellStyle name="Normal 13 11 2 2 2 3" xfId="8021" xr:uid="{00000000-0005-0000-0000-0000ED040000}"/>
    <cellStyle name="Normal 13 11 2 2 2 3 2" xfId="16109" xr:uid="{50391BDB-1988-4B1A-8E33-D9AFF74A3D85}"/>
    <cellStyle name="Normal 13 11 2 2 2 3 2 2" xfId="32285" xr:uid="{0E9F70A6-55DF-4A13-80B0-16D01CA31344}"/>
    <cellStyle name="Normal 13 11 2 2 2 3 3" xfId="24197" xr:uid="{8A8CEBF9-ACC6-4314-8EE5-9C7C854A9694}"/>
    <cellStyle name="Normal 13 11 2 2 2 4" xfId="10719" xr:uid="{FADEAD40-EE9E-4127-9AE1-6F764847863F}"/>
    <cellStyle name="Normal 13 11 2 2 2 4 2" xfId="26895" xr:uid="{3E167CB6-4678-428A-9BBA-6B93081FDDD5}"/>
    <cellStyle name="Normal 13 11 2 2 2 5" xfId="18807" xr:uid="{91FA2E33-15F7-48BB-9BA4-FEBC602CC29F}"/>
    <cellStyle name="Normal 13 11 2 2 3" xfId="3980" xr:uid="{00000000-0005-0000-0000-0000EE040000}"/>
    <cellStyle name="Normal 13 11 2 2 3 2" xfId="12068" xr:uid="{B39A66B3-7CD9-4F76-901A-0AF6C22EC1E9}"/>
    <cellStyle name="Normal 13 11 2 2 3 2 2" xfId="28244" xr:uid="{370B96E1-9420-46D4-B3F7-16D35B1BC49B}"/>
    <cellStyle name="Normal 13 11 2 2 3 3" xfId="20156" xr:uid="{CC0B6C52-85AE-4B6D-B5C5-C4DE46DA70E0}"/>
    <cellStyle name="Normal 13 11 2 2 4" xfId="6674" xr:uid="{00000000-0005-0000-0000-0000EF040000}"/>
    <cellStyle name="Normal 13 11 2 2 4 2" xfId="14762" xr:uid="{27E5A91D-357D-4EEC-91A8-CBE5C46671F3}"/>
    <cellStyle name="Normal 13 11 2 2 4 2 2" xfId="30938" xr:uid="{80E832EC-0BE9-40F3-886F-2CA5715197D3}"/>
    <cellStyle name="Normal 13 11 2 2 4 3" xfId="22850" xr:uid="{E083F30D-3DC5-4367-9AA2-470299086E5D}"/>
    <cellStyle name="Normal 13 11 2 2 5" xfId="9372" xr:uid="{67BB3F66-B4B0-45E8-9E9C-685228A18724}"/>
    <cellStyle name="Normal 13 11 2 2 5 2" xfId="25548" xr:uid="{605F881F-74AB-47F2-A6B3-4EA6C8C2BF3B}"/>
    <cellStyle name="Normal 13 11 2 2 6" xfId="17460" xr:uid="{258EFAA3-F344-4A7E-A8DD-D3A106EA16DE}"/>
    <cellStyle name="Normal 13 11 2 3" xfId="1959" xr:uid="{00000000-0005-0000-0000-0000F0040000}"/>
    <cellStyle name="Normal 13 11 2 3 2" xfId="4655" xr:uid="{00000000-0005-0000-0000-0000F1040000}"/>
    <cellStyle name="Normal 13 11 2 3 2 2" xfId="12743" xr:uid="{DF8FEEB8-C0D7-4E1A-8ACC-740D61D3F316}"/>
    <cellStyle name="Normal 13 11 2 3 2 2 2" xfId="28919" xr:uid="{E3F182B0-5D7C-4435-BD24-A7202524F4AA}"/>
    <cellStyle name="Normal 13 11 2 3 2 3" xfId="20831" xr:uid="{D27D70C6-0008-44BA-8647-C0851A925459}"/>
    <cellStyle name="Normal 13 11 2 3 3" xfId="7349" xr:uid="{00000000-0005-0000-0000-0000F2040000}"/>
    <cellStyle name="Normal 13 11 2 3 3 2" xfId="15437" xr:uid="{97539EA6-5025-4E7E-825B-BC1FCC6D7826}"/>
    <cellStyle name="Normal 13 11 2 3 3 2 2" xfId="31613" xr:uid="{CBD76D8F-41A5-4084-B05B-3BA676134AFA}"/>
    <cellStyle name="Normal 13 11 2 3 3 3" xfId="23525" xr:uid="{855F7BBB-FFBA-4D0D-814C-D8BCCA3D0A87}"/>
    <cellStyle name="Normal 13 11 2 3 4" xfId="10047" xr:uid="{B2713737-E91A-4958-A0CF-65CDB9152CBA}"/>
    <cellStyle name="Normal 13 11 2 3 4 2" xfId="26223" xr:uid="{39AAD5E3-BE83-4154-9026-D17B04B8A66E}"/>
    <cellStyle name="Normal 13 11 2 3 5" xfId="18135" xr:uid="{D1D0D6C3-522A-4F1B-A218-3FF43451D7F3}"/>
    <cellStyle name="Normal 13 11 2 4" xfId="3308" xr:uid="{00000000-0005-0000-0000-0000F3040000}"/>
    <cellStyle name="Normal 13 11 2 4 2" xfId="11396" xr:uid="{84511DDB-5F1E-46FC-870D-C79758EC6AD9}"/>
    <cellStyle name="Normal 13 11 2 4 2 2" xfId="27572" xr:uid="{887DCFC6-79C4-4470-83DF-99505ACD8583}"/>
    <cellStyle name="Normal 13 11 2 4 3" xfId="19484" xr:uid="{1CA84F42-7E73-41E4-ADE9-DF80451F0F12}"/>
    <cellStyle name="Normal 13 11 2 5" xfId="6002" xr:uid="{00000000-0005-0000-0000-0000F4040000}"/>
    <cellStyle name="Normal 13 11 2 5 2" xfId="14090" xr:uid="{747044B4-8575-421E-8081-8400D1508262}"/>
    <cellStyle name="Normal 13 11 2 5 2 2" xfId="30266" xr:uid="{5F9EBCEA-99BA-4673-A637-5C36213A82C1}"/>
    <cellStyle name="Normal 13 11 2 5 3" xfId="22178" xr:uid="{A6BCC86D-C5C9-4555-B149-342EAF39CAF8}"/>
    <cellStyle name="Normal 13 11 2 6" xfId="8700" xr:uid="{6B5EF3C0-8523-4EB0-A390-AAED3DCB132B}"/>
    <cellStyle name="Normal 13 11 2 6 2" xfId="24876" xr:uid="{BEB6AD42-D8E3-42ED-A271-ED518BC6EF7E}"/>
    <cellStyle name="Normal 13 11 2 7" xfId="16788" xr:uid="{46DCFC10-B363-43F3-AF4A-9F206F3F20B2}"/>
    <cellStyle name="Normal 13 11 3" xfId="947" xr:uid="{00000000-0005-0000-0000-0000F5040000}"/>
    <cellStyle name="Normal 13 11 3 2" xfId="2295" xr:uid="{00000000-0005-0000-0000-0000F6040000}"/>
    <cellStyle name="Normal 13 11 3 2 2" xfId="4991" xr:uid="{00000000-0005-0000-0000-0000F7040000}"/>
    <cellStyle name="Normal 13 11 3 2 2 2" xfId="13079" xr:uid="{C084D978-66B3-4238-892E-99F1B7E9ED6B}"/>
    <cellStyle name="Normal 13 11 3 2 2 2 2" xfId="29255" xr:uid="{AC18CE04-7670-42BE-B548-20F04170E625}"/>
    <cellStyle name="Normal 13 11 3 2 2 3" xfId="21167" xr:uid="{62F00D35-D831-4F0D-8C2C-A283047506A8}"/>
    <cellStyle name="Normal 13 11 3 2 3" xfId="7685" xr:uid="{00000000-0005-0000-0000-0000F8040000}"/>
    <cellStyle name="Normal 13 11 3 2 3 2" xfId="15773" xr:uid="{9FA0164E-ADB5-4990-A336-0DC52A5E0DAA}"/>
    <cellStyle name="Normal 13 11 3 2 3 2 2" xfId="31949" xr:uid="{EA22774E-AF8E-40F5-8187-3B68C3133C7C}"/>
    <cellStyle name="Normal 13 11 3 2 3 3" xfId="23861" xr:uid="{F3CD3FB4-796B-4259-A97C-C41E537CE651}"/>
    <cellStyle name="Normal 13 11 3 2 4" xfId="10383" xr:uid="{C996B8E6-0750-4EBB-9581-0526F71B0B2F}"/>
    <cellStyle name="Normal 13 11 3 2 4 2" xfId="26559" xr:uid="{DC270903-7080-4062-8677-CB01638C765B}"/>
    <cellStyle name="Normal 13 11 3 2 5" xfId="18471" xr:uid="{62385F98-B513-4D67-940F-D19DD3FC263A}"/>
    <cellStyle name="Normal 13 11 3 3" xfId="3644" xr:uid="{00000000-0005-0000-0000-0000F9040000}"/>
    <cellStyle name="Normal 13 11 3 3 2" xfId="11732" xr:uid="{4C827E7E-A04D-4E5A-A4B4-8CFB97D0E3BE}"/>
    <cellStyle name="Normal 13 11 3 3 2 2" xfId="27908" xr:uid="{367C2243-9DCC-4B5B-BC6B-BF62EC6E6294}"/>
    <cellStyle name="Normal 13 11 3 3 3" xfId="19820" xr:uid="{50B77C06-B342-43A5-859E-D0ED482129DB}"/>
    <cellStyle name="Normal 13 11 3 4" xfId="6338" xr:uid="{00000000-0005-0000-0000-0000FA040000}"/>
    <cellStyle name="Normal 13 11 3 4 2" xfId="14426" xr:uid="{E7374D15-858A-44FA-9B9D-7D993AB00C57}"/>
    <cellStyle name="Normal 13 11 3 4 2 2" xfId="30602" xr:uid="{A07A8A46-4923-4A34-BAA5-60EF37C4DD40}"/>
    <cellStyle name="Normal 13 11 3 4 3" xfId="22514" xr:uid="{0BAF67C0-D561-4745-BD76-58AC8C7BB6F1}"/>
    <cellStyle name="Normal 13 11 3 5" xfId="9036" xr:uid="{C4AD74D2-D3F8-4598-8B8A-BF387F44D0D5}"/>
    <cellStyle name="Normal 13 11 3 5 2" xfId="25212" xr:uid="{9A5DC111-D731-45A7-8511-3F5BB1944ADD}"/>
    <cellStyle name="Normal 13 11 3 6" xfId="17124" xr:uid="{E2CD0921-E9B9-4D76-B7A0-3AD0B413B335}"/>
    <cellStyle name="Normal 13 11 4" xfId="1623" xr:uid="{00000000-0005-0000-0000-0000FB040000}"/>
    <cellStyle name="Normal 13 11 4 2" xfId="4319" xr:uid="{00000000-0005-0000-0000-0000FC040000}"/>
    <cellStyle name="Normal 13 11 4 2 2" xfId="12407" xr:uid="{1B0B4A82-1D0D-4385-9A98-86E9B93B71B2}"/>
    <cellStyle name="Normal 13 11 4 2 2 2" xfId="28583" xr:uid="{33B5D756-73BA-491C-AB95-37EA550A1808}"/>
    <cellStyle name="Normal 13 11 4 2 3" xfId="20495" xr:uid="{48EC2CEC-AF7D-4696-9D90-09F5DD0E6326}"/>
    <cellStyle name="Normal 13 11 4 3" xfId="7013" xr:uid="{00000000-0005-0000-0000-0000FD040000}"/>
    <cellStyle name="Normal 13 11 4 3 2" xfId="15101" xr:uid="{8C66E55C-10F4-455C-8DC5-5C910B89CA61}"/>
    <cellStyle name="Normal 13 11 4 3 2 2" xfId="31277" xr:uid="{6FC49D60-44B9-497C-B5D2-F670BA769F8C}"/>
    <cellStyle name="Normal 13 11 4 3 3" xfId="23189" xr:uid="{B8DCA7AD-1D06-4168-BCCD-5B79882D5429}"/>
    <cellStyle name="Normal 13 11 4 4" xfId="9711" xr:uid="{163BC226-FB0D-4B33-BC01-F4333A23A60F}"/>
    <cellStyle name="Normal 13 11 4 4 2" xfId="25887" xr:uid="{5722303F-3CDD-459D-B2DE-CB698F9C766B}"/>
    <cellStyle name="Normal 13 11 4 5" xfId="17799" xr:uid="{B413A0E4-F9B7-4979-A2C6-527F2297A37F}"/>
    <cellStyle name="Normal 13 11 5" xfId="2972" xr:uid="{00000000-0005-0000-0000-0000FE040000}"/>
    <cellStyle name="Normal 13 11 5 2" xfId="11060" xr:uid="{F795D2FD-5548-46E7-A6F4-7341C4884F15}"/>
    <cellStyle name="Normal 13 11 5 2 2" xfId="27236" xr:uid="{3E6CCACF-7BD1-44F7-BA36-BD4E47E4E456}"/>
    <cellStyle name="Normal 13 11 5 3" xfId="19148" xr:uid="{147D772D-9DB9-430E-9106-810312D03DE2}"/>
    <cellStyle name="Normal 13 11 6" xfId="5666" xr:uid="{00000000-0005-0000-0000-0000FF040000}"/>
    <cellStyle name="Normal 13 11 6 2" xfId="13754" xr:uid="{0DDADF46-307E-4532-A542-868624489855}"/>
    <cellStyle name="Normal 13 11 6 2 2" xfId="29930" xr:uid="{476119E4-EA12-426A-B23A-A82C0D48CB65}"/>
    <cellStyle name="Normal 13 11 6 3" xfId="21842" xr:uid="{9B0A4C32-183C-48FD-8967-A1DD27888A4E}"/>
    <cellStyle name="Normal 13 11 7" xfId="8364" xr:uid="{9398E4D5-0B4D-4D9D-BC4E-3F918D0056FD}"/>
    <cellStyle name="Normal 13 11 7 2" xfId="24540" xr:uid="{0D8D86E4-52F3-4074-87AF-7994161A8D4F}"/>
    <cellStyle name="Normal 13 11 8" xfId="16452" xr:uid="{748AF3AC-48B0-4667-856C-FE1E7F1B76C7}"/>
    <cellStyle name="Normal 13 12" xfId="345" xr:uid="{00000000-0005-0000-0000-000000050000}"/>
    <cellStyle name="Normal 13 12 2" xfId="701" xr:uid="{00000000-0005-0000-0000-000001050000}"/>
    <cellStyle name="Normal 13 12 2 2" xfId="1376" xr:uid="{00000000-0005-0000-0000-000002050000}"/>
    <cellStyle name="Normal 13 12 2 2 2" xfId="2724" xr:uid="{00000000-0005-0000-0000-000003050000}"/>
    <cellStyle name="Normal 13 12 2 2 2 2" xfId="5420" xr:uid="{00000000-0005-0000-0000-000004050000}"/>
    <cellStyle name="Normal 13 12 2 2 2 2 2" xfId="13508" xr:uid="{F4ACF4EF-3C9A-400E-A2E3-ED48DEB30A40}"/>
    <cellStyle name="Normal 13 12 2 2 2 2 2 2" xfId="29684" xr:uid="{B2CCC245-EC2B-4BF3-A11D-D2D1DA3F6EDF}"/>
    <cellStyle name="Normal 13 12 2 2 2 2 3" xfId="21596" xr:uid="{D405CC76-464E-44A5-9265-A0F17744AE83}"/>
    <cellStyle name="Normal 13 12 2 2 2 3" xfId="8114" xr:uid="{00000000-0005-0000-0000-000005050000}"/>
    <cellStyle name="Normal 13 12 2 2 2 3 2" xfId="16202" xr:uid="{F38A50AC-1588-4AEC-BF6C-D594EB178165}"/>
    <cellStyle name="Normal 13 12 2 2 2 3 2 2" xfId="32378" xr:uid="{2802429C-06D0-41AC-AFD3-8E3812DD4D93}"/>
    <cellStyle name="Normal 13 12 2 2 2 3 3" xfId="24290" xr:uid="{006E38A4-6406-44FD-A9E7-17D25DB20B42}"/>
    <cellStyle name="Normal 13 12 2 2 2 4" xfId="10812" xr:uid="{C1E9156F-A644-47AC-B068-BE6A7D05100E}"/>
    <cellStyle name="Normal 13 12 2 2 2 4 2" xfId="26988" xr:uid="{6EE29128-0085-421A-83FD-E218754F6EA5}"/>
    <cellStyle name="Normal 13 12 2 2 2 5" xfId="18900" xr:uid="{EDC270F5-CE5F-4918-B809-B27D12A46149}"/>
    <cellStyle name="Normal 13 12 2 2 3" xfId="4073" xr:uid="{00000000-0005-0000-0000-000006050000}"/>
    <cellStyle name="Normal 13 12 2 2 3 2" xfId="12161" xr:uid="{84E922D2-B4DF-4CD7-9856-D8B6BFE923F5}"/>
    <cellStyle name="Normal 13 12 2 2 3 2 2" xfId="28337" xr:uid="{19DE640A-58E7-4AF2-A12B-EAAC595D91DF}"/>
    <cellStyle name="Normal 13 12 2 2 3 3" xfId="20249" xr:uid="{1C501453-F690-4655-93B6-2AD90F67861B}"/>
    <cellStyle name="Normal 13 12 2 2 4" xfId="6767" xr:uid="{00000000-0005-0000-0000-000007050000}"/>
    <cellStyle name="Normal 13 12 2 2 4 2" xfId="14855" xr:uid="{9C497F10-E419-4E48-8CC5-48FCBADDFE9A}"/>
    <cellStyle name="Normal 13 12 2 2 4 2 2" xfId="31031" xr:uid="{7D01FA3A-1519-4850-80C4-1B70A659BBFE}"/>
    <cellStyle name="Normal 13 12 2 2 4 3" xfId="22943" xr:uid="{8C52C488-64F7-4E14-811D-0007CD4DC29C}"/>
    <cellStyle name="Normal 13 12 2 2 5" xfId="9465" xr:uid="{BE717BCB-3702-4C1B-B75F-86C111C41849}"/>
    <cellStyle name="Normal 13 12 2 2 5 2" xfId="25641" xr:uid="{AAD57901-8C7F-4A73-A469-55C7CFEC2B76}"/>
    <cellStyle name="Normal 13 12 2 2 6" xfId="17553" xr:uid="{92F343A2-878B-4E4E-927A-89A56DBADC3C}"/>
    <cellStyle name="Normal 13 12 2 3" xfId="2052" xr:uid="{00000000-0005-0000-0000-000008050000}"/>
    <cellStyle name="Normal 13 12 2 3 2" xfId="4748" xr:uid="{00000000-0005-0000-0000-000009050000}"/>
    <cellStyle name="Normal 13 12 2 3 2 2" xfId="12836" xr:uid="{8B196EFA-4FF2-4006-B99C-E00ADA635697}"/>
    <cellStyle name="Normal 13 12 2 3 2 2 2" xfId="29012" xr:uid="{0C178797-7AC7-4F11-839F-3BC26092D99C}"/>
    <cellStyle name="Normal 13 12 2 3 2 3" xfId="20924" xr:uid="{0C3F330F-A1B6-4FE6-9B72-3DB212F5296F}"/>
    <cellStyle name="Normal 13 12 2 3 3" xfId="7442" xr:uid="{00000000-0005-0000-0000-00000A050000}"/>
    <cellStyle name="Normal 13 12 2 3 3 2" xfId="15530" xr:uid="{2709F655-3575-437F-9D67-795C0427BDAC}"/>
    <cellStyle name="Normal 13 12 2 3 3 2 2" xfId="31706" xr:uid="{8FAE3BFB-B36D-4A68-AF96-46947B693DDC}"/>
    <cellStyle name="Normal 13 12 2 3 3 3" xfId="23618" xr:uid="{550A29FF-A339-4A18-9CF4-414B17D6B2B4}"/>
    <cellStyle name="Normal 13 12 2 3 4" xfId="10140" xr:uid="{1DB34979-A76D-44E6-988C-890F736BE073}"/>
    <cellStyle name="Normal 13 12 2 3 4 2" xfId="26316" xr:uid="{1111C566-7FB7-469B-B9AE-F7E737A93FF3}"/>
    <cellStyle name="Normal 13 12 2 3 5" xfId="18228" xr:uid="{9B2F1DC2-0D3E-4FE1-A8E3-0C031ABA036A}"/>
    <cellStyle name="Normal 13 12 2 4" xfId="3401" xr:uid="{00000000-0005-0000-0000-00000B050000}"/>
    <cellStyle name="Normal 13 12 2 4 2" xfId="11489" xr:uid="{DF4349F9-1D08-4D9B-BA39-35715D233D61}"/>
    <cellStyle name="Normal 13 12 2 4 2 2" xfId="27665" xr:uid="{1BABFC28-CBC5-47EC-8665-82BB856B1927}"/>
    <cellStyle name="Normal 13 12 2 4 3" xfId="19577" xr:uid="{D348B732-935A-4142-8F88-BF02EF8A07F8}"/>
    <cellStyle name="Normal 13 12 2 5" xfId="6095" xr:uid="{00000000-0005-0000-0000-00000C050000}"/>
    <cellStyle name="Normal 13 12 2 5 2" xfId="14183" xr:uid="{5E8314D3-B395-4CF1-BA32-295571C85B58}"/>
    <cellStyle name="Normal 13 12 2 5 2 2" xfId="30359" xr:uid="{1E3D2B4B-79C2-4F49-92EE-F887626EAF26}"/>
    <cellStyle name="Normal 13 12 2 5 3" xfId="22271" xr:uid="{312307DF-F39C-4F25-839C-7CEEEE113C41}"/>
    <cellStyle name="Normal 13 12 2 6" xfId="8793" xr:uid="{EA09FEFC-25E8-4D65-A13F-A066E77C2528}"/>
    <cellStyle name="Normal 13 12 2 6 2" xfId="24969" xr:uid="{1AB6F017-EB83-4FD5-828B-0CDE5B5A3B06}"/>
    <cellStyle name="Normal 13 12 2 7" xfId="16881" xr:uid="{3F979116-D6F3-42C9-83D6-FAED64F8AF8F}"/>
    <cellStyle name="Normal 13 12 3" xfId="1040" xr:uid="{00000000-0005-0000-0000-00000D050000}"/>
    <cellStyle name="Normal 13 12 3 2" xfId="2388" xr:uid="{00000000-0005-0000-0000-00000E050000}"/>
    <cellStyle name="Normal 13 12 3 2 2" xfId="5084" xr:uid="{00000000-0005-0000-0000-00000F050000}"/>
    <cellStyle name="Normal 13 12 3 2 2 2" xfId="13172" xr:uid="{7567E7EF-3BBE-45B4-B761-A904E1C10EFE}"/>
    <cellStyle name="Normal 13 12 3 2 2 2 2" xfId="29348" xr:uid="{D6BB71CE-EEC1-4374-A9CB-2D5A21B23F61}"/>
    <cellStyle name="Normal 13 12 3 2 2 3" xfId="21260" xr:uid="{BF18BB90-3AFD-4BB1-BDE1-20FBBCE61D3F}"/>
    <cellStyle name="Normal 13 12 3 2 3" xfId="7778" xr:uid="{00000000-0005-0000-0000-000010050000}"/>
    <cellStyle name="Normal 13 12 3 2 3 2" xfId="15866" xr:uid="{CB3F2836-248D-45A5-AFC1-0FF4E243C698}"/>
    <cellStyle name="Normal 13 12 3 2 3 2 2" xfId="32042" xr:uid="{9CE82BD2-6D9A-416E-86B5-5AEE8711C2CC}"/>
    <cellStyle name="Normal 13 12 3 2 3 3" xfId="23954" xr:uid="{3DDB0209-8910-45DA-B933-F15B66E95CD8}"/>
    <cellStyle name="Normal 13 12 3 2 4" xfId="10476" xr:uid="{FC8157D3-44D7-4FA9-9E19-18E8016B8A32}"/>
    <cellStyle name="Normal 13 12 3 2 4 2" xfId="26652" xr:uid="{04FAEEE0-7AA8-4C47-A346-6C7BF549BE65}"/>
    <cellStyle name="Normal 13 12 3 2 5" xfId="18564" xr:uid="{0E4EC78D-239D-4CEC-8ACD-57FF8B5B7182}"/>
    <cellStyle name="Normal 13 12 3 3" xfId="3737" xr:uid="{00000000-0005-0000-0000-000011050000}"/>
    <cellStyle name="Normal 13 12 3 3 2" xfId="11825" xr:uid="{203CDB13-AB6B-4086-BA61-CA5B938D4338}"/>
    <cellStyle name="Normal 13 12 3 3 2 2" xfId="28001" xr:uid="{BF5056C9-3F7E-4683-86F9-89FC4F34BFA9}"/>
    <cellStyle name="Normal 13 12 3 3 3" xfId="19913" xr:uid="{9BE4DDE2-1990-4C12-8718-AC9F4D66940B}"/>
    <cellStyle name="Normal 13 12 3 4" xfId="6431" xr:uid="{00000000-0005-0000-0000-000012050000}"/>
    <cellStyle name="Normal 13 12 3 4 2" xfId="14519" xr:uid="{54346FC8-79FF-49FE-BC0E-7A7F351044C3}"/>
    <cellStyle name="Normal 13 12 3 4 2 2" xfId="30695" xr:uid="{DE251191-972C-43DF-BC5C-C89C24CB9F1F}"/>
    <cellStyle name="Normal 13 12 3 4 3" xfId="22607" xr:uid="{8F0849A5-1432-4A13-8114-DBE9E63C3E5E}"/>
    <cellStyle name="Normal 13 12 3 5" xfId="9129" xr:uid="{61360A29-F1AC-4D4E-98A7-1322FFFE4725}"/>
    <cellStyle name="Normal 13 12 3 5 2" xfId="25305" xr:uid="{25F7A418-0565-4E51-B47A-4228A01DD40F}"/>
    <cellStyle name="Normal 13 12 3 6" xfId="17217" xr:uid="{83441E3F-DB59-47EB-90F4-356FEDB17BCD}"/>
    <cellStyle name="Normal 13 12 4" xfId="1716" xr:uid="{00000000-0005-0000-0000-000013050000}"/>
    <cellStyle name="Normal 13 12 4 2" xfId="4412" xr:uid="{00000000-0005-0000-0000-000014050000}"/>
    <cellStyle name="Normal 13 12 4 2 2" xfId="12500" xr:uid="{A3B3C671-C835-4CFE-873B-0A6107F60CD5}"/>
    <cellStyle name="Normal 13 12 4 2 2 2" xfId="28676" xr:uid="{12F624CE-2E48-4683-AB90-9A5201CB5A17}"/>
    <cellStyle name="Normal 13 12 4 2 3" xfId="20588" xr:uid="{6F9CEE98-501D-4B4F-9879-2CD0EF94C348}"/>
    <cellStyle name="Normal 13 12 4 3" xfId="7106" xr:uid="{00000000-0005-0000-0000-000015050000}"/>
    <cellStyle name="Normal 13 12 4 3 2" xfId="15194" xr:uid="{C9746643-CA78-4CE3-A305-006A762F3C02}"/>
    <cellStyle name="Normal 13 12 4 3 2 2" xfId="31370" xr:uid="{E197AF5A-5E1A-4D58-92E8-8DA6B249E2C3}"/>
    <cellStyle name="Normal 13 12 4 3 3" xfId="23282" xr:uid="{03C3A467-6EE0-4CE6-8BAF-5BE092736C91}"/>
    <cellStyle name="Normal 13 12 4 4" xfId="9804" xr:uid="{2F4AD03E-896E-4DE6-8A53-070640AE4F50}"/>
    <cellStyle name="Normal 13 12 4 4 2" xfId="25980" xr:uid="{57067B86-C4DD-4E13-B57F-667856683457}"/>
    <cellStyle name="Normal 13 12 4 5" xfId="17892" xr:uid="{64FCA787-B58C-4DC6-8AD8-C3AEBD243550}"/>
    <cellStyle name="Normal 13 12 5" xfId="3065" xr:uid="{00000000-0005-0000-0000-000016050000}"/>
    <cellStyle name="Normal 13 12 5 2" xfId="11153" xr:uid="{451F0984-5AEE-402D-B717-550C76C0473C}"/>
    <cellStyle name="Normal 13 12 5 2 2" xfId="27329" xr:uid="{D277FD6F-11F8-424E-AEE5-2CBF13C837F0}"/>
    <cellStyle name="Normal 13 12 5 3" xfId="19241" xr:uid="{D403F91D-F4F0-4C3B-BB6A-7FAF5090AA9D}"/>
    <cellStyle name="Normal 13 12 6" xfId="5759" xr:uid="{00000000-0005-0000-0000-000017050000}"/>
    <cellStyle name="Normal 13 12 6 2" xfId="13847" xr:uid="{A96D9A77-A019-4AF8-9170-6015AB76EAEA}"/>
    <cellStyle name="Normal 13 12 6 2 2" xfId="30023" xr:uid="{D29FF4C4-9BE0-4D9E-84D6-229C5B8687E5}"/>
    <cellStyle name="Normal 13 12 6 3" xfId="21935" xr:uid="{C23F4469-30F7-469E-A65C-83E82AD3A894}"/>
    <cellStyle name="Normal 13 12 7" xfId="8457" xr:uid="{8D1396BF-D703-4AD9-BB3B-34A0C55AFF45}"/>
    <cellStyle name="Normal 13 12 7 2" xfId="24633" xr:uid="{C4DCA534-AA69-4B9E-A870-095123D76E1E}"/>
    <cellStyle name="Normal 13 12 8" xfId="16545" xr:uid="{54A88DA9-61F3-4139-9F42-4427B306B660}"/>
    <cellStyle name="Normal 13 13" xfId="303" xr:uid="{00000000-0005-0000-0000-000018050000}"/>
    <cellStyle name="Normal 13 13 2" xfId="668" xr:uid="{00000000-0005-0000-0000-000019050000}"/>
    <cellStyle name="Normal 13 13 2 2" xfId="1343" xr:uid="{00000000-0005-0000-0000-00001A050000}"/>
    <cellStyle name="Normal 13 13 2 2 2" xfId="2691" xr:uid="{00000000-0005-0000-0000-00001B050000}"/>
    <cellStyle name="Normal 13 13 2 2 2 2" xfId="5387" xr:uid="{00000000-0005-0000-0000-00001C050000}"/>
    <cellStyle name="Normal 13 13 2 2 2 2 2" xfId="13475" xr:uid="{5BD50FB9-FB7E-4CEB-8820-5EF430F82C0C}"/>
    <cellStyle name="Normal 13 13 2 2 2 2 2 2" xfId="29651" xr:uid="{6CE65062-63A2-410E-BB25-0E281BAFC926}"/>
    <cellStyle name="Normal 13 13 2 2 2 2 3" xfId="21563" xr:uid="{E9428AC3-CA81-4D44-8A35-CFDE05320856}"/>
    <cellStyle name="Normal 13 13 2 2 2 3" xfId="8081" xr:uid="{00000000-0005-0000-0000-00001D050000}"/>
    <cellStyle name="Normal 13 13 2 2 2 3 2" xfId="16169" xr:uid="{4ACCC913-984F-4221-A221-4229C3E3C2A6}"/>
    <cellStyle name="Normal 13 13 2 2 2 3 2 2" xfId="32345" xr:uid="{7B41F9AB-FF8A-4CA4-A8F2-82C99ECB0E1F}"/>
    <cellStyle name="Normal 13 13 2 2 2 3 3" xfId="24257" xr:uid="{3C9962B6-9897-4139-BD3A-8E01EBDE6D4E}"/>
    <cellStyle name="Normal 13 13 2 2 2 4" xfId="10779" xr:uid="{C47D5E47-05BF-4BE4-AB3A-B61435E74311}"/>
    <cellStyle name="Normal 13 13 2 2 2 4 2" xfId="26955" xr:uid="{8A707ECE-68D1-4957-AD1F-D867432C8FFB}"/>
    <cellStyle name="Normal 13 13 2 2 2 5" xfId="18867" xr:uid="{DB5452B1-E19A-49B3-8552-E3E014E07E79}"/>
    <cellStyle name="Normal 13 13 2 2 3" xfId="4040" xr:uid="{00000000-0005-0000-0000-00001E050000}"/>
    <cellStyle name="Normal 13 13 2 2 3 2" xfId="12128" xr:uid="{A74DC4F3-DD9D-44AA-B423-C43226A69B46}"/>
    <cellStyle name="Normal 13 13 2 2 3 2 2" xfId="28304" xr:uid="{EF09D463-3F54-471A-A8DA-B17FA4788959}"/>
    <cellStyle name="Normal 13 13 2 2 3 3" xfId="20216" xr:uid="{70C2FDCB-0F03-439D-96EC-04767D41236F}"/>
    <cellStyle name="Normal 13 13 2 2 4" xfId="6734" xr:uid="{00000000-0005-0000-0000-00001F050000}"/>
    <cellStyle name="Normal 13 13 2 2 4 2" xfId="14822" xr:uid="{69A73353-6DF2-4FCE-AE96-F42F8645EEA2}"/>
    <cellStyle name="Normal 13 13 2 2 4 2 2" xfId="30998" xr:uid="{0B113B7E-1241-40FD-A93E-3EE87604C6B1}"/>
    <cellStyle name="Normal 13 13 2 2 4 3" xfId="22910" xr:uid="{568A2B0C-034A-4E88-9CA7-C8E820399B68}"/>
    <cellStyle name="Normal 13 13 2 2 5" xfId="9432" xr:uid="{A413E5E7-45A1-444E-B193-7A55DF56F8AD}"/>
    <cellStyle name="Normal 13 13 2 2 5 2" xfId="25608" xr:uid="{7F73B906-1F9E-4DA8-AABC-6A2CAE2FF541}"/>
    <cellStyle name="Normal 13 13 2 2 6" xfId="17520" xr:uid="{784AF6AD-0742-4C9F-85B9-4B705EDDC016}"/>
    <cellStyle name="Normal 13 13 2 3" xfId="2019" xr:uid="{00000000-0005-0000-0000-000020050000}"/>
    <cellStyle name="Normal 13 13 2 3 2" xfId="4715" xr:uid="{00000000-0005-0000-0000-000021050000}"/>
    <cellStyle name="Normal 13 13 2 3 2 2" xfId="12803" xr:uid="{1E65C6AB-B3CE-4A8D-87D3-C6777F9BB16C}"/>
    <cellStyle name="Normal 13 13 2 3 2 2 2" xfId="28979" xr:uid="{9A66925F-7D0B-4B6B-AA05-40B1F32A67AD}"/>
    <cellStyle name="Normal 13 13 2 3 2 3" xfId="20891" xr:uid="{56CF2325-D413-4C6A-A8CA-B4154DCA41C3}"/>
    <cellStyle name="Normal 13 13 2 3 3" xfId="7409" xr:uid="{00000000-0005-0000-0000-000022050000}"/>
    <cellStyle name="Normal 13 13 2 3 3 2" xfId="15497" xr:uid="{A8BC9421-583B-4340-91A0-7CC83FACC6B5}"/>
    <cellStyle name="Normal 13 13 2 3 3 2 2" xfId="31673" xr:uid="{2C9EC2F3-DEEF-44CA-B70C-518A99D908B3}"/>
    <cellStyle name="Normal 13 13 2 3 3 3" xfId="23585" xr:uid="{5CF37124-7343-4412-B3FE-BE8C55B428D7}"/>
    <cellStyle name="Normal 13 13 2 3 4" xfId="10107" xr:uid="{94E7EB55-6108-47AA-B8B2-A6BF000A233E}"/>
    <cellStyle name="Normal 13 13 2 3 4 2" xfId="26283" xr:uid="{FBF786C5-65DA-49B7-9502-86CA7C82D993}"/>
    <cellStyle name="Normal 13 13 2 3 5" xfId="18195" xr:uid="{A3FEBE64-AC91-4CBF-A9A5-548DA73DFC71}"/>
    <cellStyle name="Normal 13 13 2 4" xfId="3368" xr:uid="{00000000-0005-0000-0000-000023050000}"/>
    <cellStyle name="Normal 13 13 2 4 2" xfId="11456" xr:uid="{410E73E4-43BC-4565-9E88-CE18E3EFD0AD}"/>
    <cellStyle name="Normal 13 13 2 4 2 2" xfId="27632" xr:uid="{2C1A2FD5-4394-48B4-BCEC-B92474A824CE}"/>
    <cellStyle name="Normal 13 13 2 4 3" xfId="19544" xr:uid="{2E931181-DD30-469E-9B25-08EF9F465B26}"/>
    <cellStyle name="Normal 13 13 2 5" xfId="6062" xr:uid="{00000000-0005-0000-0000-000024050000}"/>
    <cellStyle name="Normal 13 13 2 5 2" xfId="14150" xr:uid="{70769AFB-090B-4C75-ABA1-347E0ECFEE36}"/>
    <cellStyle name="Normal 13 13 2 5 2 2" xfId="30326" xr:uid="{554FCB27-76CA-40C0-B3E6-0C4DDBEA2A0F}"/>
    <cellStyle name="Normal 13 13 2 5 3" xfId="22238" xr:uid="{1B7579A9-A5BC-436E-A942-5CE93DE47CB0}"/>
    <cellStyle name="Normal 13 13 2 6" xfId="8760" xr:uid="{D9AF169D-3B9C-4CBD-B5C3-54D54E349E72}"/>
    <cellStyle name="Normal 13 13 2 6 2" xfId="24936" xr:uid="{B8D4C64A-270C-4CFF-9314-C2DE0799E035}"/>
    <cellStyle name="Normal 13 13 2 7" xfId="16848" xr:uid="{FA96479D-9F78-40FB-9712-BB8580ED6AE8}"/>
    <cellStyle name="Normal 13 13 3" xfId="1007" xr:uid="{00000000-0005-0000-0000-000025050000}"/>
    <cellStyle name="Normal 13 13 3 2" xfId="2355" xr:uid="{00000000-0005-0000-0000-000026050000}"/>
    <cellStyle name="Normal 13 13 3 2 2" xfId="5051" xr:uid="{00000000-0005-0000-0000-000027050000}"/>
    <cellStyle name="Normal 13 13 3 2 2 2" xfId="13139" xr:uid="{326C9B05-A608-40A6-A521-273032B71F72}"/>
    <cellStyle name="Normal 13 13 3 2 2 2 2" xfId="29315" xr:uid="{633F4F92-742E-4339-AAD4-D2A586628F49}"/>
    <cellStyle name="Normal 13 13 3 2 2 3" xfId="21227" xr:uid="{22CBA788-619A-40ED-8093-B111E5E0063C}"/>
    <cellStyle name="Normal 13 13 3 2 3" xfId="7745" xr:uid="{00000000-0005-0000-0000-000028050000}"/>
    <cellStyle name="Normal 13 13 3 2 3 2" xfId="15833" xr:uid="{C219CB74-D9A4-4099-A6C2-4D0BB2B6E96E}"/>
    <cellStyle name="Normal 13 13 3 2 3 2 2" xfId="32009" xr:uid="{5CBF2692-37A1-404A-9CCC-1B5A31314D8E}"/>
    <cellStyle name="Normal 13 13 3 2 3 3" xfId="23921" xr:uid="{818516F9-B472-4A69-80A1-CB16C38DB864}"/>
    <cellStyle name="Normal 13 13 3 2 4" xfId="10443" xr:uid="{B7884048-4465-4ED9-92A2-A135BBF1BAE0}"/>
    <cellStyle name="Normal 13 13 3 2 4 2" xfId="26619" xr:uid="{66E085CF-308B-444C-9EB8-F51E560453EA}"/>
    <cellStyle name="Normal 13 13 3 2 5" xfId="18531" xr:uid="{8AC86960-6557-468D-A947-72B8D9F2C647}"/>
    <cellStyle name="Normal 13 13 3 3" xfId="3704" xr:uid="{00000000-0005-0000-0000-000029050000}"/>
    <cellStyle name="Normal 13 13 3 3 2" xfId="11792" xr:uid="{CAA1DD41-256F-4AEE-A1FC-D65C6CE0E18F}"/>
    <cellStyle name="Normal 13 13 3 3 2 2" xfId="27968" xr:uid="{B6DD095A-54AE-49A0-8057-5244029487D4}"/>
    <cellStyle name="Normal 13 13 3 3 3" xfId="19880" xr:uid="{561215B8-439F-4232-A7FB-F421EB80952B}"/>
    <cellStyle name="Normal 13 13 3 4" xfId="6398" xr:uid="{00000000-0005-0000-0000-00002A050000}"/>
    <cellStyle name="Normal 13 13 3 4 2" xfId="14486" xr:uid="{073A2B3E-A9C2-46E6-822E-433B322CD5D9}"/>
    <cellStyle name="Normal 13 13 3 4 2 2" xfId="30662" xr:uid="{4A071857-1123-4F34-A390-84F05EE74831}"/>
    <cellStyle name="Normal 13 13 3 4 3" xfId="22574" xr:uid="{03E0CD25-3579-4956-A566-B2749E8F14A4}"/>
    <cellStyle name="Normal 13 13 3 5" xfId="9096" xr:uid="{42E8AAB7-9188-4C63-AFE6-640613871158}"/>
    <cellStyle name="Normal 13 13 3 5 2" xfId="25272" xr:uid="{C4C59232-C327-46BD-B9C7-7DB505F0EE23}"/>
    <cellStyle name="Normal 13 13 3 6" xfId="17184" xr:uid="{D79DD11A-65B3-41D5-B62B-44A29851CCE3}"/>
    <cellStyle name="Normal 13 13 4" xfId="1683" xr:uid="{00000000-0005-0000-0000-00002B050000}"/>
    <cellStyle name="Normal 13 13 4 2" xfId="4379" xr:uid="{00000000-0005-0000-0000-00002C050000}"/>
    <cellStyle name="Normal 13 13 4 2 2" xfId="12467" xr:uid="{DDB4263F-B51A-4394-A7C8-6BD8AD1F854E}"/>
    <cellStyle name="Normal 13 13 4 2 2 2" xfId="28643" xr:uid="{F528D2DE-8C87-49BE-A6DA-44FB25CA0F35}"/>
    <cellStyle name="Normal 13 13 4 2 3" xfId="20555" xr:uid="{DDE80C56-0CDF-4C38-9FAB-9F6BD502CB95}"/>
    <cellStyle name="Normal 13 13 4 3" xfId="7073" xr:uid="{00000000-0005-0000-0000-00002D050000}"/>
    <cellStyle name="Normal 13 13 4 3 2" xfId="15161" xr:uid="{E15DCBF7-6C8B-4548-9570-8D13E0521A64}"/>
    <cellStyle name="Normal 13 13 4 3 2 2" xfId="31337" xr:uid="{1A2106D8-47FF-4546-B973-4699D017709B}"/>
    <cellStyle name="Normal 13 13 4 3 3" xfId="23249" xr:uid="{E6CF721F-83F1-4AE2-9E18-E4AF380D798F}"/>
    <cellStyle name="Normal 13 13 4 4" xfId="9771" xr:uid="{70EFB4B9-3FCA-4850-B990-6F1692D9EDE1}"/>
    <cellStyle name="Normal 13 13 4 4 2" xfId="25947" xr:uid="{B2FBEE3D-3241-4C43-8743-96A0FCB7BBD3}"/>
    <cellStyle name="Normal 13 13 4 5" xfId="17859" xr:uid="{B1807273-5AD5-44E7-A8A4-5A6546A71A82}"/>
    <cellStyle name="Normal 13 13 5" xfId="3032" xr:uid="{00000000-0005-0000-0000-00002E050000}"/>
    <cellStyle name="Normal 13 13 5 2" xfId="11120" xr:uid="{2FF6426D-5315-48E4-97A7-BAB6A20FFD27}"/>
    <cellStyle name="Normal 13 13 5 2 2" xfId="27296" xr:uid="{DEAAFA8C-496E-4894-A94C-F4321A27C9EC}"/>
    <cellStyle name="Normal 13 13 5 3" xfId="19208" xr:uid="{6669437B-F155-46D8-A912-FBEBC844B1E1}"/>
    <cellStyle name="Normal 13 13 6" xfId="5726" xr:uid="{00000000-0005-0000-0000-00002F050000}"/>
    <cellStyle name="Normal 13 13 6 2" xfId="13814" xr:uid="{DB642BEE-82E6-40F8-A383-EB520BB2BDDE}"/>
    <cellStyle name="Normal 13 13 6 2 2" xfId="29990" xr:uid="{7EA1CC3B-B354-4220-B1AC-39DE68819F54}"/>
    <cellStyle name="Normal 13 13 6 3" xfId="21902" xr:uid="{34C516B8-1F51-4C2B-88BA-EF08C01039AA}"/>
    <cellStyle name="Normal 13 13 7" xfId="8424" xr:uid="{9B96457B-4665-4E36-A01E-5D5DD2715B80}"/>
    <cellStyle name="Normal 13 13 7 2" xfId="24600" xr:uid="{83ED010B-95C7-4E03-B2A3-7BCCA48AD296}"/>
    <cellStyle name="Normal 13 13 8" xfId="16512" xr:uid="{9D03E5F5-042B-4A0C-9B27-FBA88D9BB86D}"/>
    <cellStyle name="Normal 13 14" xfId="396" xr:uid="{00000000-0005-0000-0000-000030050000}"/>
    <cellStyle name="Normal 13 14 2" xfId="748" xr:uid="{00000000-0005-0000-0000-000031050000}"/>
    <cellStyle name="Normal 13 14 2 2" xfId="1423" xr:uid="{00000000-0005-0000-0000-000032050000}"/>
    <cellStyle name="Normal 13 14 2 2 2" xfId="2771" xr:uid="{00000000-0005-0000-0000-000033050000}"/>
    <cellStyle name="Normal 13 14 2 2 2 2" xfId="5467" xr:uid="{00000000-0005-0000-0000-000034050000}"/>
    <cellStyle name="Normal 13 14 2 2 2 2 2" xfId="13555" xr:uid="{58BF41AC-13EF-42F4-8725-0A970EE9CC8E}"/>
    <cellStyle name="Normal 13 14 2 2 2 2 2 2" xfId="29731" xr:uid="{CB59B4F6-CCCC-4D77-8EB1-B8210F2AA757}"/>
    <cellStyle name="Normal 13 14 2 2 2 2 3" xfId="21643" xr:uid="{DE063027-7411-4963-BBBA-E8E0E84B3CA4}"/>
    <cellStyle name="Normal 13 14 2 2 2 3" xfId="8161" xr:uid="{00000000-0005-0000-0000-000035050000}"/>
    <cellStyle name="Normal 13 14 2 2 2 3 2" xfId="16249" xr:uid="{50B5EEEF-0E48-4E7C-9E4E-08F45D34F700}"/>
    <cellStyle name="Normal 13 14 2 2 2 3 2 2" xfId="32425" xr:uid="{EE8AEEB8-373C-4B0B-8B9C-EC66C6A4F843}"/>
    <cellStyle name="Normal 13 14 2 2 2 3 3" xfId="24337" xr:uid="{D28515D1-4B97-485A-A082-6494BD8E7C75}"/>
    <cellStyle name="Normal 13 14 2 2 2 4" xfId="10859" xr:uid="{D2784711-0CF1-4A7C-8FE3-3A0581C622C5}"/>
    <cellStyle name="Normal 13 14 2 2 2 4 2" xfId="27035" xr:uid="{76AB0B03-BC1E-4D08-8F73-2A0A23C4C103}"/>
    <cellStyle name="Normal 13 14 2 2 2 5" xfId="18947" xr:uid="{2A7B0046-BA69-4C6A-8A37-38E538A72E8C}"/>
    <cellStyle name="Normal 13 14 2 2 3" xfId="4120" xr:uid="{00000000-0005-0000-0000-000036050000}"/>
    <cellStyle name="Normal 13 14 2 2 3 2" xfId="12208" xr:uid="{58AB4D88-65E4-43F1-B386-3F5D81573AA9}"/>
    <cellStyle name="Normal 13 14 2 2 3 2 2" xfId="28384" xr:uid="{F26F5F5E-8A3C-4E4B-BE3B-11551F789942}"/>
    <cellStyle name="Normal 13 14 2 2 3 3" xfId="20296" xr:uid="{BDFEFF1D-68F8-48D4-B438-37355DAA5690}"/>
    <cellStyle name="Normal 13 14 2 2 4" xfId="6814" xr:uid="{00000000-0005-0000-0000-000037050000}"/>
    <cellStyle name="Normal 13 14 2 2 4 2" xfId="14902" xr:uid="{828B6300-3F08-472C-94B4-605132309204}"/>
    <cellStyle name="Normal 13 14 2 2 4 2 2" xfId="31078" xr:uid="{CE0DD4DF-E702-4B62-BB24-3429EDAAE98E}"/>
    <cellStyle name="Normal 13 14 2 2 4 3" xfId="22990" xr:uid="{163A8751-F40A-45E3-AFD6-2FDD8F0FE84E}"/>
    <cellStyle name="Normal 13 14 2 2 5" xfId="9512" xr:uid="{9FE2BCA5-E813-444C-96E5-F1A9EE5D1514}"/>
    <cellStyle name="Normal 13 14 2 2 5 2" xfId="25688" xr:uid="{725DDC2A-9A93-460C-8561-C8DA9B23C444}"/>
    <cellStyle name="Normal 13 14 2 2 6" xfId="17600" xr:uid="{6314B423-BC75-43D5-8694-CBF8C0DE1758}"/>
    <cellStyle name="Normal 13 14 2 3" xfId="2099" xr:uid="{00000000-0005-0000-0000-000038050000}"/>
    <cellStyle name="Normal 13 14 2 3 2" xfId="4795" xr:uid="{00000000-0005-0000-0000-000039050000}"/>
    <cellStyle name="Normal 13 14 2 3 2 2" xfId="12883" xr:uid="{5E6B6EDB-AF1A-41B8-890E-E31DF96F494A}"/>
    <cellStyle name="Normal 13 14 2 3 2 2 2" xfId="29059" xr:uid="{2FECE9F8-E367-4494-A5EA-DF3E9B5822F1}"/>
    <cellStyle name="Normal 13 14 2 3 2 3" xfId="20971" xr:uid="{06B31488-D363-4DC1-8098-CCA5668EB64F}"/>
    <cellStyle name="Normal 13 14 2 3 3" xfId="7489" xr:uid="{00000000-0005-0000-0000-00003A050000}"/>
    <cellStyle name="Normal 13 14 2 3 3 2" xfId="15577" xr:uid="{7E7EA0BD-2B28-474E-BD72-F1ACCF2E6D22}"/>
    <cellStyle name="Normal 13 14 2 3 3 2 2" xfId="31753" xr:uid="{A449F343-6906-4141-81A5-94B53748EF78}"/>
    <cellStyle name="Normal 13 14 2 3 3 3" xfId="23665" xr:uid="{64F5E935-3AE2-45D8-9DEC-0F7074F7181E}"/>
    <cellStyle name="Normal 13 14 2 3 4" xfId="10187" xr:uid="{084D63CD-0D61-4BF9-AD6D-C196E529F608}"/>
    <cellStyle name="Normal 13 14 2 3 4 2" xfId="26363" xr:uid="{109C6537-9896-44A1-AE93-14E97C00247C}"/>
    <cellStyle name="Normal 13 14 2 3 5" xfId="18275" xr:uid="{967A0AC9-E177-449F-A178-3DEDA81DDDCB}"/>
    <cellStyle name="Normal 13 14 2 4" xfId="3448" xr:uid="{00000000-0005-0000-0000-00003B050000}"/>
    <cellStyle name="Normal 13 14 2 4 2" xfId="11536" xr:uid="{1AAAE53D-090C-4488-9317-896A6622E093}"/>
    <cellStyle name="Normal 13 14 2 4 2 2" xfId="27712" xr:uid="{78571E75-A1CE-431F-ADFB-614475A1A0F9}"/>
    <cellStyle name="Normal 13 14 2 4 3" xfId="19624" xr:uid="{B8888BBB-6357-44E8-BFCF-DD429286A05D}"/>
    <cellStyle name="Normal 13 14 2 5" xfId="6142" xr:uid="{00000000-0005-0000-0000-00003C050000}"/>
    <cellStyle name="Normal 13 14 2 5 2" xfId="14230" xr:uid="{655B71B6-346C-4708-9E92-79276B916E2E}"/>
    <cellStyle name="Normal 13 14 2 5 2 2" xfId="30406" xr:uid="{4F3042F3-5C3E-4C9F-B859-F18A714AF76C}"/>
    <cellStyle name="Normal 13 14 2 5 3" xfId="22318" xr:uid="{6E108F53-682B-47FE-B8A4-2A7D127ECC21}"/>
    <cellStyle name="Normal 13 14 2 6" xfId="8840" xr:uid="{00D11DCC-B35E-4D92-AEEB-EDC2DC39F658}"/>
    <cellStyle name="Normal 13 14 2 6 2" xfId="25016" xr:uid="{A9BE1CB0-3BA7-4927-985B-7363278B74B8}"/>
    <cellStyle name="Normal 13 14 2 7" xfId="16928" xr:uid="{6D6215E3-1986-4BCF-8F7C-0108AA1448F1}"/>
    <cellStyle name="Normal 13 14 3" xfId="1087" xr:uid="{00000000-0005-0000-0000-00003D050000}"/>
    <cellStyle name="Normal 13 14 3 2" xfId="2435" xr:uid="{00000000-0005-0000-0000-00003E050000}"/>
    <cellStyle name="Normal 13 14 3 2 2" xfId="5131" xr:uid="{00000000-0005-0000-0000-00003F050000}"/>
    <cellStyle name="Normal 13 14 3 2 2 2" xfId="13219" xr:uid="{ADDC4243-6A13-461D-BC3D-097BEFB8A924}"/>
    <cellStyle name="Normal 13 14 3 2 2 2 2" xfId="29395" xr:uid="{A6EA0A9A-E301-4FAC-877F-9A6F80089782}"/>
    <cellStyle name="Normal 13 14 3 2 2 3" xfId="21307" xr:uid="{3B975A6A-6A4E-4D6F-BA1D-552393203010}"/>
    <cellStyle name="Normal 13 14 3 2 3" xfId="7825" xr:uid="{00000000-0005-0000-0000-000040050000}"/>
    <cellStyle name="Normal 13 14 3 2 3 2" xfId="15913" xr:uid="{609B683F-AFD2-4316-999D-25FE0C7E8E73}"/>
    <cellStyle name="Normal 13 14 3 2 3 2 2" xfId="32089" xr:uid="{A1A46A74-C130-40FF-B117-7CAE6A918328}"/>
    <cellStyle name="Normal 13 14 3 2 3 3" xfId="24001" xr:uid="{25EA50C8-ACDE-461B-AB8D-C07FAB329CFE}"/>
    <cellStyle name="Normal 13 14 3 2 4" xfId="10523" xr:uid="{8EA79C0B-1316-4554-B15B-6D0217F139BE}"/>
    <cellStyle name="Normal 13 14 3 2 4 2" xfId="26699" xr:uid="{036D20DD-D1FF-4BE2-A566-A3D31ADB85DF}"/>
    <cellStyle name="Normal 13 14 3 2 5" xfId="18611" xr:uid="{D5E3FB6C-92BE-4773-9388-CDCE17753DAA}"/>
    <cellStyle name="Normal 13 14 3 3" xfId="3784" xr:uid="{00000000-0005-0000-0000-000041050000}"/>
    <cellStyle name="Normal 13 14 3 3 2" xfId="11872" xr:uid="{0E408E9A-192F-41EB-81F7-E641B57228EF}"/>
    <cellStyle name="Normal 13 14 3 3 2 2" xfId="28048" xr:uid="{E4ECFBE7-EF6C-4798-A206-C34D73A58428}"/>
    <cellStyle name="Normal 13 14 3 3 3" xfId="19960" xr:uid="{C668CE40-F23F-4177-8090-14AB95B6ACE9}"/>
    <cellStyle name="Normal 13 14 3 4" xfId="6478" xr:uid="{00000000-0005-0000-0000-000042050000}"/>
    <cellStyle name="Normal 13 14 3 4 2" xfId="14566" xr:uid="{54EF73AF-073D-45C4-8099-28821959B53A}"/>
    <cellStyle name="Normal 13 14 3 4 2 2" xfId="30742" xr:uid="{E71EE95F-82D1-42AE-954C-3CB3FF1A7C3E}"/>
    <cellStyle name="Normal 13 14 3 4 3" xfId="22654" xr:uid="{BCBF08B6-EC92-47D4-B67B-A4067EE8475E}"/>
    <cellStyle name="Normal 13 14 3 5" xfId="9176" xr:uid="{0636CC1C-B19F-4EF5-BE5E-460567CF7846}"/>
    <cellStyle name="Normal 13 14 3 5 2" xfId="25352" xr:uid="{440B1F69-194C-4F6B-AC3E-DC4FD0B5EC0D}"/>
    <cellStyle name="Normal 13 14 3 6" xfId="17264" xr:uid="{623F48C2-6973-4B91-B499-90ED664568E9}"/>
    <cellStyle name="Normal 13 14 4" xfId="1763" xr:uid="{00000000-0005-0000-0000-000043050000}"/>
    <cellStyle name="Normal 13 14 4 2" xfId="4459" xr:uid="{00000000-0005-0000-0000-000044050000}"/>
    <cellStyle name="Normal 13 14 4 2 2" xfId="12547" xr:uid="{C246EFD7-1FE0-408B-92E7-0869193E941D}"/>
    <cellStyle name="Normal 13 14 4 2 2 2" xfId="28723" xr:uid="{314FF1BA-E27C-457C-B1AA-DE4BCD8EF471}"/>
    <cellStyle name="Normal 13 14 4 2 3" xfId="20635" xr:uid="{189F4852-9DB8-452C-9DC8-02FFA6F405B9}"/>
    <cellStyle name="Normal 13 14 4 3" xfId="7153" xr:uid="{00000000-0005-0000-0000-000045050000}"/>
    <cellStyle name="Normal 13 14 4 3 2" xfId="15241" xr:uid="{F2CF498C-A4A0-44E4-85F5-7069625C49E3}"/>
    <cellStyle name="Normal 13 14 4 3 2 2" xfId="31417" xr:uid="{F6ABA39B-BFBA-487F-8739-63875B462750}"/>
    <cellStyle name="Normal 13 14 4 3 3" xfId="23329" xr:uid="{23C5411A-1239-405F-A0FD-B442208F1813}"/>
    <cellStyle name="Normal 13 14 4 4" xfId="9851" xr:uid="{FFF1481A-5FDE-4262-AAD8-8228035E9D5C}"/>
    <cellStyle name="Normal 13 14 4 4 2" xfId="26027" xr:uid="{A3163AE4-17E4-4A50-80DA-7090BF77843B}"/>
    <cellStyle name="Normal 13 14 4 5" xfId="17939" xr:uid="{FFF242A1-BDC9-4DB3-9410-B1FDDA7C04DF}"/>
    <cellStyle name="Normal 13 14 5" xfId="3112" xr:uid="{00000000-0005-0000-0000-000046050000}"/>
    <cellStyle name="Normal 13 14 5 2" xfId="11200" xr:uid="{2C9CB6C9-E1F5-43EE-AB8B-670FE73EEBCF}"/>
    <cellStyle name="Normal 13 14 5 2 2" xfId="27376" xr:uid="{71CCF979-11B2-4B5C-83C7-370A53868220}"/>
    <cellStyle name="Normal 13 14 5 3" xfId="19288" xr:uid="{AA533DBA-20A1-4492-AD0B-808C16CF1D18}"/>
    <cellStyle name="Normal 13 14 6" xfId="5806" xr:uid="{00000000-0005-0000-0000-000047050000}"/>
    <cellStyle name="Normal 13 14 6 2" xfId="13894" xr:uid="{385DB9DF-D586-49E3-933B-25A0230DE12A}"/>
    <cellStyle name="Normal 13 14 6 2 2" xfId="30070" xr:uid="{DD9CA0DA-E101-4962-AB3F-A81CA2D5B97F}"/>
    <cellStyle name="Normal 13 14 6 3" xfId="21982" xr:uid="{5972AE16-FB9F-4796-BCD3-7B09F58FB9B9}"/>
    <cellStyle name="Normal 13 14 7" xfId="8504" xr:uid="{CB8D4E8B-B9C2-41EC-901E-2AA39A82B8DC}"/>
    <cellStyle name="Normal 13 14 7 2" xfId="24680" xr:uid="{C79ADF11-077C-4474-AA3C-55332095FCA3}"/>
    <cellStyle name="Normal 13 14 8" xfId="16592" xr:uid="{94897179-1881-4A67-A568-D9B427065D04}"/>
    <cellStyle name="Normal 13 15" xfId="411" xr:uid="{00000000-0005-0000-0000-000048050000}"/>
    <cellStyle name="Normal 13 15 2" xfId="759" xr:uid="{00000000-0005-0000-0000-000049050000}"/>
    <cellStyle name="Normal 13 15 2 2" xfId="1434" xr:uid="{00000000-0005-0000-0000-00004A050000}"/>
    <cellStyle name="Normal 13 15 2 2 2" xfId="2782" xr:uid="{00000000-0005-0000-0000-00004B050000}"/>
    <cellStyle name="Normal 13 15 2 2 2 2" xfId="5478" xr:uid="{00000000-0005-0000-0000-00004C050000}"/>
    <cellStyle name="Normal 13 15 2 2 2 2 2" xfId="13566" xr:uid="{94898CA1-9A69-471B-8227-EFE1682F9AF1}"/>
    <cellStyle name="Normal 13 15 2 2 2 2 2 2" xfId="29742" xr:uid="{153111BF-92DB-4F4F-B8BE-7AADC5DB8E50}"/>
    <cellStyle name="Normal 13 15 2 2 2 2 3" xfId="21654" xr:uid="{5663F88D-8D9F-4C40-B6A8-EB2EE5BC7601}"/>
    <cellStyle name="Normal 13 15 2 2 2 3" xfId="8172" xr:uid="{00000000-0005-0000-0000-00004D050000}"/>
    <cellStyle name="Normal 13 15 2 2 2 3 2" xfId="16260" xr:uid="{F95E5BC2-168C-439F-ADA8-5EEF55B609E8}"/>
    <cellStyle name="Normal 13 15 2 2 2 3 2 2" xfId="32436" xr:uid="{DAA00CA6-AA20-4C0C-90D0-213A8BB8ED7C}"/>
    <cellStyle name="Normal 13 15 2 2 2 3 3" xfId="24348" xr:uid="{6DAF9560-1EB0-4261-A869-55B00E1122BD}"/>
    <cellStyle name="Normal 13 15 2 2 2 4" xfId="10870" xr:uid="{291F0A68-D2E1-4452-9A0E-F175CE79F071}"/>
    <cellStyle name="Normal 13 15 2 2 2 4 2" xfId="27046" xr:uid="{4DAFF086-87B6-4C96-87AB-25A56D31240A}"/>
    <cellStyle name="Normal 13 15 2 2 2 5" xfId="18958" xr:uid="{DC8C83E6-3020-49DA-9F6F-4ED140B99FF6}"/>
    <cellStyle name="Normal 13 15 2 2 3" xfId="4131" xr:uid="{00000000-0005-0000-0000-00004E050000}"/>
    <cellStyle name="Normal 13 15 2 2 3 2" xfId="12219" xr:uid="{8CC11E24-48A9-4B47-B859-5E80BADC8E3F}"/>
    <cellStyle name="Normal 13 15 2 2 3 2 2" xfId="28395" xr:uid="{3A81845A-08D9-4F8A-90F5-3DDE066C16C4}"/>
    <cellStyle name="Normal 13 15 2 2 3 3" xfId="20307" xr:uid="{18710FBD-D660-4240-BE04-A72292DA4C79}"/>
    <cellStyle name="Normal 13 15 2 2 4" xfId="6825" xr:uid="{00000000-0005-0000-0000-00004F050000}"/>
    <cellStyle name="Normal 13 15 2 2 4 2" xfId="14913" xr:uid="{9E7F404D-E447-47E3-BD8A-B11A17C0CD04}"/>
    <cellStyle name="Normal 13 15 2 2 4 2 2" xfId="31089" xr:uid="{88ADF7E0-9102-40FE-9572-822189A25A57}"/>
    <cellStyle name="Normal 13 15 2 2 4 3" xfId="23001" xr:uid="{D7BB2FBA-42FF-472B-BC1F-F6A815D7356F}"/>
    <cellStyle name="Normal 13 15 2 2 5" xfId="9523" xr:uid="{6E3C5BB2-45AB-463D-853F-FAA5E0DAB14E}"/>
    <cellStyle name="Normal 13 15 2 2 5 2" xfId="25699" xr:uid="{647955FB-54C8-4C74-ADB4-D6970707D8DF}"/>
    <cellStyle name="Normal 13 15 2 2 6" xfId="17611" xr:uid="{F1781F5B-89A6-469E-BA5B-142FE56FFDF9}"/>
    <cellStyle name="Normal 13 15 2 3" xfId="2110" xr:uid="{00000000-0005-0000-0000-000050050000}"/>
    <cellStyle name="Normal 13 15 2 3 2" xfId="4806" xr:uid="{00000000-0005-0000-0000-000051050000}"/>
    <cellStyle name="Normal 13 15 2 3 2 2" xfId="12894" xr:uid="{DC3E82F4-88B2-4898-B144-B130EDD51957}"/>
    <cellStyle name="Normal 13 15 2 3 2 2 2" xfId="29070" xr:uid="{75DFCDC6-16E0-4F47-93EB-F7087E99E4B8}"/>
    <cellStyle name="Normal 13 15 2 3 2 3" xfId="20982" xr:uid="{DDD3276E-27E6-4B57-8F2F-17043F9BDF30}"/>
    <cellStyle name="Normal 13 15 2 3 3" xfId="7500" xr:uid="{00000000-0005-0000-0000-000052050000}"/>
    <cellStyle name="Normal 13 15 2 3 3 2" xfId="15588" xr:uid="{CF7ED3D9-5BF7-4678-88DE-0AB1A03ED554}"/>
    <cellStyle name="Normal 13 15 2 3 3 2 2" xfId="31764" xr:uid="{30C1F944-B7A7-434B-BF17-1F7F8D8B8121}"/>
    <cellStyle name="Normal 13 15 2 3 3 3" xfId="23676" xr:uid="{3E8D8FF5-A0FB-4DB7-88C9-646F2C426751}"/>
    <cellStyle name="Normal 13 15 2 3 4" xfId="10198" xr:uid="{8F4424B6-DED9-4C85-BEDA-638B9DDFB5FD}"/>
    <cellStyle name="Normal 13 15 2 3 4 2" xfId="26374" xr:uid="{8FD0E1C4-85C9-41AB-BF6E-C1A7915883D1}"/>
    <cellStyle name="Normal 13 15 2 3 5" xfId="18286" xr:uid="{0ED9B03D-1B55-4CB4-B08E-8C6C27BCDDCE}"/>
    <cellStyle name="Normal 13 15 2 4" xfId="3459" xr:uid="{00000000-0005-0000-0000-000053050000}"/>
    <cellStyle name="Normal 13 15 2 4 2" xfId="11547" xr:uid="{5E1C5B72-1CB5-4F6F-A5D3-B32F6E256BDB}"/>
    <cellStyle name="Normal 13 15 2 4 2 2" xfId="27723" xr:uid="{C38AC10D-DE31-4F34-BB5F-25AD89DE64B8}"/>
    <cellStyle name="Normal 13 15 2 4 3" xfId="19635" xr:uid="{E1F71BB5-92C8-4175-9B00-1C934681CD58}"/>
    <cellStyle name="Normal 13 15 2 5" xfId="6153" xr:uid="{00000000-0005-0000-0000-000054050000}"/>
    <cellStyle name="Normal 13 15 2 5 2" xfId="14241" xr:uid="{D29D7EB4-B99F-4DBD-BF66-6C23FF06601A}"/>
    <cellStyle name="Normal 13 15 2 5 2 2" xfId="30417" xr:uid="{EB5AA6E9-0265-4F31-9DFA-84E3E5D714FC}"/>
    <cellStyle name="Normal 13 15 2 5 3" xfId="22329" xr:uid="{2B7140FF-4BE0-4EE9-9760-5BEF1BAF00F3}"/>
    <cellStyle name="Normal 13 15 2 6" xfId="8851" xr:uid="{1F4ED57D-360E-45F0-8734-0C93F89DB83B}"/>
    <cellStyle name="Normal 13 15 2 6 2" xfId="25027" xr:uid="{77AB9BE2-2D7D-409C-9143-D7CB93FDFA5A}"/>
    <cellStyle name="Normal 13 15 2 7" xfId="16939" xr:uid="{348A10E5-48E5-4764-A202-3184D0429B5C}"/>
    <cellStyle name="Normal 13 15 3" xfId="1098" xr:uid="{00000000-0005-0000-0000-000055050000}"/>
    <cellStyle name="Normal 13 15 3 2" xfId="2446" xr:uid="{00000000-0005-0000-0000-000056050000}"/>
    <cellStyle name="Normal 13 15 3 2 2" xfId="5142" xr:uid="{00000000-0005-0000-0000-000057050000}"/>
    <cellStyle name="Normal 13 15 3 2 2 2" xfId="13230" xr:uid="{C27FDB53-2672-4F2F-84BB-05B69CD3D309}"/>
    <cellStyle name="Normal 13 15 3 2 2 2 2" xfId="29406" xr:uid="{7BE5D407-E046-4BE9-B4EC-A906A01B6807}"/>
    <cellStyle name="Normal 13 15 3 2 2 3" xfId="21318" xr:uid="{67F12202-BA63-4E48-A986-FEB18165F5D2}"/>
    <cellStyle name="Normal 13 15 3 2 3" xfId="7836" xr:uid="{00000000-0005-0000-0000-000058050000}"/>
    <cellStyle name="Normal 13 15 3 2 3 2" xfId="15924" xr:uid="{19C250C7-9E8E-4A3B-A8AA-975FA5A85DB7}"/>
    <cellStyle name="Normal 13 15 3 2 3 2 2" xfId="32100" xr:uid="{C641870E-268F-4DC8-AC71-D1F4979515FC}"/>
    <cellStyle name="Normal 13 15 3 2 3 3" xfId="24012" xr:uid="{5694D9EB-E376-4E71-8B1D-05E4EF62F027}"/>
    <cellStyle name="Normal 13 15 3 2 4" xfId="10534" xr:uid="{B8403858-E0F1-453B-9C37-C917001A264B}"/>
    <cellStyle name="Normal 13 15 3 2 4 2" xfId="26710" xr:uid="{58B9AE83-7DBD-4D47-A0A1-484976221656}"/>
    <cellStyle name="Normal 13 15 3 2 5" xfId="18622" xr:uid="{5ACE4A7C-86C2-48A6-9B30-6E3941B1F5BD}"/>
    <cellStyle name="Normal 13 15 3 3" xfId="3795" xr:uid="{00000000-0005-0000-0000-000059050000}"/>
    <cellStyle name="Normal 13 15 3 3 2" xfId="11883" xr:uid="{4061405B-7B34-4CA4-A3C5-4E39F826B521}"/>
    <cellStyle name="Normal 13 15 3 3 2 2" xfId="28059" xr:uid="{77952C34-3D1C-4EF0-B4D7-12F0A0B5E633}"/>
    <cellStyle name="Normal 13 15 3 3 3" xfId="19971" xr:uid="{C7608D48-D7E7-4CDB-8566-DCA65E1FE837}"/>
    <cellStyle name="Normal 13 15 3 4" xfId="6489" xr:uid="{00000000-0005-0000-0000-00005A050000}"/>
    <cellStyle name="Normal 13 15 3 4 2" xfId="14577" xr:uid="{D1A4B922-32FC-420C-AAE2-A1D5D7CCD87C}"/>
    <cellStyle name="Normal 13 15 3 4 2 2" xfId="30753" xr:uid="{E3F37F84-AD20-4041-98D1-CAB9E5801273}"/>
    <cellStyle name="Normal 13 15 3 4 3" xfId="22665" xr:uid="{D46B84EC-D011-4C6A-9DAA-466073E4F98B}"/>
    <cellStyle name="Normal 13 15 3 5" xfId="9187" xr:uid="{7B99CE26-70D6-4F3F-8D26-E2624621B900}"/>
    <cellStyle name="Normal 13 15 3 5 2" xfId="25363" xr:uid="{C4605CB2-33EC-4845-9C8F-644565D333B4}"/>
    <cellStyle name="Normal 13 15 3 6" xfId="17275" xr:uid="{4C73B54F-9E6E-41EB-9EF1-6A3CEB5C4E8E}"/>
    <cellStyle name="Normal 13 15 4" xfId="1774" xr:uid="{00000000-0005-0000-0000-00005B050000}"/>
    <cellStyle name="Normal 13 15 4 2" xfId="4470" xr:uid="{00000000-0005-0000-0000-00005C050000}"/>
    <cellStyle name="Normal 13 15 4 2 2" xfId="12558" xr:uid="{9742D0EE-6468-4FBE-9780-1E6D613DD684}"/>
    <cellStyle name="Normal 13 15 4 2 2 2" xfId="28734" xr:uid="{A990C36C-1EFC-45DF-9EC3-808E8BDA100A}"/>
    <cellStyle name="Normal 13 15 4 2 3" xfId="20646" xr:uid="{BA2BB213-B82F-45F9-8B9F-ABDE3E49C65E}"/>
    <cellStyle name="Normal 13 15 4 3" xfId="7164" xr:uid="{00000000-0005-0000-0000-00005D050000}"/>
    <cellStyle name="Normal 13 15 4 3 2" xfId="15252" xr:uid="{039CAD13-8279-43ED-8986-87B917675429}"/>
    <cellStyle name="Normal 13 15 4 3 2 2" xfId="31428" xr:uid="{2FA45595-5922-4EB9-A463-CA1374A52558}"/>
    <cellStyle name="Normal 13 15 4 3 3" xfId="23340" xr:uid="{F2C788A1-460F-49EE-A134-3804BE32AAB2}"/>
    <cellStyle name="Normal 13 15 4 4" xfId="9862" xr:uid="{7A38CF84-E99A-4FF5-9955-13A63C7B7EFB}"/>
    <cellStyle name="Normal 13 15 4 4 2" xfId="26038" xr:uid="{C0C51BD5-8D53-4316-8040-6ED547DC61B0}"/>
    <cellStyle name="Normal 13 15 4 5" xfId="17950" xr:uid="{811C6CE0-CC55-4116-8B14-13C6734110D4}"/>
    <cellStyle name="Normal 13 15 5" xfId="3123" xr:uid="{00000000-0005-0000-0000-00005E050000}"/>
    <cellStyle name="Normal 13 15 5 2" xfId="11211" xr:uid="{749B8823-C7CF-4E08-81D4-5AA3738A5EE4}"/>
    <cellStyle name="Normal 13 15 5 2 2" xfId="27387" xr:uid="{670F11D1-A448-4E3F-A146-C4850A6F2E12}"/>
    <cellStyle name="Normal 13 15 5 3" xfId="19299" xr:uid="{B91FD18F-0232-4E0B-9FE5-7FC6635A15FE}"/>
    <cellStyle name="Normal 13 15 6" xfId="5817" xr:uid="{00000000-0005-0000-0000-00005F050000}"/>
    <cellStyle name="Normal 13 15 6 2" xfId="13905" xr:uid="{1449DA52-B7DB-4226-B844-233D07E8F51B}"/>
    <cellStyle name="Normal 13 15 6 2 2" xfId="30081" xr:uid="{D72B2A1C-FDB8-454D-B7EE-E5733E3BBAEB}"/>
    <cellStyle name="Normal 13 15 6 3" xfId="21993" xr:uid="{E5CAF467-0F39-4B5A-BD57-3E56F8B554F6}"/>
    <cellStyle name="Normal 13 15 7" xfId="8515" xr:uid="{E86A53AE-08BC-4371-BC63-EB84893A8187}"/>
    <cellStyle name="Normal 13 15 7 2" xfId="24691" xr:uid="{50539306-D28B-405C-A184-058EFFED2B7F}"/>
    <cellStyle name="Normal 13 15 8" xfId="16603" xr:uid="{22B1EC56-C979-471D-A964-61C7202BE25C}"/>
    <cellStyle name="Normal 13 16" xfId="426" xr:uid="{00000000-0005-0000-0000-000060050000}"/>
    <cellStyle name="Normal 13 16 2" xfId="769" xr:uid="{00000000-0005-0000-0000-000061050000}"/>
    <cellStyle name="Normal 13 16 2 2" xfId="1444" xr:uid="{00000000-0005-0000-0000-000062050000}"/>
    <cellStyle name="Normal 13 16 2 2 2" xfId="2792" xr:uid="{00000000-0005-0000-0000-000063050000}"/>
    <cellStyle name="Normal 13 16 2 2 2 2" xfId="5488" xr:uid="{00000000-0005-0000-0000-000064050000}"/>
    <cellStyle name="Normal 13 16 2 2 2 2 2" xfId="13576" xr:uid="{4FDF3339-D9A8-41F0-8EAE-ADF58FCD51E7}"/>
    <cellStyle name="Normal 13 16 2 2 2 2 2 2" xfId="29752" xr:uid="{A6E54AC7-7625-4E68-BE95-139ABAF3394A}"/>
    <cellStyle name="Normal 13 16 2 2 2 2 3" xfId="21664" xr:uid="{41CE0108-61A0-4CA5-9C2F-B763A81E9862}"/>
    <cellStyle name="Normal 13 16 2 2 2 3" xfId="8182" xr:uid="{00000000-0005-0000-0000-000065050000}"/>
    <cellStyle name="Normal 13 16 2 2 2 3 2" xfId="16270" xr:uid="{95F0D7F7-E912-4FEE-9F57-B681C9051CDE}"/>
    <cellStyle name="Normal 13 16 2 2 2 3 2 2" xfId="32446" xr:uid="{0337825C-FBD5-4BBA-BC30-1E4F21065C83}"/>
    <cellStyle name="Normal 13 16 2 2 2 3 3" xfId="24358" xr:uid="{D37F5A66-BE70-40C3-8631-089B4EE45B81}"/>
    <cellStyle name="Normal 13 16 2 2 2 4" xfId="10880" xr:uid="{C40AACE7-DF12-49D2-B021-638FB87B7251}"/>
    <cellStyle name="Normal 13 16 2 2 2 4 2" xfId="27056" xr:uid="{C0CEC673-B172-4218-B76B-A65E0C5F1C4D}"/>
    <cellStyle name="Normal 13 16 2 2 2 5" xfId="18968" xr:uid="{B3C2EFE3-C6EB-4788-99F3-AF5A0A65D8F4}"/>
    <cellStyle name="Normal 13 16 2 2 3" xfId="4141" xr:uid="{00000000-0005-0000-0000-000066050000}"/>
    <cellStyle name="Normal 13 16 2 2 3 2" xfId="12229" xr:uid="{3631A2E3-AA67-42FF-B432-C45FF85BA69E}"/>
    <cellStyle name="Normal 13 16 2 2 3 2 2" xfId="28405" xr:uid="{47ADAAC5-6BF5-4D11-A8A5-C2B0516B4771}"/>
    <cellStyle name="Normal 13 16 2 2 3 3" xfId="20317" xr:uid="{0ABD4AA7-748F-498C-B64B-C493FCD911D4}"/>
    <cellStyle name="Normal 13 16 2 2 4" xfId="6835" xr:uid="{00000000-0005-0000-0000-000067050000}"/>
    <cellStyle name="Normal 13 16 2 2 4 2" xfId="14923" xr:uid="{E1852211-830C-4BC5-B5C7-630F133992BC}"/>
    <cellStyle name="Normal 13 16 2 2 4 2 2" xfId="31099" xr:uid="{785EC4D0-E2CA-4A8D-9B54-2E5AE1A4DDA5}"/>
    <cellStyle name="Normal 13 16 2 2 4 3" xfId="23011" xr:uid="{70681F9F-B7D9-4570-BDD5-7882E34FB14A}"/>
    <cellStyle name="Normal 13 16 2 2 5" xfId="9533" xr:uid="{CBF96329-A87B-4373-8317-208FDE626B81}"/>
    <cellStyle name="Normal 13 16 2 2 5 2" xfId="25709" xr:uid="{02ECDCD1-D649-4080-A6AD-0DA0D1DA1CE4}"/>
    <cellStyle name="Normal 13 16 2 2 6" xfId="17621" xr:uid="{22F12D7F-D305-4D89-8BE9-6C95CFC2FD34}"/>
    <cellStyle name="Normal 13 16 2 3" xfId="2120" xr:uid="{00000000-0005-0000-0000-000068050000}"/>
    <cellStyle name="Normal 13 16 2 3 2" xfId="4816" xr:uid="{00000000-0005-0000-0000-000069050000}"/>
    <cellStyle name="Normal 13 16 2 3 2 2" xfId="12904" xr:uid="{EFD6E40F-E4A4-405E-B0CC-EB3969A0A9CF}"/>
    <cellStyle name="Normal 13 16 2 3 2 2 2" xfId="29080" xr:uid="{E5BF6EB3-50C2-4CB2-ABB4-11BD95390B32}"/>
    <cellStyle name="Normal 13 16 2 3 2 3" xfId="20992" xr:uid="{F9F39C16-DEE6-4F37-867B-54B9B6FC09A5}"/>
    <cellStyle name="Normal 13 16 2 3 3" xfId="7510" xr:uid="{00000000-0005-0000-0000-00006A050000}"/>
    <cellStyle name="Normal 13 16 2 3 3 2" xfId="15598" xr:uid="{CA92C4F4-CA38-40B4-953F-EED349516606}"/>
    <cellStyle name="Normal 13 16 2 3 3 2 2" xfId="31774" xr:uid="{4635CF34-5944-4FAD-9910-5F27EC7C6390}"/>
    <cellStyle name="Normal 13 16 2 3 3 3" xfId="23686" xr:uid="{7782C598-FF77-476D-9DD8-1C8AF0C3D526}"/>
    <cellStyle name="Normal 13 16 2 3 4" xfId="10208" xr:uid="{12111F79-7E37-47A5-AF56-A4AE7EA5CCB9}"/>
    <cellStyle name="Normal 13 16 2 3 4 2" xfId="26384" xr:uid="{E6F9690C-A048-4555-BAAF-5B2F918BF587}"/>
    <cellStyle name="Normal 13 16 2 3 5" xfId="18296" xr:uid="{D591A612-69F0-458D-A856-854E902614CB}"/>
    <cellStyle name="Normal 13 16 2 4" xfId="3469" xr:uid="{00000000-0005-0000-0000-00006B050000}"/>
    <cellStyle name="Normal 13 16 2 4 2" xfId="11557" xr:uid="{31FF910C-7681-49C5-8B72-61B52C3704CD}"/>
    <cellStyle name="Normal 13 16 2 4 2 2" xfId="27733" xr:uid="{CC5FE56B-50D4-4E55-BCC6-91201B2FCE88}"/>
    <cellStyle name="Normal 13 16 2 4 3" xfId="19645" xr:uid="{35828614-859D-4BFA-BF79-F7D9C8FF6B36}"/>
    <cellStyle name="Normal 13 16 2 5" xfId="6163" xr:uid="{00000000-0005-0000-0000-00006C050000}"/>
    <cellStyle name="Normal 13 16 2 5 2" xfId="14251" xr:uid="{A7329D79-AAB2-433D-9DC9-0997D7FB5B68}"/>
    <cellStyle name="Normal 13 16 2 5 2 2" xfId="30427" xr:uid="{C9E17357-3673-4E52-9BA5-B9A8ED7D098D}"/>
    <cellStyle name="Normal 13 16 2 5 3" xfId="22339" xr:uid="{ABCB9FAD-DEF1-4BC0-91D9-120C8991947C}"/>
    <cellStyle name="Normal 13 16 2 6" xfId="8861" xr:uid="{FF985F1C-EA64-401D-B9F6-C023F94BEFF2}"/>
    <cellStyle name="Normal 13 16 2 6 2" xfId="25037" xr:uid="{1AE82C58-41A2-4D1B-AAB6-C03307198870}"/>
    <cellStyle name="Normal 13 16 2 7" xfId="16949" xr:uid="{5E3A11ED-27D7-449B-948D-AE71BA926BBD}"/>
    <cellStyle name="Normal 13 16 3" xfId="1108" xr:uid="{00000000-0005-0000-0000-00006D050000}"/>
    <cellStyle name="Normal 13 16 3 2" xfId="2456" xr:uid="{00000000-0005-0000-0000-00006E050000}"/>
    <cellStyle name="Normal 13 16 3 2 2" xfId="5152" xr:uid="{00000000-0005-0000-0000-00006F050000}"/>
    <cellStyle name="Normal 13 16 3 2 2 2" xfId="13240" xr:uid="{9263907D-C4E4-4121-B59C-F2C735EDD796}"/>
    <cellStyle name="Normal 13 16 3 2 2 2 2" xfId="29416" xr:uid="{05A5D24A-FC4E-461F-832F-DDD33FD38EC8}"/>
    <cellStyle name="Normal 13 16 3 2 2 3" xfId="21328" xr:uid="{56E68607-5A46-4CED-A273-D4F097AA7AB7}"/>
    <cellStyle name="Normal 13 16 3 2 3" xfId="7846" xr:uid="{00000000-0005-0000-0000-000070050000}"/>
    <cellStyle name="Normal 13 16 3 2 3 2" xfId="15934" xr:uid="{A280DAAE-5EA4-4E00-A162-B9778054D4F5}"/>
    <cellStyle name="Normal 13 16 3 2 3 2 2" xfId="32110" xr:uid="{8874B905-1D55-4990-8571-0166F1A6EAD1}"/>
    <cellStyle name="Normal 13 16 3 2 3 3" xfId="24022" xr:uid="{0133A334-6581-4A06-91F8-7BDEDE8B981C}"/>
    <cellStyle name="Normal 13 16 3 2 4" xfId="10544" xr:uid="{9BD3D22F-527C-417C-9481-89BC7C3A22DB}"/>
    <cellStyle name="Normal 13 16 3 2 4 2" xfId="26720" xr:uid="{5EB3324D-B842-49E4-9962-64111082025E}"/>
    <cellStyle name="Normal 13 16 3 2 5" xfId="18632" xr:uid="{811C3F1D-CAD3-48B5-835E-2978B87BC6E4}"/>
    <cellStyle name="Normal 13 16 3 3" xfId="3805" xr:uid="{00000000-0005-0000-0000-000071050000}"/>
    <cellStyle name="Normal 13 16 3 3 2" xfId="11893" xr:uid="{D7CB556F-736A-4AA9-ADB7-F266927A0ACD}"/>
    <cellStyle name="Normal 13 16 3 3 2 2" xfId="28069" xr:uid="{58CA2610-8AD8-4777-B284-E6D48CDF2F13}"/>
    <cellStyle name="Normal 13 16 3 3 3" xfId="19981" xr:uid="{73C8093F-FC49-4A20-A93E-40023E19AEF6}"/>
    <cellStyle name="Normal 13 16 3 4" xfId="6499" xr:uid="{00000000-0005-0000-0000-000072050000}"/>
    <cellStyle name="Normal 13 16 3 4 2" xfId="14587" xr:uid="{654FCC49-BBFF-4FFB-9B90-473EFB75225F}"/>
    <cellStyle name="Normal 13 16 3 4 2 2" xfId="30763" xr:uid="{605F0637-EC1F-452A-8EC1-81479986D1BB}"/>
    <cellStyle name="Normal 13 16 3 4 3" xfId="22675" xr:uid="{71FAE879-B8D1-41C5-B65A-2340AF70A02F}"/>
    <cellStyle name="Normal 13 16 3 5" xfId="9197" xr:uid="{FA3E462C-924A-4C12-9273-728945E28032}"/>
    <cellStyle name="Normal 13 16 3 5 2" xfId="25373" xr:uid="{B258F2EE-FBA6-431E-968A-B1212218661A}"/>
    <cellStyle name="Normal 13 16 3 6" xfId="17285" xr:uid="{4E8AB59B-AD48-4A38-A135-7F99D426C102}"/>
    <cellStyle name="Normal 13 16 4" xfId="1784" xr:uid="{00000000-0005-0000-0000-000073050000}"/>
    <cellStyle name="Normal 13 16 4 2" xfId="4480" xr:uid="{00000000-0005-0000-0000-000074050000}"/>
    <cellStyle name="Normal 13 16 4 2 2" xfId="12568" xr:uid="{A5082EB5-3572-4D59-822B-B6A0FD277D14}"/>
    <cellStyle name="Normal 13 16 4 2 2 2" xfId="28744" xr:uid="{F131E6DC-5D53-453F-B916-44A0B9DFBCFF}"/>
    <cellStyle name="Normal 13 16 4 2 3" xfId="20656" xr:uid="{302FB5BD-2B9C-4655-A263-F37F19579563}"/>
    <cellStyle name="Normal 13 16 4 3" xfId="7174" xr:uid="{00000000-0005-0000-0000-000075050000}"/>
    <cellStyle name="Normal 13 16 4 3 2" xfId="15262" xr:uid="{E35BA6DE-37DA-41C9-859D-EC334ED8BE8C}"/>
    <cellStyle name="Normal 13 16 4 3 2 2" xfId="31438" xr:uid="{9373F05E-F61F-4483-A1E8-7609E7F276BC}"/>
    <cellStyle name="Normal 13 16 4 3 3" xfId="23350" xr:uid="{C9AAFF3A-80B3-4E3F-B93F-FADF1F628474}"/>
    <cellStyle name="Normal 13 16 4 4" xfId="9872" xr:uid="{412FCEEB-9090-4C52-B520-2F38A7E8A4A7}"/>
    <cellStyle name="Normal 13 16 4 4 2" xfId="26048" xr:uid="{247EF3D1-091D-41ED-8B40-80B1430131D8}"/>
    <cellStyle name="Normal 13 16 4 5" xfId="17960" xr:uid="{AF2819D7-B03B-4BF5-8E00-0ADBE02C878F}"/>
    <cellStyle name="Normal 13 16 5" xfId="3133" xr:uid="{00000000-0005-0000-0000-000076050000}"/>
    <cellStyle name="Normal 13 16 5 2" xfId="11221" xr:uid="{94BC60DA-E64D-4167-9628-A4F2241BABDF}"/>
    <cellStyle name="Normal 13 16 5 2 2" xfId="27397" xr:uid="{7BCC227E-0467-4274-B5E4-A85766CD2CA8}"/>
    <cellStyle name="Normal 13 16 5 3" xfId="19309" xr:uid="{E5EB5A0F-7EA0-4996-8D7D-D0E13FD5373A}"/>
    <cellStyle name="Normal 13 16 6" xfId="5827" xr:uid="{00000000-0005-0000-0000-000077050000}"/>
    <cellStyle name="Normal 13 16 6 2" xfId="13915" xr:uid="{92A43898-4BBD-4EA2-BF65-32DEFBDA77EE}"/>
    <cellStyle name="Normal 13 16 6 2 2" xfId="30091" xr:uid="{C2CFFCBD-DF84-43DF-98A8-71C197630FE9}"/>
    <cellStyle name="Normal 13 16 6 3" xfId="22003" xr:uid="{9BE2378C-3A09-4218-B2F5-CD8474F94AF6}"/>
    <cellStyle name="Normal 13 16 7" xfId="8525" xr:uid="{1813E60A-8C34-47F5-BABE-F3B8CDC67AE5}"/>
    <cellStyle name="Normal 13 16 7 2" xfId="24701" xr:uid="{08382A51-A5F8-427D-BDBA-6A8F6FEB2DF4}"/>
    <cellStyle name="Normal 13 16 8" xfId="16613" xr:uid="{1713E8B9-B3E6-49AC-BF27-B18EF33A7AEA}"/>
    <cellStyle name="Normal 13 17" xfId="443" xr:uid="{00000000-0005-0000-0000-000078050000}"/>
    <cellStyle name="Normal 13 17 2" xfId="1118" xr:uid="{00000000-0005-0000-0000-000079050000}"/>
    <cellStyle name="Normal 13 17 2 2" xfId="2466" xr:uid="{00000000-0005-0000-0000-00007A050000}"/>
    <cellStyle name="Normal 13 17 2 2 2" xfId="5162" xr:uid="{00000000-0005-0000-0000-00007B050000}"/>
    <cellStyle name="Normal 13 17 2 2 2 2" xfId="13250" xr:uid="{2039C3BB-4001-46C0-BC2C-5ADE08EAFE32}"/>
    <cellStyle name="Normal 13 17 2 2 2 2 2" xfId="29426" xr:uid="{0F8AC2E8-ECC9-44AB-8221-1BD84A1C92B9}"/>
    <cellStyle name="Normal 13 17 2 2 2 3" xfId="21338" xr:uid="{A16F2C6E-CD64-448C-8054-C71670A2A66E}"/>
    <cellStyle name="Normal 13 17 2 2 3" xfId="7856" xr:uid="{00000000-0005-0000-0000-00007C050000}"/>
    <cellStyle name="Normal 13 17 2 2 3 2" xfId="15944" xr:uid="{7F131812-41A4-4E60-88D7-646F116A2EA8}"/>
    <cellStyle name="Normal 13 17 2 2 3 2 2" xfId="32120" xr:uid="{D01B2950-239A-4178-877E-C40B84C66F7D}"/>
    <cellStyle name="Normal 13 17 2 2 3 3" xfId="24032" xr:uid="{EB34DE53-941A-4EA2-A7C4-764E2E6F7C5B}"/>
    <cellStyle name="Normal 13 17 2 2 4" xfId="10554" xr:uid="{A8FF3779-6363-4586-8517-870D147856C8}"/>
    <cellStyle name="Normal 13 17 2 2 4 2" xfId="26730" xr:uid="{A9843272-B778-49DF-9FB2-D2580EDDB716}"/>
    <cellStyle name="Normal 13 17 2 2 5" xfId="18642" xr:uid="{E380187A-5231-4F93-B1B5-DA7625A4E52B}"/>
    <cellStyle name="Normal 13 17 2 3" xfId="3815" xr:uid="{00000000-0005-0000-0000-00007D050000}"/>
    <cellStyle name="Normal 13 17 2 3 2" xfId="11903" xr:uid="{DE3C46B3-B9B8-425A-81E5-B5AE3A073B1A}"/>
    <cellStyle name="Normal 13 17 2 3 2 2" xfId="28079" xr:uid="{6CA8CB97-D9C0-4188-B5DA-331B65618B45}"/>
    <cellStyle name="Normal 13 17 2 3 3" xfId="19991" xr:uid="{B5837434-6DFF-4C63-A470-39421DD43B17}"/>
    <cellStyle name="Normal 13 17 2 4" xfId="6509" xr:uid="{00000000-0005-0000-0000-00007E050000}"/>
    <cellStyle name="Normal 13 17 2 4 2" xfId="14597" xr:uid="{5635485F-56B7-4E3F-ACC9-17BEFBCCC8B5}"/>
    <cellStyle name="Normal 13 17 2 4 2 2" xfId="30773" xr:uid="{AD445152-1E3E-42ED-B50F-34384CB6486E}"/>
    <cellStyle name="Normal 13 17 2 4 3" xfId="22685" xr:uid="{82BD05B9-EDF0-4EC3-8A25-294E3249ED1E}"/>
    <cellStyle name="Normal 13 17 2 5" xfId="9207" xr:uid="{01E4B35D-3FFE-4981-8135-C7BE912C3A43}"/>
    <cellStyle name="Normal 13 17 2 5 2" xfId="25383" xr:uid="{237E14BE-F7B0-46C7-B0A5-929DE7687797}"/>
    <cellStyle name="Normal 13 17 2 6" xfId="17295" xr:uid="{4BFB5804-D2C2-410D-822B-BBDE3B77C811}"/>
    <cellStyle name="Normal 13 17 3" xfId="1794" xr:uid="{00000000-0005-0000-0000-00007F050000}"/>
    <cellStyle name="Normal 13 17 3 2" xfId="4490" xr:uid="{00000000-0005-0000-0000-000080050000}"/>
    <cellStyle name="Normal 13 17 3 2 2" xfId="12578" xr:uid="{A1A5A381-2943-4A5D-A7BB-3FCAA4764C08}"/>
    <cellStyle name="Normal 13 17 3 2 2 2" xfId="28754" xr:uid="{33C0F548-2E64-43B2-840A-883162747A34}"/>
    <cellStyle name="Normal 13 17 3 2 3" xfId="20666" xr:uid="{C83BFF22-26C4-4B25-B803-FFCA83FDAF7E}"/>
    <cellStyle name="Normal 13 17 3 3" xfId="7184" xr:uid="{00000000-0005-0000-0000-000081050000}"/>
    <cellStyle name="Normal 13 17 3 3 2" xfId="15272" xr:uid="{B28CC9E0-3F83-4FB4-87A8-B7E9E9D2699B}"/>
    <cellStyle name="Normal 13 17 3 3 2 2" xfId="31448" xr:uid="{E708C506-3A7E-4AA1-8CC4-C3B185FD3FF1}"/>
    <cellStyle name="Normal 13 17 3 3 3" xfId="23360" xr:uid="{90CF00CE-EB72-4CE4-8999-07BBF7EC9AB2}"/>
    <cellStyle name="Normal 13 17 3 4" xfId="9882" xr:uid="{C1D230BC-FB92-423B-8D85-1E732F88EE50}"/>
    <cellStyle name="Normal 13 17 3 4 2" xfId="26058" xr:uid="{0C95E47C-3550-4ADD-A570-13DF38B790C3}"/>
    <cellStyle name="Normal 13 17 3 5" xfId="17970" xr:uid="{20C16389-865C-45FA-84EE-AC6D769AE49E}"/>
    <cellStyle name="Normal 13 17 4" xfId="3143" xr:uid="{00000000-0005-0000-0000-000082050000}"/>
    <cellStyle name="Normal 13 17 4 2" xfId="11231" xr:uid="{F4A361B7-41A5-4011-AC72-792A5A598EB5}"/>
    <cellStyle name="Normal 13 17 4 2 2" xfId="27407" xr:uid="{ADD7FD6A-8986-496E-BD36-DB5660454F22}"/>
    <cellStyle name="Normal 13 17 4 3" xfId="19319" xr:uid="{77BBA089-9355-489E-B087-ACC0A645DB6D}"/>
    <cellStyle name="Normal 13 17 5" xfId="5837" xr:uid="{00000000-0005-0000-0000-000083050000}"/>
    <cellStyle name="Normal 13 17 5 2" xfId="13925" xr:uid="{6EE48EC3-178C-483F-91C1-CC66E3A9CB31}"/>
    <cellStyle name="Normal 13 17 5 2 2" xfId="30101" xr:uid="{EF4DD69D-BA6A-4A04-90DC-3B1154E2B1ED}"/>
    <cellStyle name="Normal 13 17 5 3" xfId="22013" xr:uid="{BDAA97FC-6038-40B6-8F71-990848AE5260}"/>
    <cellStyle name="Normal 13 17 6" xfId="8535" xr:uid="{5E2C0716-7E64-4302-AD07-AD41D2C6A763}"/>
    <cellStyle name="Normal 13 17 6 2" xfId="24711" xr:uid="{F527A917-8781-4264-B0E8-222048957465}"/>
    <cellStyle name="Normal 13 17 7" xfId="16623" xr:uid="{593805C1-4D79-4346-8D65-56CD013AC1F9}"/>
    <cellStyle name="Normal 13 18" xfId="782" xr:uid="{00000000-0005-0000-0000-000084050000}"/>
    <cellStyle name="Normal 13 18 2" xfId="2130" xr:uid="{00000000-0005-0000-0000-000085050000}"/>
    <cellStyle name="Normal 13 18 2 2" xfId="4826" xr:uid="{00000000-0005-0000-0000-000086050000}"/>
    <cellStyle name="Normal 13 18 2 2 2" xfId="12914" xr:uid="{D57983ED-ABD6-4672-99A8-492616706C7E}"/>
    <cellStyle name="Normal 13 18 2 2 2 2" xfId="29090" xr:uid="{A94C1028-C86D-487B-91EF-F628B5BEA081}"/>
    <cellStyle name="Normal 13 18 2 2 3" xfId="21002" xr:uid="{0E4B3A6E-162B-4B7B-BE29-E83B12FF707D}"/>
    <cellStyle name="Normal 13 18 2 3" xfId="7520" xr:uid="{00000000-0005-0000-0000-000087050000}"/>
    <cellStyle name="Normal 13 18 2 3 2" xfId="15608" xr:uid="{1E790E49-30A2-4369-8765-2EE4EE07C195}"/>
    <cellStyle name="Normal 13 18 2 3 2 2" xfId="31784" xr:uid="{3E8DBCD9-F788-4E21-85D4-D9FDE5E8B3C2}"/>
    <cellStyle name="Normal 13 18 2 3 3" xfId="23696" xr:uid="{278789E4-CE55-412B-8226-222110E87719}"/>
    <cellStyle name="Normal 13 18 2 4" xfId="10218" xr:uid="{1B8AAB61-69C9-429B-A7D8-54AF90A49A9A}"/>
    <cellStyle name="Normal 13 18 2 4 2" xfId="26394" xr:uid="{38BA993D-B3FD-462A-9BAE-F516A43F482C}"/>
    <cellStyle name="Normal 13 18 2 5" xfId="18306" xr:uid="{8705EA8E-9674-4A4C-88F8-CDB7D41AE7F8}"/>
    <cellStyle name="Normal 13 18 3" xfId="3479" xr:uid="{00000000-0005-0000-0000-000088050000}"/>
    <cellStyle name="Normal 13 18 3 2" xfId="11567" xr:uid="{4D55DE59-B737-4488-8C1C-4D0629032A6A}"/>
    <cellStyle name="Normal 13 18 3 2 2" xfId="27743" xr:uid="{91C43164-032A-4796-8236-FF6F88C05805}"/>
    <cellStyle name="Normal 13 18 3 3" xfId="19655" xr:uid="{0AC1D9B1-8EF9-46BB-84DB-E89C92730D5A}"/>
    <cellStyle name="Normal 13 18 4" xfId="6173" xr:uid="{00000000-0005-0000-0000-000089050000}"/>
    <cellStyle name="Normal 13 18 4 2" xfId="14261" xr:uid="{A9398800-144C-480F-86E8-D8E49D9945E1}"/>
    <cellStyle name="Normal 13 18 4 2 2" xfId="30437" xr:uid="{D3E49DE6-BCE4-4C14-9960-353EA6FEAE20}"/>
    <cellStyle name="Normal 13 18 4 3" xfId="22349" xr:uid="{4C076AAE-0046-455E-B471-1AE624FC3B86}"/>
    <cellStyle name="Normal 13 18 5" xfId="8871" xr:uid="{5DF1DC76-8E82-4436-B5DE-70EA70DE5AC0}"/>
    <cellStyle name="Normal 13 18 5 2" xfId="25047" xr:uid="{37C68303-0C09-4502-885F-56BE7F739E78}"/>
    <cellStyle name="Normal 13 18 6" xfId="16959" xr:uid="{5BB3CFA9-D134-429D-A7F1-13758BDE87EF}"/>
    <cellStyle name="Normal 13 19" xfId="1458" xr:uid="{00000000-0005-0000-0000-00008A050000}"/>
    <cellStyle name="Normal 13 19 2" xfId="4154" xr:uid="{00000000-0005-0000-0000-00008B050000}"/>
    <cellStyle name="Normal 13 19 2 2" xfId="12242" xr:uid="{15AEB249-2321-4D5F-82B3-7D415F37AA69}"/>
    <cellStyle name="Normal 13 19 2 2 2" xfId="28418" xr:uid="{F09DED9A-3D9B-4D5E-9C35-DC40E14842D6}"/>
    <cellStyle name="Normal 13 19 2 3" xfId="20330" xr:uid="{E71B3DBB-E1F4-4632-A217-2D9D04939381}"/>
    <cellStyle name="Normal 13 19 3" xfId="6848" xr:uid="{00000000-0005-0000-0000-00008C050000}"/>
    <cellStyle name="Normal 13 19 3 2" xfId="14936" xr:uid="{C21370DE-E410-4A01-8F77-EB2FAF344FE5}"/>
    <cellStyle name="Normal 13 19 3 2 2" xfId="31112" xr:uid="{5ACE779C-DADB-4F1E-9688-AEC085333D6A}"/>
    <cellStyle name="Normal 13 19 3 3" xfId="23024" xr:uid="{EFFCDB70-CEFA-4000-894E-86EF625594C6}"/>
    <cellStyle name="Normal 13 19 4" xfId="9546" xr:uid="{9DF6CF59-E0FE-44F2-9281-F8A54FF830A7}"/>
    <cellStyle name="Normal 13 19 4 2" xfId="25722" xr:uid="{F5852FDC-FF76-4968-851F-E41B0CF27E8A}"/>
    <cellStyle name="Normal 13 19 5" xfId="17634" xr:uid="{32E3B352-F060-468F-B63C-5479D1BF0C14}"/>
    <cellStyle name="Normal 13 2" xfId="70" xr:uid="{00000000-0005-0000-0000-00008D050000}"/>
    <cellStyle name="Normal 13 2 2" xfId="476" xr:uid="{00000000-0005-0000-0000-00008E050000}"/>
    <cellStyle name="Normal 13 2 2 2" xfId="1151" xr:uid="{00000000-0005-0000-0000-00008F050000}"/>
    <cellStyle name="Normal 13 2 2 2 2" xfId="2499" xr:uid="{00000000-0005-0000-0000-000090050000}"/>
    <cellStyle name="Normal 13 2 2 2 2 2" xfId="5195" xr:uid="{00000000-0005-0000-0000-000091050000}"/>
    <cellStyle name="Normal 13 2 2 2 2 2 2" xfId="13283" xr:uid="{17EBBD04-1166-4104-8CE5-A74F78B29BEA}"/>
    <cellStyle name="Normal 13 2 2 2 2 2 2 2" xfId="29459" xr:uid="{3FE37047-D81F-4302-BAD1-6AB9D32C0EF3}"/>
    <cellStyle name="Normal 13 2 2 2 2 2 3" xfId="21371" xr:uid="{96F6DCE8-8E43-43D7-B389-3F608875A058}"/>
    <cellStyle name="Normal 13 2 2 2 2 3" xfId="7889" xr:uid="{00000000-0005-0000-0000-000092050000}"/>
    <cellStyle name="Normal 13 2 2 2 2 3 2" xfId="15977" xr:uid="{4F1A78E5-E29E-450B-8749-505479F59F44}"/>
    <cellStyle name="Normal 13 2 2 2 2 3 2 2" xfId="32153" xr:uid="{FDB7BA3B-D4F4-42B9-8AF5-D11F01318325}"/>
    <cellStyle name="Normal 13 2 2 2 2 3 3" xfId="24065" xr:uid="{7A9A0BBC-2B46-4924-848D-D791307C7DC6}"/>
    <cellStyle name="Normal 13 2 2 2 2 4" xfId="10587" xr:uid="{B9680090-048F-41BF-A8D4-951FF5D54A34}"/>
    <cellStyle name="Normal 13 2 2 2 2 4 2" xfId="26763" xr:uid="{6F3BB7E1-A79E-467B-8D3B-9E5C47F9CC53}"/>
    <cellStyle name="Normal 13 2 2 2 2 5" xfId="18675" xr:uid="{FA47A46B-9DCB-4C2E-A0BF-9763A06AFB01}"/>
    <cellStyle name="Normal 13 2 2 2 3" xfId="3848" xr:uid="{00000000-0005-0000-0000-000093050000}"/>
    <cellStyle name="Normal 13 2 2 2 3 2" xfId="11936" xr:uid="{AF9CDD37-0334-4B1A-B7FB-E9C772D8FA68}"/>
    <cellStyle name="Normal 13 2 2 2 3 2 2" xfId="28112" xr:uid="{DDC3D04C-F867-465A-9B14-805C468909B3}"/>
    <cellStyle name="Normal 13 2 2 2 3 3" xfId="20024" xr:uid="{4E0946F4-17C6-4AA5-81FD-AF5E203C4D98}"/>
    <cellStyle name="Normal 13 2 2 2 4" xfId="6542" xr:uid="{00000000-0005-0000-0000-000094050000}"/>
    <cellStyle name="Normal 13 2 2 2 4 2" xfId="14630" xr:uid="{B5452218-0543-4180-996B-F5A74830412F}"/>
    <cellStyle name="Normal 13 2 2 2 4 2 2" xfId="30806" xr:uid="{6EDE2DF4-1304-4CAB-BC5C-0073FBE74DD5}"/>
    <cellStyle name="Normal 13 2 2 2 4 3" xfId="22718" xr:uid="{D5E8780C-7BF5-4EDF-953B-71E9313DBE43}"/>
    <cellStyle name="Normal 13 2 2 2 5" xfId="9240" xr:uid="{93335F61-D04F-439F-A2EE-B025C92CB04E}"/>
    <cellStyle name="Normal 13 2 2 2 5 2" xfId="25416" xr:uid="{3F01D799-18CC-4042-A8CD-94E5FDCE1944}"/>
    <cellStyle name="Normal 13 2 2 2 6" xfId="17328" xr:uid="{B184F164-B82B-4120-B019-192971010B9B}"/>
    <cellStyle name="Normal 13 2 2 3" xfId="1827" xr:uid="{00000000-0005-0000-0000-000095050000}"/>
    <cellStyle name="Normal 13 2 2 3 2" xfId="4523" xr:uid="{00000000-0005-0000-0000-000096050000}"/>
    <cellStyle name="Normal 13 2 2 3 2 2" xfId="12611" xr:uid="{FCBD9AB7-0342-44F9-8ABF-051D6EC38633}"/>
    <cellStyle name="Normal 13 2 2 3 2 2 2" xfId="28787" xr:uid="{0442A1A1-E121-48BF-A187-60FD9747E6B6}"/>
    <cellStyle name="Normal 13 2 2 3 2 3" xfId="20699" xr:uid="{1CA58721-0741-481F-A61E-D2608CE29633}"/>
    <cellStyle name="Normal 13 2 2 3 3" xfId="7217" xr:uid="{00000000-0005-0000-0000-000097050000}"/>
    <cellStyle name="Normal 13 2 2 3 3 2" xfId="15305" xr:uid="{7D96D875-1ADC-44F2-A625-5D5771DFFCC2}"/>
    <cellStyle name="Normal 13 2 2 3 3 2 2" xfId="31481" xr:uid="{B80FCB6D-7D9C-42F0-A9F3-EBE418FB6F78}"/>
    <cellStyle name="Normal 13 2 2 3 3 3" xfId="23393" xr:uid="{CC3C64A2-0E23-4E8C-9833-0377FEDAB1F1}"/>
    <cellStyle name="Normal 13 2 2 3 4" xfId="9915" xr:uid="{265C2F9D-0726-49DF-940B-96D270C00B16}"/>
    <cellStyle name="Normal 13 2 2 3 4 2" xfId="26091" xr:uid="{098ECAFD-E317-406D-8B91-4017DD954C36}"/>
    <cellStyle name="Normal 13 2 2 3 5" xfId="18003" xr:uid="{E3730C02-83E6-4477-9F68-A64998D0A9D4}"/>
    <cellStyle name="Normal 13 2 2 4" xfId="3176" xr:uid="{00000000-0005-0000-0000-000098050000}"/>
    <cellStyle name="Normal 13 2 2 4 2" xfId="11264" xr:uid="{9CD67DCC-D95B-4D6C-A595-F5FE8EC1835A}"/>
    <cellStyle name="Normal 13 2 2 4 2 2" xfId="27440" xr:uid="{E54D5929-6FBF-453E-8B76-D51FE4C47259}"/>
    <cellStyle name="Normal 13 2 2 4 3" xfId="19352" xr:uid="{1DB3F5DF-BD37-4B97-ACC2-AA3E3A8C4E50}"/>
    <cellStyle name="Normal 13 2 2 5" xfId="5870" xr:uid="{00000000-0005-0000-0000-000099050000}"/>
    <cellStyle name="Normal 13 2 2 5 2" xfId="13958" xr:uid="{A3286276-E4C8-43A4-A71B-1F2BDE5E5EC1}"/>
    <cellStyle name="Normal 13 2 2 5 2 2" xfId="30134" xr:uid="{EEF03AC4-9262-4F58-BE71-6C9D4FA635E7}"/>
    <cellStyle name="Normal 13 2 2 5 3" xfId="22046" xr:uid="{C730661C-3458-44E6-9FC3-B00A14B96ACC}"/>
    <cellStyle name="Normal 13 2 2 6" xfId="8568" xr:uid="{1E6DA456-C567-40A1-9649-4DD19D7CAB25}"/>
    <cellStyle name="Normal 13 2 2 6 2" xfId="24744" xr:uid="{1C4FF492-B867-489D-A30D-DFE1C8338F48}"/>
    <cellStyle name="Normal 13 2 2 7" xfId="16656" xr:uid="{6285C782-20CD-4C9B-86B7-44F3B3EBEDCE}"/>
    <cellStyle name="Normal 13 2 3" xfId="815" xr:uid="{00000000-0005-0000-0000-00009A050000}"/>
    <cellStyle name="Normal 13 2 3 2" xfId="2163" xr:uid="{00000000-0005-0000-0000-00009B050000}"/>
    <cellStyle name="Normal 13 2 3 2 2" xfId="4859" xr:uid="{00000000-0005-0000-0000-00009C050000}"/>
    <cellStyle name="Normal 13 2 3 2 2 2" xfId="12947" xr:uid="{C54A83E7-E9D8-48C7-BE30-6B8F53AB44EB}"/>
    <cellStyle name="Normal 13 2 3 2 2 2 2" xfId="29123" xr:uid="{E09A4A70-5F07-4E51-8803-A0BF64FBF8B0}"/>
    <cellStyle name="Normal 13 2 3 2 2 3" xfId="21035" xr:uid="{FAC35C46-9045-4D5B-B869-7061581E0EF4}"/>
    <cellStyle name="Normal 13 2 3 2 3" xfId="7553" xr:uid="{00000000-0005-0000-0000-00009D050000}"/>
    <cellStyle name="Normal 13 2 3 2 3 2" xfId="15641" xr:uid="{0A52E029-EF33-417D-9B5C-8D15523D9354}"/>
    <cellStyle name="Normal 13 2 3 2 3 2 2" xfId="31817" xr:uid="{47347AFE-18AD-4C64-BD4C-CDB9DD6E9D55}"/>
    <cellStyle name="Normal 13 2 3 2 3 3" xfId="23729" xr:uid="{B4CC1BBF-A2FB-42C0-BED4-6DFB1E44266B}"/>
    <cellStyle name="Normal 13 2 3 2 4" xfId="10251" xr:uid="{51D39484-AC82-4298-B46C-9F78264D9C4F}"/>
    <cellStyle name="Normal 13 2 3 2 4 2" xfId="26427" xr:uid="{6888BC17-8AC0-455D-BEC2-FB35D900FBEC}"/>
    <cellStyle name="Normal 13 2 3 2 5" xfId="18339" xr:uid="{43BF12D9-9B61-45C1-84A0-5C29468031B7}"/>
    <cellStyle name="Normal 13 2 3 3" xfId="3512" xr:uid="{00000000-0005-0000-0000-00009E050000}"/>
    <cellStyle name="Normal 13 2 3 3 2" xfId="11600" xr:uid="{C24BC7AC-52E5-4F4E-9B31-37D33513860B}"/>
    <cellStyle name="Normal 13 2 3 3 2 2" xfId="27776" xr:uid="{1792FFF5-6645-485F-A3C0-7E14BFF2D376}"/>
    <cellStyle name="Normal 13 2 3 3 3" xfId="19688" xr:uid="{6CA9D8C3-1D81-4ABB-9968-40E001CA4E23}"/>
    <cellStyle name="Normal 13 2 3 4" xfId="6206" xr:uid="{00000000-0005-0000-0000-00009F050000}"/>
    <cellStyle name="Normal 13 2 3 4 2" xfId="14294" xr:uid="{0E3B2577-360B-40C9-9CA9-CD29FCE0F468}"/>
    <cellStyle name="Normal 13 2 3 4 2 2" xfId="30470" xr:uid="{85DF2964-29FA-414B-9E2B-997F6E135A2F}"/>
    <cellStyle name="Normal 13 2 3 4 3" xfId="22382" xr:uid="{C4EE1C26-4A79-4C65-9FE9-6B87B285D29E}"/>
    <cellStyle name="Normal 13 2 3 5" xfId="8904" xr:uid="{8F84DAEA-CDB3-4DBC-A2F2-1555F067BD15}"/>
    <cellStyle name="Normal 13 2 3 5 2" xfId="25080" xr:uid="{6CF91E9A-A923-4E76-BE16-6EE4FF4E1785}"/>
    <cellStyle name="Normal 13 2 3 6" xfId="16992" xr:uid="{4FD31C09-72E1-4E28-BEE1-600FAD4797A5}"/>
    <cellStyle name="Normal 13 2 4" xfId="1491" xr:uid="{00000000-0005-0000-0000-0000A0050000}"/>
    <cellStyle name="Normal 13 2 4 2" xfId="4187" xr:uid="{00000000-0005-0000-0000-0000A1050000}"/>
    <cellStyle name="Normal 13 2 4 2 2" xfId="12275" xr:uid="{7FD80555-3DE5-43B0-9A69-C9FF48E6E726}"/>
    <cellStyle name="Normal 13 2 4 2 2 2" xfId="28451" xr:uid="{847D8857-F371-4056-B50D-213ECC97D63E}"/>
    <cellStyle name="Normal 13 2 4 2 3" xfId="20363" xr:uid="{0DD0D8D2-F7E9-4CA4-95DE-03296A47565B}"/>
    <cellStyle name="Normal 13 2 4 3" xfId="6881" xr:uid="{00000000-0005-0000-0000-0000A2050000}"/>
    <cellStyle name="Normal 13 2 4 3 2" xfId="14969" xr:uid="{AEC6E729-5FC5-407C-8C4B-4D93126A8606}"/>
    <cellStyle name="Normal 13 2 4 3 2 2" xfId="31145" xr:uid="{CFE870EB-23A5-4926-8C12-113C940C19EA}"/>
    <cellStyle name="Normal 13 2 4 3 3" xfId="23057" xr:uid="{BC0CED28-9F93-4354-8693-91696B85604C}"/>
    <cellStyle name="Normal 13 2 4 4" xfId="9579" xr:uid="{4906B339-F1F6-43AE-8CA6-8D9650A5B17F}"/>
    <cellStyle name="Normal 13 2 4 4 2" xfId="25755" xr:uid="{03FB37EC-86EC-4527-823C-2888E8FD9767}"/>
    <cellStyle name="Normal 13 2 4 5" xfId="17667" xr:uid="{35D259FC-062E-4709-A8C2-857BDEE24ABB}"/>
    <cellStyle name="Normal 13 2 5" xfId="2840" xr:uid="{00000000-0005-0000-0000-0000A3050000}"/>
    <cellStyle name="Normal 13 2 5 2" xfId="10928" xr:uid="{96BD28C0-B385-40CE-ABC6-9B10574DF171}"/>
    <cellStyle name="Normal 13 2 5 2 2" xfId="27104" xr:uid="{BA4A575A-E685-4053-8710-02E103962C5D}"/>
    <cellStyle name="Normal 13 2 5 3" xfId="19016" xr:uid="{C346DAA7-518E-4FB3-A51A-9E5531CBD4C6}"/>
    <cellStyle name="Normal 13 2 6" xfId="5534" xr:uid="{00000000-0005-0000-0000-0000A4050000}"/>
    <cellStyle name="Normal 13 2 6 2" xfId="13622" xr:uid="{5CCC52CB-7FCC-41E2-8BF6-ED7088074942}"/>
    <cellStyle name="Normal 13 2 6 2 2" xfId="29798" xr:uid="{E4C4D65E-3A39-4CDD-8999-84104BADE245}"/>
    <cellStyle name="Normal 13 2 6 3" xfId="21710" xr:uid="{CDE74B0F-DE7D-4D39-A235-0402AEEC7A1D}"/>
    <cellStyle name="Normal 13 2 7" xfId="8232" xr:uid="{1CB7B70A-866A-485C-A204-DD3AAEAD3389}"/>
    <cellStyle name="Normal 13 2 7 2" xfId="24408" xr:uid="{323DF136-E2C0-4FBF-B3D0-E261B899DFCD}"/>
    <cellStyle name="Normal 13 2 8" xfId="16320" xr:uid="{63CFD90C-B3DB-443A-9661-617C0D03F41B}"/>
    <cellStyle name="Normal 13 20" xfId="2807" xr:uid="{00000000-0005-0000-0000-0000A5050000}"/>
    <cellStyle name="Normal 13 20 2" xfId="10895" xr:uid="{8AC57197-EB8A-4958-BEA9-E88D8E2F2BBC}"/>
    <cellStyle name="Normal 13 20 2 2" xfId="27071" xr:uid="{4191BBC0-EDE2-42B0-A270-6BCF84176776}"/>
    <cellStyle name="Normal 13 20 3" xfId="18983" xr:uid="{7A030428-239B-4760-8588-84CB6DD52F18}"/>
    <cellStyle name="Normal 13 21" xfId="5501" xr:uid="{00000000-0005-0000-0000-0000A6050000}"/>
    <cellStyle name="Normal 13 21 2" xfId="13589" xr:uid="{72C62F93-0FA3-46ED-B47B-530BDDD7EA91}"/>
    <cellStyle name="Normal 13 21 2 2" xfId="29765" xr:uid="{BA1C704E-BF17-4C1D-A2C3-6DC2D6DAAF95}"/>
    <cellStyle name="Normal 13 21 3" xfId="21677" xr:uid="{24F44F0E-D44E-439B-B990-14215E27F080}"/>
    <cellStyle name="Normal 13 22" xfId="8199" xr:uid="{0E4B1C72-1C2E-46ED-B2C1-C74F8360E03B}"/>
    <cellStyle name="Normal 13 22 2" xfId="24375" xr:uid="{ABFC7A26-56C4-43C1-B167-4F2B77A5AB56}"/>
    <cellStyle name="Normal 13 23" xfId="16287" xr:uid="{5F7710B5-13D4-4AD5-8E9A-BBFA7DA590F8}"/>
    <cellStyle name="Normal 13 3" xfId="96" xr:uid="{00000000-0005-0000-0000-0000A7050000}"/>
    <cellStyle name="Normal 13 3 2" xfId="500" xr:uid="{00000000-0005-0000-0000-0000A8050000}"/>
    <cellStyle name="Normal 13 3 2 2" xfId="1175" xr:uid="{00000000-0005-0000-0000-0000A9050000}"/>
    <cellStyle name="Normal 13 3 2 2 2" xfId="2523" xr:uid="{00000000-0005-0000-0000-0000AA050000}"/>
    <cellStyle name="Normal 13 3 2 2 2 2" xfId="5219" xr:uid="{00000000-0005-0000-0000-0000AB050000}"/>
    <cellStyle name="Normal 13 3 2 2 2 2 2" xfId="13307" xr:uid="{3950B0FF-33B4-471C-A467-DC310F60C4CF}"/>
    <cellStyle name="Normal 13 3 2 2 2 2 2 2" xfId="29483" xr:uid="{4DB4BB20-8D66-46F5-845E-220C5DB91F0F}"/>
    <cellStyle name="Normal 13 3 2 2 2 2 3" xfId="21395" xr:uid="{E39D84E5-6626-4085-9CA4-4AD31C0E1A92}"/>
    <cellStyle name="Normal 13 3 2 2 2 3" xfId="7913" xr:uid="{00000000-0005-0000-0000-0000AC050000}"/>
    <cellStyle name="Normal 13 3 2 2 2 3 2" xfId="16001" xr:uid="{45D148DB-CFF2-4823-9F08-B82C88D39928}"/>
    <cellStyle name="Normal 13 3 2 2 2 3 2 2" xfId="32177" xr:uid="{22EA9937-3A45-4203-AA11-FF6B2D1D3888}"/>
    <cellStyle name="Normal 13 3 2 2 2 3 3" xfId="24089" xr:uid="{701E5C25-D6C2-4A32-8B7D-2971A9B4DB15}"/>
    <cellStyle name="Normal 13 3 2 2 2 4" xfId="10611" xr:uid="{AFB65DAF-605F-4C82-93D5-DE43FABE1C25}"/>
    <cellStyle name="Normal 13 3 2 2 2 4 2" xfId="26787" xr:uid="{8D32D3FE-A39F-494B-8401-D454660438BC}"/>
    <cellStyle name="Normal 13 3 2 2 2 5" xfId="18699" xr:uid="{A0098B7B-F990-47AC-A16D-2181109D5FAE}"/>
    <cellStyle name="Normal 13 3 2 2 3" xfId="3872" xr:uid="{00000000-0005-0000-0000-0000AD050000}"/>
    <cellStyle name="Normal 13 3 2 2 3 2" xfId="11960" xr:uid="{A0E621D3-4235-4536-80AA-B79F2AF2BEA4}"/>
    <cellStyle name="Normal 13 3 2 2 3 2 2" xfId="28136" xr:uid="{02DB5441-F797-4197-B733-153EB8CEABCB}"/>
    <cellStyle name="Normal 13 3 2 2 3 3" xfId="20048" xr:uid="{2676601A-5BB0-4A82-AF97-00E02E25C2D0}"/>
    <cellStyle name="Normal 13 3 2 2 4" xfId="6566" xr:uid="{00000000-0005-0000-0000-0000AE050000}"/>
    <cellStyle name="Normal 13 3 2 2 4 2" xfId="14654" xr:uid="{D0EC8370-CE1C-4891-9B7B-02F123D75F41}"/>
    <cellStyle name="Normal 13 3 2 2 4 2 2" xfId="30830" xr:uid="{D3ABB585-A61A-4402-89C4-B5AF46BCAF30}"/>
    <cellStyle name="Normal 13 3 2 2 4 3" xfId="22742" xr:uid="{9789EE25-D8FE-4BA4-BC7C-24667795281B}"/>
    <cellStyle name="Normal 13 3 2 2 5" xfId="9264" xr:uid="{963713DC-272D-4AA8-B2D7-7090CD052C5A}"/>
    <cellStyle name="Normal 13 3 2 2 5 2" xfId="25440" xr:uid="{82B067E4-A38F-4830-9A24-D767F565E59D}"/>
    <cellStyle name="Normal 13 3 2 2 6" xfId="17352" xr:uid="{8857B64E-3A92-453F-9729-2AEF45D5FA37}"/>
    <cellStyle name="Normal 13 3 2 3" xfId="1851" xr:uid="{00000000-0005-0000-0000-0000AF050000}"/>
    <cellStyle name="Normal 13 3 2 3 2" xfId="4547" xr:uid="{00000000-0005-0000-0000-0000B0050000}"/>
    <cellStyle name="Normal 13 3 2 3 2 2" xfId="12635" xr:uid="{4103637D-A17F-46F8-A2E9-4086430A7E9C}"/>
    <cellStyle name="Normal 13 3 2 3 2 2 2" xfId="28811" xr:uid="{D6B7FE67-555E-463A-83E8-E29354212568}"/>
    <cellStyle name="Normal 13 3 2 3 2 3" xfId="20723" xr:uid="{EBE44DC4-3C5A-481B-A6F0-78D5BA38DC27}"/>
    <cellStyle name="Normal 13 3 2 3 3" xfId="7241" xr:uid="{00000000-0005-0000-0000-0000B1050000}"/>
    <cellStyle name="Normal 13 3 2 3 3 2" xfId="15329" xr:uid="{00779760-37D4-47C8-9D1A-B67C4DA7807B}"/>
    <cellStyle name="Normal 13 3 2 3 3 2 2" xfId="31505" xr:uid="{5135C8E8-8F34-4DD1-BD4D-02C7FC7B0804}"/>
    <cellStyle name="Normal 13 3 2 3 3 3" xfId="23417" xr:uid="{7A881558-3225-4FCB-839B-731A7C2F2413}"/>
    <cellStyle name="Normal 13 3 2 3 4" xfId="9939" xr:uid="{FE5F4267-11A0-4E00-8DA2-1514848C4AA0}"/>
    <cellStyle name="Normal 13 3 2 3 4 2" xfId="26115" xr:uid="{475A1F31-94F5-49E4-A45C-E4616093F449}"/>
    <cellStyle name="Normal 13 3 2 3 5" xfId="18027" xr:uid="{69FC9B6C-524E-4196-99BD-7C68DF3B0B64}"/>
    <cellStyle name="Normal 13 3 2 4" xfId="3200" xr:uid="{00000000-0005-0000-0000-0000B2050000}"/>
    <cellStyle name="Normal 13 3 2 4 2" xfId="11288" xr:uid="{00687410-82E7-482C-BC89-040D8B9E468E}"/>
    <cellStyle name="Normal 13 3 2 4 2 2" xfId="27464" xr:uid="{B6361E1D-087A-40E6-A1E4-31A79D681FD2}"/>
    <cellStyle name="Normal 13 3 2 4 3" xfId="19376" xr:uid="{6E5380C6-106A-440E-BAC5-FF8E1CCF69FF}"/>
    <cellStyle name="Normal 13 3 2 5" xfId="5894" xr:uid="{00000000-0005-0000-0000-0000B3050000}"/>
    <cellStyle name="Normal 13 3 2 5 2" xfId="13982" xr:uid="{A89325AA-69CF-4B1F-A9AF-B837A6004BD9}"/>
    <cellStyle name="Normal 13 3 2 5 2 2" xfId="30158" xr:uid="{1E1A6D6F-8C7F-40C3-813A-2C4863BE72FC}"/>
    <cellStyle name="Normal 13 3 2 5 3" xfId="22070" xr:uid="{3B230C22-89F5-40B5-88B7-EE68C5069D8B}"/>
    <cellStyle name="Normal 13 3 2 6" xfId="8592" xr:uid="{CF05186E-8FF9-49D0-86BA-D0ACDFA90A5E}"/>
    <cellStyle name="Normal 13 3 2 6 2" xfId="24768" xr:uid="{E88E1A54-B532-40B1-88E8-DB6BD0A7F45D}"/>
    <cellStyle name="Normal 13 3 2 7" xfId="16680" xr:uid="{F9723A91-B76D-4347-A232-293E719CF6B3}"/>
    <cellStyle name="Normal 13 3 3" xfId="839" xr:uid="{00000000-0005-0000-0000-0000B4050000}"/>
    <cellStyle name="Normal 13 3 3 2" xfId="2187" xr:uid="{00000000-0005-0000-0000-0000B5050000}"/>
    <cellStyle name="Normal 13 3 3 2 2" xfId="4883" xr:uid="{00000000-0005-0000-0000-0000B6050000}"/>
    <cellStyle name="Normal 13 3 3 2 2 2" xfId="12971" xr:uid="{2439927F-5030-4CB2-9F17-23BA51C67182}"/>
    <cellStyle name="Normal 13 3 3 2 2 2 2" xfId="29147" xr:uid="{D0BF1DC9-088C-4692-9584-405A275FDF6F}"/>
    <cellStyle name="Normal 13 3 3 2 2 3" xfId="21059" xr:uid="{A28EAB2C-CB40-4CA0-8F8D-694DEA8F6D7D}"/>
    <cellStyle name="Normal 13 3 3 2 3" xfId="7577" xr:uid="{00000000-0005-0000-0000-0000B7050000}"/>
    <cellStyle name="Normal 13 3 3 2 3 2" xfId="15665" xr:uid="{E4DECBA6-DFE2-4833-B2C4-312B3D7A2393}"/>
    <cellStyle name="Normal 13 3 3 2 3 2 2" xfId="31841" xr:uid="{30C3E82E-6C0D-4A3F-A069-D9ECC3E539B2}"/>
    <cellStyle name="Normal 13 3 3 2 3 3" xfId="23753" xr:uid="{40D07488-A7C2-4B45-9591-9CA7C558B189}"/>
    <cellStyle name="Normal 13 3 3 2 4" xfId="10275" xr:uid="{9ABCC0BE-0890-4180-BA83-FE1905946FE5}"/>
    <cellStyle name="Normal 13 3 3 2 4 2" xfId="26451" xr:uid="{10CF9A72-5598-42B6-A00B-39D7DC15FFB3}"/>
    <cellStyle name="Normal 13 3 3 2 5" xfId="18363" xr:uid="{4F2BFB1B-B846-43CD-B635-760ABD19E0F4}"/>
    <cellStyle name="Normal 13 3 3 3" xfId="3536" xr:uid="{00000000-0005-0000-0000-0000B8050000}"/>
    <cellStyle name="Normal 13 3 3 3 2" xfId="11624" xr:uid="{8080165C-207C-4EFF-9C56-AA9B2BA2F7D9}"/>
    <cellStyle name="Normal 13 3 3 3 2 2" xfId="27800" xr:uid="{62C9A29F-8836-4CA7-B130-20126AFC10DB}"/>
    <cellStyle name="Normal 13 3 3 3 3" xfId="19712" xr:uid="{BFF56737-BB67-4E08-BF22-7900D27112AD}"/>
    <cellStyle name="Normal 13 3 3 4" xfId="6230" xr:uid="{00000000-0005-0000-0000-0000B9050000}"/>
    <cellStyle name="Normal 13 3 3 4 2" xfId="14318" xr:uid="{37D90390-4B69-4733-B26D-2FFC54461EC4}"/>
    <cellStyle name="Normal 13 3 3 4 2 2" xfId="30494" xr:uid="{FDFD6D62-92BF-4F13-BB76-CC6BB53D20DC}"/>
    <cellStyle name="Normal 13 3 3 4 3" xfId="22406" xr:uid="{16195F6C-F97F-43BA-A177-D9685AB03611}"/>
    <cellStyle name="Normal 13 3 3 5" xfId="8928" xr:uid="{578EE5AF-3B54-432B-AB17-59C82B590D31}"/>
    <cellStyle name="Normal 13 3 3 5 2" xfId="25104" xr:uid="{0163FE73-175F-48F0-98BF-67379F8C0E58}"/>
    <cellStyle name="Normal 13 3 3 6" xfId="17016" xr:uid="{1B21E019-5B14-4259-AC6E-7F969423F4C5}"/>
    <cellStyle name="Normal 13 3 4" xfId="1515" xr:uid="{00000000-0005-0000-0000-0000BA050000}"/>
    <cellStyle name="Normal 13 3 4 2" xfId="4211" xr:uid="{00000000-0005-0000-0000-0000BB050000}"/>
    <cellStyle name="Normal 13 3 4 2 2" xfId="12299" xr:uid="{4A0C3636-B615-400C-AE57-39A52DD59BB9}"/>
    <cellStyle name="Normal 13 3 4 2 2 2" xfId="28475" xr:uid="{27114952-BE10-4EDC-8494-16B4DEFBC71C}"/>
    <cellStyle name="Normal 13 3 4 2 3" xfId="20387" xr:uid="{4FFA9CF3-A9E7-4F0F-83EB-5834E318A2CC}"/>
    <cellStyle name="Normal 13 3 4 3" xfId="6905" xr:uid="{00000000-0005-0000-0000-0000BC050000}"/>
    <cellStyle name="Normal 13 3 4 3 2" xfId="14993" xr:uid="{0182EAE0-CCF8-44BC-9984-0229E38A4D64}"/>
    <cellStyle name="Normal 13 3 4 3 2 2" xfId="31169" xr:uid="{56FE67DD-BD1D-4CF1-8444-905E8D30716E}"/>
    <cellStyle name="Normal 13 3 4 3 3" xfId="23081" xr:uid="{19004B83-F9D7-4229-963F-BDF26773C58A}"/>
    <cellStyle name="Normal 13 3 4 4" xfId="9603" xr:uid="{AD0DF1D6-836C-461E-B305-CDADD502F52C}"/>
    <cellStyle name="Normal 13 3 4 4 2" xfId="25779" xr:uid="{D1CF9023-52AD-4E99-8FE7-41C459018CF2}"/>
    <cellStyle name="Normal 13 3 4 5" xfId="17691" xr:uid="{198F5BB8-5DCE-44F4-B7C1-2F6E914D9B16}"/>
    <cellStyle name="Normal 13 3 5" xfId="2864" xr:uid="{00000000-0005-0000-0000-0000BD050000}"/>
    <cellStyle name="Normal 13 3 5 2" xfId="10952" xr:uid="{010B0E7E-6F81-4E23-8488-2118BFF44D01}"/>
    <cellStyle name="Normal 13 3 5 2 2" xfId="27128" xr:uid="{B6E9C4C2-E386-490D-AA90-59EF42A979E3}"/>
    <cellStyle name="Normal 13 3 5 3" xfId="19040" xr:uid="{9CA0AFBA-5C07-4236-88EA-C08425B126C7}"/>
    <cellStyle name="Normal 13 3 6" xfId="5558" xr:uid="{00000000-0005-0000-0000-0000BE050000}"/>
    <cellStyle name="Normal 13 3 6 2" xfId="13646" xr:uid="{4E81EF3A-BF62-4778-B928-6196B9D2B0BB}"/>
    <cellStyle name="Normal 13 3 6 2 2" xfId="29822" xr:uid="{F7898D74-47C1-4648-ACBE-C85B887B647F}"/>
    <cellStyle name="Normal 13 3 6 3" xfId="21734" xr:uid="{1D2AC8FE-DACD-44BD-A825-1248D8ED2C3E}"/>
    <cellStyle name="Normal 13 3 7" xfId="8256" xr:uid="{B36ECA80-CF1F-45B9-83FC-1DCB18097DD8}"/>
    <cellStyle name="Normal 13 3 7 2" xfId="24432" xr:uid="{F031A89B-DAAE-4A3E-9D96-DC223B1A77AB}"/>
    <cellStyle name="Normal 13 3 8" xfId="16344" xr:uid="{7D7861D3-FBB6-4468-87A3-333F8351C27E}"/>
    <cellStyle name="Normal 13 4" xfId="117" xr:uid="{00000000-0005-0000-0000-0000BF050000}"/>
    <cellStyle name="Normal 13 4 2" xfId="517" xr:uid="{00000000-0005-0000-0000-0000C0050000}"/>
    <cellStyle name="Normal 13 4 2 2" xfId="1192" xr:uid="{00000000-0005-0000-0000-0000C1050000}"/>
    <cellStyle name="Normal 13 4 2 2 2" xfId="2540" xr:uid="{00000000-0005-0000-0000-0000C2050000}"/>
    <cellStyle name="Normal 13 4 2 2 2 2" xfId="5236" xr:uid="{00000000-0005-0000-0000-0000C3050000}"/>
    <cellStyle name="Normal 13 4 2 2 2 2 2" xfId="13324" xr:uid="{961B361C-ED1F-4A58-8DEF-10F8D5A2D3B4}"/>
    <cellStyle name="Normal 13 4 2 2 2 2 2 2" xfId="29500" xr:uid="{68B359E9-A53C-4BF6-8C06-7D96E2AB541C}"/>
    <cellStyle name="Normal 13 4 2 2 2 2 3" xfId="21412" xr:uid="{D309B299-7CF5-46C0-A84E-CD4BCDB1D32D}"/>
    <cellStyle name="Normal 13 4 2 2 2 3" xfId="7930" xr:uid="{00000000-0005-0000-0000-0000C4050000}"/>
    <cellStyle name="Normal 13 4 2 2 2 3 2" xfId="16018" xr:uid="{190AA198-2441-4AAF-8442-20300DE609E4}"/>
    <cellStyle name="Normal 13 4 2 2 2 3 2 2" xfId="32194" xr:uid="{0E50F5A2-5B63-427D-9966-6CC44E181778}"/>
    <cellStyle name="Normal 13 4 2 2 2 3 3" xfId="24106" xr:uid="{1E361C1F-B33A-4C23-9A37-4EAC9EEA378A}"/>
    <cellStyle name="Normal 13 4 2 2 2 4" xfId="10628" xr:uid="{D8C0B707-C391-4948-A2A6-A3FE05D77CF6}"/>
    <cellStyle name="Normal 13 4 2 2 2 4 2" xfId="26804" xr:uid="{5906FCA3-2A29-4372-B66F-48F696D64EB3}"/>
    <cellStyle name="Normal 13 4 2 2 2 5" xfId="18716" xr:uid="{CE071D4F-FD39-446D-939D-0C3BD82B85B1}"/>
    <cellStyle name="Normal 13 4 2 2 3" xfId="3889" xr:uid="{00000000-0005-0000-0000-0000C5050000}"/>
    <cellStyle name="Normal 13 4 2 2 3 2" xfId="11977" xr:uid="{0FE89B33-8676-4231-AD02-3DC831C1DFEF}"/>
    <cellStyle name="Normal 13 4 2 2 3 2 2" xfId="28153" xr:uid="{BFAED565-27F3-40BB-ABC1-AB3E412F215D}"/>
    <cellStyle name="Normal 13 4 2 2 3 3" xfId="20065" xr:uid="{AC5386CC-2745-4156-87E8-CD1E7BE4A2A8}"/>
    <cellStyle name="Normal 13 4 2 2 4" xfId="6583" xr:uid="{00000000-0005-0000-0000-0000C6050000}"/>
    <cellStyle name="Normal 13 4 2 2 4 2" xfId="14671" xr:uid="{F368BF2F-3264-4A8F-8B1C-545DEF73307F}"/>
    <cellStyle name="Normal 13 4 2 2 4 2 2" xfId="30847" xr:uid="{BC82494B-9F4E-4B82-9EEB-7DEB78FD07DF}"/>
    <cellStyle name="Normal 13 4 2 2 4 3" xfId="22759" xr:uid="{26A82EF8-5854-4858-A6E2-C75109E73190}"/>
    <cellStyle name="Normal 13 4 2 2 5" xfId="9281" xr:uid="{B8F221CF-85ED-4272-B41C-3D0B87470908}"/>
    <cellStyle name="Normal 13 4 2 2 5 2" xfId="25457" xr:uid="{CAAED25C-5E5C-44C8-B109-EA638E17F9BB}"/>
    <cellStyle name="Normal 13 4 2 2 6" xfId="17369" xr:uid="{68A0965E-9CEC-4BF2-A9B5-DA9C8C189CDB}"/>
    <cellStyle name="Normal 13 4 2 3" xfId="1868" xr:uid="{00000000-0005-0000-0000-0000C7050000}"/>
    <cellStyle name="Normal 13 4 2 3 2" xfId="4564" xr:uid="{00000000-0005-0000-0000-0000C8050000}"/>
    <cellStyle name="Normal 13 4 2 3 2 2" xfId="12652" xr:uid="{F74CFF7B-0C9E-4242-97D6-2C6C1117F76A}"/>
    <cellStyle name="Normal 13 4 2 3 2 2 2" xfId="28828" xr:uid="{16404B0C-0680-4828-9F42-2EF49EBCD2C7}"/>
    <cellStyle name="Normal 13 4 2 3 2 3" xfId="20740" xr:uid="{C360552F-2431-4088-823B-DC9B1365E568}"/>
    <cellStyle name="Normal 13 4 2 3 3" xfId="7258" xr:uid="{00000000-0005-0000-0000-0000C9050000}"/>
    <cellStyle name="Normal 13 4 2 3 3 2" xfId="15346" xr:uid="{7C015597-001A-48F2-9932-196F9DD69C4F}"/>
    <cellStyle name="Normal 13 4 2 3 3 2 2" xfId="31522" xr:uid="{82108464-E4C0-4A7E-88AD-B936593D6E70}"/>
    <cellStyle name="Normal 13 4 2 3 3 3" xfId="23434" xr:uid="{F67C364E-3004-4091-A23E-39A6BD495932}"/>
    <cellStyle name="Normal 13 4 2 3 4" xfId="9956" xr:uid="{2B9C0E32-9F1D-4829-BB69-3D3ECE05BE00}"/>
    <cellStyle name="Normal 13 4 2 3 4 2" xfId="26132" xr:uid="{94826730-F60A-4E9E-88E5-5550412FED5C}"/>
    <cellStyle name="Normal 13 4 2 3 5" xfId="18044" xr:uid="{2E4BB2C9-8B7F-4ECE-BF12-66EF4FFEDD0C}"/>
    <cellStyle name="Normal 13 4 2 4" xfId="3217" xr:uid="{00000000-0005-0000-0000-0000CA050000}"/>
    <cellStyle name="Normal 13 4 2 4 2" xfId="11305" xr:uid="{84F2C8BB-9651-43B8-8EF1-C105E614C646}"/>
    <cellStyle name="Normal 13 4 2 4 2 2" xfId="27481" xr:uid="{BF82CDDB-AA23-4E25-BD30-72788A48A7E5}"/>
    <cellStyle name="Normal 13 4 2 4 3" xfId="19393" xr:uid="{48F38305-D71C-4419-B494-5201E180A929}"/>
    <cellStyle name="Normal 13 4 2 5" xfId="5911" xr:uid="{00000000-0005-0000-0000-0000CB050000}"/>
    <cellStyle name="Normal 13 4 2 5 2" xfId="13999" xr:uid="{F9B0776E-8751-4790-8DF3-D698A27DE47D}"/>
    <cellStyle name="Normal 13 4 2 5 2 2" xfId="30175" xr:uid="{F558962B-74C7-47B2-AC12-149641B10789}"/>
    <cellStyle name="Normal 13 4 2 5 3" xfId="22087" xr:uid="{E7F6D80A-4B7A-4987-95AC-C559866E12EE}"/>
    <cellStyle name="Normal 13 4 2 6" xfId="8609" xr:uid="{CE5E5BA2-E645-4DF7-96A2-78216977DCC6}"/>
    <cellStyle name="Normal 13 4 2 6 2" xfId="24785" xr:uid="{019537AF-456A-4CBD-8E1C-EAA61DD3AAD4}"/>
    <cellStyle name="Normal 13 4 2 7" xfId="16697" xr:uid="{E5C6AE3C-D64C-411D-AB8C-5E67308928CA}"/>
    <cellStyle name="Normal 13 4 3" xfId="856" xr:uid="{00000000-0005-0000-0000-0000CC050000}"/>
    <cellStyle name="Normal 13 4 3 2" xfId="2204" xr:uid="{00000000-0005-0000-0000-0000CD050000}"/>
    <cellStyle name="Normal 13 4 3 2 2" xfId="4900" xr:uid="{00000000-0005-0000-0000-0000CE050000}"/>
    <cellStyle name="Normal 13 4 3 2 2 2" xfId="12988" xr:uid="{EA383C7B-4E08-4D72-9E1D-EE3C306DB46B}"/>
    <cellStyle name="Normal 13 4 3 2 2 2 2" xfId="29164" xr:uid="{267F3033-73A4-427E-A845-6B9589ED3020}"/>
    <cellStyle name="Normal 13 4 3 2 2 3" xfId="21076" xr:uid="{E662CAEB-8530-4D23-A4C2-F78E1FA03D4B}"/>
    <cellStyle name="Normal 13 4 3 2 3" xfId="7594" xr:uid="{00000000-0005-0000-0000-0000CF050000}"/>
    <cellStyle name="Normal 13 4 3 2 3 2" xfId="15682" xr:uid="{8E7BC528-7E6E-45FD-A9EB-76F2A4508BAA}"/>
    <cellStyle name="Normal 13 4 3 2 3 2 2" xfId="31858" xr:uid="{A1433353-A1C9-4660-879C-0EF1FC4A0357}"/>
    <cellStyle name="Normal 13 4 3 2 3 3" xfId="23770" xr:uid="{2E71D4B1-0A45-412C-A9C4-C82FE9862A3A}"/>
    <cellStyle name="Normal 13 4 3 2 4" xfId="10292" xr:uid="{277D8D07-2E73-4CEF-8817-6AD2816EA46B}"/>
    <cellStyle name="Normal 13 4 3 2 4 2" xfId="26468" xr:uid="{F9F4047A-5535-4C8B-987D-2A1E91113D7D}"/>
    <cellStyle name="Normal 13 4 3 2 5" xfId="18380" xr:uid="{CBF2BD6F-5883-487C-B8F5-18EE200BAA5D}"/>
    <cellStyle name="Normal 13 4 3 3" xfId="3553" xr:uid="{00000000-0005-0000-0000-0000D0050000}"/>
    <cellStyle name="Normal 13 4 3 3 2" xfId="11641" xr:uid="{627BDACD-625D-4BE2-A5E5-8D5CE9C402D5}"/>
    <cellStyle name="Normal 13 4 3 3 2 2" xfId="27817" xr:uid="{54860F72-7986-4E27-8F20-8162C3BFD710}"/>
    <cellStyle name="Normal 13 4 3 3 3" xfId="19729" xr:uid="{B3D52EC6-CFFB-4623-AD04-0902A7216E15}"/>
    <cellStyle name="Normal 13 4 3 4" xfId="6247" xr:uid="{00000000-0005-0000-0000-0000D1050000}"/>
    <cellStyle name="Normal 13 4 3 4 2" xfId="14335" xr:uid="{ED73597B-7610-4C0C-949F-E78F6F026EF8}"/>
    <cellStyle name="Normal 13 4 3 4 2 2" xfId="30511" xr:uid="{225561FB-28C6-4E6D-9FE1-0AFA60D02983}"/>
    <cellStyle name="Normal 13 4 3 4 3" xfId="22423" xr:uid="{25D56EFB-5195-40E3-978F-6AFE896E8911}"/>
    <cellStyle name="Normal 13 4 3 5" xfId="8945" xr:uid="{6B68353D-53D8-4DD1-97E6-B80EF340F644}"/>
    <cellStyle name="Normal 13 4 3 5 2" xfId="25121" xr:uid="{180A2572-378A-4BB1-A129-C89C70887E6D}"/>
    <cellStyle name="Normal 13 4 3 6" xfId="17033" xr:uid="{D5B0D0BC-B0CE-46AA-9941-852965B5CE1D}"/>
    <cellStyle name="Normal 13 4 4" xfId="1532" xr:uid="{00000000-0005-0000-0000-0000D2050000}"/>
    <cellStyle name="Normal 13 4 4 2" xfId="4228" xr:uid="{00000000-0005-0000-0000-0000D3050000}"/>
    <cellStyle name="Normal 13 4 4 2 2" xfId="12316" xr:uid="{EA708EDD-70D3-4A1B-9050-75ABEF55663A}"/>
    <cellStyle name="Normal 13 4 4 2 2 2" xfId="28492" xr:uid="{A89FE2FE-E779-4B86-9683-6AE4D533D2C3}"/>
    <cellStyle name="Normal 13 4 4 2 3" xfId="20404" xr:uid="{DF99DD1E-CB6A-450B-A529-D7CDDD7FB695}"/>
    <cellStyle name="Normal 13 4 4 3" xfId="6922" xr:uid="{00000000-0005-0000-0000-0000D4050000}"/>
    <cellStyle name="Normal 13 4 4 3 2" xfId="15010" xr:uid="{A638CF72-E704-4B32-A1D8-78623CA43149}"/>
    <cellStyle name="Normal 13 4 4 3 2 2" xfId="31186" xr:uid="{4FCE79CA-598E-49A9-B053-EB493428D2E3}"/>
    <cellStyle name="Normal 13 4 4 3 3" xfId="23098" xr:uid="{E08C7247-9BE6-4380-BDA0-F36537B49BEE}"/>
    <cellStyle name="Normal 13 4 4 4" xfId="9620" xr:uid="{1AA9A71C-2529-4EEB-BC46-98A213F0F14A}"/>
    <cellStyle name="Normal 13 4 4 4 2" xfId="25796" xr:uid="{F1843122-24FC-4E0E-9871-737063DEF066}"/>
    <cellStyle name="Normal 13 4 4 5" xfId="17708" xr:uid="{635476B8-2C6F-4EE3-81BC-514F1FF2C724}"/>
    <cellStyle name="Normal 13 4 5" xfId="2881" xr:uid="{00000000-0005-0000-0000-0000D5050000}"/>
    <cellStyle name="Normal 13 4 5 2" xfId="10969" xr:uid="{69C28B50-26BF-452E-A743-7B31B036E145}"/>
    <cellStyle name="Normal 13 4 5 2 2" xfId="27145" xr:uid="{4F60E628-A368-4E42-B549-66134876B274}"/>
    <cellStyle name="Normal 13 4 5 3" xfId="19057" xr:uid="{C989A3C4-200E-4082-8E8B-01FA25602072}"/>
    <cellStyle name="Normal 13 4 6" xfId="5575" xr:uid="{00000000-0005-0000-0000-0000D6050000}"/>
    <cellStyle name="Normal 13 4 6 2" xfId="13663" xr:uid="{077374A6-3ECD-4FB8-9C0F-C836054CC4C0}"/>
    <cellStyle name="Normal 13 4 6 2 2" xfId="29839" xr:uid="{306FB9F2-A008-4204-BEF0-36192250E087}"/>
    <cellStyle name="Normal 13 4 6 3" xfId="21751" xr:uid="{9B8E1D86-E6F1-4D38-A926-3A39EB9C7A7B}"/>
    <cellStyle name="Normal 13 4 7" xfId="8273" xr:uid="{A928384C-BCD2-42E5-AA6B-53FD544FEE17}"/>
    <cellStyle name="Normal 13 4 7 2" xfId="24449" xr:uid="{F3F5215F-ED89-49B5-9145-F56875A27F2C}"/>
    <cellStyle name="Normal 13 4 8" xfId="16361" xr:uid="{FB1007B5-7B49-4C3F-AAD8-42B8AFF6DCA0}"/>
    <cellStyle name="Normal 13 5" xfId="54" xr:uid="{00000000-0005-0000-0000-0000D7050000}"/>
    <cellStyle name="Normal 13 5 2" xfId="462" xr:uid="{00000000-0005-0000-0000-0000D8050000}"/>
    <cellStyle name="Normal 13 5 2 2" xfId="1137" xr:uid="{00000000-0005-0000-0000-0000D9050000}"/>
    <cellStyle name="Normal 13 5 2 2 2" xfId="2485" xr:uid="{00000000-0005-0000-0000-0000DA050000}"/>
    <cellStyle name="Normal 13 5 2 2 2 2" xfId="5181" xr:uid="{00000000-0005-0000-0000-0000DB050000}"/>
    <cellStyle name="Normal 13 5 2 2 2 2 2" xfId="13269" xr:uid="{E5D686A2-C55C-4F41-8DA9-72C51CC176F6}"/>
    <cellStyle name="Normal 13 5 2 2 2 2 2 2" xfId="29445" xr:uid="{30ED3103-3C89-4B27-AE54-82B7F0FAD65E}"/>
    <cellStyle name="Normal 13 5 2 2 2 2 3" xfId="21357" xr:uid="{10B1890C-2BAF-402A-81CD-22EC3FFEAE6D}"/>
    <cellStyle name="Normal 13 5 2 2 2 3" xfId="7875" xr:uid="{00000000-0005-0000-0000-0000DC050000}"/>
    <cellStyle name="Normal 13 5 2 2 2 3 2" xfId="15963" xr:uid="{8E3C003F-3165-42A6-84B1-C61425F125E5}"/>
    <cellStyle name="Normal 13 5 2 2 2 3 2 2" xfId="32139" xr:uid="{0E98CAE0-CABC-4BDA-8B22-80ADDD1206E7}"/>
    <cellStyle name="Normal 13 5 2 2 2 3 3" xfId="24051" xr:uid="{8F1B732E-0F04-4D3D-8C91-0F559EE0FAC4}"/>
    <cellStyle name="Normal 13 5 2 2 2 4" xfId="10573" xr:uid="{98CB299F-2076-4976-B066-BC1A96B4FDD4}"/>
    <cellStyle name="Normal 13 5 2 2 2 4 2" xfId="26749" xr:uid="{A858BB48-F833-4460-B909-EF9156933D5D}"/>
    <cellStyle name="Normal 13 5 2 2 2 5" xfId="18661" xr:uid="{401FA9D6-2609-4316-AD55-151FEE250077}"/>
    <cellStyle name="Normal 13 5 2 2 3" xfId="3834" xr:uid="{00000000-0005-0000-0000-0000DD050000}"/>
    <cellStyle name="Normal 13 5 2 2 3 2" xfId="11922" xr:uid="{0C89BB84-A43B-46A0-BDF7-CAB381443AEE}"/>
    <cellStyle name="Normal 13 5 2 2 3 2 2" xfId="28098" xr:uid="{EC9E3090-CD26-42DE-92CE-419F4EEDDCE9}"/>
    <cellStyle name="Normal 13 5 2 2 3 3" xfId="20010" xr:uid="{28722B3A-F5BC-4819-8187-4D23E6C9E0CF}"/>
    <cellStyle name="Normal 13 5 2 2 4" xfId="6528" xr:uid="{00000000-0005-0000-0000-0000DE050000}"/>
    <cellStyle name="Normal 13 5 2 2 4 2" xfId="14616" xr:uid="{CFD69F3B-9DBD-4574-9A87-3F8E7C05AEE8}"/>
    <cellStyle name="Normal 13 5 2 2 4 2 2" xfId="30792" xr:uid="{152A44C7-6B60-4EFB-BA7E-4FE105A28F0F}"/>
    <cellStyle name="Normal 13 5 2 2 4 3" xfId="22704" xr:uid="{AE58216D-67CD-4DC6-8C0E-5D7C85745916}"/>
    <cellStyle name="Normal 13 5 2 2 5" xfId="9226" xr:uid="{FE906596-E07B-4865-9279-8B24C36A7C4E}"/>
    <cellStyle name="Normal 13 5 2 2 5 2" xfId="25402" xr:uid="{28BF73A6-9C17-47E8-94E8-2630CEBE8F35}"/>
    <cellStyle name="Normal 13 5 2 2 6" xfId="17314" xr:uid="{B60951F9-78F0-48E3-A98A-73838976FEE8}"/>
    <cellStyle name="Normal 13 5 2 3" xfId="1813" xr:uid="{00000000-0005-0000-0000-0000DF050000}"/>
    <cellStyle name="Normal 13 5 2 3 2" xfId="4509" xr:uid="{00000000-0005-0000-0000-0000E0050000}"/>
    <cellStyle name="Normal 13 5 2 3 2 2" xfId="12597" xr:uid="{5E391FE3-676E-4856-93BD-CF3603F4918A}"/>
    <cellStyle name="Normal 13 5 2 3 2 2 2" xfId="28773" xr:uid="{615E34FE-F5DC-4E02-AF91-0BB447555CB8}"/>
    <cellStyle name="Normal 13 5 2 3 2 3" xfId="20685" xr:uid="{A447821B-C0CA-4183-80D2-46067832ECF1}"/>
    <cellStyle name="Normal 13 5 2 3 3" xfId="7203" xr:uid="{00000000-0005-0000-0000-0000E1050000}"/>
    <cellStyle name="Normal 13 5 2 3 3 2" xfId="15291" xr:uid="{0DD48955-A23A-4A12-90BA-467C77D1BACB}"/>
    <cellStyle name="Normal 13 5 2 3 3 2 2" xfId="31467" xr:uid="{4EF77045-E40E-4367-8D90-D2EF1BAAA2B7}"/>
    <cellStyle name="Normal 13 5 2 3 3 3" xfId="23379" xr:uid="{3E35E350-A7BF-43B1-A723-5211A52D1141}"/>
    <cellStyle name="Normal 13 5 2 3 4" xfId="9901" xr:uid="{B73FEFC3-9A61-47DF-8214-75A19D60673C}"/>
    <cellStyle name="Normal 13 5 2 3 4 2" xfId="26077" xr:uid="{E9ECBDCB-EB76-4E8D-A102-A5796F2B8402}"/>
    <cellStyle name="Normal 13 5 2 3 5" xfId="17989" xr:uid="{B16F9FDF-3812-410A-8078-56FDF42493BB}"/>
    <cellStyle name="Normal 13 5 2 4" xfId="3162" xr:uid="{00000000-0005-0000-0000-0000E2050000}"/>
    <cellStyle name="Normal 13 5 2 4 2" xfId="11250" xr:uid="{64370B0C-76C7-420B-97DA-DCCE581610A1}"/>
    <cellStyle name="Normal 13 5 2 4 2 2" xfId="27426" xr:uid="{C01D5A84-85D9-4AA4-9386-A3FC480B2CB1}"/>
    <cellStyle name="Normal 13 5 2 4 3" xfId="19338" xr:uid="{6BA864C3-8EE3-4650-87E5-097BA2D33100}"/>
    <cellStyle name="Normal 13 5 2 5" xfId="5856" xr:uid="{00000000-0005-0000-0000-0000E3050000}"/>
    <cellStyle name="Normal 13 5 2 5 2" xfId="13944" xr:uid="{4B56425B-BB5E-4A18-90AD-40F449EB53F8}"/>
    <cellStyle name="Normal 13 5 2 5 2 2" xfId="30120" xr:uid="{525D0987-02F6-49CF-A2C0-211757F71E9D}"/>
    <cellStyle name="Normal 13 5 2 5 3" xfId="22032" xr:uid="{57FCCEE8-871D-4208-A97B-1B9B53338B0B}"/>
    <cellStyle name="Normal 13 5 2 6" xfId="8554" xr:uid="{62DDD8F4-99DC-40A0-8575-1D2A4FC15EDA}"/>
    <cellStyle name="Normal 13 5 2 6 2" xfId="24730" xr:uid="{FF37DD89-3D30-4D5B-B4B0-2DC2404AE512}"/>
    <cellStyle name="Normal 13 5 2 7" xfId="16642" xr:uid="{1E668184-B3B0-474F-8CB2-88B7F649985F}"/>
    <cellStyle name="Normal 13 5 3" xfId="801" xr:uid="{00000000-0005-0000-0000-0000E4050000}"/>
    <cellStyle name="Normal 13 5 3 2" xfId="2149" xr:uid="{00000000-0005-0000-0000-0000E5050000}"/>
    <cellStyle name="Normal 13 5 3 2 2" xfId="4845" xr:uid="{00000000-0005-0000-0000-0000E6050000}"/>
    <cellStyle name="Normal 13 5 3 2 2 2" xfId="12933" xr:uid="{53A6F807-FB20-4FA9-BEF0-66038A44CB0A}"/>
    <cellStyle name="Normal 13 5 3 2 2 2 2" xfId="29109" xr:uid="{61C3184C-BF99-4B8F-A2E1-DD802FD34750}"/>
    <cellStyle name="Normal 13 5 3 2 2 3" xfId="21021" xr:uid="{AA8C5235-41B3-40E8-A507-A6231FCD0E3A}"/>
    <cellStyle name="Normal 13 5 3 2 3" xfId="7539" xr:uid="{00000000-0005-0000-0000-0000E7050000}"/>
    <cellStyle name="Normal 13 5 3 2 3 2" xfId="15627" xr:uid="{D7548A83-893C-48E1-A3A5-BB3EE2591002}"/>
    <cellStyle name="Normal 13 5 3 2 3 2 2" xfId="31803" xr:uid="{6A315C14-34BC-4A63-BA52-7B7C0C363A89}"/>
    <cellStyle name="Normal 13 5 3 2 3 3" xfId="23715" xr:uid="{9177DB58-C03A-4D95-A14D-DFE2C1E7325D}"/>
    <cellStyle name="Normal 13 5 3 2 4" xfId="10237" xr:uid="{76AD3E22-A7B7-45A6-9EF9-A53FB38F3BF8}"/>
    <cellStyle name="Normal 13 5 3 2 4 2" xfId="26413" xr:uid="{79AE1DB1-FF11-4649-A8EA-E3D120338B6B}"/>
    <cellStyle name="Normal 13 5 3 2 5" xfId="18325" xr:uid="{F74B643B-F20F-4B19-9974-0E195387342A}"/>
    <cellStyle name="Normal 13 5 3 3" xfId="3498" xr:uid="{00000000-0005-0000-0000-0000E8050000}"/>
    <cellStyle name="Normal 13 5 3 3 2" xfId="11586" xr:uid="{D75373B2-C574-40A6-929A-FE8D6412A435}"/>
    <cellStyle name="Normal 13 5 3 3 2 2" xfId="27762" xr:uid="{538DF85B-D08A-432D-B431-F224557E9667}"/>
    <cellStyle name="Normal 13 5 3 3 3" xfId="19674" xr:uid="{2020F134-9675-44E6-87B6-C603762CA414}"/>
    <cellStyle name="Normal 13 5 3 4" xfId="6192" xr:uid="{00000000-0005-0000-0000-0000E9050000}"/>
    <cellStyle name="Normal 13 5 3 4 2" xfId="14280" xr:uid="{B6A10DEC-8984-4C50-9006-E0CE962B217F}"/>
    <cellStyle name="Normal 13 5 3 4 2 2" xfId="30456" xr:uid="{5D514F5C-3E4A-4F75-9031-4B0D6B0AE65A}"/>
    <cellStyle name="Normal 13 5 3 4 3" xfId="22368" xr:uid="{84E9DFA0-E546-40A7-AD80-D989E5E24D44}"/>
    <cellStyle name="Normal 13 5 3 5" xfId="8890" xr:uid="{94057050-4121-46F5-9323-F1239EB59447}"/>
    <cellStyle name="Normal 13 5 3 5 2" xfId="25066" xr:uid="{54C3F2D9-6553-4593-BA74-6D1C7812E46B}"/>
    <cellStyle name="Normal 13 5 3 6" xfId="16978" xr:uid="{200EF241-338C-43FE-A338-6D90FEF449A0}"/>
    <cellStyle name="Normal 13 5 4" xfId="1477" xr:uid="{00000000-0005-0000-0000-0000EA050000}"/>
    <cellStyle name="Normal 13 5 4 2" xfId="4173" xr:uid="{00000000-0005-0000-0000-0000EB050000}"/>
    <cellStyle name="Normal 13 5 4 2 2" xfId="12261" xr:uid="{A3661741-668F-4D6E-98D7-69F7A2315205}"/>
    <cellStyle name="Normal 13 5 4 2 2 2" xfId="28437" xr:uid="{324EAF86-D18D-4352-9778-CB5F2DBE74A2}"/>
    <cellStyle name="Normal 13 5 4 2 3" xfId="20349" xr:uid="{25B7310C-231B-4E52-8579-CD6664368584}"/>
    <cellStyle name="Normal 13 5 4 3" xfId="6867" xr:uid="{00000000-0005-0000-0000-0000EC050000}"/>
    <cellStyle name="Normal 13 5 4 3 2" xfId="14955" xr:uid="{E095BEE9-251F-4B6A-9BFE-4CD554163C5D}"/>
    <cellStyle name="Normal 13 5 4 3 2 2" xfId="31131" xr:uid="{33E3D6BD-4C9B-4468-BC53-B29558CB4CD9}"/>
    <cellStyle name="Normal 13 5 4 3 3" xfId="23043" xr:uid="{B148A5B4-1273-4005-8860-1E44A3896712}"/>
    <cellStyle name="Normal 13 5 4 4" xfId="9565" xr:uid="{00FBE380-7135-4262-B746-53B2CFDF875E}"/>
    <cellStyle name="Normal 13 5 4 4 2" xfId="25741" xr:uid="{4D2725F8-4A71-43DC-BC53-F6AE00C59B7C}"/>
    <cellStyle name="Normal 13 5 4 5" xfId="17653" xr:uid="{DF2EFA6D-4236-48B0-9F52-F0CBFAE8C7B2}"/>
    <cellStyle name="Normal 13 5 5" xfId="2826" xr:uid="{00000000-0005-0000-0000-0000ED050000}"/>
    <cellStyle name="Normal 13 5 5 2" xfId="10914" xr:uid="{0B360363-8C4F-4196-BF6F-B9384FB0BCEA}"/>
    <cellStyle name="Normal 13 5 5 2 2" xfId="27090" xr:uid="{BBF9632C-03DF-4228-8AD3-19972D477B10}"/>
    <cellStyle name="Normal 13 5 5 3" xfId="19002" xr:uid="{95DD32F1-5614-4C3E-B221-8DA796022739}"/>
    <cellStyle name="Normal 13 5 6" xfId="5520" xr:uid="{00000000-0005-0000-0000-0000EE050000}"/>
    <cellStyle name="Normal 13 5 6 2" xfId="13608" xr:uid="{ED15B1E0-4B2A-46D0-A0ED-5E0FA14459ED}"/>
    <cellStyle name="Normal 13 5 6 2 2" xfId="29784" xr:uid="{10C8F0B2-B6F4-4F2E-9939-0F1C1D389D93}"/>
    <cellStyle name="Normal 13 5 6 3" xfId="21696" xr:uid="{91838CE6-E15A-4B2A-AB32-1F30A67021CA}"/>
    <cellStyle name="Normal 13 5 7" xfId="8218" xr:uid="{E9D5A55C-6E34-44E2-A092-EB79B29F6DCB}"/>
    <cellStyle name="Normal 13 5 7 2" xfId="24394" xr:uid="{EB31B9EC-6663-4B42-BF27-1B6035DE0F88}"/>
    <cellStyle name="Normal 13 5 8" xfId="16306" xr:uid="{A8F33004-940C-415A-A6D4-C0403AF5FDBA}"/>
    <cellStyle name="Normal 13 6" xfId="186" xr:uid="{00000000-0005-0000-0000-0000EF050000}"/>
    <cellStyle name="Normal 13 6 2" xfId="573" xr:uid="{00000000-0005-0000-0000-0000F0050000}"/>
    <cellStyle name="Normal 13 6 2 2" xfId="1248" xr:uid="{00000000-0005-0000-0000-0000F1050000}"/>
    <cellStyle name="Normal 13 6 2 2 2" xfId="2596" xr:uid="{00000000-0005-0000-0000-0000F2050000}"/>
    <cellStyle name="Normal 13 6 2 2 2 2" xfId="5292" xr:uid="{00000000-0005-0000-0000-0000F3050000}"/>
    <cellStyle name="Normal 13 6 2 2 2 2 2" xfId="13380" xr:uid="{F4F4B61A-AACF-408B-9B0D-41517ADE36CE}"/>
    <cellStyle name="Normal 13 6 2 2 2 2 2 2" xfId="29556" xr:uid="{CF55EB14-474F-4C9B-A3BE-102A76E0302B}"/>
    <cellStyle name="Normal 13 6 2 2 2 2 3" xfId="21468" xr:uid="{634E462F-2CE0-42C9-A0AD-B3D199A27D1B}"/>
    <cellStyle name="Normal 13 6 2 2 2 3" xfId="7986" xr:uid="{00000000-0005-0000-0000-0000F4050000}"/>
    <cellStyle name="Normal 13 6 2 2 2 3 2" xfId="16074" xr:uid="{3FB5EB9C-75F8-452C-B480-6EBB6C858BC6}"/>
    <cellStyle name="Normal 13 6 2 2 2 3 2 2" xfId="32250" xr:uid="{93A32271-5B35-4977-ADFD-4AA9E96F3DB6}"/>
    <cellStyle name="Normal 13 6 2 2 2 3 3" xfId="24162" xr:uid="{98756876-58DF-4095-88A8-03620BC2A794}"/>
    <cellStyle name="Normal 13 6 2 2 2 4" xfId="10684" xr:uid="{3A2B50AF-C6F0-4169-92A8-D68D44932DB8}"/>
    <cellStyle name="Normal 13 6 2 2 2 4 2" xfId="26860" xr:uid="{1093E7DB-2D93-4D7F-BCF5-0F8C64E877BE}"/>
    <cellStyle name="Normal 13 6 2 2 2 5" xfId="18772" xr:uid="{BF924E55-B75A-4F8B-B679-D7AF32707CED}"/>
    <cellStyle name="Normal 13 6 2 2 3" xfId="3945" xr:uid="{00000000-0005-0000-0000-0000F5050000}"/>
    <cellStyle name="Normal 13 6 2 2 3 2" xfId="12033" xr:uid="{30091109-1D48-48F1-98F8-736D4FCE1754}"/>
    <cellStyle name="Normal 13 6 2 2 3 2 2" xfId="28209" xr:uid="{88F5DE7F-EC01-444E-877D-06348D993395}"/>
    <cellStyle name="Normal 13 6 2 2 3 3" xfId="20121" xr:uid="{5F1818A2-0FDB-4CF5-91C3-786B8A90CDDD}"/>
    <cellStyle name="Normal 13 6 2 2 4" xfId="6639" xr:uid="{00000000-0005-0000-0000-0000F6050000}"/>
    <cellStyle name="Normal 13 6 2 2 4 2" xfId="14727" xr:uid="{1E815D43-143E-42C3-8160-0B4F53BA48F2}"/>
    <cellStyle name="Normal 13 6 2 2 4 2 2" xfId="30903" xr:uid="{91C9D256-A518-4975-AFB2-E3B8E5F18DC1}"/>
    <cellStyle name="Normal 13 6 2 2 4 3" xfId="22815" xr:uid="{86E279D6-B5B9-4CC7-86A6-9DAEA9EDD8B9}"/>
    <cellStyle name="Normal 13 6 2 2 5" xfId="9337" xr:uid="{15E320BD-D6A2-4C11-A077-8DC0F14FECA1}"/>
    <cellStyle name="Normal 13 6 2 2 5 2" xfId="25513" xr:uid="{94335D30-C909-4BEF-BFE0-5570323DE858}"/>
    <cellStyle name="Normal 13 6 2 2 6" xfId="17425" xr:uid="{16125B09-C32E-41A1-941E-A9347433BDC3}"/>
    <cellStyle name="Normal 13 6 2 3" xfId="1924" xr:uid="{00000000-0005-0000-0000-0000F7050000}"/>
    <cellStyle name="Normal 13 6 2 3 2" xfId="4620" xr:uid="{00000000-0005-0000-0000-0000F8050000}"/>
    <cellStyle name="Normal 13 6 2 3 2 2" xfId="12708" xr:uid="{B4CF4D55-5395-4177-8BC3-F061C75AA56E}"/>
    <cellStyle name="Normal 13 6 2 3 2 2 2" xfId="28884" xr:uid="{95E70369-BEC6-403D-81EA-CD1806DEE358}"/>
    <cellStyle name="Normal 13 6 2 3 2 3" xfId="20796" xr:uid="{17BFAA4C-2FC5-416F-88AC-9C9680F65FB4}"/>
    <cellStyle name="Normal 13 6 2 3 3" xfId="7314" xr:uid="{00000000-0005-0000-0000-0000F9050000}"/>
    <cellStyle name="Normal 13 6 2 3 3 2" xfId="15402" xr:uid="{54A6A400-C5F0-406C-81C7-2FABA5EE8441}"/>
    <cellStyle name="Normal 13 6 2 3 3 2 2" xfId="31578" xr:uid="{342790C2-426F-41A4-8023-0D73688F6433}"/>
    <cellStyle name="Normal 13 6 2 3 3 3" xfId="23490" xr:uid="{494CB9EF-F65C-4B9C-AC43-35B2EFBAB215}"/>
    <cellStyle name="Normal 13 6 2 3 4" xfId="10012" xr:uid="{7A9841C0-0C45-4CBC-9517-A4D1AB8FAD15}"/>
    <cellStyle name="Normal 13 6 2 3 4 2" xfId="26188" xr:uid="{DD6EC021-90C7-421D-AC40-89400D5CE7A2}"/>
    <cellStyle name="Normal 13 6 2 3 5" xfId="18100" xr:uid="{21A17242-1A92-48C4-A900-1176B04EA395}"/>
    <cellStyle name="Normal 13 6 2 4" xfId="3273" xr:uid="{00000000-0005-0000-0000-0000FA050000}"/>
    <cellStyle name="Normal 13 6 2 4 2" xfId="11361" xr:uid="{A5049472-A6E2-4230-9E87-EEDB6DD1D7CF}"/>
    <cellStyle name="Normal 13 6 2 4 2 2" xfId="27537" xr:uid="{E0760FED-1227-4991-848B-21F9287D811A}"/>
    <cellStyle name="Normal 13 6 2 4 3" xfId="19449" xr:uid="{A83E89B4-8356-441C-A682-A7611A7DD83D}"/>
    <cellStyle name="Normal 13 6 2 5" xfId="5967" xr:uid="{00000000-0005-0000-0000-0000FB050000}"/>
    <cellStyle name="Normal 13 6 2 5 2" xfId="14055" xr:uid="{50ADB455-5E28-4F06-AD03-8A102EEC6893}"/>
    <cellStyle name="Normal 13 6 2 5 2 2" xfId="30231" xr:uid="{4B265807-0C0C-4115-A156-1BBF94EDA491}"/>
    <cellStyle name="Normal 13 6 2 5 3" xfId="22143" xr:uid="{085F1C12-3B83-4A89-A2D7-66D547B65578}"/>
    <cellStyle name="Normal 13 6 2 6" xfId="8665" xr:uid="{C6F123A4-2026-4296-A34A-4E9A059E54C9}"/>
    <cellStyle name="Normal 13 6 2 6 2" xfId="24841" xr:uid="{B87608C3-E4FB-40F8-BEEA-A0C6A4441C49}"/>
    <cellStyle name="Normal 13 6 2 7" xfId="16753" xr:uid="{0E039E2B-1096-4C12-B3A5-751F240D6BA6}"/>
    <cellStyle name="Normal 13 6 3" xfId="912" xr:uid="{00000000-0005-0000-0000-0000FC050000}"/>
    <cellStyle name="Normal 13 6 3 2" xfId="2260" xr:uid="{00000000-0005-0000-0000-0000FD050000}"/>
    <cellStyle name="Normal 13 6 3 2 2" xfId="4956" xr:uid="{00000000-0005-0000-0000-0000FE050000}"/>
    <cellStyle name="Normal 13 6 3 2 2 2" xfId="13044" xr:uid="{5F737002-A846-4730-8A2C-05E8106E350A}"/>
    <cellStyle name="Normal 13 6 3 2 2 2 2" xfId="29220" xr:uid="{7D3B00CA-841C-4EE6-81AF-3A13B6E64061}"/>
    <cellStyle name="Normal 13 6 3 2 2 3" xfId="21132" xr:uid="{388EACEE-EAA1-4ED7-99E4-0CFFB67E4D9E}"/>
    <cellStyle name="Normal 13 6 3 2 3" xfId="7650" xr:uid="{00000000-0005-0000-0000-0000FF050000}"/>
    <cellStyle name="Normal 13 6 3 2 3 2" xfId="15738" xr:uid="{D740D36A-F77C-431A-8601-47F92E3787D1}"/>
    <cellStyle name="Normal 13 6 3 2 3 2 2" xfId="31914" xr:uid="{799D45B0-0063-4F77-BF77-4AFD6A4ABE3D}"/>
    <cellStyle name="Normal 13 6 3 2 3 3" xfId="23826" xr:uid="{C40709F4-81BA-4F0C-AC8D-F900912319CB}"/>
    <cellStyle name="Normal 13 6 3 2 4" xfId="10348" xr:uid="{24936A5E-8060-41EF-81D9-68E739114910}"/>
    <cellStyle name="Normal 13 6 3 2 4 2" xfId="26524" xr:uid="{112E70F6-0011-4AB6-AA01-9B8C63C016B5}"/>
    <cellStyle name="Normal 13 6 3 2 5" xfId="18436" xr:uid="{15C86D69-F270-4F4C-937D-006A0FFFB118}"/>
    <cellStyle name="Normal 13 6 3 3" xfId="3609" xr:uid="{00000000-0005-0000-0000-000000060000}"/>
    <cellStyle name="Normal 13 6 3 3 2" xfId="11697" xr:uid="{B032A8E1-3F14-4415-AD1E-A5D709DE3484}"/>
    <cellStyle name="Normal 13 6 3 3 2 2" xfId="27873" xr:uid="{7A749F09-7000-4FC4-8D82-B6D6875D3127}"/>
    <cellStyle name="Normal 13 6 3 3 3" xfId="19785" xr:uid="{C39D4AE0-D72C-492D-A271-018C37C3889E}"/>
    <cellStyle name="Normal 13 6 3 4" xfId="6303" xr:uid="{00000000-0005-0000-0000-000001060000}"/>
    <cellStyle name="Normal 13 6 3 4 2" xfId="14391" xr:uid="{6505AF6A-42EE-464E-9C01-B794DF808D5A}"/>
    <cellStyle name="Normal 13 6 3 4 2 2" xfId="30567" xr:uid="{A993FE59-DD54-48A4-AFF0-5C4170C8FED9}"/>
    <cellStyle name="Normal 13 6 3 4 3" xfId="22479" xr:uid="{BB5C99E1-834C-4B27-BA0C-F38F968C6860}"/>
    <cellStyle name="Normal 13 6 3 5" xfId="9001" xr:uid="{AF8F1726-5FFA-4725-B3FC-1428772C4EB1}"/>
    <cellStyle name="Normal 13 6 3 5 2" xfId="25177" xr:uid="{1F422823-2BAC-469F-9342-9CD534247BB8}"/>
    <cellStyle name="Normal 13 6 3 6" xfId="17089" xr:uid="{1DA172BB-FFDC-44D4-9227-3D722F89AABB}"/>
    <cellStyle name="Normal 13 6 4" xfId="1588" xr:uid="{00000000-0005-0000-0000-000002060000}"/>
    <cellStyle name="Normal 13 6 4 2" xfId="4284" xr:uid="{00000000-0005-0000-0000-000003060000}"/>
    <cellStyle name="Normal 13 6 4 2 2" xfId="12372" xr:uid="{093B364D-632A-4572-B0FF-A7FE8464F39F}"/>
    <cellStyle name="Normal 13 6 4 2 2 2" xfId="28548" xr:uid="{0C255647-9DC9-4F68-AF35-F55D9C9520DB}"/>
    <cellStyle name="Normal 13 6 4 2 3" xfId="20460" xr:uid="{3EAB027D-CCFC-4883-8D47-51C498CBA1AB}"/>
    <cellStyle name="Normal 13 6 4 3" xfId="6978" xr:uid="{00000000-0005-0000-0000-000004060000}"/>
    <cellStyle name="Normal 13 6 4 3 2" xfId="15066" xr:uid="{931FCDC6-184D-4BD9-BADC-D2320BBDFAAF}"/>
    <cellStyle name="Normal 13 6 4 3 2 2" xfId="31242" xr:uid="{4C1B1F74-D40C-41D4-8260-C95AAC61ABE1}"/>
    <cellStyle name="Normal 13 6 4 3 3" xfId="23154" xr:uid="{A461C646-E661-4D57-B320-E00E8894C868}"/>
    <cellStyle name="Normal 13 6 4 4" xfId="9676" xr:uid="{E430A947-D8C9-4263-A115-3FAB59A584F9}"/>
    <cellStyle name="Normal 13 6 4 4 2" xfId="25852" xr:uid="{970A53DF-0D13-4AC1-A665-3CBB521B7B67}"/>
    <cellStyle name="Normal 13 6 4 5" xfId="17764" xr:uid="{C719D0BB-3B43-4F1F-B482-BAD64706E9DB}"/>
    <cellStyle name="Normal 13 6 5" xfId="2937" xr:uid="{00000000-0005-0000-0000-000005060000}"/>
    <cellStyle name="Normal 13 6 5 2" xfId="11025" xr:uid="{CF65C24A-4C93-4522-91F8-2021EF3F0251}"/>
    <cellStyle name="Normal 13 6 5 2 2" xfId="27201" xr:uid="{F2F192D9-98DA-4175-BE1A-884866E10C3D}"/>
    <cellStyle name="Normal 13 6 5 3" xfId="19113" xr:uid="{763DC167-D827-4A8C-B396-2BF603CF12FD}"/>
    <cellStyle name="Normal 13 6 6" xfId="5631" xr:uid="{00000000-0005-0000-0000-000006060000}"/>
    <cellStyle name="Normal 13 6 6 2" xfId="13719" xr:uid="{38E99A30-12FB-4C0D-AC09-D6E641B79524}"/>
    <cellStyle name="Normal 13 6 6 2 2" xfId="29895" xr:uid="{8A60745E-9F8F-4AAD-8E55-5E0DE4E9B5FC}"/>
    <cellStyle name="Normal 13 6 6 3" xfId="21807" xr:uid="{C802A7BA-C760-4A39-9E1E-F92CF70C9A0B}"/>
    <cellStyle name="Normal 13 6 7" xfId="8329" xr:uid="{E016BC79-28AF-4824-A2BC-8A5D6E58E9EB}"/>
    <cellStyle name="Normal 13 6 7 2" xfId="24505" xr:uid="{F5C89AFB-A757-4832-8B79-170CF4E9D828}"/>
    <cellStyle name="Normal 13 6 8" xfId="16417" xr:uid="{2D9472DD-31C2-401C-9CD7-04AD0FB82D07}"/>
    <cellStyle name="Normal 13 7" xfId="125" xr:uid="{00000000-0005-0000-0000-000007060000}"/>
    <cellStyle name="Normal 13 7 2" xfId="525" xr:uid="{00000000-0005-0000-0000-000008060000}"/>
    <cellStyle name="Normal 13 7 2 2" xfId="1200" xr:uid="{00000000-0005-0000-0000-000009060000}"/>
    <cellStyle name="Normal 13 7 2 2 2" xfId="2548" xr:uid="{00000000-0005-0000-0000-00000A060000}"/>
    <cellStyle name="Normal 13 7 2 2 2 2" xfId="5244" xr:uid="{00000000-0005-0000-0000-00000B060000}"/>
    <cellStyle name="Normal 13 7 2 2 2 2 2" xfId="13332" xr:uid="{57A82B60-161A-48FE-950F-A4E395B4B36A}"/>
    <cellStyle name="Normal 13 7 2 2 2 2 2 2" xfId="29508" xr:uid="{03B5DBAE-80A5-4CAD-88BE-72FB033EE6A0}"/>
    <cellStyle name="Normal 13 7 2 2 2 2 3" xfId="21420" xr:uid="{F6D48E01-E62E-4E91-A7C2-3C796BE1DD8E}"/>
    <cellStyle name="Normal 13 7 2 2 2 3" xfId="7938" xr:uid="{00000000-0005-0000-0000-00000C060000}"/>
    <cellStyle name="Normal 13 7 2 2 2 3 2" xfId="16026" xr:uid="{63D07BE0-552A-4BB0-9103-4C0BCAB8DF9D}"/>
    <cellStyle name="Normal 13 7 2 2 2 3 2 2" xfId="32202" xr:uid="{004D9D06-89D6-4039-AF71-BE1D31FC87C6}"/>
    <cellStyle name="Normal 13 7 2 2 2 3 3" xfId="24114" xr:uid="{4274F82E-6692-460C-B93D-F95EA7219A46}"/>
    <cellStyle name="Normal 13 7 2 2 2 4" xfId="10636" xr:uid="{C4F65E52-9AA7-48CE-8F99-D92A549EDFC7}"/>
    <cellStyle name="Normal 13 7 2 2 2 4 2" xfId="26812" xr:uid="{CF7088B0-EAD5-4F1B-B2F5-E041DCFE7EDF}"/>
    <cellStyle name="Normal 13 7 2 2 2 5" xfId="18724" xr:uid="{DA27B529-FB4D-49E6-A1D7-02C663024490}"/>
    <cellStyle name="Normal 13 7 2 2 3" xfId="3897" xr:uid="{00000000-0005-0000-0000-00000D060000}"/>
    <cellStyle name="Normal 13 7 2 2 3 2" xfId="11985" xr:uid="{70F0B3F3-6EA1-4F72-9CBC-8FD0A495A58E}"/>
    <cellStyle name="Normal 13 7 2 2 3 2 2" xfId="28161" xr:uid="{94F1C941-066B-4063-A0BB-EEE3098B385F}"/>
    <cellStyle name="Normal 13 7 2 2 3 3" xfId="20073" xr:uid="{E5AE5545-BF7D-44DE-B030-76D5F9C0EC3F}"/>
    <cellStyle name="Normal 13 7 2 2 4" xfId="6591" xr:uid="{00000000-0005-0000-0000-00000E060000}"/>
    <cellStyle name="Normal 13 7 2 2 4 2" xfId="14679" xr:uid="{5D60E0D1-1F9E-4A46-A3BB-9673FD792470}"/>
    <cellStyle name="Normal 13 7 2 2 4 2 2" xfId="30855" xr:uid="{031C640D-2C0B-4E30-8C4A-32A33375C8AB}"/>
    <cellStyle name="Normal 13 7 2 2 4 3" xfId="22767" xr:uid="{D1042CFB-A409-40AA-BC00-2EDDBEB6F11A}"/>
    <cellStyle name="Normal 13 7 2 2 5" xfId="9289" xr:uid="{5222F2F4-A322-44DA-8DF5-78FED963DE73}"/>
    <cellStyle name="Normal 13 7 2 2 5 2" xfId="25465" xr:uid="{EB2D21E5-DAF0-4F39-BF41-3F6ADE66B747}"/>
    <cellStyle name="Normal 13 7 2 2 6" xfId="17377" xr:uid="{AAF11CFD-16FC-4E70-8B87-A4A3C74CA19F}"/>
    <cellStyle name="Normal 13 7 2 3" xfId="1876" xr:uid="{00000000-0005-0000-0000-00000F060000}"/>
    <cellStyle name="Normal 13 7 2 3 2" xfId="4572" xr:uid="{00000000-0005-0000-0000-000010060000}"/>
    <cellStyle name="Normal 13 7 2 3 2 2" xfId="12660" xr:uid="{40C9323D-2768-4224-9445-0648AC115916}"/>
    <cellStyle name="Normal 13 7 2 3 2 2 2" xfId="28836" xr:uid="{FC78D795-CAA5-4FCD-B90A-F4CCF9ECBB78}"/>
    <cellStyle name="Normal 13 7 2 3 2 3" xfId="20748" xr:uid="{01151C33-8ADB-44F1-B58A-0DF6249F9BA6}"/>
    <cellStyle name="Normal 13 7 2 3 3" xfId="7266" xr:uid="{00000000-0005-0000-0000-000011060000}"/>
    <cellStyle name="Normal 13 7 2 3 3 2" xfId="15354" xr:uid="{D25B26F9-E393-483B-A8AF-B8BD509E7AD7}"/>
    <cellStyle name="Normal 13 7 2 3 3 2 2" xfId="31530" xr:uid="{627542B9-7BB3-4F2B-A837-A4869D88E51C}"/>
    <cellStyle name="Normal 13 7 2 3 3 3" xfId="23442" xr:uid="{35C95A4E-4733-4587-BDAD-D664EF2C2686}"/>
    <cellStyle name="Normal 13 7 2 3 4" xfId="9964" xr:uid="{1D5CCAAA-BEE2-4F57-BDD8-86E173CA8C9A}"/>
    <cellStyle name="Normal 13 7 2 3 4 2" xfId="26140" xr:uid="{72F67DA2-93D8-4F0A-BD4C-C7FBCAA929F6}"/>
    <cellStyle name="Normal 13 7 2 3 5" xfId="18052" xr:uid="{93820A44-0A9B-491E-BEFA-B34D1A53A39F}"/>
    <cellStyle name="Normal 13 7 2 4" xfId="3225" xr:uid="{00000000-0005-0000-0000-000012060000}"/>
    <cellStyle name="Normal 13 7 2 4 2" xfId="11313" xr:uid="{64CC4D5D-5891-4C4B-8628-081A7FBCE789}"/>
    <cellStyle name="Normal 13 7 2 4 2 2" xfId="27489" xr:uid="{003A03B6-148D-405D-A110-08755DF6521C}"/>
    <cellStyle name="Normal 13 7 2 4 3" xfId="19401" xr:uid="{2A74C621-BBDF-42D2-B3B1-0BB00BA974D0}"/>
    <cellStyle name="Normal 13 7 2 5" xfId="5919" xr:uid="{00000000-0005-0000-0000-000013060000}"/>
    <cellStyle name="Normal 13 7 2 5 2" xfId="14007" xr:uid="{C28615F8-6462-4EA3-BAE7-C47EC5DB05B7}"/>
    <cellStyle name="Normal 13 7 2 5 2 2" xfId="30183" xr:uid="{38D72D3A-926B-4112-8BB8-3D75B58DF563}"/>
    <cellStyle name="Normal 13 7 2 5 3" xfId="22095" xr:uid="{03D64CEF-B3EF-454C-B5C3-7635D0170CFD}"/>
    <cellStyle name="Normal 13 7 2 6" xfId="8617" xr:uid="{79359171-8DEC-4C8F-A9EF-D6FD0F5C9142}"/>
    <cellStyle name="Normal 13 7 2 6 2" xfId="24793" xr:uid="{4E5604AA-B1DD-4530-8ED8-6D05C588FBDB}"/>
    <cellStyle name="Normal 13 7 2 7" xfId="16705" xr:uid="{19F9C80E-7F5F-43FB-98EE-E98E1035C3B0}"/>
    <cellStyle name="Normal 13 7 3" xfId="864" xr:uid="{00000000-0005-0000-0000-000014060000}"/>
    <cellStyle name="Normal 13 7 3 2" xfId="2212" xr:uid="{00000000-0005-0000-0000-000015060000}"/>
    <cellStyle name="Normal 13 7 3 2 2" xfId="4908" xr:uid="{00000000-0005-0000-0000-000016060000}"/>
    <cellStyle name="Normal 13 7 3 2 2 2" xfId="12996" xr:uid="{C9621FBD-B21A-4907-A0B4-83EA34104C61}"/>
    <cellStyle name="Normal 13 7 3 2 2 2 2" xfId="29172" xr:uid="{769CE4E4-4929-44CC-82A5-C0DCC0258915}"/>
    <cellStyle name="Normal 13 7 3 2 2 3" xfId="21084" xr:uid="{22576511-0893-410B-B70D-02DE697253EE}"/>
    <cellStyle name="Normal 13 7 3 2 3" xfId="7602" xr:uid="{00000000-0005-0000-0000-000017060000}"/>
    <cellStyle name="Normal 13 7 3 2 3 2" xfId="15690" xr:uid="{54E6BC12-4BD1-47BE-B9ED-6A975325CF51}"/>
    <cellStyle name="Normal 13 7 3 2 3 2 2" xfId="31866" xr:uid="{A9E3485C-7AE7-4A26-8B73-471D9F5F50AD}"/>
    <cellStyle name="Normal 13 7 3 2 3 3" xfId="23778" xr:uid="{5506B6F8-A99F-4D1E-9F30-83B548C78D44}"/>
    <cellStyle name="Normal 13 7 3 2 4" xfId="10300" xr:uid="{C02E5A51-07F3-4928-AB45-B612BDAA85AE}"/>
    <cellStyle name="Normal 13 7 3 2 4 2" xfId="26476" xr:uid="{7FF38DCE-D45F-4C9B-8449-C5C54EC67F54}"/>
    <cellStyle name="Normal 13 7 3 2 5" xfId="18388" xr:uid="{AC6DD94B-0071-406D-AEF6-F3E6E94E6BC8}"/>
    <cellStyle name="Normal 13 7 3 3" xfId="3561" xr:uid="{00000000-0005-0000-0000-000018060000}"/>
    <cellStyle name="Normal 13 7 3 3 2" xfId="11649" xr:uid="{33559EA5-7D12-467A-B515-4938891E7366}"/>
    <cellStyle name="Normal 13 7 3 3 2 2" xfId="27825" xr:uid="{2CBC5680-1102-4F62-AC46-E23E61EBF045}"/>
    <cellStyle name="Normal 13 7 3 3 3" xfId="19737" xr:uid="{9FCC05F9-5432-4C84-938F-827A923DC88C}"/>
    <cellStyle name="Normal 13 7 3 4" xfId="6255" xr:uid="{00000000-0005-0000-0000-000019060000}"/>
    <cellStyle name="Normal 13 7 3 4 2" xfId="14343" xr:uid="{4BB9CCDB-8E1E-47B0-92C7-C299766DF897}"/>
    <cellStyle name="Normal 13 7 3 4 2 2" xfId="30519" xr:uid="{DDD98CFA-8105-416E-8DE2-D1210DE8AC9E}"/>
    <cellStyle name="Normal 13 7 3 4 3" xfId="22431" xr:uid="{EAE4D26D-315E-4F6B-BA38-CEE8BA897F3D}"/>
    <cellStyle name="Normal 13 7 3 5" xfId="8953" xr:uid="{B953B021-2724-4904-88B1-D24B5238DB4C}"/>
    <cellStyle name="Normal 13 7 3 5 2" xfId="25129" xr:uid="{BF7DB6C4-EA41-475C-A7F6-146BB1C3556C}"/>
    <cellStyle name="Normal 13 7 3 6" xfId="17041" xr:uid="{DBD90489-3367-4889-86C9-5B46FCB2195D}"/>
    <cellStyle name="Normal 13 7 4" xfId="1540" xr:uid="{00000000-0005-0000-0000-00001A060000}"/>
    <cellStyle name="Normal 13 7 4 2" xfId="4236" xr:uid="{00000000-0005-0000-0000-00001B060000}"/>
    <cellStyle name="Normal 13 7 4 2 2" xfId="12324" xr:uid="{AA62DD22-3E23-4CC4-A0AE-0CD360E037BD}"/>
    <cellStyle name="Normal 13 7 4 2 2 2" xfId="28500" xr:uid="{930569BB-15BD-4FD3-B8B7-C681ABFAB6C3}"/>
    <cellStyle name="Normal 13 7 4 2 3" xfId="20412" xr:uid="{E9F845E1-C717-4FD4-B57C-578A055361F9}"/>
    <cellStyle name="Normal 13 7 4 3" xfId="6930" xr:uid="{00000000-0005-0000-0000-00001C060000}"/>
    <cellStyle name="Normal 13 7 4 3 2" xfId="15018" xr:uid="{8965115A-0A60-4D2B-98EB-E070C1974A5F}"/>
    <cellStyle name="Normal 13 7 4 3 2 2" xfId="31194" xr:uid="{C2C195A0-C534-4453-836D-6DCE4A0E4AF1}"/>
    <cellStyle name="Normal 13 7 4 3 3" xfId="23106" xr:uid="{C8461C26-6054-412B-A2E2-EFF7F67DF943}"/>
    <cellStyle name="Normal 13 7 4 4" xfId="9628" xr:uid="{83BF81ED-2DCB-4612-B055-C6C65B29BEED}"/>
    <cellStyle name="Normal 13 7 4 4 2" xfId="25804" xr:uid="{9E3B3B02-BD35-42D0-B11C-E9EC059A5A40}"/>
    <cellStyle name="Normal 13 7 4 5" xfId="17716" xr:uid="{269CE5D6-DCF0-48EB-A4A5-61DE6EB57055}"/>
    <cellStyle name="Normal 13 7 5" xfId="2889" xr:uid="{00000000-0005-0000-0000-00001D060000}"/>
    <cellStyle name="Normal 13 7 5 2" xfId="10977" xr:uid="{05458A73-8C1E-47CF-9092-E909F05338F8}"/>
    <cellStyle name="Normal 13 7 5 2 2" xfId="27153" xr:uid="{25A763D5-2F82-4231-82E2-11491EF90C3C}"/>
    <cellStyle name="Normal 13 7 5 3" xfId="19065" xr:uid="{01BC7D6B-D375-4981-A184-9613DCE50801}"/>
    <cellStyle name="Normal 13 7 6" xfId="5583" xr:uid="{00000000-0005-0000-0000-00001E060000}"/>
    <cellStyle name="Normal 13 7 6 2" xfId="13671" xr:uid="{BFA1590F-E79D-4477-9FEF-FC961EAC193D}"/>
    <cellStyle name="Normal 13 7 6 2 2" xfId="29847" xr:uid="{66DDE175-C1D7-4410-9E88-A8F7C86AD959}"/>
    <cellStyle name="Normal 13 7 6 3" xfId="21759" xr:uid="{C26CC260-2075-4349-954B-10FCC37100B7}"/>
    <cellStyle name="Normal 13 7 7" xfId="8281" xr:uid="{33068E34-54F9-43E9-953C-52CF823C9E02}"/>
    <cellStyle name="Normal 13 7 7 2" xfId="24457" xr:uid="{E471E627-C95B-4A25-A7EC-3D5EDFB1E164}"/>
    <cellStyle name="Normal 13 7 8" xfId="16369" xr:uid="{D1C5D8A2-939F-4A88-9496-D1EF2130011B}"/>
    <cellStyle name="Normal 13 8" xfId="255" xr:uid="{00000000-0005-0000-0000-00001F060000}"/>
    <cellStyle name="Normal 13 8 2" xfId="629" xr:uid="{00000000-0005-0000-0000-000020060000}"/>
    <cellStyle name="Normal 13 8 2 2" xfId="1304" xr:uid="{00000000-0005-0000-0000-000021060000}"/>
    <cellStyle name="Normal 13 8 2 2 2" xfId="2652" xr:uid="{00000000-0005-0000-0000-000022060000}"/>
    <cellStyle name="Normal 13 8 2 2 2 2" xfId="5348" xr:uid="{00000000-0005-0000-0000-000023060000}"/>
    <cellStyle name="Normal 13 8 2 2 2 2 2" xfId="13436" xr:uid="{200A1DB6-8A83-45F3-9DBC-9A6B0ABFE2D8}"/>
    <cellStyle name="Normal 13 8 2 2 2 2 2 2" xfId="29612" xr:uid="{C0560CA4-8DE3-414B-8DEC-F5F3768E3A93}"/>
    <cellStyle name="Normal 13 8 2 2 2 2 3" xfId="21524" xr:uid="{DE39D7D5-980C-4F9D-9DF8-0EA5885A8BE3}"/>
    <cellStyle name="Normal 13 8 2 2 2 3" xfId="8042" xr:uid="{00000000-0005-0000-0000-000024060000}"/>
    <cellStyle name="Normal 13 8 2 2 2 3 2" xfId="16130" xr:uid="{05065F73-7A44-4A32-83BC-4AADFA77BF82}"/>
    <cellStyle name="Normal 13 8 2 2 2 3 2 2" xfId="32306" xr:uid="{0A2CBFD1-7C47-40ED-9087-137AC4B5D5F3}"/>
    <cellStyle name="Normal 13 8 2 2 2 3 3" xfId="24218" xr:uid="{4D0FB236-195F-49F8-ABF8-029195CC3023}"/>
    <cellStyle name="Normal 13 8 2 2 2 4" xfId="10740" xr:uid="{71A461A4-8020-45C8-BF09-D1D482AE8C7B}"/>
    <cellStyle name="Normal 13 8 2 2 2 4 2" xfId="26916" xr:uid="{0E3DA7C0-0E92-46DA-88FE-70B661A42136}"/>
    <cellStyle name="Normal 13 8 2 2 2 5" xfId="18828" xr:uid="{40A18A96-8DE3-4540-B6FF-D8A89AA9E65F}"/>
    <cellStyle name="Normal 13 8 2 2 3" xfId="4001" xr:uid="{00000000-0005-0000-0000-000025060000}"/>
    <cellStyle name="Normal 13 8 2 2 3 2" xfId="12089" xr:uid="{B22B2A0E-5D6A-47AB-8856-E40FCC239F0F}"/>
    <cellStyle name="Normal 13 8 2 2 3 2 2" xfId="28265" xr:uid="{4A98FF26-698D-456E-84BE-C0381DF655A1}"/>
    <cellStyle name="Normal 13 8 2 2 3 3" xfId="20177" xr:uid="{F9D5DF28-5F02-42FD-B00B-E628E7E88903}"/>
    <cellStyle name="Normal 13 8 2 2 4" xfId="6695" xr:uid="{00000000-0005-0000-0000-000026060000}"/>
    <cellStyle name="Normal 13 8 2 2 4 2" xfId="14783" xr:uid="{11DBF388-B7B6-4BE8-B3C4-0E56A48BDA77}"/>
    <cellStyle name="Normal 13 8 2 2 4 2 2" xfId="30959" xr:uid="{6B545DCC-AD21-42C5-B3A9-939D99197959}"/>
    <cellStyle name="Normal 13 8 2 2 4 3" xfId="22871" xr:uid="{2B34E7B4-DD47-4807-B7C1-96C3AC63DC1B}"/>
    <cellStyle name="Normal 13 8 2 2 5" xfId="9393" xr:uid="{292DDE82-3ABE-4E6D-820F-8E0F2AE36054}"/>
    <cellStyle name="Normal 13 8 2 2 5 2" xfId="25569" xr:uid="{FF30EB9B-6F48-4EC3-889B-5D6B56B29C1D}"/>
    <cellStyle name="Normal 13 8 2 2 6" xfId="17481" xr:uid="{CBC07B5F-B348-4B64-B618-3D28812C0CAD}"/>
    <cellStyle name="Normal 13 8 2 3" xfId="1980" xr:uid="{00000000-0005-0000-0000-000027060000}"/>
    <cellStyle name="Normal 13 8 2 3 2" xfId="4676" xr:uid="{00000000-0005-0000-0000-000028060000}"/>
    <cellStyle name="Normal 13 8 2 3 2 2" xfId="12764" xr:uid="{799C2F55-8A57-4D40-A6B1-F6B51DFAC030}"/>
    <cellStyle name="Normal 13 8 2 3 2 2 2" xfId="28940" xr:uid="{878A5531-B7DE-4CE6-A02B-87CCBDFF8E95}"/>
    <cellStyle name="Normal 13 8 2 3 2 3" xfId="20852" xr:uid="{283A00ED-2697-413F-9BFD-2A1E1901FB90}"/>
    <cellStyle name="Normal 13 8 2 3 3" xfId="7370" xr:uid="{00000000-0005-0000-0000-000029060000}"/>
    <cellStyle name="Normal 13 8 2 3 3 2" xfId="15458" xr:uid="{9BCD94C7-7B15-496F-8828-96DBCCE7472F}"/>
    <cellStyle name="Normal 13 8 2 3 3 2 2" xfId="31634" xr:uid="{8FAA450D-886E-4873-ACF5-2EAD07A4D699}"/>
    <cellStyle name="Normal 13 8 2 3 3 3" xfId="23546" xr:uid="{B2F23244-6997-4BCB-9351-BD875EDCBC54}"/>
    <cellStyle name="Normal 13 8 2 3 4" xfId="10068" xr:uid="{4755EA20-DF45-425D-B4FD-955986201963}"/>
    <cellStyle name="Normal 13 8 2 3 4 2" xfId="26244" xr:uid="{063A122A-3B71-44D8-970B-B7265EA60DCF}"/>
    <cellStyle name="Normal 13 8 2 3 5" xfId="18156" xr:uid="{3D573E76-69CE-452B-8485-C13D9DD5FAFC}"/>
    <cellStyle name="Normal 13 8 2 4" xfId="3329" xr:uid="{00000000-0005-0000-0000-00002A060000}"/>
    <cellStyle name="Normal 13 8 2 4 2" xfId="11417" xr:uid="{09AC11DD-ABD1-4256-A1BE-DB08C4108689}"/>
    <cellStyle name="Normal 13 8 2 4 2 2" xfId="27593" xr:uid="{5221FFBD-C690-49A8-B259-1C11FD72C596}"/>
    <cellStyle name="Normal 13 8 2 4 3" xfId="19505" xr:uid="{3DCB905B-3DD9-455C-BE3D-F9AD6732A74C}"/>
    <cellStyle name="Normal 13 8 2 5" xfId="6023" xr:uid="{00000000-0005-0000-0000-00002B060000}"/>
    <cellStyle name="Normal 13 8 2 5 2" xfId="14111" xr:uid="{3FB2E2E1-CAB7-4BA8-B939-6FA7BEF2832E}"/>
    <cellStyle name="Normal 13 8 2 5 2 2" xfId="30287" xr:uid="{BFEC3FD9-6ECB-43C3-9BD0-5C205E792865}"/>
    <cellStyle name="Normal 13 8 2 5 3" xfId="22199" xr:uid="{608940B6-B3B8-491A-BD38-13C7DACDF2D9}"/>
    <cellStyle name="Normal 13 8 2 6" xfId="8721" xr:uid="{A58AC590-CEFF-43C7-BF41-3220188A94D6}"/>
    <cellStyle name="Normal 13 8 2 6 2" xfId="24897" xr:uid="{689D9643-1F43-4BB0-BE42-61045BF41D63}"/>
    <cellStyle name="Normal 13 8 2 7" xfId="16809" xr:uid="{A24C5B27-0F76-4D31-96BA-C09AD52EFAAF}"/>
    <cellStyle name="Normal 13 8 3" xfId="968" xr:uid="{00000000-0005-0000-0000-00002C060000}"/>
    <cellStyle name="Normal 13 8 3 2" xfId="2316" xr:uid="{00000000-0005-0000-0000-00002D060000}"/>
    <cellStyle name="Normal 13 8 3 2 2" xfId="5012" xr:uid="{00000000-0005-0000-0000-00002E060000}"/>
    <cellStyle name="Normal 13 8 3 2 2 2" xfId="13100" xr:uid="{DBBC31F2-3A63-4125-AA13-052F15F5F79F}"/>
    <cellStyle name="Normal 13 8 3 2 2 2 2" xfId="29276" xr:uid="{4F51B54E-6CA6-4031-8252-15E55790A4F9}"/>
    <cellStyle name="Normal 13 8 3 2 2 3" xfId="21188" xr:uid="{924D9977-5872-408B-81FF-B2F9A287C786}"/>
    <cellStyle name="Normal 13 8 3 2 3" xfId="7706" xr:uid="{00000000-0005-0000-0000-00002F060000}"/>
    <cellStyle name="Normal 13 8 3 2 3 2" xfId="15794" xr:uid="{6128FEA5-B6BA-4664-BA2D-1446C341C796}"/>
    <cellStyle name="Normal 13 8 3 2 3 2 2" xfId="31970" xr:uid="{897D5893-E75B-48D8-817C-299CF1B7D58F}"/>
    <cellStyle name="Normal 13 8 3 2 3 3" xfId="23882" xr:uid="{690FBC6C-1531-4F0E-9255-710F46F742C9}"/>
    <cellStyle name="Normal 13 8 3 2 4" xfId="10404" xr:uid="{AE0E01ED-F0C7-4948-8CD8-EB30A48BB12A}"/>
    <cellStyle name="Normal 13 8 3 2 4 2" xfId="26580" xr:uid="{43554FC9-8386-4357-9BD8-C686D110E7FB}"/>
    <cellStyle name="Normal 13 8 3 2 5" xfId="18492" xr:uid="{D7CB6482-CC00-4414-8F5E-0E48E908EBE3}"/>
    <cellStyle name="Normal 13 8 3 3" xfId="3665" xr:uid="{00000000-0005-0000-0000-000030060000}"/>
    <cellStyle name="Normal 13 8 3 3 2" xfId="11753" xr:uid="{AB813799-7F1E-4441-AB46-A8C8BCA1A335}"/>
    <cellStyle name="Normal 13 8 3 3 2 2" xfId="27929" xr:uid="{8BF553A3-39A0-4995-B774-A4319C9620D4}"/>
    <cellStyle name="Normal 13 8 3 3 3" xfId="19841" xr:uid="{6217C4D4-1452-4E64-87A8-A77D2B3689E1}"/>
    <cellStyle name="Normal 13 8 3 4" xfId="6359" xr:uid="{00000000-0005-0000-0000-000031060000}"/>
    <cellStyle name="Normal 13 8 3 4 2" xfId="14447" xr:uid="{9FD5660B-1CAB-46E3-A3D0-2457A309B436}"/>
    <cellStyle name="Normal 13 8 3 4 2 2" xfId="30623" xr:uid="{8DBB706A-B73C-4901-942C-90CEF926EBB5}"/>
    <cellStyle name="Normal 13 8 3 4 3" xfId="22535" xr:uid="{38292667-8475-4D7B-820C-A89DBF25D458}"/>
    <cellStyle name="Normal 13 8 3 5" xfId="9057" xr:uid="{A2F06E18-67AA-4037-9094-C6E72D714ECC}"/>
    <cellStyle name="Normal 13 8 3 5 2" xfId="25233" xr:uid="{E979EA41-F619-42D5-8FAD-1FD3BBD384EF}"/>
    <cellStyle name="Normal 13 8 3 6" xfId="17145" xr:uid="{7A6DDFE0-A0BB-4CA4-96D9-61CC60C0DB70}"/>
    <cellStyle name="Normal 13 8 4" xfId="1644" xr:uid="{00000000-0005-0000-0000-000032060000}"/>
    <cellStyle name="Normal 13 8 4 2" xfId="4340" xr:uid="{00000000-0005-0000-0000-000033060000}"/>
    <cellStyle name="Normal 13 8 4 2 2" xfId="12428" xr:uid="{C5915D0A-8139-4BE0-A3AE-8F48A7F09FC5}"/>
    <cellStyle name="Normal 13 8 4 2 2 2" xfId="28604" xr:uid="{363107AB-DFC3-42BB-8050-10020E80CFC4}"/>
    <cellStyle name="Normal 13 8 4 2 3" xfId="20516" xr:uid="{D972E5F6-157F-4BC3-9CF9-A1A97461FC70}"/>
    <cellStyle name="Normal 13 8 4 3" xfId="7034" xr:uid="{00000000-0005-0000-0000-000034060000}"/>
    <cellStyle name="Normal 13 8 4 3 2" xfId="15122" xr:uid="{E6AA0FA9-3DCC-4C39-8EE6-DA360854C0F6}"/>
    <cellStyle name="Normal 13 8 4 3 2 2" xfId="31298" xr:uid="{6FEA7C3F-B106-4833-BDB0-2820A4F29670}"/>
    <cellStyle name="Normal 13 8 4 3 3" xfId="23210" xr:uid="{B9AD806F-1E3D-45F7-995A-975B7E3882A8}"/>
    <cellStyle name="Normal 13 8 4 4" xfId="9732" xr:uid="{7E264668-7B48-4758-A059-D1D4318964CB}"/>
    <cellStyle name="Normal 13 8 4 4 2" xfId="25908" xr:uid="{58B6581D-EBB4-4023-BDB4-1F3812FB9695}"/>
    <cellStyle name="Normal 13 8 4 5" xfId="17820" xr:uid="{EF7802E2-2B56-4A56-A87E-955EC9FD3F0E}"/>
    <cellStyle name="Normal 13 8 5" xfId="2993" xr:uid="{00000000-0005-0000-0000-000035060000}"/>
    <cellStyle name="Normal 13 8 5 2" xfId="11081" xr:uid="{8E1DF1FC-ABBC-4E5A-935B-FAB4BED84960}"/>
    <cellStyle name="Normal 13 8 5 2 2" xfId="27257" xr:uid="{941E2FC9-F12D-4EB7-939F-7A3A06FEB349}"/>
    <cellStyle name="Normal 13 8 5 3" xfId="19169" xr:uid="{A19C9DDF-3CE1-431A-89C4-22D6101D7701}"/>
    <cellStyle name="Normal 13 8 6" xfId="5687" xr:uid="{00000000-0005-0000-0000-000036060000}"/>
    <cellStyle name="Normal 13 8 6 2" xfId="13775" xr:uid="{9B201868-133F-4C44-AD99-202B38CBFFD6}"/>
    <cellStyle name="Normal 13 8 6 2 2" xfId="29951" xr:uid="{F4D931A9-ED14-4908-96E9-C81DB9DE7C66}"/>
    <cellStyle name="Normal 13 8 6 3" xfId="21863" xr:uid="{DDC9359B-CF18-4D94-AA2D-0DCE408A18CC}"/>
    <cellStyle name="Normal 13 8 7" xfId="8385" xr:uid="{16132FBE-C660-4739-88FD-8AFAD0CADA4C}"/>
    <cellStyle name="Normal 13 8 7 2" xfId="24561" xr:uid="{B19480DF-C44E-46E2-AF27-FA3048CFB5BE}"/>
    <cellStyle name="Normal 13 8 8" xfId="16473" xr:uid="{B8F57332-CE19-4EB2-86F7-58B16A1E053E}"/>
    <cellStyle name="Normal 13 9" xfId="259" xr:uid="{00000000-0005-0000-0000-000037060000}"/>
    <cellStyle name="Normal 13 9 2" xfId="633" xr:uid="{00000000-0005-0000-0000-000038060000}"/>
    <cellStyle name="Normal 13 9 2 2" xfId="1308" xr:uid="{00000000-0005-0000-0000-000039060000}"/>
    <cellStyle name="Normal 13 9 2 2 2" xfId="2656" xr:uid="{00000000-0005-0000-0000-00003A060000}"/>
    <cellStyle name="Normal 13 9 2 2 2 2" xfId="5352" xr:uid="{00000000-0005-0000-0000-00003B060000}"/>
    <cellStyle name="Normal 13 9 2 2 2 2 2" xfId="13440" xr:uid="{2ABEAD9C-AD78-4B34-8BC3-20DECE8852F2}"/>
    <cellStyle name="Normal 13 9 2 2 2 2 2 2" xfId="29616" xr:uid="{35257C49-E4E1-424A-A060-A45FCA4E3AC8}"/>
    <cellStyle name="Normal 13 9 2 2 2 2 3" xfId="21528" xr:uid="{B0F1A377-6865-47D6-94E8-29D35F5C2A6B}"/>
    <cellStyle name="Normal 13 9 2 2 2 3" xfId="8046" xr:uid="{00000000-0005-0000-0000-00003C060000}"/>
    <cellStyle name="Normal 13 9 2 2 2 3 2" xfId="16134" xr:uid="{E60A5C32-EA0B-4862-8BD5-72E1CB923EAC}"/>
    <cellStyle name="Normal 13 9 2 2 2 3 2 2" xfId="32310" xr:uid="{30CFF0A7-988D-4F7E-92CE-B1CD54AA65C1}"/>
    <cellStyle name="Normal 13 9 2 2 2 3 3" xfId="24222" xr:uid="{10BE7907-618A-4BC9-9A46-ADCD2CF0DB8D}"/>
    <cellStyle name="Normal 13 9 2 2 2 4" xfId="10744" xr:uid="{36C79F45-0221-47C5-B83A-4EEBD91E520B}"/>
    <cellStyle name="Normal 13 9 2 2 2 4 2" xfId="26920" xr:uid="{F69CA0A9-FD34-4B15-B2E9-E65E3D728419}"/>
    <cellStyle name="Normal 13 9 2 2 2 5" xfId="18832" xr:uid="{DC37C3D8-9063-42A7-9C59-BE8640D4B3E0}"/>
    <cellStyle name="Normal 13 9 2 2 3" xfId="4005" xr:uid="{00000000-0005-0000-0000-00003D060000}"/>
    <cellStyle name="Normal 13 9 2 2 3 2" xfId="12093" xr:uid="{82BE2CE4-8D03-4438-AF10-3AFB7920305A}"/>
    <cellStyle name="Normal 13 9 2 2 3 2 2" xfId="28269" xr:uid="{3F54AB84-44A0-4BF6-93FD-77332C7E3FD6}"/>
    <cellStyle name="Normal 13 9 2 2 3 3" xfId="20181" xr:uid="{47A88D11-34F3-447C-9F4E-1673945C3165}"/>
    <cellStyle name="Normal 13 9 2 2 4" xfId="6699" xr:uid="{00000000-0005-0000-0000-00003E060000}"/>
    <cellStyle name="Normal 13 9 2 2 4 2" xfId="14787" xr:uid="{FED0251B-7639-439F-AB6E-22AF01E4AE8F}"/>
    <cellStyle name="Normal 13 9 2 2 4 2 2" xfId="30963" xr:uid="{011334FE-E350-4E94-8F66-81C55F4ABF9C}"/>
    <cellStyle name="Normal 13 9 2 2 4 3" xfId="22875" xr:uid="{D98875AB-7BC4-475D-B491-B3440308542E}"/>
    <cellStyle name="Normal 13 9 2 2 5" xfId="9397" xr:uid="{57B4259E-C404-48B4-AB51-EC77FE96FCAC}"/>
    <cellStyle name="Normal 13 9 2 2 5 2" xfId="25573" xr:uid="{48756DCA-0F2E-417A-A777-86952DADC732}"/>
    <cellStyle name="Normal 13 9 2 2 6" xfId="17485" xr:uid="{2609995E-94F5-414A-960C-6B7BFDBBAB48}"/>
    <cellStyle name="Normal 13 9 2 3" xfId="1984" xr:uid="{00000000-0005-0000-0000-00003F060000}"/>
    <cellStyle name="Normal 13 9 2 3 2" xfId="4680" xr:uid="{00000000-0005-0000-0000-000040060000}"/>
    <cellStyle name="Normal 13 9 2 3 2 2" xfId="12768" xr:uid="{EAE290D0-9AC8-41B4-98D3-F7C42FFDAFE4}"/>
    <cellStyle name="Normal 13 9 2 3 2 2 2" xfId="28944" xr:uid="{66004197-81A3-4E06-BD50-44E66FC5C57A}"/>
    <cellStyle name="Normal 13 9 2 3 2 3" xfId="20856" xr:uid="{F31CE2DD-2FBA-456A-8A55-EE875A23A5EE}"/>
    <cellStyle name="Normal 13 9 2 3 3" xfId="7374" xr:uid="{00000000-0005-0000-0000-000041060000}"/>
    <cellStyle name="Normal 13 9 2 3 3 2" xfId="15462" xr:uid="{BCE64E6C-5D13-46CC-AAF9-CF9AA13E9A9D}"/>
    <cellStyle name="Normal 13 9 2 3 3 2 2" xfId="31638" xr:uid="{727DE0B8-4340-431A-9448-5E9BF26DE2C2}"/>
    <cellStyle name="Normal 13 9 2 3 3 3" xfId="23550" xr:uid="{927FFA86-48F4-4EB3-B076-6CD4BEE34AD6}"/>
    <cellStyle name="Normal 13 9 2 3 4" xfId="10072" xr:uid="{B3AC9056-1F94-48F2-95E8-9FC050BD8263}"/>
    <cellStyle name="Normal 13 9 2 3 4 2" xfId="26248" xr:uid="{0A922E74-B933-4DA5-A4C4-DD8D3087ADE0}"/>
    <cellStyle name="Normal 13 9 2 3 5" xfId="18160" xr:uid="{422823A6-968F-4326-BDF2-7C59BFE5279A}"/>
    <cellStyle name="Normal 13 9 2 4" xfId="3333" xr:uid="{00000000-0005-0000-0000-000042060000}"/>
    <cellStyle name="Normal 13 9 2 4 2" xfId="11421" xr:uid="{BBD99B09-731F-4DFF-9778-C538C2C31C15}"/>
    <cellStyle name="Normal 13 9 2 4 2 2" xfId="27597" xr:uid="{D72B0981-4F27-491D-AEFE-80AF53C078C9}"/>
    <cellStyle name="Normal 13 9 2 4 3" xfId="19509" xr:uid="{64D87D9B-D5D4-4A8E-BDDC-3D04022A6EC8}"/>
    <cellStyle name="Normal 13 9 2 5" xfId="6027" xr:uid="{00000000-0005-0000-0000-000043060000}"/>
    <cellStyle name="Normal 13 9 2 5 2" xfId="14115" xr:uid="{9FE8DBCB-C3E5-473E-9607-D750CD0208C0}"/>
    <cellStyle name="Normal 13 9 2 5 2 2" xfId="30291" xr:uid="{09BF7A94-8BBA-46BC-9C8A-4CDB4873A9DA}"/>
    <cellStyle name="Normal 13 9 2 5 3" xfId="22203" xr:uid="{7FBCA1AD-4BCD-430A-B594-B4B2DE8948C7}"/>
    <cellStyle name="Normal 13 9 2 6" xfId="8725" xr:uid="{012A0ADA-0160-45E7-A2A6-00435FC11D83}"/>
    <cellStyle name="Normal 13 9 2 6 2" xfId="24901" xr:uid="{020B7963-00D4-4EBB-BB50-D2D37E78B728}"/>
    <cellStyle name="Normal 13 9 2 7" xfId="16813" xr:uid="{8189B8AA-02C6-4FD1-805B-831CB589DC65}"/>
    <cellStyle name="Normal 13 9 3" xfId="972" xr:uid="{00000000-0005-0000-0000-000044060000}"/>
    <cellStyle name="Normal 13 9 3 2" xfId="2320" xr:uid="{00000000-0005-0000-0000-000045060000}"/>
    <cellStyle name="Normal 13 9 3 2 2" xfId="5016" xr:uid="{00000000-0005-0000-0000-000046060000}"/>
    <cellStyle name="Normal 13 9 3 2 2 2" xfId="13104" xr:uid="{610B7584-B0D4-4980-897B-0DC0FFDC8576}"/>
    <cellStyle name="Normal 13 9 3 2 2 2 2" xfId="29280" xr:uid="{D968A1EA-1FC4-4DF4-AC40-B0FB416CEB81}"/>
    <cellStyle name="Normal 13 9 3 2 2 3" xfId="21192" xr:uid="{F71230B1-E99C-4096-87E8-DD53E1E221D5}"/>
    <cellStyle name="Normal 13 9 3 2 3" xfId="7710" xr:uid="{00000000-0005-0000-0000-000047060000}"/>
    <cellStyle name="Normal 13 9 3 2 3 2" xfId="15798" xr:uid="{E2022BA9-A93C-4509-B354-085E7778DA66}"/>
    <cellStyle name="Normal 13 9 3 2 3 2 2" xfId="31974" xr:uid="{D8DA80ED-BE44-4E58-BE36-D7235363D9E0}"/>
    <cellStyle name="Normal 13 9 3 2 3 3" xfId="23886" xr:uid="{54428532-A659-4521-BFFA-B00F42C61399}"/>
    <cellStyle name="Normal 13 9 3 2 4" xfId="10408" xr:uid="{F7E453B0-C6A7-4289-B3DF-0173D1133A44}"/>
    <cellStyle name="Normal 13 9 3 2 4 2" xfId="26584" xr:uid="{95EAAD4E-4D1A-4E3B-9474-ECB67AFFB33D}"/>
    <cellStyle name="Normal 13 9 3 2 5" xfId="18496" xr:uid="{1586DD3D-2774-473D-A583-842AFC7C1065}"/>
    <cellStyle name="Normal 13 9 3 3" xfId="3669" xr:uid="{00000000-0005-0000-0000-000048060000}"/>
    <cellStyle name="Normal 13 9 3 3 2" xfId="11757" xr:uid="{5339E6A9-F93C-4650-9513-C68A0A0F3E9F}"/>
    <cellStyle name="Normal 13 9 3 3 2 2" xfId="27933" xr:uid="{B3144EB5-6D47-48AB-BF1A-15FF46AF0385}"/>
    <cellStyle name="Normal 13 9 3 3 3" xfId="19845" xr:uid="{7F01D128-E15E-4091-B07D-ADF356456A86}"/>
    <cellStyle name="Normal 13 9 3 4" xfId="6363" xr:uid="{00000000-0005-0000-0000-000049060000}"/>
    <cellStyle name="Normal 13 9 3 4 2" xfId="14451" xr:uid="{163EE40E-FCF0-40ED-8498-595642BE6E42}"/>
    <cellStyle name="Normal 13 9 3 4 2 2" xfId="30627" xr:uid="{65D8D4B1-D88C-426D-A516-3D18BEC43BBB}"/>
    <cellStyle name="Normal 13 9 3 4 3" xfId="22539" xr:uid="{5EFDBE77-2343-4630-89BD-849A326D855C}"/>
    <cellStyle name="Normal 13 9 3 5" xfId="9061" xr:uid="{400EF815-F789-450B-BA32-87D27A347074}"/>
    <cellStyle name="Normal 13 9 3 5 2" xfId="25237" xr:uid="{DEAE24A7-3B8E-4E3A-82AA-E5534D636C37}"/>
    <cellStyle name="Normal 13 9 3 6" xfId="17149" xr:uid="{07F2D483-42C3-495D-AA32-F0F6F1D709C5}"/>
    <cellStyle name="Normal 13 9 4" xfId="1648" xr:uid="{00000000-0005-0000-0000-00004A060000}"/>
    <cellStyle name="Normal 13 9 4 2" xfId="4344" xr:uid="{00000000-0005-0000-0000-00004B060000}"/>
    <cellStyle name="Normal 13 9 4 2 2" xfId="12432" xr:uid="{29F3281B-BBB2-4A31-8230-F224C2DB3147}"/>
    <cellStyle name="Normal 13 9 4 2 2 2" xfId="28608" xr:uid="{13E94BF4-9227-4628-93EE-3E16E4A1D106}"/>
    <cellStyle name="Normal 13 9 4 2 3" xfId="20520" xr:uid="{7CB841C5-8AD6-4B3A-960D-0E0D80F9F26D}"/>
    <cellStyle name="Normal 13 9 4 3" xfId="7038" xr:uid="{00000000-0005-0000-0000-00004C060000}"/>
    <cellStyle name="Normal 13 9 4 3 2" xfId="15126" xr:uid="{3444B1D0-91A6-49B4-B835-B9DE9B9CE601}"/>
    <cellStyle name="Normal 13 9 4 3 2 2" xfId="31302" xr:uid="{D820DC74-6B89-4582-9833-AC448A9F238B}"/>
    <cellStyle name="Normal 13 9 4 3 3" xfId="23214" xr:uid="{645DEF67-30DF-4618-9348-5C37EAFF8877}"/>
    <cellStyle name="Normal 13 9 4 4" xfId="9736" xr:uid="{251E31A3-6B45-4B36-9378-C74E49B25E82}"/>
    <cellStyle name="Normal 13 9 4 4 2" xfId="25912" xr:uid="{43757780-F7BE-4E2C-B40F-5F921BA21564}"/>
    <cellStyle name="Normal 13 9 4 5" xfId="17824" xr:uid="{FDF7B93B-3469-4D24-91DC-731FFD184352}"/>
    <cellStyle name="Normal 13 9 5" xfId="2997" xr:uid="{00000000-0005-0000-0000-00004D060000}"/>
    <cellStyle name="Normal 13 9 5 2" xfId="11085" xr:uid="{9EEE738F-1CA6-433E-B2D7-2D46DE572B77}"/>
    <cellStyle name="Normal 13 9 5 2 2" xfId="27261" xr:uid="{15EE5A7A-6165-4AE2-9580-0D887BCD84E1}"/>
    <cellStyle name="Normal 13 9 5 3" xfId="19173" xr:uid="{CA902BCA-325E-47B8-A1CC-330D2E9E1BCF}"/>
    <cellStyle name="Normal 13 9 6" xfId="5691" xr:uid="{00000000-0005-0000-0000-00004E060000}"/>
    <cellStyle name="Normal 13 9 6 2" xfId="13779" xr:uid="{DBD468D2-31CA-4A96-89F5-FDA3F5546D50}"/>
    <cellStyle name="Normal 13 9 6 2 2" xfId="29955" xr:uid="{DCD03BA1-23C4-4815-B6D5-CC573CDA4496}"/>
    <cellStyle name="Normal 13 9 6 3" xfId="21867" xr:uid="{3CEF71A1-0F74-4E09-AEBA-2DC5106452E2}"/>
    <cellStyle name="Normal 13 9 7" xfId="8389" xr:uid="{895F7BA2-8BAC-4CE6-B1D9-8B8F939DB180}"/>
    <cellStyle name="Normal 13 9 7 2" xfId="24565" xr:uid="{890048FA-D25F-421C-B293-2749E3B8A5AE}"/>
    <cellStyle name="Normal 13 9 8" xfId="16477" xr:uid="{E2AA459A-E653-487D-ABE1-2D02DE7769B7}"/>
    <cellStyle name="Normal 14" xfId="33" xr:uid="{00000000-0005-0000-0000-00004F060000}"/>
    <cellStyle name="Normal 14 10" xfId="322" xr:uid="{00000000-0005-0000-0000-000050060000}"/>
    <cellStyle name="Normal 14 10 2" xfId="683" xr:uid="{00000000-0005-0000-0000-000051060000}"/>
    <cellStyle name="Normal 14 10 2 2" xfId="1358" xr:uid="{00000000-0005-0000-0000-000052060000}"/>
    <cellStyle name="Normal 14 10 2 2 2" xfId="2706" xr:uid="{00000000-0005-0000-0000-000053060000}"/>
    <cellStyle name="Normal 14 10 2 2 2 2" xfId="5402" xr:uid="{00000000-0005-0000-0000-000054060000}"/>
    <cellStyle name="Normal 14 10 2 2 2 2 2" xfId="13490" xr:uid="{16ED56D6-7FF0-4F83-8428-247DAD4E5CAD}"/>
    <cellStyle name="Normal 14 10 2 2 2 2 2 2" xfId="29666" xr:uid="{78E05BE6-8DA3-4220-A674-E45436990DAC}"/>
    <cellStyle name="Normal 14 10 2 2 2 2 3" xfId="21578" xr:uid="{48B17E78-0376-46D8-B5DA-8AD84D7846E5}"/>
    <cellStyle name="Normal 14 10 2 2 2 3" xfId="8096" xr:uid="{00000000-0005-0000-0000-000055060000}"/>
    <cellStyle name="Normal 14 10 2 2 2 3 2" xfId="16184" xr:uid="{3762B926-15F4-4CAB-BE7C-048AB67DD46A}"/>
    <cellStyle name="Normal 14 10 2 2 2 3 2 2" xfId="32360" xr:uid="{E9FCFF0B-4140-4B7D-BCCD-AB7C391821B6}"/>
    <cellStyle name="Normal 14 10 2 2 2 3 3" xfId="24272" xr:uid="{556F78DD-CB27-43E9-BE0F-D4D79537B873}"/>
    <cellStyle name="Normal 14 10 2 2 2 4" xfId="10794" xr:uid="{FDDAB2EE-8394-4A6A-89F6-7534D6ABE67A}"/>
    <cellStyle name="Normal 14 10 2 2 2 4 2" xfId="26970" xr:uid="{26D90393-B4D6-4577-9E45-5EA2E6DBE250}"/>
    <cellStyle name="Normal 14 10 2 2 2 5" xfId="18882" xr:uid="{71C758A2-40F4-4DFA-A2E8-04180D085FB2}"/>
    <cellStyle name="Normal 14 10 2 2 3" xfId="4055" xr:uid="{00000000-0005-0000-0000-000056060000}"/>
    <cellStyle name="Normal 14 10 2 2 3 2" xfId="12143" xr:uid="{9F9E30DF-5688-4BEA-AEF8-0907769864BA}"/>
    <cellStyle name="Normal 14 10 2 2 3 2 2" xfId="28319" xr:uid="{8F613537-04B8-4B4E-AE4F-6014CF8BAD6B}"/>
    <cellStyle name="Normal 14 10 2 2 3 3" xfId="20231" xr:uid="{583B2B79-3890-4A7D-83E9-AAE2CE61C43E}"/>
    <cellStyle name="Normal 14 10 2 2 4" xfId="6749" xr:uid="{00000000-0005-0000-0000-000057060000}"/>
    <cellStyle name="Normal 14 10 2 2 4 2" xfId="14837" xr:uid="{36356E9C-97AF-4ED7-BA04-4FEBF0D7B941}"/>
    <cellStyle name="Normal 14 10 2 2 4 2 2" xfId="31013" xr:uid="{7628E222-26A0-43BD-8D7E-488E500A1724}"/>
    <cellStyle name="Normal 14 10 2 2 4 3" xfId="22925" xr:uid="{FF702538-F589-4DFE-875C-05A58091F20A}"/>
    <cellStyle name="Normal 14 10 2 2 5" xfId="9447" xr:uid="{9F58A327-5B03-4358-8D4B-0A698B168164}"/>
    <cellStyle name="Normal 14 10 2 2 5 2" xfId="25623" xr:uid="{1DDFA327-97B3-48C0-843C-BA1121F6C978}"/>
    <cellStyle name="Normal 14 10 2 2 6" xfId="17535" xr:uid="{73645B7F-A6FA-486F-9F19-B5A380B5716F}"/>
    <cellStyle name="Normal 14 10 2 3" xfId="2034" xr:uid="{00000000-0005-0000-0000-000058060000}"/>
    <cellStyle name="Normal 14 10 2 3 2" xfId="4730" xr:uid="{00000000-0005-0000-0000-000059060000}"/>
    <cellStyle name="Normal 14 10 2 3 2 2" xfId="12818" xr:uid="{F985A04F-61A8-47AD-B6A0-DB9DD5A428F0}"/>
    <cellStyle name="Normal 14 10 2 3 2 2 2" xfId="28994" xr:uid="{CA2CEE4A-C47A-45BE-94E2-183F9421CB1B}"/>
    <cellStyle name="Normal 14 10 2 3 2 3" xfId="20906" xr:uid="{ED2EDC0A-934F-4F71-88FF-35D83442EFBB}"/>
    <cellStyle name="Normal 14 10 2 3 3" xfId="7424" xr:uid="{00000000-0005-0000-0000-00005A060000}"/>
    <cellStyle name="Normal 14 10 2 3 3 2" xfId="15512" xr:uid="{9FD82061-79CF-483E-9A34-CDE8E1D4CBB9}"/>
    <cellStyle name="Normal 14 10 2 3 3 2 2" xfId="31688" xr:uid="{B85090DC-2962-4E89-AECB-ED3CA1DAD736}"/>
    <cellStyle name="Normal 14 10 2 3 3 3" xfId="23600" xr:uid="{F99F6DE2-C080-49AC-88A0-C5CFCC139051}"/>
    <cellStyle name="Normal 14 10 2 3 4" xfId="10122" xr:uid="{57BF1E5E-7F95-4AC0-9A68-7AC0C5007970}"/>
    <cellStyle name="Normal 14 10 2 3 4 2" xfId="26298" xr:uid="{87E16797-C668-4C6F-81EB-12AD35A41ADA}"/>
    <cellStyle name="Normal 14 10 2 3 5" xfId="18210" xr:uid="{1FBC8B17-6379-40A3-8A25-CF3F1DA1833B}"/>
    <cellStyle name="Normal 14 10 2 4" xfId="3383" xr:uid="{00000000-0005-0000-0000-00005B060000}"/>
    <cellStyle name="Normal 14 10 2 4 2" xfId="11471" xr:uid="{6D2553CE-961D-484E-809C-E15141554607}"/>
    <cellStyle name="Normal 14 10 2 4 2 2" xfId="27647" xr:uid="{E99B2CBD-8A95-41CB-BBE0-8E03AA8FACE4}"/>
    <cellStyle name="Normal 14 10 2 4 3" xfId="19559" xr:uid="{7216D162-27F9-45B3-8112-C53F8EF4656D}"/>
    <cellStyle name="Normal 14 10 2 5" xfId="6077" xr:uid="{00000000-0005-0000-0000-00005C060000}"/>
    <cellStyle name="Normal 14 10 2 5 2" xfId="14165" xr:uid="{7B016225-267A-4FAC-8F3F-C6CCC3C1AF13}"/>
    <cellStyle name="Normal 14 10 2 5 2 2" xfId="30341" xr:uid="{6FC52784-5454-409F-A10C-7ECC9D84C5E7}"/>
    <cellStyle name="Normal 14 10 2 5 3" xfId="22253" xr:uid="{2B30DE45-9691-4993-A486-B16585FF236F}"/>
    <cellStyle name="Normal 14 10 2 6" xfId="8775" xr:uid="{02AF33B8-8B64-4217-B978-C297B6D1F78A}"/>
    <cellStyle name="Normal 14 10 2 6 2" xfId="24951" xr:uid="{19AFA0FC-C326-4916-89D9-460AAE29A0F7}"/>
    <cellStyle name="Normal 14 10 2 7" xfId="16863" xr:uid="{14E76353-FD8D-4030-9A14-D7EB36AF5CA5}"/>
    <cellStyle name="Normal 14 10 3" xfId="1022" xr:uid="{00000000-0005-0000-0000-00005D060000}"/>
    <cellStyle name="Normal 14 10 3 2" xfId="2370" xr:uid="{00000000-0005-0000-0000-00005E060000}"/>
    <cellStyle name="Normal 14 10 3 2 2" xfId="5066" xr:uid="{00000000-0005-0000-0000-00005F060000}"/>
    <cellStyle name="Normal 14 10 3 2 2 2" xfId="13154" xr:uid="{8E019718-54E2-4AC3-A972-BA152ED75734}"/>
    <cellStyle name="Normal 14 10 3 2 2 2 2" xfId="29330" xr:uid="{5E23CEBB-3533-4CA8-B7DB-D39E95C404ED}"/>
    <cellStyle name="Normal 14 10 3 2 2 3" xfId="21242" xr:uid="{31F49EA3-92F9-43BB-8838-BF18530D8AAD}"/>
    <cellStyle name="Normal 14 10 3 2 3" xfId="7760" xr:uid="{00000000-0005-0000-0000-000060060000}"/>
    <cellStyle name="Normal 14 10 3 2 3 2" xfId="15848" xr:uid="{56CB6142-CAAC-48DE-A13C-9CD1D689EFB4}"/>
    <cellStyle name="Normal 14 10 3 2 3 2 2" xfId="32024" xr:uid="{6EE18149-75B5-449E-9429-19315181D279}"/>
    <cellStyle name="Normal 14 10 3 2 3 3" xfId="23936" xr:uid="{1749298C-37DD-4005-89D3-60705AAB7FE1}"/>
    <cellStyle name="Normal 14 10 3 2 4" xfId="10458" xr:uid="{1A121F07-77F7-4AE3-8BC9-5EDE78177066}"/>
    <cellStyle name="Normal 14 10 3 2 4 2" xfId="26634" xr:uid="{5146F1FB-CA10-4E9C-B710-EA837D9303B1}"/>
    <cellStyle name="Normal 14 10 3 2 5" xfId="18546" xr:uid="{2D224530-7B7E-49F9-A304-2D402318359A}"/>
    <cellStyle name="Normal 14 10 3 3" xfId="3719" xr:uid="{00000000-0005-0000-0000-000061060000}"/>
    <cellStyle name="Normal 14 10 3 3 2" xfId="11807" xr:uid="{B3414BF0-D955-415E-BB8D-4FEF974EF416}"/>
    <cellStyle name="Normal 14 10 3 3 2 2" xfId="27983" xr:uid="{2C597B17-E49C-4B44-B337-7281EA5E001E}"/>
    <cellStyle name="Normal 14 10 3 3 3" xfId="19895" xr:uid="{F29511A5-FB58-4D67-9215-D7EE34632240}"/>
    <cellStyle name="Normal 14 10 3 4" xfId="6413" xr:uid="{00000000-0005-0000-0000-000062060000}"/>
    <cellStyle name="Normal 14 10 3 4 2" xfId="14501" xr:uid="{A1374531-F461-4F95-9230-C41BDBFE5855}"/>
    <cellStyle name="Normal 14 10 3 4 2 2" xfId="30677" xr:uid="{85965FE8-7523-4131-A058-4291DA7D0CD0}"/>
    <cellStyle name="Normal 14 10 3 4 3" xfId="22589" xr:uid="{25AEF177-2DC9-4032-9B00-5228F040AC33}"/>
    <cellStyle name="Normal 14 10 3 5" xfId="9111" xr:uid="{FD80221A-0848-487C-BEF6-7CA897C28DB8}"/>
    <cellStyle name="Normal 14 10 3 5 2" xfId="25287" xr:uid="{89D50813-2618-4C15-8A63-78510D42F444}"/>
    <cellStyle name="Normal 14 10 3 6" xfId="17199" xr:uid="{7B870080-9484-400B-A0EB-5365091DF114}"/>
    <cellStyle name="Normal 14 10 4" xfId="1698" xr:uid="{00000000-0005-0000-0000-000063060000}"/>
    <cellStyle name="Normal 14 10 4 2" xfId="4394" xr:uid="{00000000-0005-0000-0000-000064060000}"/>
    <cellStyle name="Normal 14 10 4 2 2" xfId="12482" xr:uid="{8F2BB6FE-371E-4DBE-85CE-DBA924B9CD0E}"/>
    <cellStyle name="Normal 14 10 4 2 2 2" xfId="28658" xr:uid="{21CD0CD2-3420-4F3D-871C-7C5C7BAB85B8}"/>
    <cellStyle name="Normal 14 10 4 2 3" xfId="20570" xr:uid="{C5FDDF2E-C305-4C8A-AC11-53754A53CE61}"/>
    <cellStyle name="Normal 14 10 4 3" xfId="7088" xr:uid="{00000000-0005-0000-0000-000065060000}"/>
    <cellStyle name="Normal 14 10 4 3 2" xfId="15176" xr:uid="{81EB9B17-8C68-4AA9-915D-2B4C322E7018}"/>
    <cellStyle name="Normal 14 10 4 3 2 2" xfId="31352" xr:uid="{6F64A0DF-93AD-4406-B623-2407C395B4D4}"/>
    <cellStyle name="Normal 14 10 4 3 3" xfId="23264" xr:uid="{7767B06A-1C22-4C4A-90A3-F15E87E7D9A6}"/>
    <cellStyle name="Normal 14 10 4 4" xfId="9786" xr:uid="{4B2D69AB-AB4C-47D0-B67C-AAE0563A1F1E}"/>
    <cellStyle name="Normal 14 10 4 4 2" xfId="25962" xr:uid="{EC18AE91-928D-4045-80D5-49BBC14D0F2A}"/>
    <cellStyle name="Normal 14 10 4 5" xfId="17874" xr:uid="{63526FFD-44B0-4A17-8A70-271F3C1AF92B}"/>
    <cellStyle name="Normal 14 10 5" xfId="3047" xr:uid="{00000000-0005-0000-0000-000066060000}"/>
    <cellStyle name="Normal 14 10 5 2" xfId="11135" xr:uid="{0A1F1B88-E0DF-4B56-A988-8FA0E9286FAF}"/>
    <cellStyle name="Normal 14 10 5 2 2" xfId="27311" xr:uid="{D4A50DE5-3D59-4583-B22F-15AC4958FB4E}"/>
    <cellStyle name="Normal 14 10 5 3" xfId="19223" xr:uid="{C85FF556-11D1-4094-96A5-998E42A6071B}"/>
    <cellStyle name="Normal 14 10 6" xfId="5741" xr:uid="{00000000-0005-0000-0000-000067060000}"/>
    <cellStyle name="Normal 14 10 6 2" xfId="13829" xr:uid="{F3D95938-F0CB-4AA2-AFA6-7BACA9C284B2}"/>
    <cellStyle name="Normal 14 10 6 2 2" xfId="30005" xr:uid="{B483651A-C013-4FEF-B770-64914DE650E2}"/>
    <cellStyle name="Normal 14 10 6 3" xfId="21917" xr:uid="{729F302F-FABA-43C0-A0C8-CDCEE69844BA}"/>
    <cellStyle name="Normal 14 10 7" xfId="8439" xr:uid="{F9AB9FC7-8E2B-47F3-9821-C882590AB1C7}"/>
    <cellStyle name="Normal 14 10 7 2" xfId="24615" xr:uid="{76D49804-2A93-4180-937F-A10A9C12F28C}"/>
    <cellStyle name="Normal 14 10 8" xfId="16527" xr:uid="{0612391F-A867-4B3D-916F-F97D3087B9CE}"/>
    <cellStyle name="Normal 14 11" xfId="261" xr:uid="{00000000-0005-0000-0000-000068060000}"/>
    <cellStyle name="Normal 14 11 2" xfId="634" xr:uid="{00000000-0005-0000-0000-000069060000}"/>
    <cellStyle name="Normal 14 11 2 2" xfId="1309" xr:uid="{00000000-0005-0000-0000-00006A060000}"/>
    <cellStyle name="Normal 14 11 2 2 2" xfId="2657" xr:uid="{00000000-0005-0000-0000-00006B060000}"/>
    <cellStyle name="Normal 14 11 2 2 2 2" xfId="5353" xr:uid="{00000000-0005-0000-0000-00006C060000}"/>
    <cellStyle name="Normal 14 11 2 2 2 2 2" xfId="13441" xr:uid="{AD4D255A-18B0-4132-B04E-4F7B56F97A5B}"/>
    <cellStyle name="Normal 14 11 2 2 2 2 2 2" xfId="29617" xr:uid="{3F964FEC-748E-4DB3-8D09-140F6789C7CC}"/>
    <cellStyle name="Normal 14 11 2 2 2 2 3" xfId="21529" xr:uid="{E30C1045-E2BC-47A8-8D15-2CF3D628BBB1}"/>
    <cellStyle name="Normal 14 11 2 2 2 3" xfId="8047" xr:uid="{00000000-0005-0000-0000-00006D060000}"/>
    <cellStyle name="Normal 14 11 2 2 2 3 2" xfId="16135" xr:uid="{3ABE74DF-223A-4B62-82EB-1FCB2C676661}"/>
    <cellStyle name="Normal 14 11 2 2 2 3 2 2" xfId="32311" xr:uid="{18EB72C0-8655-41E6-82C1-8D418E78D425}"/>
    <cellStyle name="Normal 14 11 2 2 2 3 3" xfId="24223" xr:uid="{E7062E54-665F-44EA-9064-0CA2A2E534F0}"/>
    <cellStyle name="Normal 14 11 2 2 2 4" xfId="10745" xr:uid="{E4B7F6B4-03CA-4C88-8B81-E264F166D276}"/>
    <cellStyle name="Normal 14 11 2 2 2 4 2" xfId="26921" xr:uid="{122C9F21-E429-4FA9-A424-79172608905B}"/>
    <cellStyle name="Normal 14 11 2 2 2 5" xfId="18833" xr:uid="{5E043205-0BEB-4DE9-98E6-0E748D3C5901}"/>
    <cellStyle name="Normal 14 11 2 2 3" xfId="4006" xr:uid="{00000000-0005-0000-0000-00006E060000}"/>
    <cellStyle name="Normal 14 11 2 2 3 2" xfId="12094" xr:uid="{05C7AFEF-C62A-4488-ACCC-AC8B4A9AA614}"/>
    <cellStyle name="Normal 14 11 2 2 3 2 2" xfId="28270" xr:uid="{BF01A884-A9C1-4B71-B1B8-393CE6E812AE}"/>
    <cellStyle name="Normal 14 11 2 2 3 3" xfId="20182" xr:uid="{19FB2AD2-6B4B-4100-B7D0-A034EF7A1798}"/>
    <cellStyle name="Normal 14 11 2 2 4" xfId="6700" xr:uid="{00000000-0005-0000-0000-00006F060000}"/>
    <cellStyle name="Normal 14 11 2 2 4 2" xfId="14788" xr:uid="{D1ADF348-340F-4D7A-AEE3-591499DAE72D}"/>
    <cellStyle name="Normal 14 11 2 2 4 2 2" xfId="30964" xr:uid="{A48937A2-0815-4B43-81FD-03ACC72101AF}"/>
    <cellStyle name="Normal 14 11 2 2 4 3" xfId="22876" xr:uid="{8CFB5D83-4E51-492C-9761-3056E88B64EC}"/>
    <cellStyle name="Normal 14 11 2 2 5" xfId="9398" xr:uid="{70E8A4EF-BFE8-432F-99FD-08265D65BC04}"/>
    <cellStyle name="Normal 14 11 2 2 5 2" xfId="25574" xr:uid="{B6C81BD9-42DD-4943-8F06-DCA7A24C04C3}"/>
    <cellStyle name="Normal 14 11 2 2 6" xfId="17486" xr:uid="{5ABDA5CD-0AFB-4962-9E46-0550CC70BBA6}"/>
    <cellStyle name="Normal 14 11 2 3" xfId="1985" xr:uid="{00000000-0005-0000-0000-000070060000}"/>
    <cellStyle name="Normal 14 11 2 3 2" xfId="4681" xr:uid="{00000000-0005-0000-0000-000071060000}"/>
    <cellStyle name="Normal 14 11 2 3 2 2" xfId="12769" xr:uid="{5FF51D5A-68C7-4116-A404-0636278034BA}"/>
    <cellStyle name="Normal 14 11 2 3 2 2 2" xfId="28945" xr:uid="{3E847C11-C63A-48F5-9D8D-A6991B65D94C}"/>
    <cellStyle name="Normal 14 11 2 3 2 3" xfId="20857" xr:uid="{C4C782A8-645F-4746-8830-142B540E8EBC}"/>
    <cellStyle name="Normal 14 11 2 3 3" xfId="7375" xr:uid="{00000000-0005-0000-0000-000072060000}"/>
    <cellStyle name="Normal 14 11 2 3 3 2" xfId="15463" xr:uid="{59E003FC-AF22-43B0-936B-EAE641F8160E}"/>
    <cellStyle name="Normal 14 11 2 3 3 2 2" xfId="31639" xr:uid="{0AB91EF9-520B-4460-ACF8-C6B5B359D956}"/>
    <cellStyle name="Normal 14 11 2 3 3 3" xfId="23551" xr:uid="{B30BDE9F-E9EC-4D44-A261-E7CADB18FD9C}"/>
    <cellStyle name="Normal 14 11 2 3 4" xfId="10073" xr:uid="{73013462-EF55-4C1E-ACD4-98A71771D29A}"/>
    <cellStyle name="Normal 14 11 2 3 4 2" xfId="26249" xr:uid="{4971A9E8-1AD0-4BC7-95D2-1074BE87E812}"/>
    <cellStyle name="Normal 14 11 2 3 5" xfId="18161" xr:uid="{BE59A7B2-FE51-43F9-9422-E2B240C8E20A}"/>
    <cellStyle name="Normal 14 11 2 4" xfId="3334" xr:uid="{00000000-0005-0000-0000-000073060000}"/>
    <cellStyle name="Normal 14 11 2 4 2" xfId="11422" xr:uid="{96B31569-2593-4430-A030-A76B81276D0C}"/>
    <cellStyle name="Normal 14 11 2 4 2 2" xfId="27598" xr:uid="{D3789E6F-5F95-4238-AED0-30380B3513F9}"/>
    <cellStyle name="Normal 14 11 2 4 3" xfId="19510" xr:uid="{E4CCEF67-BFA9-44CE-8899-97C9BD00EE9C}"/>
    <cellStyle name="Normal 14 11 2 5" xfId="6028" xr:uid="{00000000-0005-0000-0000-000074060000}"/>
    <cellStyle name="Normal 14 11 2 5 2" xfId="14116" xr:uid="{0A67B7AC-BB8C-4607-84F0-D0B18DAE1738}"/>
    <cellStyle name="Normal 14 11 2 5 2 2" xfId="30292" xr:uid="{A174A28C-50B4-4518-BC96-266C391D8C00}"/>
    <cellStyle name="Normal 14 11 2 5 3" xfId="22204" xr:uid="{7A42FB52-95B1-4230-9B2C-DFDC754E419A}"/>
    <cellStyle name="Normal 14 11 2 6" xfId="8726" xr:uid="{9E5437FE-2D9E-4950-ABFA-9E8B690CE1CB}"/>
    <cellStyle name="Normal 14 11 2 6 2" xfId="24902" xr:uid="{30FD1ABB-737B-4660-A6FD-2F7394AD13A3}"/>
    <cellStyle name="Normal 14 11 2 7" xfId="16814" xr:uid="{FAF0B762-A079-4D50-B4A1-21E53FDC43FA}"/>
    <cellStyle name="Normal 14 11 3" xfId="973" xr:uid="{00000000-0005-0000-0000-000075060000}"/>
    <cellStyle name="Normal 14 11 3 2" xfId="2321" xr:uid="{00000000-0005-0000-0000-000076060000}"/>
    <cellStyle name="Normal 14 11 3 2 2" xfId="5017" xr:uid="{00000000-0005-0000-0000-000077060000}"/>
    <cellStyle name="Normal 14 11 3 2 2 2" xfId="13105" xr:uid="{89BD0B4F-999A-49C4-B23D-E103FBA0B654}"/>
    <cellStyle name="Normal 14 11 3 2 2 2 2" xfId="29281" xr:uid="{BB2CDF80-6CEE-46EC-BA0A-C070BA352124}"/>
    <cellStyle name="Normal 14 11 3 2 2 3" xfId="21193" xr:uid="{EFCBA546-0114-4EE3-8F3D-BF15444ACBD5}"/>
    <cellStyle name="Normal 14 11 3 2 3" xfId="7711" xr:uid="{00000000-0005-0000-0000-000078060000}"/>
    <cellStyle name="Normal 14 11 3 2 3 2" xfId="15799" xr:uid="{CD6463A4-CF44-4566-A8EF-51EE6AA15D29}"/>
    <cellStyle name="Normal 14 11 3 2 3 2 2" xfId="31975" xr:uid="{F2747D68-97B7-4D9A-82F4-E718E7BCB42E}"/>
    <cellStyle name="Normal 14 11 3 2 3 3" xfId="23887" xr:uid="{F686A5FB-8771-4B55-9836-0D01A6895B32}"/>
    <cellStyle name="Normal 14 11 3 2 4" xfId="10409" xr:uid="{6EC79DB5-838F-45FE-87C1-D3BAFFB16C3F}"/>
    <cellStyle name="Normal 14 11 3 2 4 2" xfId="26585" xr:uid="{E3F77220-1DD7-482E-89ED-C4B8BDCEDF93}"/>
    <cellStyle name="Normal 14 11 3 2 5" xfId="18497" xr:uid="{64E6233E-6F7F-4983-ACA1-0B3BFFAC6EB6}"/>
    <cellStyle name="Normal 14 11 3 3" xfId="3670" xr:uid="{00000000-0005-0000-0000-000079060000}"/>
    <cellStyle name="Normal 14 11 3 3 2" xfId="11758" xr:uid="{33D68597-2E45-440A-8EAC-B2BF7E99D63F}"/>
    <cellStyle name="Normal 14 11 3 3 2 2" xfId="27934" xr:uid="{17F20902-5F4B-4C78-B952-1687E833EA7A}"/>
    <cellStyle name="Normal 14 11 3 3 3" xfId="19846" xr:uid="{62C7831D-3CF4-47C1-978D-6B9514510193}"/>
    <cellStyle name="Normal 14 11 3 4" xfId="6364" xr:uid="{00000000-0005-0000-0000-00007A060000}"/>
    <cellStyle name="Normal 14 11 3 4 2" xfId="14452" xr:uid="{934D7C35-D845-4CD2-9026-BB1787C375EF}"/>
    <cellStyle name="Normal 14 11 3 4 2 2" xfId="30628" xr:uid="{EAD8604C-5EAF-4997-8DFE-8D3D098114F0}"/>
    <cellStyle name="Normal 14 11 3 4 3" xfId="22540" xr:uid="{87817CD1-F04C-4009-90E6-28E099F3BD39}"/>
    <cellStyle name="Normal 14 11 3 5" xfId="9062" xr:uid="{F7E93C79-B86A-41FF-BC38-10BF08B51718}"/>
    <cellStyle name="Normal 14 11 3 5 2" xfId="25238" xr:uid="{11E1057D-26E0-4D5E-8A16-EC6C7F9FA730}"/>
    <cellStyle name="Normal 14 11 3 6" xfId="17150" xr:uid="{DCDD565A-1B9E-4F71-9449-2F5D66D5BC74}"/>
    <cellStyle name="Normal 14 11 4" xfId="1649" xr:uid="{00000000-0005-0000-0000-00007B060000}"/>
    <cellStyle name="Normal 14 11 4 2" xfId="4345" xr:uid="{00000000-0005-0000-0000-00007C060000}"/>
    <cellStyle name="Normal 14 11 4 2 2" xfId="12433" xr:uid="{BFC3BB05-5F65-40CB-BBAB-F69D9ECDF6D3}"/>
    <cellStyle name="Normal 14 11 4 2 2 2" xfId="28609" xr:uid="{CA974D8B-24BD-4E09-A5FE-E62B4E181425}"/>
    <cellStyle name="Normal 14 11 4 2 3" xfId="20521" xr:uid="{37CFE2BE-2FEF-44D5-BEBF-9F00FEE3A46D}"/>
    <cellStyle name="Normal 14 11 4 3" xfId="7039" xr:uid="{00000000-0005-0000-0000-00007D060000}"/>
    <cellStyle name="Normal 14 11 4 3 2" xfId="15127" xr:uid="{BF378519-2F1D-49C7-9669-76795B74F1FD}"/>
    <cellStyle name="Normal 14 11 4 3 2 2" xfId="31303" xr:uid="{96F50D0B-A6CB-4131-8EEA-4AB3CA6160CD}"/>
    <cellStyle name="Normal 14 11 4 3 3" xfId="23215" xr:uid="{32015BEF-2AA0-4919-8641-EDBE4DC54993}"/>
    <cellStyle name="Normal 14 11 4 4" xfId="9737" xr:uid="{A6020CD4-26AA-4ACC-A71F-58A478A3770B}"/>
    <cellStyle name="Normal 14 11 4 4 2" xfId="25913" xr:uid="{46A9851F-79F5-4F50-A333-69A03C71DD80}"/>
    <cellStyle name="Normal 14 11 4 5" xfId="17825" xr:uid="{BAC1B2A9-D6B2-4678-8ACD-58D34A5F1104}"/>
    <cellStyle name="Normal 14 11 5" xfId="2998" xr:uid="{00000000-0005-0000-0000-00007E060000}"/>
    <cellStyle name="Normal 14 11 5 2" xfId="11086" xr:uid="{8735419A-F558-4F1B-8BDC-6C1BAEB36017}"/>
    <cellStyle name="Normal 14 11 5 2 2" xfId="27262" xr:uid="{13F64A20-C64F-400A-B3B4-CB45656ED7D3}"/>
    <cellStyle name="Normal 14 11 5 3" xfId="19174" xr:uid="{641979D6-A0A1-4565-AD08-528BA3292E98}"/>
    <cellStyle name="Normal 14 11 6" xfId="5692" xr:uid="{00000000-0005-0000-0000-00007F060000}"/>
    <cellStyle name="Normal 14 11 6 2" xfId="13780" xr:uid="{7DFB8E91-FA60-46B1-9A15-5DB41EDDEE84}"/>
    <cellStyle name="Normal 14 11 6 2 2" xfId="29956" xr:uid="{3E103A33-45B2-4658-A062-7566B5ED93C8}"/>
    <cellStyle name="Normal 14 11 6 3" xfId="21868" xr:uid="{A1704F92-6AF1-42B0-8383-9FA7EE652DA0}"/>
    <cellStyle name="Normal 14 11 7" xfId="8390" xr:uid="{BF94CE89-FD4F-439D-B284-836923ACC9EE}"/>
    <cellStyle name="Normal 14 11 7 2" xfId="24566" xr:uid="{3C400424-396D-40DE-B460-D841E0DF4383}"/>
    <cellStyle name="Normal 14 11 8" xfId="16478" xr:uid="{4A10BEE9-BCE1-461C-83AE-81CF35EB19E0}"/>
    <cellStyle name="Normal 14 12" xfId="331" xr:uid="{00000000-0005-0000-0000-000080060000}"/>
    <cellStyle name="Normal 14 12 2" xfId="690" xr:uid="{00000000-0005-0000-0000-000081060000}"/>
    <cellStyle name="Normal 14 12 2 2" xfId="1365" xr:uid="{00000000-0005-0000-0000-000082060000}"/>
    <cellStyle name="Normal 14 12 2 2 2" xfId="2713" xr:uid="{00000000-0005-0000-0000-000083060000}"/>
    <cellStyle name="Normal 14 12 2 2 2 2" xfId="5409" xr:uid="{00000000-0005-0000-0000-000084060000}"/>
    <cellStyle name="Normal 14 12 2 2 2 2 2" xfId="13497" xr:uid="{6B453D1B-92DF-4CBB-926D-32CA6ED4763F}"/>
    <cellStyle name="Normal 14 12 2 2 2 2 2 2" xfId="29673" xr:uid="{DD2FEA53-E674-43DC-8A35-B0D3D9C51977}"/>
    <cellStyle name="Normal 14 12 2 2 2 2 3" xfId="21585" xr:uid="{2790C47C-7FB6-4A4F-AB9B-02F1D3E147C5}"/>
    <cellStyle name="Normal 14 12 2 2 2 3" xfId="8103" xr:uid="{00000000-0005-0000-0000-000085060000}"/>
    <cellStyle name="Normal 14 12 2 2 2 3 2" xfId="16191" xr:uid="{73FA42BD-8197-4BB5-A281-2CABD8E10A68}"/>
    <cellStyle name="Normal 14 12 2 2 2 3 2 2" xfId="32367" xr:uid="{6524AF9B-C827-4401-8147-BFF7736C7E17}"/>
    <cellStyle name="Normal 14 12 2 2 2 3 3" xfId="24279" xr:uid="{09F3A0A8-EA30-4F55-8340-D0F2DEB07ACF}"/>
    <cellStyle name="Normal 14 12 2 2 2 4" xfId="10801" xr:uid="{2A0BD714-FFC1-4599-BCB9-0F7FA3DB1940}"/>
    <cellStyle name="Normal 14 12 2 2 2 4 2" xfId="26977" xr:uid="{E963E630-CCDE-4E10-A170-08091FFCA922}"/>
    <cellStyle name="Normal 14 12 2 2 2 5" xfId="18889" xr:uid="{9C061B71-5390-49B7-A81B-05E9D71741F8}"/>
    <cellStyle name="Normal 14 12 2 2 3" xfId="4062" xr:uid="{00000000-0005-0000-0000-000086060000}"/>
    <cellStyle name="Normal 14 12 2 2 3 2" xfId="12150" xr:uid="{171FB63A-64F3-4384-BCA0-C73042545895}"/>
    <cellStyle name="Normal 14 12 2 2 3 2 2" xfId="28326" xr:uid="{9AAC1421-FA47-4C99-8F98-483447D56744}"/>
    <cellStyle name="Normal 14 12 2 2 3 3" xfId="20238" xr:uid="{EB3BC18A-F33C-446D-B025-825DDD1D674D}"/>
    <cellStyle name="Normal 14 12 2 2 4" xfId="6756" xr:uid="{00000000-0005-0000-0000-000087060000}"/>
    <cellStyle name="Normal 14 12 2 2 4 2" xfId="14844" xr:uid="{DE8D3939-0D01-44FF-A04C-F56AAC2F2151}"/>
    <cellStyle name="Normal 14 12 2 2 4 2 2" xfId="31020" xr:uid="{484EBB32-CD3C-4B2F-9920-CE100090E0B1}"/>
    <cellStyle name="Normal 14 12 2 2 4 3" xfId="22932" xr:uid="{98DE95EE-7109-44CA-987C-5ED4A6D23B4A}"/>
    <cellStyle name="Normal 14 12 2 2 5" xfId="9454" xr:uid="{EBF0672F-62FE-47CB-8101-1E39BE3CFE9B}"/>
    <cellStyle name="Normal 14 12 2 2 5 2" xfId="25630" xr:uid="{2A5F214D-B776-4CB6-A7F4-D5265B7FA221}"/>
    <cellStyle name="Normal 14 12 2 2 6" xfId="17542" xr:uid="{90AD2F4E-7825-43E9-8757-79CC9364E81F}"/>
    <cellStyle name="Normal 14 12 2 3" xfId="2041" xr:uid="{00000000-0005-0000-0000-000088060000}"/>
    <cellStyle name="Normal 14 12 2 3 2" xfId="4737" xr:uid="{00000000-0005-0000-0000-000089060000}"/>
    <cellStyle name="Normal 14 12 2 3 2 2" xfId="12825" xr:uid="{051AF2F9-B4CA-4251-B5F0-258007EFFED4}"/>
    <cellStyle name="Normal 14 12 2 3 2 2 2" xfId="29001" xr:uid="{648941A0-1F9B-44A6-BB3D-F599751AC495}"/>
    <cellStyle name="Normal 14 12 2 3 2 3" xfId="20913" xr:uid="{9BA6B45A-86D3-43B6-8BEC-475B7565BF1E}"/>
    <cellStyle name="Normal 14 12 2 3 3" xfId="7431" xr:uid="{00000000-0005-0000-0000-00008A060000}"/>
    <cellStyle name="Normal 14 12 2 3 3 2" xfId="15519" xr:uid="{EA42D519-0AA6-4160-ABC0-963BFD8BE71E}"/>
    <cellStyle name="Normal 14 12 2 3 3 2 2" xfId="31695" xr:uid="{44F8FBAF-C33B-4108-B10B-50241B8768E1}"/>
    <cellStyle name="Normal 14 12 2 3 3 3" xfId="23607" xr:uid="{2DEFB64F-6D51-44AF-94E9-B162EE137607}"/>
    <cellStyle name="Normal 14 12 2 3 4" xfId="10129" xr:uid="{8709272D-FC59-4384-BEB5-48704DF7505D}"/>
    <cellStyle name="Normal 14 12 2 3 4 2" xfId="26305" xr:uid="{8E882F6D-618F-46E8-AE8F-33FA21F3761C}"/>
    <cellStyle name="Normal 14 12 2 3 5" xfId="18217" xr:uid="{8EB4642B-85C8-47B8-B7AF-566C5A927899}"/>
    <cellStyle name="Normal 14 12 2 4" xfId="3390" xr:uid="{00000000-0005-0000-0000-00008B060000}"/>
    <cellStyle name="Normal 14 12 2 4 2" xfId="11478" xr:uid="{93E77FA8-D0BC-4C02-8752-F4D90F60BBF6}"/>
    <cellStyle name="Normal 14 12 2 4 2 2" xfId="27654" xr:uid="{3EF0E771-B3DD-4C5C-8BB0-46C8A6C567DE}"/>
    <cellStyle name="Normal 14 12 2 4 3" xfId="19566" xr:uid="{5B53F597-4442-415E-8B9F-9AAD88468319}"/>
    <cellStyle name="Normal 14 12 2 5" xfId="6084" xr:uid="{00000000-0005-0000-0000-00008C060000}"/>
    <cellStyle name="Normal 14 12 2 5 2" xfId="14172" xr:uid="{CEE9F2D1-AC64-47D1-94F0-D330F8B5143C}"/>
    <cellStyle name="Normal 14 12 2 5 2 2" xfId="30348" xr:uid="{C162FC3C-AE07-4EEC-AE65-C8D15975BB18}"/>
    <cellStyle name="Normal 14 12 2 5 3" xfId="22260" xr:uid="{28DC40BD-FC31-4A23-9092-96044988B8F9}"/>
    <cellStyle name="Normal 14 12 2 6" xfId="8782" xr:uid="{3AC5C189-E562-4487-A321-7800B050C72C}"/>
    <cellStyle name="Normal 14 12 2 6 2" xfId="24958" xr:uid="{362C65A9-972F-48BF-9DAA-8F255A607360}"/>
    <cellStyle name="Normal 14 12 2 7" xfId="16870" xr:uid="{8075035C-0B2A-4FE9-9A4F-E4FE2984719A}"/>
    <cellStyle name="Normal 14 12 3" xfId="1029" xr:uid="{00000000-0005-0000-0000-00008D060000}"/>
    <cellStyle name="Normal 14 12 3 2" xfId="2377" xr:uid="{00000000-0005-0000-0000-00008E060000}"/>
    <cellStyle name="Normal 14 12 3 2 2" xfId="5073" xr:uid="{00000000-0005-0000-0000-00008F060000}"/>
    <cellStyle name="Normal 14 12 3 2 2 2" xfId="13161" xr:uid="{0839F997-8192-4705-A936-6B5E50DC1DB9}"/>
    <cellStyle name="Normal 14 12 3 2 2 2 2" xfId="29337" xr:uid="{CA0296F3-A7CA-43A6-89B6-BBFD625AEA02}"/>
    <cellStyle name="Normal 14 12 3 2 2 3" xfId="21249" xr:uid="{31A6758E-3E9E-4494-AEB0-C79BDC7EB803}"/>
    <cellStyle name="Normal 14 12 3 2 3" xfId="7767" xr:uid="{00000000-0005-0000-0000-000090060000}"/>
    <cellStyle name="Normal 14 12 3 2 3 2" xfId="15855" xr:uid="{520E31F7-B729-4C11-92B2-3AB73DE511BC}"/>
    <cellStyle name="Normal 14 12 3 2 3 2 2" xfId="32031" xr:uid="{14EF4E28-70BD-4ECB-A470-F15FC22CF5DF}"/>
    <cellStyle name="Normal 14 12 3 2 3 3" xfId="23943" xr:uid="{0C20E6B5-16A9-446B-B087-E5247980A21A}"/>
    <cellStyle name="Normal 14 12 3 2 4" xfId="10465" xr:uid="{53E799AA-A37D-4B37-8DA3-75A6674F29DE}"/>
    <cellStyle name="Normal 14 12 3 2 4 2" xfId="26641" xr:uid="{97AAD061-A999-451B-ACF9-358CC16DFEED}"/>
    <cellStyle name="Normal 14 12 3 2 5" xfId="18553" xr:uid="{7A04BFE6-4569-43E8-BD0E-10F0FC941764}"/>
    <cellStyle name="Normal 14 12 3 3" xfId="3726" xr:uid="{00000000-0005-0000-0000-000091060000}"/>
    <cellStyle name="Normal 14 12 3 3 2" xfId="11814" xr:uid="{65FE9C50-60D0-4531-A2F2-3F65E5C302ED}"/>
    <cellStyle name="Normal 14 12 3 3 2 2" xfId="27990" xr:uid="{0F19CC82-535C-4A96-8958-DB6B8D805DC1}"/>
    <cellStyle name="Normal 14 12 3 3 3" xfId="19902" xr:uid="{9C40D274-CD92-41F4-8089-0204F8316423}"/>
    <cellStyle name="Normal 14 12 3 4" xfId="6420" xr:uid="{00000000-0005-0000-0000-000092060000}"/>
    <cellStyle name="Normal 14 12 3 4 2" xfId="14508" xr:uid="{5F77F87C-ECE8-4F69-9D6D-85CFA0B0B863}"/>
    <cellStyle name="Normal 14 12 3 4 2 2" xfId="30684" xr:uid="{45BD23C2-2B9C-46FE-9487-E817D7387B7B}"/>
    <cellStyle name="Normal 14 12 3 4 3" xfId="22596" xr:uid="{D97FB474-0634-4634-BC8E-B0EA0100E4E9}"/>
    <cellStyle name="Normal 14 12 3 5" xfId="9118" xr:uid="{6E38DC19-4926-45F7-8458-7EA98EF63E90}"/>
    <cellStyle name="Normal 14 12 3 5 2" xfId="25294" xr:uid="{90C4A6CC-764D-41D8-AD92-6E4ED03D9453}"/>
    <cellStyle name="Normal 14 12 3 6" xfId="17206" xr:uid="{86AE3CE6-660D-4D42-BA9A-23709AA0879D}"/>
    <cellStyle name="Normal 14 12 4" xfId="1705" xr:uid="{00000000-0005-0000-0000-000093060000}"/>
    <cellStyle name="Normal 14 12 4 2" xfId="4401" xr:uid="{00000000-0005-0000-0000-000094060000}"/>
    <cellStyle name="Normal 14 12 4 2 2" xfId="12489" xr:uid="{46EE338A-93BE-45FA-B89B-27D18DDF93B2}"/>
    <cellStyle name="Normal 14 12 4 2 2 2" xfId="28665" xr:uid="{8E107783-368F-4BB4-8B88-77D54F141233}"/>
    <cellStyle name="Normal 14 12 4 2 3" xfId="20577" xr:uid="{371F8283-403D-41E3-AC69-0510E4CE8CF4}"/>
    <cellStyle name="Normal 14 12 4 3" xfId="7095" xr:uid="{00000000-0005-0000-0000-000095060000}"/>
    <cellStyle name="Normal 14 12 4 3 2" xfId="15183" xr:uid="{2F726A51-8367-4A41-973A-149717023193}"/>
    <cellStyle name="Normal 14 12 4 3 2 2" xfId="31359" xr:uid="{CA12A489-4EC7-4FAB-9747-FBFA0993BA4E}"/>
    <cellStyle name="Normal 14 12 4 3 3" xfId="23271" xr:uid="{A2ACBB86-ACF5-47F5-AD09-0BF072490A91}"/>
    <cellStyle name="Normal 14 12 4 4" xfId="9793" xr:uid="{5ED02CCE-1EAD-47E3-A416-2FC1D071C90B}"/>
    <cellStyle name="Normal 14 12 4 4 2" xfId="25969" xr:uid="{C25565A9-925C-406E-9155-54D56D1ED271}"/>
    <cellStyle name="Normal 14 12 4 5" xfId="17881" xr:uid="{488CAB76-F817-471E-B81B-435290B9EFB5}"/>
    <cellStyle name="Normal 14 12 5" xfId="3054" xr:uid="{00000000-0005-0000-0000-000096060000}"/>
    <cellStyle name="Normal 14 12 5 2" xfId="11142" xr:uid="{1E9E9B3D-5FAD-4975-9709-AED864A3D010}"/>
    <cellStyle name="Normal 14 12 5 2 2" xfId="27318" xr:uid="{16FFE2AC-8B29-4219-8754-7C0AC66A93B3}"/>
    <cellStyle name="Normal 14 12 5 3" xfId="19230" xr:uid="{25AC5725-F15B-4E49-B6BB-9519C85C1E47}"/>
    <cellStyle name="Normal 14 12 6" xfId="5748" xr:uid="{00000000-0005-0000-0000-000097060000}"/>
    <cellStyle name="Normal 14 12 6 2" xfId="13836" xr:uid="{8F88B15E-D555-4A8C-86D6-8F0F2C257901}"/>
    <cellStyle name="Normal 14 12 6 2 2" xfId="30012" xr:uid="{33EA2216-64FE-4C22-8AEE-67E0826B63A7}"/>
    <cellStyle name="Normal 14 12 6 3" xfId="21924" xr:uid="{6A77FDB2-C4C1-4A76-8763-269B2FC18418}"/>
    <cellStyle name="Normal 14 12 7" xfId="8446" xr:uid="{0B884CE4-CD49-4051-BCC0-A783040106AE}"/>
    <cellStyle name="Normal 14 12 7 2" xfId="24622" xr:uid="{798CE2C9-ACF4-4385-8388-9A0BD321ACBA}"/>
    <cellStyle name="Normal 14 12 8" xfId="16534" xr:uid="{1EE20690-53AE-4557-B4C0-850449B81CAF}"/>
    <cellStyle name="Normal 14 13" xfId="271" xr:uid="{00000000-0005-0000-0000-000098060000}"/>
    <cellStyle name="Normal 14 13 2" xfId="644" xr:uid="{00000000-0005-0000-0000-000099060000}"/>
    <cellStyle name="Normal 14 13 2 2" xfId="1319" xr:uid="{00000000-0005-0000-0000-00009A060000}"/>
    <cellStyle name="Normal 14 13 2 2 2" xfId="2667" xr:uid="{00000000-0005-0000-0000-00009B060000}"/>
    <cellStyle name="Normal 14 13 2 2 2 2" xfId="5363" xr:uid="{00000000-0005-0000-0000-00009C060000}"/>
    <cellStyle name="Normal 14 13 2 2 2 2 2" xfId="13451" xr:uid="{13A471F9-5E4E-45CC-98FA-F1F2969395F9}"/>
    <cellStyle name="Normal 14 13 2 2 2 2 2 2" xfId="29627" xr:uid="{6AE82270-96AF-41B9-B43D-5DF7F3F99B49}"/>
    <cellStyle name="Normal 14 13 2 2 2 2 3" xfId="21539" xr:uid="{EC458C0A-22B7-40A9-84C3-F0C0B4A98B1E}"/>
    <cellStyle name="Normal 14 13 2 2 2 3" xfId="8057" xr:uid="{00000000-0005-0000-0000-00009D060000}"/>
    <cellStyle name="Normal 14 13 2 2 2 3 2" xfId="16145" xr:uid="{BDB395B1-98E0-4D39-929A-0B17D0E5F9CA}"/>
    <cellStyle name="Normal 14 13 2 2 2 3 2 2" xfId="32321" xr:uid="{55EA90A6-2518-419B-A76A-97BE30019365}"/>
    <cellStyle name="Normal 14 13 2 2 2 3 3" xfId="24233" xr:uid="{46ED04D4-F0E2-471C-AA34-2F7A55F6E70E}"/>
    <cellStyle name="Normal 14 13 2 2 2 4" xfId="10755" xr:uid="{531E0CDA-822C-4FF4-AEFD-408A519C3C0A}"/>
    <cellStyle name="Normal 14 13 2 2 2 4 2" xfId="26931" xr:uid="{02822089-42D3-45AA-98E9-2DD488B568D3}"/>
    <cellStyle name="Normal 14 13 2 2 2 5" xfId="18843" xr:uid="{B509B94D-8ED4-4430-BECF-179F6C278137}"/>
    <cellStyle name="Normal 14 13 2 2 3" xfId="4016" xr:uid="{00000000-0005-0000-0000-00009E060000}"/>
    <cellStyle name="Normal 14 13 2 2 3 2" xfId="12104" xr:uid="{A05DF0DE-ED33-4C9B-B4D2-270629C950A1}"/>
    <cellStyle name="Normal 14 13 2 2 3 2 2" xfId="28280" xr:uid="{4AFC3D69-B1FA-49D1-B182-B130A1EB71F1}"/>
    <cellStyle name="Normal 14 13 2 2 3 3" xfId="20192" xr:uid="{FF75D2C1-114B-4C6E-8664-EFFABB6150DF}"/>
    <cellStyle name="Normal 14 13 2 2 4" xfId="6710" xr:uid="{00000000-0005-0000-0000-00009F060000}"/>
    <cellStyle name="Normal 14 13 2 2 4 2" xfId="14798" xr:uid="{30E89656-337A-4448-AAB0-FDE45C92CE71}"/>
    <cellStyle name="Normal 14 13 2 2 4 2 2" xfId="30974" xr:uid="{11AADFDD-4454-4262-AD63-A38DB7A15ADA}"/>
    <cellStyle name="Normal 14 13 2 2 4 3" xfId="22886" xr:uid="{D0B432BB-0ED0-4762-897E-27D2F0A4302C}"/>
    <cellStyle name="Normal 14 13 2 2 5" xfId="9408" xr:uid="{28FB0561-13E2-4A78-9DEC-E01E01671D8E}"/>
    <cellStyle name="Normal 14 13 2 2 5 2" xfId="25584" xr:uid="{00DFCCE1-85E9-4B2A-8884-81C6BAC8DCC2}"/>
    <cellStyle name="Normal 14 13 2 2 6" xfId="17496" xr:uid="{7FB711EC-BC6B-43B7-AEB0-A1F5F7C8A583}"/>
    <cellStyle name="Normal 14 13 2 3" xfId="1995" xr:uid="{00000000-0005-0000-0000-0000A0060000}"/>
    <cellStyle name="Normal 14 13 2 3 2" xfId="4691" xr:uid="{00000000-0005-0000-0000-0000A1060000}"/>
    <cellStyle name="Normal 14 13 2 3 2 2" xfId="12779" xr:uid="{8C58B401-CC81-4978-9F30-AF4ADFF4D1D8}"/>
    <cellStyle name="Normal 14 13 2 3 2 2 2" xfId="28955" xr:uid="{DA21E518-BA68-433A-B9BB-EF8BA9D5537B}"/>
    <cellStyle name="Normal 14 13 2 3 2 3" xfId="20867" xr:uid="{AA1BB632-7ED8-4529-834D-B72562D256F8}"/>
    <cellStyle name="Normal 14 13 2 3 3" xfId="7385" xr:uid="{00000000-0005-0000-0000-0000A2060000}"/>
    <cellStyle name="Normal 14 13 2 3 3 2" xfId="15473" xr:uid="{360E8B33-3E27-4B6C-86C7-4362F981B25E}"/>
    <cellStyle name="Normal 14 13 2 3 3 2 2" xfId="31649" xr:uid="{1C872677-1FCD-4D90-9EDF-7420361D176D}"/>
    <cellStyle name="Normal 14 13 2 3 3 3" xfId="23561" xr:uid="{148A44C9-226A-4BCB-AE4C-9C066866981D}"/>
    <cellStyle name="Normal 14 13 2 3 4" xfId="10083" xr:uid="{83D10B7C-2FB8-4AA0-B506-9C556A04E569}"/>
    <cellStyle name="Normal 14 13 2 3 4 2" xfId="26259" xr:uid="{5839EA34-A772-4542-B72F-F3BCD5E276E3}"/>
    <cellStyle name="Normal 14 13 2 3 5" xfId="18171" xr:uid="{5D552B69-12F6-4A58-B0FB-3ABB6E1409F9}"/>
    <cellStyle name="Normal 14 13 2 4" xfId="3344" xr:uid="{00000000-0005-0000-0000-0000A3060000}"/>
    <cellStyle name="Normal 14 13 2 4 2" xfId="11432" xr:uid="{56E20DEB-E06F-4699-AC68-EC4858A5A42F}"/>
    <cellStyle name="Normal 14 13 2 4 2 2" xfId="27608" xr:uid="{89FE8E4C-3B1B-4B41-A6E5-96327E67EB11}"/>
    <cellStyle name="Normal 14 13 2 4 3" xfId="19520" xr:uid="{DC52B331-AF78-4BA7-9BF9-1445DF0544F0}"/>
    <cellStyle name="Normal 14 13 2 5" xfId="6038" xr:uid="{00000000-0005-0000-0000-0000A4060000}"/>
    <cellStyle name="Normal 14 13 2 5 2" xfId="14126" xr:uid="{39466462-0356-4DD5-84E6-CB55BA35D4D4}"/>
    <cellStyle name="Normal 14 13 2 5 2 2" xfId="30302" xr:uid="{1ED83A30-CC03-4DB9-902E-DC5D0173E615}"/>
    <cellStyle name="Normal 14 13 2 5 3" xfId="22214" xr:uid="{60D7FDB5-EF4A-4721-9320-F3DA1892D2CF}"/>
    <cellStyle name="Normal 14 13 2 6" xfId="8736" xr:uid="{57E183A2-F778-4AAD-81D7-EBE59B0AB6B7}"/>
    <cellStyle name="Normal 14 13 2 6 2" xfId="24912" xr:uid="{145CD48C-66F6-422D-AD85-C91CB597521F}"/>
    <cellStyle name="Normal 14 13 2 7" xfId="16824" xr:uid="{5A7F4FB5-520C-4399-997D-08EC97096A5C}"/>
    <cellStyle name="Normal 14 13 3" xfId="983" xr:uid="{00000000-0005-0000-0000-0000A5060000}"/>
    <cellStyle name="Normal 14 13 3 2" xfId="2331" xr:uid="{00000000-0005-0000-0000-0000A6060000}"/>
    <cellStyle name="Normal 14 13 3 2 2" xfId="5027" xr:uid="{00000000-0005-0000-0000-0000A7060000}"/>
    <cellStyle name="Normal 14 13 3 2 2 2" xfId="13115" xr:uid="{2EFC5DF5-F512-4009-8765-4DA342CC0849}"/>
    <cellStyle name="Normal 14 13 3 2 2 2 2" xfId="29291" xr:uid="{D5A7DB7B-AE2D-4823-A1F3-5015557AD266}"/>
    <cellStyle name="Normal 14 13 3 2 2 3" xfId="21203" xr:uid="{D5585EE5-7385-4388-95E1-F46BEF0F0477}"/>
    <cellStyle name="Normal 14 13 3 2 3" xfId="7721" xr:uid="{00000000-0005-0000-0000-0000A8060000}"/>
    <cellStyle name="Normal 14 13 3 2 3 2" xfId="15809" xr:uid="{83F77BF0-1820-430E-857F-7F6783678DB4}"/>
    <cellStyle name="Normal 14 13 3 2 3 2 2" xfId="31985" xr:uid="{E31D7AFB-21AC-4D9A-800D-9EDDD38D7DE3}"/>
    <cellStyle name="Normal 14 13 3 2 3 3" xfId="23897" xr:uid="{B952AC32-69A1-430B-AC11-07248A648919}"/>
    <cellStyle name="Normal 14 13 3 2 4" xfId="10419" xr:uid="{C0ABCD35-F916-45B3-BADA-7D9598294B0C}"/>
    <cellStyle name="Normal 14 13 3 2 4 2" xfId="26595" xr:uid="{B3C8C294-350C-4056-A67D-D1C9F361BFCA}"/>
    <cellStyle name="Normal 14 13 3 2 5" xfId="18507" xr:uid="{11D7C6CC-A06F-4003-B528-68EECFBD5004}"/>
    <cellStyle name="Normal 14 13 3 3" xfId="3680" xr:uid="{00000000-0005-0000-0000-0000A9060000}"/>
    <cellStyle name="Normal 14 13 3 3 2" xfId="11768" xr:uid="{6B679496-DB5B-461D-9610-C28A2982976F}"/>
    <cellStyle name="Normal 14 13 3 3 2 2" xfId="27944" xr:uid="{64F1BA0A-2511-480E-8EF1-FCEB59AFD0F2}"/>
    <cellStyle name="Normal 14 13 3 3 3" xfId="19856" xr:uid="{8363A105-5FF9-4601-AF66-EE3684D309F3}"/>
    <cellStyle name="Normal 14 13 3 4" xfId="6374" xr:uid="{00000000-0005-0000-0000-0000AA060000}"/>
    <cellStyle name="Normal 14 13 3 4 2" xfId="14462" xr:uid="{CD639E2F-07BE-46DC-9014-6C4B51D0D1D2}"/>
    <cellStyle name="Normal 14 13 3 4 2 2" xfId="30638" xr:uid="{4A4DC28B-BFA0-4490-B8B1-867C1F9E6599}"/>
    <cellStyle name="Normal 14 13 3 4 3" xfId="22550" xr:uid="{3B64AD28-92BB-46E3-BE43-7F895B026AFA}"/>
    <cellStyle name="Normal 14 13 3 5" xfId="9072" xr:uid="{D1C5A6FB-D7C1-436A-8D28-CFF675A18616}"/>
    <cellStyle name="Normal 14 13 3 5 2" xfId="25248" xr:uid="{B87BD612-BE22-47BD-8DAD-298DBFF45FE4}"/>
    <cellStyle name="Normal 14 13 3 6" xfId="17160" xr:uid="{1801B07C-A817-4CDF-BA53-F1896FC14AE9}"/>
    <cellStyle name="Normal 14 13 4" xfId="1659" xr:uid="{00000000-0005-0000-0000-0000AB060000}"/>
    <cellStyle name="Normal 14 13 4 2" xfId="4355" xr:uid="{00000000-0005-0000-0000-0000AC060000}"/>
    <cellStyle name="Normal 14 13 4 2 2" xfId="12443" xr:uid="{B91B1F4C-9505-46D3-A8FE-F0AB24284820}"/>
    <cellStyle name="Normal 14 13 4 2 2 2" xfId="28619" xr:uid="{1645AF9A-24A6-493E-82EA-A6091C628776}"/>
    <cellStyle name="Normal 14 13 4 2 3" xfId="20531" xr:uid="{200993E4-7EEE-4748-BD13-BC60FD5E68D9}"/>
    <cellStyle name="Normal 14 13 4 3" xfId="7049" xr:uid="{00000000-0005-0000-0000-0000AD060000}"/>
    <cellStyle name="Normal 14 13 4 3 2" xfId="15137" xr:uid="{D4D326CB-4297-48B5-91F4-C4649CA3D886}"/>
    <cellStyle name="Normal 14 13 4 3 2 2" xfId="31313" xr:uid="{0F9448EE-2808-4B0B-A71B-59E5B890B176}"/>
    <cellStyle name="Normal 14 13 4 3 3" xfId="23225" xr:uid="{7505167E-E855-4248-AC13-F3E7693814FB}"/>
    <cellStyle name="Normal 14 13 4 4" xfId="9747" xr:uid="{D4EB0ABE-EFE5-4715-89C0-CD18D41C272A}"/>
    <cellStyle name="Normal 14 13 4 4 2" xfId="25923" xr:uid="{362C6A44-6978-45D0-BE66-71D7425CB67C}"/>
    <cellStyle name="Normal 14 13 4 5" xfId="17835" xr:uid="{C4534827-0F88-41AD-8C36-CA66A25BD0FF}"/>
    <cellStyle name="Normal 14 13 5" xfId="3008" xr:uid="{00000000-0005-0000-0000-0000AE060000}"/>
    <cellStyle name="Normal 14 13 5 2" xfId="11096" xr:uid="{1B1B5377-8562-4464-85B1-8EE527FBAB99}"/>
    <cellStyle name="Normal 14 13 5 2 2" xfId="27272" xr:uid="{84DE4901-624E-4D45-8AF4-0E42BFD4B385}"/>
    <cellStyle name="Normal 14 13 5 3" xfId="19184" xr:uid="{56B7CE88-E147-4E56-A58C-06FBC603349B}"/>
    <cellStyle name="Normal 14 13 6" xfId="5702" xr:uid="{00000000-0005-0000-0000-0000AF060000}"/>
    <cellStyle name="Normal 14 13 6 2" xfId="13790" xr:uid="{A396D073-D91F-46CD-8326-45163E9B60C2}"/>
    <cellStyle name="Normal 14 13 6 2 2" xfId="29966" xr:uid="{AD2DB8BE-BC6A-404F-A35D-3D287FD8D0D7}"/>
    <cellStyle name="Normal 14 13 6 3" xfId="21878" xr:uid="{BECD39D8-21B6-4D07-B4DE-ECAB8D422AB6}"/>
    <cellStyle name="Normal 14 13 7" xfId="8400" xr:uid="{D799B651-F4DC-4CA3-AB8C-6280E5E25FB7}"/>
    <cellStyle name="Normal 14 13 7 2" xfId="24576" xr:uid="{BDD5138F-F812-4061-9325-FC4FBDD2F18A}"/>
    <cellStyle name="Normal 14 13 8" xfId="16488" xr:uid="{8B444C40-5B99-4AE8-8DF7-C3E882AAD9A7}"/>
    <cellStyle name="Normal 14 14" xfId="205" xr:uid="{00000000-0005-0000-0000-0000B0060000}"/>
    <cellStyle name="Normal 14 14 2" xfId="587" xr:uid="{00000000-0005-0000-0000-0000B1060000}"/>
    <cellStyle name="Normal 14 14 2 2" xfId="1262" xr:uid="{00000000-0005-0000-0000-0000B2060000}"/>
    <cellStyle name="Normal 14 14 2 2 2" xfId="2610" xr:uid="{00000000-0005-0000-0000-0000B3060000}"/>
    <cellStyle name="Normal 14 14 2 2 2 2" xfId="5306" xr:uid="{00000000-0005-0000-0000-0000B4060000}"/>
    <cellStyle name="Normal 14 14 2 2 2 2 2" xfId="13394" xr:uid="{D477F022-3E1D-403F-8999-2A6F83778F38}"/>
    <cellStyle name="Normal 14 14 2 2 2 2 2 2" xfId="29570" xr:uid="{88E1789E-303D-4CCB-B80E-840C61CAC49D}"/>
    <cellStyle name="Normal 14 14 2 2 2 2 3" xfId="21482" xr:uid="{25A45BF4-89B9-4E5A-B19D-693A9CCF4296}"/>
    <cellStyle name="Normal 14 14 2 2 2 3" xfId="8000" xr:uid="{00000000-0005-0000-0000-0000B5060000}"/>
    <cellStyle name="Normal 14 14 2 2 2 3 2" xfId="16088" xr:uid="{127E495A-77C6-4342-8710-C9AD92D7F057}"/>
    <cellStyle name="Normal 14 14 2 2 2 3 2 2" xfId="32264" xr:uid="{7228A055-8F4F-4A28-8455-5EA3820C6031}"/>
    <cellStyle name="Normal 14 14 2 2 2 3 3" xfId="24176" xr:uid="{7F77F565-3856-42A2-8539-0D641BD5FA75}"/>
    <cellStyle name="Normal 14 14 2 2 2 4" xfId="10698" xr:uid="{C71B13F3-AA55-4D35-9DB9-17A8BEEDE237}"/>
    <cellStyle name="Normal 14 14 2 2 2 4 2" xfId="26874" xr:uid="{A496DD38-15B1-4CED-A310-616CEB4978AE}"/>
    <cellStyle name="Normal 14 14 2 2 2 5" xfId="18786" xr:uid="{48F6EE2C-D6E9-4F57-8B9F-AA37B55C6C33}"/>
    <cellStyle name="Normal 14 14 2 2 3" xfId="3959" xr:uid="{00000000-0005-0000-0000-0000B6060000}"/>
    <cellStyle name="Normal 14 14 2 2 3 2" xfId="12047" xr:uid="{AE905193-8E84-4180-9A29-F0841FAFCCDD}"/>
    <cellStyle name="Normal 14 14 2 2 3 2 2" xfId="28223" xr:uid="{35548047-1A6E-41CE-A879-E251E8EA3731}"/>
    <cellStyle name="Normal 14 14 2 2 3 3" xfId="20135" xr:uid="{4B8DDB25-8673-49F4-801B-764947A170C9}"/>
    <cellStyle name="Normal 14 14 2 2 4" xfId="6653" xr:uid="{00000000-0005-0000-0000-0000B7060000}"/>
    <cellStyle name="Normal 14 14 2 2 4 2" xfId="14741" xr:uid="{FA3981EA-CBC0-4920-AE05-02E45C9E8F2E}"/>
    <cellStyle name="Normal 14 14 2 2 4 2 2" xfId="30917" xr:uid="{CC2EDBDE-20F1-444E-AF95-F86EB2FE139A}"/>
    <cellStyle name="Normal 14 14 2 2 4 3" xfId="22829" xr:uid="{81405D53-F96C-4739-86BC-DE317D34EBA4}"/>
    <cellStyle name="Normal 14 14 2 2 5" xfId="9351" xr:uid="{222D04C5-343B-49D8-813D-C97684CC3E70}"/>
    <cellStyle name="Normal 14 14 2 2 5 2" xfId="25527" xr:uid="{98870B99-0A0B-4DF1-9C22-1BFE5F256937}"/>
    <cellStyle name="Normal 14 14 2 2 6" xfId="17439" xr:uid="{269AC865-F1C7-471F-A763-5E395FB2AA34}"/>
    <cellStyle name="Normal 14 14 2 3" xfId="1938" xr:uid="{00000000-0005-0000-0000-0000B8060000}"/>
    <cellStyle name="Normal 14 14 2 3 2" xfId="4634" xr:uid="{00000000-0005-0000-0000-0000B9060000}"/>
    <cellStyle name="Normal 14 14 2 3 2 2" xfId="12722" xr:uid="{0DA30827-CBF3-4917-84F8-AE0DE88A53FB}"/>
    <cellStyle name="Normal 14 14 2 3 2 2 2" xfId="28898" xr:uid="{42DAC900-F7D7-4677-AB12-31F3B28A26C4}"/>
    <cellStyle name="Normal 14 14 2 3 2 3" xfId="20810" xr:uid="{52C16546-367B-41F6-9DC0-EA6949310340}"/>
    <cellStyle name="Normal 14 14 2 3 3" xfId="7328" xr:uid="{00000000-0005-0000-0000-0000BA060000}"/>
    <cellStyle name="Normal 14 14 2 3 3 2" xfId="15416" xr:uid="{BBB8786D-8E8A-4843-8F06-38BEC8F405ED}"/>
    <cellStyle name="Normal 14 14 2 3 3 2 2" xfId="31592" xr:uid="{EDAEB180-9407-4710-BE4C-64E400726179}"/>
    <cellStyle name="Normal 14 14 2 3 3 3" xfId="23504" xr:uid="{0375167D-801D-496D-AC4E-153196B529FF}"/>
    <cellStyle name="Normal 14 14 2 3 4" xfId="10026" xr:uid="{3595F4D1-22E9-44B0-B165-A8B75B3D6392}"/>
    <cellStyle name="Normal 14 14 2 3 4 2" xfId="26202" xr:uid="{8C0FADD1-43A3-4F8E-960E-091C210B30A7}"/>
    <cellStyle name="Normal 14 14 2 3 5" xfId="18114" xr:uid="{52F8BED3-1F67-4130-9E53-9B5D803A136F}"/>
    <cellStyle name="Normal 14 14 2 4" xfId="3287" xr:uid="{00000000-0005-0000-0000-0000BB060000}"/>
    <cellStyle name="Normal 14 14 2 4 2" xfId="11375" xr:uid="{39B8A33B-DE3C-425F-AFB5-690DF65F030F}"/>
    <cellStyle name="Normal 14 14 2 4 2 2" xfId="27551" xr:uid="{7C41655A-A4DF-42B6-AE62-6B3C983300FA}"/>
    <cellStyle name="Normal 14 14 2 4 3" xfId="19463" xr:uid="{C1F21120-7BD3-4AB9-8CCC-F6BD1CE2E844}"/>
    <cellStyle name="Normal 14 14 2 5" xfId="5981" xr:uid="{00000000-0005-0000-0000-0000BC060000}"/>
    <cellStyle name="Normal 14 14 2 5 2" xfId="14069" xr:uid="{816F6321-C97F-43A0-A4F3-94B0997C2C97}"/>
    <cellStyle name="Normal 14 14 2 5 2 2" xfId="30245" xr:uid="{9029D7DF-EF09-430C-889E-874A3AB92A31}"/>
    <cellStyle name="Normal 14 14 2 5 3" xfId="22157" xr:uid="{E1F9E2AE-0AF4-4FCD-B867-02E39E3C14DE}"/>
    <cellStyle name="Normal 14 14 2 6" xfId="8679" xr:uid="{5E36A056-C000-47AF-BFB4-AED4F5C5C906}"/>
    <cellStyle name="Normal 14 14 2 6 2" xfId="24855" xr:uid="{A4239BB8-AB0C-477B-80FB-111BB7E327A0}"/>
    <cellStyle name="Normal 14 14 2 7" xfId="16767" xr:uid="{3397BFC3-46C2-42E0-8118-699F2C86FBC3}"/>
    <cellStyle name="Normal 14 14 3" xfId="926" xr:uid="{00000000-0005-0000-0000-0000BD060000}"/>
    <cellStyle name="Normal 14 14 3 2" xfId="2274" xr:uid="{00000000-0005-0000-0000-0000BE060000}"/>
    <cellStyle name="Normal 14 14 3 2 2" xfId="4970" xr:uid="{00000000-0005-0000-0000-0000BF060000}"/>
    <cellStyle name="Normal 14 14 3 2 2 2" xfId="13058" xr:uid="{1B5AC96A-D794-4DA8-901B-510B67FA401E}"/>
    <cellStyle name="Normal 14 14 3 2 2 2 2" xfId="29234" xr:uid="{10165E21-B5E1-4E22-BAF7-F92BECC9C5A8}"/>
    <cellStyle name="Normal 14 14 3 2 2 3" xfId="21146" xr:uid="{B4D86098-0956-4555-A0B9-C6E5C5F51F93}"/>
    <cellStyle name="Normal 14 14 3 2 3" xfId="7664" xr:uid="{00000000-0005-0000-0000-0000C0060000}"/>
    <cellStyle name="Normal 14 14 3 2 3 2" xfId="15752" xr:uid="{A18A3DB3-8CCF-4504-8049-5A19800D0EFA}"/>
    <cellStyle name="Normal 14 14 3 2 3 2 2" xfId="31928" xr:uid="{0E3AD69F-09D7-4AAB-B2EA-551D447ED63A}"/>
    <cellStyle name="Normal 14 14 3 2 3 3" xfId="23840" xr:uid="{8EAE7C76-BF32-4181-9A4F-44885863CF7C}"/>
    <cellStyle name="Normal 14 14 3 2 4" xfId="10362" xr:uid="{41FE2278-76B8-4E53-B196-F27BAD49C2C9}"/>
    <cellStyle name="Normal 14 14 3 2 4 2" xfId="26538" xr:uid="{CB9D10D9-4992-43B7-B26A-F8BBFE2E6837}"/>
    <cellStyle name="Normal 14 14 3 2 5" xfId="18450" xr:uid="{1652D7D0-0047-427F-A698-6CD65A24726C}"/>
    <cellStyle name="Normal 14 14 3 3" xfId="3623" xr:uid="{00000000-0005-0000-0000-0000C1060000}"/>
    <cellStyle name="Normal 14 14 3 3 2" xfId="11711" xr:uid="{196206AD-70ED-45B4-A81A-661C4F22611D}"/>
    <cellStyle name="Normal 14 14 3 3 2 2" xfId="27887" xr:uid="{7B3124F2-34A5-443D-98E4-09A4990A08E8}"/>
    <cellStyle name="Normal 14 14 3 3 3" xfId="19799" xr:uid="{76ED4DAC-4329-43AF-876D-AE6D75241259}"/>
    <cellStyle name="Normal 14 14 3 4" xfId="6317" xr:uid="{00000000-0005-0000-0000-0000C2060000}"/>
    <cellStyle name="Normal 14 14 3 4 2" xfId="14405" xr:uid="{D0DCAF37-7A92-496A-9FC9-DE1BA0B890AD}"/>
    <cellStyle name="Normal 14 14 3 4 2 2" xfId="30581" xr:uid="{7C4B0F57-3D3A-4C43-9AD6-46CBA84540B3}"/>
    <cellStyle name="Normal 14 14 3 4 3" xfId="22493" xr:uid="{60408930-54BA-45FB-95D9-853E764811D5}"/>
    <cellStyle name="Normal 14 14 3 5" xfId="9015" xr:uid="{C61114E5-2E70-44F8-A616-932DFEC5971A}"/>
    <cellStyle name="Normal 14 14 3 5 2" xfId="25191" xr:uid="{3EB38171-FC74-4590-8E1A-5EC934A6992F}"/>
    <cellStyle name="Normal 14 14 3 6" xfId="17103" xr:uid="{C3113991-5945-4251-AC5C-B5496A89C9FF}"/>
    <cellStyle name="Normal 14 14 4" xfId="1602" xr:uid="{00000000-0005-0000-0000-0000C3060000}"/>
    <cellStyle name="Normal 14 14 4 2" xfId="4298" xr:uid="{00000000-0005-0000-0000-0000C4060000}"/>
    <cellStyle name="Normal 14 14 4 2 2" xfId="12386" xr:uid="{83992011-3E6F-4C3F-A9A0-A6CD69B116BD}"/>
    <cellStyle name="Normal 14 14 4 2 2 2" xfId="28562" xr:uid="{2303CD74-823E-425D-9CB7-43752432B1FB}"/>
    <cellStyle name="Normal 14 14 4 2 3" xfId="20474" xr:uid="{8B77D0E3-1683-4AE4-9CEB-68218875E16A}"/>
    <cellStyle name="Normal 14 14 4 3" xfId="6992" xr:uid="{00000000-0005-0000-0000-0000C5060000}"/>
    <cellStyle name="Normal 14 14 4 3 2" xfId="15080" xr:uid="{DB64FA1C-6CB5-4B17-8E35-76315B5FED43}"/>
    <cellStyle name="Normal 14 14 4 3 2 2" xfId="31256" xr:uid="{3046CA8E-B72F-4AFD-A3A3-07CA2CCC98A1}"/>
    <cellStyle name="Normal 14 14 4 3 3" xfId="23168" xr:uid="{429616A1-AF51-4A1E-B499-FB5C474A2361}"/>
    <cellStyle name="Normal 14 14 4 4" xfId="9690" xr:uid="{5BFBBA0A-8450-47F0-BBA7-939E5908D26C}"/>
    <cellStyle name="Normal 14 14 4 4 2" xfId="25866" xr:uid="{3C700348-01D7-47E5-A2B6-26D8729486D5}"/>
    <cellStyle name="Normal 14 14 4 5" xfId="17778" xr:uid="{5FE02AC8-4D5E-4891-A447-9923F26B0746}"/>
    <cellStyle name="Normal 14 14 5" xfId="2951" xr:uid="{00000000-0005-0000-0000-0000C6060000}"/>
    <cellStyle name="Normal 14 14 5 2" xfId="11039" xr:uid="{6702FDE1-415F-45BD-8853-538BB45067A2}"/>
    <cellStyle name="Normal 14 14 5 2 2" xfId="27215" xr:uid="{BDA45A97-9C9A-4843-8007-0153A40D4F4F}"/>
    <cellStyle name="Normal 14 14 5 3" xfId="19127" xr:uid="{CB353649-FB19-4C37-9936-C86526B0907C}"/>
    <cellStyle name="Normal 14 14 6" xfId="5645" xr:uid="{00000000-0005-0000-0000-0000C7060000}"/>
    <cellStyle name="Normal 14 14 6 2" xfId="13733" xr:uid="{E7D38D86-BDE9-4996-9539-E15155E90518}"/>
    <cellStyle name="Normal 14 14 6 2 2" xfId="29909" xr:uid="{67544357-ACA6-457C-A212-C9FC8F75DB9F}"/>
    <cellStyle name="Normal 14 14 6 3" xfId="21821" xr:uid="{2632A6FA-5AC0-4FF3-AF79-A12C7DE86352}"/>
    <cellStyle name="Normal 14 14 7" xfId="8343" xr:uid="{96E3191C-5FA0-4F6A-ABFC-E14031182998}"/>
    <cellStyle name="Normal 14 14 7 2" xfId="24519" xr:uid="{DDA11BDA-9DB8-432C-93D4-94996B8A871A}"/>
    <cellStyle name="Normal 14 14 8" xfId="16431" xr:uid="{EE52ED75-EE76-4BD0-8A2C-192A050F42B9}"/>
    <cellStyle name="Normal 14 15" xfId="283" xr:uid="{00000000-0005-0000-0000-0000C8060000}"/>
    <cellStyle name="Normal 14 15 2" xfId="654" xr:uid="{00000000-0005-0000-0000-0000C9060000}"/>
    <cellStyle name="Normal 14 15 2 2" xfId="1329" xr:uid="{00000000-0005-0000-0000-0000CA060000}"/>
    <cellStyle name="Normal 14 15 2 2 2" xfId="2677" xr:uid="{00000000-0005-0000-0000-0000CB060000}"/>
    <cellStyle name="Normal 14 15 2 2 2 2" xfId="5373" xr:uid="{00000000-0005-0000-0000-0000CC060000}"/>
    <cellStyle name="Normal 14 15 2 2 2 2 2" xfId="13461" xr:uid="{FB585C05-D1B4-4491-859F-21D3876725CA}"/>
    <cellStyle name="Normal 14 15 2 2 2 2 2 2" xfId="29637" xr:uid="{9B053A3A-4CE3-4E2C-A42C-BB736465FDFB}"/>
    <cellStyle name="Normal 14 15 2 2 2 2 3" xfId="21549" xr:uid="{1DEC2C16-0880-4DD1-84FF-00601D3127BB}"/>
    <cellStyle name="Normal 14 15 2 2 2 3" xfId="8067" xr:uid="{00000000-0005-0000-0000-0000CD060000}"/>
    <cellStyle name="Normal 14 15 2 2 2 3 2" xfId="16155" xr:uid="{7E49555E-8D2C-49D5-A2A8-A8086D19CCD7}"/>
    <cellStyle name="Normal 14 15 2 2 2 3 2 2" xfId="32331" xr:uid="{CFBB6483-AACF-4E16-9A74-770DF60B2DC1}"/>
    <cellStyle name="Normal 14 15 2 2 2 3 3" xfId="24243" xr:uid="{9240F566-5FD3-411E-8A7C-32584AC7BCCC}"/>
    <cellStyle name="Normal 14 15 2 2 2 4" xfId="10765" xr:uid="{CB58ED95-6C15-4295-914A-EC1A052831B5}"/>
    <cellStyle name="Normal 14 15 2 2 2 4 2" xfId="26941" xr:uid="{DFBB0A33-94C3-4C0D-BAE8-51EBAEE57670}"/>
    <cellStyle name="Normal 14 15 2 2 2 5" xfId="18853" xr:uid="{0B956A55-1677-4F52-AB85-0B8EA8E61BFA}"/>
    <cellStyle name="Normal 14 15 2 2 3" xfId="4026" xr:uid="{00000000-0005-0000-0000-0000CE060000}"/>
    <cellStyle name="Normal 14 15 2 2 3 2" xfId="12114" xr:uid="{45B13FCF-CAE9-4AD2-892B-6084AE0296B9}"/>
    <cellStyle name="Normal 14 15 2 2 3 2 2" xfId="28290" xr:uid="{87B1633B-1D72-4802-910E-BE03EA9A8AAD}"/>
    <cellStyle name="Normal 14 15 2 2 3 3" xfId="20202" xr:uid="{247087FF-32D1-4494-A0B9-B0C078508DBD}"/>
    <cellStyle name="Normal 14 15 2 2 4" xfId="6720" xr:uid="{00000000-0005-0000-0000-0000CF060000}"/>
    <cellStyle name="Normal 14 15 2 2 4 2" xfId="14808" xr:uid="{2D4FA91F-D281-48A9-9559-7A5B35218792}"/>
    <cellStyle name="Normal 14 15 2 2 4 2 2" xfId="30984" xr:uid="{2633D262-0CB9-4C7B-85ED-F1CBF4082A58}"/>
    <cellStyle name="Normal 14 15 2 2 4 3" xfId="22896" xr:uid="{FE0EB9F2-5910-4048-B121-E46813CE0BF8}"/>
    <cellStyle name="Normal 14 15 2 2 5" xfId="9418" xr:uid="{6D3C3CBB-0B04-4D3C-AE15-B19805E7D229}"/>
    <cellStyle name="Normal 14 15 2 2 5 2" xfId="25594" xr:uid="{B3E51AB4-A23C-48A7-9078-9D7DA2A21710}"/>
    <cellStyle name="Normal 14 15 2 2 6" xfId="17506" xr:uid="{E901B6C8-9B0B-4E98-887B-CE9D3C917FBA}"/>
    <cellStyle name="Normal 14 15 2 3" xfId="2005" xr:uid="{00000000-0005-0000-0000-0000D0060000}"/>
    <cellStyle name="Normal 14 15 2 3 2" xfId="4701" xr:uid="{00000000-0005-0000-0000-0000D1060000}"/>
    <cellStyle name="Normal 14 15 2 3 2 2" xfId="12789" xr:uid="{9BA08DCB-BC90-44A1-BDFB-2A9062A3B940}"/>
    <cellStyle name="Normal 14 15 2 3 2 2 2" xfId="28965" xr:uid="{B8D5CAC1-1A5E-45F8-9787-45B98BA8DCBF}"/>
    <cellStyle name="Normal 14 15 2 3 2 3" xfId="20877" xr:uid="{8E156058-DBAD-47AE-BEB0-5FA5E2CFAFD5}"/>
    <cellStyle name="Normal 14 15 2 3 3" xfId="7395" xr:uid="{00000000-0005-0000-0000-0000D2060000}"/>
    <cellStyle name="Normal 14 15 2 3 3 2" xfId="15483" xr:uid="{50F8E316-C0C9-4F62-A6C0-4163097E538E}"/>
    <cellStyle name="Normal 14 15 2 3 3 2 2" xfId="31659" xr:uid="{33D9F9C3-C20F-4F6F-A4D3-7F7FA699ECF2}"/>
    <cellStyle name="Normal 14 15 2 3 3 3" xfId="23571" xr:uid="{12855816-1310-451A-B350-CFE50751883E}"/>
    <cellStyle name="Normal 14 15 2 3 4" xfId="10093" xr:uid="{85817B9E-6626-4CBD-9126-55C8DE27FCCA}"/>
    <cellStyle name="Normal 14 15 2 3 4 2" xfId="26269" xr:uid="{64D239F7-CEC8-4CC1-8472-44402112A23E}"/>
    <cellStyle name="Normal 14 15 2 3 5" xfId="18181" xr:uid="{E6DBBB6E-55F6-4645-9764-A5D89E326677}"/>
    <cellStyle name="Normal 14 15 2 4" xfId="3354" xr:uid="{00000000-0005-0000-0000-0000D3060000}"/>
    <cellStyle name="Normal 14 15 2 4 2" xfId="11442" xr:uid="{208BE34B-5201-4354-B106-B51349E7602F}"/>
    <cellStyle name="Normal 14 15 2 4 2 2" xfId="27618" xr:uid="{F3FCED43-FE00-4E49-BE22-1589315FB54C}"/>
    <cellStyle name="Normal 14 15 2 4 3" xfId="19530" xr:uid="{8BDBFD6C-FE2B-4F7D-9AEB-7C1CD2A38BBB}"/>
    <cellStyle name="Normal 14 15 2 5" xfId="6048" xr:uid="{00000000-0005-0000-0000-0000D4060000}"/>
    <cellStyle name="Normal 14 15 2 5 2" xfId="14136" xr:uid="{C2B1B405-1A25-4F1A-ADFD-AC1B6F7F7075}"/>
    <cellStyle name="Normal 14 15 2 5 2 2" xfId="30312" xr:uid="{43952007-F05D-4752-8765-9547D6DA20A0}"/>
    <cellStyle name="Normal 14 15 2 5 3" xfId="22224" xr:uid="{D4FA910C-A86A-4623-AD61-D930D248D56A}"/>
    <cellStyle name="Normal 14 15 2 6" xfId="8746" xr:uid="{42029F92-FFE9-4CBF-9E2D-EC8D359F11CC}"/>
    <cellStyle name="Normal 14 15 2 6 2" xfId="24922" xr:uid="{3DAD2E97-484B-489B-8F20-5461672CD5D4}"/>
    <cellStyle name="Normal 14 15 2 7" xfId="16834" xr:uid="{637BDF6E-8F18-417F-94E0-A840FFDDC894}"/>
    <cellStyle name="Normal 14 15 3" xfId="993" xr:uid="{00000000-0005-0000-0000-0000D5060000}"/>
    <cellStyle name="Normal 14 15 3 2" xfId="2341" xr:uid="{00000000-0005-0000-0000-0000D6060000}"/>
    <cellStyle name="Normal 14 15 3 2 2" xfId="5037" xr:uid="{00000000-0005-0000-0000-0000D7060000}"/>
    <cellStyle name="Normal 14 15 3 2 2 2" xfId="13125" xr:uid="{DBD61F7A-9991-4794-8441-E319929239E9}"/>
    <cellStyle name="Normal 14 15 3 2 2 2 2" xfId="29301" xr:uid="{0EFF22BC-0B59-4794-93EB-52F9D63AC083}"/>
    <cellStyle name="Normal 14 15 3 2 2 3" xfId="21213" xr:uid="{C665B06B-C1BF-407D-8C04-4E757CCE7312}"/>
    <cellStyle name="Normal 14 15 3 2 3" xfId="7731" xr:uid="{00000000-0005-0000-0000-0000D8060000}"/>
    <cellStyle name="Normal 14 15 3 2 3 2" xfId="15819" xr:uid="{92A41D75-17BE-4CDC-805B-9B35C2FAE3B2}"/>
    <cellStyle name="Normal 14 15 3 2 3 2 2" xfId="31995" xr:uid="{754D91F9-3C32-4B73-B4C5-9A8F5F711E39}"/>
    <cellStyle name="Normal 14 15 3 2 3 3" xfId="23907" xr:uid="{529F1400-8C4B-4E98-92C2-88FE76FD0C0F}"/>
    <cellStyle name="Normal 14 15 3 2 4" xfId="10429" xr:uid="{00BBE19F-4902-4105-A40F-7A12B800FC34}"/>
    <cellStyle name="Normal 14 15 3 2 4 2" xfId="26605" xr:uid="{FA72E18F-64CF-4D6E-9890-2D5F3AB150E7}"/>
    <cellStyle name="Normal 14 15 3 2 5" xfId="18517" xr:uid="{F6C95F07-597F-449C-8DF2-C15E5132D934}"/>
    <cellStyle name="Normal 14 15 3 3" xfId="3690" xr:uid="{00000000-0005-0000-0000-0000D9060000}"/>
    <cellStyle name="Normal 14 15 3 3 2" xfId="11778" xr:uid="{32B84B37-CA9E-46DA-B325-C14F5021358B}"/>
    <cellStyle name="Normal 14 15 3 3 2 2" xfId="27954" xr:uid="{1B0FE330-9445-4547-A252-52068108BED0}"/>
    <cellStyle name="Normal 14 15 3 3 3" xfId="19866" xr:uid="{27250DC8-20E6-4591-9E97-564124EE8D02}"/>
    <cellStyle name="Normal 14 15 3 4" xfId="6384" xr:uid="{00000000-0005-0000-0000-0000DA060000}"/>
    <cellStyle name="Normal 14 15 3 4 2" xfId="14472" xr:uid="{1A34F105-B401-4AC4-97F6-40EEFC368354}"/>
    <cellStyle name="Normal 14 15 3 4 2 2" xfId="30648" xr:uid="{62A61875-AE87-4396-9ABA-B722AF8A2B31}"/>
    <cellStyle name="Normal 14 15 3 4 3" xfId="22560" xr:uid="{BB2FCBF2-6237-4B96-968E-71E63E750E5D}"/>
    <cellStyle name="Normal 14 15 3 5" xfId="9082" xr:uid="{B942939B-962E-4A38-A0A3-7AF2869D3644}"/>
    <cellStyle name="Normal 14 15 3 5 2" xfId="25258" xr:uid="{7DD6EC51-0DAC-45E2-A79F-1A2B9A261C82}"/>
    <cellStyle name="Normal 14 15 3 6" xfId="17170" xr:uid="{3E084FEC-8704-43C0-99EE-AD3BD7782DD3}"/>
    <cellStyle name="Normal 14 15 4" xfId="1669" xr:uid="{00000000-0005-0000-0000-0000DB060000}"/>
    <cellStyle name="Normal 14 15 4 2" xfId="4365" xr:uid="{00000000-0005-0000-0000-0000DC060000}"/>
    <cellStyle name="Normal 14 15 4 2 2" xfId="12453" xr:uid="{B12916D5-47DE-41AE-BBF3-B19B7DF025C2}"/>
    <cellStyle name="Normal 14 15 4 2 2 2" xfId="28629" xr:uid="{E0D5738B-B60E-4050-8BDD-0A2F0A718FD8}"/>
    <cellStyle name="Normal 14 15 4 2 3" xfId="20541" xr:uid="{B1599352-5A9C-49FF-9E86-E4193DF23AF9}"/>
    <cellStyle name="Normal 14 15 4 3" xfId="7059" xr:uid="{00000000-0005-0000-0000-0000DD060000}"/>
    <cellStyle name="Normal 14 15 4 3 2" xfId="15147" xr:uid="{C60CEB5B-F3E0-4D0E-A8B3-3A81D04BC24C}"/>
    <cellStyle name="Normal 14 15 4 3 2 2" xfId="31323" xr:uid="{09A6ADE2-0FB4-4036-968C-34E964EF441D}"/>
    <cellStyle name="Normal 14 15 4 3 3" xfId="23235" xr:uid="{C4D41686-D323-44E5-84E9-EF7F77E7DF0E}"/>
    <cellStyle name="Normal 14 15 4 4" xfId="9757" xr:uid="{EA8CB0AF-42E3-4FD9-8566-C9CEACC07D24}"/>
    <cellStyle name="Normal 14 15 4 4 2" xfId="25933" xr:uid="{7A9B32B5-752E-4E2D-8DAA-12376E08C879}"/>
    <cellStyle name="Normal 14 15 4 5" xfId="17845" xr:uid="{65DBC9A4-7197-4107-ABC0-48814D21911D}"/>
    <cellStyle name="Normal 14 15 5" xfId="3018" xr:uid="{00000000-0005-0000-0000-0000DE060000}"/>
    <cellStyle name="Normal 14 15 5 2" xfId="11106" xr:uid="{7B0FA504-AF32-4635-943D-2E761675D41E}"/>
    <cellStyle name="Normal 14 15 5 2 2" xfId="27282" xr:uid="{8EAFD261-1E5A-4C15-9D3D-F3DA1A9A50E4}"/>
    <cellStyle name="Normal 14 15 5 3" xfId="19194" xr:uid="{45729EAC-4D76-4FD9-A28C-A0B4843A5BD2}"/>
    <cellStyle name="Normal 14 15 6" xfId="5712" xr:uid="{00000000-0005-0000-0000-0000DF060000}"/>
    <cellStyle name="Normal 14 15 6 2" xfId="13800" xr:uid="{DD511293-5506-42E1-AC0B-4007185E6E91}"/>
    <cellStyle name="Normal 14 15 6 2 2" xfId="29976" xr:uid="{57667224-057E-4CFF-88EF-EDD528D9DF82}"/>
    <cellStyle name="Normal 14 15 6 3" xfId="21888" xr:uid="{C8226AB6-4D96-4262-89AD-52ABB9E27338}"/>
    <cellStyle name="Normal 14 15 7" xfId="8410" xr:uid="{EAEF8103-1EAC-4B5B-9A58-365216CBB829}"/>
    <cellStyle name="Normal 14 15 7 2" xfId="24586" xr:uid="{9CB878C6-91BA-4C92-A447-536F83028F5F}"/>
    <cellStyle name="Normal 14 15 8" xfId="16498" xr:uid="{0AF7A855-28C3-4A69-BFD0-AF30B6E70FFD}"/>
    <cellStyle name="Normal 14 16" xfId="423" xr:uid="{00000000-0005-0000-0000-0000E0060000}"/>
    <cellStyle name="Normal 14 16 2" xfId="767" xr:uid="{00000000-0005-0000-0000-0000E1060000}"/>
    <cellStyle name="Normal 14 16 2 2" xfId="1442" xr:uid="{00000000-0005-0000-0000-0000E2060000}"/>
    <cellStyle name="Normal 14 16 2 2 2" xfId="2790" xr:uid="{00000000-0005-0000-0000-0000E3060000}"/>
    <cellStyle name="Normal 14 16 2 2 2 2" xfId="5486" xr:uid="{00000000-0005-0000-0000-0000E4060000}"/>
    <cellStyle name="Normal 14 16 2 2 2 2 2" xfId="13574" xr:uid="{D5A9EE32-EBF7-4DE9-AD74-A1EC2D427A2C}"/>
    <cellStyle name="Normal 14 16 2 2 2 2 2 2" xfId="29750" xr:uid="{C69C6B33-0818-4AFB-98F3-A692C6DD3A74}"/>
    <cellStyle name="Normal 14 16 2 2 2 2 3" xfId="21662" xr:uid="{DF9FD8E1-9B50-463E-853F-DCAA8E31ED57}"/>
    <cellStyle name="Normal 14 16 2 2 2 3" xfId="8180" xr:uid="{00000000-0005-0000-0000-0000E5060000}"/>
    <cellStyle name="Normal 14 16 2 2 2 3 2" xfId="16268" xr:uid="{52A2EB55-0DC2-4A48-AA1C-618842CB4587}"/>
    <cellStyle name="Normal 14 16 2 2 2 3 2 2" xfId="32444" xr:uid="{A8126434-B6DF-489E-91CB-6C3D0DF2F6E6}"/>
    <cellStyle name="Normal 14 16 2 2 2 3 3" xfId="24356" xr:uid="{6244F788-F4B0-4182-A035-FEA8234104AA}"/>
    <cellStyle name="Normal 14 16 2 2 2 4" xfId="10878" xr:uid="{7EB4DC25-E5F2-40CA-AC1A-61FE15ED9111}"/>
    <cellStyle name="Normal 14 16 2 2 2 4 2" xfId="27054" xr:uid="{F963D4B0-DD75-45D9-BCD1-930268E6BE41}"/>
    <cellStyle name="Normal 14 16 2 2 2 5" xfId="18966" xr:uid="{116E8643-4571-48C7-8ED7-744BF2B05B3B}"/>
    <cellStyle name="Normal 14 16 2 2 3" xfId="4139" xr:uid="{00000000-0005-0000-0000-0000E6060000}"/>
    <cellStyle name="Normal 14 16 2 2 3 2" xfId="12227" xr:uid="{5FE98F67-D311-428F-BE49-A9D9C5CC1498}"/>
    <cellStyle name="Normal 14 16 2 2 3 2 2" xfId="28403" xr:uid="{8241DDBE-16C6-433A-B4AD-3E355F3D3703}"/>
    <cellStyle name="Normal 14 16 2 2 3 3" xfId="20315" xr:uid="{F7849F5B-9545-428D-A981-546A580859F0}"/>
    <cellStyle name="Normal 14 16 2 2 4" xfId="6833" xr:uid="{00000000-0005-0000-0000-0000E7060000}"/>
    <cellStyle name="Normal 14 16 2 2 4 2" xfId="14921" xr:uid="{7EA30B3B-122C-498C-94E6-6983A293C1A3}"/>
    <cellStyle name="Normal 14 16 2 2 4 2 2" xfId="31097" xr:uid="{0F633477-3FA4-4771-90A7-921BD272A742}"/>
    <cellStyle name="Normal 14 16 2 2 4 3" xfId="23009" xr:uid="{3172448D-67AA-499C-8068-4CF557B0FB63}"/>
    <cellStyle name="Normal 14 16 2 2 5" xfId="9531" xr:uid="{A2BE2D6A-3716-44F2-A423-A85F3FFA82D9}"/>
    <cellStyle name="Normal 14 16 2 2 5 2" xfId="25707" xr:uid="{2B367F86-7911-49A0-9128-3EAF2A11D4CA}"/>
    <cellStyle name="Normal 14 16 2 2 6" xfId="17619" xr:uid="{C9404550-BD2A-4543-9297-DD1BB13D53EA}"/>
    <cellStyle name="Normal 14 16 2 3" xfId="2118" xr:uid="{00000000-0005-0000-0000-0000E8060000}"/>
    <cellStyle name="Normal 14 16 2 3 2" xfId="4814" xr:uid="{00000000-0005-0000-0000-0000E9060000}"/>
    <cellStyle name="Normal 14 16 2 3 2 2" xfId="12902" xr:uid="{BEAC365D-170E-44DE-9F90-A538104F2689}"/>
    <cellStyle name="Normal 14 16 2 3 2 2 2" xfId="29078" xr:uid="{DBD79A99-CAA8-4764-8001-90B2FCB44F58}"/>
    <cellStyle name="Normal 14 16 2 3 2 3" xfId="20990" xr:uid="{BDF9F73B-D881-492E-8A94-60E1758142B6}"/>
    <cellStyle name="Normal 14 16 2 3 3" xfId="7508" xr:uid="{00000000-0005-0000-0000-0000EA060000}"/>
    <cellStyle name="Normal 14 16 2 3 3 2" xfId="15596" xr:uid="{3C56ABC5-0BE7-4D0D-9234-8983078F9BE0}"/>
    <cellStyle name="Normal 14 16 2 3 3 2 2" xfId="31772" xr:uid="{21764D49-B5AD-4913-BE30-3B456B9440B5}"/>
    <cellStyle name="Normal 14 16 2 3 3 3" xfId="23684" xr:uid="{170058E9-9102-4DE1-A33D-F49F9D6354D9}"/>
    <cellStyle name="Normal 14 16 2 3 4" xfId="10206" xr:uid="{A9A05FCD-380B-446D-A2CB-0D46A146BFBB}"/>
    <cellStyle name="Normal 14 16 2 3 4 2" xfId="26382" xr:uid="{821C80E7-2C87-40DD-9713-CEB721B9A218}"/>
    <cellStyle name="Normal 14 16 2 3 5" xfId="18294" xr:uid="{54C0CB12-DD45-4ED1-A092-E5F7387A7922}"/>
    <cellStyle name="Normal 14 16 2 4" xfId="3467" xr:uid="{00000000-0005-0000-0000-0000EB060000}"/>
    <cellStyle name="Normal 14 16 2 4 2" xfId="11555" xr:uid="{B0FF6A5E-7EE1-4BA8-8631-8B4CE81805AC}"/>
    <cellStyle name="Normal 14 16 2 4 2 2" xfId="27731" xr:uid="{1112FF5A-9971-49DA-BED6-7D5C5F36CF87}"/>
    <cellStyle name="Normal 14 16 2 4 3" xfId="19643" xr:uid="{18C763C6-C87F-4C64-88AC-C8B9B5FF43CC}"/>
    <cellStyle name="Normal 14 16 2 5" xfId="6161" xr:uid="{00000000-0005-0000-0000-0000EC060000}"/>
    <cellStyle name="Normal 14 16 2 5 2" xfId="14249" xr:uid="{541593AC-1B94-4284-8A47-696514D67F91}"/>
    <cellStyle name="Normal 14 16 2 5 2 2" xfId="30425" xr:uid="{1FB66FB6-9062-4B60-9556-D1A369D33B3A}"/>
    <cellStyle name="Normal 14 16 2 5 3" xfId="22337" xr:uid="{E97F2047-D1BB-423E-8D91-03CA27C6C892}"/>
    <cellStyle name="Normal 14 16 2 6" xfId="8859" xr:uid="{5CAF8CD5-138A-4808-B808-A4FF5CFB3B1C}"/>
    <cellStyle name="Normal 14 16 2 6 2" xfId="25035" xr:uid="{F7A3EEBE-E70A-406F-99F1-19CA67C2CD57}"/>
    <cellStyle name="Normal 14 16 2 7" xfId="16947" xr:uid="{E075078E-D760-4E08-B2BF-090916891921}"/>
    <cellStyle name="Normal 14 16 3" xfId="1106" xr:uid="{00000000-0005-0000-0000-0000ED060000}"/>
    <cellStyle name="Normal 14 16 3 2" xfId="2454" xr:uid="{00000000-0005-0000-0000-0000EE060000}"/>
    <cellStyle name="Normal 14 16 3 2 2" xfId="5150" xr:uid="{00000000-0005-0000-0000-0000EF060000}"/>
    <cellStyle name="Normal 14 16 3 2 2 2" xfId="13238" xr:uid="{E993B72F-BA0E-4D50-9BFB-A215C013B79D}"/>
    <cellStyle name="Normal 14 16 3 2 2 2 2" xfId="29414" xr:uid="{5CDEF6D3-55C9-43CA-956B-EB95F3B8AEE0}"/>
    <cellStyle name="Normal 14 16 3 2 2 3" xfId="21326" xr:uid="{78ECDBC8-F883-4490-B835-C83422107893}"/>
    <cellStyle name="Normal 14 16 3 2 3" xfId="7844" xr:uid="{00000000-0005-0000-0000-0000F0060000}"/>
    <cellStyle name="Normal 14 16 3 2 3 2" xfId="15932" xr:uid="{114A85C1-DC0D-4E8F-A8D2-F648E4643729}"/>
    <cellStyle name="Normal 14 16 3 2 3 2 2" xfId="32108" xr:uid="{D5DB7FC9-DFC9-4C53-B867-11C7A23DE278}"/>
    <cellStyle name="Normal 14 16 3 2 3 3" xfId="24020" xr:uid="{9D9B8919-B638-4DC4-B4A1-B295A0324225}"/>
    <cellStyle name="Normal 14 16 3 2 4" xfId="10542" xr:uid="{6BA2DC66-FB44-4178-8F8C-EA2022F3BD81}"/>
    <cellStyle name="Normal 14 16 3 2 4 2" xfId="26718" xr:uid="{FA24FE86-19A4-4979-A5C7-1496F524B54A}"/>
    <cellStyle name="Normal 14 16 3 2 5" xfId="18630" xr:uid="{75169F39-F88B-4E50-BC80-4993D99CC08E}"/>
    <cellStyle name="Normal 14 16 3 3" xfId="3803" xr:uid="{00000000-0005-0000-0000-0000F1060000}"/>
    <cellStyle name="Normal 14 16 3 3 2" xfId="11891" xr:uid="{47403BDF-22F8-46DB-B23B-A9C516EF0B10}"/>
    <cellStyle name="Normal 14 16 3 3 2 2" xfId="28067" xr:uid="{66BD0D33-3F60-44A3-A4B4-C1941E3E88FE}"/>
    <cellStyle name="Normal 14 16 3 3 3" xfId="19979" xr:uid="{A244E48E-23F5-4CBA-8945-B2CEA609C66E}"/>
    <cellStyle name="Normal 14 16 3 4" xfId="6497" xr:uid="{00000000-0005-0000-0000-0000F2060000}"/>
    <cellStyle name="Normal 14 16 3 4 2" xfId="14585" xr:uid="{233E85DF-D3C1-492B-A810-C6087A776103}"/>
    <cellStyle name="Normal 14 16 3 4 2 2" xfId="30761" xr:uid="{27C61845-A404-43AE-81A3-67B0DFB63268}"/>
    <cellStyle name="Normal 14 16 3 4 3" xfId="22673" xr:uid="{CFA45A32-3B72-4CF4-B46B-05D825F2F9D5}"/>
    <cellStyle name="Normal 14 16 3 5" xfId="9195" xr:uid="{A751C114-0499-42B8-8470-AF0E8FA1061C}"/>
    <cellStyle name="Normal 14 16 3 5 2" xfId="25371" xr:uid="{51A920DD-1514-4F8E-8DC8-952F786962B1}"/>
    <cellStyle name="Normal 14 16 3 6" xfId="17283" xr:uid="{BDBE3FDE-30B8-4781-AD28-3972A33901A5}"/>
    <cellStyle name="Normal 14 16 4" xfId="1782" xr:uid="{00000000-0005-0000-0000-0000F3060000}"/>
    <cellStyle name="Normal 14 16 4 2" xfId="4478" xr:uid="{00000000-0005-0000-0000-0000F4060000}"/>
    <cellStyle name="Normal 14 16 4 2 2" xfId="12566" xr:uid="{74DAC2FD-7B22-41E0-9E17-5BDCB28559A0}"/>
    <cellStyle name="Normal 14 16 4 2 2 2" xfId="28742" xr:uid="{90BDDA35-341B-4272-ACC3-37B1A0DF86D4}"/>
    <cellStyle name="Normal 14 16 4 2 3" xfId="20654" xr:uid="{3D093748-7AEE-4AD8-BBCC-D24096EFE15C}"/>
    <cellStyle name="Normal 14 16 4 3" xfId="7172" xr:uid="{00000000-0005-0000-0000-0000F5060000}"/>
    <cellStyle name="Normal 14 16 4 3 2" xfId="15260" xr:uid="{3A93394D-D483-4D01-9F11-7169A98E0D74}"/>
    <cellStyle name="Normal 14 16 4 3 2 2" xfId="31436" xr:uid="{B5B84FC5-6E4A-4416-BDDB-95BC34877EA4}"/>
    <cellStyle name="Normal 14 16 4 3 3" xfId="23348" xr:uid="{6A35695F-79A6-4AF0-A43B-47A49155FC6E}"/>
    <cellStyle name="Normal 14 16 4 4" xfId="9870" xr:uid="{8D5FA79B-B54F-40B6-8BF6-21E50045BD19}"/>
    <cellStyle name="Normal 14 16 4 4 2" xfId="26046" xr:uid="{1AF99BF5-C3E6-4683-8D68-B154D2CD3E1D}"/>
    <cellStyle name="Normal 14 16 4 5" xfId="17958" xr:uid="{DD562962-792A-43D0-8528-AE78C1057B62}"/>
    <cellStyle name="Normal 14 16 5" xfId="3131" xr:uid="{00000000-0005-0000-0000-0000F6060000}"/>
    <cellStyle name="Normal 14 16 5 2" xfId="11219" xr:uid="{16CF9CFF-A5BA-416A-8546-DEC58FCDA09E}"/>
    <cellStyle name="Normal 14 16 5 2 2" xfId="27395" xr:uid="{678322A0-DC5B-4075-AF6A-8AD3927622DA}"/>
    <cellStyle name="Normal 14 16 5 3" xfId="19307" xr:uid="{C5E8DE10-00FE-46BD-B23A-BC00A60BC8C9}"/>
    <cellStyle name="Normal 14 16 6" xfId="5825" xr:uid="{00000000-0005-0000-0000-0000F7060000}"/>
    <cellStyle name="Normal 14 16 6 2" xfId="13913" xr:uid="{CE796EC0-3FD2-4775-AFF7-9F0CF8261C6A}"/>
    <cellStyle name="Normal 14 16 6 2 2" xfId="30089" xr:uid="{77535FBF-FCF9-45BD-A493-304A7FBF95C6}"/>
    <cellStyle name="Normal 14 16 6 3" xfId="22001" xr:uid="{A9FD1F9D-2415-4C8D-8AD6-E160FA1C60BF}"/>
    <cellStyle name="Normal 14 16 7" xfId="8523" xr:uid="{A4D3345C-7795-48CD-BCF0-901E608F1511}"/>
    <cellStyle name="Normal 14 16 7 2" xfId="24699" xr:uid="{1FDF574B-7777-4150-AC5B-9FE149CB5560}"/>
    <cellStyle name="Normal 14 16 8" xfId="16611" xr:uid="{D1B5A4B3-1A7D-466D-9272-5C8759A8A753}"/>
    <cellStyle name="Normal 14 17" xfId="444" xr:uid="{00000000-0005-0000-0000-0000F8060000}"/>
    <cellStyle name="Normal 14 17 2" xfId="1119" xr:uid="{00000000-0005-0000-0000-0000F9060000}"/>
    <cellStyle name="Normal 14 17 2 2" xfId="2467" xr:uid="{00000000-0005-0000-0000-0000FA060000}"/>
    <cellStyle name="Normal 14 17 2 2 2" xfId="5163" xr:uid="{00000000-0005-0000-0000-0000FB060000}"/>
    <cellStyle name="Normal 14 17 2 2 2 2" xfId="13251" xr:uid="{E887EC69-ED85-4B66-9CFF-643B0F375F8B}"/>
    <cellStyle name="Normal 14 17 2 2 2 2 2" xfId="29427" xr:uid="{A853C498-15AE-4F93-B37A-83B7899360C9}"/>
    <cellStyle name="Normal 14 17 2 2 2 3" xfId="21339" xr:uid="{3FED8F28-464D-4252-B42E-CE56F5F86C71}"/>
    <cellStyle name="Normal 14 17 2 2 3" xfId="7857" xr:uid="{00000000-0005-0000-0000-0000FC060000}"/>
    <cellStyle name="Normal 14 17 2 2 3 2" xfId="15945" xr:uid="{ECBE7C4C-F097-4F1E-AEA5-A9350EC1C8B6}"/>
    <cellStyle name="Normal 14 17 2 2 3 2 2" xfId="32121" xr:uid="{0A19B0C3-4B81-4E11-82F6-9A9716AD4B87}"/>
    <cellStyle name="Normal 14 17 2 2 3 3" xfId="24033" xr:uid="{30BBD11E-476D-403A-AA19-F5B93CA980DE}"/>
    <cellStyle name="Normal 14 17 2 2 4" xfId="10555" xr:uid="{BB789CEB-741E-45D0-97CD-C1F55DEC1567}"/>
    <cellStyle name="Normal 14 17 2 2 4 2" xfId="26731" xr:uid="{45E4E4F1-AFBC-40CD-8579-F8271ED16A74}"/>
    <cellStyle name="Normal 14 17 2 2 5" xfId="18643" xr:uid="{FB757353-216E-405A-984A-6291326C85CE}"/>
    <cellStyle name="Normal 14 17 2 3" xfId="3816" xr:uid="{00000000-0005-0000-0000-0000FD060000}"/>
    <cellStyle name="Normal 14 17 2 3 2" xfId="11904" xr:uid="{3DC7BD11-EF3A-4374-88C2-EECF6652A6E2}"/>
    <cellStyle name="Normal 14 17 2 3 2 2" xfId="28080" xr:uid="{887F2FAF-48A7-4103-A795-EBEEF3DBB2BF}"/>
    <cellStyle name="Normal 14 17 2 3 3" xfId="19992" xr:uid="{911FE236-ECCA-4E2D-996D-7ECB714E406E}"/>
    <cellStyle name="Normal 14 17 2 4" xfId="6510" xr:uid="{00000000-0005-0000-0000-0000FE060000}"/>
    <cellStyle name="Normal 14 17 2 4 2" xfId="14598" xr:uid="{2B1311AF-C249-49E5-957B-FD18268611F7}"/>
    <cellStyle name="Normal 14 17 2 4 2 2" xfId="30774" xr:uid="{89B3C7AF-7582-474A-9D63-5FD8BB634BD2}"/>
    <cellStyle name="Normal 14 17 2 4 3" xfId="22686" xr:uid="{E0CB5799-E230-4462-8F91-386D06B52CEC}"/>
    <cellStyle name="Normal 14 17 2 5" xfId="9208" xr:uid="{FFA2CB34-D699-4103-A74B-582A4B7C096C}"/>
    <cellStyle name="Normal 14 17 2 5 2" xfId="25384" xr:uid="{6FD925C2-7E2E-4475-91D0-F4518D567982}"/>
    <cellStyle name="Normal 14 17 2 6" xfId="17296" xr:uid="{12C359D1-6BCA-4EBD-BB03-5646FB19460C}"/>
    <cellStyle name="Normal 14 17 3" xfId="1795" xr:uid="{00000000-0005-0000-0000-0000FF060000}"/>
    <cellStyle name="Normal 14 17 3 2" xfId="4491" xr:uid="{00000000-0005-0000-0000-000000070000}"/>
    <cellStyle name="Normal 14 17 3 2 2" xfId="12579" xr:uid="{38A362D4-459E-4F8C-8267-BB1631415600}"/>
    <cellStyle name="Normal 14 17 3 2 2 2" xfId="28755" xr:uid="{3F9C75F6-2373-4EAE-980E-E57B594735D2}"/>
    <cellStyle name="Normal 14 17 3 2 3" xfId="20667" xr:uid="{3D13FF6C-84D3-47FA-B5FA-F621605EF1A3}"/>
    <cellStyle name="Normal 14 17 3 3" xfId="7185" xr:uid="{00000000-0005-0000-0000-000001070000}"/>
    <cellStyle name="Normal 14 17 3 3 2" xfId="15273" xr:uid="{AAA2B457-BB1A-4316-BA71-8179ABE1871F}"/>
    <cellStyle name="Normal 14 17 3 3 2 2" xfId="31449" xr:uid="{0C29E9D2-6BCD-408D-BC5C-D3EA93A41FC8}"/>
    <cellStyle name="Normal 14 17 3 3 3" xfId="23361" xr:uid="{D9A6FFB1-46D5-4CDD-9B48-08EA30B2D12D}"/>
    <cellStyle name="Normal 14 17 3 4" xfId="9883" xr:uid="{6CFA4DCD-6ED1-4086-868B-571B5D70B079}"/>
    <cellStyle name="Normal 14 17 3 4 2" xfId="26059" xr:uid="{CEEB306E-5D57-48A4-9604-7A34796924F7}"/>
    <cellStyle name="Normal 14 17 3 5" xfId="17971" xr:uid="{B7B96514-D50D-4121-A799-950245470B29}"/>
    <cellStyle name="Normal 14 17 4" xfId="3144" xr:uid="{00000000-0005-0000-0000-000002070000}"/>
    <cellStyle name="Normal 14 17 4 2" xfId="11232" xr:uid="{B2F5F332-3AF3-41F4-A9E0-44158D8CD6DF}"/>
    <cellStyle name="Normal 14 17 4 2 2" xfId="27408" xr:uid="{7461EAF2-527E-42D5-960C-C03D81D2E379}"/>
    <cellStyle name="Normal 14 17 4 3" xfId="19320" xr:uid="{A8D81A36-C274-49EB-BA9D-7E32141F5161}"/>
    <cellStyle name="Normal 14 17 5" xfId="5838" xr:uid="{00000000-0005-0000-0000-000003070000}"/>
    <cellStyle name="Normal 14 17 5 2" xfId="13926" xr:uid="{54046847-8F78-411B-96F7-777622518E65}"/>
    <cellStyle name="Normal 14 17 5 2 2" xfId="30102" xr:uid="{F46225B8-A163-4E3C-BFA9-AE52E7783542}"/>
    <cellStyle name="Normal 14 17 5 3" xfId="22014" xr:uid="{A690A4FC-4E92-4B34-84E1-F5EEEDAE8710}"/>
    <cellStyle name="Normal 14 17 6" xfId="8536" xr:uid="{08123715-CD53-44E2-BB47-A82FC60B4D4B}"/>
    <cellStyle name="Normal 14 17 6 2" xfId="24712" xr:uid="{051B1D09-788E-4340-8852-174CF069B352}"/>
    <cellStyle name="Normal 14 17 7" xfId="16624" xr:uid="{E99FBEAA-245A-4FC9-89AC-36614A59F5ED}"/>
    <cellStyle name="Normal 14 18" xfId="783" xr:uid="{00000000-0005-0000-0000-000004070000}"/>
    <cellStyle name="Normal 14 18 2" xfId="2131" xr:uid="{00000000-0005-0000-0000-000005070000}"/>
    <cellStyle name="Normal 14 18 2 2" xfId="4827" xr:uid="{00000000-0005-0000-0000-000006070000}"/>
    <cellStyle name="Normal 14 18 2 2 2" xfId="12915" xr:uid="{D3091BAF-EB5F-4186-A962-9B2FDE8A7DE9}"/>
    <cellStyle name="Normal 14 18 2 2 2 2" xfId="29091" xr:uid="{6C70E7E8-93AC-47BC-A1FB-748F97D9BB8C}"/>
    <cellStyle name="Normal 14 18 2 2 3" xfId="21003" xr:uid="{C05C296C-2FEE-493A-B869-D504F611013C}"/>
    <cellStyle name="Normal 14 18 2 3" xfId="7521" xr:uid="{00000000-0005-0000-0000-000007070000}"/>
    <cellStyle name="Normal 14 18 2 3 2" xfId="15609" xr:uid="{0E88AE2D-1E6F-4B07-9FCF-602BE218DD2D}"/>
    <cellStyle name="Normal 14 18 2 3 2 2" xfId="31785" xr:uid="{B380444C-DAA0-4785-890E-4243999E4670}"/>
    <cellStyle name="Normal 14 18 2 3 3" xfId="23697" xr:uid="{3A2950A7-5482-4DEB-850D-62AD15DDCC0C}"/>
    <cellStyle name="Normal 14 18 2 4" xfId="10219" xr:uid="{6B24948E-3C56-498B-9C07-1EE2CDCDA7D5}"/>
    <cellStyle name="Normal 14 18 2 4 2" xfId="26395" xr:uid="{E734CAC8-4820-4C3A-8392-141BC2D61203}"/>
    <cellStyle name="Normal 14 18 2 5" xfId="18307" xr:uid="{6B9E5D57-BEF2-4D1F-A181-2E0CE6736852}"/>
    <cellStyle name="Normal 14 18 3" xfId="3480" xr:uid="{00000000-0005-0000-0000-000008070000}"/>
    <cellStyle name="Normal 14 18 3 2" xfId="11568" xr:uid="{90656969-5CE9-4256-BF39-8778F940BF23}"/>
    <cellStyle name="Normal 14 18 3 2 2" xfId="27744" xr:uid="{B8F6759B-5521-458C-B210-F311A0C7BCA8}"/>
    <cellStyle name="Normal 14 18 3 3" xfId="19656" xr:uid="{46A7E31B-BEDC-4534-BF14-D564727978B2}"/>
    <cellStyle name="Normal 14 18 4" xfId="6174" xr:uid="{00000000-0005-0000-0000-000009070000}"/>
    <cellStyle name="Normal 14 18 4 2" xfId="14262" xr:uid="{4432048C-D74E-490E-9A38-4324950B6136}"/>
    <cellStyle name="Normal 14 18 4 2 2" xfId="30438" xr:uid="{DB49E75F-CE7C-4236-B40A-A8534B37EAF6}"/>
    <cellStyle name="Normal 14 18 4 3" xfId="22350" xr:uid="{6E1017E5-41B4-40B7-889F-7BD564569245}"/>
    <cellStyle name="Normal 14 18 5" xfId="8872" xr:uid="{16A37B9B-C048-452D-B858-B56207EFA977}"/>
    <cellStyle name="Normal 14 18 5 2" xfId="25048" xr:uid="{1A66AAA4-C06C-418F-B376-6E3FE8BE10BB}"/>
    <cellStyle name="Normal 14 18 6" xfId="16960" xr:uid="{957BC6EA-5DE2-4A14-93A9-D2F99342E8A8}"/>
    <cellStyle name="Normal 14 19" xfId="1459" xr:uid="{00000000-0005-0000-0000-00000A070000}"/>
    <cellStyle name="Normal 14 19 2" xfId="4155" xr:uid="{00000000-0005-0000-0000-00000B070000}"/>
    <cellStyle name="Normal 14 19 2 2" xfId="12243" xr:uid="{91B4C410-5FCD-4325-97A8-F0D75D1E1954}"/>
    <cellStyle name="Normal 14 19 2 2 2" xfId="28419" xr:uid="{BA3DD0F9-F859-4B7E-AB3D-BF4B9D178F4D}"/>
    <cellStyle name="Normal 14 19 2 3" xfId="20331" xr:uid="{18516E5D-CFFC-4018-869B-84ACFADC7643}"/>
    <cellStyle name="Normal 14 19 3" xfId="6849" xr:uid="{00000000-0005-0000-0000-00000C070000}"/>
    <cellStyle name="Normal 14 19 3 2" xfId="14937" xr:uid="{97D4AA19-3AD5-4529-9271-EAEF03CA64B2}"/>
    <cellStyle name="Normal 14 19 3 2 2" xfId="31113" xr:uid="{90F55492-7E24-49DE-8BE7-32675F4EF2FA}"/>
    <cellStyle name="Normal 14 19 3 3" xfId="23025" xr:uid="{47D9594B-3452-404B-9A71-2A2C67523574}"/>
    <cellStyle name="Normal 14 19 4" xfId="9547" xr:uid="{35A4181D-761B-4DB4-B955-428B9C26E7A5}"/>
    <cellStyle name="Normal 14 19 4 2" xfId="25723" xr:uid="{31427F09-104B-4D0D-A9B1-E973C9C2AD1C}"/>
    <cellStyle name="Normal 14 19 5" xfId="17635" xr:uid="{4C58CB9F-67B7-4DE3-A259-9C3AC036BD74}"/>
    <cellStyle name="Normal 14 2" xfId="71" xr:uid="{00000000-0005-0000-0000-00000D070000}"/>
    <cellStyle name="Normal 14 2 2" xfId="477" xr:uid="{00000000-0005-0000-0000-00000E070000}"/>
    <cellStyle name="Normal 14 2 2 2" xfId="1152" xr:uid="{00000000-0005-0000-0000-00000F070000}"/>
    <cellStyle name="Normal 14 2 2 2 2" xfId="2500" xr:uid="{00000000-0005-0000-0000-000010070000}"/>
    <cellStyle name="Normal 14 2 2 2 2 2" xfId="5196" xr:uid="{00000000-0005-0000-0000-000011070000}"/>
    <cellStyle name="Normal 14 2 2 2 2 2 2" xfId="13284" xr:uid="{F373B56C-043B-4061-A12F-14C6CF75B1FA}"/>
    <cellStyle name="Normal 14 2 2 2 2 2 2 2" xfId="29460" xr:uid="{99DF63AA-B955-436A-B46C-ED9C69FC8472}"/>
    <cellStyle name="Normal 14 2 2 2 2 2 3" xfId="21372" xr:uid="{3BA344A3-A862-4A78-A95F-71E2E9BD62ED}"/>
    <cellStyle name="Normal 14 2 2 2 2 3" xfId="7890" xr:uid="{00000000-0005-0000-0000-000012070000}"/>
    <cellStyle name="Normal 14 2 2 2 2 3 2" xfId="15978" xr:uid="{82131B63-98A9-4AF0-88E2-7945CF56A8D2}"/>
    <cellStyle name="Normal 14 2 2 2 2 3 2 2" xfId="32154" xr:uid="{4F167C16-3657-4032-A761-A950FEC91BEE}"/>
    <cellStyle name="Normal 14 2 2 2 2 3 3" xfId="24066" xr:uid="{E5C82DCC-6D39-458F-A46C-6307C906F271}"/>
    <cellStyle name="Normal 14 2 2 2 2 4" xfId="10588" xr:uid="{47DC7028-41D3-4122-BE87-60880EE4473D}"/>
    <cellStyle name="Normal 14 2 2 2 2 4 2" xfId="26764" xr:uid="{457B550B-0F94-4BA3-986D-0B4914929E5B}"/>
    <cellStyle name="Normal 14 2 2 2 2 5" xfId="18676" xr:uid="{460E7424-9050-41AC-A5B6-E230E0D1ECD2}"/>
    <cellStyle name="Normal 14 2 2 2 3" xfId="3849" xr:uid="{00000000-0005-0000-0000-000013070000}"/>
    <cellStyle name="Normal 14 2 2 2 3 2" xfId="11937" xr:uid="{48C56D84-0EF8-49DC-B39B-6E664B5E45BD}"/>
    <cellStyle name="Normal 14 2 2 2 3 2 2" xfId="28113" xr:uid="{FE67160F-2927-4FE1-898D-D00F56EBBE7A}"/>
    <cellStyle name="Normal 14 2 2 2 3 3" xfId="20025" xr:uid="{62BD9ED7-4929-45A9-8CD9-9F292E77D522}"/>
    <cellStyle name="Normal 14 2 2 2 4" xfId="6543" xr:uid="{00000000-0005-0000-0000-000014070000}"/>
    <cellStyle name="Normal 14 2 2 2 4 2" xfId="14631" xr:uid="{6D7F1681-D7C1-4CD0-ADA2-FD2635424FD1}"/>
    <cellStyle name="Normal 14 2 2 2 4 2 2" xfId="30807" xr:uid="{2FBE28C3-0322-4491-BA2E-1B9BA9086098}"/>
    <cellStyle name="Normal 14 2 2 2 4 3" xfId="22719" xr:uid="{DF9662CE-39F8-4842-8736-C7E28804C5B9}"/>
    <cellStyle name="Normal 14 2 2 2 5" xfId="9241" xr:uid="{AAD076FB-A544-42F2-AD0D-AC12543A0E0B}"/>
    <cellStyle name="Normal 14 2 2 2 5 2" xfId="25417" xr:uid="{F1BC361D-D6C2-4615-88E2-F1BC16333FD4}"/>
    <cellStyle name="Normal 14 2 2 2 6" xfId="17329" xr:uid="{48535218-7543-490F-9628-3CAB85BE47E2}"/>
    <cellStyle name="Normal 14 2 2 3" xfId="1828" xr:uid="{00000000-0005-0000-0000-000015070000}"/>
    <cellStyle name="Normal 14 2 2 3 2" xfId="4524" xr:uid="{00000000-0005-0000-0000-000016070000}"/>
    <cellStyle name="Normal 14 2 2 3 2 2" xfId="12612" xr:uid="{F7DBB836-C2AA-4ABC-8A0E-87E23BE329BD}"/>
    <cellStyle name="Normal 14 2 2 3 2 2 2" xfId="28788" xr:uid="{A7617C2A-971D-4978-99A8-8A30969C6B35}"/>
    <cellStyle name="Normal 14 2 2 3 2 3" xfId="20700" xr:uid="{64E40FBD-F036-4D50-B1B9-1CCE948CA92F}"/>
    <cellStyle name="Normal 14 2 2 3 3" xfId="7218" xr:uid="{00000000-0005-0000-0000-000017070000}"/>
    <cellStyle name="Normal 14 2 2 3 3 2" xfId="15306" xr:uid="{FB47B944-6F25-4CD2-A1CD-F76112CBD6CA}"/>
    <cellStyle name="Normal 14 2 2 3 3 2 2" xfId="31482" xr:uid="{9929F2CF-935E-4A4A-98BF-75CBF9111155}"/>
    <cellStyle name="Normal 14 2 2 3 3 3" xfId="23394" xr:uid="{BD354EF6-5F76-4986-979F-36F0F25BE2D0}"/>
    <cellStyle name="Normal 14 2 2 3 4" xfId="9916" xr:uid="{6E1B1777-26A8-480E-A2BB-04EDAD07DE0A}"/>
    <cellStyle name="Normal 14 2 2 3 4 2" xfId="26092" xr:uid="{6378425C-4972-4865-B6A4-29865D53685A}"/>
    <cellStyle name="Normal 14 2 2 3 5" xfId="18004" xr:uid="{0FB00792-658B-44AF-AD1F-6A1AD7B2C257}"/>
    <cellStyle name="Normal 14 2 2 4" xfId="3177" xr:uid="{00000000-0005-0000-0000-000018070000}"/>
    <cellStyle name="Normal 14 2 2 4 2" xfId="11265" xr:uid="{60517159-BD64-422B-8618-84C66EE88DB3}"/>
    <cellStyle name="Normal 14 2 2 4 2 2" xfId="27441" xr:uid="{9CD1FBDC-0FCC-438C-AC02-1D25CEA8E405}"/>
    <cellStyle name="Normal 14 2 2 4 3" xfId="19353" xr:uid="{2D8FE29F-96DA-4491-9034-6CBAEC7E485E}"/>
    <cellStyle name="Normal 14 2 2 5" xfId="5871" xr:uid="{00000000-0005-0000-0000-000019070000}"/>
    <cellStyle name="Normal 14 2 2 5 2" xfId="13959" xr:uid="{F743A64C-4F6E-4CB8-A914-26232EA405E5}"/>
    <cellStyle name="Normal 14 2 2 5 2 2" xfId="30135" xr:uid="{101EA04F-0FD8-405E-B0D2-535635A30F4B}"/>
    <cellStyle name="Normal 14 2 2 5 3" xfId="22047" xr:uid="{AE7F61EF-1233-4DBD-B8B2-8CC79100B3A4}"/>
    <cellStyle name="Normal 14 2 2 6" xfId="8569" xr:uid="{8095103F-459B-4983-BC37-AB1165D12834}"/>
    <cellStyle name="Normal 14 2 2 6 2" xfId="24745" xr:uid="{396BC889-6CB9-4F7B-8DCA-835FF32ADEC7}"/>
    <cellStyle name="Normal 14 2 2 7" xfId="16657" xr:uid="{ABB7BC79-22F1-4426-BFCC-42C63A2CEC11}"/>
    <cellStyle name="Normal 14 2 3" xfId="816" xr:uid="{00000000-0005-0000-0000-00001A070000}"/>
    <cellStyle name="Normal 14 2 3 2" xfId="2164" xr:uid="{00000000-0005-0000-0000-00001B070000}"/>
    <cellStyle name="Normal 14 2 3 2 2" xfId="4860" xr:uid="{00000000-0005-0000-0000-00001C070000}"/>
    <cellStyle name="Normal 14 2 3 2 2 2" xfId="12948" xr:uid="{100578B9-E398-43E8-A2D7-802C895F137E}"/>
    <cellStyle name="Normal 14 2 3 2 2 2 2" xfId="29124" xr:uid="{97F29EBC-A4D6-4744-9D81-13417738AFDF}"/>
    <cellStyle name="Normal 14 2 3 2 2 3" xfId="21036" xr:uid="{D5278F9C-DCD5-4E38-8971-FE70AA62227A}"/>
    <cellStyle name="Normal 14 2 3 2 3" xfId="7554" xr:uid="{00000000-0005-0000-0000-00001D070000}"/>
    <cellStyle name="Normal 14 2 3 2 3 2" xfId="15642" xr:uid="{3DACF2EE-F599-4744-9F74-9CEF1C2FF348}"/>
    <cellStyle name="Normal 14 2 3 2 3 2 2" xfId="31818" xr:uid="{837F69A9-3C39-42D0-A462-DC38BE444D97}"/>
    <cellStyle name="Normal 14 2 3 2 3 3" xfId="23730" xr:uid="{BF813F3B-2568-4F3D-A24E-9DE9A69122F5}"/>
    <cellStyle name="Normal 14 2 3 2 4" xfId="10252" xr:uid="{415AFBA6-DE42-4BCE-B26D-D352B134E23B}"/>
    <cellStyle name="Normal 14 2 3 2 4 2" xfId="26428" xr:uid="{5F0A5B1D-7D07-4D8F-9028-BF0A937CDE85}"/>
    <cellStyle name="Normal 14 2 3 2 5" xfId="18340" xr:uid="{2C2315FE-31CF-4B5B-BC1E-DF82BB28772A}"/>
    <cellStyle name="Normal 14 2 3 3" xfId="3513" xr:uid="{00000000-0005-0000-0000-00001E070000}"/>
    <cellStyle name="Normal 14 2 3 3 2" xfId="11601" xr:uid="{561FC768-ACB9-4A86-958F-9DA0FE9AE987}"/>
    <cellStyle name="Normal 14 2 3 3 2 2" xfId="27777" xr:uid="{65D7F47A-21A4-41F2-A51F-B65439C1D5F8}"/>
    <cellStyle name="Normal 14 2 3 3 3" xfId="19689" xr:uid="{06CB272D-8467-4420-8D99-F9D43F195AD3}"/>
    <cellStyle name="Normal 14 2 3 4" xfId="6207" xr:uid="{00000000-0005-0000-0000-00001F070000}"/>
    <cellStyle name="Normal 14 2 3 4 2" xfId="14295" xr:uid="{21EC640D-0D90-466A-AAE6-5438F58E5BC0}"/>
    <cellStyle name="Normal 14 2 3 4 2 2" xfId="30471" xr:uid="{D2CF6D86-A2F7-4860-9C57-23E2700567EC}"/>
    <cellStyle name="Normal 14 2 3 4 3" xfId="22383" xr:uid="{1D5C69D6-36BC-49F9-95E8-8A136A63E795}"/>
    <cellStyle name="Normal 14 2 3 5" xfId="8905" xr:uid="{64929CC1-2595-4994-A057-C6987B326244}"/>
    <cellStyle name="Normal 14 2 3 5 2" xfId="25081" xr:uid="{96ABC031-2DD9-4859-90FB-4236B119DF43}"/>
    <cellStyle name="Normal 14 2 3 6" xfId="16993" xr:uid="{DADB1F63-7E51-4AF8-A646-AD21C4164148}"/>
    <cellStyle name="Normal 14 2 4" xfId="1492" xr:uid="{00000000-0005-0000-0000-000020070000}"/>
    <cellStyle name="Normal 14 2 4 2" xfId="4188" xr:uid="{00000000-0005-0000-0000-000021070000}"/>
    <cellStyle name="Normal 14 2 4 2 2" xfId="12276" xr:uid="{1FB511B3-085E-4FBF-AB00-2BABC136008C}"/>
    <cellStyle name="Normal 14 2 4 2 2 2" xfId="28452" xr:uid="{E94F1DD9-A066-4DAB-96C7-89E5FCB0337F}"/>
    <cellStyle name="Normal 14 2 4 2 3" xfId="20364" xr:uid="{D2EB10F5-1DEF-44FE-96F7-30808D8E8A08}"/>
    <cellStyle name="Normal 14 2 4 3" xfId="6882" xr:uid="{00000000-0005-0000-0000-000022070000}"/>
    <cellStyle name="Normal 14 2 4 3 2" xfId="14970" xr:uid="{D3137636-EA3B-4F3A-BED8-370D1D6C26BA}"/>
    <cellStyle name="Normal 14 2 4 3 2 2" xfId="31146" xr:uid="{F4E0A9A1-A950-4234-AB14-6E175C2C9BDE}"/>
    <cellStyle name="Normal 14 2 4 3 3" xfId="23058" xr:uid="{40817EBD-0535-4C62-834D-CE95207E37D9}"/>
    <cellStyle name="Normal 14 2 4 4" xfId="9580" xr:uid="{60C38A98-E95A-4882-BC14-13AFD54CAF6B}"/>
    <cellStyle name="Normal 14 2 4 4 2" xfId="25756" xr:uid="{FC2AC2C1-A7D9-4192-BC4A-52F7F188FC5B}"/>
    <cellStyle name="Normal 14 2 4 5" xfId="17668" xr:uid="{34853A70-FE99-4ED7-88C5-2F52873ED7AC}"/>
    <cellStyle name="Normal 14 2 5" xfId="2841" xr:uid="{00000000-0005-0000-0000-000023070000}"/>
    <cellStyle name="Normal 14 2 5 2" xfId="10929" xr:uid="{62394B73-C38B-40FE-96D8-67842595408F}"/>
    <cellStyle name="Normal 14 2 5 2 2" xfId="27105" xr:uid="{AEDF91B7-53C2-49A8-9B8A-9419F18F6B1B}"/>
    <cellStyle name="Normal 14 2 5 3" xfId="19017" xr:uid="{18C86FED-1D2E-4B4D-BBF6-D77D0F4C01CE}"/>
    <cellStyle name="Normal 14 2 6" xfId="5535" xr:uid="{00000000-0005-0000-0000-000024070000}"/>
    <cellStyle name="Normal 14 2 6 2" xfId="13623" xr:uid="{75774E9D-DA2D-4128-898E-8972AD0BF22E}"/>
    <cellStyle name="Normal 14 2 6 2 2" xfId="29799" xr:uid="{BF30A912-C15A-431E-90CB-24EA9236D4C7}"/>
    <cellStyle name="Normal 14 2 6 3" xfId="21711" xr:uid="{DACB94B2-473B-462A-AB63-F649F17754CF}"/>
    <cellStyle name="Normal 14 2 7" xfId="8233" xr:uid="{7C461B04-A04E-4109-8D71-DD5FF8E79C00}"/>
    <cellStyle name="Normal 14 2 7 2" xfId="24409" xr:uid="{3294AFA5-5257-4879-9E46-AAB9F686493A}"/>
    <cellStyle name="Normal 14 2 8" xfId="16321" xr:uid="{B2219680-3833-4434-8B32-664774E5DBE7}"/>
    <cellStyle name="Normal 14 20" xfId="2808" xr:uid="{00000000-0005-0000-0000-000025070000}"/>
    <cellStyle name="Normal 14 20 2" xfId="10896" xr:uid="{5B97C1EE-4D35-42CF-AA7E-F40DB6A34BFA}"/>
    <cellStyle name="Normal 14 20 2 2" xfId="27072" xr:uid="{A6927B16-C1A2-41D8-9F9A-6B31578F44A1}"/>
    <cellStyle name="Normal 14 20 3" xfId="18984" xr:uid="{E4EBE60F-5315-4AE4-A001-096F832D9D0F}"/>
    <cellStyle name="Normal 14 21" xfId="5502" xr:uid="{00000000-0005-0000-0000-000026070000}"/>
    <cellStyle name="Normal 14 21 2" xfId="13590" xr:uid="{6AEBD43D-6DBC-404D-82A7-C14AC404FEAC}"/>
    <cellStyle name="Normal 14 21 2 2" xfId="29766" xr:uid="{A1C7D5CB-264A-46F3-9F62-A6C1B30F7738}"/>
    <cellStyle name="Normal 14 21 3" xfId="21678" xr:uid="{566A1140-B718-45D5-810A-18A7C90A359D}"/>
    <cellStyle name="Normal 14 22" xfId="8200" xr:uid="{255CCFEE-42F1-4D80-958D-E2775D02D14C}"/>
    <cellStyle name="Normal 14 22 2" xfId="24376" xr:uid="{B1D89CF7-94B1-464D-BC8C-2E43271081BD}"/>
    <cellStyle name="Normal 14 23" xfId="16288" xr:uid="{F13201E8-8BB3-4885-B294-D7DB182D2A6E}"/>
    <cellStyle name="Normal 14 3" xfId="97" xr:uid="{00000000-0005-0000-0000-000027070000}"/>
    <cellStyle name="Normal 14 3 2" xfId="501" xr:uid="{00000000-0005-0000-0000-000028070000}"/>
    <cellStyle name="Normal 14 3 2 2" xfId="1176" xr:uid="{00000000-0005-0000-0000-000029070000}"/>
    <cellStyle name="Normal 14 3 2 2 2" xfId="2524" xr:uid="{00000000-0005-0000-0000-00002A070000}"/>
    <cellStyle name="Normal 14 3 2 2 2 2" xfId="5220" xr:uid="{00000000-0005-0000-0000-00002B070000}"/>
    <cellStyle name="Normal 14 3 2 2 2 2 2" xfId="13308" xr:uid="{38886087-3682-4B63-9881-B0ACA87AC6BF}"/>
    <cellStyle name="Normal 14 3 2 2 2 2 2 2" xfId="29484" xr:uid="{36004738-87F6-448F-A4E7-CD3EF927D329}"/>
    <cellStyle name="Normal 14 3 2 2 2 2 3" xfId="21396" xr:uid="{1F18DC3C-E9D6-470C-B943-505242A267B7}"/>
    <cellStyle name="Normal 14 3 2 2 2 3" xfId="7914" xr:uid="{00000000-0005-0000-0000-00002C070000}"/>
    <cellStyle name="Normal 14 3 2 2 2 3 2" xfId="16002" xr:uid="{28BC5E68-9D28-4569-AF1A-94D9A0BF39D8}"/>
    <cellStyle name="Normal 14 3 2 2 2 3 2 2" xfId="32178" xr:uid="{522F969C-62A9-4106-90AE-3D62935E6E51}"/>
    <cellStyle name="Normal 14 3 2 2 2 3 3" xfId="24090" xr:uid="{1CCA8330-535A-401D-B646-8DAF118830D2}"/>
    <cellStyle name="Normal 14 3 2 2 2 4" xfId="10612" xr:uid="{5D03F797-A150-4D8B-8476-828C03F6B81E}"/>
    <cellStyle name="Normal 14 3 2 2 2 4 2" xfId="26788" xr:uid="{D1455E6A-5CE3-47E5-8609-1629729E1D7C}"/>
    <cellStyle name="Normal 14 3 2 2 2 5" xfId="18700" xr:uid="{A0163E95-831F-4986-A4FF-94E3435134CB}"/>
    <cellStyle name="Normal 14 3 2 2 3" xfId="3873" xr:uid="{00000000-0005-0000-0000-00002D070000}"/>
    <cellStyle name="Normal 14 3 2 2 3 2" xfId="11961" xr:uid="{48290447-3C56-4983-A65F-CE5F92EDE35B}"/>
    <cellStyle name="Normal 14 3 2 2 3 2 2" xfId="28137" xr:uid="{58BFE53C-5F3E-4FCA-93AF-9868B7DF9246}"/>
    <cellStyle name="Normal 14 3 2 2 3 3" xfId="20049" xr:uid="{DB32A89B-F589-4BC6-BD84-66D21819D3AB}"/>
    <cellStyle name="Normal 14 3 2 2 4" xfId="6567" xr:uid="{00000000-0005-0000-0000-00002E070000}"/>
    <cellStyle name="Normal 14 3 2 2 4 2" xfId="14655" xr:uid="{EE99235B-F21B-43AA-96E2-0DB694AD54E8}"/>
    <cellStyle name="Normal 14 3 2 2 4 2 2" xfId="30831" xr:uid="{83D2B63E-D303-438D-8AE3-B22132AC2DC3}"/>
    <cellStyle name="Normal 14 3 2 2 4 3" xfId="22743" xr:uid="{67682A27-2935-4EA1-A5E9-2CF4C2A465E8}"/>
    <cellStyle name="Normal 14 3 2 2 5" xfId="9265" xr:uid="{4B721F7F-2205-40E9-9C9A-681D6D86F6FC}"/>
    <cellStyle name="Normal 14 3 2 2 5 2" xfId="25441" xr:uid="{0C2A587E-F23B-4225-A7B2-05DBEF246DCB}"/>
    <cellStyle name="Normal 14 3 2 2 6" xfId="17353" xr:uid="{4F33C8C7-8545-4565-834D-E6BCF6D3509C}"/>
    <cellStyle name="Normal 14 3 2 3" xfId="1852" xr:uid="{00000000-0005-0000-0000-00002F070000}"/>
    <cellStyle name="Normal 14 3 2 3 2" xfId="4548" xr:uid="{00000000-0005-0000-0000-000030070000}"/>
    <cellStyle name="Normal 14 3 2 3 2 2" xfId="12636" xr:uid="{0AC4EEAF-87BB-46E9-9494-C6DB4F5F9B3A}"/>
    <cellStyle name="Normal 14 3 2 3 2 2 2" xfId="28812" xr:uid="{CA56DB94-3ED4-4680-BD14-6C4E7C5BA0D4}"/>
    <cellStyle name="Normal 14 3 2 3 2 3" xfId="20724" xr:uid="{201D09D9-07FC-4073-BEC0-54C4F898ED0D}"/>
    <cellStyle name="Normal 14 3 2 3 3" xfId="7242" xr:uid="{00000000-0005-0000-0000-000031070000}"/>
    <cellStyle name="Normal 14 3 2 3 3 2" xfId="15330" xr:uid="{76558002-2A93-4955-BA6C-2383B68AD533}"/>
    <cellStyle name="Normal 14 3 2 3 3 2 2" xfId="31506" xr:uid="{1A44FA59-9FD7-4ACC-8DB3-6D076B5A9A89}"/>
    <cellStyle name="Normal 14 3 2 3 3 3" xfId="23418" xr:uid="{4984D679-2893-45F7-93ED-C8F9C581A80E}"/>
    <cellStyle name="Normal 14 3 2 3 4" xfId="9940" xr:uid="{6F0388ED-FCE2-459C-A9B8-92BF99BEA459}"/>
    <cellStyle name="Normal 14 3 2 3 4 2" xfId="26116" xr:uid="{D4C8C7F8-235A-4678-BFD9-7CF47D9461C6}"/>
    <cellStyle name="Normal 14 3 2 3 5" xfId="18028" xr:uid="{E3A256EA-4DEC-4563-8360-B674EE93FD15}"/>
    <cellStyle name="Normal 14 3 2 4" xfId="3201" xr:uid="{00000000-0005-0000-0000-000032070000}"/>
    <cellStyle name="Normal 14 3 2 4 2" xfId="11289" xr:uid="{1DEC46A0-983C-42F3-8E39-5EB08B36C686}"/>
    <cellStyle name="Normal 14 3 2 4 2 2" xfId="27465" xr:uid="{B0A5782F-DF5F-46E5-9A41-63F03140D6B3}"/>
    <cellStyle name="Normal 14 3 2 4 3" xfId="19377" xr:uid="{8DAB8474-76F1-4102-A382-BB868AB6D156}"/>
    <cellStyle name="Normal 14 3 2 5" xfId="5895" xr:uid="{00000000-0005-0000-0000-000033070000}"/>
    <cellStyle name="Normal 14 3 2 5 2" xfId="13983" xr:uid="{DE07EB4F-DF13-43B6-9BAA-E8D8865BBBEA}"/>
    <cellStyle name="Normal 14 3 2 5 2 2" xfId="30159" xr:uid="{606C0464-3346-479E-B85F-6585E32D18A0}"/>
    <cellStyle name="Normal 14 3 2 5 3" xfId="22071" xr:uid="{0CFE995B-7146-4350-A1C5-D2286BB1AB43}"/>
    <cellStyle name="Normal 14 3 2 6" xfId="8593" xr:uid="{B94AF1EA-FF0C-4572-9346-6FDCC18E36D4}"/>
    <cellStyle name="Normal 14 3 2 6 2" xfId="24769" xr:uid="{0F140577-D55D-4E82-B494-6D27000EE59E}"/>
    <cellStyle name="Normal 14 3 2 7" xfId="16681" xr:uid="{F9262E21-C117-41D7-ACB0-8AAEF65281C1}"/>
    <cellStyle name="Normal 14 3 3" xfId="840" xr:uid="{00000000-0005-0000-0000-000034070000}"/>
    <cellStyle name="Normal 14 3 3 2" xfId="2188" xr:uid="{00000000-0005-0000-0000-000035070000}"/>
    <cellStyle name="Normal 14 3 3 2 2" xfId="4884" xr:uid="{00000000-0005-0000-0000-000036070000}"/>
    <cellStyle name="Normal 14 3 3 2 2 2" xfId="12972" xr:uid="{BC2B905A-643A-4C16-9B4A-80BC0601232B}"/>
    <cellStyle name="Normal 14 3 3 2 2 2 2" xfId="29148" xr:uid="{348B5490-7E0F-462F-96E7-94CDE07E0EE5}"/>
    <cellStyle name="Normal 14 3 3 2 2 3" xfId="21060" xr:uid="{02347676-E332-4B5C-BA6E-AAD7C698779A}"/>
    <cellStyle name="Normal 14 3 3 2 3" xfId="7578" xr:uid="{00000000-0005-0000-0000-000037070000}"/>
    <cellStyle name="Normal 14 3 3 2 3 2" xfId="15666" xr:uid="{5BA713A4-B16D-4FA3-861B-F3A6C9530710}"/>
    <cellStyle name="Normal 14 3 3 2 3 2 2" xfId="31842" xr:uid="{FBCD3D14-1D80-459F-91FB-A9141F55C5EF}"/>
    <cellStyle name="Normal 14 3 3 2 3 3" xfId="23754" xr:uid="{09391E3B-4201-464A-90EE-E07D53EA4D61}"/>
    <cellStyle name="Normal 14 3 3 2 4" xfId="10276" xr:uid="{1EBA49D0-D653-4A7F-B5C8-0E82E5402136}"/>
    <cellStyle name="Normal 14 3 3 2 4 2" xfId="26452" xr:uid="{EE1897C0-4583-4D23-83BF-72478C07A7B7}"/>
    <cellStyle name="Normal 14 3 3 2 5" xfId="18364" xr:uid="{8FAD671F-D2F0-4F56-8BEC-8222DA7E41B6}"/>
    <cellStyle name="Normal 14 3 3 3" xfId="3537" xr:uid="{00000000-0005-0000-0000-000038070000}"/>
    <cellStyle name="Normal 14 3 3 3 2" xfId="11625" xr:uid="{F0755AFD-B462-4579-90BB-27F4BBDDF389}"/>
    <cellStyle name="Normal 14 3 3 3 2 2" xfId="27801" xr:uid="{61A4B8CB-4B78-4924-93D2-A9D81C948E64}"/>
    <cellStyle name="Normal 14 3 3 3 3" xfId="19713" xr:uid="{DBA12507-BFE3-4B45-82BA-660DF92033A4}"/>
    <cellStyle name="Normal 14 3 3 4" xfId="6231" xr:uid="{00000000-0005-0000-0000-000039070000}"/>
    <cellStyle name="Normal 14 3 3 4 2" xfId="14319" xr:uid="{BC66DA58-8FD5-4039-A9E9-3B0BD6CD20C5}"/>
    <cellStyle name="Normal 14 3 3 4 2 2" xfId="30495" xr:uid="{87DBE43A-BD76-4AE6-8712-148DB95A9B67}"/>
    <cellStyle name="Normal 14 3 3 4 3" xfId="22407" xr:uid="{5AC8D5BB-37DC-4B88-B02A-2BF74819F7D6}"/>
    <cellStyle name="Normal 14 3 3 5" xfId="8929" xr:uid="{61300A4F-61D2-4044-93C4-61514E71F8B9}"/>
    <cellStyle name="Normal 14 3 3 5 2" xfId="25105" xr:uid="{92E8309F-01D8-4180-A17B-86928221F5D7}"/>
    <cellStyle name="Normal 14 3 3 6" xfId="17017" xr:uid="{52B5E52A-4D3E-4E0F-8D42-98F0DC100FA1}"/>
    <cellStyle name="Normal 14 3 4" xfId="1516" xr:uid="{00000000-0005-0000-0000-00003A070000}"/>
    <cellStyle name="Normal 14 3 4 2" xfId="4212" xr:uid="{00000000-0005-0000-0000-00003B070000}"/>
    <cellStyle name="Normal 14 3 4 2 2" xfId="12300" xr:uid="{007D3D5D-5056-46EC-86E5-66E5CCDCA867}"/>
    <cellStyle name="Normal 14 3 4 2 2 2" xfId="28476" xr:uid="{1F25E82B-404E-477E-ADAB-FE495BACF7F0}"/>
    <cellStyle name="Normal 14 3 4 2 3" xfId="20388" xr:uid="{5023DEC9-B929-4C04-84AE-C80DCF015F13}"/>
    <cellStyle name="Normal 14 3 4 3" xfId="6906" xr:uid="{00000000-0005-0000-0000-00003C070000}"/>
    <cellStyle name="Normal 14 3 4 3 2" xfId="14994" xr:uid="{E16C7EC5-D914-4695-942A-6CA3DA02E33E}"/>
    <cellStyle name="Normal 14 3 4 3 2 2" xfId="31170" xr:uid="{ECBF998F-B580-4A78-B098-BE6110FDF0B6}"/>
    <cellStyle name="Normal 14 3 4 3 3" xfId="23082" xr:uid="{9446D9F0-8095-48F4-AB63-759633339C4D}"/>
    <cellStyle name="Normal 14 3 4 4" xfId="9604" xr:uid="{F67DAE58-94C0-4285-B4A7-9C151B8571FB}"/>
    <cellStyle name="Normal 14 3 4 4 2" xfId="25780" xr:uid="{310EC749-58DF-4603-8F5B-3DF37742874B}"/>
    <cellStyle name="Normal 14 3 4 5" xfId="17692" xr:uid="{24F5DB63-22A0-4707-895C-79F97BE83059}"/>
    <cellStyle name="Normal 14 3 5" xfId="2865" xr:uid="{00000000-0005-0000-0000-00003D070000}"/>
    <cellStyle name="Normal 14 3 5 2" xfId="10953" xr:uid="{978CB783-2478-43BC-98FA-CCB7454FB054}"/>
    <cellStyle name="Normal 14 3 5 2 2" xfId="27129" xr:uid="{92B7C19D-0AD6-4AE5-A65F-EB90070A137E}"/>
    <cellStyle name="Normal 14 3 5 3" xfId="19041" xr:uid="{8A0B11D8-8870-49B4-92E4-60A5F93BA643}"/>
    <cellStyle name="Normal 14 3 6" xfId="5559" xr:uid="{00000000-0005-0000-0000-00003E070000}"/>
    <cellStyle name="Normal 14 3 6 2" xfId="13647" xr:uid="{D2AF930F-5D4D-43D8-8888-9B4A3D444053}"/>
    <cellStyle name="Normal 14 3 6 2 2" xfId="29823" xr:uid="{A26FBE39-B2A5-4501-B0A4-227CAF82BE68}"/>
    <cellStyle name="Normal 14 3 6 3" xfId="21735" xr:uid="{19226903-E705-48EC-AE6C-3E916AB70720}"/>
    <cellStyle name="Normal 14 3 7" xfId="8257" xr:uid="{64D95EDE-97A5-4838-8431-38E40EF7C155}"/>
    <cellStyle name="Normal 14 3 7 2" xfId="24433" xr:uid="{435C5B70-306C-4EC4-84BA-ABA3265D06EF}"/>
    <cellStyle name="Normal 14 3 8" xfId="16345" xr:uid="{1730C470-B00B-45FE-B934-9330638DE7AE}"/>
    <cellStyle name="Normal 14 4" xfId="116" xr:uid="{00000000-0005-0000-0000-00003F070000}"/>
    <cellStyle name="Normal 14 4 2" xfId="516" xr:uid="{00000000-0005-0000-0000-000040070000}"/>
    <cellStyle name="Normal 14 4 2 2" xfId="1191" xr:uid="{00000000-0005-0000-0000-000041070000}"/>
    <cellStyle name="Normal 14 4 2 2 2" xfId="2539" xr:uid="{00000000-0005-0000-0000-000042070000}"/>
    <cellStyle name="Normal 14 4 2 2 2 2" xfId="5235" xr:uid="{00000000-0005-0000-0000-000043070000}"/>
    <cellStyle name="Normal 14 4 2 2 2 2 2" xfId="13323" xr:uid="{879C00B3-294E-4733-922F-479B88FC5436}"/>
    <cellStyle name="Normal 14 4 2 2 2 2 2 2" xfId="29499" xr:uid="{9FE2911C-BFFC-4AA0-A365-F26D148ADA28}"/>
    <cellStyle name="Normal 14 4 2 2 2 2 3" xfId="21411" xr:uid="{9B5FB801-0C84-4660-8DCF-CAD134804009}"/>
    <cellStyle name="Normal 14 4 2 2 2 3" xfId="7929" xr:uid="{00000000-0005-0000-0000-000044070000}"/>
    <cellStyle name="Normal 14 4 2 2 2 3 2" xfId="16017" xr:uid="{4927D3FF-7A88-4874-A88C-7059A42C7677}"/>
    <cellStyle name="Normal 14 4 2 2 2 3 2 2" xfId="32193" xr:uid="{B2FBB5E7-9076-4C10-B07A-5891A0BCDF9A}"/>
    <cellStyle name="Normal 14 4 2 2 2 3 3" xfId="24105" xr:uid="{787B9CA0-679A-4D94-8BD4-AD9C853ADC9B}"/>
    <cellStyle name="Normal 14 4 2 2 2 4" xfId="10627" xr:uid="{DF8C5797-6CD5-4E87-887E-FEB89A9D6013}"/>
    <cellStyle name="Normal 14 4 2 2 2 4 2" xfId="26803" xr:uid="{B66A0DCB-93B0-424A-925D-D2C5C1EF4491}"/>
    <cellStyle name="Normal 14 4 2 2 2 5" xfId="18715" xr:uid="{DE3BF8B0-3EDA-4456-9E4E-104072872856}"/>
    <cellStyle name="Normal 14 4 2 2 3" xfId="3888" xr:uid="{00000000-0005-0000-0000-000045070000}"/>
    <cellStyle name="Normal 14 4 2 2 3 2" xfId="11976" xr:uid="{56DB405C-068A-4F46-A1B4-1D051140B761}"/>
    <cellStyle name="Normal 14 4 2 2 3 2 2" xfId="28152" xr:uid="{378645E0-DD87-480C-9261-D8D8877E625F}"/>
    <cellStyle name="Normal 14 4 2 2 3 3" xfId="20064" xr:uid="{6B6A0CA9-DA44-4453-89F9-0B1F4D926DB5}"/>
    <cellStyle name="Normal 14 4 2 2 4" xfId="6582" xr:uid="{00000000-0005-0000-0000-000046070000}"/>
    <cellStyle name="Normal 14 4 2 2 4 2" xfId="14670" xr:uid="{5D54DE5E-59B4-4756-8A1B-4AF69597E38D}"/>
    <cellStyle name="Normal 14 4 2 2 4 2 2" xfId="30846" xr:uid="{4769C2B7-C036-42FE-85D2-42C53AD2CD0B}"/>
    <cellStyle name="Normal 14 4 2 2 4 3" xfId="22758" xr:uid="{A5C30C3D-214C-4E47-ADC6-66569F7A015A}"/>
    <cellStyle name="Normal 14 4 2 2 5" xfId="9280" xr:uid="{0AB09DB4-CB77-4321-8DC6-E76CD52CE450}"/>
    <cellStyle name="Normal 14 4 2 2 5 2" xfId="25456" xr:uid="{BE67AC32-21CE-4104-A2A6-C5A8068E1BEF}"/>
    <cellStyle name="Normal 14 4 2 2 6" xfId="17368" xr:uid="{64574BBD-34E2-4C85-A881-1CE29DE08241}"/>
    <cellStyle name="Normal 14 4 2 3" xfId="1867" xr:uid="{00000000-0005-0000-0000-000047070000}"/>
    <cellStyle name="Normal 14 4 2 3 2" xfId="4563" xr:uid="{00000000-0005-0000-0000-000048070000}"/>
    <cellStyle name="Normal 14 4 2 3 2 2" xfId="12651" xr:uid="{992122E2-278E-4490-8B44-BAE1ECB4C647}"/>
    <cellStyle name="Normal 14 4 2 3 2 2 2" xfId="28827" xr:uid="{9E08746F-EA9D-48FA-89BB-011DEBFA4415}"/>
    <cellStyle name="Normal 14 4 2 3 2 3" xfId="20739" xr:uid="{D5D65F6C-B2C3-4FD8-ADF0-6CBDA0899A15}"/>
    <cellStyle name="Normal 14 4 2 3 3" xfId="7257" xr:uid="{00000000-0005-0000-0000-000049070000}"/>
    <cellStyle name="Normal 14 4 2 3 3 2" xfId="15345" xr:uid="{AB76F947-8E1F-4E3E-9DEC-566DF9A9B374}"/>
    <cellStyle name="Normal 14 4 2 3 3 2 2" xfId="31521" xr:uid="{AE6E89C5-860C-4103-8997-99D501085678}"/>
    <cellStyle name="Normal 14 4 2 3 3 3" xfId="23433" xr:uid="{E34C2F74-D549-46AD-881F-1F41D1EA4E16}"/>
    <cellStyle name="Normal 14 4 2 3 4" xfId="9955" xr:uid="{B063642E-7566-48E2-BF50-1FC4B46058F9}"/>
    <cellStyle name="Normal 14 4 2 3 4 2" xfId="26131" xr:uid="{BA061AB1-DAB8-4C56-859E-EB0458C9D9B8}"/>
    <cellStyle name="Normal 14 4 2 3 5" xfId="18043" xr:uid="{679E07FE-B0B2-4E8D-8142-F7CBE502A484}"/>
    <cellStyle name="Normal 14 4 2 4" xfId="3216" xr:uid="{00000000-0005-0000-0000-00004A070000}"/>
    <cellStyle name="Normal 14 4 2 4 2" xfId="11304" xr:uid="{F688FCF4-F871-46D4-B0F3-589D3404192C}"/>
    <cellStyle name="Normal 14 4 2 4 2 2" xfId="27480" xr:uid="{CF96C052-742B-468A-8BBA-EE12FC3AB59C}"/>
    <cellStyle name="Normal 14 4 2 4 3" xfId="19392" xr:uid="{C90A3F1E-8FEB-4AA7-8FEE-658265955722}"/>
    <cellStyle name="Normal 14 4 2 5" xfId="5910" xr:uid="{00000000-0005-0000-0000-00004B070000}"/>
    <cellStyle name="Normal 14 4 2 5 2" xfId="13998" xr:uid="{78C09985-D722-4407-8819-9B5244D62C21}"/>
    <cellStyle name="Normal 14 4 2 5 2 2" xfId="30174" xr:uid="{84F544E0-16DF-415D-AA13-2F496277C14F}"/>
    <cellStyle name="Normal 14 4 2 5 3" xfId="22086" xr:uid="{0E5A070E-45DE-48D5-9705-A725AFE62D4D}"/>
    <cellStyle name="Normal 14 4 2 6" xfId="8608" xr:uid="{5A3E8B37-B6AE-47C5-AD05-16EEEA2A2DB9}"/>
    <cellStyle name="Normal 14 4 2 6 2" xfId="24784" xr:uid="{D38CB5B8-81A5-4C57-972C-90A744EAE87D}"/>
    <cellStyle name="Normal 14 4 2 7" xfId="16696" xr:uid="{AD2A90F1-2E6F-441D-B588-CEC5658531BF}"/>
    <cellStyle name="Normal 14 4 3" xfId="855" xr:uid="{00000000-0005-0000-0000-00004C070000}"/>
    <cellStyle name="Normal 14 4 3 2" xfId="2203" xr:uid="{00000000-0005-0000-0000-00004D070000}"/>
    <cellStyle name="Normal 14 4 3 2 2" xfId="4899" xr:uid="{00000000-0005-0000-0000-00004E070000}"/>
    <cellStyle name="Normal 14 4 3 2 2 2" xfId="12987" xr:uid="{0BE38F9C-1465-4BC5-9FE6-46F192D834FA}"/>
    <cellStyle name="Normal 14 4 3 2 2 2 2" xfId="29163" xr:uid="{6410A087-1669-4263-A8B4-A4E6F5B88095}"/>
    <cellStyle name="Normal 14 4 3 2 2 3" xfId="21075" xr:uid="{A9918C24-3D8E-4877-BCAD-0F8B445C8C52}"/>
    <cellStyle name="Normal 14 4 3 2 3" xfId="7593" xr:uid="{00000000-0005-0000-0000-00004F070000}"/>
    <cellStyle name="Normal 14 4 3 2 3 2" xfId="15681" xr:uid="{EF27A01A-02D3-475D-B05A-7D101197D20B}"/>
    <cellStyle name="Normal 14 4 3 2 3 2 2" xfId="31857" xr:uid="{EA2F5A0E-0E78-416D-A649-BB008E93AFAE}"/>
    <cellStyle name="Normal 14 4 3 2 3 3" xfId="23769" xr:uid="{5767AA5B-AFA5-466A-9479-6CC06CE1CCA0}"/>
    <cellStyle name="Normal 14 4 3 2 4" xfId="10291" xr:uid="{DC5B59D7-9AFF-475B-BE20-8DAE0ADA0C1B}"/>
    <cellStyle name="Normal 14 4 3 2 4 2" xfId="26467" xr:uid="{E1FBCED1-D336-4FD7-95B1-BC3259567FC4}"/>
    <cellStyle name="Normal 14 4 3 2 5" xfId="18379" xr:uid="{2F0F0988-3024-49E0-B8F6-5DF7C1088343}"/>
    <cellStyle name="Normal 14 4 3 3" xfId="3552" xr:uid="{00000000-0005-0000-0000-000050070000}"/>
    <cellStyle name="Normal 14 4 3 3 2" xfId="11640" xr:uid="{871D0392-B280-4D63-89DD-BE06C38941F0}"/>
    <cellStyle name="Normal 14 4 3 3 2 2" xfId="27816" xr:uid="{98F9F1D0-64CF-4DA9-AECD-364F7C6D05F1}"/>
    <cellStyle name="Normal 14 4 3 3 3" xfId="19728" xr:uid="{AC78C312-BE31-4C00-A990-D746BB7A82BA}"/>
    <cellStyle name="Normal 14 4 3 4" xfId="6246" xr:uid="{00000000-0005-0000-0000-000051070000}"/>
    <cellStyle name="Normal 14 4 3 4 2" xfId="14334" xr:uid="{9E98F06C-4765-4306-BD03-7DDD2746BB50}"/>
    <cellStyle name="Normal 14 4 3 4 2 2" xfId="30510" xr:uid="{8040C9E8-82C8-4347-85EE-2A4F9498CE59}"/>
    <cellStyle name="Normal 14 4 3 4 3" xfId="22422" xr:uid="{5F4D4021-4BC4-4B58-B7DA-8EA3676988C5}"/>
    <cellStyle name="Normal 14 4 3 5" xfId="8944" xr:uid="{40EF52A4-FC47-4FAF-994B-CC23B9F55E96}"/>
    <cellStyle name="Normal 14 4 3 5 2" xfId="25120" xr:uid="{7A4857D3-729B-4FF8-A697-DD16549EE79E}"/>
    <cellStyle name="Normal 14 4 3 6" xfId="17032" xr:uid="{61C93C67-B582-46BF-8E4B-BE324CF06DD7}"/>
    <cellStyle name="Normal 14 4 4" xfId="1531" xr:uid="{00000000-0005-0000-0000-000052070000}"/>
    <cellStyle name="Normal 14 4 4 2" xfId="4227" xr:uid="{00000000-0005-0000-0000-000053070000}"/>
    <cellStyle name="Normal 14 4 4 2 2" xfId="12315" xr:uid="{33846130-AC40-4FE3-A842-AEC0F5E54E09}"/>
    <cellStyle name="Normal 14 4 4 2 2 2" xfId="28491" xr:uid="{3445FFEB-973F-4916-8F96-8FB8D003F37E}"/>
    <cellStyle name="Normal 14 4 4 2 3" xfId="20403" xr:uid="{FD1C0888-2DD7-4C9F-911B-8260D4CDEA8B}"/>
    <cellStyle name="Normal 14 4 4 3" xfId="6921" xr:uid="{00000000-0005-0000-0000-000054070000}"/>
    <cellStyle name="Normal 14 4 4 3 2" xfId="15009" xr:uid="{7EB0551B-A776-4171-899E-9E885A68A5E4}"/>
    <cellStyle name="Normal 14 4 4 3 2 2" xfId="31185" xr:uid="{0AAC182C-1C10-4DBB-AFE7-BE83CAF51117}"/>
    <cellStyle name="Normal 14 4 4 3 3" xfId="23097" xr:uid="{FA23BFE7-D271-4EDE-9E6F-F44D34D691ED}"/>
    <cellStyle name="Normal 14 4 4 4" xfId="9619" xr:uid="{C64FF333-C4A2-40B5-947B-F6451FA5AEC6}"/>
    <cellStyle name="Normal 14 4 4 4 2" xfId="25795" xr:uid="{1408AB3E-8E09-4AFC-9617-6183DAAD557C}"/>
    <cellStyle name="Normal 14 4 4 5" xfId="17707" xr:uid="{DDEDBC8B-F42F-4259-B852-E684116B3F77}"/>
    <cellStyle name="Normal 14 4 5" xfId="2880" xr:uid="{00000000-0005-0000-0000-000055070000}"/>
    <cellStyle name="Normal 14 4 5 2" xfId="10968" xr:uid="{C6BD83DA-0D5D-4B9E-AC81-86C6AAEE6000}"/>
    <cellStyle name="Normal 14 4 5 2 2" xfId="27144" xr:uid="{C4A74A76-07EE-4AC0-B0AD-D7D0FA00A1DE}"/>
    <cellStyle name="Normal 14 4 5 3" xfId="19056" xr:uid="{A98B3CF1-2506-43F5-A815-6CFF1090D135}"/>
    <cellStyle name="Normal 14 4 6" xfId="5574" xr:uid="{00000000-0005-0000-0000-000056070000}"/>
    <cellStyle name="Normal 14 4 6 2" xfId="13662" xr:uid="{E2753094-F35B-4026-9E8C-16A57890E367}"/>
    <cellStyle name="Normal 14 4 6 2 2" xfId="29838" xr:uid="{4FEFA8E2-C05B-4255-BD49-CC34E8DB5684}"/>
    <cellStyle name="Normal 14 4 6 3" xfId="21750" xr:uid="{86328CA3-9DC5-4566-9B8A-F40ABAEB44FE}"/>
    <cellStyle name="Normal 14 4 7" xfId="8272" xr:uid="{027C8DFD-B260-4EFD-BC19-85BF630577E9}"/>
    <cellStyle name="Normal 14 4 7 2" xfId="24448" xr:uid="{03EDF56F-5C54-4AE4-B5E4-6406D92A8B64}"/>
    <cellStyle name="Normal 14 4 8" xfId="16360" xr:uid="{385E3C95-C2ED-42E9-9561-727D773D89A0}"/>
    <cellStyle name="Normal 14 5" xfId="46" xr:uid="{00000000-0005-0000-0000-000057070000}"/>
    <cellStyle name="Normal 14 5 2" xfId="457" xr:uid="{00000000-0005-0000-0000-000058070000}"/>
    <cellStyle name="Normal 14 5 2 2" xfId="1132" xr:uid="{00000000-0005-0000-0000-000059070000}"/>
    <cellStyle name="Normal 14 5 2 2 2" xfId="2480" xr:uid="{00000000-0005-0000-0000-00005A070000}"/>
    <cellStyle name="Normal 14 5 2 2 2 2" xfId="5176" xr:uid="{00000000-0005-0000-0000-00005B070000}"/>
    <cellStyle name="Normal 14 5 2 2 2 2 2" xfId="13264" xr:uid="{E7C10670-4E39-4A5D-85E0-99D222F565A5}"/>
    <cellStyle name="Normal 14 5 2 2 2 2 2 2" xfId="29440" xr:uid="{C00177B5-0D31-42A5-99E2-C3C5EF3D3ECC}"/>
    <cellStyle name="Normal 14 5 2 2 2 2 3" xfId="21352" xr:uid="{6764914E-D0E6-4BD2-932C-5A022CC349AD}"/>
    <cellStyle name="Normal 14 5 2 2 2 3" xfId="7870" xr:uid="{00000000-0005-0000-0000-00005C070000}"/>
    <cellStyle name="Normal 14 5 2 2 2 3 2" xfId="15958" xr:uid="{55337D24-784D-4B78-BC6F-2385F85532D3}"/>
    <cellStyle name="Normal 14 5 2 2 2 3 2 2" xfId="32134" xr:uid="{3FF1D234-5C79-4431-B312-A4E20D1CD3F5}"/>
    <cellStyle name="Normal 14 5 2 2 2 3 3" xfId="24046" xr:uid="{EDF07D08-6814-4D29-B82E-6BA04883647D}"/>
    <cellStyle name="Normal 14 5 2 2 2 4" xfId="10568" xr:uid="{548603F7-B468-49D9-96EC-01C96354F81F}"/>
    <cellStyle name="Normal 14 5 2 2 2 4 2" xfId="26744" xr:uid="{4286A0A1-F83E-472E-9A4F-5DDA323F0902}"/>
    <cellStyle name="Normal 14 5 2 2 2 5" xfId="18656" xr:uid="{462B2F5C-20FB-4F11-99BA-0A41E94178FD}"/>
    <cellStyle name="Normal 14 5 2 2 3" xfId="3829" xr:uid="{00000000-0005-0000-0000-00005D070000}"/>
    <cellStyle name="Normal 14 5 2 2 3 2" xfId="11917" xr:uid="{6A81C277-787D-4534-816C-49AAD38F1B2F}"/>
    <cellStyle name="Normal 14 5 2 2 3 2 2" xfId="28093" xr:uid="{4D66F9D3-177E-42AB-ABC1-B1D000C340B2}"/>
    <cellStyle name="Normal 14 5 2 2 3 3" xfId="20005" xr:uid="{15E36F93-3FBD-45A5-BE10-822D98E99C27}"/>
    <cellStyle name="Normal 14 5 2 2 4" xfId="6523" xr:uid="{00000000-0005-0000-0000-00005E070000}"/>
    <cellStyle name="Normal 14 5 2 2 4 2" xfId="14611" xr:uid="{4210C208-FACF-422E-817F-23B4C60196F0}"/>
    <cellStyle name="Normal 14 5 2 2 4 2 2" xfId="30787" xr:uid="{90726AA4-E3F7-49B9-A243-ECFE23727DDF}"/>
    <cellStyle name="Normal 14 5 2 2 4 3" xfId="22699" xr:uid="{39293F0A-5842-4F77-B370-03F507F883F5}"/>
    <cellStyle name="Normal 14 5 2 2 5" xfId="9221" xr:uid="{23CCE418-C689-42B6-8E37-801A01A68F16}"/>
    <cellStyle name="Normal 14 5 2 2 5 2" xfId="25397" xr:uid="{E8DC5D2B-9079-4F69-88D0-5BE63ECE574A}"/>
    <cellStyle name="Normal 14 5 2 2 6" xfId="17309" xr:uid="{B09221AC-DFC2-4176-9320-52B14FD7DA91}"/>
    <cellStyle name="Normal 14 5 2 3" xfId="1808" xr:uid="{00000000-0005-0000-0000-00005F070000}"/>
    <cellStyle name="Normal 14 5 2 3 2" xfId="4504" xr:uid="{00000000-0005-0000-0000-000060070000}"/>
    <cellStyle name="Normal 14 5 2 3 2 2" xfId="12592" xr:uid="{19A4382C-5230-422B-8A2B-7C315D156D41}"/>
    <cellStyle name="Normal 14 5 2 3 2 2 2" xfId="28768" xr:uid="{F9D7DE48-784A-497A-BE1E-BB52350A3051}"/>
    <cellStyle name="Normal 14 5 2 3 2 3" xfId="20680" xr:uid="{2FB303B5-59B1-47EA-BBA2-5B824B36748C}"/>
    <cellStyle name="Normal 14 5 2 3 3" xfId="7198" xr:uid="{00000000-0005-0000-0000-000061070000}"/>
    <cellStyle name="Normal 14 5 2 3 3 2" xfId="15286" xr:uid="{A1BCAA68-8F31-426D-8158-F1D3AAE60851}"/>
    <cellStyle name="Normal 14 5 2 3 3 2 2" xfId="31462" xr:uid="{83A775FE-BB86-4A3F-BD97-F81D7273B068}"/>
    <cellStyle name="Normal 14 5 2 3 3 3" xfId="23374" xr:uid="{76EFCFEF-B880-4862-940D-6535CC73F041}"/>
    <cellStyle name="Normal 14 5 2 3 4" xfId="9896" xr:uid="{C7953939-00B2-4E5B-A4FF-92E43A7E8C20}"/>
    <cellStyle name="Normal 14 5 2 3 4 2" xfId="26072" xr:uid="{A4238B24-AF31-4959-8B54-4EC934893CFC}"/>
    <cellStyle name="Normal 14 5 2 3 5" xfId="17984" xr:uid="{4EC0E304-149C-4A61-860A-9FA08CA6FF17}"/>
    <cellStyle name="Normal 14 5 2 4" xfId="3157" xr:uid="{00000000-0005-0000-0000-000062070000}"/>
    <cellStyle name="Normal 14 5 2 4 2" xfId="11245" xr:uid="{4368E382-658B-491D-A3A8-FD8FC5F7FD17}"/>
    <cellStyle name="Normal 14 5 2 4 2 2" xfId="27421" xr:uid="{865B6B9F-1146-42EE-B322-CE39ECBB07D2}"/>
    <cellStyle name="Normal 14 5 2 4 3" xfId="19333" xr:uid="{A6CD074A-3797-4CEC-9969-B1B169BB73E5}"/>
    <cellStyle name="Normal 14 5 2 5" xfId="5851" xr:uid="{00000000-0005-0000-0000-000063070000}"/>
    <cellStyle name="Normal 14 5 2 5 2" xfId="13939" xr:uid="{E48C9B16-64A0-4A1B-890B-AFCA7917F62D}"/>
    <cellStyle name="Normal 14 5 2 5 2 2" xfId="30115" xr:uid="{B022496C-0D80-4C19-AF24-B7C994B9DCA8}"/>
    <cellStyle name="Normal 14 5 2 5 3" xfId="22027" xr:uid="{D73652B1-EE53-46B0-8DDF-69C7B7843CB8}"/>
    <cellStyle name="Normal 14 5 2 6" xfId="8549" xr:uid="{6A8177AB-D7AB-4760-80F0-B184525AD658}"/>
    <cellStyle name="Normal 14 5 2 6 2" xfId="24725" xr:uid="{2CA55CB6-09C9-45C0-A1C5-88B419430503}"/>
    <cellStyle name="Normal 14 5 2 7" xfId="16637" xr:uid="{27AADB23-5BAA-440C-B488-90501A80A0F3}"/>
    <cellStyle name="Normal 14 5 3" xfId="796" xr:uid="{00000000-0005-0000-0000-000064070000}"/>
    <cellStyle name="Normal 14 5 3 2" xfId="2144" xr:uid="{00000000-0005-0000-0000-000065070000}"/>
    <cellStyle name="Normal 14 5 3 2 2" xfId="4840" xr:uid="{00000000-0005-0000-0000-000066070000}"/>
    <cellStyle name="Normal 14 5 3 2 2 2" xfId="12928" xr:uid="{09B1F00D-C3E4-447E-B2E0-6E08FA2F3E93}"/>
    <cellStyle name="Normal 14 5 3 2 2 2 2" xfId="29104" xr:uid="{6A79F610-2D94-4813-BED5-19AB1BDA2CE0}"/>
    <cellStyle name="Normal 14 5 3 2 2 3" xfId="21016" xr:uid="{6991FD04-88C8-4874-9E99-CC903F0F1A29}"/>
    <cellStyle name="Normal 14 5 3 2 3" xfId="7534" xr:uid="{00000000-0005-0000-0000-000067070000}"/>
    <cellStyle name="Normal 14 5 3 2 3 2" xfId="15622" xr:uid="{A335C964-A576-46A0-B7DA-0FC186CA493A}"/>
    <cellStyle name="Normal 14 5 3 2 3 2 2" xfId="31798" xr:uid="{A8898183-7B9C-4F5F-BCF1-86CC2C341BBF}"/>
    <cellStyle name="Normal 14 5 3 2 3 3" xfId="23710" xr:uid="{B5BDA70C-0C77-4620-9F6B-E50C86EA1156}"/>
    <cellStyle name="Normal 14 5 3 2 4" xfId="10232" xr:uid="{4AC51190-749F-44BF-87CB-63E327B32B19}"/>
    <cellStyle name="Normal 14 5 3 2 4 2" xfId="26408" xr:uid="{7DDA43D8-B71B-424C-8D99-515A6BBCF4B7}"/>
    <cellStyle name="Normal 14 5 3 2 5" xfId="18320" xr:uid="{B6C70BE3-10E1-4F10-8528-5A667DC30424}"/>
    <cellStyle name="Normal 14 5 3 3" xfId="3493" xr:uid="{00000000-0005-0000-0000-000068070000}"/>
    <cellStyle name="Normal 14 5 3 3 2" xfId="11581" xr:uid="{EBD2BC91-DDB0-4566-9914-FD8FBE20CF7C}"/>
    <cellStyle name="Normal 14 5 3 3 2 2" xfId="27757" xr:uid="{42BECC34-49D8-4BC0-B1D0-B2C807E3EDB1}"/>
    <cellStyle name="Normal 14 5 3 3 3" xfId="19669" xr:uid="{135D7D9B-D4E9-4FCE-BE32-40ECDCF505BD}"/>
    <cellStyle name="Normal 14 5 3 4" xfId="6187" xr:uid="{00000000-0005-0000-0000-000069070000}"/>
    <cellStyle name="Normal 14 5 3 4 2" xfId="14275" xr:uid="{8F7FCCAD-DD50-4E04-96D1-48D0CCE79C72}"/>
    <cellStyle name="Normal 14 5 3 4 2 2" xfId="30451" xr:uid="{524D4C25-9EC3-4C30-9808-9C74A36D613B}"/>
    <cellStyle name="Normal 14 5 3 4 3" xfId="22363" xr:uid="{050B4AA7-F20F-464C-9076-9990AD0F910A}"/>
    <cellStyle name="Normal 14 5 3 5" xfId="8885" xr:uid="{4764D663-F391-4175-9F7B-7C70ECCE96CB}"/>
    <cellStyle name="Normal 14 5 3 5 2" xfId="25061" xr:uid="{33E4C6D3-CC0D-4B4F-8465-850B52F3AA8A}"/>
    <cellStyle name="Normal 14 5 3 6" xfId="16973" xr:uid="{5B295A49-A345-458B-8380-D3CFAE0B6968}"/>
    <cellStyle name="Normal 14 5 4" xfId="1472" xr:uid="{00000000-0005-0000-0000-00006A070000}"/>
    <cellStyle name="Normal 14 5 4 2" xfId="4168" xr:uid="{00000000-0005-0000-0000-00006B070000}"/>
    <cellStyle name="Normal 14 5 4 2 2" xfId="12256" xr:uid="{F33B051E-C20B-41CF-A44B-EE485673FDEB}"/>
    <cellStyle name="Normal 14 5 4 2 2 2" xfId="28432" xr:uid="{30A31461-9775-4D2D-9AA6-3E14079376AD}"/>
    <cellStyle name="Normal 14 5 4 2 3" xfId="20344" xr:uid="{41AFE023-03A6-4EEC-BF84-F35D617223E3}"/>
    <cellStyle name="Normal 14 5 4 3" xfId="6862" xr:uid="{00000000-0005-0000-0000-00006C070000}"/>
    <cellStyle name="Normal 14 5 4 3 2" xfId="14950" xr:uid="{A9B05EF0-FD41-467C-80D5-AAC0FA038B99}"/>
    <cellStyle name="Normal 14 5 4 3 2 2" xfId="31126" xr:uid="{F7647A5B-BF72-49E7-860B-8A241BB91BF4}"/>
    <cellStyle name="Normal 14 5 4 3 3" xfId="23038" xr:uid="{BCB07F43-68BF-4E22-8A2F-DDF7BADD23A4}"/>
    <cellStyle name="Normal 14 5 4 4" xfId="9560" xr:uid="{61B0723F-7DC2-4285-9629-34F4F1CD1C94}"/>
    <cellStyle name="Normal 14 5 4 4 2" xfId="25736" xr:uid="{757CFF74-8B08-4EFB-9439-C92C635CA481}"/>
    <cellStyle name="Normal 14 5 4 5" xfId="17648" xr:uid="{F2481F05-366C-4F81-BD58-C91A72F9FFEA}"/>
    <cellStyle name="Normal 14 5 5" xfId="2821" xr:uid="{00000000-0005-0000-0000-00006D070000}"/>
    <cellStyle name="Normal 14 5 5 2" xfId="10909" xr:uid="{8E126748-D45A-4A21-A94A-78A53F12CEA1}"/>
    <cellStyle name="Normal 14 5 5 2 2" xfId="27085" xr:uid="{464931B6-06AD-4E1B-A28F-2176B0EA50EB}"/>
    <cellStyle name="Normal 14 5 5 3" xfId="18997" xr:uid="{AFB6B9E3-8143-43E2-94E1-993E0F467DB3}"/>
    <cellStyle name="Normal 14 5 6" xfId="5515" xr:uid="{00000000-0005-0000-0000-00006E070000}"/>
    <cellStyle name="Normal 14 5 6 2" xfId="13603" xr:uid="{433FE7DB-D40A-4115-9A25-B94519CDC63E}"/>
    <cellStyle name="Normal 14 5 6 2 2" xfId="29779" xr:uid="{06FB2186-9A1F-4715-BB01-CCAA2319189D}"/>
    <cellStyle name="Normal 14 5 6 3" xfId="21691" xr:uid="{961B0D28-6E12-4B1D-9CC3-EFCF08496999}"/>
    <cellStyle name="Normal 14 5 7" xfId="8213" xr:uid="{CED8562C-59C7-44BD-9235-20B9B04CE9FB}"/>
    <cellStyle name="Normal 14 5 7 2" xfId="24389" xr:uid="{CD7848BB-78BE-4E3C-B7A6-1167060CA7AD}"/>
    <cellStyle name="Normal 14 5 8" xfId="16301" xr:uid="{C5222AB1-EB8F-4065-AD0A-CFC2DE431124}"/>
    <cellStyle name="Normal 14 6" xfId="164" xr:uid="{00000000-0005-0000-0000-00006F070000}"/>
    <cellStyle name="Normal 14 6 2" xfId="552" xr:uid="{00000000-0005-0000-0000-000070070000}"/>
    <cellStyle name="Normal 14 6 2 2" xfId="1227" xr:uid="{00000000-0005-0000-0000-000071070000}"/>
    <cellStyle name="Normal 14 6 2 2 2" xfId="2575" xr:uid="{00000000-0005-0000-0000-000072070000}"/>
    <cellStyle name="Normal 14 6 2 2 2 2" xfId="5271" xr:uid="{00000000-0005-0000-0000-000073070000}"/>
    <cellStyle name="Normal 14 6 2 2 2 2 2" xfId="13359" xr:uid="{BA660EA2-EBF0-4E19-903E-B03C84909FFD}"/>
    <cellStyle name="Normal 14 6 2 2 2 2 2 2" xfId="29535" xr:uid="{6D0187A3-CD38-475E-BCC0-BBB7EB79EC33}"/>
    <cellStyle name="Normal 14 6 2 2 2 2 3" xfId="21447" xr:uid="{429AEBB7-4350-4330-B563-8A5A0DBBEC3F}"/>
    <cellStyle name="Normal 14 6 2 2 2 3" xfId="7965" xr:uid="{00000000-0005-0000-0000-000074070000}"/>
    <cellStyle name="Normal 14 6 2 2 2 3 2" xfId="16053" xr:uid="{0A950712-43FE-4DCA-8558-F1070AAF59A9}"/>
    <cellStyle name="Normal 14 6 2 2 2 3 2 2" xfId="32229" xr:uid="{C6822F8A-68BD-434D-9F35-4EB53DC7074A}"/>
    <cellStyle name="Normal 14 6 2 2 2 3 3" xfId="24141" xr:uid="{222BAE49-52C6-46BF-BDEF-85684E9AAC71}"/>
    <cellStyle name="Normal 14 6 2 2 2 4" xfId="10663" xr:uid="{97773848-DE92-4D6D-A366-27A7D2A4341E}"/>
    <cellStyle name="Normal 14 6 2 2 2 4 2" xfId="26839" xr:uid="{1571B581-ABFE-4094-8AFE-E03E637CD4F6}"/>
    <cellStyle name="Normal 14 6 2 2 2 5" xfId="18751" xr:uid="{6AAD49A4-9583-43F7-B99F-F1E46ED1F046}"/>
    <cellStyle name="Normal 14 6 2 2 3" xfId="3924" xr:uid="{00000000-0005-0000-0000-000075070000}"/>
    <cellStyle name="Normal 14 6 2 2 3 2" xfId="12012" xr:uid="{9B94B09E-2F10-46EB-B4D8-D4FC06C77C8E}"/>
    <cellStyle name="Normal 14 6 2 2 3 2 2" xfId="28188" xr:uid="{44B4506F-ABBD-4EA1-8B29-89F71973707F}"/>
    <cellStyle name="Normal 14 6 2 2 3 3" xfId="20100" xr:uid="{D7665364-E16A-4DBA-B6CF-69C265E92B29}"/>
    <cellStyle name="Normal 14 6 2 2 4" xfId="6618" xr:uid="{00000000-0005-0000-0000-000076070000}"/>
    <cellStyle name="Normal 14 6 2 2 4 2" xfId="14706" xr:uid="{50B92EC0-DB43-4CA6-ADF5-0991F74BF6A4}"/>
    <cellStyle name="Normal 14 6 2 2 4 2 2" xfId="30882" xr:uid="{61A53C4A-704F-46C5-BE3D-B1886FB68901}"/>
    <cellStyle name="Normal 14 6 2 2 4 3" xfId="22794" xr:uid="{0998589B-33C1-4EB4-9F1F-C0D25A03C515}"/>
    <cellStyle name="Normal 14 6 2 2 5" xfId="9316" xr:uid="{C742A539-1916-4BC2-B55B-D84380C874A9}"/>
    <cellStyle name="Normal 14 6 2 2 5 2" xfId="25492" xr:uid="{1AAE1182-56B9-4D30-8FD7-74AC5C16D8FB}"/>
    <cellStyle name="Normal 14 6 2 2 6" xfId="17404" xr:uid="{2A4E22EF-6252-40B7-BD89-2BC286C979DC}"/>
    <cellStyle name="Normal 14 6 2 3" xfId="1903" xr:uid="{00000000-0005-0000-0000-000077070000}"/>
    <cellStyle name="Normal 14 6 2 3 2" xfId="4599" xr:uid="{00000000-0005-0000-0000-000078070000}"/>
    <cellStyle name="Normal 14 6 2 3 2 2" xfId="12687" xr:uid="{4D04A33E-F890-4AE0-BB19-2FFD39F89566}"/>
    <cellStyle name="Normal 14 6 2 3 2 2 2" xfId="28863" xr:uid="{BC98F5F8-DC51-49EA-B24C-850BBE143D59}"/>
    <cellStyle name="Normal 14 6 2 3 2 3" xfId="20775" xr:uid="{4E5FF795-616A-4542-BD04-6450ADE69EA9}"/>
    <cellStyle name="Normal 14 6 2 3 3" xfId="7293" xr:uid="{00000000-0005-0000-0000-000079070000}"/>
    <cellStyle name="Normal 14 6 2 3 3 2" xfId="15381" xr:uid="{0E5D24FE-9A98-4794-8957-04FFE1AA0709}"/>
    <cellStyle name="Normal 14 6 2 3 3 2 2" xfId="31557" xr:uid="{F1D16F3B-5EB0-4B9B-81B4-1E40AACACBE2}"/>
    <cellStyle name="Normal 14 6 2 3 3 3" xfId="23469" xr:uid="{C62E5C00-1896-49D1-B18F-0078159C5942}"/>
    <cellStyle name="Normal 14 6 2 3 4" xfId="9991" xr:uid="{5E4CE5CC-495F-4635-A0E0-BD7693C422EF}"/>
    <cellStyle name="Normal 14 6 2 3 4 2" xfId="26167" xr:uid="{369AA6F9-51CD-4E9C-A889-86CF1A16F4B5}"/>
    <cellStyle name="Normal 14 6 2 3 5" xfId="18079" xr:uid="{B1636E06-DF23-4BF3-B892-CD18127517FE}"/>
    <cellStyle name="Normal 14 6 2 4" xfId="3252" xr:uid="{00000000-0005-0000-0000-00007A070000}"/>
    <cellStyle name="Normal 14 6 2 4 2" xfId="11340" xr:uid="{F21F8F17-A93F-4964-B0AE-3E174C83BD4E}"/>
    <cellStyle name="Normal 14 6 2 4 2 2" xfId="27516" xr:uid="{00E1CF5B-C524-42BB-BE95-5A0B89C42E40}"/>
    <cellStyle name="Normal 14 6 2 4 3" xfId="19428" xr:uid="{27894D29-6B1F-4BCC-A070-5C6ADE82A2BF}"/>
    <cellStyle name="Normal 14 6 2 5" xfId="5946" xr:uid="{00000000-0005-0000-0000-00007B070000}"/>
    <cellStyle name="Normal 14 6 2 5 2" xfId="14034" xr:uid="{13DE07DC-8897-4D30-9818-43A942E45ED6}"/>
    <cellStyle name="Normal 14 6 2 5 2 2" xfId="30210" xr:uid="{99BB07C1-8BA3-4378-9017-9EF19D88964D}"/>
    <cellStyle name="Normal 14 6 2 5 3" xfId="22122" xr:uid="{6C116397-A116-4729-896D-086D9CFD34A3}"/>
    <cellStyle name="Normal 14 6 2 6" xfId="8644" xr:uid="{29C52C84-C593-4CF0-9596-DE08F31585D3}"/>
    <cellStyle name="Normal 14 6 2 6 2" xfId="24820" xr:uid="{145724A7-0E32-4958-995C-120E9C433C4A}"/>
    <cellStyle name="Normal 14 6 2 7" xfId="16732" xr:uid="{EF3F1751-96C4-42F6-A47A-14B723D0DF06}"/>
    <cellStyle name="Normal 14 6 3" xfId="891" xr:uid="{00000000-0005-0000-0000-00007C070000}"/>
    <cellStyle name="Normal 14 6 3 2" xfId="2239" xr:uid="{00000000-0005-0000-0000-00007D070000}"/>
    <cellStyle name="Normal 14 6 3 2 2" xfId="4935" xr:uid="{00000000-0005-0000-0000-00007E070000}"/>
    <cellStyle name="Normal 14 6 3 2 2 2" xfId="13023" xr:uid="{74A65D72-8BE7-4912-B901-D94933D6B690}"/>
    <cellStyle name="Normal 14 6 3 2 2 2 2" xfId="29199" xr:uid="{CC39D96F-24CC-4792-A568-902DFE892865}"/>
    <cellStyle name="Normal 14 6 3 2 2 3" xfId="21111" xr:uid="{DFDA57DE-BF96-4ECB-9892-4799BC327802}"/>
    <cellStyle name="Normal 14 6 3 2 3" xfId="7629" xr:uid="{00000000-0005-0000-0000-00007F070000}"/>
    <cellStyle name="Normal 14 6 3 2 3 2" xfId="15717" xr:uid="{9F5A269B-B4DC-4BCA-9E54-3D465834C67C}"/>
    <cellStyle name="Normal 14 6 3 2 3 2 2" xfId="31893" xr:uid="{A433CF1F-5B2F-42D2-9BDB-7EBCC7C6C66E}"/>
    <cellStyle name="Normal 14 6 3 2 3 3" xfId="23805" xr:uid="{3D0FE236-42BC-4A3A-BE1E-963C1F256A1F}"/>
    <cellStyle name="Normal 14 6 3 2 4" xfId="10327" xr:uid="{E7013170-101C-46A1-9EC9-08D310A74C54}"/>
    <cellStyle name="Normal 14 6 3 2 4 2" xfId="26503" xr:uid="{87EF6789-EA83-478F-BBB7-B8ECED2AEEAB}"/>
    <cellStyle name="Normal 14 6 3 2 5" xfId="18415" xr:uid="{2170CCC2-200E-4406-BE8A-D48596151D76}"/>
    <cellStyle name="Normal 14 6 3 3" xfId="3588" xr:uid="{00000000-0005-0000-0000-000080070000}"/>
    <cellStyle name="Normal 14 6 3 3 2" xfId="11676" xr:uid="{59EEA889-1263-4CDC-A69C-D8862951B6E9}"/>
    <cellStyle name="Normal 14 6 3 3 2 2" xfId="27852" xr:uid="{129D50B2-9E22-449B-87B0-D35B8C7D2A1E}"/>
    <cellStyle name="Normal 14 6 3 3 3" xfId="19764" xr:uid="{E855DA91-B4AA-4718-BF77-0B362A011E5B}"/>
    <cellStyle name="Normal 14 6 3 4" xfId="6282" xr:uid="{00000000-0005-0000-0000-000081070000}"/>
    <cellStyle name="Normal 14 6 3 4 2" xfId="14370" xr:uid="{27DBF457-8B54-4989-BD43-2785442CD982}"/>
    <cellStyle name="Normal 14 6 3 4 2 2" xfId="30546" xr:uid="{114F8228-6944-481C-9E7D-6C371B3F9D57}"/>
    <cellStyle name="Normal 14 6 3 4 3" xfId="22458" xr:uid="{0662E717-3E96-432E-88ED-AEAC655AF26A}"/>
    <cellStyle name="Normal 14 6 3 5" xfId="8980" xr:uid="{24892009-F115-4F8F-94C1-A073AEE57246}"/>
    <cellStyle name="Normal 14 6 3 5 2" xfId="25156" xr:uid="{DC8AF3B9-AE2A-4906-AD38-DBAD00124ED9}"/>
    <cellStyle name="Normal 14 6 3 6" xfId="17068" xr:uid="{E167E6B9-C2FD-4EF0-BB04-1F3C53206A38}"/>
    <cellStyle name="Normal 14 6 4" xfId="1567" xr:uid="{00000000-0005-0000-0000-000082070000}"/>
    <cellStyle name="Normal 14 6 4 2" xfId="4263" xr:uid="{00000000-0005-0000-0000-000083070000}"/>
    <cellStyle name="Normal 14 6 4 2 2" xfId="12351" xr:uid="{D236DEAE-CD20-4BC6-A041-693C4B303F4D}"/>
    <cellStyle name="Normal 14 6 4 2 2 2" xfId="28527" xr:uid="{E58D3336-9B21-4571-924F-17F22614E91D}"/>
    <cellStyle name="Normal 14 6 4 2 3" xfId="20439" xr:uid="{75C3452D-1C9D-40EA-AD3C-ACE0C0E10035}"/>
    <cellStyle name="Normal 14 6 4 3" xfId="6957" xr:uid="{00000000-0005-0000-0000-000084070000}"/>
    <cellStyle name="Normal 14 6 4 3 2" xfId="15045" xr:uid="{734D9048-B3B9-432F-94CE-1A1E24222D8E}"/>
    <cellStyle name="Normal 14 6 4 3 2 2" xfId="31221" xr:uid="{B8CA5F8B-A8F2-4F5F-A595-255966475365}"/>
    <cellStyle name="Normal 14 6 4 3 3" xfId="23133" xr:uid="{C48A1DD8-E929-4926-9E47-AA9ABE51633A}"/>
    <cellStyle name="Normal 14 6 4 4" xfId="9655" xr:uid="{64EF738E-0C44-43FF-B9F6-DB3A4192F37B}"/>
    <cellStyle name="Normal 14 6 4 4 2" xfId="25831" xr:uid="{5CF84593-0E13-43B0-9432-4DB37C747859}"/>
    <cellStyle name="Normal 14 6 4 5" xfId="17743" xr:uid="{6A43B089-1C47-49C2-9CE5-56BCF4D7DE5D}"/>
    <cellStyle name="Normal 14 6 5" xfId="2916" xr:uid="{00000000-0005-0000-0000-000085070000}"/>
    <cellStyle name="Normal 14 6 5 2" xfId="11004" xr:uid="{D0228F6E-1E6B-41E8-BBBE-10C114990889}"/>
    <cellStyle name="Normal 14 6 5 2 2" xfId="27180" xr:uid="{AF23AACC-DCA2-4B49-806F-F898CB15BD48}"/>
    <cellStyle name="Normal 14 6 5 3" xfId="19092" xr:uid="{46A14651-BBC9-4F50-AA69-2F13F2E96200}"/>
    <cellStyle name="Normal 14 6 6" xfId="5610" xr:uid="{00000000-0005-0000-0000-000086070000}"/>
    <cellStyle name="Normal 14 6 6 2" xfId="13698" xr:uid="{1080A184-0378-4EBA-AC18-001B59D18646}"/>
    <cellStyle name="Normal 14 6 6 2 2" xfId="29874" xr:uid="{924E2FB9-28F7-4D5D-8A69-18D3E84ED6AB}"/>
    <cellStyle name="Normal 14 6 6 3" xfId="21786" xr:uid="{52995228-79A4-4184-8591-23A6CD9F2E3F}"/>
    <cellStyle name="Normal 14 6 7" xfId="8308" xr:uid="{861FE90D-A882-4A25-B289-630A85DB4111}"/>
    <cellStyle name="Normal 14 6 7 2" xfId="24484" xr:uid="{01E759BD-D5FE-4658-B50D-3046D8D3822F}"/>
    <cellStyle name="Normal 14 6 8" xfId="16396" xr:uid="{6B9DA55B-AFA3-48CE-9404-270D12369093}"/>
    <cellStyle name="Normal 14 7" xfId="210" xr:uid="{00000000-0005-0000-0000-000087070000}"/>
    <cellStyle name="Normal 14 7 2" xfId="592" xr:uid="{00000000-0005-0000-0000-000088070000}"/>
    <cellStyle name="Normal 14 7 2 2" xfId="1267" xr:uid="{00000000-0005-0000-0000-000089070000}"/>
    <cellStyle name="Normal 14 7 2 2 2" xfId="2615" xr:uid="{00000000-0005-0000-0000-00008A070000}"/>
    <cellStyle name="Normal 14 7 2 2 2 2" xfId="5311" xr:uid="{00000000-0005-0000-0000-00008B070000}"/>
    <cellStyle name="Normal 14 7 2 2 2 2 2" xfId="13399" xr:uid="{EE403DAA-B99F-4D56-BCF4-265B80D5C661}"/>
    <cellStyle name="Normal 14 7 2 2 2 2 2 2" xfId="29575" xr:uid="{B1488A0E-087B-4DFE-8769-1298900C274B}"/>
    <cellStyle name="Normal 14 7 2 2 2 2 3" xfId="21487" xr:uid="{CA8E4AC6-4CAB-4A78-A5F3-319E8D7A95DC}"/>
    <cellStyle name="Normal 14 7 2 2 2 3" xfId="8005" xr:uid="{00000000-0005-0000-0000-00008C070000}"/>
    <cellStyle name="Normal 14 7 2 2 2 3 2" xfId="16093" xr:uid="{4B377C27-888F-4555-AEBA-9238666A4A1F}"/>
    <cellStyle name="Normal 14 7 2 2 2 3 2 2" xfId="32269" xr:uid="{1C02F44F-918C-46DD-8FAD-D4F02CCD1B5C}"/>
    <cellStyle name="Normal 14 7 2 2 2 3 3" xfId="24181" xr:uid="{D195F712-D089-4870-9A57-4C46558D92FF}"/>
    <cellStyle name="Normal 14 7 2 2 2 4" xfId="10703" xr:uid="{F6EB7B5B-AF23-49B0-A072-C6DC3F3C5D26}"/>
    <cellStyle name="Normal 14 7 2 2 2 4 2" xfId="26879" xr:uid="{7086C67A-6240-44DC-8EFA-BE0B62761671}"/>
    <cellStyle name="Normal 14 7 2 2 2 5" xfId="18791" xr:uid="{2E508810-4D97-42D8-BE34-7ADB94A38F3B}"/>
    <cellStyle name="Normal 14 7 2 2 3" xfId="3964" xr:uid="{00000000-0005-0000-0000-00008D070000}"/>
    <cellStyle name="Normal 14 7 2 2 3 2" xfId="12052" xr:uid="{412997E6-382F-409F-BC6B-664BD732ED21}"/>
    <cellStyle name="Normal 14 7 2 2 3 2 2" xfId="28228" xr:uid="{D5AB7C42-9CAF-4D00-B1C0-B1A1895CF471}"/>
    <cellStyle name="Normal 14 7 2 2 3 3" xfId="20140" xr:uid="{CBA7580B-E480-49C9-BD36-17BA4E50E747}"/>
    <cellStyle name="Normal 14 7 2 2 4" xfId="6658" xr:uid="{00000000-0005-0000-0000-00008E070000}"/>
    <cellStyle name="Normal 14 7 2 2 4 2" xfId="14746" xr:uid="{794684CC-686C-4C4B-B322-E2C05CB7BFB7}"/>
    <cellStyle name="Normal 14 7 2 2 4 2 2" xfId="30922" xr:uid="{7482130E-0175-4439-ABD1-5ACEBB377254}"/>
    <cellStyle name="Normal 14 7 2 2 4 3" xfId="22834" xr:uid="{8C5365EE-7C48-45DC-83C5-E5446FD7AB68}"/>
    <cellStyle name="Normal 14 7 2 2 5" xfId="9356" xr:uid="{0E53A8DA-5729-49B6-977E-4BA966A0C6AE}"/>
    <cellStyle name="Normal 14 7 2 2 5 2" xfId="25532" xr:uid="{CD02D915-0003-467A-814F-A8407C703EBA}"/>
    <cellStyle name="Normal 14 7 2 2 6" xfId="17444" xr:uid="{B40A95BC-8950-45EF-8279-2DA203FA86F3}"/>
    <cellStyle name="Normal 14 7 2 3" xfId="1943" xr:uid="{00000000-0005-0000-0000-00008F070000}"/>
    <cellStyle name="Normal 14 7 2 3 2" xfId="4639" xr:uid="{00000000-0005-0000-0000-000090070000}"/>
    <cellStyle name="Normal 14 7 2 3 2 2" xfId="12727" xr:uid="{FBBE2D6E-D64C-4D09-9146-3B11B756F25C}"/>
    <cellStyle name="Normal 14 7 2 3 2 2 2" xfId="28903" xr:uid="{D24FF3CE-6D75-47B0-B2E9-7B038D246CD7}"/>
    <cellStyle name="Normal 14 7 2 3 2 3" xfId="20815" xr:uid="{542AFECD-57CF-4BBA-96F9-2D6227B63BC7}"/>
    <cellStyle name="Normal 14 7 2 3 3" xfId="7333" xr:uid="{00000000-0005-0000-0000-000091070000}"/>
    <cellStyle name="Normal 14 7 2 3 3 2" xfId="15421" xr:uid="{D687EE66-86EB-4514-847D-B3587D390B2D}"/>
    <cellStyle name="Normal 14 7 2 3 3 2 2" xfId="31597" xr:uid="{6D7B602E-FE92-4BAD-AD33-61130B0FB0EC}"/>
    <cellStyle name="Normal 14 7 2 3 3 3" xfId="23509" xr:uid="{08B583AD-518B-4E50-9085-840E33521DD8}"/>
    <cellStyle name="Normal 14 7 2 3 4" xfId="10031" xr:uid="{51BDCDE9-982C-469B-8462-7925695A46E6}"/>
    <cellStyle name="Normal 14 7 2 3 4 2" xfId="26207" xr:uid="{7BD4DD8E-F884-4EFC-B72A-46A3B5380959}"/>
    <cellStyle name="Normal 14 7 2 3 5" xfId="18119" xr:uid="{7901AC52-C80D-4C94-8D48-79EA0EDAF4D4}"/>
    <cellStyle name="Normal 14 7 2 4" xfId="3292" xr:uid="{00000000-0005-0000-0000-000092070000}"/>
    <cellStyle name="Normal 14 7 2 4 2" xfId="11380" xr:uid="{C9F3DE0D-7C67-4504-9539-0904A188E415}"/>
    <cellStyle name="Normal 14 7 2 4 2 2" xfId="27556" xr:uid="{FF26DE20-7C6A-40FC-89EA-67B3BF16B730}"/>
    <cellStyle name="Normal 14 7 2 4 3" xfId="19468" xr:uid="{647FCE7E-B6E2-448A-A656-A440761B299C}"/>
    <cellStyle name="Normal 14 7 2 5" xfId="5986" xr:uid="{00000000-0005-0000-0000-000093070000}"/>
    <cellStyle name="Normal 14 7 2 5 2" xfId="14074" xr:uid="{FE78FFB3-54F7-4189-BD4F-80CB9849D4C9}"/>
    <cellStyle name="Normal 14 7 2 5 2 2" xfId="30250" xr:uid="{BC2D71BC-5E88-4687-B099-C7A258341B40}"/>
    <cellStyle name="Normal 14 7 2 5 3" xfId="22162" xr:uid="{D6D6C1E4-4495-457A-B4D9-F86210B0B58A}"/>
    <cellStyle name="Normal 14 7 2 6" xfId="8684" xr:uid="{AAAA5480-84B0-4334-8A79-6BF45EE24E50}"/>
    <cellStyle name="Normal 14 7 2 6 2" xfId="24860" xr:uid="{7E96676B-0DC7-4C78-B75E-68B639DC7D3C}"/>
    <cellStyle name="Normal 14 7 2 7" xfId="16772" xr:uid="{8C9017EB-9778-4946-8BF2-4D556B98D82C}"/>
    <cellStyle name="Normal 14 7 3" xfId="931" xr:uid="{00000000-0005-0000-0000-000094070000}"/>
    <cellStyle name="Normal 14 7 3 2" xfId="2279" xr:uid="{00000000-0005-0000-0000-000095070000}"/>
    <cellStyle name="Normal 14 7 3 2 2" xfId="4975" xr:uid="{00000000-0005-0000-0000-000096070000}"/>
    <cellStyle name="Normal 14 7 3 2 2 2" xfId="13063" xr:uid="{03BFFB21-4E95-4590-9D6F-4217D22D7F6E}"/>
    <cellStyle name="Normal 14 7 3 2 2 2 2" xfId="29239" xr:uid="{B5EA5B56-0E44-4E09-9781-B695010BC015}"/>
    <cellStyle name="Normal 14 7 3 2 2 3" xfId="21151" xr:uid="{39C9BE06-5A69-4D37-AE7E-D3D227543AFB}"/>
    <cellStyle name="Normal 14 7 3 2 3" xfId="7669" xr:uid="{00000000-0005-0000-0000-000097070000}"/>
    <cellStyle name="Normal 14 7 3 2 3 2" xfId="15757" xr:uid="{EBBFA041-A1C1-45DD-9D59-32E3CD7E34DC}"/>
    <cellStyle name="Normal 14 7 3 2 3 2 2" xfId="31933" xr:uid="{7E192CD3-1677-4680-89F0-2DD4E0C4BE09}"/>
    <cellStyle name="Normal 14 7 3 2 3 3" xfId="23845" xr:uid="{6AB19B27-FFD6-4C4D-9523-88F9AFCAEDE4}"/>
    <cellStyle name="Normal 14 7 3 2 4" xfId="10367" xr:uid="{343C1461-DC16-4BDA-A267-B5410E2D2B8B}"/>
    <cellStyle name="Normal 14 7 3 2 4 2" xfId="26543" xr:uid="{085E32D4-829B-4F4A-98BC-C2CF91027A41}"/>
    <cellStyle name="Normal 14 7 3 2 5" xfId="18455" xr:uid="{203CE49A-475F-4432-8C04-1A14B90DEAE7}"/>
    <cellStyle name="Normal 14 7 3 3" xfId="3628" xr:uid="{00000000-0005-0000-0000-000098070000}"/>
    <cellStyle name="Normal 14 7 3 3 2" xfId="11716" xr:uid="{6CD5496D-0AF0-41BD-BC28-4B2497240924}"/>
    <cellStyle name="Normal 14 7 3 3 2 2" xfId="27892" xr:uid="{656F740B-6FCE-4AB8-B8C1-95943BE2A0C7}"/>
    <cellStyle name="Normal 14 7 3 3 3" xfId="19804" xr:uid="{88574A94-E199-4E0D-9979-5FE1A845F9FB}"/>
    <cellStyle name="Normal 14 7 3 4" xfId="6322" xr:uid="{00000000-0005-0000-0000-000099070000}"/>
    <cellStyle name="Normal 14 7 3 4 2" xfId="14410" xr:uid="{F6C17DB3-76AF-4294-8B8D-D28A173A675A}"/>
    <cellStyle name="Normal 14 7 3 4 2 2" xfId="30586" xr:uid="{89953D4A-B9AF-4741-98AF-AD1047BE1299}"/>
    <cellStyle name="Normal 14 7 3 4 3" xfId="22498" xr:uid="{5D19232D-6076-4CF2-87C4-2744EFE411BC}"/>
    <cellStyle name="Normal 14 7 3 5" xfId="9020" xr:uid="{2A1F799D-7BA2-45B4-873C-356DBF926D60}"/>
    <cellStyle name="Normal 14 7 3 5 2" xfId="25196" xr:uid="{A0468E0F-EF72-411E-AAA5-90D76F48A3A9}"/>
    <cellStyle name="Normal 14 7 3 6" xfId="17108" xr:uid="{75C7B035-81F8-4B7C-9314-78668A592A6D}"/>
    <cellStyle name="Normal 14 7 4" xfId="1607" xr:uid="{00000000-0005-0000-0000-00009A070000}"/>
    <cellStyle name="Normal 14 7 4 2" xfId="4303" xr:uid="{00000000-0005-0000-0000-00009B070000}"/>
    <cellStyle name="Normal 14 7 4 2 2" xfId="12391" xr:uid="{B9B4C911-E13A-48C9-B8FC-A8C19AAF617E}"/>
    <cellStyle name="Normal 14 7 4 2 2 2" xfId="28567" xr:uid="{271E13BA-8B1C-4422-8556-102530D6D331}"/>
    <cellStyle name="Normal 14 7 4 2 3" xfId="20479" xr:uid="{BEF48E78-3D7C-4633-BBCB-2FE98EF8AEEB}"/>
    <cellStyle name="Normal 14 7 4 3" xfId="6997" xr:uid="{00000000-0005-0000-0000-00009C070000}"/>
    <cellStyle name="Normal 14 7 4 3 2" xfId="15085" xr:uid="{DFF827EA-5E0B-49D1-9861-3B5DE49FED14}"/>
    <cellStyle name="Normal 14 7 4 3 2 2" xfId="31261" xr:uid="{1FB98430-BCA9-4207-A801-A1BD3A1D5535}"/>
    <cellStyle name="Normal 14 7 4 3 3" xfId="23173" xr:uid="{255BDC0A-80DC-4893-9A4E-E212B168EA5A}"/>
    <cellStyle name="Normal 14 7 4 4" xfId="9695" xr:uid="{7F679F05-637F-414C-9612-E25B09BBA95B}"/>
    <cellStyle name="Normal 14 7 4 4 2" xfId="25871" xr:uid="{352FCA68-717C-4152-9B73-4BFD84A123F8}"/>
    <cellStyle name="Normal 14 7 4 5" xfId="17783" xr:uid="{64E3CA9F-4C8F-4927-B633-B334D6A3AEA7}"/>
    <cellStyle name="Normal 14 7 5" xfId="2956" xr:uid="{00000000-0005-0000-0000-00009D070000}"/>
    <cellStyle name="Normal 14 7 5 2" xfId="11044" xr:uid="{4A7B9352-8DC9-4955-9CE1-23569A7528E3}"/>
    <cellStyle name="Normal 14 7 5 2 2" xfId="27220" xr:uid="{C69CAAD3-1E9F-4659-B330-2E53A46DD8FE}"/>
    <cellStyle name="Normal 14 7 5 3" xfId="19132" xr:uid="{56E4A86C-7CE1-4206-9709-1FDD15420858}"/>
    <cellStyle name="Normal 14 7 6" xfId="5650" xr:uid="{00000000-0005-0000-0000-00009E070000}"/>
    <cellStyle name="Normal 14 7 6 2" xfId="13738" xr:uid="{2280627F-FBF3-4E4F-9195-4DAD1F617E73}"/>
    <cellStyle name="Normal 14 7 6 2 2" xfId="29914" xr:uid="{53E1DA95-0B4D-449D-A5F9-23D43FF62BEB}"/>
    <cellStyle name="Normal 14 7 6 3" xfId="21826" xr:uid="{857DB2DC-E076-41BF-BFC4-556B930D1631}"/>
    <cellStyle name="Normal 14 7 7" xfId="8348" xr:uid="{A3EA916C-4FA6-41FF-8CCC-8920604E9B24}"/>
    <cellStyle name="Normal 14 7 7 2" xfId="24524" xr:uid="{C4AA1696-5FF9-4CA9-A647-09B67AB76956}"/>
    <cellStyle name="Normal 14 7 8" xfId="16436" xr:uid="{994575A7-5F71-4C34-B70D-322D1ED0F90F}"/>
    <cellStyle name="Normal 14 8" xfId="242" xr:uid="{00000000-0005-0000-0000-00009F070000}"/>
    <cellStyle name="Normal 14 8 2" xfId="618" xr:uid="{00000000-0005-0000-0000-0000A0070000}"/>
    <cellStyle name="Normal 14 8 2 2" xfId="1293" xr:uid="{00000000-0005-0000-0000-0000A1070000}"/>
    <cellStyle name="Normal 14 8 2 2 2" xfId="2641" xr:uid="{00000000-0005-0000-0000-0000A2070000}"/>
    <cellStyle name="Normal 14 8 2 2 2 2" xfId="5337" xr:uid="{00000000-0005-0000-0000-0000A3070000}"/>
    <cellStyle name="Normal 14 8 2 2 2 2 2" xfId="13425" xr:uid="{8614857B-C696-44FE-A74D-EB1762C848EE}"/>
    <cellStyle name="Normal 14 8 2 2 2 2 2 2" xfId="29601" xr:uid="{638C79A6-4D55-4904-B13D-7E5F9A42EF0D}"/>
    <cellStyle name="Normal 14 8 2 2 2 2 3" xfId="21513" xr:uid="{F60866C0-205F-4BA7-8F29-DDC1E694B950}"/>
    <cellStyle name="Normal 14 8 2 2 2 3" xfId="8031" xr:uid="{00000000-0005-0000-0000-0000A4070000}"/>
    <cellStyle name="Normal 14 8 2 2 2 3 2" xfId="16119" xr:uid="{FD24E416-C7CF-4D57-8BC8-FFC2315BA16C}"/>
    <cellStyle name="Normal 14 8 2 2 2 3 2 2" xfId="32295" xr:uid="{FBB0038A-5F3F-4580-BF51-072B08097C4B}"/>
    <cellStyle name="Normal 14 8 2 2 2 3 3" xfId="24207" xr:uid="{62D666E5-1EFD-405C-8A2C-1DD528105D24}"/>
    <cellStyle name="Normal 14 8 2 2 2 4" xfId="10729" xr:uid="{4E50C069-6AED-4783-BDD1-0F0F3C3C0015}"/>
    <cellStyle name="Normal 14 8 2 2 2 4 2" xfId="26905" xr:uid="{EF5F8332-4743-4E48-9D01-ADF2C55B47FD}"/>
    <cellStyle name="Normal 14 8 2 2 2 5" xfId="18817" xr:uid="{381C8CCA-CAE8-4864-A5B7-FC9E6B9C039D}"/>
    <cellStyle name="Normal 14 8 2 2 3" xfId="3990" xr:uid="{00000000-0005-0000-0000-0000A5070000}"/>
    <cellStyle name="Normal 14 8 2 2 3 2" xfId="12078" xr:uid="{447C3A3B-35E1-45BD-9967-66C69E24D594}"/>
    <cellStyle name="Normal 14 8 2 2 3 2 2" xfId="28254" xr:uid="{0C655785-F37E-49DC-AB91-59196FA521C2}"/>
    <cellStyle name="Normal 14 8 2 2 3 3" xfId="20166" xr:uid="{03FF6CC4-EAE7-4316-BA2C-FF693081EFF5}"/>
    <cellStyle name="Normal 14 8 2 2 4" xfId="6684" xr:uid="{00000000-0005-0000-0000-0000A6070000}"/>
    <cellStyle name="Normal 14 8 2 2 4 2" xfId="14772" xr:uid="{D0AC4DF7-3CD0-46E5-B739-CDE4DBD8094E}"/>
    <cellStyle name="Normal 14 8 2 2 4 2 2" xfId="30948" xr:uid="{FCAF0B31-6F4B-4E2D-933E-ECADCE93AFB9}"/>
    <cellStyle name="Normal 14 8 2 2 4 3" xfId="22860" xr:uid="{D1141FBD-D9DA-4E7B-B89D-8C01743F83B8}"/>
    <cellStyle name="Normal 14 8 2 2 5" xfId="9382" xr:uid="{D14889F9-85FE-4B44-870F-7619B48AA0DB}"/>
    <cellStyle name="Normal 14 8 2 2 5 2" xfId="25558" xr:uid="{DAF3ABC4-2D04-41D5-B0F9-5D896F549F04}"/>
    <cellStyle name="Normal 14 8 2 2 6" xfId="17470" xr:uid="{2FC6D642-BB58-42CE-9FD8-4AD5602A509F}"/>
    <cellStyle name="Normal 14 8 2 3" xfId="1969" xr:uid="{00000000-0005-0000-0000-0000A7070000}"/>
    <cellStyle name="Normal 14 8 2 3 2" xfId="4665" xr:uid="{00000000-0005-0000-0000-0000A8070000}"/>
    <cellStyle name="Normal 14 8 2 3 2 2" xfId="12753" xr:uid="{F8755C85-3AAB-4398-9ED4-6530AE7BCD00}"/>
    <cellStyle name="Normal 14 8 2 3 2 2 2" xfId="28929" xr:uid="{9160B2A8-DC14-4770-AAD4-5A9E93D20455}"/>
    <cellStyle name="Normal 14 8 2 3 2 3" xfId="20841" xr:uid="{F93ED41B-43EB-46A0-A23E-0E2843E15E93}"/>
    <cellStyle name="Normal 14 8 2 3 3" xfId="7359" xr:uid="{00000000-0005-0000-0000-0000A9070000}"/>
    <cellStyle name="Normal 14 8 2 3 3 2" xfId="15447" xr:uid="{5562990A-16A5-4B42-91ED-B2350A1519BE}"/>
    <cellStyle name="Normal 14 8 2 3 3 2 2" xfId="31623" xr:uid="{4E195BE3-7163-4BDC-B8CC-55C574B7C289}"/>
    <cellStyle name="Normal 14 8 2 3 3 3" xfId="23535" xr:uid="{0E1A24B9-A9ED-42B3-852E-02C186405F41}"/>
    <cellStyle name="Normal 14 8 2 3 4" xfId="10057" xr:uid="{E94F2866-6411-42DC-82D8-3DA10CCC17DE}"/>
    <cellStyle name="Normal 14 8 2 3 4 2" xfId="26233" xr:uid="{E286B8E3-01A3-43A3-8CCB-8D394BAD300E}"/>
    <cellStyle name="Normal 14 8 2 3 5" xfId="18145" xr:uid="{0512ED8F-C65C-488B-ADF9-1105E60D5534}"/>
    <cellStyle name="Normal 14 8 2 4" xfId="3318" xr:uid="{00000000-0005-0000-0000-0000AA070000}"/>
    <cellStyle name="Normal 14 8 2 4 2" xfId="11406" xr:uid="{B03D668F-CEF9-4FCC-8BDB-EA22B419D028}"/>
    <cellStyle name="Normal 14 8 2 4 2 2" xfId="27582" xr:uid="{EEAF1655-F66E-41ED-AECB-56617A551B93}"/>
    <cellStyle name="Normal 14 8 2 4 3" xfId="19494" xr:uid="{2B992BB2-6F7C-445B-BEC7-0392FB0F32A6}"/>
    <cellStyle name="Normal 14 8 2 5" xfId="6012" xr:uid="{00000000-0005-0000-0000-0000AB070000}"/>
    <cellStyle name="Normal 14 8 2 5 2" xfId="14100" xr:uid="{DBFE2661-8CDA-4CDC-9A13-32345F4BE861}"/>
    <cellStyle name="Normal 14 8 2 5 2 2" xfId="30276" xr:uid="{F90A7147-3138-4CE5-BE6E-F9435B185446}"/>
    <cellStyle name="Normal 14 8 2 5 3" xfId="22188" xr:uid="{3397E726-4777-431E-B813-87ABC4EA1121}"/>
    <cellStyle name="Normal 14 8 2 6" xfId="8710" xr:uid="{319D4490-DA3D-46AE-822E-680A9C8ED81C}"/>
    <cellStyle name="Normal 14 8 2 6 2" xfId="24886" xr:uid="{D0D21873-B819-4A71-8927-2D54DA9BDB14}"/>
    <cellStyle name="Normal 14 8 2 7" xfId="16798" xr:uid="{632C196B-0259-4055-A3DD-E8D0E1243DEB}"/>
    <cellStyle name="Normal 14 8 3" xfId="957" xr:uid="{00000000-0005-0000-0000-0000AC070000}"/>
    <cellStyle name="Normal 14 8 3 2" xfId="2305" xr:uid="{00000000-0005-0000-0000-0000AD070000}"/>
    <cellStyle name="Normal 14 8 3 2 2" xfId="5001" xr:uid="{00000000-0005-0000-0000-0000AE070000}"/>
    <cellStyle name="Normal 14 8 3 2 2 2" xfId="13089" xr:uid="{2D448B97-C7B7-4C5A-B27D-CB2FB3351163}"/>
    <cellStyle name="Normal 14 8 3 2 2 2 2" xfId="29265" xr:uid="{9DDF5DC1-1F60-40FC-98CB-F35C0082D18B}"/>
    <cellStyle name="Normal 14 8 3 2 2 3" xfId="21177" xr:uid="{80C8B68A-4002-4AF8-8F82-C0A436D779A9}"/>
    <cellStyle name="Normal 14 8 3 2 3" xfId="7695" xr:uid="{00000000-0005-0000-0000-0000AF070000}"/>
    <cellStyle name="Normal 14 8 3 2 3 2" xfId="15783" xr:uid="{B2BB380D-7D12-4EB4-8DEA-173A0213B305}"/>
    <cellStyle name="Normal 14 8 3 2 3 2 2" xfId="31959" xr:uid="{C869548B-7234-4E1B-AA8F-83C04F9AF3AC}"/>
    <cellStyle name="Normal 14 8 3 2 3 3" xfId="23871" xr:uid="{ADB44F20-AFF9-4304-B856-13D0C5E8824E}"/>
    <cellStyle name="Normal 14 8 3 2 4" xfId="10393" xr:uid="{3D80F70F-8835-415F-8AE4-5800FC41642A}"/>
    <cellStyle name="Normal 14 8 3 2 4 2" xfId="26569" xr:uid="{CCDBB317-6A1F-4963-8276-83A2553247D6}"/>
    <cellStyle name="Normal 14 8 3 2 5" xfId="18481" xr:uid="{3FA6FB69-F086-45CA-B433-589A393CE029}"/>
    <cellStyle name="Normal 14 8 3 3" xfId="3654" xr:uid="{00000000-0005-0000-0000-0000B0070000}"/>
    <cellStyle name="Normal 14 8 3 3 2" xfId="11742" xr:uid="{3D471EF8-EE59-47B8-9231-3F962591AAA2}"/>
    <cellStyle name="Normal 14 8 3 3 2 2" xfId="27918" xr:uid="{D73C7774-F183-4A77-BCA5-419054A3D047}"/>
    <cellStyle name="Normal 14 8 3 3 3" xfId="19830" xr:uid="{88F6EA21-11CB-44AA-B3D6-94C16E0A094E}"/>
    <cellStyle name="Normal 14 8 3 4" xfId="6348" xr:uid="{00000000-0005-0000-0000-0000B1070000}"/>
    <cellStyle name="Normal 14 8 3 4 2" xfId="14436" xr:uid="{880CB29D-DAB5-450F-B4BB-3D611DB66CD6}"/>
    <cellStyle name="Normal 14 8 3 4 2 2" xfId="30612" xr:uid="{3FC0FA7E-D0B6-41DA-9FC4-1194E277FEB6}"/>
    <cellStyle name="Normal 14 8 3 4 3" xfId="22524" xr:uid="{3A4EADF5-B02A-4417-A426-F98C278DDCD4}"/>
    <cellStyle name="Normal 14 8 3 5" xfId="9046" xr:uid="{4DD7DBCA-310D-4206-971E-AE8D585206C1}"/>
    <cellStyle name="Normal 14 8 3 5 2" xfId="25222" xr:uid="{16CBB8D4-1CC6-4482-82F5-6FF759808B0D}"/>
    <cellStyle name="Normal 14 8 3 6" xfId="17134" xr:uid="{4B77DFE0-C17A-47B1-9D3D-3487FB8580BD}"/>
    <cellStyle name="Normal 14 8 4" xfId="1633" xr:uid="{00000000-0005-0000-0000-0000B2070000}"/>
    <cellStyle name="Normal 14 8 4 2" xfId="4329" xr:uid="{00000000-0005-0000-0000-0000B3070000}"/>
    <cellStyle name="Normal 14 8 4 2 2" xfId="12417" xr:uid="{286C2B54-8DC2-4B5D-B5F3-01191B911172}"/>
    <cellStyle name="Normal 14 8 4 2 2 2" xfId="28593" xr:uid="{7F19566B-8E3A-4D9E-B504-D9C2AECD36A7}"/>
    <cellStyle name="Normal 14 8 4 2 3" xfId="20505" xr:uid="{5E80692E-DBB9-415F-B2E9-B79ED5EC70E3}"/>
    <cellStyle name="Normal 14 8 4 3" xfId="7023" xr:uid="{00000000-0005-0000-0000-0000B4070000}"/>
    <cellStyle name="Normal 14 8 4 3 2" xfId="15111" xr:uid="{B32AA423-B3CD-483D-A7F4-D9281BCE7B21}"/>
    <cellStyle name="Normal 14 8 4 3 2 2" xfId="31287" xr:uid="{DD0CE246-60C9-4AE9-AFE2-13E17BF21D04}"/>
    <cellStyle name="Normal 14 8 4 3 3" xfId="23199" xr:uid="{3A69B4E5-3D54-4976-A209-70FE53BBC641}"/>
    <cellStyle name="Normal 14 8 4 4" xfId="9721" xr:uid="{0AAAD215-7BB2-44E4-9A3B-C084F753329B}"/>
    <cellStyle name="Normal 14 8 4 4 2" xfId="25897" xr:uid="{F0789C76-E754-449D-B7FC-6EBF3822E90D}"/>
    <cellStyle name="Normal 14 8 4 5" xfId="17809" xr:uid="{81C77739-5582-40AC-8496-9142CA90D461}"/>
    <cellStyle name="Normal 14 8 5" xfId="2982" xr:uid="{00000000-0005-0000-0000-0000B5070000}"/>
    <cellStyle name="Normal 14 8 5 2" xfId="11070" xr:uid="{313CB931-485A-4A72-8DC2-A5C50830058B}"/>
    <cellStyle name="Normal 14 8 5 2 2" xfId="27246" xr:uid="{983DD510-F664-4BC6-896A-37070EE93E56}"/>
    <cellStyle name="Normal 14 8 5 3" xfId="19158" xr:uid="{06F865CC-5F5E-4ED7-BBB6-4F0F37CC37B6}"/>
    <cellStyle name="Normal 14 8 6" xfId="5676" xr:uid="{00000000-0005-0000-0000-0000B6070000}"/>
    <cellStyle name="Normal 14 8 6 2" xfId="13764" xr:uid="{15AE16D3-FDF1-41CA-BC1B-2DAE18B4329D}"/>
    <cellStyle name="Normal 14 8 6 2 2" xfId="29940" xr:uid="{0BC80EEF-F89E-4D98-9110-E763CBE6C0AF}"/>
    <cellStyle name="Normal 14 8 6 3" xfId="21852" xr:uid="{B7F20466-CA0C-42F6-B34C-21916F0C5411}"/>
    <cellStyle name="Normal 14 8 7" xfId="8374" xr:uid="{D897813A-3ACB-41B6-B8DF-49DA16DE438F}"/>
    <cellStyle name="Normal 14 8 7 2" xfId="24550" xr:uid="{E9891F32-5489-44B6-8E87-CE68B0E25E7B}"/>
    <cellStyle name="Normal 14 8 8" xfId="16462" xr:uid="{62EB9DC0-CE38-468E-9E49-C9621AE472F0}"/>
    <cellStyle name="Normal 14 9" xfId="288" xr:uid="{00000000-0005-0000-0000-0000B7070000}"/>
    <cellStyle name="Normal 14 9 2" xfId="658" xr:uid="{00000000-0005-0000-0000-0000B8070000}"/>
    <cellStyle name="Normal 14 9 2 2" xfId="1333" xr:uid="{00000000-0005-0000-0000-0000B9070000}"/>
    <cellStyle name="Normal 14 9 2 2 2" xfId="2681" xr:uid="{00000000-0005-0000-0000-0000BA070000}"/>
    <cellStyle name="Normal 14 9 2 2 2 2" xfId="5377" xr:uid="{00000000-0005-0000-0000-0000BB070000}"/>
    <cellStyle name="Normal 14 9 2 2 2 2 2" xfId="13465" xr:uid="{B83CB5CF-97B5-4C05-98A5-35C32DF727D5}"/>
    <cellStyle name="Normal 14 9 2 2 2 2 2 2" xfId="29641" xr:uid="{A1668BEF-3091-4BA9-92C6-FE6421A167D3}"/>
    <cellStyle name="Normal 14 9 2 2 2 2 3" xfId="21553" xr:uid="{92FB9D31-9BB6-46BF-8210-1232182320C6}"/>
    <cellStyle name="Normal 14 9 2 2 2 3" xfId="8071" xr:uid="{00000000-0005-0000-0000-0000BC070000}"/>
    <cellStyle name="Normal 14 9 2 2 2 3 2" xfId="16159" xr:uid="{A3D8014F-FE18-4B14-A219-FA1EC19DBBC3}"/>
    <cellStyle name="Normal 14 9 2 2 2 3 2 2" xfId="32335" xr:uid="{D20FEC28-F497-4758-B2C7-4A0B513ECDC4}"/>
    <cellStyle name="Normal 14 9 2 2 2 3 3" xfId="24247" xr:uid="{5E438508-908D-434B-9FF7-A46240A0FCBA}"/>
    <cellStyle name="Normal 14 9 2 2 2 4" xfId="10769" xr:uid="{43634219-E6BC-41C0-B6E6-374D2188391C}"/>
    <cellStyle name="Normal 14 9 2 2 2 4 2" xfId="26945" xr:uid="{B26160CA-BC07-45FA-8205-06632CD32603}"/>
    <cellStyle name="Normal 14 9 2 2 2 5" xfId="18857" xr:uid="{88AA2F18-BAA2-46C8-87FC-1C7C698A83FC}"/>
    <cellStyle name="Normal 14 9 2 2 3" xfId="4030" xr:uid="{00000000-0005-0000-0000-0000BD070000}"/>
    <cellStyle name="Normal 14 9 2 2 3 2" xfId="12118" xr:uid="{AC4C7494-DC64-4DD9-AF9A-0DE987BC06C0}"/>
    <cellStyle name="Normal 14 9 2 2 3 2 2" xfId="28294" xr:uid="{F77DB46A-A1DF-4934-8104-AD6B549408C5}"/>
    <cellStyle name="Normal 14 9 2 2 3 3" xfId="20206" xr:uid="{2763EE40-7F4F-4EC5-A635-A7370DA54ECC}"/>
    <cellStyle name="Normal 14 9 2 2 4" xfId="6724" xr:uid="{00000000-0005-0000-0000-0000BE070000}"/>
    <cellStyle name="Normal 14 9 2 2 4 2" xfId="14812" xr:uid="{4F68FF74-9237-4155-B4F7-0194DBC65021}"/>
    <cellStyle name="Normal 14 9 2 2 4 2 2" xfId="30988" xr:uid="{52858C1D-E38E-47C9-B675-898B5B8646F0}"/>
    <cellStyle name="Normal 14 9 2 2 4 3" xfId="22900" xr:uid="{91691974-2DF9-4D06-9C37-6197111D71EE}"/>
    <cellStyle name="Normal 14 9 2 2 5" xfId="9422" xr:uid="{A3C66B2B-76D3-414D-8BA3-AE9646A02944}"/>
    <cellStyle name="Normal 14 9 2 2 5 2" xfId="25598" xr:uid="{0F40E30C-7B41-4BFE-A12B-709F41AFF506}"/>
    <cellStyle name="Normal 14 9 2 2 6" xfId="17510" xr:uid="{822A69ED-74E5-4EF9-B3EF-BAEE237057D3}"/>
    <cellStyle name="Normal 14 9 2 3" xfId="2009" xr:uid="{00000000-0005-0000-0000-0000BF070000}"/>
    <cellStyle name="Normal 14 9 2 3 2" xfId="4705" xr:uid="{00000000-0005-0000-0000-0000C0070000}"/>
    <cellStyle name="Normal 14 9 2 3 2 2" xfId="12793" xr:uid="{3B1C7053-4FCF-488E-A863-6FA54CF2148B}"/>
    <cellStyle name="Normal 14 9 2 3 2 2 2" xfId="28969" xr:uid="{74DC339F-F523-409A-8842-39D434551296}"/>
    <cellStyle name="Normal 14 9 2 3 2 3" xfId="20881" xr:uid="{74141BD5-53F9-437E-B0BF-06F38DB7414A}"/>
    <cellStyle name="Normal 14 9 2 3 3" xfId="7399" xr:uid="{00000000-0005-0000-0000-0000C1070000}"/>
    <cellStyle name="Normal 14 9 2 3 3 2" xfId="15487" xr:uid="{6A3BDF3C-4AD7-4441-9DA9-E02C0112F4E8}"/>
    <cellStyle name="Normal 14 9 2 3 3 2 2" xfId="31663" xr:uid="{47B2E0BE-780D-4D25-A121-51D73FEEB974}"/>
    <cellStyle name="Normal 14 9 2 3 3 3" xfId="23575" xr:uid="{B678A123-B6DE-44D4-A67E-D99283E7B8D2}"/>
    <cellStyle name="Normal 14 9 2 3 4" xfId="10097" xr:uid="{34E1973B-B2EA-4FAC-9A28-CC00D37AE920}"/>
    <cellStyle name="Normal 14 9 2 3 4 2" xfId="26273" xr:uid="{3DF4DA2B-F5A3-4755-9ED4-D4C77D855987}"/>
    <cellStyle name="Normal 14 9 2 3 5" xfId="18185" xr:uid="{FC3385EF-1010-44F3-9969-D660B7A1C44E}"/>
    <cellStyle name="Normal 14 9 2 4" xfId="3358" xr:uid="{00000000-0005-0000-0000-0000C2070000}"/>
    <cellStyle name="Normal 14 9 2 4 2" xfId="11446" xr:uid="{E4142357-0723-4B1B-87DD-ADEAA12A91AB}"/>
    <cellStyle name="Normal 14 9 2 4 2 2" xfId="27622" xr:uid="{A3FBEEB7-F108-4585-8F43-76DA916891D7}"/>
    <cellStyle name="Normal 14 9 2 4 3" xfId="19534" xr:uid="{FD865CEF-9C64-45F8-96FB-B7F5F0D3B015}"/>
    <cellStyle name="Normal 14 9 2 5" xfId="6052" xr:uid="{00000000-0005-0000-0000-0000C3070000}"/>
    <cellStyle name="Normal 14 9 2 5 2" xfId="14140" xr:uid="{03720FEF-4DE8-4DF7-8917-7742398630D1}"/>
    <cellStyle name="Normal 14 9 2 5 2 2" xfId="30316" xr:uid="{3C6548E4-0737-40F3-95AB-DBD30067C41D}"/>
    <cellStyle name="Normal 14 9 2 5 3" xfId="22228" xr:uid="{64DB9B31-7930-42E3-8653-FB81A4316E14}"/>
    <cellStyle name="Normal 14 9 2 6" xfId="8750" xr:uid="{7B0CB65B-57E2-4278-A4F7-E3754020ED36}"/>
    <cellStyle name="Normal 14 9 2 6 2" xfId="24926" xr:uid="{5658439B-EF3B-43D6-9FE6-5469CFEE0E0E}"/>
    <cellStyle name="Normal 14 9 2 7" xfId="16838" xr:uid="{9E390EBD-EA7F-4B83-A838-0162F4F24D41}"/>
    <cellStyle name="Normal 14 9 3" xfId="997" xr:uid="{00000000-0005-0000-0000-0000C4070000}"/>
    <cellStyle name="Normal 14 9 3 2" xfId="2345" xr:uid="{00000000-0005-0000-0000-0000C5070000}"/>
    <cellStyle name="Normal 14 9 3 2 2" xfId="5041" xr:uid="{00000000-0005-0000-0000-0000C6070000}"/>
    <cellStyle name="Normal 14 9 3 2 2 2" xfId="13129" xr:uid="{9FCB7FE0-DD59-4121-A042-F011B8996895}"/>
    <cellStyle name="Normal 14 9 3 2 2 2 2" xfId="29305" xr:uid="{5A12D41D-8846-49BC-A2CC-060BF57D8F06}"/>
    <cellStyle name="Normal 14 9 3 2 2 3" xfId="21217" xr:uid="{36664272-D6E9-4921-AB1B-330B89AA5530}"/>
    <cellStyle name="Normal 14 9 3 2 3" xfId="7735" xr:uid="{00000000-0005-0000-0000-0000C7070000}"/>
    <cellStyle name="Normal 14 9 3 2 3 2" xfId="15823" xr:uid="{CE20FD81-4452-4E3E-B01A-763D47E02F90}"/>
    <cellStyle name="Normal 14 9 3 2 3 2 2" xfId="31999" xr:uid="{928A5132-BF36-46A9-9D93-E0A6C62C5770}"/>
    <cellStyle name="Normal 14 9 3 2 3 3" xfId="23911" xr:uid="{5AA4A051-ECDD-40AF-B887-F7A460E9FB09}"/>
    <cellStyle name="Normal 14 9 3 2 4" xfId="10433" xr:uid="{B05FBCA1-D12C-46C7-9E84-49EA2DEF7C72}"/>
    <cellStyle name="Normal 14 9 3 2 4 2" xfId="26609" xr:uid="{C2BBE04A-EDBD-463A-BC15-1346A5E53A56}"/>
    <cellStyle name="Normal 14 9 3 2 5" xfId="18521" xr:uid="{4C4CD71F-6B03-4F4C-99DA-3E62FA0431C7}"/>
    <cellStyle name="Normal 14 9 3 3" xfId="3694" xr:uid="{00000000-0005-0000-0000-0000C8070000}"/>
    <cellStyle name="Normal 14 9 3 3 2" xfId="11782" xr:uid="{B30E2A45-D279-4E74-A3EC-48DE4C8EA050}"/>
    <cellStyle name="Normal 14 9 3 3 2 2" xfId="27958" xr:uid="{20080EDB-F6CE-4BD9-8381-554FBAB362D9}"/>
    <cellStyle name="Normal 14 9 3 3 3" xfId="19870" xr:uid="{217389A2-5D31-40F9-BE0E-375987292D6D}"/>
    <cellStyle name="Normal 14 9 3 4" xfId="6388" xr:uid="{00000000-0005-0000-0000-0000C9070000}"/>
    <cellStyle name="Normal 14 9 3 4 2" xfId="14476" xr:uid="{769E40B9-6BAD-4EB5-9C54-6EC42F9C317F}"/>
    <cellStyle name="Normal 14 9 3 4 2 2" xfId="30652" xr:uid="{AA8AFE2D-35E6-42F8-8377-757CC3484994}"/>
    <cellStyle name="Normal 14 9 3 4 3" xfId="22564" xr:uid="{4600581D-6DE9-45AB-A298-10471531C50D}"/>
    <cellStyle name="Normal 14 9 3 5" xfId="9086" xr:uid="{2D460015-A286-4310-A10F-7C8FD4C0AD79}"/>
    <cellStyle name="Normal 14 9 3 5 2" xfId="25262" xr:uid="{69A4A1D7-6AD8-4E11-9AF7-4B7174CF6E03}"/>
    <cellStyle name="Normal 14 9 3 6" xfId="17174" xr:uid="{87EF3532-155C-4E46-8A97-5BC29767BBC4}"/>
    <cellStyle name="Normal 14 9 4" xfId="1673" xr:uid="{00000000-0005-0000-0000-0000CA070000}"/>
    <cellStyle name="Normal 14 9 4 2" xfId="4369" xr:uid="{00000000-0005-0000-0000-0000CB070000}"/>
    <cellStyle name="Normal 14 9 4 2 2" xfId="12457" xr:uid="{569C9804-A01E-4FC2-B4CA-754787C98307}"/>
    <cellStyle name="Normal 14 9 4 2 2 2" xfId="28633" xr:uid="{680412A3-ADFE-487E-B731-8D46210098E8}"/>
    <cellStyle name="Normal 14 9 4 2 3" xfId="20545" xr:uid="{73D42757-269D-42F1-A957-52410F41E0C2}"/>
    <cellStyle name="Normal 14 9 4 3" xfId="7063" xr:uid="{00000000-0005-0000-0000-0000CC070000}"/>
    <cellStyle name="Normal 14 9 4 3 2" xfId="15151" xr:uid="{E4AA0BD9-C107-4313-87C7-A37F933C5693}"/>
    <cellStyle name="Normal 14 9 4 3 2 2" xfId="31327" xr:uid="{4DF868AE-31DB-4703-A03B-74E96A3E90E3}"/>
    <cellStyle name="Normal 14 9 4 3 3" xfId="23239" xr:uid="{F484DDE4-619E-4916-A61F-C0733F0495FB}"/>
    <cellStyle name="Normal 14 9 4 4" xfId="9761" xr:uid="{984B9D50-525D-46BD-9245-2E7FD4478019}"/>
    <cellStyle name="Normal 14 9 4 4 2" xfId="25937" xr:uid="{DB1045F9-CF43-45ED-B6D2-1C65AE1181D1}"/>
    <cellStyle name="Normal 14 9 4 5" xfId="17849" xr:uid="{52BF9D96-1BF9-406A-96B7-45955011A709}"/>
    <cellStyle name="Normal 14 9 5" xfId="3022" xr:uid="{00000000-0005-0000-0000-0000CD070000}"/>
    <cellStyle name="Normal 14 9 5 2" xfId="11110" xr:uid="{F627F7FD-2782-4166-98FE-B974504D904D}"/>
    <cellStyle name="Normal 14 9 5 2 2" xfId="27286" xr:uid="{9C4A3B3F-2EB9-4EE3-87EA-E0EAA4CC07C5}"/>
    <cellStyle name="Normal 14 9 5 3" xfId="19198" xr:uid="{032FD6CA-A462-45FF-B791-BD7DC9066B85}"/>
    <cellStyle name="Normal 14 9 6" xfId="5716" xr:uid="{00000000-0005-0000-0000-0000CE070000}"/>
    <cellStyle name="Normal 14 9 6 2" xfId="13804" xr:uid="{0956399F-7B98-4586-A48F-4D806BE860EB}"/>
    <cellStyle name="Normal 14 9 6 2 2" xfId="29980" xr:uid="{B7AFDA7D-1A65-42C1-96BD-76667070AEA1}"/>
    <cellStyle name="Normal 14 9 6 3" xfId="21892" xr:uid="{125CD533-4FD2-40CB-B77F-86D7A85F6255}"/>
    <cellStyle name="Normal 14 9 7" xfId="8414" xr:uid="{ADB23B03-1230-4F42-B639-4133CAC557F3}"/>
    <cellStyle name="Normal 14 9 7 2" xfId="24590" xr:uid="{DEB7B175-E6F5-4CF8-9A36-106682F380B2}"/>
    <cellStyle name="Normal 14 9 8" xfId="16502" xr:uid="{52D13558-5581-4821-A150-9DF3E2B020DB}"/>
    <cellStyle name="Normal 15" xfId="34" xr:uid="{00000000-0005-0000-0000-0000CF070000}"/>
    <cellStyle name="Normal 15 10" xfId="131" xr:uid="{00000000-0005-0000-0000-0000D0070000}"/>
    <cellStyle name="Normal 15 10 2" xfId="531" xr:uid="{00000000-0005-0000-0000-0000D1070000}"/>
    <cellStyle name="Normal 15 10 2 2" xfId="1206" xr:uid="{00000000-0005-0000-0000-0000D2070000}"/>
    <cellStyle name="Normal 15 10 2 2 2" xfId="2554" xr:uid="{00000000-0005-0000-0000-0000D3070000}"/>
    <cellStyle name="Normal 15 10 2 2 2 2" xfId="5250" xr:uid="{00000000-0005-0000-0000-0000D4070000}"/>
    <cellStyle name="Normal 15 10 2 2 2 2 2" xfId="13338" xr:uid="{AED6A564-4E00-4AAE-B86E-F5474678FBA2}"/>
    <cellStyle name="Normal 15 10 2 2 2 2 2 2" xfId="29514" xr:uid="{7C1B86F0-1894-429C-8331-64F79DD688B5}"/>
    <cellStyle name="Normal 15 10 2 2 2 2 3" xfId="21426" xr:uid="{DD4945DF-7763-4364-9867-5CF3FD28C991}"/>
    <cellStyle name="Normal 15 10 2 2 2 3" xfId="7944" xr:uid="{00000000-0005-0000-0000-0000D5070000}"/>
    <cellStyle name="Normal 15 10 2 2 2 3 2" xfId="16032" xr:uid="{B9207411-E66C-48AC-BCFA-DAD5D1D78EBB}"/>
    <cellStyle name="Normal 15 10 2 2 2 3 2 2" xfId="32208" xr:uid="{B8129E52-982D-4DF6-B451-0FB88B3DDB26}"/>
    <cellStyle name="Normal 15 10 2 2 2 3 3" xfId="24120" xr:uid="{89DA0A2A-7789-40BF-AFFE-0AB0D49352C7}"/>
    <cellStyle name="Normal 15 10 2 2 2 4" xfId="10642" xr:uid="{EFFE88C5-37F9-492F-A50F-28F7DD37737A}"/>
    <cellStyle name="Normal 15 10 2 2 2 4 2" xfId="26818" xr:uid="{193B7321-09A4-442A-B893-04B562DC4A83}"/>
    <cellStyle name="Normal 15 10 2 2 2 5" xfId="18730" xr:uid="{30F7F894-45CC-4BDF-AFF0-F43156241CDB}"/>
    <cellStyle name="Normal 15 10 2 2 3" xfId="3903" xr:uid="{00000000-0005-0000-0000-0000D6070000}"/>
    <cellStyle name="Normal 15 10 2 2 3 2" xfId="11991" xr:uid="{206DC3DD-B79F-45B1-84B4-183E11568665}"/>
    <cellStyle name="Normal 15 10 2 2 3 2 2" xfId="28167" xr:uid="{9E3488FA-8F9D-4899-8127-9B35C3FC7041}"/>
    <cellStyle name="Normal 15 10 2 2 3 3" xfId="20079" xr:uid="{CFA3AD71-39C6-49F2-AA21-81EFE506D845}"/>
    <cellStyle name="Normal 15 10 2 2 4" xfId="6597" xr:uid="{00000000-0005-0000-0000-0000D7070000}"/>
    <cellStyle name="Normal 15 10 2 2 4 2" xfId="14685" xr:uid="{5ED125B5-C2DF-4613-9A3B-EC3DDFCBB671}"/>
    <cellStyle name="Normal 15 10 2 2 4 2 2" xfId="30861" xr:uid="{F24CF709-BF1A-4844-A82F-6ACB974D411F}"/>
    <cellStyle name="Normal 15 10 2 2 4 3" xfId="22773" xr:uid="{27466FBD-AD70-4EF4-A91E-438A081B4423}"/>
    <cellStyle name="Normal 15 10 2 2 5" xfId="9295" xr:uid="{042EF51F-EAA3-4449-91F6-957EA46C8D48}"/>
    <cellStyle name="Normal 15 10 2 2 5 2" xfId="25471" xr:uid="{5514E6B9-27E8-4B20-AEFB-71963280986A}"/>
    <cellStyle name="Normal 15 10 2 2 6" xfId="17383" xr:uid="{A44DB1F5-4FCC-4ECF-812E-05A037DE9FAE}"/>
    <cellStyle name="Normal 15 10 2 3" xfId="1882" xr:uid="{00000000-0005-0000-0000-0000D8070000}"/>
    <cellStyle name="Normal 15 10 2 3 2" xfId="4578" xr:uid="{00000000-0005-0000-0000-0000D9070000}"/>
    <cellStyle name="Normal 15 10 2 3 2 2" xfId="12666" xr:uid="{4F36DC91-B4FD-4D57-97BD-7F321542C6E8}"/>
    <cellStyle name="Normal 15 10 2 3 2 2 2" xfId="28842" xr:uid="{5F07FEE1-9A39-4E8A-BD9A-CF42F6BFC390}"/>
    <cellStyle name="Normal 15 10 2 3 2 3" xfId="20754" xr:uid="{4678EB22-2470-47A9-93CE-323940A763E9}"/>
    <cellStyle name="Normal 15 10 2 3 3" xfId="7272" xr:uid="{00000000-0005-0000-0000-0000DA070000}"/>
    <cellStyle name="Normal 15 10 2 3 3 2" xfId="15360" xr:uid="{E63BBF31-6F4A-4E34-84A9-4578EB72AA88}"/>
    <cellStyle name="Normal 15 10 2 3 3 2 2" xfId="31536" xr:uid="{1B3A55F3-AB0C-42C2-96C9-EDB6567E8257}"/>
    <cellStyle name="Normal 15 10 2 3 3 3" xfId="23448" xr:uid="{BA35377D-D267-4984-BA9E-0A60329FB632}"/>
    <cellStyle name="Normal 15 10 2 3 4" xfId="9970" xr:uid="{8C7FB5CA-8AFC-40F0-83F7-A15416848819}"/>
    <cellStyle name="Normal 15 10 2 3 4 2" xfId="26146" xr:uid="{5556AB46-96E7-4355-8AF5-4D40E87470F1}"/>
    <cellStyle name="Normal 15 10 2 3 5" xfId="18058" xr:uid="{E16692A5-6B4E-4A07-94E3-A89D6EDF30DE}"/>
    <cellStyle name="Normal 15 10 2 4" xfId="3231" xr:uid="{00000000-0005-0000-0000-0000DB070000}"/>
    <cellStyle name="Normal 15 10 2 4 2" xfId="11319" xr:uid="{A83A7D74-07BA-4409-967E-5079662543B9}"/>
    <cellStyle name="Normal 15 10 2 4 2 2" xfId="27495" xr:uid="{94298BE9-20B3-4BA4-92C6-1AB3DDDD8790}"/>
    <cellStyle name="Normal 15 10 2 4 3" xfId="19407" xr:uid="{5F468A2E-F0F4-4F91-9EF3-8F3D20D91AC4}"/>
    <cellStyle name="Normal 15 10 2 5" xfId="5925" xr:uid="{00000000-0005-0000-0000-0000DC070000}"/>
    <cellStyle name="Normal 15 10 2 5 2" xfId="14013" xr:uid="{8E98BBFA-3241-4D16-9486-AF5FBAF11D22}"/>
    <cellStyle name="Normal 15 10 2 5 2 2" xfId="30189" xr:uid="{003E426F-09EE-4965-A278-7018B832181F}"/>
    <cellStyle name="Normal 15 10 2 5 3" xfId="22101" xr:uid="{129C151D-1D46-4340-90C4-C0126A46752A}"/>
    <cellStyle name="Normal 15 10 2 6" xfId="8623" xr:uid="{36030D0E-F36A-41DD-8954-CE153232BE09}"/>
    <cellStyle name="Normal 15 10 2 6 2" xfId="24799" xr:uid="{0EAFAF1D-1419-4939-A538-A72AA78124F4}"/>
    <cellStyle name="Normal 15 10 2 7" xfId="16711" xr:uid="{ECA36A43-5108-4BA0-B02F-3F9AA32488B0}"/>
    <cellStyle name="Normal 15 10 3" xfId="870" xr:uid="{00000000-0005-0000-0000-0000DD070000}"/>
    <cellStyle name="Normal 15 10 3 2" xfId="2218" xr:uid="{00000000-0005-0000-0000-0000DE070000}"/>
    <cellStyle name="Normal 15 10 3 2 2" xfId="4914" xr:uid="{00000000-0005-0000-0000-0000DF070000}"/>
    <cellStyle name="Normal 15 10 3 2 2 2" xfId="13002" xr:uid="{2AE52099-1BC5-4F90-9125-740E6707E209}"/>
    <cellStyle name="Normal 15 10 3 2 2 2 2" xfId="29178" xr:uid="{C2130E43-A0A6-4466-97B7-4FCD65062A83}"/>
    <cellStyle name="Normal 15 10 3 2 2 3" xfId="21090" xr:uid="{FD24018E-DCCF-4BA8-AB16-B77B56F4D7D0}"/>
    <cellStyle name="Normal 15 10 3 2 3" xfId="7608" xr:uid="{00000000-0005-0000-0000-0000E0070000}"/>
    <cellStyle name="Normal 15 10 3 2 3 2" xfId="15696" xr:uid="{89007A6A-4FEA-42AD-855D-236B8326A1CD}"/>
    <cellStyle name="Normal 15 10 3 2 3 2 2" xfId="31872" xr:uid="{1C699837-DD67-4C39-A205-94D18A05A299}"/>
    <cellStyle name="Normal 15 10 3 2 3 3" xfId="23784" xr:uid="{E89CA728-78C9-4909-99B6-042F0328CC6B}"/>
    <cellStyle name="Normal 15 10 3 2 4" xfId="10306" xr:uid="{BE0E190D-5FB4-44AC-9113-8B8D2B6F41C8}"/>
    <cellStyle name="Normal 15 10 3 2 4 2" xfId="26482" xr:uid="{F9D16429-A49E-4066-99FB-22F94EE9AC4A}"/>
    <cellStyle name="Normal 15 10 3 2 5" xfId="18394" xr:uid="{CDCCF4FB-B159-4273-B5DE-64D9E7CFFD24}"/>
    <cellStyle name="Normal 15 10 3 3" xfId="3567" xr:uid="{00000000-0005-0000-0000-0000E1070000}"/>
    <cellStyle name="Normal 15 10 3 3 2" xfId="11655" xr:uid="{FCEFEF7F-D8FA-4AB3-8B08-231AF7726700}"/>
    <cellStyle name="Normal 15 10 3 3 2 2" xfId="27831" xr:uid="{91F6514A-7608-4F5F-8921-3DF0A5A345C9}"/>
    <cellStyle name="Normal 15 10 3 3 3" xfId="19743" xr:uid="{AA66149D-7BA0-4177-9A2A-42042709A237}"/>
    <cellStyle name="Normal 15 10 3 4" xfId="6261" xr:uid="{00000000-0005-0000-0000-0000E2070000}"/>
    <cellStyle name="Normal 15 10 3 4 2" xfId="14349" xr:uid="{4E908E9E-1152-4992-BB49-9619E146C8B3}"/>
    <cellStyle name="Normal 15 10 3 4 2 2" xfId="30525" xr:uid="{2F8009E6-4600-42C0-A34A-864335035EA1}"/>
    <cellStyle name="Normal 15 10 3 4 3" xfId="22437" xr:uid="{7E3157A4-42DB-4C31-8B7C-46D4A43380E4}"/>
    <cellStyle name="Normal 15 10 3 5" xfId="8959" xr:uid="{5A519EB8-2025-4833-861B-29C0D873865D}"/>
    <cellStyle name="Normal 15 10 3 5 2" xfId="25135" xr:uid="{6E918445-7EBD-4237-A4EB-E7A5B00A3CDE}"/>
    <cellStyle name="Normal 15 10 3 6" xfId="17047" xr:uid="{2FE0CF8E-F667-45E5-966B-DD30A5EFC54C}"/>
    <cellStyle name="Normal 15 10 4" xfId="1546" xr:uid="{00000000-0005-0000-0000-0000E3070000}"/>
    <cellStyle name="Normal 15 10 4 2" xfId="4242" xr:uid="{00000000-0005-0000-0000-0000E4070000}"/>
    <cellStyle name="Normal 15 10 4 2 2" xfId="12330" xr:uid="{E39CF971-EB5F-4C56-9A1D-C1E3DFD61291}"/>
    <cellStyle name="Normal 15 10 4 2 2 2" xfId="28506" xr:uid="{EF704C8B-97E0-47BD-A23C-DDF0F588A5EA}"/>
    <cellStyle name="Normal 15 10 4 2 3" xfId="20418" xr:uid="{DA1CBA78-8CEE-4F14-9A43-CFD49EF7134A}"/>
    <cellStyle name="Normal 15 10 4 3" xfId="6936" xr:uid="{00000000-0005-0000-0000-0000E5070000}"/>
    <cellStyle name="Normal 15 10 4 3 2" xfId="15024" xr:uid="{ED43A4AD-FB53-4810-B276-D8CB4310E225}"/>
    <cellStyle name="Normal 15 10 4 3 2 2" xfId="31200" xr:uid="{951798C6-3744-4941-B5E7-BD59017DA546}"/>
    <cellStyle name="Normal 15 10 4 3 3" xfId="23112" xr:uid="{C40061CB-2972-464B-BB4E-C4FD1A969134}"/>
    <cellStyle name="Normal 15 10 4 4" xfId="9634" xr:uid="{6D6A3FEC-A15B-4FBA-BE29-9D0DA5A8F391}"/>
    <cellStyle name="Normal 15 10 4 4 2" xfId="25810" xr:uid="{8E6AACDF-A75D-4A9A-B172-31F2A8361E00}"/>
    <cellStyle name="Normal 15 10 4 5" xfId="17722" xr:uid="{D54D6A9C-9467-4DB9-965E-A57031366AEE}"/>
    <cellStyle name="Normal 15 10 5" xfId="2895" xr:uid="{00000000-0005-0000-0000-0000E6070000}"/>
    <cellStyle name="Normal 15 10 5 2" xfId="10983" xr:uid="{E197D9F5-CEA8-4D07-9084-53154E87B0CD}"/>
    <cellStyle name="Normal 15 10 5 2 2" xfId="27159" xr:uid="{ACCCD9A7-6038-4D98-A651-6D4415966954}"/>
    <cellStyle name="Normal 15 10 5 3" xfId="19071" xr:uid="{B5933CAC-5E48-4B2C-8172-9949488B440F}"/>
    <cellStyle name="Normal 15 10 6" xfId="5589" xr:uid="{00000000-0005-0000-0000-0000E7070000}"/>
    <cellStyle name="Normal 15 10 6 2" xfId="13677" xr:uid="{35A9D2DB-3EFC-4E07-A0C3-45FD73241F28}"/>
    <cellStyle name="Normal 15 10 6 2 2" xfId="29853" xr:uid="{E78BFB9A-ED4B-45AD-91FE-2417F6E35FE7}"/>
    <cellStyle name="Normal 15 10 6 3" xfId="21765" xr:uid="{3C002698-446B-4448-8450-7943524A57FD}"/>
    <cellStyle name="Normal 15 10 7" xfId="8287" xr:uid="{A1DB8FB8-E8FC-485B-90CF-E6BC392C1BB7}"/>
    <cellStyle name="Normal 15 10 7 2" xfId="24463" xr:uid="{DC8AB676-A686-421F-9ED8-97A71D1AEAFD}"/>
    <cellStyle name="Normal 15 10 8" xfId="16375" xr:uid="{17A071C0-1F4D-4C3D-88AB-32E7E8022F6B}"/>
    <cellStyle name="Normal 15 11" xfId="365" xr:uid="{00000000-0005-0000-0000-0000E8070000}"/>
    <cellStyle name="Normal 15 11 2" xfId="719" xr:uid="{00000000-0005-0000-0000-0000E9070000}"/>
    <cellStyle name="Normal 15 11 2 2" xfId="1394" xr:uid="{00000000-0005-0000-0000-0000EA070000}"/>
    <cellStyle name="Normal 15 11 2 2 2" xfId="2742" xr:uid="{00000000-0005-0000-0000-0000EB070000}"/>
    <cellStyle name="Normal 15 11 2 2 2 2" xfId="5438" xr:uid="{00000000-0005-0000-0000-0000EC070000}"/>
    <cellStyle name="Normal 15 11 2 2 2 2 2" xfId="13526" xr:uid="{C07A38BB-0927-4628-A7A7-C4E2107706C7}"/>
    <cellStyle name="Normal 15 11 2 2 2 2 2 2" xfId="29702" xr:uid="{31F62C6C-E286-404B-A474-35974D181657}"/>
    <cellStyle name="Normal 15 11 2 2 2 2 3" xfId="21614" xr:uid="{C0B12A62-7917-4EDF-883B-31A9FB407F26}"/>
    <cellStyle name="Normal 15 11 2 2 2 3" xfId="8132" xr:uid="{00000000-0005-0000-0000-0000ED070000}"/>
    <cellStyle name="Normal 15 11 2 2 2 3 2" xfId="16220" xr:uid="{5B05C86C-6733-46F3-A2F4-C768D58A9728}"/>
    <cellStyle name="Normal 15 11 2 2 2 3 2 2" xfId="32396" xr:uid="{F0412A6E-87A9-475A-B223-1C87DF649776}"/>
    <cellStyle name="Normal 15 11 2 2 2 3 3" xfId="24308" xr:uid="{C7A80441-E819-4A61-B5E9-1ACDD7A5F24F}"/>
    <cellStyle name="Normal 15 11 2 2 2 4" xfId="10830" xr:uid="{41098227-B533-4E1A-96D9-BC679488F19A}"/>
    <cellStyle name="Normal 15 11 2 2 2 4 2" xfId="27006" xr:uid="{4BE43085-4E7A-44C3-8041-4269714FCD19}"/>
    <cellStyle name="Normal 15 11 2 2 2 5" xfId="18918" xr:uid="{4B113AA1-5043-41F5-8250-954FF03B4786}"/>
    <cellStyle name="Normal 15 11 2 2 3" xfId="4091" xr:uid="{00000000-0005-0000-0000-0000EE070000}"/>
    <cellStyle name="Normal 15 11 2 2 3 2" xfId="12179" xr:uid="{B22F7FE0-9361-443B-A372-5245BA537D97}"/>
    <cellStyle name="Normal 15 11 2 2 3 2 2" xfId="28355" xr:uid="{214B43B3-AC82-4BFB-84CB-15D33704C50F}"/>
    <cellStyle name="Normal 15 11 2 2 3 3" xfId="20267" xr:uid="{DE0FEBCB-A41A-48EE-BFC9-D11A11CD001F}"/>
    <cellStyle name="Normal 15 11 2 2 4" xfId="6785" xr:uid="{00000000-0005-0000-0000-0000EF070000}"/>
    <cellStyle name="Normal 15 11 2 2 4 2" xfId="14873" xr:uid="{6CAED069-7E77-4A2B-97CB-509D3344064C}"/>
    <cellStyle name="Normal 15 11 2 2 4 2 2" xfId="31049" xr:uid="{3912B6CF-E580-4C10-8CE5-6B8F12D2DB83}"/>
    <cellStyle name="Normal 15 11 2 2 4 3" xfId="22961" xr:uid="{8DD02411-6DBE-40CE-9FF4-85D2A2577ABE}"/>
    <cellStyle name="Normal 15 11 2 2 5" xfId="9483" xr:uid="{DC65719C-D759-46C4-9B26-F3F44A106D08}"/>
    <cellStyle name="Normal 15 11 2 2 5 2" xfId="25659" xr:uid="{E7646FD9-5CE3-4C48-AAAC-525B99C3EE81}"/>
    <cellStyle name="Normal 15 11 2 2 6" xfId="17571" xr:uid="{811B5B2A-E84C-4D6F-AF57-84694ECB9D20}"/>
    <cellStyle name="Normal 15 11 2 3" xfId="2070" xr:uid="{00000000-0005-0000-0000-0000F0070000}"/>
    <cellStyle name="Normal 15 11 2 3 2" xfId="4766" xr:uid="{00000000-0005-0000-0000-0000F1070000}"/>
    <cellStyle name="Normal 15 11 2 3 2 2" xfId="12854" xr:uid="{885D2438-2BA9-4ECF-B2AB-C902D30C3FAD}"/>
    <cellStyle name="Normal 15 11 2 3 2 2 2" xfId="29030" xr:uid="{E009320E-7BFC-4DF0-A89A-683BF78FB9A5}"/>
    <cellStyle name="Normal 15 11 2 3 2 3" xfId="20942" xr:uid="{C049F717-4BDF-42B5-92C4-E4D084F620AC}"/>
    <cellStyle name="Normal 15 11 2 3 3" xfId="7460" xr:uid="{00000000-0005-0000-0000-0000F2070000}"/>
    <cellStyle name="Normal 15 11 2 3 3 2" xfId="15548" xr:uid="{3A0AA33D-144B-465D-8110-9DCFA96ACE27}"/>
    <cellStyle name="Normal 15 11 2 3 3 2 2" xfId="31724" xr:uid="{5FB7F3ED-8BE1-47A3-B742-C1C45C2C796C}"/>
    <cellStyle name="Normal 15 11 2 3 3 3" xfId="23636" xr:uid="{0D82A089-5F69-423D-B851-B2F78F8B2F4A}"/>
    <cellStyle name="Normal 15 11 2 3 4" xfId="10158" xr:uid="{E607687D-D85A-4CA9-9637-AB51183529E6}"/>
    <cellStyle name="Normal 15 11 2 3 4 2" xfId="26334" xr:uid="{A0D63A9F-3F9D-4EE6-A196-EB0577050F62}"/>
    <cellStyle name="Normal 15 11 2 3 5" xfId="18246" xr:uid="{FDD792E8-0B67-46D1-9F4D-E391C8D18185}"/>
    <cellStyle name="Normal 15 11 2 4" xfId="3419" xr:uid="{00000000-0005-0000-0000-0000F3070000}"/>
    <cellStyle name="Normal 15 11 2 4 2" xfId="11507" xr:uid="{F315AA28-82DD-4A6A-91B0-02DB3EDAEC0D}"/>
    <cellStyle name="Normal 15 11 2 4 2 2" xfId="27683" xr:uid="{8590A8A8-8700-4850-8E4D-6EF8E8D3B9C2}"/>
    <cellStyle name="Normal 15 11 2 4 3" xfId="19595" xr:uid="{4FC3460A-D417-456D-99A5-C16E65B377AD}"/>
    <cellStyle name="Normal 15 11 2 5" xfId="6113" xr:uid="{00000000-0005-0000-0000-0000F4070000}"/>
    <cellStyle name="Normal 15 11 2 5 2" xfId="14201" xr:uid="{511E90FF-1177-4EFE-A4E1-58323F1ED3BF}"/>
    <cellStyle name="Normal 15 11 2 5 2 2" xfId="30377" xr:uid="{53CE8B5A-C190-4890-AC21-A99D6EEBC19A}"/>
    <cellStyle name="Normal 15 11 2 5 3" xfId="22289" xr:uid="{7C16F29C-1870-47D3-B0D0-EC02A32B993D}"/>
    <cellStyle name="Normal 15 11 2 6" xfId="8811" xr:uid="{126FCC66-44CD-4F4B-A7DD-6A058879928E}"/>
    <cellStyle name="Normal 15 11 2 6 2" xfId="24987" xr:uid="{83154257-C86C-494B-8C66-DD4057475789}"/>
    <cellStyle name="Normal 15 11 2 7" xfId="16899" xr:uid="{28D9D4FC-EFD8-4FE1-9451-A7D7C1857443}"/>
    <cellStyle name="Normal 15 11 3" xfId="1058" xr:uid="{00000000-0005-0000-0000-0000F5070000}"/>
    <cellStyle name="Normal 15 11 3 2" xfId="2406" xr:uid="{00000000-0005-0000-0000-0000F6070000}"/>
    <cellStyle name="Normal 15 11 3 2 2" xfId="5102" xr:uid="{00000000-0005-0000-0000-0000F7070000}"/>
    <cellStyle name="Normal 15 11 3 2 2 2" xfId="13190" xr:uid="{C867B3AD-B233-42B4-B68A-49D718B7DB9B}"/>
    <cellStyle name="Normal 15 11 3 2 2 2 2" xfId="29366" xr:uid="{35DBEF62-CF44-4356-A74E-95B71F2058E1}"/>
    <cellStyle name="Normal 15 11 3 2 2 3" xfId="21278" xr:uid="{483E4604-F64E-4FFA-AB77-B4A509FD4841}"/>
    <cellStyle name="Normal 15 11 3 2 3" xfId="7796" xr:uid="{00000000-0005-0000-0000-0000F8070000}"/>
    <cellStyle name="Normal 15 11 3 2 3 2" xfId="15884" xr:uid="{B61FB8F7-BBCF-421B-A8A5-EBCA7E90C71B}"/>
    <cellStyle name="Normal 15 11 3 2 3 2 2" xfId="32060" xr:uid="{2B5AB066-3455-4D42-B7B3-FAAFC0F64D0D}"/>
    <cellStyle name="Normal 15 11 3 2 3 3" xfId="23972" xr:uid="{C00BDC55-59BF-42C0-9F0F-000770673C67}"/>
    <cellStyle name="Normal 15 11 3 2 4" xfId="10494" xr:uid="{5B2ACD36-29ED-47B8-9E3C-35E82F92404F}"/>
    <cellStyle name="Normal 15 11 3 2 4 2" xfId="26670" xr:uid="{1E26F878-E9B0-46C7-83E9-3A4DDFAD6344}"/>
    <cellStyle name="Normal 15 11 3 2 5" xfId="18582" xr:uid="{B5CF476B-00AF-4A80-BCE5-830581F7AAB9}"/>
    <cellStyle name="Normal 15 11 3 3" xfId="3755" xr:uid="{00000000-0005-0000-0000-0000F9070000}"/>
    <cellStyle name="Normal 15 11 3 3 2" xfId="11843" xr:uid="{A1B0BEC6-2464-405D-AEDA-FE3477ED9D0B}"/>
    <cellStyle name="Normal 15 11 3 3 2 2" xfId="28019" xr:uid="{DB13B8FD-F1FF-406B-AEB0-CCEA0DD46F57}"/>
    <cellStyle name="Normal 15 11 3 3 3" xfId="19931" xr:uid="{5B7D3DC4-1D1A-4B70-8CDF-B1A62E02A958}"/>
    <cellStyle name="Normal 15 11 3 4" xfId="6449" xr:uid="{00000000-0005-0000-0000-0000FA070000}"/>
    <cellStyle name="Normal 15 11 3 4 2" xfId="14537" xr:uid="{E69A151F-4236-408A-9936-35E6D626F70E}"/>
    <cellStyle name="Normal 15 11 3 4 2 2" xfId="30713" xr:uid="{E9C6680A-01CC-4DF0-BBFD-2B892C4D48B3}"/>
    <cellStyle name="Normal 15 11 3 4 3" xfId="22625" xr:uid="{6AA94061-CB66-4657-A367-2BAAA05DB5AF}"/>
    <cellStyle name="Normal 15 11 3 5" xfId="9147" xr:uid="{E483672A-5D71-4981-AE17-E29F26B8DAD2}"/>
    <cellStyle name="Normal 15 11 3 5 2" xfId="25323" xr:uid="{C91BD7EB-962D-4630-8E30-6876243C1559}"/>
    <cellStyle name="Normal 15 11 3 6" xfId="17235" xr:uid="{C55383E1-D39F-4E97-BA78-59FCD5DEE10E}"/>
    <cellStyle name="Normal 15 11 4" xfId="1734" xr:uid="{00000000-0005-0000-0000-0000FB070000}"/>
    <cellStyle name="Normal 15 11 4 2" xfId="4430" xr:uid="{00000000-0005-0000-0000-0000FC070000}"/>
    <cellStyle name="Normal 15 11 4 2 2" xfId="12518" xr:uid="{534F06B4-EFA2-4C4B-ADD2-439AA164DFBA}"/>
    <cellStyle name="Normal 15 11 4 2 2 2" xfId="28694" xr:uid="{8DBB859A-3EC6-4012-A666-97D9D0B45001}"/>
    <cellStyle name="Normal 15 11 4 2 3" xfId="20606" xr:uid="{9AF3CBF4-43A4-4CC1-ACB7-70D5CC78C299}"/>
    <cellStyle name="Normal 15 11 4 3" xfId="7124" xr:uid="{00000000-0005-0000-0000-0000FD070000}"/>
    <cellStyle name="Normal 15 11 4 3 2" xfId="15212" xr:uid="{D8B4AA9E-8618-4461-B589-7CEDA6967D3B}"/>
    <cellStyle name="Normal 15 11 4 3 2 2" xfId="31388" xr:uid="{1EA9AFB4-234B-4989-AA8C-3F6C31B0BE2D}"/>
    <cellStyle name="Normal 15 11 4 3 3" xfId="23300" xr:uid="{1EF22190-839C-4DFA-936A-CB253E372DBB}"/>
    <cellStyle name="Normal 15 11 4 4" xfId="9822" xr:uid="{11A2E112-405A-4C79-8491-31C1393A4C14}"/>
    <cellStyle name="Normal 15 11 4 4 2" xfId="25998" xr:uid="{12D10615-974B-41A7-A8AF-180151C21E5A}"/>
    <cellStyle name="Normal 15 11 4 5" xfId="17910" xr:uid="{35E3C354-8803-49AD-97E0-228F95E61584}"/>
    <cellStyle name="Normal 15 11 5" xfId="3083" xr:uid="{00000000-0005-0000-0000-0000FE070000}"/>
    <cellStyle name="Normal 15 11 5 2" xfId="11171" xr:uid="{BE35BB13-6878-4FAD-B898-23440E9BACD1}"/>
    <cellStyle name="Normal 15 11 5 2 2" xfId="27347" xr:uid="{1C24D750-3291-4C97-995D-80927C230B71}"/>
    <cellStyle name="Normal 15 11 5 3" xfId="19259" xr:uid="{63152DED-E208-4ED3-9BED-4F0A90BF8AE6}"/>
    <cellStyle name="Normal 15 11 6" xfId="5777" xr:uid="{00000000-0005-0000-0000-0000FF070000}"/>
    <cellStyle name="Normal 15 11 6 2" xfId="13865" xr:uid="{6CE8947D-B88C-4D42-A75E-8A99E813A702}"/>
    <cellStyle name="Normal 15 11 6 2 2" xfId="30041" xr:uid="{8AFB15D1-A57A-434E-A12D-6FF7672B4A6F}"/>
    <cellStyle name="Normal 15 11 6 3" xfId="21953" xr:uid="{595EE353-21D7-46AB-8CE9-753E39B0F173}"/>
    <cellStyle name="Normal 15 11 7" xfId="8475" xr:uid="{E644B7BA-D9D0-41EB-BF10-8B5AC36B1DBA}"/>
    <cellStyle name="Normal 15 11 7 2" xfId="24651" xr:uid="{08F2BB05-CCEF-49FE-BC92-985497593A00}"/>
    <cellStyle name="Normal 15 11 8" xfId="16563" xr:uid="{FC1E65A6-C9A3-4FC5-943F-A8A16D0DBCB2}"/>
    <cellStyle name="Normal 15 12" xfId="349" xr:uid="{00000000-0005-0000-0000-000000080000}"/>
    <cellStyle name="Normal 15 12 2" xfId="704" xr:uid="{00000000-0005-0000-0000-000001080000}"/>
    <cellStyle name="Normal 15 12 2 2" xfId="1379" xr:uid="{00000000-0005-0000-0000-000002080000}"/>
    <cellStyle name="Normal 15 12 2 2 2" xfId="2727" xr:uid="{00000000-0005-0000-0000-000003080000}"/>
    <cellStyle name="Normal 15 12 2 2 2 2" xfId="5423" xr:uid="{00000000-0005-0000-0000-000004080000}"/>
    <cellStyle name="Normal 15 12 2 2 2 2 2" xfId="13511" xr:uid="{83F7A0DA-70FD-40EE-AD85-32ECD246F559}"/>
    <cellStyle name="Normal 15 12 2 2 2 2 2 2" xfId="29687" xr:uid="{1DEC7C32-2388-41FE-B194-0819EDC6FCD2}"/>
    <cellStyle name="Normal 15 12 2 2 2 2 3" xfId="21599" xr:uid="{C6F45013-48C3-40F6-97BA-807AFC56F4C5}"/>
    <cellStyle name="Normal 15 12 2 2 2 3" xfId="8117" xr:uid="{00000000-0005-0000-0000-000005080000}"/>
    <cellStyle name="Normal 15 12 2 2 2 3 2" xfId="16205" xr:uid="{B744E840-E487-4762-B4DE-90A78E62ABE5}"/>
    <cellStyle name="Normal 15 12 2 2 2 3 2 2" xfId="32381" xr:uid="{CB7E56DC-8B27-451F-A7C2-E7AF10047653}"/>
    <cellStyle name="Normal 15 12 2 2 2 3 3" xfId="24293" xr:uid="{31102E5A-21D8-4CDE-BE26-6AD5175541F9}"/>
    <cellStyle name="Normal 15 12 2 2 2 4" xfId="10815" xr:uid="{53832B9C-99D7-4ECA-8737-707DD7E9E7EB}"/>
    <cellStyle name="Normal 15 12 2 2 2 4 2" xfId="26991" xr:uid="{72C5B47B-37C5-4F89-9EC5-8B3BFDE7B9EA}"/>
    <cellStyle name="Normal 15 12 2 2 2 5" xfId="18903" xr:uid="{34C9FE80-C67E-42BB-9893-A37992402BB2}"/>
    <cellStyle name="Normal 15 12 2 2 3" xfId="4076" xr:uid="{00000000-0005-0000-0000-000006080000}"/>
    <cellStyle name="Normal 15 12 2 2 3 2" xfId="12164" xr:uid="{3C8DE7ED-FCCA-4394-8511-7B17484FF16C}"/>
    <cellStyle name="Normal 15 12 2 2 3 2 2" xfId="28340" xr:uid="{524F4C86-1F4F-44D9-966E-1FCB5D96047C}"/>
    <cellStyle name="Normal 15 12 2 2 3 3" xfId="20252" xr:uid="{9CF3C56B-CBD7-4A0E-9C62-9FF9996AFBA7}"/>
    <cellStyle name="Normal 15 12 2 2 4" xfId="6770" xr:uid="{00000000-0005-0000-0000-000007080000}"/>
    <cellStyle name="Normal 15 12 2 2 4 2" xfId="14858" xr:uid="{A6D28076-0EF4-453C-98F8-16C42B4253B4}"/>
    <cellStyle name="Normal 15 12 2 2 4 2 2" xfId="31034" xr:uid="{50107101-2A5C-4275-9902-2D1DFE43CE7C}"/>
    <cellStyle name="Normal 15 12 2 2 4 3" xfId="22946" xr:uid="{F529A8CE-1496-4603-875E-8D3997CDCC89}"/>
    <cellStyle name="Normal 15 12 2 2 5" xfId="9468" xr:uid="{D040EB96-4E22-4ED2-B294-B1E52E795780}"/>
    <cellStyle name="Normal 15 12 2 2 5 2" xfId="25644" xr:uid="{2537C791-401D-4080-AC6A-D3A896B78CFB}"/>
    <cellStyle name="Normal 15 12 2 2 6" xfId="17556" xr:uid="{A983090A-6CD6-403F-972F-17F52C8FEA2D}"/>
    <cellStyle name="Normal 15 12 2 3" xfId="2055" xr:uid="{00000000-0005-0000-0000-000008080000}"/>
    <cellStyle name="Normal 15 12 2 3 2" xfId="4751" xr:uid="{00000000-0005-0000-0000-000009080000}"/>
    <cellStyle name="Normal 15 12 2 3 2 2" xfId="12839" xr:uid="{7B1F2439-8DFA-457C-A88F-D4A3B69329AD}"/>
    <cellStyle name="Normal 15 12 2 3 2 2 2" xfId="29015" xr:uid="{FA4BCB28-C925-40BC-BE52-57527B8B6705}"/>
    <cellStyle name="Normal 15 12 2 3 2 3" xfId="20927" xr:uid="{CE5414E5-6249-4CAC-931F-A3A74BACFCC2}"/>
    <cellStyle name="Normal 15 12 2 3 3" xfId="7445" xr:uid="{00000000-0005-0000-0000-00000A080000}"/>
    <cellStyle name="Normal 15 12 2 3 3 2" xfId="15533" xr:uid="{F22044F5-EDD8-4CD4-9788-B40C5CEA9A49}"/>
    <cellStyle name="Normal 15 12 2 3 3 2 2" xfId="31709" xr:uid="{F25B1142-D4E4-460A-9334-BFE5ACFC958D}"/>
    <cellStyle name="Normal 15 12 2 3 3 3" xfId="23621" xr:uid="{2D71A9F2-8CF8-4379-9232-C612EECAC502}"/>
    <cellStyle name="Normal 15 12 2 3 4" xfId="10143" xr:uid="{952B3AFB-4721-4106-963A-18DF7439A197}"/>
    <cellStyle name="Normal 15 12 2 3 4 2" xfId="26319" xr:uid="{C26449B6-3C5D-4682-82B6-AC5149D22DA8}"/>
    <cellStyle name="Normal 15 12 2 3 5" xfId="18231" xr:uid="{A872FC41-89A1-4D59-BF3C-237D1F80FDDD}"/>
    <cellStyle name="Normal 15 12 2 4" xfId="3404" xr:uid="{00000000-0005-0000-0000-00000B080000}"/>
    <cellStyle name="Normal 15 12 2 4 2" xfId="11492" xr:uid="{FE5E0DDC-D38E-446F-9D48-9C4D0F098F7F}"/>
    <cellStyle name="Normal 15 12 2 4 2 2" xfId="27668" xr:uid="{3F42A5C0-8B8E-4BC9-916D-EFAE9F33F057}"/>
    <cellStyle name="Normal 15 12 2 4 3" xfId="19580" xr:uid="{1ACD0FB3-5D75-49E8-9C9A-DEA680101420}"/>
    <cellStyle name="Normal 15 12 2 5" xfId="6098" xr:uid="{00000000-0005-0000-0000-00000C080000}"/>
    <cellStyle name="Normal 15 12 2 5 2" xfId="14186" xr:uid="{60A9B9F4-AB1B-4776-B82E-999732EA48D4}"/>
    <cellStyle name="Normal 15 12 2 5 2 2" xfId="30362" xr:uid="{35CF4E85-212F-4199-8E67-5EF5BB6F78D9}"/>
    <cellStyle name="Normal 15 12 2 5 3" xfId="22274" xr:uid="{BA522E23-B734-4AE6-BA04-9CEAD73973C2}"/>
    <cellStyle name="Normal 15 12 2 6" xfId="8796" xr:uid="{5E2E1990-BD19-4B7D-BDB5-DA43CFF891A0}"/>
    <cellStyle name="Normal 15 12 2 6 2" xfId="24972" xr:uid="{9AF22F76-4F5F-4DBB-84D2-973612DF9925}"/>
    <cellStyle name="Normal 15 12 2 7" xfId="16884" xr:uid="{A9050797-7AF8-4928-B45F-E22CFAF5C152}"/>
    <cellStyle name="Normal 15 12 3" xfId="1043" xr:uid="{00000000-0005-0000-0000-00000D080000}"/>
    <cellStyle name="Normal 15 12 3 2" xfId="2391" xr:uid="{00000000-0005-0000-0000-00000E080000}"/>
    <cellStyle name="Normal 15 12 3 2 2" xfId="5087" xr:uid="{00000000-0005-0000-0000-00000F080000}"/>
    <cellStyle name="Normal 15 12 3 2 2 2" xfId="13175" xr:uid="{50976C16-EA7F-454D-80B9-E3F8F6356B80}"/>
    <cellStyle name="Normal 15 12 3 2 2 2 2" xfId="29351" xr:uid="{1E3AB40D-7C9D-4911-AB57-FADF99311FE8}"/>
    <cellStyle name="Normal 15 12 3 2 2 3" xfId="21263" xr:uid="{2C06D509-9F33-41F8-A881-3469278E60CC}"/>
    <cellStyle name="Normal 15 12 3 2 3" xfId="7781" xr:uid="{00000000-0005-0000-0000-000010080000}"/>
    <cellStyle name="Normal 15 12 3 2 3 2" xfId="15869" xr:uid="{CDA24DD6-36EE-440A-80B8-051A5136F2C7}"/>
    <cellStyle name="Normal 15 12 3 2 3 2 2" xfId="32045" xr:uid="{CBC0DF85-8E38-445E-AF79-2184CF2CA726}"/>
    <cellStyle name="Normal 15 12 3 2 3 3" xfId="23957" xr:uid="{02E589ED-5D9A-4FF2-B3BF-FC2885E7DBD9}"/>
    <cellStyle name="Normal 15 12 3 2 4" xfId="10479" xr:uid="{E216CEBF-D030-47A0-B3A5-610BF809683C}"/>
    <cellStyle name="Normal 15 12 3 2 4 2" xfId="26655" xr:uid="{F9873916-0F26-47CD-90DE-1FFA94DBEE11}"/>
    <cellStyle name="Normal 15 12 3 2 5" xfId="18567" xr:uid="{51186F5C-706A-47E6-9EF0-983820746D5A}"/>
    <cellStyle name="Normal 15 12 3 3" xfId="3740" xr:uid="{00000000-0005-0000-0000-000011080000}"/>
    <cellStyle name="Normal 15 12 3 3 2" xfId="11828" xr:uid="{3B658DB4-1939-4C7E-8682-3D2CB454FBFC}"/>
    <cellStyle name="Normal 15 12 3 3 2 2" xfId="28004" xr:uid="{F234F34A-9808-41D9-BFEC-D905259B9F46}"/>
    <cellStyle name="Normal 15 12 3 3 3" xfId="19916" xr:uid="{E2F5B013-F444-4803-ACDD-D55A093F5F74}"/>
    <cellStyle name="Normal 15 12 3 4" xfId="6434" xr:uid="{00000000-0005-0000-0000-000012080000}"/>
    <cellStyle name="Normal 15 12 3 4 2" xfId="14522" xr:uid="{99068288-90B1-44D1-930B-08B5E7AA97B1}"/>
    <cellStyle name="Normal 15 12 3 4 2 2" xfId="30698" xr:uid="{D52AA722-A8E5-4A70-9139-70A83A522DED}"/>
    <cellStyle name="Normal 15 12 3 4 3" xfId="22610" xr:uid="{332B9A72-C1DE-48A3-B20F-A0AB5CA5558A}"/>
    <cellStyle name="Normal 15 12 3 5" xfId="9132" xr:uid="{C1640B7B-FE7E-416D-BF65-2A246676A2A5}"/>
    <cellStyle name="Normal 15 12 3 5 2" xfId="25308" xr:uid="{39D1C942-5269-4742-BDE6-030D9460AE26}"/>
    <cellStyle name="Normal 15 12 3 6" xfId="17220" xr:uid="{55F9AC84-A836-4F5F-AD87-A30865C86C18}"/>
    <cellStyle name="Normal 15 12 4" xfId="1719" xr:uid="{00000000-0005-0000-0000-000013080000}"/>
    <cellStyle name="Normal 15 12 4 2" xfId="4415" xr:uid="{00000000-0005-0000-0000-000014080000}"/>
    <cellStyle name="Normal 15 12 4 2 2" xfId="12503" xr:uid="{859EBE70-AAD4-4A55-A2B1-7B8C05F9C0BC}"/>
    <cellStyle name="Normal 15 12 4 2 2 2" xfId="28679" xr:uid="{FAB34515-6BDE-49FB-87AF-B351E674C198}"/>
    <cellStyle name="Normal 15 12 4 2 3" xfId="20591" xr:uid="{E133002F-E6E0-4753-8886-CEE137D51703}"/>
    <cellStyle name="Normal 15 12 4 3" xfId="7109" xr:uid="{00000000-0005-0000-0000-000015080000}"/>
    <cellStyle name="Normal 15 12 4 3 2" xfId="15197" xr:uid="{D720D54C-3CCA-4599-B03D-07FFFC4222CB}"/>
    <cellStyle name="Normal 15 12 4 3 2 2" xfId="31373" xr:uid="{95E38BC4-5776-43EF-A97C-4BF413801EEA}"/>
    <cellStyle name="Normal 15 12 4 3 3" xfId="23285" xr:uid="{E3F55073-3194-40AF-95AB-359B3D315CED}"/>
    <cellStyle name="Normal 15 12 4 4" xfId="9807" xr:uid="{09428C77-2DFD-4B23-A22D-7AD4CD4C0C88}"/>
    <cellStyle name="Normal 15 12 4 4 2" xfId="25983" xr:uid="{120A3BA9-18BC-497E-8D5A-D2489EF83995}"/>
    <cellStyle name="Normal 15 12 4 5" xfId="17895" xr:uid="{8D8D8321-5EFD-4ADE-856B-4D16B50C9D1A}"/>
    <cellStyle name="Normal 15 12 5" xfId="3068" xr:uid="{00000000-0005-0000-0000-000016080000}"/>
    <cellStyle name="Normal 15 12 5 2" xfId="11156" xr:uid="{9395F24C-0862-4765-841F-DE85A5A56DF3}"/>
    <cellStyle name="Normal 15 12 5 2 2" xfId="27332" xr:uid="{F13BE42F-1A05-4CE0-A1C1-4F2831E1A394}"/>
    <cellStyle name="Normal 15 12 5 3" xfId="19244" xr:uid="{09876E20-C050-4881-AC6A-E8725CD61945}"/>
    <cellStyle name="Normal 15 12 6" xfId="5762" xr:uid="{00000000-0005-0000-0000-000017080000}"/>
    <cellStyle name="Normal 15 12 6 2" xfId="13850" xr:uid="{359914FD-BDF6-4BF2-ABBF-C1F423B503B6}"/>
    <cellStyle name="Normal 15 12 6 2 2" xfId="30026" xr:uid="{B5501CA9-46B1-4873-8A60-6AE4C4DF2625}"/>
    <cellStyle name="Normal 15 12 6 3" xfId="21938" xr:uid="{8C2A44BC-F4E3-4D18-B24A-452B180E71CF}"/>
    <cellStyle name="Normal 15 12 7" xfId="8460" xr:uid="{9C82AF57-EFFE-48FD-A494-33DDA603F884}"/>
    <cellStyle name="Normal 15 12 7 2" xfId="24636" xr:uid="{61868191-F24C-4246-9DAA-FB33DB2A2182}"/>
    <cellStyle name="Normal 15 12 8" xfId="16548" xr:uid="{B4BD7279-D24F-4A09-9B28-FED66DE39A72}"/>
    <cellStyle name="Normal 15 13" xfId="378" xr:uid="{00000000-0005-0000-0000-000018080000}"/>
    <cellStyle name="Normal 15 13 2" xfId="730" xr:uid="{00000000-0005-0000-0000-000019080000}"/>
    <cellStyle name="Normal 15 13 2 2" xfId="1405" xr:uid="{00000000-0005-0000-0000-00001A080000}"/>
    <cellStyle name="Normal 15 13 2 2 2" xfId="2753" xr:uid="{00000000-0005-0000-0000-00001B080000}"/>
    <cellStyle name="Normal 15 13 2 2 2 2" xfId="5449" xr:uid="{00000000-0005-0000-0000-00001C080000}"/>
    <cellStyle name="Normal 15 13 2 2 2 2 2" xfId="13537" xr:uid="{7883EBDC-141E-4FD3-A0FE-DE1F68E5DDB6}"/>
    <cellStyle name="Normal 15 13 2 2 2 2 2 2" xfId="29713" xr:uid="{89CC7482-E724-4CD9-8854-7A9302D30DB9}"/>
    <cellStyle name="Normal 15 13 2 2 2 2 3" xfId="21625" xr:uid="{B6E78426-C41E-4C7C-909E-9CDFC112C85A}"/>
    <cellStyle name="Normal 15 13 2 2 2 3" xfId="8143" xr:uid="{00000000-0005-0000-0000-00001D080000}"/>
    <cellStyle name="Normal 15 13 2 2 2 3 2" xfId="16231" xr:uid="{6A46324B-D60C-438D-834B-B4F79BE4819E}"/>
    <cellStyle name="Normal 15 13 2 2 2 3 2 2" xfId="32407" xr:uid="{3B74AB6B-6259-4C53-9723-6A843E26E64B}"/>
    <cellStyle name="Normal 15 13 2 2 2 3 3" xfId="24319" xr:uid="{F2B3082B-8CA9-4E7C-8351-E15A017BA942}"/>
    <cellStyle name="Normal 15 13 2 2 2 4" xfId="10841" xr:uid="{C975EC3A-A6BA-46E6-A633-17E3A0940473}"/>
    <cellStyle name="Normal 15 13 2 2 2 4 2" xfId="27017" xr:uid="{F9411D95-2E11-4795-89B5-0E9E83584CF2}"/>
    <cellStyle name="Normal 15 13 2 2 2 5" xfId="18929" xr:uid="{43ACAE3D-B46F-4207-A7F7-10F15D6CB411}"/>
    <cellStyle name="Normal 15 13 2 2 3" xfId="4102" xr:uid="{00000000-0005-0000-0000-00001E080000}"/>
    <cellStyle name="Normal 15 13 2 2 3 2" xfId="12190" xr:uid="{04191CC6-C9C8-4E07-9ABD-1749F34F873C}"/>
    <cellStyle name="Normal 15 13 2 2 3 2 2" xfId="28366" xr:uid="{230E4ED7-296B-44B9-8341-977953C61A71}"/>
    <cellStyle name="Normal 15 13 2 2 3 3" xfId="20278" xr:uid="{DF306642-2860-47C7-9AD7-DF8821828BCD}"/>
    <cellStyle name="Normal 15 13 2 2 4" xfId="6796" xr:uid="{00000000-0005-0000-0000-00001F080000}"/>
    <cellStyle name="Normal 15 13 2 2 4 2" xfId="14884" xr:uid="{C81D5128-5129-4B82-A14B-42B5FAF1CE1A}"/>
    <cellStyle name="Normal 15 13 2 2 4 2 2" xfId="31060" xr:uid="{0F138F17-0A75-4CFD-B682-4079C236049C}"/>
    <cellStyle name="Normal 15 13 2 2 4 3" xfId="22972" xr:uid="{A3D13F41-22EE-4B13-9FC3-902323999BA2}"/>
    <cellStyle name="Normal 15 13 2 2 5" xfId="9494" xr:uid="{A4CEF25C-FBA4-41DF-A8F5-A0F86B4C2E36}"/>
    <cellStyle name="Normal 15 13 2 2 5 2" xfId="25670" xr:uid="{D42C661B-7565-4EC0-8610-65848E181561}"/>
    <cellStyle name="Normal 15 13 2 2 6" xfId="17582" xr:uid="{A06DDB84-1796-4C03-BA3D-B3A39530924B}"/>
    <cellStyle name="Normal 15 13 2 3" xfId="2081" xr:uid="{00000000-0005-0000-0000-000020080000}"/>
    <cellStyle name="Normal 15 13 2 3 2" xfId="4777" xr:uid="{00000000-0005-0000-0000-000021080000}"/>
    <cellStyle name="Normal 15 13 2 3 2 2" xfId="12865" xr:uid="{98D384A4-B684-47EA-BFE1-4AC13B7E62B1}"/>
    <cellStyle name="Normal 15 13 2 3 2 2 2" xfId="29041" xr:uid="{F4AD1549-95ED-42E0-B514-6C47021767EF}"/>
    <cellStyle name="Normal 15 13 2 3 2 3" xfId="20953" xr:uid="{FC760B23-FD49-4CD2-B970-E789C3A641D0}"/>
    <cellStyle name="Normal 15 13 2 3 3" xfId="7471" xr:uid="{00000000-0005-0000-0000-000022080000}"/>
    <cellStyle name="Normal 15 13 2 3 3 2" xfId="15559" xr:uid="{296F589F-FD14-4B6B-9CEF-1791996E86CC}"/>
    <cellStyle name="Normal 15 13 2 3 3 2 2" xfId="31735" xr:uid="{F46CE569-998D-42C6-84FB-34CFC4827CA7}"/>
    <cellStyle name="Normal 15 13 2 3 3 3" xfId="23647" xr:uid="{7DA0C53B-3AAC-47BA-B5AC-44854F1D9E99}"/>
    <cellStyle name="Normal 15 13 2 3 4" xfId="10169" xr:uid="{BC4FAF2F-3A15-4B5D-AC39-EF2FCDA3BEE9}"/>
    <cellStyle name="Normal 15 13 2 3 4 2" xfId="26345" xr:uid="{00D37367-9993-4ED0-B47D-A2943CD2B47E}"/>
    <cellStyle name="Normal 15 13 2 3 5" xfId="18257" xr:uid="{E3520843-20B6-4CFF-8F57-6598B914C6F8}"/>
    <cellStyle name="Normal 15 13 2 4" xfId="3430" xr:uid="{00000000-0005-0000-0000-000023080000}"/>
    <cellStyle name="Normal 15 13 2 4 2" xfId="11518" xr:uid="{94FDBAB8-F833-4C7E-8156-EE4FD56CC91A}"/>
    <cellStyle name="Normal 15 13 2 4 2 2" xfId="27694" xr:uid="{E331BB82-8E8A-40B1-9710-7ED4A67C2D9B}"/>
    <cellStyle name="Normal 15 13 2 4 3" xfId="19606" xr:uid="{3247D787-5170-42B1-8BB3-9B7481E23770}"/>
    <cellStyle name="Normal 15 13 2 5" xfId="6124" xr:uid="{00000000-0005-0000-0000-000024080000}"/>
    <cellStyle name="Normal 15 13 2 5 2" xfId="14212" xr:uid="{7153B0B9-6ADE-41C3-AEFC-3B849C757903}"/>
    <cellStyle name="Normal 15 13 2 5 2 2" xfId="30388" xr:uid="{F3E563CA-D139-407C-9774-70931734B6B9}"/>
    <cellStyle name="Normal 15 13 2 5 3" xfId="22300" xr:uid="{FCA9BC44-DEDF-4411-9DBD-2C04FCA5D669}"/>
    <cellStyle name="Normal 15 13 2 6" xfId="8822" xr:uid="{802C4D2F-9A60-4813-B464-0FA4DE478296}"/>
    <cellStyle name="Normal 15 13 2 6 2" xfId="24998" xr:uid="{1A1FB45D-D7BD-4077-B442-9E70185A6A7F}"/>
    <cellStyle name="Normal 15 13 2 7" xfId="16910" xr:uid="{621D71E5-7B38-471E-BA8E-BDA791E33EDF}"/>
    <cellStyle name="Normal 15 13 3" xfId="1069" xr:uid="{00000000-0005-0000-0000-000025080000}"/>
    <cellStyle name="Normal 15 13 3 2" xfId="2417" xr:uid="{00000000-0005-0000-0000-000026080000}"/>
    <cellStyle name="Normal 15 13 3 2 2" xfId="5113" xr:uid="{00000000-0005-0000-0000-000027080000}"/>
    <cellStyle name="Normal 15 13 3 2 2 2" xfId="13201" xr:uid="{DA456DD3-C431-4F66-A611-A834A38F559F}"/>
    <cellStyle name="Normal 15 13 3 2 2 2 2" xfId="29377" xr:uid="{B4479C49-1A62-41D8-8801-10BA23EC546D}"/>
    <cellStyle name="Normal 15 13 3 2 2 3" xfId="21289" xr:uid="{652363F0-A94F-4F19-8A12-25E0D410FF2E}"/>
    <cellStyle name="Normal 15 13 3 2 3" xfId="7807" xr:uid="{00000000-0005-0000-0000-000028080000}"/>
    <cellStyle name="Normal 15 13 3 2 3 2" xfId="15895" xr:uid="{75AE9BBE-8E50-416A-A135-77CAADF735D6}"/>
    <cellStyle name="Normal 15 13 3 2 3 2 2" xfId="32071" xr:uid="{A95C8B61-DB10-489B-B447-2B4874148CE0}"/>
    <cellStyle name="Normal 15 13 3 2 3 3" xfId="23983" xr:uid="{EB878892-86C3-4679-AD45-4FE40C6A9FB5}"/>
    <cellStyle name="Normal 15 13 3 2 4" xfId="10505" xr:uid="{F816B86F-FCFA-44A9-B6D3-FEF68236AA86}"/>
    <cellStyle name="Normal 15 13 3 2 4 2" xfId="26681" xr:uid="{1CC99504-C63B-4E18-8FBD-CE85DFFBB00E}"/>
    <cellStyle name="Normal 15 13 3 2 5" xfId="18593" xr:uid="{B17DCC81-8180-4C67-A4E0-7BBA7A7E467D}"/>
    <cellStyle name="Normal 15 13 3 3" xfId="3766" xr:uid="{00000000-0005-0000-0000-000029080000}"/>
    <cellStyle name="Normal 15 13 3 3 2" xfId="11854" xr:uid="{02841468-3D8D-463C-96C9-62D1CDFD43B2}"/>
    <cellStyle name="Normal 15 13 3 3 2 2" xfId="28030" xr:uid="{00B8E99C-09BB-422B-93A1-B3A21CF09578}"/>
    <cellStyle name="Normal 15 13 3 3 3" xfId="19942" xr:uid="{A273A016-8C38-49B1-8E0F-D49626EC7279}"/>
    <cellStyle name="Normal 15 13 3 4" xfId="6460" xr:uid="{00000000-0005-0000-0000-00002A080000}"/>
    <cellStyle name="Normal 15 13 3 4 2" xfId="14548" xr:uid="{9CA00A97-C0F9-47D3-8614-3405EFA6DE77}"/>
    <cellStyle name="Normal 15 13 3 4 2 2" xfId="30724" xr:uid="{8457699E-A673-48D5-AFEC-DB8CAEF87852}"/>
    <cellStyle name="Normal 15 13 3 4 3" xfId="22636" xr:uid="{3B650DB3-3F0F-4337-AB8B-D6DD1C19470B}"/>
    <cellStyle name="Normal 15 13 3 5" xfId="9158" xr:uid="{1EE833AB-1DFE-4884-8A58-3B6353233DA0}"/>
    <cellStyle name="Normal 15 13 3 5 2" xfId="25334" xr:uid="{1FE013C8-1C81-473F-9E29-721B5D6C9BA2}"/>
    <cellStyle name="Normal 15 13 3 6" xfId="17246" xr:uid="{7C70AE6D-48E8-499E-9D78-480FA171D69D}"/>
    <cellStyle name="Normal 15 13 4" xfId="1745" xr:uid="{00000000-0005-0000-0000-00002B080000}"/>
    <cellStyle name="Normal 15 13 4 2" xfId="4441" xr:uid="{00000000-0005-0000-0000-00002C080000}"/>
    <cellStyle name="Normal 15 13 4 2 2" xfId="12529" xr:uid="{03CA2342-0898-4A46-AD45-6CF64656743A}"/>
    <cellStyle name="Normal 15 13 4 2 2 2" xfId="28705" xr:uid="{43867B22-47CB-4D33-B5D7-19B7D4B99E61}"/>
    <cellStyle name="Normal 15 13 4 2 3" xfId="20617" xr:uid="{A9CA807B-9C83-40BB-9487-ADFB90ACC3CE}"/>
    <cellStyle name="Normal 15 13 4 3" xfId="7135" xr:uid="{00000000-0005-0000-0000-00002D080000}"/>
    <cellStyle name="Normal 15 13 4 3 2" xfId="15223" xr:uid="{4BB70F5B-B204-4E27-B183-4A27F90F5E3C}"/>
    <cellStyle name="Normal 15 13 4 3 2 2" xfId="31399" xr:uid="{FDAEA436-BC93-41C4-A7C4-D7DBB61E19C1}"/>
    <cellStyle name="Normal 15 13 4 3 3" xfId="23311" xr:uid="{7B010330-0CF8-46CD-B135-0F1F62858582}"/>
    <cellStyle name="Normal 15 13 4 4" xfId="9833" xr:uid="{038F3754-49E2-4648-A810-6B3E92B0C845}"/>
    <cellStyle name="Normal 15 13 4 4 2" xfId="26009" xr:uid="{4CB420DA-49B9-484A-8A61-B58B07BE9066}"/>
    <cellStyle name="Normal 15 13 4 5" xfId="17921" xr:uid="{24434827-F918-4657-85CF-ECB76C201B41}"/>
    <cellStyle name="Normal 15 13 5" xfId="3094" xr:uid="{00000000-0005-0000-0000-00002E080000}"/>
    <cellStyle name="Normal 15 13 5 2" xfId="11182" xr:uid="{6050C858-D8BE-49A8-9714-E460BEB7E35C}"/>
    <cellStyle name="Normal 15 13 5 2 2" xfId="27358" xr:uid="{3DFA04B8-3521-4B3C-8BC6-D6CA0DD77BD8}"/>
    <cellStyle name="Normal 15 13 5 3" xfId="19270" xr:uid="{8335FEBE-4737-417A-AA7C-CF77E9FD0348}"/>
    <cellStyle name="Normal 15 13 6" xfId="5788" xr:uid="{00000000-0005-0000-0000-00002F080000}"/>
    <cellStyle name="Normal 15 13 6 2" xfId="13876" xr:uid="{BF409E41-102B-4EDD-ADE2-82A9A8607CEB}"/>
    <cellStyle name="Normal 15 13 6 2 2" xfId="30052" xr:uid="{919EAFF8-55AB-486B-8120-70021ABF9403}"/>
    <cellStyle name="Normal 15 13 6 3" xfId="21964" xr:uid="{C0163271-BEDA-4A91-ABD3-B39D44C5E35C}"/>
    <cellStyle name="Normal 15 13 7" xfId="8486" xr:uid="{A79EDE07-38B4-462A-81E1-8A72DB061CF3}"/>
    <cellStyle name="Normal 15 13 7 2" xfId="24662" xr:uid="{7D4BC976-D808-4C2E-B667-2AD13797B89C}"/>
    <cellStyle name="Normal 15 13 8" xfId="16574" xr:uid="{218BAFE6-4B8C-4054-AF9E-129B69CEC722}"/>
    <cellStyle name="Normal 15 14" xfId="388" xr:uid="{00000000-0005-0000-0000-000030080000}"/>
    <cellStyle name="Normal 15 14 2" xfId="740" xr:uid="{00000000-0005-0000-0000-000031080000}"/>
    <cellStyle name="Normal 15 14 2 2" xfId="1415" xr:uid="{00000000-0005-0000-0000-000032080000}"/>
    <cellStyle name="Normal 15 14 2 2 2" xfId="2763" xr:uid="{00000000-0005-0000-0000-000033080000}"/>
    <cellStyle name="Normal 15 14 2 2 2 2" xfId="5459" xr:uid="{00000000-0005-0000-0000-000034080000}"/>
    <cellStyle name="Normal 15 14 2 2 2 2 2" xfId="13547" xr:uid="{FEBABD46-AC19-433D-A820-91E14994FFC2}"/>
    <cellStyle name="Normal 15 14 2 2 2 2 2 2" xfId="29723" xr:uid="{276982B6-BF36-4BBC-A688-B09289AF4CA2}"/>
    <cellStyle name="Normal 15 14 2 2 2 2 3" xfId="21635" xr:uid="{5A63040A-FDF0-4D97-8342-90F9E1BC8619}"/>
    <cellStyle name="Normal 15 14 2 2 2 3" xfId="8153" xr:uid="{00000000-0005-0000-0000-000035080000}"/>
    <cellStyle name="Normal 15 14 2 2 2 3 2" xfId="16241" xr:uid="{EE36ABFF-5010-44CE-B8E2-A51A3764F676}"/>
    <cellStyle name="Normal 15 14 2 2 2 3 2 2" xfId="32417" xr:uid="{66E19958-48CB-4DE0-8829-03FFC0D95543}"/>
    <cellStyle name="Normal 15 14 2 2 2 3 3" xfId="24329" xr:uid="{3074B2CF-870A-4EEB-94B8-88BCFF50851A}"/>
    <cellStyle name="Normal 15 14 2 2 2 4" xfId="10851" xr:uid="{B540576E-32C0-4BD9-B4CB-5607CFA9C6FD}"/>
    <cellStyle name="Normal 15 14 2 2 2 4 2" xfId="27027" xr:uid="{333BBA3A-2006-49B7-9AB4-B74847AB589F}"/>
    <cellStyle name="Normal 15 14 2 2 2 5" xfId="18939" xr:uid="{ABECCD87-BE13-4B42-B078-650C3C8734B9}"/>
    <cellStyle name="Normal 15 14 2 2 3" xfId="4112" xr:uid="{00000000-0005-0000-0000-000036080000}"/>
    <cellStyle name="Normal 15 14 2 2 3 2" xfId="12200" xr:uid="{8DC6F919-84B4-4C90-BA62-91BB177FE840}"/>
    <cellStyle name="Normal 15 14 2 2 3 2 2" xfId="28376" xr:uid="{AFA38DA6-81E2-405D-A5DA-48EADBA5AD6A}"/>
    <cellStyle name="Normal 15 14 2 2 3 3" xfId="20288" xr:uid="{1121BADD-ACA4-4C33-A66F-5C60CA2CAAD9}"/>
    <cellStyle name="Normal 15 14 2 2 4" xfId="6806" xr:uid="{00000000-0005-0000-0000-000037080000}"/>
    <cellStyle name="Normal 15 14 2 2 4 2" xfId="14894" xr:uid="{35376617-6885-485E-9A9A-0670EAB75DFD}"/>
    <cellStyle name="Normal 15 14 2 2 4 2 2" xfId="31070" xr:uid="{78D526E2-9C2E-4E29-8C99-B25D94EC2183}"/>
    <cellStyle name="Normal 15 14 2 2 4 3" xfId="22982" xr:uid="{D6BC720C-3B48-448E-A414-6634C92BAA3B}"/>
    <cellStyle name="Normal 15 14 2 2 5" xfId="9504" xr:uid="{AFE39FC1-6048-4EC0-B829-D26594BCC1A6}"/>
    <cellStyle name="Normal 15 14 2 2 5 2" xfId="25680" xr:uid="{013D3F1A-82A0-4120-8703-452867CC0E8E}"/>
    <cellStyle name="Normal 15 14 2 2 6" xfId="17592" xr:uid="{DB1E97C9-A394-4965-9184-6B5FF3F29EA5}"/>
    <cellStyle name="Normal 15 14 2 3" xfId="2091" xr:uid="{00000000-0005-0000-0000-000038080000}"/>
    <cellStyle name="Normal 15 14 2 3 2" xfId="4787" xr:uid="{00000000-0005-0000-0000-000039080000}"/>
    <cellStyle name="Normal 15 14 2 3 2 2" xfId="12875" xr:uid="{D714F326-F425-4601-AF22-6F9B92737197}"/>
    <cellStyle name="Normal 15 14 2 3 2 2 2" xfId="29051" xr:uid="{C188981E-214E-4B62-BEF3-4DDDA6084363}"/>
    <cellStyle name="Normal 15 14 2 3 2 3" xfId="20963" xr:uid="{B13CDF4E-3A8A-42CE-AF04-69FC7300D9E7}"/>
    <cellStyle name="Normal 15 14 2 3 3" xfId="7481" xr:uid="{00000000-0005-0000-0000-00003A080000}"/>
    <cellStyle name="Normal 15 14 2 3 3 2" xfId="15569" xr:uid="{722ADB85-9C24-4457-8B58-A6913E57D439}"/>
    <cellStyle name="Normal 15 14 2 3 3 2 2" xfId="31745" xr:uid="{50A57CBE-AB9E-4078-9E03-40F1FFAFFF84}"/>
    <cellStyle name="Normal 15 14 2 3 3 3" xfId="23657" xr:uid="{79734EFC-564B-49D7-AEA7-A133080FB0E7}"/>
    <cellStyle name="Normal 15 14 2 3 4" xfId="10179" xr:uid="{335DFD06-3891-4014-8E53-0F1D5E1F9908}"/>
    <cellStyle name="Normal 15 14 2 3 4 2" xfId="26355" xr:uid="{C90E174A-BF34-4D38-8091-1A88704B5088}"/>
    <cellStyle name="Normal 15 14 2 3 5" xfId="18267" xr:uid="{A57E27AE-F714-4F0C-9B3E-502F76AF3F28}"/>
    <cellStyle name="Normal 15 14 2 4" xfId="3440" xr:uid="{00000000-0005-0000-0000-00003B080000}"/>
    <cellStyle name="Normal 15 14 2 4 2" xfId="11528" xr:uid="{58624C55-66F5-4296-94EB-67D2D157F474}"/>
    <cellStyle name="Normal 15 14 2 4 2 2" xfId="27704" xr:uid="{636AD711-4760-4B5A-9FDC-E4F9FF445210}"/>
    <cellStyle name="Normal 15 14 2 4 3" xfId="19616" xr:uid="{B77495E7-A578-40C7-B605-6E3BEFB32764}"/>
    <cellStyle name="Normal 15 14 2 5" xfId="6134" xr:uid="{00000000-0005-0000-0000-00003C080000}"/>
    <cellStyle name="Normal 15 14 2 5 2" xfId="14222" xr:uid="{D3B60D30-3948-44EF-91AD-12447663C6BE}"/>
    <cellStyle name="Normal 15 14 2 5 2 2" xfId="30398" xr:uid="{725F6444-A7C1-49CC-B1A7-053DA9E918DE}"/>
    <cellStyle name="Normal 15 14 2 5 3" xfId="22310" xr:uid="{70974485-8E10-403A-9837-DF823EC1A04D}"/>
    <cellStyle name="Normal 15 14 2 6" xfId="8832" xr:uid="{E2B927E5-3494-4877-AECF-014D5C44766E}"/>
    <cellStyle name="Normal 15 14 2 6 2" xfId="25008" xr:uid="{D44BB69E-BDE3-44CC-B31F-F4731FEB1C81}"/>
    <cellStyle name="Normal 15 14 2 7" xfId="16920" xr:uid="{CF7B5450-3415-42FA-9FDD-750BAEB6AECC}"/>
    <cellStyle name="Normal 15 14 3" xfId="1079" xr:uid="{00000000-0005-0000-0000-00003D080000}"/>
    <cellStyle name="Normal 15 14 3 2" xfId="2427" xr:uid="{00000000-0005-0000-0000-00003E080000}"/>
    <cellStyle name="Normal 15 14 3 2 2" xfId="5123" xr:uid="{00000000-0005-0000-0000-00003F080000}"/>
    <cellStyle name="Normal 15 14 3 2 2 2" xfId="13211" xr:uid="{934703EA-2CBC-4341-9899-19F3BB419BBB}"/>
    <cellStyle name="Normal 15 14 3 2 2 2 2" xfId="29387" xr:uid="{8BA86084-5CC9-4AF8-B0D0-1E068F8F2133}"/>
    <cellStyle name="Normal 15 14 3 2 2 3" xfId="21299" xr:uid="{AF609CC6-B754-4C77-A0D2-70A0E065D5C0}"/>
    <cellStyle name="Normal 15 14 3 2 3" xfId="7817" xr:uid="{00000000-0005-0000-0000-000040080000}"/>
    <cellStyle name="Normal 15 14 3 2 3 2" xfId="15905" xr:uid="{0803E6E9-42CD-4177-ACF0-E8B5D08B644E}"/>
    <cellStyle name="Normal 15 14 3 2 3 2 2" xfId="32081" xr:uid="{588B7DEE-FD2D-4C5F-A391-0AADDC89DED0}"/>
    <cellStyle name="Normal 15 14 3 2 3 3" xfId="23993" xr:uid="{51AF325C-9844-4701-9588-0A93A279D265}"/>
    <cellStyle name="Normal 15 14 3 2 4" xfId="10515" xr:uid="{1AD5375E-F8C2-4320-9A12-EB9EAFC4D5BB}"/>
    <cellStyle name="Normal 15 14 3 2 4 2" xfId="26691" xr:uid="{720F7B80-1108-4552-AACE-C643E38E3010}"/>
    <cellStyle name="Normal 15 14 3 2 5" xfId="18603" xr:uid="{81D10DA9-25EE-4B1A-A87A-B24C545E9BC7}"/>
    <cellStyle name="Normal 15 14 3 3" xfId="3776" xr:uid="{00000000-0005-0000-0000-000041080000}"/>
    <cellStyle name="Normal 15 14 3 3 2" xfId="11864" xr:uid="{894C2B69-7AC7-4082-B5F2-19355FCF4603}"/>
    <cellStyle name="Normal 15 14 3 3 2 2" xfId="28040" xr:uid="{37BB7B1D-87A7-403A-9917-6743C5623CB0}"/>
    <cellStyle name="Normal 15 14 3 3 3" xfId="19952" xr:uid="{5AC2EB0B-0EBD-40A0-A1A5-4CC428E8D053}"/>
    <cellStyle name="Normal 15 14 3 4" xfId="6470" xr:uid="{00000000-0005-0000-0000-000042080000}"/>
    <cellStyle name="Normal 15 14 3 4 2" xfId="14558" xr:uid="{C6FBF6A9-5F7E-4E69-B757-E0AB3AF8787B}"/>
    <cellStyle name="Normal 15 14 3 4 2 2" xfId="30734" xr:uid="{7A063909-CE60-4BD4-8920-E102DA602A9B}"/>
    <cellStyle name="Normal 15 14 3 4 3" xfId="22646" xr:uid="{4EFF5C09-6A78-4817-9A4E-CD6372A7EB0E}"/>
    <cellStyle name="Normal 15 14 3 5" xfId="9168" xr:uid="{553421C0-A10E-444C-9835-22C983B39A2C}"/>
    <cellStyle name="Normal 15 14 3 5 2" xfId="25344" xr:uid="{7555A32A-ED87-4DED-B227-32537B42B073}"/>
    <cellStyle name="Normal 15 14 3 6" xfId="17256" xr:uid="{9206060D-B222-4768-A1AD-BBA6FF6E2D34}"/>
    <cellStyle name="Normal 15 14 4" xfId="1755" xr:uid="{00000000-0005-0000-0000-000043080000}"/>
    <cellStyle name="Normal 15 14 4 2" xfId="4451" xr:uid="{00000000-0005-0000-0000-000044080000}"/>
    <cellStyle name="Normal 15 14 4 2 2" xfId="12539" xr:uid="{98C06FF3-FF89-42C3-82A3-E0C1B1EBC9A7}"/>
    <cellStyle name="Normal 15 14 4 2 2 2" xfId="28715" xr:uid="{A6F93BF0-9240-4BBA-80A9-41BA6FE1311B}"/>
    <cellStyle name="Normal 15 14 4 2 3" xfId="20627" xr:uid="{6D562BDF-A81A-46C5-9B53-E259A42DDDE3}"/>
    <cellStyle name="Normal 15 14 4 3" xfId="7145" xr:uid="{00000000-0005-0000-0000-000045080000}"/>
    <cellStyle name="Normal 15 14 4 3 2" xfId="15233" xr:uid="{52A89420-C5FD-4890-A704-EB17317ACA6B}"/>
    <cellStyle name="Normal 15 14 4 3 2 2" xfId="31409" xr:uid="{62C1EA9D-B355-4510-BE25-8ABB50896A52}"/>
    <cellStyle name="Normal 15 14 4 3 3" xfId="23321" xr:uid="{ABA674EB-0B96-41FE-AC29-050139FCA53B}"/>
    <cellStyle name="Normal 15 14 4 4" xfId="9843" xr:uid="{6A2566B3-C4EC-4E8B-A1F3-0CFD5BE21C70}"/>
    <cellStyle name="Normal 15 14 4 4 2" xfId="26019" xr:uid="{9A09AC7D-8960-4699-AEDA-78DD31038E01}"/>
    <cellStyle name="Normal 15 14 4 5" xfId="17931" xr:uid="{B4E1A943-28EE-49B4-85B6-86C3564AD5DB}"/>
    <cellStyle name="Normal 15 14 5" xfId="3104" xr:uid="{00000000-0005-0000-0000-000046080000}"/>
    <cellStyle name="Normal 15 14 5 2" xfId="11192" xr:uid="{66DA1C19-3FDA-4BF1-8624-0075A4DDAF50}"/>
    <cellStyle name="Normal 15 14 5 2 2" xfId="27368" xr:uid="{BF3E8410-5035-478D-8C1E-110E24F6BFC0}"/>
    <cellStyle name="Normal 15 14 5 3" xfId="19280" xr:uid="{9813DEF8-5305-4DCF-92B7-DB71FF1FA3E0}"/>
    <cellStyle name="Normal 15 14 6" xfId="5798" xr:uid="{00000000-0005-0000-0000-000047080000}"/>
    <cellStyle name="Normal 15 14 6 2" xfId="13886" xr:uid="{1F20DE79-F1F7-4A8B-B489-9CD950693864}"/>
    <cellStyle name="Normal 15 14 6 2 2" xfId="30062" xr:uid="{9810A10E-9ED2-4E53-A8AC-9E89B5E38708}"/>
    <cellStyle name="Normal 15 14 6 3" xfId="21974" xr:uid="{2686B068-CB7B-4156-9D3E-ABDABE0206D8}"/>
    <cellStyle name="Normal 15 14 7" xfId="8496" xr:uid="{4EF78CB6-EF94-4795-B7D0-A1A22CDE91CB}"/>
    <cellStyle name="Normal 15 14 7 2" xfId="24672" xr:uid="{88175F4E-1ADD-45EC-943F-16AEBBDB1218}"/>
    <cellStyle name="Normal 15 14 8" xfId="16584" xr:uid="{1FD999A4-7915-4D2E-A75F-AA79F05AB416}"/>
    <cellStyle name="Normal 15 15" xfId="400" xr:uid="{00000000-0005-0000-0000-000048080000}"/>
    <cellStyle name="Normal 15 15 2" xfId="751" xr:uid="{00000000-0005-0000-0000-000049080000}"/>
    <cellStyle name="Normal 15 15 2 2" xfId="1426" xr:uid="{00000000-0005-0000-0000-00004A080000}"/>
    <cellStyle name="Normal 15 15 2 2 2" xfId="2774" xr:uid="{00000000-0005-0000-0000-00004B080000}"/>
    <cellStyle name="Normal 15 15 2 2 2 2" xfId="5470" xr:uid="{00000000-0005-0000-0000-00004C080000}"/>
    <cellStyle name="Normal 15 15 2 2 2 2 2" xfId="13558" xr:uid="{77FC205F-4F2C-4FD5-BE4C-618BE14C9B2C}"/>
    <cellStyle name="Normal 15 15 2 2 2 2 2 2" xfId="29734" xr:uid="{E3C44BBB-BE72-4560-9643-630B64B33559}"/>
    <cellStyle name="Normal 15 15 2 2 2 2 3" xfId="21646" xr:uid="{E2950103-E1FE-4591-97D7-AF64ECCE12C9}"/>
    <cellStyle name="Normal 15 15 2 2 2 3" xfId="8164" xr:uid="{00000000-0005-0000-0000-00004D080000}"/>
    <cellStyle name="Normal 15 15 2 2 2 3 2" xfId="16252" xr:uid="{0F250D8A-A0DA-4EC8-93EC-C011CC961CC5}"/>
    <cellStyle name="Normal 15 15 2 2 2 3 2 2" xfId="32428" xr:uid="{F98539F9-F746-4C15-B00F-AEB66591B3D0}"/>
    <cellStyle name="Normal 15 15 2 2 2 3 3" xfId="24340" xr:uid="{519AC65E-7EE1-4A56-95A8-C6C15734B337}"/>
    <cellStyle name="Normal 15 15 2 2 2 4" xfId="10862" xr:uid="{46D1D224-6DED-4A77-B528-B1369DE69494}"/>
    <cellStyle name="Normal 15 15 2 2 2 4 2" xfId="27038" xr:uid="{69124836-AF86-4341-9934-47C79CC0E9FE}"/>
    <cellStyle name="Normal 15 15 2 2 2 5" xfId="18950" xr:uid="{DC8E9A1E-BFA3-4869-9545-1C3CB3BC3AEA}"/>
    <cellStyle name="Normal 15 15 2 2 3" xfId="4123" xr:uid="{00000000-0005-0000-0000-00004E080000}"/>
    <cellStyle name="Normal 15 15 2 2 3 2" xfId="12211" xr:uid="{FF871A00-3DDD-4C4E-95D5-E9DB806BD5C5}"/>
    <cellStyle name="Normal 15 15 2 2 3 2 2" xfId="28387" xr:uid="{83F69104-5063-42E5-A5EA-1AA5839F25E4}"/>
    <cellStyle name="Normal 15 15 2 2 3 3" xfId="20299" xr:uid="{3C71DC1D-53B5-4E4B-956B-0E688D45A362}"/>
    <cellStyle name="Normal 15 15 2 2 4" xfId="6817" xr:uid="{00000000-0005-0000-0000-00004F080000}"/>
    <cellStyle name="Normal 15 15 2 2 4 2" xfId="14905" xr:uid="{2D0C6B2E-D07C-4151-94E7-D84825FDCDD9}"/>
    <cellStyle name="Normal 15 15 2 2 4 2 2" xfId="31081" xr:uid="{D9151DA0-C265-4A86-8512-CEA19478F54F}"/>
    <cellStyle name="Normal 15 15 2 2 4 3" xfId="22993" xr:uid="{215E059C-2E28-4360-9EF5-EC3F3024FFEB}"/>
    <cellStyle name="Normal 15 15 2 2 5" xfId="9515" xr:uid="{3954B889-984E-4C0E-9ACE-CCD333062F8F}"/>
    <cellStyle name="Normal 15 15 2 2 5 2" xfId="25691" xr:uid="{738DEAB2-E5E6-4C2B-93B9-D0BBB65F2747}"/>
    <cellStyle name="Normal 15 15 2 2 6" xfId="17603" xr:uid="{753F3233-CB74-4A02-B3F1-6F95EC7F4690}"/>
    <cellStyle name="Normal 15 15 2 3" xfId="2102" xr:uid="{00000000-0005-0000-0000-000050080000}"/>
    <cellStyle name="Normal 15 15 2 3 2" xfId="4798" xr:uid="{00000000-0005-0000-0000-000051080000}"/>
    <cellStyle name="Normal 15 15 2 3 2 2" xfId="12886" xr:uid="{0F3EEA81-7673-47A0-8B6F-736E67E8E765}"/>
    <cellStyle name="Normal 15 15 2 3 2 2 2" xfId="29062" xr:uid="{CFE9D7D0-C9E1-4195-A47C-D9C0FA1B984E}"/>
    <cellStyle name="Normal 15 15 2 3 2 3" xfId="20974" xr:uid="{9FE27054-33DF-4F2E-9866-97AA3BDA0204}"/>
    <cellStyle name="Normal 15 15 2 3 3" xfId="7492" xr:uid="{00000000-0005-0000-0000-000052080000}"/>
    <cellStyle name="Normal 15 15 2 3 3 2" xfId="15580" xr:uid="{CAC87F2D-8F0E-4113-934F-5125F4BDE81F}"/>
    <cellStyle name="Normal 15 15 2 3 3 2 2" xfId="31756" xr:uid="{55E964B2-F7BA-4BA5-BD50-A13FB5674DF5}"/>
    <cellStyle name="Normal 15 15 2 3 3 3" xfId="23668" xr:uid="{FD5F7F3A-2876-45C5-966C-463AD6D5C44D}"/>
    <cellStyle name="Normal 15 15 2 3 4" xfId="10190" xr:uid="{916B079B-9A8A-43AA-A1AF-D8D78BC86D20}"/>
    <cellStyle name="Normal 15 15 2 3 4 2" xfId="26366" xr:uid="{45DB75F4-0BDE-44BE-8105-DAD0FF21C826}"/>
    <cellStyle name="Normal 15 15 2 3 5" xfId="18278" xr:uid="{5F35E038-C754-4317-9B78-D2681D1AC5B7}"/>
    <cellStyle name="Normal 15 15 2 4" xfId="3451" xr:uid="{00000000-0005-0000-0000-000053080000}"/>
    <cellStyle name="Normal 15 15 2 4 2" xfId="11539" xr:uid="{862D95B0-32CC-4087-A897-44E04BDC1438}"/>
    <cellStyle name="Normal 15 15 2 4 2 2" xfId="27715" xr:uid="{18C52B36-A86A-4386-A52D-3679D9078164}"/>
    <cellStyle name="Normal 15 15 2 4 3" xfId="19627" xr:uid="{111D97D5-616E-4668-8CE2-71EC021358B8}"/>
    <cellStyle name="Normal 15 15 2 5" xfId="6145" xr:uid="{00000000-0005-0000-0000-000054080000}"/>
    <cellStyle name="Normal 15 15 2 5 2" xfId="14233" xr:uid="{31027E8D-20D9-4813-B954-D040E0AE7D5B}"/>
    <cellStyle name="Normal 15 15 2 5 2 2" xfId="30409" xr:uid="{17A668BA-CDAA-4EFE-A51C-4D920C68976E}"/>
    <cellStyle name="Normal 15 15 2 5 3" xfId="22321" xr:uid="{18C28A41-33BA-4542-8518-236B87926ED8}"/>
    <cellStyle name="Normal 15 15 2 6" xfId="8843" xr:uid="{FE2F777E-FBE3-4FA0-B5D8-6F2D285CE916}"/>
    <cellStyle name="Normal 15 15 2 6 2" xfId="25019" xr:uid="{2C77AF6A-01D4-43BD-8BE4-AC8FFBDFE35B}"/>
    <cellStyle name="Normal 15 15 2 7" xfId="16931" xr:uid="{FA9BF4F5-B59B-492C-B88D-8793DE99E6A0}"/>
    <cellStyle name="Normal 15 15 3" xfId="1090" xr:uid="{00000000-0005-0000-0000-000055080000}"/>
    <cellStyle name="Normal 15 15 3 2" xfId="2438" xr:uid="{00000000-0005-0000-0000-000056080000}"/>
    <cellStyle name="Normal 15 15 3 2 2" xfId="5134" xr:uid="{00000000-0005-0000-0000-000057080000}"/>
    <cellStyle name="Normal 15 15 3 2 2 2" xfId="13222" xr:uid="{449A5673-581F-4972-A926-5B65A22846D7}"/>
    <cellStyle name="Normal 15 15 3 2 2 2 2" xfId="29398" xr:uid="{D28625ED-7493-446D-800F-65DCA9637B57}"/>
    <cellStyle name="Normal 15 15 3 2 2 3" xfId="21310" xr:uid="{7661865B-B15A-42C0-913C-19B126DB0421}"/>
    <cellStyle name="Normal 15 15 3 2 3" xfId="7828" xr:uid="{00000000-0005-0000-0000-000058080000}"/>
    <cellStyle name="Normal 15 15 3 2 3 2" xfId="15916" xr:uid="{0D9DD10C-6E82-4ECC-8630-EE82BB7A85D1}"/>
    <cellStyle name="Normal 15 15 3 2 3 2 2" xfId="32092" xr:uid="{81E77FB1-8130-4387-B12F-FE1B7DDDDBB4}"/>
    <cellStyle name="Normal 15 15 3 2 3 3" xfId="24004" xr:uid="{F9DCF666-BC14-4661-BF89-8B2E6FE6E309}"/>
    <cellStyle name="Normal 15 15 3 2 4" xfId="10526" xr:uid="{B64A7050-1F12-4758-8D8E-03753E037F82}"/>
    <cellStyle name="Normal 15 15 3 2 4 2" xfId="26702" xr:uid="{3560C0E9-855C-454A-9708-8DF955CCB9CD}"/>
    <cellStyle name="Normal 15 15 3 2 5" xfId="18614" xr:uid="{6790380B-E77A-4638-B6B8-C1B493CA3E7F}"/>
    <cellStyle name="Normal 15 15 3 3" xfId="3787" xr:uid="{00000000-0005-0000-0000-000059080000}"/>
    <cellStyle name="Normal 15 15 3 3 2" xfId="11875" xr:uid="{A0993E6A-4F18-4CA7-9A36-0F63EF21ADD0}"/>
    <cellStyle name="Normal 15 15 3 3 2 2" xfId="28051" xr:uid="{24FA5D69-8817-46B1-9059-1B4FAD2B74FE}"/>
    <cellStyle name="Normal 15 15 3 3 3" xfId="19963" xr:uid="{B30A277E-F167-4BF8-8DE2-113B702ED3E4}"/>
    <cellStyle name="Normal 15 15 3 4" xfId="6481" xr:uid="{00000000-0005-0000-0000-00005A080000}"/>
    <cellStyle name="Normal 15 15 3 4 2" xfId="14569" xr:uid="{18FB2C0D-9F24-4388-B840-FAEFFF907350}"/>
    <cellStyle name="Normal 15 15 3 4 2 2" xfId="30745" xr:uid="{A9B5A5AE-0630-450A-9C5B-6663295023FB}"/>
    <cellStyle name="Normal 15 15 3 4 3" xfId="22657" xr:uid="{D44A7D25-7E59-4F54-9A4F-C4E8EFE50CD1}"/>
    <cellStyle name="Normal 15 15 3 5" xfId="9179" xr:uid="{DF3EB93A-9BEA-4E2E-81A3-7F633D91425D}"/>
    <cellStyle name="Normal 15 15 3 5 2" xfId="25355" xr:uid="{8164D0AB-50BC-4A8C-9502-B4DBE8A9E2BF}"/>
    <cellStyle name="Normal 15 15 3 6" xfId="17267" xr:uid="{AC0210A9-8A67-4816-B8A9-EDBF421813F5}"/>
    <cellStyle name="Normal 15 15 4" xfId="1766" xr:uid="{00000000-0005-0000-0000-00005B080000}"/>
    <cellStyle name="Normal 15 15 4 2" xfId="4462" xr:uid="{00000000-0005-0000-0000-00005C080000}"/>
    <cellStyle name="Normal 15 15 4 2 2" xfId="12550" xr:uid="{9C698F6D-302E-4671-A7C3-5AE736AD1BA7}"/>
    <cellStyle name="Normal 15 15 4 2 2 2" xfId="28726" xr:uid="{E2F3E915-C6BA-48B1-A093-B807463E7BD0}"/>
    <cellStyle name="Normal 15 15 4 2 3" xfId="20638" xr:uid="{76810CC4-454E-43C2-AC3B-B4D38278621E}"/>
    <cellStyle name="Normal 15 15 4 3" xfId="7156" xr:uid="{00000000-0005-0000-0000-00005D080000}"/>
    <cellStyle name="Normal 15 15 4 3 2" xfId="15244" xr:uid="{8FB350B6-B968-4038-8347-5E34DD9070D3}"/>
    <cellStyle name="Normal 15 15 4 3 2 2" xfId="31420" xr:uid="{9C57EF7C-C060-40F5-948C-383947BCDCEB}"/>
    <cellStyle name="Normal 15 15 4 3 3" xfId="23332" xr:uid="{5ABBF3E5-6936-4BAA-A15A-E9931F156521}"/>
    <cellStyle name="Normal 15 15 4 4" xfId="9854" xr:uid="{10F63E8F-0E03-4FD3-95AB-566AD5C98CEB}"/>
    <cellStyle name="Normal 15 15 4 4 2" xfId="26030" xr:uid="{33B6F7E6-E576-47BA-BEBB-1C6BA9250748}"/>
    <cellStyle name="Normal 15 15 4 5" xfId="17942" xr:uid="{B13E7072-AC50-49A6-B008-6489AE09B4E7}"/>
    <cellStyle name="Normal 15 15 5" xfId="3115" xr:uid="{00000000-0005-0000-0000-00005E080000}"/>
    <cellStyle name="Normal 15 15 5 2" xfId="11203" xr:uid="{2E9601D7-EC7C-4B2C-AB6E-FF019AE3915C}"/>
    <cellStyle name="Normal 15 15 5 2 2" xfId="27379" xr:uid="{2F625545-9C64-4DBD-8E0A-F364C0BFB770}"/>
    <cellStyle name="Normal 15 15 5 3" xfId="19291" xr:uid="{D6A6EE3C-336F-485F-A480-28925B3F3ABF}"/>
    <cellStyle name="Normal 15 15 6" xfId="5809" xr:uid="{00000000-0005-0000-0000-00005F080000}"/>
    <cellStyle name="Normal 15 15 6 2" xfId="13897" xr:uid="{4F4ED764-E6F3-4063-8624-27C222514D2E}"/>
    <cellStyle name="Normal 15 15 6 2 2" xfId="30073" xr:uid="{5C4E2F2F-E77C-4C0D-8370-68C1A422B36E}"/>
    <cellStyle name="Normal 15 15 6 3" xfId="21985" xr:uid="{D8C2B796-97B7-4EBE-ADCD-F54E4B00008A}"/>
    <cellStyle name="Normal 15 15 7" xfId="8507" xr:uid="{C6C0B44B-29E3-4D4E-8A88-E736EEF33CE4}"/>
    <cellStyle name="Normal 15 15 7 2" xfId="24683" xr:uid="{3FF8D6C3-1D41-4F76-9E5E-425C8EF3A0AF}"/>
    <cellStyle name="Normal 15 15 8" xfId="16595" xr:uid="{6A582475-7042-4C80-9B21-8E23DBF3EA9D}"/>
    <cellStyle name="Normal 15 16" xfId="421" xr:uid="{00000000-0005-0000-0000-000060080000}"/>
    <cellStyle name="Normal 15 16 2" xfId="766" xr:uid="{00000000-0005-0000-0000-000061080000}"/>
    <cellStyle name="Normal 15 16 2 2" xfId="1441" xr:uid="{00000000-0005-0000-0000-000062080000}"/>
    <cellStyle name="Normal 15 16 2 2 2" xfId="2789" xr:uid="{00000000-0005-0000-0000-000063080000}"/>
    <cellStyle name="Normal 15 16 2 2 2 2" xfId="5485" xr:uid="{00000000-0005-0000-0000-000064080000}"/>
    <cellStyle name="Normal 15 16 2 2 2 2 2" xfId="13573" xr:uid="{E640EB37-C1CA-427F-8FE0-DEDCC90EF7DD}"/>
    <cellStyle name="Normal 15 16 2 2 2 2 2 2" xfId="29749" xr:uid="{1D713FB9-09B1-4591-BC60-ACB751E914F4}"/>
    <cellStyle name="Normal 15 16 2 2 2 2 3" xfId="21661" xr:uid="{FAFF8830-2B16-44B6-867A-C55086D3FAB9}"/>
    <cellStyle name="Normal 15 16 2 2 2 3" xfId="8179" xr:uid="{00000000-0005-0000-0000-000065080000}"/>
    <cellStyle name="Normal 15 16 2 2 2 3 2" xfId="16267" xr:uid="{3F7EDDBD-6C48-40EB-9A92-6DE15DDCC42B}"/>
    <cellStyle name="Normal 15 16 2 2 2 3 2 2" xfId="32443" xr:uid="{83E55CD5-3BC7-48E9-AE03-D0648DEA2F35}"/>
    <cellStyle name="Normal 15 16 2 2 2 3 3" xfId="24355" xr:uid="{5F97DC05-0705-40D4-A979-6FA626933C9E}"/>
    <cellStyle name="Normal 15 16 2 2 2 4" xfId="10877" xr:uid="{B4D5A7DB-8FB1-4526-BC23-B75A9FE32AE2}"/>
    <cellStyle name="Normal 15 16 2 2 2 4 2" xfId="27053" xr:uid="{AB4597F8-C47E-48ED-A47D-28BDB554F52D}"/>
    <cellStyle name="Normal 15 16 2 2 2 5" xfId="18965" xr:uid="{6312BA50-3AC8-4C74-BED6-3FDF65EC9825}"/>
    <cellStyle name="Normal 15 16 2 2 3" xfId="4138" xr:uid="{00000000-0005-0000-0000-000066080000}"/>
    <cellStyle name="Normal 15 16 2 2 3 2" xfId="12226" xr:uid="{F550B44C-F5D4-4947-B188-E09E9AC08727}"/>
    <cellStyle name="Normal 15 16 2 2 3 2 2" xfId="28402" xr:uid="{ADB5912B-7643-4A2B-BF64-2BAAEB99ECA1}"/>
    <cellStyle name="Normal 15 16 2 2 3 3" xfId="20314" xr:uid="{3E128403-EAB6-451B-8440-23C4CA80A057}"/>
    <cellStyle name="Normal 15 16 2 2 4" xfId="6832" xr:uid="{00000000-0005-0000-0000-000067080000}"/>
    <cellStyle name="Normal 15 16 2 2 4 2" xfId="14920" xr:uid="{F20B714A-8639-43D6-8EF7-0AAEEFEAFB0D}"/>
    <cellStyle name="Normal 15 16 2 2 4 2 2" xfId="31096" xr:uid="{AF50CF90-E5E8-4E26-86DA-C2FC12FBC026}"/>
    <cellStyle name="Normal 15 16 2 2 4 3" xfId="23008" xr:uid="{7A646685-56BB-4301-9056-5452B08033A2}"/>
    <cellStyle name="Normal 15 16 2 2 5" xfId="9530" xr:uid="{62E2EDE1-9E9F-4015-848F-0C8E77934996}"/>
    <cellStyle name="Normal 15 16 2 2 5 2" xfId="25706" xr:uid="{E41677F6-3C02-40DF-BBCD-5EE296E1EA70}"/>
    <cellStyle name="Normal 15 16 2 2 6" xfId="17618" xr:uid="{DFB7CA04-D06C-439B-9BDA-13166CECE659}"/>
    <cellStyle name="Normal 15 16 2 3" xfId="2117" xr:uid="{00000000-0005-0000-0000-000068080000}"/>
    <cellStyle name="Normal 15 16 2 3 2" xfId="4813" xr:uid="{00000000-0005-0000-0000-000069080000}"/>
    <cellStyle name="Normal 15 16 2 3 2 2" xfId="12901" xr:uid="{43679423-8AA8-4F35-8FC9-451F1650A5CD}"/>
    <cellStyle name="Normal 15 16 2 3 2 2 2" xfId="29077" xr:uid="{F23D8C10-E9C1-4DD7-9AB4-9C3B32222749}"/>
    <cellStyle name="Normal 15 16 2 3 2 3" xfId="20989" xr:uid="{2CDD42AB-7223-485D-9C10-5A8CEE88AD35}"/>
    <cellStyle name="Normal 15 16 2 3 3" xfId="7507" xr:uid="{00000000-0005-0000-0000-00006A080000}"/>
    <cellStyle name="Normal 15 16 2 3 3 2" xfId="15595" xr:uid="{B149DEB2-F1EA-494F-822B-37D360D7823D}"/>
    <cellStyle name="Normal 15 16 2 3 3 2 2" xfId="31771" xr:uid="{5AFB6440-18DC-4DD8-B5AB-9F7391526F47}"/>
    <cellStyle name="Normal 15 16 2 3 3 3" xfId="23683" xr:uid="{963F80F2-D21B-44D5-8FF7-5D5B0AAAC1AA}"/>
    <cellStyle name="Normal 15 16 2 3 4" xfId="10205" xr:uid="{6CC6D000-6A6B-4859-BDF2-97158CBD43DF}"/>
    <cellStyle name="Normal 15 16 2 3 4 2" xfId="26381" xr:uid="{A63C1F8A-BF98-43A0-8828-C1CF6685DEB2}"/>
    <cellStyle name="Normal 15 16 2 3 5" xfId="18293" xr:uid="{533D09F6-1919-4875-AAE6-FF16641AD89C}"/>
    <cellStyle name="Normal 15 16 2 4" xfId="3466" xr:uid="{00000000-0005-0000-0000-00006B080000}"/>
    <cellStyle name="Normal 15 16 2 4 2" xfId="11554" xr:uid="{04772DFE-2AA6-4BD3-B476-EAA75374353F}"/>
    <cellStyle name="Normal 15 16 2 4 2 2" xfId="27730" xr:uid="{424370FF-F1DB-4D5B-9E51-54B79BC7ED51}"/>
    <cellStyle name="Normal 15 16 2 4 3" xfId="19642" xr:uid="{A016F049-372B-4E3F-8F43-FC63024817A3}"/>
    <cellStyle name="Normal 15 16 2 5" xfId="6160" xr:uid="{00000000-0005-0000-0000-00006C080000}"/>
    <cellStyle name="Normal 15 16 2 5 2" xfId="14248" xr:uid="{0AA7D757-4547-4902-805C-284D1800FF1C}"/>
    <cellStyle name="Normal 15 16 2 5 2 2" xfId="30424" xr:uid="{1CF6DB8D-A11A-470B-8FD1-592F37B9173A}"/>
    <cellStyle name="Normal 15 16 2 5 3" xfId="22336" xr:uid="{6F1E4E5A-DC66-433C-B0E9-4B070C25349B}"/>
    <cellStyle name="Normal 15 16 2 6" xfId="8858" xr:uid="{2ADF80A3-F06D-4EE8-BE94-F817F2473993}"/>
    <cellStyle name="Normal 15 16 2 6 2" xfId="25034" xr:uid="{830647B2-11F1-497C-BBF4-658FAB08ED6F}"/>
    <cellStyle name="Normal 15 16 2 7" xfId="16946" xr:uid="{DAB868DA-C94E-451B-8545-1D8D76E1B489}"/>
    <cellStyle name="Normal 15 16 3" xfId="1105" xr:uid="{00000000-0005-0000-0000-00006D080000}"/>
    <cellStyle name="Normal 15 16 3 2" xfId="2453" xr:uid="{00000000-0005-0000-0000-00006E080000}"/>
    <cellStyle name="Normal 15 16 3 2 2" xfId="5149" xr:uid="{00000000-0005-0000-0000-00006F080000}"/>
    <cellStyle name="Normal 15 16 3 2 2 2" xfId="13237" xr:uid="{2005AB66-6312-4F56-BD5A-8DFC7EF79C30}"/>
    <cellStyle name="Normal 15 16 3 2 2 2 2" xfId="29413" xr:uid="{94A821FA-BF12-46BF-9F4B-E64FB4E56F1E}"/>
    <cellStyle name="Normal 15 16 3 2 2 3" xfId="21325" xr:uid="{F58AC4C8-E90E-4998-BAB4-9C44DD85C005}"/>
    <cellStyle name="Normal 15 16 3 2 3" xfId="7843" xr:uid="{00000000-0005-0000-0000-000070080000}"/>
    <cellStyle name="Normal 15 16 3 2 3 2" xfId="15931" xr:uid="{9E66E89C-6D2A-4F74-BF00-E091C70F0CE4}"/>
    <cellStyle name="Normal 15 16 3 2 3 2 2" xfId="32107" xr:uid="{1282080E-502A-47B2-BC30-7AE63D76FDEA}"/>
    <cellStyle name="Normal 15 16 3 2 3 3" xfId="24019" xr:uid="{A0AC734D-1763-4274-AD54-9E1A525681B3}"/>
    <cellStyle name="Normal 15 16 3 2 4" xfId="10541" xr:uid="{69E490A3-E3B3-42F7-92B0-B4A38470AE31}"/>
    <cellStyle name="Normal 15 16 3 2 4 2" xfId="26717" xr:uid="{8B9B81F2-0B9B-4122-949F-E2606285E8AE}"/>
    <cellStyle name="Normal 15 16 3 2 5" xfId="18629" xr:uid="{D361CEFD-CB3E-46B7-ABC9-10D12DDA7D3A}"/>
    <cellStyle name="Normal 15 16 3 3" xfId="3802" xr:uid="{00000000-0005-0000-0000-000071080000}"/>
    <cellStyle name="Normal 15 16 3 3 2" xfId="11890" xr:uid="{C5D16A88-0B7D-43A6-B0BE-3FA647FDD2A9}"/>
    <cellStyle name="Normal 15 16 3 3 2 2" xfId="28066" xr:uid="{74545168-F054-4B80-BD4C-6BC15BCE8A87}"/>
    <cellStyle name="Normal 15 16 3 3 3" xfId="19978" xr:uid="{EEB5E4EC-CBB7-43D9-8DAD-C8B635EF1593}"/>
    <cellStyle name="Normal 15 16 3 4" xfId="6496" xr:uid="{00000000-0005-0000-0000-000072080000}"/>
    <cellStyle name="Normal 15 16 3 4 2" xfId="14584" xr:uid="{BBD0E0E6-0F9E-4F01-B549-DB4E3745685D}"/>
    <cellStyle name="Normal 15 16 3 4 2 2" xfId="30760" xr:uid="{43B84AB0-2F60-45FB-9713-3519E6CF764A}"/>
    <cellStyle name="Normal 15 16 3 4 3" xfId="22672" xr:uid="{560EF1BA-596F-44A1-B65A-6E51C93EA193}"/>
    <cellStyle name="Normal 15 16 3 5" xfId="9194" xr:uid="{B15CA960-22DD-4A62-86A4-73DA2DFE95FC}"/>
    <cellStyle name="Normal 15 16 3 5 2" xfId="25370" xr:uid="{81123F6B-354C-47EB-A39B-B882204B7F2D}"/>
    <cellStyle name="Normal 15 16 3 6" xfId="17282" xr:uid="{9780E62E-CA7B-4CB8-90AE-797E5DBCB900}"/>
    <cellStyle name="Normal 15 16 4" xfId="1781" xr:uid="{00000000-0005-0000-0000-000073080000}"/>
    <cellStyle name="Normal 15 16 4 2" xfId="4477" xr:uid="{00000000-0005-0000-0000-000074080000}"/>
    <cellStyle name="Normal 15 16 4 2 2" xfId="12565" xr:uid="{2FB76680-DEA8-4AAE-95EA-76B1D6C3DC65}"/>
    <cellStyle name="Normal 15 16 4 2 2 2" xfId="28741" xr:uid="{9413EF53-01B9-4F79-97A4-49584AA149A5}"/>
    <cellStyle name="Normal 15 16 4 2 3" xfId="20653" xr:uid="{54720A5F-CB10-484D-8403-488365B75E61}"/>
    <cellStyle name="Normal 15 16 4 3" xfId="7171" xr:uid="{00000000-0005-0000-0000-000075080000}"/>
    <cellStyle name="Normal 15 16 4 3 2" xfId="15259" xr:uid="{472A9ADC-2D0C-4B48-9BDF-CFF3E9F187D1}"/>
    <cellStyle name="Normal 15 16 4 3 2 2" xfId="31435" xr:uid="{52A2157E-192F-409C-9635-471960B49E27}"/>
    <cellStyle name="Normal 15 16 4 3 3" xfId="23347" xr:uid="{8A5F137D-B104-44EF-9F09-8D8F5B44A1EB}"/>
    <cellStyle name="Normal 15 16 4 4" xfId="9869" xr:uid="{37E9A907-328C-4E94-8C8E-C17CAEC26597}"/>
    <cellStyle name="Normal 15 16 4 4 2" xfId="26045" xr:uid="{9CBA8936-128F-4C04-93CD-0A24845814D3}"/>
    <cellStyle name="Normal 15 16 4 5" xfId="17957" xr:uid="{7CC56852-2A29-4318-B69C-1EAAC0C1C63E}"/>
    <cellStyle name="Normal 15 16 5" xfId="3130" xr:uid="{00000000-0005-0000-0000-000076080000}"/>
    <cellStyle name="Normal 15 16 5 2" xfId="11218" xr:uid="{30367378-1549-4112-AEAB-EF6C9CA52FDA}"/>
    <cellStyle name="Normal 15 16 5 2 2" xfId="27394" xr:uid="{CDFF7732-4B95-4788-B1EB-4E6C4268ECDC}"/>
    <cellStyle name="Normal 15 16 5 3" xfId="19306" xr:uid="{F0B9AF82-AE79-4E9A-ADA3-4CD45E4DCF51}"/>
    <cellStyle name="Normal 15 16 6" xfId="5824" xr:uid="{00000000-0005-0000-0000-000077080000}"/>
    <cellStyle name="Normal 15 16 6 2" xfId="13912" xr:uid="{5BBF7A45-9E26-47A7-995F-8AD878AD113B}"/>
    <cellStyle name="Normal 15 16 6 2 2" xfId="30088" xr:uid="{7B63E60F-1DB9-4FA0-AA63-18A7D92B27C7}"/>
    <cellStyle name="Normal 15 16 6 3" xfId="22000" xr:uid="{311D142D-E5CC-4E71-A75C-3BBF236947B7}"/>
    <cellStyle name="Normal 15 16 7" xfId="8522" xr:uid="{27B9460A-2F44-472E-8B7C-60E368EAA25E}"/>
    <cellStyle name="Normal 15 16 7 2" xfId="24698" xr:uid="{99A431FD-9D03-424D-843F-3E8270109BCE}"/>
    <cellStyle name="Normal 15 16 8" xfId="16610" xr:uid="{62237839-CB49-4946-9077-2316F895CC33}"/>
    <cellStyle name="Normal 15 17" xfId="445" xr:uid="{00000000-0005-0000-0000-000078080000}"/>
    <cellStyle name="Normal 15 17 2" xfId="1120" xr:uid="{00000000-0005-0000-0000-000079080000}"/>
    <cellStyle name="Normal 15 17 2 2" xfId="2468" xr:uid="{00000000-0005-0000-0000-00007A080000}"/>
    <cellStyle name="Normal 15 17 2 2 2" xfId="5164" xr:uid="{00000000-0005-0000-0000-00007B080000}"/>
    <cellStyle name="Normal 15 17 2 2 2 2" xfId="13252" xr:uid="{114552A5-745A-44EA-B121-5226A091A5DB}"/>
    <cellStyle name="Normal 15 17 2 2 2 2 2" xfId="29428" xr:uid="{FA96C695-4825-4A99-8846-F236A0AA387B}"/>
    <cellStyle name="Normal 15 17 2 2 2 3" xfId="21340" xr:uid="{9B1E2254-CAD5-42CF-AF62-FDCAD6EFCE9C}"/>
    <cellStyle name="Normal 15 17 2 2 3" xfId="7858" xr:uid="{00000000-0005-0000-0000-00007C080000}"/>
    <cellStyle name="Normal 15 17 2 2 3 2" xfId="15946" xr:uid="{4D6E0C5D-93D8-4762-9634-AB16FEE187C6}"/>
    <cellStyle name="Normal 15 17 2 2 3 2 2" xfId="32122" xr:uid="{1F85E69E-C581-49D6-BA60-7E9C57D020DC}"/>
    <cellStyle name="Normal 15 17 2 2 3 3" xfId="24034" xr:uid="{356F66B1-2B7F-4550-A71F-598DB0F73866}"/>
    <cellStyle name="Normal 15 17 2 2 4" xfId="10556" xr:uid="{700BCE4D-37A6-4FD5-B648-E9AF34D35C63}"/>
    <cellStyle name="Normal 15 17 2 2 4 2" xfId="26732" xr:uid="{FFB4E285-D849-4AE0-8E65-69D1B811E5D5}"/>
    <cellStyle name="Normal 15 17 2 2 5" xfId="18644" xr:uid="{5773C6B8-D979-4E70-8C22-521293810F5F}"/>
    <cellStyle name="Normal 15 17 2 3" xfId="3817" xr:uid="{00000000-0005-0000-0000-00007D080000}"/>
    <cellStyle name="Normal 15 17 2 3 2" xfId="11905" xr:uid="{D6908687-AE2E-41ED-821A-439B70B48E1C}"/>
    <cellStyle name="Normal 15 17 2 3 2 2" xfId="28081" xr:uid="{FF950E51-403C-4FA9-9E99-C779BE751CF1}"/>
    <cellStyle name="Normal 15 17 2 3 3" xfId="19993" xr:uid="{562BC788-8A54-4BD4-9299-12859E8866A7}"/>
    <cellStyle name="Normal 15 17 2 4" xfId="6511" xr:uid="{00000000-0005-0000-0000-00007E080000}"/>
    <cellStyle name="Normal 15 17 2 4 2" xfId="14599" xr:uid="{875B7A0F-034B-4011-8775-19A176D1D4DC}"/>
    <cellStyle name="Normal 15 17 2 4 2 2" xfId="30775" xr:uid="{3F2784B3-FA62-4A18-BE9E-68FDCCFC9F61}"/>
    <cellStyle name="Normal 15 17 2 4 3" xfId="22687" xr:uid="{0D9828D1-0B49-4216-875E-311E99DDD955}"/>
    <cellStyle name="Normal 15 17 2 5" xfId="9209" xr:uid="{A2EFDAF1-3DA3-482E-A031-B997417E16E7}"/>
    <cellStyle name="Normal 15 17 2 5 2" xfId="25385" xr:uid="{E10AAC29-0C3F-455F-9EE8-DF02A976336D}"/>
    <cellStyle name="Normal 15 17 2 6" xfId="17297" xr:uid="{16DD9C60-184C-4CF3-928A-33BDF5D24AD7}"/>
    <cellStyle name="Normal 15 17 3" xfId="1796" xr:uid="{00000000-0005-0000-0000-00007F080000}"/>
    <cellStyle name="Normal 15 17 3 2" xfId="4492" xr:uid="{00000000-0005-0000-0000-000080080000}"/>
    <cellStyle name="Normal 15 17 3 2 2" xfId="12580" xr:uid="{1F8BD432-931D-4B98-8926-7A9D760FC88A}"/>
    <cellStyle name="Normal 15 17 3 2 2 2" xfId="28756" xr:uid="{F883A72A-8105-42AB-915F-DBD9FCBBA649}"/>
    <cellStyle name="Normal 15 17 3 2 3" xfId="20668" xr:uid="{4038A2FD-D538-40B9-9664-7E62D3D58FAA}"/>
    <cellStyle name="Normal 15 17 3 3" xfId="7186" xr:uid="{00000000-0005-0000-0000-000081080000}"/>
    <cellStyle name="Normal 15 17 3 3 2" xfId="15274" xr:uid="{5631FA6D-E168-48EA-8383-C94F274E797C}"/>
    <cellStyle name="Normal 15 17 3 3 2 2" xfId="31450" xr:uid="{2973B7E5-5B4D-4788-BDBD-75BF825513D5}"/>
    <cellStyle name="Normal 15 17 3 3 3" xfId="23362" xr:uid="{1687B12F-EADD-4E1C-A130-A8398954A29F}"/>
    <cellStyle name="Normal 15 17 3 4" xfId="9884" xr:uid="{CDEE0DC9-4217-4BA6-939C-76496BCCD60E}"/>
    <cellStyle name="Normal 15 17 3 4 2" xfId="26060" xr:uid="{95E4E887-1C5A-49B5-8620-C427F1BF1306}"/>
    <cellStyle name="Normal 15 17 3 5" xfId="17972" xr:uid="{3D3F09BE-1CF0-4BC4-8436-CD0521BFD806}"/>
    <cellStyle name="Normal 15 17 4" xfId="3145" xr:uid="{00000000-0005-0000-0000-000082080000}"/>
    <cellStyle name="Normal 15 17 4 2" xfId="11233" xr:uid="{96073890-E99E-44B5-BFA3-D04D0BB74095}"/>
    <cellStyle name="Normal 15 17 4 2 2" xfId="27409" xr:uid="{4A215D37-F3FF-493D-8295-7FAD38830F5A}"/>
    <cellStyle name="Normal 15 17 4 3" xfId="19321" xr:uid="{FED82612-8966-499A-B8D4-5036015EDEC9}"/>
    <cellStyle name="Normal 15 17 5" xfId="5839" xr:uid="{00000000-0005-0000-0000-000083080000}"/>
    <cellStyle name="Normal 15 17 5 2" xfId="13927" xr:uid="{35459E3D-CDBA-445B-9195-21C2DD62C834}"/>
    <cellStyle name="Normal 15 17 5 2 2" xfId="30103" xr:uid="{454C843E-E7AA-42D9-84D4-8E67E410835C}"/>
    <cellStyle name="Normal 15 17 5 3" xfId="22015" xr:uid="{33B31A67-39CE-4BFD-B06A-37EF8D52482C}"/>
    <cellStyle name="Normal 15 17 6" xfId="8537" xr:uid="{10040C01-3C02-42AB-BE82-ADEEB0638B60}"/>
    <cellStyle name="Normal 15 17 6 2" xfId="24713" xr:uid="{57A8C3B3-B1D3-4C19-82BA-BA1CE6062568}"/>
    <cellStyle name="Normal 15 17 7" xfId="16625" xr:uid="{F588717E-1860-40A1-97D3-6008577B95A1}"/>
    <cellStyle name="Normal 15 18" xfId="784" xr:uid="{00000000-0005-0000-0000-000084080000}"/>
    <cellStyle name="Normal 15 18 2" xfId="2132" xr:uid="{00000000-0005-0000-0000-000085080000}"/>
    <cellStyle name="Normal 15 18 2 2" xfId="4828" xr:uid="{00000000-0005-0000-0000-000086080000}"/>
    <cellStyle name="Normal 15 18 2 2 2" xfId="12916" xr:uid="{E36DEE80-0B8B-4CAC-B617-DBF3E05B2172}"/>
    <cellStyle name="Normal 15 18 2 2 2 2" xfId="29092" xr:uid="{DDE96896-1730-474F-9400-CA2AD51E88B1}"/>
    <cellStyle name="Normal 15 18 2 2 3" xfId="21004" xr:uid="{2AC0E0C0-9A17-48E0-BA15-C6DF09DCC330}"/>
    <cellStyle name="Normal 15 18 2 3" xfId="7522" xr:uid="{00000000-0005-0000-0000-000087080000}"/>
    <cellStyle name="Normal 15 18 2 3 2" xfId="15610" xr:uid="{10845753-382E-416A-99D4-B672EDAD4FE9}"/>
    <cellStyle name="Normal 15 18 2 3 2 2" xfId="31786" xr:uid="{7C96ED00-9065-42EA-9450-0FD407FD922A}"/>
    <cellStyle name="Normal 15 18 2 3 3" xfId="23698" xr:uid="{BBF58986-66E3-4F99-B5BE-EDB05BA759BB}"/>
    <cellStyle name="Normal 15 18 2 4" xfId="10220" xr:uid="{A78C60D3-2CCA-4298-8AD9-B7781D7B586A}"/>
    <cellStyle name="Normal 15 18 2 4 2" xfId="26396" xr:uid="{E19D6E07-DFD9-4CC6-B706-3DC82D93F6EF}"/>
    <cellStyle name="Normal 15 18 2 5" xfId="18308" xr:uid="{F2B7AFDF-11A0-4CEC-9647-E682C7B6429E}"/>
    <cellStyle name="Normal 15 18 3" xfId="3481" xr:uid="{00000000-0005-0000-0000-000088080000}"/>
    <cellStyle name="Normal 15 18 3 2" xfId="11569" xr:uid="{15668BF6-D3AB-4FE5-AE45-5FB233BC015E}"/>
    <cellStyle name="Normal 15 18 3 2 2" xfId="27745" xr:uid="{BB972BAA-7F5E-4476-8E42-9E79C0AA0408}"/>
    <cellStyle name="Normal 15 18 3 3" xfId="19657" xr:uid="{2778115D-7E84-408A-8E22-1BB34B6BDFA2}"/>
    <cellStyle name="Normal 15 18 4" xfId="6175" xr:uid="{00000000-0005-0000-0000-000089080000}"/>
    <cellStyle name="Normal 15 18 4 2" xfId="14263" xr:uid="{1A23178A-CDB2-4C9E-AF02-C56A26DC9A12}"/>
    <cellStyle name="Normal 15 18 4 2 2" xfId="30439" xr:uid="{ED736037-A65E-458F-B650-579B48465D4E}"/>
    <cellStyle name="Normal 15 18 4 3" xfId="22351" xr:uid="{DAEC7E87-FE7D-4B24-80EE-392230AD7CC2}"/>
    <cellStyle name="Normal 15 18 5" xfId="8873" xr:uid="{BB2E9102-0BF8-4E40-BC5A-FE12CFB44A85}"/>
    <cellStyle name="Normal 15 18 5 2" xfId="25049" xr:uid="{B5BC187D-AF57-4292-B4A2-F308FE7B9BAC}"/>
    <cellStyle name="Normal 15 18 6" xfId="16961" xr:uid="{87BCB025-3A11-4ADF-A3BD-661ECBAC1307}"/>
    <cellStyle name="Normal 15 19" xfId="1460" xr:uid="{00000000-0005-0000-0000-00008A080000}"/>
    <cellStyle name="Normal 15 19 2" xfId="4156" xr:uid="{00000000-0005-0000-0000-00008B080000}"/>
    <cellStyle name="Normal 15 19 2 2" xfId="12244" xr:uid="{D0BFB26B-CD12-4B87-80DC-78499CC8C13B}"/>
    <cellStyle name="Normal 15 19 2 2 2" xfId="28420" xr:uid="{F2E8B77F-5434-4352-A103-11A1BAE1632B}"/>
    <cellStyle name="Normal 15 19 2 3" xfId="20332" xr:uid="{2C7FF425-BE5F-41A5-8349-FF3DD2CE0793}"/>
    <cellStyle name="Normal 15 19 3" xfId="6850" xr:uid="{00000000-0005-0000-0000-00008C080000}"/>
    <cellStyle name="Normal 15 19 3 2" xfId="14938" xr:uid="{18BE3317-2B43-4D66-A3DE-ACE210EAAD76}"/>
    <cellStyle name="Normal 15 19 3 2 2" xfId="31114" xr:uid="{5C4BEA83-2E23-4B53-B0D9-305A73861309}"/>
    <cellStyle name="Normal 15 19 3 3" xfId="23026" xr:uid="{CDF5231B-37F6-4412-9AE9-B2D169D20E46}"/>
    <cellStyle name="Normal 15 19 4" xfId="9548" xr:uid="{F8AC5082-2B70-4430-A7E1-B9CC718EC4CD}"/>
    <cellStyle name="Normal 15 19 4 2" xfId="25724" xr:uid="{71469A43-42B0-48D3-B423-EFDC417B14F7}"/>
    <cellStyle name="Normal 15 19 5" xfId="17636" xr:uid="{58185DDC-6304-465B-9757-F37DA0890B66}"/>
    <cellStyle name="Normal 15 2" xfId="72" xr:uid="{00000000-0005-0000-0000-00008D080000}"/>
    <cellStyle name="Normal 15 2 2" xfId="478" xr:uid="{00000000-0005-0000-0000-00008E080000}"/>
    <cellStyle name="Normal 15 2 2 2" xfId="1153" xr:uid="{00000000-0005-0000-0000-00008F080000}"/>
    <cellStyle name="Normal 15 2 2 2 2" xfId="2501" xr:uid="{00000000-0005-0000-0000-000090080000}"/>
    <cellStyle name="Normal 15 2 2 2 2 2" xfId="5197" xr:uid="{00000000-0005-0000-0000-000091080000}"/>
    <cellStyle name="Normal 15 2 2 2 2 2 2" xfId="13285" xr:uid="{E94C93A3-19FA-4EFD-BD9A-7318019EC866}"/>
    <cellStyle name="Normal 15 2 2 2 2 2 2 2" xfId="29461" xr:uid="{89E046CD-94A8-45DA-96A0-45AB07EEA54D}"/>
    <cellStyle name="Normal 15 2 2 2 2 2 3" xfId="21373" xr:uid="{238407FE-C01B-49EB-B3D2-C4A0BFF478A6}"/>
    <cellStyle name="Normal 15 2 2 2 2 3" xfId="7891" xr:uid="{00000000-0005-0000-0000-000092080000}"/>
    <cellStyle name="Normal 15 2 2 2 2 3 2" xfId="15979" xr:uid="{73676274-A465-4292-9617-F28B84FA29F6}"/>
    <cellStyle name="Normal 15 2 2 2 2 3 2 2" xfId="32155" xr:uid="{333CC502-BA96-4A0F-BADB-12A79DC39E7E}"/>
    <cellStyle name="Normal 15 2 2 2 2 3 3" xfId="24067" xr:uid="{D2C55552-E4C5-43EC-B906-ECFA7125E99C}"/>
    <cellStyle name="Normal 15 2 2 2 2 4" xfId="10589" xr:uid="{DDBE0C00-2C7C-4C7B-AF76-092B0E63AC29}"/>
    <cellStyle name="Normal 15 2 2 2 2 4 2" xfId="26765" xr:uid="{C6B67475-4BAC-46E3-BA91-802D6BBC5C14}"/>
    <cellStyle name="Normal 15 2 2 2 2 5" xfId="18677" xr:uid="{0C23717C-58A7-409B-BDD1-9C916B2CA5CA}"/>
    <cellStyle name="Normal 15 2 2 2 3" xfId="3850" xr:uid="{00000000-0005-0000-0000-000093080000}"/>
    <cellStyle name="Normal 15 2 2 2 3 2" xfId="11938" xr:uid="{0B28C847-B90D-4DEE-A022-2F775286AF64}"/>
    <cellStyle name="Normal 15 2 2 2 3 2 2" xfId="28114" xr:uid="{395A3BF8-29BE-4E24-BA27-480B7629482E}"/>
    <cellStyle name="Normal 15 2 2 2 3 3" xfId="20026" xr:uid="{845EE907-733E-44BC-B188-9513C8A97E97}"/>
    <cellStyle name="Normal 15 2 2 2 4" xfId="6544" xr:uid="{00000000-0005-0000-0000-000094080000}"/>
    <cellStyle name="Normal 15 2 2 2 4 2" xfId="14632" xr:uid="{BF93A92F-B08F-4023-A32A-F071A30D7790}"/>
    <cellStyle name="Normal 15 2 2 2 4 2 2" xfId="30808" xr:uid="{D236731D-DE07-4898-8AF8-838ABFA2A8DB}"/>
    <cellStyle name="Normal 15 2 2 2 4 3" xfId="22720" xr:uid="{45F5EDB7-E2A9-468E-A2D9-AC4F58390D55}"/>
    <cellStyle name="Normal 15 2 2 2 5" xfId="9242" xr:uid="{FCB5EA54-6F1A-4B09-BCB7-A2C0F49AE61E}"/>
    <cellStyle name="Normal 15 2 2 2 5 2" xfId="25418" xr:uid="{45BCAD75-1F05-4D32-8F3A-7FAD73CD3B03}"/>
    <cellStyle name="Normal 15 2 2 2 6" xfId="17330" xr:uid="{C3864F34-8EA1-4DBD-A44C-4C639916F254}"/>
    <cellStyle name="Normal 15 2 2 3" xfId="1829" xr:uid="{00000000-0005-0000-0000-000095080000}"/>
    <cellStyle name="Normal 15 2 2 3 2" xfId="4525" xr:uid="{00000000-0005-0000-0000-000096080000}"/>
    <cellStyle name="Normal 15 2 2 3 2 2" xfId="12613" xr:uid="{A5589423-3E53-4EB5-98E9-A8A09F4D9478}"/>
    <cellStyle name="Normal 15 2 2 3 2 2 2" xfId="28789" xr:uid="{69F76A6D-85C3-4910-9B77-C11C56F279CA}"/>
    <cellStyle name="Normal 15 2 2 3 2 3" xfId="20701" xr:uid="{763E800E-8552-438F-A211-1FF7493AF093}"/>
    <cellStyle name="Normal 15 2 2 3 3" xfId="7219" xr:uid="{00000000-0005-0000-0000-000097080000}"/>
    <cellStyle name="Normal 15 2 2 3 3 2" xfId="15307" xr:uid="{E6875F6F-D6BF-4ABA-92BC-8B5FC2B61E73}"/>
    <cellStyle name="Normal 15 2 2 3 3 2 2" xfId="31483" xr:uid="{C9802AE9-7BA2-4F17-BCCB-4ADF85BA0A90}"/>
    <cellStyle name="Normal 15 2 2 3 3 3" xfId="23395" xr:uid="{86BD18BF-0E76-4434-B6FA-97837DB1FF57}"/>
    <cellStyle name="Normal 15 2 2 3 4" xfId="9917" xr:uid="{3F1A869D-08C0-4CA6-812F-3ACB136D2F40}"/>
    <cellStyle name="Normal 15 2 2 3 4 2" xfId="26093" xr:uid="{77D7078E-B06F-4680-B1D6-4E3FB6932A85}"/>
    <cellStyle name="Normal 15 2 2 3 5" xfId="18005" xr:uid="{72ABFB4F-D6FF-48A3-8FA2-DA4E24DE33C6}"/>
    <cellStyle name="Normal 15 2 2 4" xfId="3178" xr:uid="{00000000-0005-0000-0000-000098080000}"/>
    <cellStyle name="Normal 15 2 2 4 2" xfId="11266" xr:uid="{6AEBEC06-3DC7-4A14-9426-B0066E6A80E6}"/>
    <cellStyle name="Normal 15 2 2 4 2 2" xfId="27442" xr:uid="{0A4785D4-9907-46D4-B77B-FD3E797B693B}"/>
    <cellStyle name="Normal 15 2 2 4 3" xfId="19354" xr:uid="{DAD417E1-073C-4FD7-8E7C-C2C65B126A90}"/>
    <cellStyle name="Normal 15 2 2 5" xfId="5872" xr:uid="{00000000-0005-0000-0000-000099080000}"/>
    <cellStyle name="Normal 15 2 2 5 2" xfId="13960" xr:uid="{3470264F-6D21-43E9-B0C6-592370F924C1}"/>
    <cellStyle name="Normal 15 2 2 5 2 2" xfId="30136" xr:uid="{5726BE84-797F-458B-9697-4E4927416DFE}"/>
    <cellStyle name="Normal 15 2 2 5 3" xfId="22048" xr:uid="{F12334E4-F496-40BF-92AE-A21F99DD0049}"/>
    <cellStyle name="Normal 15 2 2 6" xfId="8570" xr:uid="{13C5CDE6-9A4F-45D7-BB13-512C2C15B3D1}"/>
    <cellStyle name="Normal 15 2 2 6 2" xfId="24746" xr:uid="{30CC2E8D-74C8-408A-9894-281169B4A06C}"/>
    <cellStyle name="Normal 15 2 2 7" xfId="16658" xr:uid="{08C87209-C9B9-4233-9DF1-AD80B54D2F3B}"/>
    <cellStyle name="Normal 15 2 3" xfId="817" xr:uid="{00000000-0005-0000-0000-00009A080000}"/>
    <cellStyle name="Normal 15 2 3 2" xfId="2165" xr:uid="{00000000-0005-0000-0000-00009B080000}"/>
    <cellStyle name="Normal 15 2 3 2 2" xfId="4861" xr:uid="{00000000-0005-0000-0000-00009C080000}"/>
    <cellStyle name="Normal 15 2 3 2 2 2" xfId="12949" xr:uid="{5BBC4BDB-B5D8-4F4F-9ED4-BC43CA6DE3BC}"/>
    <cellStyle name="Normal 15 2 3 2 2 2 2" xfId="29125" xr:uid="{9EFB231B-AC53-4803-92CF-16C8C6DDAF36}"/>
    <cellStyle name="Normal 15 2 3 2 2 3" xfId="21037" xr:uid="{BC9B456B-9515-4EBF-9476-4D4DF2B3D2AF}"/>
    <cellStyle name="Normal 15 2 3 2 3" xfId="7555" xr:uid="{00000000-0005-0000-0000-00009D080000}"/>
    <cellStyle name="Normal 15 2 3 2 3 2" xfId="15643" xr:uid="{434286C0-CBD8-45F6-B804-BBA2DB8D53A9}"/>
    <cellStyle name="Normal 15 2 3 2 3 2 2" xfId="31819" xr:uid="{15650C9D-B176-4400-B55B-CC980B2BB0F5}"/>
    <cellStyle name="Normal 15 2 3 2 3 3" xfId="23731" xr:uid="{460AC165-6285-48E5-AD12-2A539DB8B381}"/>
    <cellStyle name="Normal 15 2 3 2 4" xfId="10253" xr:uid="{B8FCF954-5804-43A6-A968-BADE6D9C8548}"/>
    <cellStyle name="Normal 15 2 3 2 4 2" xfId="26429" xr:uid="{D881EF5F-31F3-45E2-8B9E-DDB63DF104F2}"/>
    <cellStyle name="Normal 15 2 3 2 5" xfId="18341" xr:uid="{B9064A4B-5654-446F-B5E6-1A2C4733B869}"/>
    <cellStyle name="Normal 15 2 3 3" xfId="3514" xr:uid="{00000000-0005-0000-0000-00009E080000}"/>
    <cellStyle name="Normal 15 2 3 3 2" xfId="11602" xr:uid="{360984E4-B99F-4E5B-BCDF-8858EFDE47A7}"/>
    <cellStyle name="Normal 15 2 3 3 2 2" xfId="27778" xr:uid="{DECE67E9-21B2-47A2-9EEC-23975880945C}"/>
    <cellStyle name="Normal 15 2 3 3 3" xfId="19690" xr:uid="{7F10CA3B-6CB9-4764-B341-380082CBEF82}"/>
    <cellStyle name="Normal 15 2 3 4" xfId="6208" xr:uid="{00000000-0005-0000-0000-00009F080000}"/>
    <cellStyle name="Normal 15 2 3 4 2" xfId="14296" xr:uid="{0DEA4493-C5D1-4BB2-A138-44AA54A63A81}"/>
    <cellStyle name="Normal 15 2 3 4 2 2" xfId="30472" xr:uid="{5ED501EC-4DEE-40FE-B553-F50436EDE112}"/>
    <cellStyle name="Normal 15 2 3 4 3" xfId="22384" xr:uid="{2A0ECF83-20B2-4B12-8F53-9F78A97D024F}"/>
    <cellStyle name="Normal 15 2 3 5" xfId="8906" xr:uid="{3DB14EFA-85A5-4B08-BE4F-1E21B74DE6E2}"/>
    <cellStyle name="Normal 15 2 3 5 2" xfId="25082" xr:uid="{065571BF-76EC-413D-B4B1-E705D6247201}"/>
    <cellStyle name="Normal 15 2 3 6" xfId="16994" xr:uid="{66635B16-C8A9-44A5-9C93-2797E985D674}"/>
    <cellStyle name="Normal 15 2 4" xfId="1493" xr:uid="{00000000-0005-0000-0000-0000A0080000}"/>
    <cellStyle name="Normal 15 2 4 2" xfId="4189" xr:uid="{00000000-0005-0000-0000-0000A1080000}"/>
    <cellStyle name="Normal 15 2 4 2 2" xfId="12277" xr:uid="{CC850BB1-097F-486E-B10B-7AF08CDCFB6E}"/>
    <cellStyle name="Normal 15 2 4 2 2 2" xfId="28453" xr:uid="{A8FD69FB-BEAD-4AEC-BAB1-D22794AE4CB9}"/>
    <cellStyle name="Normal 15 2 4 2 3" xfId="20365" xr:uid="{D55B44A7-40AE-4BED-81C4-C19AD1FEC102}"/>
    <cellStyle name="Normal 15 2 4 3" xfId="6883" xr:uid="{00000000-0005-0000-0000-0000A2080000}"/>
    <cellStyle name="Normal 15 2 4 3 2" xfId="14971" xr:uid="{CF28860C-6077-4239-85E0-7220096DD09C}"/>
    <cellStyle name="Normal 15 2 4 3 2 2" xfId="31147" xr:uid="{2372CF9B-3DF8-4B07-B038-93BA6D3A906D}"/>
    <cellStyle name="Normal 15 2 4 3 3" xfId="23059" xr:uid="{C5BF48DA-4510-4B85-9D96-C6523F79DD88}"/>
    <cellStyle name="Normal 15 2 4 4" xfId="9581" xr:uid="{1C35A5E0-EDB0-4510-B509-C78A1491F276}"/>
    <cellStyle name="Normal 15 2 4 4 2" xfId="25757" xr:uid="{C3BB17C8-3B68-48CA-B14B-E66EC950DEC5}"/>
    <cellStyle name="Normal 15 2 4 5" xfId="17669" xr:uid="{9DDDE787-111C-4B9D-BC71-BE35B889F938}"/>
    <cellStyle name="Normal 15 2 5" xfId="2842" xr:uid="{00000000-0005-0000-0000-0000A3080000}"/>
    <cellStyle name="Normal 15 2 5 2" xfId="10930" xr:uid="{4A1EE0D3-B8F8-4807-B6DE-84A33746773C}"/>
    <cellStyle name="Normal 15 2 5 2 2" xfId="27106" xr:uid="{8FDBF4EF-C72E-4431-804F-62F86F3D6CEC}"/>
    <cellStyle name="Normal 15 2 5 3" xfId="19018" xr:uid="{BBC243E0-08CB-4543-81F4-5722DE43B4DE}"/>
    <cellStyle name="Normal 15 2 6" xfId="5536" xr:uid="{00000000-0005-0000-0000-0000A4080000}"/>
    <cellStyle name="Normal 15 2 6 2" xfId="13624" xr:uid="{1C8CCB5D-CD7D-408F-8158-DA2FED9A4AF3}"/>
    <cellStyle name="Normal 15 2 6 2 2" xfId="29800" xr:uid="{7D62348E-9CF4-476B-8C78-00EE22930E34}"/>
    <cellStyle name="Normal 15 2 6 3" xfId="21712" xr:uid="{F162D6AB-BB83-467C-93AA-7F3DB3390C0E}"/>
    <cellStyle name="Normal 15 2 7" xfId="8234" xr:uid="{71A423B7-B825-409A-B753-281C9B19A43E}"/>
    <cellStyle name="Normal 15 2 7 2" xfId="24410" xr:uid="{A3744A96-285E-48B5-8D0F-BA2BB03F5450}"/>
    <cellStyle name="Normal 15 2 8" xfId="16322" xr:uid="{CC0AB4A1-3A8A-49C2-A454-A62293D3C9F6}"/>
    <cellStyle name="Normal 15 20" xfId="2809" xr:uid="{00000000-0005-0000-0000-0000A5080000}"/>
    <cellStyle name="Normal 15 20 2" xfId="10897" xr:uid="{48FC9C2C-38DF-490C-9BD0-9F71E379A808}"/>
    <cellStyle name="Normal 15 20 2 2" xfId="27073" xr:uid="{B4A0B883-2A92-4434-9075-B860283DB736}"/>
    <cellStyle name="Normal 15 20 3" xfId="18985" xr:uid="{FB1C2BB9-4A4E-47FB-9419-8F21AA01CEA8}"/>
    <cellStyle name="Normal 15 21" xfId="5503" xr:uid="{00000000-0005-0000-0000-0000A6080000}"/>
    <cellStyle name="Normal 15 21 2" xfId="13591" xr:uid="{42C68D54-417C-454E-9156-ADA9EEB62997}"/>
    <cellStyle name="Normal 15 21 2 2" xfId="29767" xr:uid="{91DE04FA-9F83-4F84-835B-B171FC1A0214}"/>
    <cellStyle name="Normal 15 21 3" xfId="21679" xr:uid="{FFA0C47B-5B34-410D-96AE-8F03DE440ABF}"/>
    <cellStyle name="Normal 15 22" xfId="8201" xr:uid="{4C6A510F-6668-4CB2-A8B9-D40597CE5AE4}"/>
    <cellStyle name="Normal 15 22 2" xfId="24377" xr:uid="{C0B1033F-B97D-40CF-A0AE-572BDF6300D5}"/>
    <cellStyle name="Normal 15 23" xfId="16289" xr:uid="{FCD10E8D-34C4-4A7F-A2AE-0D3240FAD415}"/>
    <cellStyle name="Normal 15 3" xfId="98" xr:uid="{00000000-0005-0000-0000-0000A7080000}"/>
    <cellStyle name="Normal 15 3 2" xfId="502" xr:uid="{00000000-0005-0000-0000-0000A8080000}"/>
    <cellStyle name="Normal 15 3 2 2" xfId="1177" xr:uid="{00000000-0005-0000-0000-0000A9080000}"/>
    <cellStyle name="Normal 15 3 2 2 2" xfId="2525" xr:uid="{00000000-0005-0000-0000-0000AA080000}"/>
    <cellStyle name="Normal 15 3 2 2 2 2" xfId="5221" xr:uid="{00000000-0005-0000-0000-0000AB080000}"/>
    <cellStyle name="Normal 15 3 2 2 2 2 2" xfId="13309" xr:uid="{95F526A7-2E1E-440B-9DEF-C25283DA264D}"/>
    <cellStyle name="Normal 15 3 2 2 2 2 2 2" xfId="29485" xr:uid="{BA4B10F6-D69E-449D-92CB-33EFD3546299}"/>
    <cellStyle name="Normal 15 3 2 2 2 2 3" xfId="21397" xr:uid="{D4DB118F-05C5-4AD7-9265-9577F8FA5CCB}"/>
    <cellStyle name="Normal 15 3 2 2 2 3" xfId="7915" xr:uid="{00000000-0005-0000-0000-0000AC080000}"/>
    <cellStyle name="Normal 15 3 2 2 2 3 2" xfId="16003" xr:uid="{C3932E58-5D97-44E6-AC65-9278F1D554B2}"/>
    <cellStyle name="Normal 15 3 2 2 2 3 2 2" xfId="32179" xr:uid="{491037BD-C807-4926-9EE2-43714AB3CDF1}"/>
    <cellStyle name="Normal 15 3 2 2 2 3 3" xfId="24091" xr:uid="{AB5B5903-9DD7-462A-A661-1C4C4420B283}"/>
    <cellStyle name="Normal 15 3 2 2 2 4" xfId="10613" xr:uid="{BF01A038-4797-4609-AF93-E982166768AC}"/>
    <cellStyle name="Normal 15 3 2 2 2 4 2" xfId="26789" xr:uid="{0358CD00-27D2-405B-97C4-8DC8CF2BA580}"/>
    <cellStyle name="Normal 15 3 2 2 2 5" xfId="18701" xr:uid="{9BD22001-6C9A-478B-8067-14AD28F527CD}"/>
    <cellStyle name="Normal 15 3 2 2 3" xfId="3874" xr:uid="{00000000-0005-0000-0000-0000AD080000}"/>
    <cellStyle name="Normal 15 3 2 2 3 2" xfId="11962" xr:uid="{072AC8F7-5CCA-4F0B-B3E3-792D3F340BB6}"/>
    <cellStyle name="Normal 15 3 2 2 3 2 2" xfId="28138" xr:uid="{7CA54AF6-5FC8-4663-9E7B-17E9A0B1B636}"/>
    <cellStyle name="Normal 15 3 2 2 3 3" xfId="20050" xr:uid="{0E839375-CE49-4C63-9DDE-16ECA8CA49C9}"/>
    <cellStyle name="Normal 15 3 2 2 4" xfId="6568" xr:uid="{00000000-0005-0000-0000-0000AE080000}"/>
    <cellStyle name="Normal 15 3 2 2 4 2" xfId="14656" xr:uid="{9E350001-63F6-4D33-A64E-414C470AAE73}"/>
    <cellStyle name="Normal 15 3 2 2 4 2 2" xfId="30832" xr:uid="{7AEEA3B2-9DAE-4E57-8764-C41F4FE6F8BF}"/>
    <cellStyle name="Normal 15 3 2 2 4 3" xfId="22744" xr:uid="{3733E8F9-FCB0-4240-A740-DE52A0743FA7}"/>
    <cellStyle name="Normal 15 3 2 2 5" xfId="9266" xr:uid="{CA2AEC4D-48E7-4A52-91A8-7D407935B1A2}"/>
    <cellStyle name="Normal 15 3 2 2 5 2" xfId="25442" xr:uid="{6BF4A349-3904-4816-B01D-B92C34A939F4}"/>
    <cellStyle name="Normal 15 3 2 2 6" xfId="17354" xr:uid="{7A923E34-E80C-46EB-A878-FBF7BDF07BBC}"/>
    <cellStyle name="Normal 15 3 2 3" xfId="1853" xr:uid="{00000000-0005-0000-0000-0000AF080000}"/>
    <cellStyle name="Normal 15 3 2 3 2" xfId="4549" xr:uid="{00000000-0005-0000-0000-0000B0080000}"/>
    <cellStyle name="Normal 15 3 2 3 2 2" xfId="12637" xr:uid="{EA191264-11D4-4488-BDCB-280508E1950B}"/>
    <cellStyle name="Normal 15 3 2 3 2 2 2" xfId="28813" xr:uid="{8B33A4E3-2840-4EA5-AECA-9E88689F986E}"/>
    <cellStyle name="Normal 15 3 2 3 2 3" xfId="20725" xr:uid="{0DEA1827-3972-4B19-9A3E-3ADD80909577}"/>
    <cellStyle name="Normal 15 3 2 3 3" xfId="7243" xr:uid="{00000000-0005-0000-0000-0000B1080000}"/>
    <cellStyle name="Normal 15 3 2 3 3 2" xfId="15331" xr:uid="{4B1EBBEB-F6EB-44B9-908A-0230CE41BB45}"/>
    <cellStyle name="Normal 15 3 2 3 3 2 2" xfId="31507" xr:uid="{52B5403F-011F-4705-AE37-9306372C4269}"/>
    <cellStyle name="Normal 15 3 2 3 3 3" xfId="23419" xr:uid="{D10E44AD-E2A3-4B6A-856D-2B4FC00B5F4C}"/>
    <cellStyle name="Normal 15 3 2 3 4" xfId="9941" xr:uid="{0F37C232-E176-459C-B6BD-CF4CF992979E}"/>
    <cellStyle name="Normal 15 3 2 3 4 2" xfId="26117" xr:uid="{B2A9EF50-C7B0-4AA3-9A4B-06E179151C12}"/>
    <cellStyle name="Normal 15 3 2 3 5" xfId="18029" xr:uid="{4BD8BBC7-507B-4961-9281-5BA0D878A574}"/>
    <cellStyle name="Normal 15 3 2 4" xfId="3202" xr:uid="{00000000-0005-0000-0000-0000B2080000}"/>
    <cellStyle name="Normal 15 3 2 4 2" xfId="11290" xr:uid="{1C903BBE-D618-4B74-8A7A-BC2CA8061991}"/>
    <cellStyle name="Normal 15 3 2 4 2 2" xfId="27466" xr:uid="{6198912B-19F2-481B-8595-CCFDCA7CCBCB}"/>
    <cellStyle name="Normal 15 3 2 4 3" xfId="19378" xr:uid="{0BF4814A-86EE-401B-AC1E-8F4E647734EE}"/>
    <cellStyle name="Normal 15 3 2 5" xfId="5896" xr:uid="{00000000-0005-0000-0000-0000B3080000}"/>
    <cellStyle name="Normal 15 3 2 5 2" xfId="13984" xr:uid="{8629132F-BC93-43E3-8A7C-375603A8DF38}"/>
    <cellStyle name="Normal 15 3 2 5 2 2" xfId="30160" xr:uid="{2E926934-1523-4CAE-AC29-F14443156B41}"/>
    <cellStyle name="Normal 15 3 2 5 3" xfId="22072" xr:uid="{6BA6208F-EF2C-415A-9A88-E8ED7F2E8BD1}"/>
    <cellStyle name="Normal 15 3 2 6" xfId="8594" xr:uid="{F5109206-5A45-48D7-A398-A554313BB1B5}"/>
    <cellStyle name="Normal 15 3 2 6 2" xfId="24770" xr:uid="{374481DB-A388-4C6E-B8E7-8DBEBEA16B4A}"/>
    <cellStyle name="Normal 15 3 2 7" xfId="16682" xr:uid="{BC2DB106-BC0F-408B-A9D0-6DFCC30F32DB}"/>
    <cellStyle name="Normal 15 3 3" xfId="841" xr:uid="{00000000-0005-0000-0000-0000B4080000}"/>
    <cellStyle name="Normal 15 3 3 2" xfId="2189" xr:uid="{00000000-0005-0000-0000-0000B5080000}"/>
    <cellStyle name="Normal 15 3 3 2 2" xfId="4885" xr:uid="{00000000-0005-0000-0000-0000B6080000}"/>
    <cellStyle name="Normal 15 3 3 2 2 2" xfId="12973" xr:uid="{60ED7E21-278F-49FB-9C62-B04A0A5C7750}"/>
    <cellStyle name="Normal 15 3 3 2 2 2 2" xfId="29149" xr:uid="{36153B90-6E5F-449B-9715-6B62A0D7EC83}"/>
    <cellStyle name="Normal 15 3 3 2 2 3" xfId="21061" xr:uid="{36B2C945-3743-4508-9B65-8D9B5BB02BD7}"/>
    <cellStyle name="Normal 15 3 3 2 3" xfId="7579" xr:uid="{00000000-0005-0000-0000-0000B7080000}"/>
    <cellStyle name="Normal 15 3 3 2 3 2" xfId="15667" xr:uid="{C068568A-1556-484B-BF6D-D3CC0E5817A0}"/>
    <cellStyle name="Normal 15 3 3 2 3 2 2" xfId="31843" xr:uid="{9DE8F352-0081-4342-9EF8-188A038D3158}"/>
    <cellStyle name="Normal 15 3 3 2 3 3" xfId="23755" xr:uid="{9E8F5035-5295-48E2-9F92-0F21786A2C17}"/>
    <cellStyle name="Normal 15 3 3 2 4" xfId="10277" xr:uid="{4AAB6B3A-5B3F-4192-A198-5C2B01CB74A1}"/>
    <cellStyle name="Normal 15 3 3 2 4 2" xfId="26453" xr:uid="{7C810D5C-3901-4362-AB11-A9D25FBB7035}"/>
    <cellStyle name="Normal 15 3 3 2 5" xfId="18365" xr:uid="{E9A6C868-CF03-475F-8393-C8E8DEAA6A6E}"/>
    <cellStyle name="Normal 15 3 3 3" xfId="3538" xr:uid="{00000000-0005-0000-0000-0000B8080000}"/>
    <cellStyle name="Normal 15 3 3 3 2" xfId="11626" xr:uid="{495DE0BE-7D05-4AB5-8C38-2E5C482DD333}"/>
    <cellStyle name="Normal 15 3 3 3 2 2" xfId="27802" xr:uid="{CE136918-586A-4BF1-832B-E20887DB978D}"/>
    <cellStyle name="Normal 15 3 3 3 3" xfId="19714" xr:uid="{008AB4D1-5030-404B-A2D4-7767C8489A6D}"/>
    <cellStyle name="Normal 15 3 3 4" xfId="6232" xr:uid="{00000000-0005-0000-0000-0000B9080000}"/>
    <cellStyle name="Normal 15 3 3 4 2" xfId="14320" xr:uid="{F757DDA2-7C66-4D98-BCAC-B013F7174ED1}"/>
    <cellStyle name="Normal 15 3 3 4 2 2" xfId="30496" xr:uid="{E26D46EF-30C8-4795-B165-E6D5BCDAA8D6}"/>
    <cellStyle name="Normal 15 3 3 4 3" xfId="22408" xr:uid="{996DDB99-2CF4-494E-82B7-A938350497B6}"/>
    <cellStyle name="Normal 15 3 3 5" xfId="8930" xr:uid="{6929E96F-543A-4600-88EB-D0FB1CEBDDF1}"/>
    <cellStyle name="Normal 15 3 3 5 2" xfId="25106" xr:uid="{76171FE2-DF26-4456-A576-BEEC81C4E687}"/>
    <cellStyle name="Normal 15 3 3 6" xfId="17018" xr:uid="{CDD97C87-8099-46EA-AFB6-92663B5B9BE7}"/>
    <cellStyle name="Normal 15 3 4" xfId="1517" xr:uid="{00000000-0005-0000-0000-0000BA080000}"/>
    <cellStyle name="Normal 15 3 4 2" xfId="4213" xr:uid="{00000000-0005-0000-0000-0000BB080000}"/>
    <cellStyle name="Normal 15 3 4 2 2" xfId="12301" xr:uid="{E02C8833-0DD0-4537-A351-7A1C76DB9D72}"/>
    <cellStyle name="Normal 15 3 4 2 2 2" xfId="28477" xr:uid="{B8A799E7-5DB5-4A7F-A794-0865E086A6FB}"/>
    <cellStyle name="Normal 15 3 4 2 3" xfId="20389" xr:uid="{1B84314F-313F-4867-BBC0-40967F3E4FAA}"/>
    <cellStyle name="Normal 15 3 4 3" xfId="6907" xr:uid="{00000000-0005-0000-0000-0000BC080000}"/>
    <cellStyle name="Normal 15 3 4 3 2" xfId="14995" xr:uid="{690DC6EA-D818-4258-8432-BD5D1250140D}"/>
    <cellStyle name="Normal 15 3 4 3 2 2" xfId="31171" xr:uid="{CBD26E23-B642-47A5-936D-FB88A29A4EB1}"/>
    <cellStyle name="Normal 15 3 4 3 3" xfId="23083" xr:uid="{DACCE0A3-4D65-4F6D-B473-13F1943875C9}"/>
    <cellStyle name="Normal 15 3 4 4" xfId="9605" xr:uid="{DFE9FE2A-507F-4A03-8662-9E841E48DC97}"/>
    <cellStyle name="Normal 15 3 4 4 2" xfId="25781" xr:uid="{9ED15A37-191A-485D-8113-7C417E71EF8E}"/>
    <cellStyle name="Normal 15 3 4 5" xfId="17693" xr:uid="{BD8CD3CD-D4FA-4C99-848C-8C3E4861AD7C}"/>
    <cellStyle name="Normal 15 3 5" xfId="2866" xr:uid="{00000000-0005-0000-0000-0000BD080000}"/>
    <cellStyle name="Normal 15 3 5 2" xfId="10954" xr:uid="{AE708131-155E-4681-A143-B984E3165CFF}"/>
    <cellStyle name="Normal 15 3 5 2 2" xfId="27130" xr:uid="{44698214-C53B-4E15-9F2B-625DC30B13F7}"/>
    <cellStyle name="Normal 15 3 5 3" xfId="19042" xr:uid="{DB760F48-BE67-4B5B-9351-A43F04B6FBF0}"/>
    <cellStyle name="Normal 15 3 6" xfId="5560" xr:uid="{00000000-0005-0000-0000-0000BE080000}"/>
    <cellStyle name="Normal 15 3 6 2" xfId="13648" xr:uid="{90B39055-FAA2-4C9F-B684-1ED80D506122}"/>
    <cellStyle name="Normal 15 3 6 2 2" xfId="29824" xr:uid="{AF5117BB-8E00-4CE4-81DC-6F8F4DD4BC1D}"/>
    <cellStyle name="Normal 15 3 6 3" xfId="21736" xr:uid="{C327B49A-7806-4A7B-96CF-C56D0ADC8AE7}"/>
    <cellStyle name="Normal 15 3 7" xfId="8258" xr:uid="{568452FA-407E-4E66-A8FF-10D0C5A1D096}"/>
    <cellStyle name="Normal 15 3 7 2" xfId="24434" xr:uid="{1B35E72B-9D74-440F-A21B-AF2507A8AF60}"/>
    <cellStyle name="Normal 15 3 8" xfId="16346" xr:uid="{244B93E0-EB84-4D00-9502-61BFEF6861AA}"/>
    <cellStyle name="Normal 15 4" xfId="86" xr:uid="{00000000-0005-0000-0000-0000BF080000}"/>
    <cellStyle name="Normal 15 4 2" xfId="490" xr:uid="{00000000-0005-0000-0000-0000C0080000}"/>
    <cellStyle name="Normal 15 4 2 2" xfId="1165" xr:uid="{00000000-0005-0000-0000-0000C1080000}"/>
    <cellStyle name="Normal 15 4 2 2 2" xfId="2513" xr:uid="{00000000-0005-0000-0000-0000C2080000}"/>
    <cellStyle name="Normal 15 4 2 2 2 2" xfId="5209" xr:uid="{00000000-0005-0000-0000-0000C3080000}"/>
    <cellStyle name="Normal 15 4 2 2 2 2 2" xfId="13297" xr:uid="{B8CCC33A-F95F-4644-887B-00EC5A6EC2EC}"/>
    <cellStyle name="Normal 15 4 2 2 2 2 2 2" xfId="29473" xr:uid="{4D05E11B-7ACF-4089-A910-61DA89B49F42}"/>
    <cellStyle name="Normal 15 4 2 2 2 2 3" xfId="21385" xr:uid="{5EE1EA55-47D1-46A7-981E-73DBC3CCBE26}"/>
    <cellStyle name="Normal 15 4 2 2 2 3" xfId="7903" xr:uid="{00000000-0005-0000-0000-0000C4080000}"/>
    <cellStyle name="Normal 15 4 2 2 2 3 2" xfId="15991" xr:uid="{DC67FB08-202F-4A6C-801C-1AFF6F36B164}"/>
    <cellStyle name="Normal 15 4 2 2 2 3 2 2" xfId="32167" xr:uid="{B87F7E3F-6321-4587-942F-90FFF096706F}"/>
    <cellStyle name="Normal 15 4 2 2 2 3 3" xfId="24079" xr:uid="{986BB8B4-FD7D-40A8-818B-CDDA60488894}"/>
    <cellStyle name="Normal 15 4 2 2 2 4" xfId="10601" xr:uid="{D1D844AC-6D53-475E-9637-3F9E65B97972}"/>
    <cellStyle name="Normal 15 4 2 2 2 4 2" xfId="26777" xr:uid="{78BD0075-FEC0-4BCD-989B-89801FBDE880}"/>
    <cellStyle name="Normal 15 4 2 2 2 5" xfId="18689" xr:uid="{36E2AD38-7C40-40EC-B03D-C27265A21EB0}"/>
    <cellStyle name="Normal 15 4 2 2 3" xfId="3862" xr:uid="{00000000-0005-0000-0000-0000C5080000}"/>
    <cellStyle name="Normal 15 4 2 2 3 2" xfId="11950" xr:uid="{57BF4877-7044-4DA2-81DF-08600AF19275}"/>
    <cellStyle name="Normal 15 4 2 2 3 2 2" xfId="28126" xr:uid="{81F0F307-1296-4F87-9460-1516628BC13B}"/>
    <cellStyle name="Normal 15 4 2 2 3 3" xfId="20038" xr:uid="{9A305213-2965-4E44-80E0-A18AFC6705B7}"/>
    <cellStyle name="Normal 15 4 2 2 4" xfId="6556" xr:uid="{00000000-0005-0000-0000-0000C6080000}"/>
    <cellStyle name="Normal 15 4 2 2 4 2" xfId="14644" xr:uid="{5F2E30BE-ABB2-4F8D-8602-A105B80DD1EA}"/>
    <cellStyle name="Normal 15 4 2 2 4 2 2" xfId="30820" xr:uid="{27D2DD74-3534-4D65-8E71-DCA68B313712}"/>
    <cellStyle name="Normal 15 4 2 2 4 3" xfId="22732" xr:uid="{854BA3D2-19B1-4125-95A2-AD88D61444AC}"/>
    <cellStyle name="Normal 15 4 2 2 5" xfId="9254" xr:uid="{BDFB180C-0160-4723-B481-4B87D74E9262}"/>
    <cellStyle name="Normal 15 4 2 2 5 2" xfId="25430" xr:uid="{7736DDA9-1AA2-4782-A203-BEFD087CFF29}"/>
    <cellStyle name="Normal 15 4 2 2 6" xfId="17342" xr:uid="{2E0B223F-55F6-41AC-B3EF-05C935B9BD7D}"/>
    <cellStyle name="Normal 15 4 2 3" xfId="1841" xr:uid="{00000000-0005-0000-0000-0000C7080000}"/>
    <cellStyle name="Normal 15 4 2 3 2" xfId="4537" xr:uid="{00000000-0005-0000-0000-0000C8080000}"/>
    <cellStyle name="Normal 15 4 2 3 2 2" xfId="12625" xr:uid="{958F1B18-45B4-4C1D-8028-919F0398EB62}"/>
    <cellStyle name="Normal 15 4 2 3 2 2 2" xfId="28801" xr:uid="{09430905-45B1-45EB-BCE1-341CD65740B5}"/>
    <cellStyle name="Normal 15 4 2 3 2 3" xfId="20713" xr:uid="{66519B13-B50A-4FAC-A99D-CB2B2A8ADC6C}"/>
    <cellStyle name="Normal 15 4 2 3 3" xfId="7231" xr:uid="{00000000-0005-0000-0000-0000C9080000}"/>
    <cellStyle name="Normal 15 4 2 3 3 2" xfId="15319" xr:uid="{ACBBFA9E-D759-4FA7-BC26-672B5DD2D559}"/>
    <cellStyle name="Normal 15 4 2 3 3 2 2" xfId="31495" xr:uid="{3FD1947A-CD0E-42A2-98F2-BA2E0370E646}"/>
    <cellStyle name="Normal 15 4 2 3 3 3" xfId="23407" xr:uid="{11ABE2D6-9B47-4318-82C2-60EFB410349D}"/>
    <cellStyle name="Normal 15 4 2 3 4" xfId="9929" xr:uid="{AB71048B-90EA-45F0-AFA7-CC4615C1082E}"/>
    <cellStyle name="Normal 15 4 2 3 4 2" xfId="26105" xr:uid="{64D3EE68-5809-4E2D-9132-A4CFBF705FF8}"/>
    <cellStyle name="Normal 15 4 2 3 5" xfId="18017" xr:uid="{0BB15382-70EC-440C-B73B-B07E42BCB809}"/>
    <cellStyle name="Normal 15 4 2 4" xfId="3190" xr:uid="{00000000-0005-0000-0000-0000CA080000}"/>
    <cellStyle name="Normal 15 4 2 4 2" xfId="11278" xr:uid="{5DDB6A20-E397-4F33-A568-F1A1BFE6C178}"/>
    <cellStyle name="Normal 15 4 2 4 2 2" xfId="27454" xr:uid="{8DA2AFD7-AA6D-42F7-9587-7C2638944C7E}"/>
    <cellStyle name="Normal 15 4 2 4 3" xfId="19366" xr:uid="{7F8F68BB-993E-43B6-AA86-9609A0D42193}"/>
    <cellStyle name="Normal 15 4 2 5" xfId="5884" xr:uid="{00000000-0005-0000-0000-0000CB080000}"/>
    <cellStyle name="Normal 15 4 2 5 2" xfId="13972" xr:uid="{D33AEDE7-DDF9-4499-B6CE-E9BB7EF8A22A}"/>
    <cellStyle name="Normal 15 4 2 5 2 2" xfId="30148" xr:uid="{33943EF2-06E0-4122-BD1C-15A7C42771CA}"/>
    <cellStyle name="Normal 15 4 2 5 3" xfId="22060" xr:uid="{D805C273-494C-48EB-AC0D-400ECB996C59}"/>
    <cellStyle name="Normal 15 4 2 6" xfId="8582" xr:uid="{5732141F-A0E5-4A2E-AF51-BF4EA436043F}"/>
    <cellStyle name="Normal 15 4 2 6 2" xfId="24758" xr:uid="{F277A388-D860-4FBC-9EF7-F6A4A457D236}"/>
    <cellStyle name="Normal 15 4 2 7" xfId="16670" xr:uid="{A2722325-B1CC-44AB-A8AC-68BAD82E08D2}"/>
    <cellStyle name="Normal 15 4 3" xfId="829" xr:uid="{00000000-0005-0000-0000-0000CC080000}"/>
    <cellStyle name="Normal 15 4 3 2" xfId="2177" xr:uid="{00000000-0005-0000-0000-0000CD080000}"/>
    <cellStyle name="Normal 15 4 3 2 2" xfId="4873" xr:uid="{00000000-0005-0000-0000-0000CE080000}"/>
    <cellStyle name="Normal 15 4 3 2 2 2" xfId="12961" xr:uid="{8CA57E9F-8547-44C7-B7B2-0B06F8EC52CF}"/>
    <cellStyle name="Normal 15 4 3 2 2 2 2" xfId="29137" xr:uid="{47B4B943-8A91-47FE-9FE2-6BDF6F2C5F9F}"/>
    <cellStyle name="Normal 15 4 3 2 2 3" xfId="21049" xr:uid="{11604719-A4A8-4A69-9CB9-258A9A01CC97}"/>
    <cellStyle name="Normal 15 4 3 2 3" xfId="7567" xr:uid="{00000000-0005-0000-0000-0000CF080000}"/>
    <cellStyle name="Normal 15 4 3 2 3 2" xfId="15655" xr:uid="{1B1E507C-850D-4819-9CFA-D05642DF4E2A}"/>
    <cellStyle name="Normal 15 4 3 2 3 2 2" xfId="31831" xr:uid="{C4845CCF-3F4E-41D2-960B-DFF8A7FC2087}"/>
    <cellStyle name="Normal 15 4 3 2 3 3" xfId="23743" xr:uid="{C9219B29-D17E-4BCD-BD07-FA8834DA3A6F}"/>
    <cellStyle name="Normal 15 4 3 2 4" xfId="10265" xr:uid="{408FB0FC-B197-4F84-A35D-93210C95CC36}"/>
    <cellStyle name="Normal 15 4 3 2 4 2" xfId="26441" xr:uid="{D4391E22-EABF-45E4-8218-2D19925371CD}"/>
    <cellStyle name="Normal 15 4 3 2 5" xfId="18353" xr:uid="{15A7FD2C-0F3F-4C52-851C-01A9D3F2F0AD}"/>
    <cellStyle name="Normal 15 4 3 3" xfId="3526" xr:uid="{00000000-0005-0000-0000-0000D0080000}"/>
    <cellStyle name="Normal 15 4 3 3 2" xfId="11614" xr:uid="{CF90F1BE-8EA3-4A1C-9793-EAA157971651}"/>
    <cellStyle name="Normal 15 4 3 3 2 2" xfId="27790" xr:uid="{AB68F0A3-BB9B-4ECA-9E24-83DE2B61DED6}"/>
    <cellStyle name="Normal 15 4 3 3 3" xfId="19702" xr:uid="{9F948844-BBB6-420A-9A63-3CF48900ED78}"/>
    <cellStyle name="Normal 15 4 3 4" xfId="6220" xr:uid="{00000000-0005-0000-0000-0000D1080000}"/>
    <cellStyle name="Normal 15 4 3 4 2" xfId="14308" xr:uid="{98EFD9AA-5D2C-4756-81E8-C604EAF328C2}"/>
    <cellStyle name="Normal 15 4 3 4 2 2" xfId="30484" xr:uid="{D15CE309-74AC-4F65-99D4-147CDD60B80F}"/>
    <cellStyle name="Normal 15 4 3 4 3" xfId="22396" xr:uid="{BA2DC37A-00B4-4257-809B-02B7F59A98F2}"/>
    <cellStyle name="Normal 15 4 3 5" xfId="8918" xr:uid="{F1C70DE1-466E-4D4A-B1E3-5DB53B20D68A}"/>
    <cellStyle name="Normal 15 4 3 5 2" xfId="25094" xr:uid="{8EDDC994-75E9-4DD2-9FBB-E19AC6300467}"/>
    <cellStyle name="Normal 15 4 3 6" xfId="17006" xr:uid="{9F404A83-3B07-48B8-9EE9-D9AA7BD548C8}"/>
    <cellStyle name="Normal 15 4 4" xfId="1505" xr:uid="{00000000-0005-0000-0000-0000D2080000}"/>
    <cellStyle name="Normal 15 4 4 2" xfId="4201" xr:uid="{00000000-0005-0000-0000-0000D3080000}"/>
    <cellStyle name="Normal 15 4 4 2 2" xfId="12289" xr:uid="{38BA70CA-871E-4320-B4A3-5E510613B24C}"/>
    <cellStyle name="Normal 15 4 4 2 2 2" xfId="28465" xr:uid="{B1912B15-1108-419E-8623-24800E77C601}"/>
    <cellStyle name="Normal 15 4 4 2 3" xfId="20377" xr:uid="{98544852-0530-4422-8010-8DC33B0798E0}"/>
    <cellStyle name="Normal 15 4 4 3" xfId="6895" xr:uid="{00000000-0005-0000-0000-0000D4080000}"/>
    <cellStyle name="Normal 15 4 4 3 2" xfId="14983" xr:uid="{5C3AC863-2EA9-4F87-A45C-DFA328E91661}"/>
    <cellStyle name="Normal 15 4 4 3 2 2" xfId="31159" xr:uid="{6F20DF1B-04F1-4DD0-B2C6-69E960BC0843}"/>
    <cellStyle name="Normal 15 4 4 3 3" xfId="23071" xr:uid="{F7343DBF-C00D-4523-9C93-A978B0DAE45A}"/>
    <cellStyle name="Normal 15 4 4 4" xfId="9593" xr:uid="{488B96E8-1154-49C2-A857-615885D68E0C}"/>
    <cellStyle name="Normal 15 4 4 4 2" xfId="25769" xr:uid="{7F6FC0F2-DDBC-4330-8740-A41DD1859940}"/>
    <cellStyle name="Normal 15 4 4 5" xfId="17681" xr:uid="{C3C10088-8101-45D4-A4E6-6BC6E7FB5E2B}"/>
    <cellStyle name="Normal 15 4 5" xfId="2854" xr:uid="{00000000-0005-0000-0000-0000D5080000}"/>
    <cellStyle name="Normal 15 4 5 2" xfId="10942" xr:uid="{40FB7676-E220-4CE3-9A79-A57DEDFB8832}"/>
    <cellStyle name="Normal 15 4 5 2 2" xfId="27118" xr:uid="{49674A0E-4C3E-413A-A9AE-7D8BE94CDFB7}"/>
    <cellStyle name="Normal 15 4 5 3" xfId="19030" xr:uid="{018754F9-B410-4604-B7C2-09E2F0DC4836}"/>
    <cellStyle name="Normal 15 4 6" xfId="5548" xr:uid="{00000000-0005-0000-0000-0000D6080000}"/>
    <cellStyle name="Normal 15 4 6 2" xfId="13636" xr:uid="{6DD8BBF9-F60F-4613-96F7-19D7C97379D4}"/>
    <cellStyle name="Normal 15 4 6 2 2" xfId="29812" xr:uid="{98C1E911-2516-43CC-880F-79B0771C4586}"/>
    <cellStyle name="Normal 15 4 6 3" xfId="21724" xr:uid="{D29C112E-BE56-4357-B1BC-14722378E492}"/>
    <cellStyle name="Normal 15 4 7" xfId="8246" xr:uid="{E8F7E8C3-A6B7-4924-91AF-91B64426255F}"/>
    <cellStyle name="Normal 15 4 7 2" xfId="24422" xr:uid="{FD90AA2E-7F21-4D87-88F5-6EA8BB2E245E}"/>
    <cellStyle name="Normal 15 4 8" xfId="16334" xr:uid="{5CA76FC6-6FFF-4105-944C-F5F62B58033D}"/>
    <cellStyle name="Normal 15 5" xfId="127" xr:uid="{00000000-0005-0000-0000-0000D7080000}"/>
    <cellStyle name="Normal 15 5 2" xfId="527" xr:uid="{00000000-0005-0000-0000-0000D8080000}"/>
    <cellStyle name="Normal 15 5 2 2" xfId="1202" xr:uid="{00000000-0005-0000-0000-0000D9080000}"/>
    <cellStyle name="Normal 15 5 2 2 2" xfId="2550" xr:uid="{00000000-0005-0000-0000-0000DA080000}"/>
    <cellStyle name="Normal 15 5 2 2 2 2" xfId="5246" xr:uid="{00000000-0005-0000-0000-0000DB080000}"/>
    <cellStyle name="Normal 15 5 2 2 2 2 2" xfId="13334" xr:uid="{E94D1CE3-07B6-480F-AC9B-ABFE7F68905D}"/>
    <cellStyle name="Normal 15 5 2 2 2 2 2 2" xfId="29510" xr:uid="{ACB6C2DD-2AE0-47E3-85E7-49CBD16C38AB}"/>
    <cellStyle name="Normal 15 5 2 2 2 2 3" xfId="21422" xr:uid="{4A9E7DAD-57FB-447F-8BB9-34CF730CBF8A}"/>
    <cellStyle name="Normal 15 5 2 2 2 3" xfId="7940" xr:uid="{00000000-0005-0000-0000-0000DC080000}"/>
    <cellStyle name="Normal 15 5 2 2 2 3 2" xfId="16028" xr:uid="{041B2CD3-6D2B-4477-B2A8-CA32781273D4}"/>
    <cellStyle name="Normal 15 5 2 2 2 3 2 2" xfId="32204" xr:uid="{65673926-7075-4A25-AD0B-618DE436C4C3}"/>
    <cellStyle name="Normal 15 5 2 2 2 3 3" xfId="24116" xr:uid="{87F999CA-5277-4378-9DCA-DCE8F8C5B94E}"/>
    <cellStyle name="Normal 15 5 2 2 2 4" xfId="10638" xr:uid="{51B65D91-3741-4E10-A771-A8642A2216B2}"/>
    <cellStyle name="Normal 15 5 2 2 2 4 2" xfId="26814" xr:uid="{F342C186-5C1A-48C0-AB42-025587F0B46B}"/>
    <cellStyle name="Normal 15 5 2 2 2 5" xfId="18726" xr:uid="{BBEE2011-5656-4495-990A-48382613B992}"/>
    <cellStyle name="Normal 15 5 2 2 3" xfId="3899" xr:uid="{00000000-0005-0000-0000-0000DD080000}"/>
    <cellStyle name="Normal 15 5 2 2 3 2" xfId="11987" xr:uid="{BE87C209-70F3-4123-8B60-29AA6AF63854}"/>
    <cellStyle name="Normal 15 5 2 2 3 2 2" xfId="28163" xr:uid="{959B966E-2897-4E5F-B961-EE8C7D0062D5}"/>
    <cellStyle name="Normal 15 5 2 2 3 3" xfId="20075" xr:uid="{899E7237-9442-4EAC-80CB-BC014AD15D91}"/>
    <cellStyle name="Normal 15 5 2 2 4" xfId="6593" xr:uid="{00000000-0005-0000-0000-0000DE080000}"/>
    <cellStyle name="Normal 15 5 2 2 4 2" xfId="14681" xr:uid="{87C4AC3C-64B2-4A1B-BCC4-BA438EEACD5F}"/>
    <cellStyle name="Normal 15 5 2 2 4 2 2" xfId="30857" xr:uid="{850F746D-B983-43B0-B801-05D97E397E59}"/>
    <cellStyle name="Normal 15 5 2 2 4 3" xfId="22769" xr:uid="{544201CD-34C5-49D0-9E76-02D8474980F9}"/>
    <cellStyle name="Normal 15 5 2 2 5" xfId="9291" xr:uid="{611C363F-38BC-4345-92EF-1AADDF57D706}"/>
    <cellStyle name="Normal 15 5 2 2 5 2" xfId="25467" xr:uid="{1AE753F1-9B03-483D-AE3D-21CF80A6F395}"/>
    <cellStyle name="Normal 15 5 2 2 6" xfId="17379" xr:uid="{E8227A75-8BDB-475E-A1D6-12CC6F583B7D}"/>
    <cellStyle name="Normal 15 5 2 3" xfId="1878" xr:uid="{00000000-0005-0000-0000-0000DF080000}"/>
    <cellStyle name="Normal 15 5 2 3 2" xfId="4574" xr:uid="{00000000-0005-0000-0000-0000E0080000}"/>
    <cellStyle name="Normal 15 5 2 3 2 2" xfId="12662" xr:uid="{C3D484C9-ABE2-4A1B-BBF1-056457F85291}"/>
    <cellStyle name="Normal 15 5 2 3 2 2 2" xfId="28838" xr:uid="{F6B3DE2B-5121-4412-BAD5-26B0B2657335}"/>
    <cellStyle name="Normal 15 5 2 3 2 3" xfId="20750" xr:uid="{B3742DB0-E9AF-48D2-9E8C-A8964218AEE4}"/>
    <cellStyle name="Normal 15 5 2 3 3" xfId="7268" xr:uid="{00000000-0005-0000-0000-0000E1080000}"/>
    <cellStyle name="Normal 15 5 2 3 3 2" xfId="15356" xr:uid="{6777FBA2-6C11-47B5-9EF0-D6C909B256EC}"/>
    <cellStyle name="Normal 15 5 2 3 3 2 2" xfId="31532" xr:uid="{8061A0A4-CC65-441F-B11B-F057C31B80B4}"/>
    <cellStyle name="Normal 15 5 2 3 3 3" xfId="23444" xr:uid="{C0A76746-AFB5-4025-A5A2-39DF25B90975}"/>
    <cellStyle name="Normal 15 5 2 3 4" xfId="9966" xr:uid="{5ABA8CAC-7515-4B09-8C06-A7D70AF73B13}"/>
    <cellStyle name="Normal 15 5 2 3 4 2" xfId="26142" xr:uid="{8F84C00F-B42C-4348-A59D-D7706A710A9B}"/>
    <cellStyle name="Normal 15 5 2 3 5" xfId="18054" xr:uid="{7344C1AF-F07E-4AF7-874A-963AA145C749}"/>
    <cellStyle name="Normal 15 5 2 4" xfId="3227" xr:uid="{00000000-0005-0000-0000-0000E2080000}"/>
    <cellStyle name="Normal 15 5 2 4 2" xfId="11315" xr:uid="{67C2FC6A-EE53-4DF7-A38B-96E124728A95}"/>
    <cellStyle name="Normal 15 5 2 4 2 2" xfId="27491" xr:uid="{48F37824-E180-4041-ADC0-1419D86DCEC4}"/>
    <cellStyle name="Normal 15 5 2 4 3" xfId="19403" xr:uid="{851D9101-BEA9-4AFC-A7A0-14F7AB3F2F97}"/>
    <cellStyle name="Normal 15 5 2 5" xfId="5921" xr:uid="{00000000-0005-0000-0000-0000E3080000}"/>
    <cellStyle name="Normal 15 5 2 5 2" xfId="14009" xr:uid="{78D5D6FD-72ED-4724-9708-54612CDAB240}"/>
    <cellStyle name="Normal 15 5 2 5 2 2" xfId="30185" xr:uid="{C444FFB9-1BE3-4A53-95D7-51DE0328D5F2}"/>
    <cellStyle name="Normal 15 5 2 5 3" xfId="22097" xr:uid="{2518121F-0E45-44A0-ADAA-6FFFBF3E6E7A}"/>
    <cellStyle name="Normal 15 5 2 6" xfId="8619" xr:uid="{BA837D94-4B78-4CB3-9688-43D89040C03C}"/>
    <cellStyle name="Normal 15 5 2 6 2" xfId="24795" xr:uid="{B6BC8E24-53A5-470A-9AE2-22F9553F8FB9}"/>
    <cellStyle name="Normal 15 5 2 7" xfId="16707" xr:uid="{0A095996-EE1B-41FA-A376-5C8F7C21ECB7}"/>
    <cellStyle name="Normal 15 5 3" xfId="866" xr:uid="{00000000-0005-0000-0000-0000E4080000}"/>
    <cellStyle name="Normal 15 5 3 2" xfId="2214" xr:uid="{00000000-0005-0000-0000-0000E5080000}"/>
    <cellStyle name="Normal 15 5 3 2 2" xfId="4910" xr:uid="{00000000-0005-0000-0000-0000E6080000}"/>
    <cellStyle name="Normal 15 5 3 2 2 2" xfId="12998" xr:uid="{873A9F58-794F-4FF6-9DEA-8CC3B708C0A2}"/>
    <cellStyle name="Normal 15 5 3 2 2 2 2" xfId="29174" xr:uid="{21FEB0A2-21CC-4D9F-984C-920B3ED89605}"/>
    <cellStyle name="Normal 15 5 3 2 2 3" xfId="21086" xr:uid="{05A5A4B1-412D-43B7-8A02-46374D70F36C}"/>
    <cellStyle name="Normal 15 5 3 2 3" xfId="7604" xr:uid="{00000000-0005-0000-0000-0000E7080000}"/>
    <cellStyle name="Normal 15 5 3 2 3 2" xfId="15692" xr:uid="{E99FA5CE-DB53-4093-B2D7-DA8EC45E4E0E}"/>
    <cellStyle name="Normal 15 5 3 2 3 2 2" xfId="31868" xr:uid="{776D0A1A-0045-41FC-A053-3DECAE9147F9}"/>
    <cellStyle name="Normal 15 5 3 2 3 3" xfId="23780" xr:uid="{558C5D08-3430-4192-B015-966E4400C6F0}"/>
    <cellStyle name="Normal 15 5 3 2 4" xfId="10302" xr:uid="{EF71E6C0-F117-4A7C-AAB0-24CB7A4001D2}"/>
    <cellStyle name="Normal 15 5 3 2 4 2" xfId="26478" xr:uid="{737969BC-ECF7-4E5C-8702-1F62C4DDF21E}"/>
    <cellStyle name="Normal 15 5 3 2 5" xfId="18390" xr:uid="{16381EDB-73AF-4CFD-8BE7-98E0367480F1}"/>
    <cellStyle name="Normal 15 5 3 3" xfId="3563" xr:uid="{00000000-0005-0000-0000-0000E8080000}"/>
    <cellStyle name="Normal 15 5 3 3 2" xfId="11651" xr:uid="{71F2FEF2-6D11-4975-8F91-169C1721CB63}"/>
    <cellStyle name="Normal 15 5 3 3 2 2" xfId="27827" xr:uid="{DA263B5D-5B36-4DAC-8933-A98BE1F6BC75}"/>
    <cellStyle name="Normal 15 5 3 3 3" xfId="19739" xr:uid="{1369C39B-124C-49F5-9AA5-CB2B274CCD8F}"/>
    <cellStyle name="Normal 15 5 3 4" xfId="6257" xr:uid="{00000000-0005-0000-0000-0000E9080000}"/>
    <cellStyle name="Normal 15 5 3 4 2" xfId="14345" xr:uid="{D49036C6-C874-4ACD-9319-F4177B4C7DCC}"/>
    <cellStyle name="Normal 15 5 3 4 2 2" xfId="30521" xr:uid="{B1D896C1-20E8-484A-BF38-FF32EBC08492}"/>
    <cellStyle name="Normal 15 5 3 4 3" xfId="22433" xr:uid="{A205DEF8-E0C5-44CC-81D5-141BE9C1F13F}"/>
    <cellStyle name="Normal 15 5 3 5" xfId="8955" xr:uid="{B71219F0-2274-4079-BFBD-74D47FDC8C7E}"/>
    <cellStyle name="Normal 15 5 3 5 2" xfId="25131" xr:uid="{CB12158F-099B-4785-B476-AA4E51EDAB38}"/>
    <cellStyle name="Normal 15 5 3 6" xfId="17043" xr:uid="{EDF0C6DB-D6E6-455B-AFC6-917EC240E6F5}"/>
    <cellStyle name="Normal 15 5 4" xfId="1542" xr:uid="{00000000-0005-0000-0000-0000EA080000}"/>
    <cellStyle name="Normal 15 5 4 2" xfId="4238" xr:uid="{00000000-0005-0000-0000-0000EB080000}"/>
    <cellStyle name="Normal 15 5 4 2 2" xfId="12326" xr:uid="{784DB449-80E9-44FA-BF7F-5B4221A6BE55}"/>
    <cellStyle name="Normal 15 5 4 2 2 2" xfId="28502" xr:uid="{0C46DDD9-D619-4B93-AAB1-5D477A2D39EA}"/>
    <cellStyle name="Normal 15 5 4 2 3" xfId="20414" xr:uid="{55C06AE7-DAA7-44AA-80F9-40038BFAE69E}"/>
    <cellStyle name="Normal 15 5 4 3" xfId="6932" xr:uid="{00000000-0005-0000-0000-0000EC080000}"/>
    <cellStyle name="Normal 15 5 4 3 2" xfId="15020" xr:uid="{C5DBA250-2706-4C4F-8705-DB8BF56C4071}"/>
    <cellStyle name="Normal 15 5 4 3 2 2" xfId="31196" xr:uid="{BE30438C-3985-4326-9B3B-2D0A4F970EB9}"/>
    <cellStyle name="Normal 15 5 4 3 3" xfId="23108" xr:uid="{2CD58E12-EB1F-4C30-B4F4-7BE551D938C3}"/>
    <cellStyle name="Normal 15 5 4 4" xfId="9630" xr:uid="{87DA4A2A-4F51-460C-BB08-74B50928EAB7}"/>
    <cellStyle name="Normal 15 5 4 4 2" xfId="25806" xr:uid="{2EA53BDC-DE30-4DB9-AFC2-F2D38FC30B0F}"/>
    <cellStyle name="Normal 15 5 4 5" xfId="17718" xr:uid="{D5EE1611-DE9A-46B8-A46F-C8C839234F29}"/>
    <cellStyle name="Normal 15 5 5" xfId="2891" xr:uid="{00000000-0005-0000-0000-0000ED080000}"/>
    <cellStyle name="Normal 15 5 5 2" xfId="10979" xr:uid="{7B5B9595-23A4-462C-B0E2-5406C8EBFF24}"/>
    <cellStyle name="Normal 15 5 5 2 2" xfId="27155" xr:uid="{CC8A13FD-ED61-422F-BECA-328D04C97B7E}"/>
    <cellStyle name="Normal 15 5 5 3" xfId="19067" xr:uid="{A29545C8-67C8-4746-9A97-3846707D507D}"/>
    <cellStyle name="Normal 15 5 6" xfId="5585" xr:uid="{00000000-0005-0000-0000-0000EE080000}"/>
    <cellStyle name="Normal 15 5 6 2" xfId="13673" xr:uid="{375C53DA-D1A3-4549-BE07-660CCD54A866}"/>
    <cellStyle name="Normal 15 5 6 2 2" xfId="29849" xr:uid="{944FA926-98F0-4A48-8068-92CBA87C50E9}"/>
    <cellStyle name="Normal 15 5 6 3" xfId="21761" xr:uid="{1EED510C-2D8C-4EA2-95CD-B8ED9EA4EC0A}"/>
    <cellStyle name="Normal 15 5 7" xfId="8283" xr:uid="{8870ACCC-CADF-490E-A828-23B659BF06B4}"/>
    <cellStyle name="Normal 15 5 7 2" xfId="24459" xr:uid="{08697C64-6E36-4554-AB27-A477FA890A89}"/>
    <cellStyle name="Normal 15 5 8" xfId="16371" xr:uid="{6E9F63DC-C30A-4544-8B6C-4D4D5E031D0C}"/>
    <cellStyle name="Normal 15 6" xfId="202" xr:uid="{00000000-0005-0000-0000-0000EF080000}"/>
    <cellStyle name="Normal 15 6 2" xfId="584" xr:uid="{00000000-0005-0000-0000-0000F0080000}"/>
    <cellStyle name="Normal 15 6 2 2" xfId="1259" xr:uid="{00000000-0005-0000-0000-0000F1080000}"/>
    <cellStyle name="Normal 15 6 2 2 2" xfId="2607" xr:uid="{00000000-0005-0000-0000-0000F2080000}"/>
    <cellStyle name="Normal 15 6 2 2 2 2" xfId="5303" xr:uid="{00000000-0005-0000-0000-0000F3080000}"/>
    <cellStyle name="Normal 15 6 2 2 2 2 2" xfId="13391" xr:uid="{B6984426-3389-4882-8A95-4E5629163AFB}"/>
    <cellStyle name="Normal 15 6 2 2 2 2 2 2" xfId="29567" xr:uid="{6B13CA3D-1269-43F5-932C-A858CF83A499}"/>
    <cellStyle name="Normal 15 6 2 2 2 2 3" xfId="21479" xr:uid="{089DC433-89CA-4587-AA08-4A94673181B2}"/>
    <cellStyle name="Normal 15 6 2 2 2 3" xfId="7997" xr:uid="{00000000-0005-0000-0000-0000F4080000}"/>
    <cellStyle name="Normal 15 6 2 2 2 3 2" xfId="16085" xr:uid="{D36439F7-BEBE-4B78-BE76-6B24B0B52A36}"/>
    <cellStyle name="Normal 15 6 2 2 2 3 2 2" xfId="32261" xr:uid="{7BF7D636-F5C9-4244-9A27-35465EE0AC5C}"/>
    <cellStyle name="Normal 15 6 2 2 2 3 3" xfId="24173" xr:uid="{84A864D6-6711-4449-800A-96F854911992}"/>
    <cellStyle name="Normal 15 6 2 2 2 4" xfId="10695" xr:uid="{34A80E1F-806C-4792-A28F-CE8A56630A1F}"/>
    <cellStyle name="Normal 15 6 2 2 2 4 2" xfId="26871" xr:uid="{A7F162B1-5425-467A-B9F5-3CBD9EE92C1D}"/>
    <cellStyle name="Normal 15 6 2 2 2 5" xfId="18783" xr:uid="{5BED12D9-0B1C-43F6-BE91-371CE799FA16}"/>
    <cellStyle name="Normal 15 6 2 2 3" xfId="3956" xr:uid="{00000000-0005-0000-0000-0000F5080000}"/>
    <cellStyle name="Normal 15 6 2 2 3 2" xfId="12044" xr:uid="{F7E371D3-A1FC-4C61-83B0-439D40B4756C}"/>
    <cellStyle name="Normal 15 6 2 2 3 2 2" xfId="28220" xr:uid="{A7446754-0F75-4267-96D1-681BD9BDF42B}"/>
    <cellStyle name="Normal 15 6 2 2 3 3" xfId="20132" xr:uid="{46D302A8-32F5-45F1-A856-ADEB9AA754AF}"/>
    <cellStyle name="Normal 15 6 2 2 4" xfId="6650" xr:uid="{00000000-0005-0000-0000-0000F6080000}"/>
    <cellStyle name="Normal 15 6 2 2 4 2" xfId="14738" xr:uid="{F9CE6EC3-22B1-404E-8488-CBF1909F5EF4}"/>
    <cellStyle name="Normal 15 6 2 2 4 2 2" xfId="30914" xr:uid="{A101A9BB-F028-4EBC-892E-CFA3C1D1EBD8}"/>
    <cellStyle name="Normal 15 6 2 2 4 3" xfId="22826" xr:uid="{53F5C4AC-B25E-4181-8208-4FC9A9EDE8DE}"/>
    <cellStyle name="Normal 15 6 2 2 5" xfId="9348" xr:uid="{F384D54F-92FB-46DA-9455-B781CE299F4A}"/>
    <cellStyle name="Normal 15 6 2 2 5 2" xfId="25524" xr:uid="{0A47F5D3-4939-49DC-85DE-64F10C08F34E}"/>
    <cellStyle name="Normal 15 6 2 2 6" xfId="17436" xr:uid="{C8C67F30-868D-4C26-8862-25201F46BD13}"/>
    <cellStyle name="Normal 15 6 2 3" xfId="1935" xr:uid="{00000000-0005-0000-0000-0000F7080000}"/>
    <cellStyle name="Normal 15 6 2 3 2" xfId="4631" xr:uid="{00000000-0005-0000-0000-0000F8080000}"/>
    <cellStyle name="Normal 15 6 2 3 2 2" xfId="12719" xr:uid="{C601A491-F0F6-4404-88B1-DA89268325DC}"/>
    <cellStyle name="Normal 15 6 2 3 2 2 2" xfId="28895" xr:uid="{AEEBBB7B-D181-4520-BC55-306273459858}"/>
    <cellStyle name="Normal 15 6 2 3 2 3" xfId="20807" xr:uid="{8616454F-EB7E-4E43-908D-92A97195C943}"/>
    <cellStyle name="Normal 15 6 2 3 3" xfId="7325" xr:uid="{00000000-0005-0000-0000-0000F9080000}"/>
    <cellStyle name="Normal 15 6 2 3 3 2" xfId="15413" xr:uid="{03B430F6-4B3A-45B7-A1F7-741CF7D6D296}"/>
    <cellStyle name="Normal 15 6 2 3 3 2 2" xfId="31589" xr:uid="{7E4F1088-279E-46E6-A3FD-25A0ED3D7366}"/>
    <cellStyle name="Normal 15 6 2 3 3 3" xfId="23501" xr:uid="{58A10350-1B15-406A-BC03-43B908E5B02E}"/>
    <cellStyle name="Normal 15 6 2 3 4" xfId="10023" xr:uid="{B1E5BAC3-08A9-44E9-B401-6ABD2DDF60AC}"/>
    <cellStyle name="Normal 15 6 2 3 4 2" xfId="26199" xr:uid="{BCBF3D0A-5DA9-44D8-8950-C3FEDEB5C7C1}"/>
    <cellStyle name="Normal 15 6 2 3 5" xfId="18111" xr:uid="{0FA99137-E4FA-434B-995B-305D4F977E0F}"/>
    <cellStyle name="Normal 15 6 2 4" xfId="3284" xr:uid="{00000000-0005-0000-0000-0000FA080000}"/>
    <cellStyle name="Normal 15 6 2 4 2" xfId="11372" xr:uid="{04926327-D0E1-477C-A6F2-27FD2CF9846B}"/>
    <cellStyle name="Normal 15 6 2 4 2 2" xfId="27548" xr:uid="{62C2650A-DF6F-42C4-8037-7B1274D82B0A}"/>
    <cellStyle name="Normal 15 6 2 4 3" xfId="19460" xr:uid="{9CA119D2-A38B-496F-A59D-2F77AB846F14}"/>
    <cellStyle name="Normal 15 6 2 5" xfId="5978" xr:uid="{00000000-0005-0000-0000-0000FB080000}"/>
    <cellStyle name="Normal 15 6 2 5 2" xfId="14066" xr:uid="{6E239B7B-13D2-4042-9F15-36367D59FB21}"/>
    <cellStyle name="Normal 15 6 2 5 2 2" xfId="30242" xr:uid="{D08190A6-2D3A-485F-85A7-39E6326D10B2}"/>
    <cellStyle name="Normal 15 6 2 5 3" xfId="22154" xr:uid="{FD99807F-5093-49BF-8FEF-90635678E637}"/>
    <cellStyle name="Normal 15 6 2 6" xfId="8676" xr:uid="{6AD40A07-D161-42D8-A3A3-E9F59D435B99}"/>
    <cellStyle name="Normal 15 6 2 6 2" xfId="24852" xr:uid="{C4CA0A68-0EB7-4B27-8C6E-471F4D97B003}"/>
    <cellStyle name="Normal 15 6 2 7" xfId="16764" xr:uid="{CB11D98B-FF85-4927-8CFA-DEC2812C0162}"/>
    <cellStyle name="Normal 15 6 3" xfId="923" xr:uid="{00000000-0005-0000-0000-0000FC080000}"/>
    <cellStyle name="Normal 15 6 3 2" xfId="2271" xr:uid="{00000000-0005-0000-0000-0000FD080000}"/>
    <cellStyle name="Normal 15 6 3 2 2" xfId="4967" xr:uid="{00000000-0005-0000-0000-0000FE080000}"/>
    <cellStyle name="Normal 15 6 3 2 2 2" xfId="13055" xr:uid="{3D35BDC9-B525-4D54-BF5F-A75C121BC9B7}"/>
    <cellStyle name="Normal 15 6 3 2 2 2 2" xfId="29231" xr:uid="{CA19FB0D-27E6-4FEE-91DE-81B3139F3996}"/>
    <cellStyle name="Normal 15 6 3 2 2 3" xfId="21143" xr:uid="{9DD2BE0E-3B4F-4306-ADDC-50CD2ED3EA60}"/>
    <cellStyle name="Normal 15 6 3 2 3" xfId="7661" xr:uid="{00000000-0005-0000-0000-0000FF080000}"/>
    <cellStyle name="Normal 15 6 3 2 3 2" xfId="15749" xr:uid="{85DB5068-5C88-46B0-BCE3-CAB4BB700BB2}"/>
    <cellStyle name="Normal 15 6 3 2 3 2 2" xfId="31925" xr:uid="{883CCC0E-E4CE-434B-86DC-C2365209C8FA}"/>
    <cellStyle name="Normal 15 6 3 2 3 3" xfId="23837" xr:uid="{A8F4DD11-8C34-4BC4-BE91-68069E1DE201}"/>
    <cellStyle name="Normal 15 6 3 2 4" xfId="10359" xr:uid="{551754CD-2772-45BD-BF1B-C5284E5106F1}"/>
    <cellStyle name="Normal 15 6 3 2 4 2" xfId="26535" xr:uid="{5D8C4AEC-01D1-46F1-BAFA-88CE3D1FF67A}"/>
    <cellStyle name="Normal 15 6 3 2 5" xfId="18447" xr:uid="{17DE84BB-638B-4E5F-AF20-62A0AD112D8A}"/>
    <cellStyle name="Normal 15 6 3 3" xfId="3620" xr:uid="{00000000-0005-0000-0000-000000090000}"/>
    <cellStyle name="Normal 15 6 3 3 2" xfId="11708" xr:uid="{84B7A9E2-183C-4575-8FCB-0C5FDDA3E932}"/>
    <cellStyle name="Normal 15 6 3 3 2 2" xfId="27884" xr:uid="{2DD098A3-E39A-429D-89CC-30DE0FEE6DE9}"/>
    <cellStyle name="Normal 15 6 3 3 3" xfId="19796" xr:uid="{D3189F02-FB08-40CD-9A35-55BFE4850607}"/>
    <cellStyle name="Normal 15 6 3 4" xfId="6314" xr:uid="{00000000-0005-0000-0000-000001090000}"/>
    <cellStyle name="Normal 15 6 3 4 2" xfId="14402" xr:uid="{611C23B5-8FC7-4C8A-B51B-E0C13DD9FCED}"/>
    <cellStyle name="Normal 15 6 3 4 2 2" xfId="30578" xr:uid="{8204008E-C7BB-4225-AC99-2DBB09A2652D}"/>
    <cellStyle name="Normal 15 6 3 4 3" xfId="22490" xr:uid="{C319B585-7AC2-493F-924B-11AA26FE21D4}"/>
    <cellStyle name="Normal 15 6 3 5" xfId="9012" xr:uid="{66E8CBFC-A1BD-4A39-924B-AEBAFD9C3365}"/>
    <cellStyle name="Normal 15 6 3 5 2" xfId="25188" xr:uid="{0AFE13F2-FBC6-4B00-97E2-68078FB34F6E}"/>
    <cellStyle name="Normal 15 6 3 6" xfId="17100" xr:uid="{B8BC63FA-7933-43C4-A8A9-B98383A24921}"/>
    <cellStyle name="Normal 15 6 4" xfId="1599" xr:uid="{00000000-0005-0000-0000-000002090000}"/>
    <cellStyle name="Normal 15 6 4 2" xfId="4295" xr:uid="{00000000-0005-0000-0000-000003090000}"/>
    <cellStyle name="Normal 15 6 4 2 2" xfId="12383" xr:uid="{483507ED-9075-4169-BEAC-B6E4F3421545}"/>
    <cellStyle name="Normal 15 6 4 2 2 2" xfId="28559" xr:uid="{A72D0797-121D-4345-8C88-C535EA772214}"/>
    <cellStyle name="Normal 15 6 4 2 3" xfId="20471" xr:uid="{9EC9F8DF-5DA6-4992-BFC1-7B05B0B83169}"/>
    <cellStyle name="Normal 15 6 4 3" xfId="6989" xr:uid="{00000000-0005-0000-0000-000004090000}"/>
    <cellStyle name="Normal 15 6 4 3 2" xfId="15077" xr:uid="{38963A84-2D90-4B69-AE55-85C2083DC3F8}"/>
    <cellStyle name="Normal 15 6 4 3 2 2" xfId="31253" xr:uid="{3720CC49-531E-41D4-9836-DA70BD076BAD}"/>
    <cellStyle name="Normal 15 6 4 3 3" xfId="23165" xr:uid="{FEDE17B7-FDBA-4F3B-9C0A-B3C19CC42349}"/>
    <cellStyle name="Normal 15 6 4 4" xfId="9687" xr:uid="{16A9214B-5B33-4656-AE0E-2891D277D617}"/>
    <cellStyle name="Normal 15 6 4 4 2" xfId="25863" xr:uid="{E52EEC23-C418-4E68-940A-4F21788336BB}"/>
    <cellStyle name="Normal 15 6 4 5" xfId="17775" xr:uid="{97902CA8-D54C-4C14-908C-A17151F7EBAA}"/>
    <cellStyle name="Normal 15 6 5" xfId="2948" xr:uid="{00000000-0005-0000-0000-000005090000}"/>
    <cellStyle name="Normal 15 6 5 2" xfId="11036" xr:uid="{B261CABA-3E0A-4326-8EA4-683FD381852E}"/>
    <cellStyle name="Normal 15 6 5 2 2" xfId="27212" xr:uid="{F9C349D5-96F2-42B0-A8F4-5A455146C03B}"/>
    <cellStyle name="Normal 15 6 5 3" xfId="19124" xr:uid="{EA73AFD1-C0B9-4D7D-B30C-CBB81C7109F7}"/>
    <cellStyle name="Normal 15 6 6" xfId="5642" xr:uid="{00000000-0005-0000-0000-000006090000}"/>
    <cellStyle name="Normal 15 6 6 2" xfId="13730" xr:uid="{BD34039C-A71B-44D7-B045-080FEC48F9EA}"/>
    <cellStyle name="Normal 15 6 6 2 2" xfId="29906" xr:uid="{42842800-BB87-49E3-B70A-FD69E2A5E3E6}"/>
    <cellStyle name="Normal 15 6 6 3" xfId="21818" xr:uid="{E100911E-A756-46EC-B889-BBD91FEF6E58}"/>
    <cellStyle name="Normal 15 6 7" xfId="8340" xr:uid="{FB850523-167E-4CE0-989C-4E4A241586AC}"/>
    <cellStyle name="Normal 15 6 7 2" xfId="24516" xr:uid="{A865E267-B3D7-47F8-BF35-CC6EBB1D6214}"/>
    <cellStyle name="Normal 15 6 8" xfId="16428" xr:uid="{1F341FB0-8506-44DB-8807-EDA5D2FBB7D2}"/>
    <cellStyle name="Normal 15 7" xfId="203" xr:uid="{00000000-0005-0000-0000-000007090000}"/>
    <cellStyle name="Normal 15 7 2" xfId="585" xr:uid="{00000000-0005-0000-0000-000008090000}"/>
    <cellStyle name="Normal 15 7 2 2" xfId="1260" xr:uid="{00000000-0005-0000-0000-000009090000}"/>
    <cellStyle name="Normal 15 7 2 2 2" xfId="2608" xr:uid="{00000000-0005-0000-0000-00000A090000}"/>
    <cellStyle name="Normal 15 7 2 2 2 2" xfId="5304" xr:uid="{00000000-0005-0000-0000-00000B090000}"/>
    <cellStyle name="Normal 15 7 2 2 2 2 2" xfId="13392" xr:uid="{2571B63D-57C9-41DD-9433-B9540C87670C}"/>
    <cellStyle name="Normal 15 7 2 2 2 2 2 2" xfId="29568" xr:uid="{04C2D5D9-7769-4447-9133-D4476C60F018}"/>
    <cellStyle name="Normal 15 7 2 2 2 2 3" xfId="21480" xr:uid="{2EA1298A-81DD-462C-9C23-319083D04A00}"/>
    <cellStyle name="Normal 15 7 2 2 2 3" xfId="7998" xr:uid="{00000000-0005-0000-0000-00000C090000}"/>
    <cellStyle name="Normal 15 7 2 2 2 3 2" xfId="16086" xr:uid="{966FC093-68C6-4D8A-A825-7699CCECDD3A}"/>
    <cellStyle name="Normal 15 7 2 2 2 3 2 2" xfId="32262" xr:uid="{75571A82-4426-4285-B068-03AD74F77559}"/>
    <cellStyle name="Normal 15 7 2 2 2 3 3" xfId="24174" xr:uid="{2F1C2A82-4B98-47F3-9370-8BD96AE75AA0}"/>
    <cellStyle name="Normal 15 7 2 2 2 4" xfId="10696" xr:uid="{B77C4E83-266B-4435-8F00-A5FE37E3601F}"/>
    <cellStyle name="Normal 15 7 2 2 2 4 2" xfId="26872" xr:uid="{6A3751F9-2D0C-4907-9172-CE536D438577}"/>
    <cellStyle name="Normal 15 7 2 2 2 5" xfId="18784" xr:uid="{865484F9-507C-4696-9A75-36963ABF5995}"/>
    <cellStyle name="Normal 15 7 2 2 3" xfId="3957" xr:uid="{00000000-0005-0000-0000-00000D090000}"/>
    <cellStyle name="Normal 15 7 2 2 3 2" xfId="12045" xr:uid="{78E6C71F-47C9-483F-9A71-5A5C45C56D6E}"/>
    <cellStyle name="Normal 15 7 2 2 3 2 2" xfId="28221" xr:uid="{04DB9CE0-44EA-4520-8782-DCD1DF9B4DDA}"/>
    <cellStyle name="Normal 15 7 2 2 3 3" xfId="20133" xr:uid="{753D68DE-C3B3-43E8-9050-309462867473}"/>
    <cellStyle name="Normal 15 7 2 2 4" xfId="6651" xr:uid="{00000000-0005-0000-0000-00000E090000}"/>
    <cellStyle name="Normal 15 7 2 2 4 2" xfId="14739" xr:uid="{685B082D-B9B8-4E35-A67C-F31F28F5C338}"/>
    <cellStyle name="Normal 15 7 2 2 4 2 2" xfId="30915" xr:uid="{DE46AAF2-6263-48C6-9BFA-0B6DF8A2DDED}"/>
    <cellStyle name="Normal 15 7 2 2 4 3" xfId="22827" xr:uid="{D51DACA1-12C2-4A5F-8B74-4EF8F02E3FC1}"/>
    <cellStyle name="Normal 15 7 2 2 5" xfId="9349" xr:uid="{9CA5F09F-6AAE-439C-8415-370CE45BC80B}"/>
    <cellStyle name="Normal 15 7 2 2 5 2" xfId="25525" xr:uid="{FA34E812-59CE-48A5-A8D6-8A2DD533854E}"/>
    <cellStyle name="Normal 15 7 2 2 6" xfId="17437" xr:uid="{0D4359AC-3D5D-44B6-AE51-A1C1A9D444AA}"/>
    <cellStyle name="Normal 15 7 2 3" xfId="1936" xr:uid="{00000000-0005-0000-0000-00000F090000}"/>
    <cellStyle name="Normal 15 7 2 3 2" xfId="4632" xr:uid="{00000000-0005-0000-0000-000010090000}"/>
    <cellStyle name="Normal 15 7 2 3 2 2" xfId="12720" xr:uid="{F07726B0-6FFB-431A-9065-DBE359F078B0}"/>
    <cellStyle name="Normal 15 7 2 3 2 2 2" xfId="28896" xr:uid="{0CBEDB7F-E8A6-43EB-8AC6-79A5C1D07054}"/>
    <cellStyle name="Normal 15 7 2 3 2 3" xfId="20808" xr:uid="{E0DB4FC0-2B9D-47DD-8E87-96B1F472789B}"/>
    <cellStyle name="Normal 15 7 2 3 3" xfId="7326" xr:uid="{00000000-0005-0000-0000-000011090000}"/>
    <cellStyle name="Normal 15 7 2 3 3 2" xfId="15414" xr:uid="{68E6785F-13C7-448C-826A-29DCA0EE4F76}"/>
    <cellStyle name="Normal 15 7 2 3 3 2 2" xfId="31590" xr:uid="{8E4F5D9E-9857-4829-AEA0-8C42A82BEE37}"/>
    <cellStyle name="Normal 15 7 2 3 3 3" xfId="23502" xr:uid="{C97CDA83-33CC-446A-92B7-1670847D5435}"/>
    <cellStyle name="Normal 15 7 2 3 4" xfId="10024" xr:uid="{470654E8-D5A3-4D40-A309-673BDF030489}"/>
    <cellStyle name="Normal 15 7 2 3 4 2" xfId="26200" xr:uid="{D424406E-B490-4DF4-96CA-92443D57404E}"/>
    <cellStyle name="Normal 15 7 2 3 5" xfId="18112" xr:uid="{6940324D-EE43-4CE8-9730-E3E723769BA3}"/>
    <cellStyle name="Normal 15 7 2 4" xfId="3285" xr:uid="{00000000-0005-0000-0000-000012090000}"/>
    <cellStyle name="Normal 15 7 2 4 2" xfId="11373" xr:uid="{5D3EDED8-B076-4552-BF49-207E0AE84F98}"/>
    <cellStyle name="Normal 15 7 2 4 2 2" xfId="27549" xr:uid="{1C12CD89-1EB1-443D-B030-31F31BDFEF4C}"/>
    <cellStyle name="Normal 15 7 2 4 3" xfId="19461" xr:uid="{BC7F84B8-48F3-4EAF-9B3F-A638AB803B8D}"/>
    <cellStyle name="Normal 15 7 2 5" xfId="5979" xr:uid="{00000000-0005-0000-0000-000013090000}"/>
    <cellStyle name="Normal 15 7 2 5 2" xfId="14067" xr:uid="{8289CC5F-0F37-4C5E-AAAC-48DB901B5A05}"/>
    <cellStyle name="Normal 15 7 2 5 2 2" xfId="30243" xr:uid="{D5BDE218-7C91-4DB0-AF2E-5AB9BCE034F3}"/>
    <cellStyle name="Normal 15 7 2 5 3" xfId="22155" xr:uid="{08571AEF-5CDF-4D98-9619-B342989F6D7B}"/>
    <cellStyle name="Normal 15 7 2 6" xfId="8677" xr:uid="{D23D9540-0069-428A-9DB7-D7160325451E}"/>
    <cellStyle name="Normal 15 7 2 6 2" xfId="24853" xr:uid="{C37E0A73-33D8-4197-BB8C-0B3118490F2C}"/>
    <cellStyle name="Normal 15 7 2 7" xfId="16765" xr:uid="{CDA8D4C2-7AE3-4C2F-AD1C-678D65D4F17F}"/>
    <cellStyle name="Normal 15 7 3" xfId="924" xr:uid="{00000000-0005-0000-0000-000014090000}"/>
    <cellStyle name="Normal 15 7 3 2" xfId="2272" xr:uid="{00000000-0005-0000-0000-000015090000}"/>
    <cellStyle name="Normal 15 7 3 2 2" xfId="4968" xr:uid="{00000000-0005-0000-0000-000016090000}"/>
    <cellStyle name="Normal 15 7 3 2 2 2" xfId="13056" xr:uid="{5744F82B-A2A1-4506-B53C-E78FB64A3612}"/>
    <cellStyle name="Normal 15 7 3 2 2 2 2" xfId="29232" xr:uid="{FD0310BE-4468-4B59-9905-FB91D647F2C9}"/>
    <cellStyle name="Normal 15 7 3 2 2 3" xfId="21144" xr:uid="{115FEEC6-251D-4D18-95C4-319A1A50E8D8}"/>
    <cellStyle name="Normal 15 7 3 2 3" xfId="7662" xr:uid="{00000000-0005-0000-0000-000017090000}"/>
    <cellStyle name="Normal 15 7 3 2 3 2" xfId="15750" xr:uid="{82AA770F-1685-472D-8978-D281FD33CC48}"/>
    <cellStyle name="Normal 15 7 3 2 3 2 2" xfId="31926" xr:uid="{50060394-2750-4C4A-8A9C-7F3958D42315}"/>
    <cellStyle name="Normal 15 7 3 2 3 3" xfId="23838" xr:uid="{74D70818-C9C0-4B6A-9D0A-D70183A4B5E3}"/>
    <cellStyle name="Normal 15 7 3 2 4" xfId="10360" xr:uid="{5C5A173B-1377-4F37-9D83-C1C73792FED7}"/>
    <cellStyle name="Normal 15 7 3 2 4 2" xfId="26536" xr:uid="{3904C9E3-1C5A-483D-B31C-25E2DF5C06EF}"/>
    <cellStyle name="Normal 15 7 3 2 5" xfId="18448" xr:uid="{1402CC99-420F-4FB4-8912-FA2C3155690A}"/>
    <cellStyle name="Normal 15 7 3 3" xfId="3621" xr:uid="{00000000-0005-0000-0000-000018090000}"/>
    <cellStyle name="Normal 15 7 3 3 2" xfId="11709" xr:uid="{52A544C7-0763-43E0-9688-65029EED37E2}"/>
    <cellStyle name="Normal 15 7 3 3 2 2" xfId="27885" xr:uid="{3AB433CA-CF91-4E83-A23E-5BAD787C5A4A}"/>
    <cellStyle name="Normal 15 7 3 3 3" xfId="19797" xr:uid="{0E814DA4-350D-40B6-BA72-7047E3CB59DE}"/>
    <cellStyle name="Normal 15 7 3 4" xfId="6315" xr:uid="{00000000-0005-0000-0000-000019090000}"/>
    <cellStyle name="Normal 15 7 3 4 2" xfId="14403" xr:uid="{E3962221-419A-4BD3-B215-B6EE9AB42CE8}"/>
    <cellStyle name="Normal 15 7 3 4 2 2" xfId="30579" xr:uid="{60CD3A28-EFAF-46EB-AA91-FFE847B9C013}"/>
    <cellStyle name="Normal 15 7 3 4 3" xfId="22491" xr:uid="{5800E795-43EF-4098-9A75-D5DB3975E1AF}"/>
    <cellStyle name="Normal 15 7 3 5" xfId="9013" xr:uid="{9C0210A8-6A53-4E7C-82DD-B491C942B1D6}"/>
    <cellStyle name="Normal 15 7 3 5 2" xfId="25189" xr:uid="{A11F5F2F-C792-47A3-BB43-AE0352CFAC7C}"/>
    <cellStyle name="Normal 15 7 3 6" xfId="17101" xr:uid="{9039A33B-C953-48E0-B898-6452AC52A1EB}"/>
    <cellStyle name="Normal 15 7 4" xfId="1600" xr:uid="{00000000-0005-0000-0000-00001A090000}"/>
    <cellStyle name="Normal 15 7 4 2" xfId="4296" xr:uid="{00000000-0005-0000-0000-00001B090000}"/>
    <cellStyle name="Normal 15 7 4 2 2" xfId="12384" xr:uid="{B2554BDB-4406-46AA-B649-BD8E3C1E4B68}"/>
    <cellStyle name="Normal 15 7 4 2 2 2" xfId="28560" xr:uid="{2AF37953-0FDA-495A-9B53-C7C7A85FFDC7}"/>
    <cellStyle name="Normal 15 7 4 2 3" xfId="20472" xr:uid="{ADB65F48-2825-4797-9130-7626A9EA3DB8}"/>
    <cellStyle name="Normal 15 7 4 3" xfId="6990" xr:uid="{00000000-0005-0000-0000-00001C090000}"/>
    <cellStyle name="Normal 15 7 4 3 2" xfId="15078" xr:uid="{2A18D314-EFFA-41A2-80CB-CA8FEA0B5327}"/>
    <cellStyle name="Normal 15 7 4 3 2 2" xfId="31254" xr:uid="{D7754BC2-C80C-4683-BE0F-0CE92ACD654A}"/>
    <cellStyle name="Normal 15 7 4 3 3" xfId="23166" xr:uid="{7B523924-7AB5-45BE-978F-966AB47F5268}"/>
    <cellStyle name="Normal 15 7 4 4" xfId="9688" xr:uid="{880584B1-A965-4094-8F08-C19E2BB5BEB5}"/>
    <cellStyle name="Normal 15 7 4 4 2" xfId="25864" xr:uid="{BE853980-9E63-4EDD-9466-2DD0167898A5}"/>
    <cellStyle name="Normal 15 7 4 5" xfId="17776" xr:uid="{C481FD34-D63E-4FED-A83E-04708C349336}"/>
    <cellStyle name="Normal 15 7 5" xfId="2949" xr:uid="{00000000-0005-0000-0000-00001D090000}"/>
    <cellStyle name="Normal 15 7 5 2" xfId="11037" xr:uid="{DFE4CE0A-4843-4D54-8528-26A2983B5579}"/>
    <cellStyle name="Normal 15 7 5 2 2" xfId="27213" xr:uid="{6EFF7229-8B14-46CB-B9DC-4941751EAE7F}"/>
    <cellStyle name="Normal 15 7 5 3" xfId="19125" xr:uid="{73DC5D10-CEFD-4E95-BBA5-1CA67BE01F1E}"/>
    <cellStyle name="Normal 15 7 6" xfId="5643" xr:uid="{00000000-0005-0000-0000-00001E090000}"/>
    <cellStyle name="Normal 15 7 6 2" xfId="13731" xr:uid="{2715B7B5-7958-4E45-B9A3-71B7E75A0D21}"/>
    <cellStyle name="Normal 15 7 6 2 2" xfId="29907" xr:uid="{3FB4FF7F-CE1D-46B4-ABCA-F36874FCB311}"/>
    <cellStyle name="Normal 15 7 6 3" xfId="21819" xr:uid="{E4339605-5D5F-44C7-A81B-8A6442D91FB7}"/>
    <cellStyle name="Normal 15 7 7" xfId="8341" xr:uid="{7AE71F97-2483-4185-AB7C-04CCF4EBB867}"/>
    <cellStyle name="Normal 15 7 7 2" xfId="24517" xr:uid="{BB2E4DD0-824D-49EF-A897-B3E21B11018B}"/>
    <cellStyle name="Normal 15 7 8" xfId="16429" xr:uid="{028C1BFA-A7A4-46C1-B3C2-12E54D64669D}"/>
    <cellStyle name="Normal 15 8" xfId="219" xr:uid="{00000000-0005-0000-0000-00001F090000}"/>
    <cellStyle name="Normal 15 8 2" xfId="601" xr:uid="{00000000-0005-0000-0000-000020090000}"/>
    <cellStyle name="Normal 15 8 2 2" xfId="1276" xr:uid="{00000000-0005-0000-0000-000021090000}"/>
    <cellStyle name="Normal 15 8 2 2 2" xfId="2624" xr:uid="{00000000-0005-0000-0000-000022090000}"/>
    <cellStyle name="Normal 15 8 2 2 2 2" xfId="5320" xr:uid="{00000000-0005-0000-0000-000023090000}"/>
    <cellStyle name="Normal 15 8 2 2 2 2 2" xfId="13408" xr:uid="{F5B08DC4-66CC-42C3-BE36-711FB401AC63}"/>
    <cellStyle name="Normal 15 8 2 2 2 2 2 2" xfId="29584" xr:uid="{A689F0F1-1E04-4CEF-BF5F-C79AF0490F78}"/>
    <cellStyle name="Normal 15 8 2 2 2 2 3" xfId="21496" xr:uid="{E914D0F1-8C09-495A-A23D-055278583A9A}"/>
    <cellStyle name="Normal 15 8 2 2 2 3" xfId="8014" xr:uid="{00000000-0005-0000-0000-000024090000}"/>
    <cellStyle name="Normal 15 8 2 2 2 3 2" xfId="16102" xr:uid="{16E3C31F-8832-4B40-9AB6-6CB78FA7FC05}"/>
    <cellStyle name="Normal 15 8 2 2 2 3 2 2" xfId="32278" xr:uid="{4EC2905A-3AAD-4BD3-B263-89E861AF933D}"/>
    <cellStyle name="Normal 15 8 2 2 2 3 3" xfId="24190" xr:uid="{6259CB1D-6F87-48F8-9111-199DDEA0EEB6}"/>
    <cellStyle name="Normal 15 8 2 2 2 4" xfId="10712" xr:uid="{F3678615-5254-46D0-81E0-6AFD2AD8EAF7}"/>
    <cellStyle name="Normal 15 8 2 2 2 4 2" xfId="26888" xr:uid="{E6DAB26D-7BD3-4AD7-BE52-AA1CC148C858}"/>
    <cellStyle name="Normal 15 8 2 2 2 5" xfId="18800" xr:uid="{1BD5FAAE-6EE5-4552-8007-729EAD7FBCDD}"/>
    <cellStyle name="Normal 15 8 2 2 3" xfId="3973" xr:uid="{00000000-0005-0000-0000-000025090000}"/>
    <cellStyle name="Normal 15 8 2 2 3 2" xfId="12061" xr:uid="{71CB849D-1847-4908-9DAB-13ADA0DB3DB9}"/>
    <cellStyle name="Normal 15 8 2 2 3 2 2" xfId="28237" xr:uid="{4E97FF70-6846-4642-A9FA-77FECE3ACC13}"/>
    <cellStyle name="Normal 15 8 2 2 3 3" xfId="20149" xr:uid="{4EC44BBA-7638-4A6F-8B29-3D4DD2BFB35F}"/>
    <cellStyle name="Normal 15 8 2 2 4" xfId="6667" xr:uid="{00000000-0005-0000-0000-000026090000}"/>
    <cellStyle name="Normal 15 8 2 2 4 2" xfId="14755" xr:uid="{16592EBE-662B-4E7D-AFCC-DB982A8A872F}"/>
    <cellStyle name="Normal 15 8 2 2 4 2 2" xfId="30931" xr:uid="{9D1E330A-82D8-40F0-A023-03F1CEC86FFC}"/>
    <cellStyle name="Normal 15 8 2 2 4 3" xfId="22843" xr:uid="{B93E7224-0AC5-420E-90AB-A33555290520}"/>
    <cellStyle name="Normal 15 8 2 2 5" xfId="9365" xr:uid="{803B5A3F-B36E-49B3-86B1-DAD4CD4E9907}"/>
    <cellStyle name="Normal 15 8 2 2 5 2" xfId="25541" xr:uid="{15197744-8CFA-4F54-999F-8717AAF091F9}"/>
    <cellStyle name="Normal 15 8 2 2 6" xfId="17453" xr:uid="{ACB8187C-81D1-41FE-B06B-244D77663C66}"/>
    <cellStyle name="Normal 15 8 2 3" xfId="1952" xr:uid="{00000000-0005-0000-0000-000027090000}"/>
    <cellStyle name="Normal 15 8 2 3 2" xfId="4648" xr:uid="{00000000-0005-0000-0000-000028090000}"/>
    <cellStyle name="Normal 15 8 2 3 2 2" xfId="12736" xr:uid="{76A2FB5A-31AD-4CB3-B271-F0FD9A9885F3}"/>
    <cellStyle name="Normal 15 8 2 3 2 2 2" xfId="28912" xr:uid="{6FAA1285-36B0-4A9F-896E-E76A894AB028}"/>
    <cellStyle name="Normal 15 8 2 3 2 3" xfId="20824" xr:uid="{9E6D2E04-781B-4598-8C20-6437D63BB008}"/>
    <cellStyle name="Normal 15 8 2 3 3" xfId="7342" xr:uid="{00000000-0005-0000-0000-000029090000}"/>
    <cellStyle name="Normal 15 8 2 3 3 2" xfId="15430" xr:uid="{4418FF14-9B63-4A06-A7E2-72CF0066EF04}"/>
    <cellStyle name="Normal 15 8 2 3 3 2 2" xfId="31606" xr:uid="{F1BA6D45-A9D4-4302-9D79-6E66305E560E}"/>
    <cellStyle name="Normal 15 8 2 3 3 3" xfId="23518" xr:uid="{4DC89592-73BE-4D4F-A53D-9F3650EE58B3}"/>
    <cellStyle name="Normal 15 8 2 3 4" xfId="10040" xr:uid="{40093A0E-855D-4FCF-AF0A-3ACC1D672E5A}"/>
    <cellStyle name="Normal 15 8 2 3 4 2" xfId="26216" xr:uid="{58CF502C-F8C1-43F6-AC7E-5DB01C5CD508}"/>
    <cellStyle name="Normal 15 8 2 3 5" xfId="18128" xr:uid="{43706CB6-A756-4EEF-B28F-17A163DA222D}"/>
    <cellStyle name="Normal 15 8 2 4" xfId="3301" xr:uid="{00000000-0005-0000-0000-00002A090000}"/>
    <cellStyle name="Normal 15 8 2 4 2" xfId="11389" xr:uid="{1BD10960-E491-46FC-A2B7-1F00C716DD0A}"/>
    <cellStyle name="Normal 15 8 2 4 2 2" xfId="27565" xr:uid="{2C36564B-D48A-42E6-B287-06D57EFFF6CC}"/>
    <cellStyle name="Normal 15 8 2 4 3" xfId="19477" xr:uid="{E7AF9BA0-E23F-47AC-B97C-E80C5AA9BCDF}"/>
    <cellStyle name="Normal 15 8 2 5" xfId="5995" xr:uid="{00000000-0005-0000-0000-00002B090000}"/>
    <cellStyle name="Normal 15 8 2 5 2" xfId="14083" xr:uid="{A90FC22C-0CA0-4DFF-9248-86E2AEC22EDD}"/>
    <cellStyle name="Normal 15 8 2 5 2 2" xfId="30259" xr:uid="{D4FDF48D-0B7E-42C8-875C-51A5F7592AC3}"/>
    <cellStyle name="Normal 15 8 2 5 3" xfId="22171" xr:uid="{AD789577-0C86-4BD1-AEA1-A339A04F4202}"/>
    <cellStyle name="Normal 15 8 2 6" xfId="8693" xr:uid="{CB182B1C-77C7-4213-A1A0-AD558E3A3953}"/>
    <cellStyle name="Normal 15 8 2 6 2" xfId="24869" xr:uid="{F410473E-9326-4C84-8141-CDF35CE23D6C}"/>
    <cellStyle name="Normal 15 8 2 7" xfId="16781" xr:uid="{969DFA78-C996-4BC6-8676-6FF11B59B5AC}"/>
    <cellStyle name="Normal 15 8 3" xfId="940" xr:uid="{00000000-0005-0000-0000-00002C090000}"/>
    <cellStyle name="Normal 15 8 3 2" xfId="2288" xr:uid="{00000000-0005-0000-0000-00002D090000}"/>
    <cellStyle name="Normal 15 8 3 2 2" xfId="4984" xr:uid="{00000000-0005-0000-0000-00002E090000}"/>
    <cellStyle name="Normal 15 8 3 2 2 2" xfId="13072" xr:uid="{C8EDFF81-F45A-45EB-9330-EC153AC1C9B6}"/>
    <cellStyle name="Normal 15 8 3 2 2 2 2" xfId="29248" xr:uid="{E00D1121-8462-4FCB-BEBE-341F6E9CEE23}"/>
    <cellStyle name="Normal 15 8 3 2 2 3" xfId="21160" xr:uid="{0704C14C-C413-4E5E-AA34-5A11D16E008B}"/>
    <cellStyle name="Normal 15 8 3 2 3" xfId="7678" xr:uid="{00000000-0005-0000-0000-00002F090000}"/>
    <cellStyle name="Normal 15 8 3 2 3 2" xfId="15766" xr:uid="{C5BE4CCF-DF16-4D36-A929-6BAD5CFE401E}"/>
    <cellStyle name="Normal 15 8 3 2 3 2 2" xfId="31942" xr:uid="{B75151EB-C89E-43AF-9588-26A0D1F1F3EF}"/>
    <cellStyle name="Normal 15 8 3 2 3 3" xfId="23854" xr:uid="{93C8C28D-4D1C-470F-8680-F2AA02051396}"/>
    <cellStyle name="Normal 15 8 3 2 4" xfId="10376" xr:uid="{4196BC30-A8BD-4848-A560-F2BFA9D89CD2}"/>
    <cellStyle name="Normal 15 8 3 2 4 2" xfId="26552" xr:uid="{3C5643DF-6309-4EF6-888A-88E989384B8B}"/>
    <cellStyle name="Normal 15 8 3 2 5" xfId="18464" xr:uid="{C5E7982B-3C37-4580-B347-D075C31EF703}"/>
    <cellStyle name="Normal 15 8 3 3" xfId="3637" xr:uid="{00000000-0005-0000-0000-000030090000}"/>
    <cellStyle name="Normal 15 8 3 3 2" xfId="11725" xr:uid="{0CF077F3-77D7-43DB-9C6E-D8D315F997DA}"/>
    <cellStyle name="Normal 15 8 3 3 2 2" xfId="27901" xr:uid="{18D32DDB-76EE-405F-82FC-F1E61D9C4F63}"/>
    <cellStyle name="Normal 15 8 3 3 3" xfId="19813" xr:uid="{085C264A-DBEE-492A-B6A8-A48C02DACBA4}"/>
    <cellStyle name="Normal 15 8 3 4" xfId="6331" xr:uid="{00000000-0005-0000-0000-000031090000}"/>
    <cellStyle name="Normal 15 8 3 4 2" xfId="14419" xr:uid="{1CFBB23E-746C-4DFF-B062-6ECF5B086A87}"/>
    <cellStyle name="Normal 15 8 3 4 2 2" xfId="30595" xr:uid="{7657A841-963F-49CA-834D-9E4F55112E6F}"/>
    <cellStyle name="Normal 15 8 3 4 3" xfId="22507" xr:uid="{C92AC336-0028-4453-920E-4893D4E4F495}"/>
    <cellStyle name="Normal 15 8 3 5" xfId="9029" xr:uid="{36C8E30F-4397-43BA-BA8F-14F0DEF0295B}"/>
    <cellStyle name="Normal 15 8 3 5 2" xfId="25205" xr:uid="{3D6D4B31-52BB-4C62-B713-ACA393392041}"/>
    <cellStyle name="Normal 15 8 3 6" xfId="17117" xr:uid="{9E50EBB5-1715-4DAB-A20D-654434ED91EF}"/>
    <cellStyle name="Normal 15 8 4" xfId="1616" xr:uid="{00000000-0005-0000-0000-000032090000}"/>
    <cellStyle name="Normal 15 8 4 2" xfId="4312" xr:uid="{00000000-0005-0000-0000-000033090000}"/>
    <cellStyle name="Normal 15 8 4 2 2" xfId="12400" xr:uid="{8E37EC39-7DFB-406F-8F7D-FA522142FF80}"/>
    <cellStyle name="Normal 15 8 4 2 2 2" xfId="28576" xr:uid="{2CF9567E-4DBE-4C24-A4A9-12CC74F724DD}"/>
    <cellStyle name="Normal 15 8 4 2 3" xfId="20488" xr:uid="{9B719147-E822-4D09-AF73-1FA2DD83B526}"/>
    <cellStyle name="Normal 15 8 4 3" xfId="7006" xr:uid="{00000000-0005-0000-0000-000034090000}"/>
    <cellStyle name="Normal 15 8 4 3 2" xfId="15094" xr:uid="{317D9120-B5F8-4FCD-A2DD-F15D39889CA4}"/>
    <cellStyle name="Normal 15 8 4 3 2 2" xfId="31270" xr:uid="{148A3201-BF69-4C31-AB77-E83EB5837A07}"/>
    <cellStyle name="Normal 15 8 4 3 3" xfId="23182" xr:uid="{8FB7C2F6-5646-4E19-A9B0-C2E84ADBFED6}"/>
    <cellStyle name="Normal 15 8 4 4" xfId="9704" xr:uid="{1293003F-2071-4B8B-AED9-EE8048DF3ABC}"/>
    <cellStyle name="Normal 15 8 4 4 2" xfId="25880" xr:uid="{0067E96B-D164-4AD8-9B4F-FA24458C120E}"/>
    <cellStyle name="Normal 15 8 4 5" xfId="17792" xr:uid="{232D8E36-E0F8-4725-97BE-5E1F1502639F}"/>
    <cellStyle name="Normal 15 8 5" xfId="2965" xr:uid="{00000000-0005-0000-0000-000035090000}"/>
    <cellStyle name="Normal 15 8 5 2" xfId="11053" xr:uid="{8BBF7C66-3072-41BE-B4ED-FB0809278F5C}"/>
    <cellStyle name="Normal 15 8 5 2 2" xfId="27229" xr:uid="{6D26F280-0A54-4DF6-964E-FAAF932C52B9}"/>
    <cellStyle name="Normal 15 8 5 3" xfId="19141" xr:uid="{F87C93C8-58FB-4587-9BA5-D34B1909F33F}"/>
    <cellStyle name="Normal 15 8 6" xfId="5659" xr:uid="{00000000-0005-0000-0000-000036090000}"/>
    <cellStyle name="Normal 15 8 6 2" xfId="13747" xr:uid="{C12445F2-A4C3-4E02-990F-5E1C9FEDFB68}"/>
    <cellStyle name="Normal 15 8 6 2 2" xfId="29923" xr:uid="{73A8838B-5A58-4B24-A119-958CD8EFE4A3}"/>
    <cellStyle name="Normal 15 8 6 3" xfId="21835" xr:uid="{F9A11FB0-DD44-42A8-AAF5-435AFB3A76DF}"/>
    <cellStyle name="Normal 15 8 7" xfId="8357" xr:uid="{EF050725-AA2F-4C58-A274-EAF0308685F5}"/>
    <cellStyle name="Normal 15 8 7 2" xfId="24533" xr:uid="{0F5E44CC-7EEF-4C4E-8BD6-49FBEDBEFFFB}"/>
    <cellStyle name="Normal 15 8 8" xfId="16445" xr:uid="{C86B214E-FE4C-4717-97EA-3FD9073F6BD9}"/>
    <cellStyle name="Normal 15 9" xfId="308" xr:uid="{00000000-0005-0000-0000-000037090000}"/>
    <cellStyle name="Normal 15 9 2" xfId="672" xr:uid="{00000000-0005-0000-0000-000038090000}"/>
    <cellStyle name="Normal 15 9 2 2" xfId="1347" xr:uid="{00000000-0005-0000-0000-000039090000}"/>
    <cellStyle name="Normal 15 9 2 2 2" xfId="2695" xr:uid="{00000000-0005-0000-0000-00003A090000}"/>
    <cellStyle name="Normal 15 9 2 2 2 2" xfId="5391" xr:uid="{00000000-0005-0000-0000-00003B090000}"/>
    <cellStyle name="Normal 15 9 2 2 2 2 2" xfId="13479" xr:uid="{84F68B41-261F-40E8-A0A1-F82DFA7D9745}"/>
    <cellStyle name="Normal 15 9 2 2 2 2 2 2" xfId="29655" xr:uid="{B4626E72-E35D-4F14-8A35-4966424AB1E6}"/>
    <cellStyle name="Normal 15 9 2 2 2 2 3" xfId="21567" xr:uid="{F69EF85F-43CF-4274-B0E9-2387B1D1B1AC}"/>
    <cellStyle name="Normal 15 9 2 2 2 3" xfId="8085" xr:uid="{00000000-0005-0000-0000-00003C090000}"/>
    <cellStyle name="Normal 15 9 2 2 2 3 2" xfId="16173" xr:uid="{07ED38D8-02A3-420C-87FC-F5A956D16F92}"/>
    <cellStyle name="Normal 15 9 2 2 2 3 2 2" xfId="32349" xr:uid="{7711F978-723C-4BB9-8851-8782056A0185}"/>
    <cellStyle name="Normal 15 9 2 2 2 3 3" xfId="24261" xr:uid="{5FA20B72-A7B7-4493-8414-D48CE5017C1C}"/>
    <cellStyle name="Normal 15 9 2 2 2 4" xfId="10783" xr:uid="{BB25A235-0F6E-4D1A-8395-C29891B2430D}"/>
    <cellStyle name="Normal 15 9 2 2 2 4 2" xfId="26959" xr:uid="{C1A90C26-778D-4D08-96CA-5EDBF0B4A79F}"/>
    <cellStyle name="Normal 15 9 2 2 2 5" xfId="18871" xr:uid="{45206FA8-B68E-4208-8881-D3C93182F6A5}"/>
    <cellStyle name="Normal 15 9 2 2 3" xfId="4044" xr:uid="{00000000-0005-0000-0000-00003D090000}"/>
    <cellStyle name="Normal 15 9 2 2 3 2" xfId="12132" xr:uid="{EC913C5E-4B8D-4650-B475-D543A9513CB2}"/>
    <cellStyle name="Normal 15 9 2 2 3 2 2" xfId="28308" xr:uid="{9B21455C-93B7-4F4D-A706-7FDC81F5EC69}"/>
    <cellStyle name="Normal 15 9 2 2 3 3" xfId="20220" xr:uid="{AB58A6E3-D861-48AD-91E8-32A71D8B808D}"/>
    <cellStyle name="Normal 15 9 2 2 4" xfId="6738" xr:uid="{00000000-0005-0000-0000-00003E090000}"/>
    <cellStyle name="Normal 15 9 2 2 4 2" xfId="14826" xr:uid="{2C272257-78EE-4324-82F1-6963B1A71DFB}"/>
    <cellStyle name="Normal 15 9 2 2 4 2 2" xfId="31002" xr:uid="{BDA203EB-2BDC-4BA6-B8A6-7C9518217CC4}"/>
    <cellStyle name="Normal 15 9 2 2 4 3" xfId="22914" xr:uid="{1E1ADF51-6809-47AD-B22A-E6A9D1FEC9D5}"/>
    <cellStyle name="Normal 15 9 2 2 5" xfId="9436" xr:uid="{DB0B75A1-6D73-4853-860D-D97F3FE42F37}"/>
    <cellStyle name="Normal 15 9 2 2 5 2" xfId="25612" xr:uid="{196F6F78-F337-412F-B3C6-59967B507BC4}"/>
    <cellStyle name="Normal 15 9 2 2 6" xfId="17524" xr:uid="{45389841-FFC6-4C77-AB0C-F26BD03C0276}"/>
    <cellStyle name="Normal 15 9 2 3" xfId="2023" xr:uid="{00000000-0005-0000-0000-00003F090000}"/>
    <cellStyle name="Normal 15 9 2 3 2" xfId="4719" xr:uid="{00000000-0005-0000-0000-000040090000}"/>
    <cellStyle name="Normal 15 9 2 3 2 2" xfId="12807" xr:uid="{12E1F50C-2958-4051-A064-38B76FB3E8B7}"/>
    <cellStyle name="Normal 15 9 2 3 2 2 2" xfId="28983" xr:uid="{71E94D52-7D69-4092-8512-93B098114925}"/>
    <cellStyle name="Normal 15 9 2 3 2 3" xfId="20895" xr:uid="{5415E5FB-AC53-4A11-AC6C-823D19900A7D}"/>
    <cellStyle name="Normal 15 9 2 3 3" xfId="7413" xr:uid="{00000000-0005-0000-0000-000041090000}"/>
    <cellStyle name="Normal 15 9 2 3 3 2" xfId="15501" xr:uid="{C75908D8-2555-4EFF-969C-E1E6A447C16F}"/>
    <cellStyle name="Normal 15 9 2 3 3 2 2" xfId="31677" xr:uid="{F9CA74CE-9F12-4B99-9A40-4B761D2EFFF5}"/>
    <cellStyle name="Normal 15 9 2 3 3 3" xfId="23589" xr:uid="{EC1C9A3F-15C9-4149-8468-4DE7A5112A8D}"/>
    <cellStyle name="Normal 15 9 2 3 4" xfId="10111" xr:uid="{CDF0E751-1DAC-46BC-929F-88187CF5C21C}"/>
    <cellStyle name="Normal 15 9 2 3 4 2" xfId="26287" xr:uid="{C80CFD63-C119-4178-903F-7CA0456992BD}"/>
    <cellStyle name="Normal 15 9 2 3 5" xfId="18199" xr:uid="{E2B6A33E-0894-475E-912C-7A896495E974}"/>
    <cellStyle name="Normal 15 9 2 4" xfId="3372" xr:uid="{00000000-0005-0000-0000-000042090000}"/>
    <cellStyle name="Normal 15 9 2 4 2" xfId="11460" xr:uid="{51B5E31B-A710-486D-A08E-8349C5F276DA}"/>
    <cellStyle name="Normal 15 9 2 4 2 2" xfId="27636" xr:uid="{B6284197-A341-4663-A1E8-2AB6C932CCCA}"/>
    <cellStyle name="Normal 15 9 2 4 3" xfId="19548" xr:uid="{0F5D5956-64FC-47E9-94B1-8D0EE16318EA}"/>
    <cellStyle name="Normal 15 9 2 5" xfId="6066" xr:uid="{00000000-0005-0000-0000-000043090000}"/>
    <cellStyle name="Normal 15 9 2 5 2" xfId="14154" xr:uid="{5C70ADC2-86DA-4280-B041-127F15E8640C}"/>
    <cellStyle name="Normal 15 9 2 5 2 2" xfId="30330" xr:uid="{A7818EC5-B41E-486C-A12A-0E911B7770DC}"/>
    <cellStyle name="Normal 15 9 2 5 3" xfId="22242" xr:uid="{92441836-CFC1-4D69-856C-9AE0F4B4DF6D}"/>
    <cellStyle name="Normal 15 9 2 6" xfId="8764" xr:uid="{D0CEDA2B-DE8A-44F8-9C50-FF5A9CAE88DF}"/>
    <cellStyle name="Normal 15 9 2 6 2" xfId="24940" xr:uid="{259F2FEA-9C13-41CB-AD22-B6FCAC7B4B94}"/>
    <cellStyle name="Normal 15 9 2 7" xfId="16852" xr:uid="{D00485E0-523B-478F-905D-7F53569FEEDB}"/>
    <cellStyle name="Normal 15 9 3" xfId="1011" xr:uid="{00000000-0005-0000-0000-000044090000}"/>
    <cellStyle name="Normal 15 9 3 2" xfId="2359" xr:uid="{00000000-0005-0000-0000-000045090000}"/>
    <cellStyle name="Normal 15 9 3 2 2" xfId="5055" xr:uid="{00000000-0005-0000-0000-000046090000}"/>
    <cellStyle name="Normal 15 9 3 2 2 2" xfId="13143" xr:uid="{97F0426D-22C0-4EC6-8AEB-DEF06508617F}"/>
    <cellStyle name="Normal 15 9 3 2 2 2 2" xfId="29319" xr:uid="{AA5AC5D0-2DE1-488E-A9E9-8A7F4E9DACC8}"/>
    <cellStyle name="Normal 15 9 3 2 2 3" xfId="21231" xr:uid="{5061E07F-EEBF-4BA2-A9F8-A153221CDDD2}"/>
    <cellStyle name="Normal 15 9 3 2 3" xfId="7749" xr:uid="{00000000-0005-0000-0000-000047090000}"/>
    <cellStyle name="Normal 15 9 3 2 3 2" xfId="15837" xr:uid="{89654315-5AF8-451E-A848-16A62C0DDDA1}"/>
    <cellStyle name="Normal 15 9 3 2 3 2 2" xfId="32013" xr:uid="{8F944D5A-20F0-45AC-B5F0-4FCA97C24BD3}"/>
    <cellStyle name="Normal 15 9 3 2 3 3" xfId="23925" xr:uid="{08D475C6-615B-4B9C-A51D-205648806F9C}"/>
    <cellStyle name="Normal 15 9 3 2 4" xfId="10447" xr:uid="{E823B2DE-EA92-4704-817E-E7C9FB79A8E2}"/>
    <cellStyle name="Normal 15 9 3 2 4 2" xfId="26623" xr:uid="{65CB5100-EC7F-4BFA-9A3B-32F6622589FC}"/>
    <cellStyle name="Normal 15 9 3 2 5" xfId="18535" xr:uid="{2A5FB281-B4D8-4879-9B36-DE6C8961E89B}"/>
    <cellStyle name="Normal 15 9 3 3" xfId="3708" xr:uid="{00000000-0005-0000-0000-000048090000}"/>
    <cellStyle name="Normal 15 9 3 3 2" xfId="11796" xr:uid="{40C3A965-75B7-4B40-8E33-032DAC36A420}"/>
    <cellStyle name="Normal 15 9 3 3 2 2" xfId="27972" xr:uid="{14C032CF-8025-4D4E-BE28-3CB13C42A26C}"/>
    <cellStyle name="Normal 15 9 3 3 3" xfId="19884" xr:uid="{8766A6EC-F16D-41D6-B57B-34FD5A0C873E}"/>
    <cellStyle name="Normal 15 9 3 4" xfId="6402" xr:uid="{00000000-0005-0000-0000-000049090000}"/>
    <cellStyle name="Normal 15 9 3 4 2" xfId="14490" xr:uid="{115FB27C-0701-4174-98FA-5983FD7A3284}"/>
    <cellStyle name="Normal 15 9 3 4 2 2" xfId="30666" xr:uid="{BE83DBF9-537C-47FC-B5AD-D50CAF10BDC4}"/>
    <cellStyle name="Normal 15 9 3 4 3" xfId="22578" xr:uid="{B8D24A0B-EE4F-4733-A5E2-4B5A6F350C71}"/>
    <cellStyle name="Normal 15 9 3 5" xfId="9100" xr:uid="{92F95E2E-5F36-4F4A-93ED-73520AED843A}"/>
    <cellStyle name="Normal 15 9 3 5 2" xfId="25276" xr:uid="{B80E989C-FDE4-4CFD-BC74-DE8BF3FD8413}"/>
    <cellStyle name="Normal 15 9 3 6" xfId="17188" xr:uid="{2A6303DC-4F94-4ECA-BE2C-5DB1C65A8246}"/>
    <cellStyle name="Normal 15 9 4" xfId="1687" xr:uid="{00000000-0005-0000-0000-00004A090000}"/>
    <cellStyle name="Normal 15 9 4 2" xfId="4383" xr:uid="{00000000-0005-0000-0000-00004B090000}"/>
    <cellStyle name="Normal 15 9 4 2 2" xfId="12471" xr:uid="{FE1EE5F5-5440-4FE4-952D-F6CDD316F952}"/>
    <cellStyle name="Normal 15 9 4 2 2 2" xfId="28647" xr:uid="{0A1C7AFF-1501-4213-88BD-DF9657A0DF5C}"/>
    <cellStyle name="Normal 15 9 4 2 3" xfId="20559" xr:uid="{503452BE-D155-43AB-8300-40694F18EF0C}"/>
    <cellStyle name="Normal 15 9 4 3" xfId="7077" xr:uid="{00000000-0005-0000-0000-00004C090000}"/>
    <cellStyle name="Normal 15 9 4 3 2" xfId="15165" xr:uid="{70BD27E9-13A7-44E4-8982-D850A40CD682}"/>
    <cellStyle name="Normal 15 9 4 3 2 2" xfId="31341" xr:uid="{D2405074-1C88-443F-9FB9-695E2339997B}"/>
    <cellStyle name="Normal 15 9 4 3 3" xfId="23253" xr:uid="{E679ABD4-B0EA-452B-8958-6BBF90A4E5E3}"/>
    <cellStyle name="Normal 15 9 4 4" xfId="9775" xr:uid="{C6B64E57-1ED2-403D-849C-44354D97CDA7}"/>
    <cellStyle name="Normal 15 9 4 4 2" xfId="25951" xr:uid="{99B8F036-8603-4808-8962-53920057082C}"/>
    <cellStyle name="Normal 15 9 4 5" xfId="17863" xr:uid="{06A178B2-19FD-47C1-9685-AC06C41A438B}"/>
    <cellStyle name="Normal 15 9 5" xfId="3036" xr:uid="{00000000-0005-0000-0000-00004D090000}"/>
    <cellStyle name="Normal 15 9 5 2" xfId="11124" xr:uid="{CBB2DFFF-8B4F-41A7-A362-E2A24841D537}"/>
    <cellStyle name="Normal 15 9 5 2 2" xfId="27300" xr:uid="{ADEEDFD0-53DB-46BC-8E62-9E236806EE1D}"/>
    <cellStyle name="Normal 15 9 5 3" xfId="19212" xr:uid="{4863C7FA-AD40-4C5A-964C-3E341BEEC127}"/>
    <cellStyle name="Normal 15 9 6" xfId="5730" xr:uid="{00000000-0005-0000-0000-00004E090000}"/>
    <cellStyle name="Normal 15 9 6 2" xfId="13818" xr:uid="{1A8422EE-313F-49AA-A01F-DA9015FC9458}"/>
    <cellStyle name="Normal 15 9 6 2 2" xfId="29994" xr:uid="{0865CB96-156D-4EBD-98FF-78EF9A23F283}"/>
    <cellStyle name="Normal 15 9 6 3" xfId="21906" xr:uid="{0173547B-BEEE-4F1D-A7FE-82FD59F7DE6F}"/>
    <cellStyle name="Normal 15 9 7" xfId="8428" xr:uid="{DD790DCB-490C-4A84-8ED4-ABABE1FE0F2F}"/>
    <cellStyle name="Normal 15 9 7 2" xfId="24604" xr:uid="{C06D983F-FC26-4520-A2BE-CBC25D644FF8}"/>
    <cellStyle name="Normal 15 9 8" xfId="16516" xr:uid="{B59D2BD0-C9C6-45C7-BB5B-9CD8279CD917}"/>
    <cellStyle name="Normal 16" xfId="35" xr:uid="{00000000-0005-0000-0000-00004F090000}"/>
    <cellStyle name="Normal 16 10" xfId="289" xr:uid="{00000000-0005-0000-0000-000050090000}"/>
    <cellStyle name="Normal 16 10 2" xfId="659" xr:uid="{00000000-0005-0000-0000-000051090000}"/>
    <cellStyle name="Normal 16 10 2 2" xfId="1334" xr:uid="{00000000-0005-0000-0000-000052090000}"/>
    <cellStyle name="Normal 16 10 2 2 2" xfId="2682" xr:uid="{00000000-0005-0000-0000-000053090000}"/>
    <cellStyle name="Normal 16 10 2 2 2 2" xfId="5378" xr:uid="{00000000-0005-0000-0000-000054090000}"/>
    <cellStyle name="Normal 16 10 2 2 2 2 2" xfId="13466" xr:uid="{C755C908-63E6-480C-875D-A985F01D8535}"/>
    <cellStyle name="Normal 16 10 2 2 2 2 2 2" xfId="29642" xr:uid="{1EB4B8A2-B62A-4AD4-A8F0-28DFAFDEE0CC}"/>
    <cellStyle name="Normal 16 10 2 2 2 2 3" xfId="21554" xr:uid="{6347FDED-3656-46D6-9C28-55C1910CF17A}"/>
    <cellStyle name="Normal 16 10 2 2 2 3" xfId="8072" xr:uid="{00000000-0005-0000-0000-000055090000}"/>
    <cellStyle name="Normal 16 10 2 2 2 3 2" xfId="16160" xr:uid="{609DD141-F64B-47E5-8D49-51864F0859DC}"/>
    <cellStyle name="Normal 16 10 2 2 2 3 2 2" xfId="32336" xr:uid="{B27C852C-0882-420E-ADB2-4736AC94C606}"/>
    <cellStyle name="Normal 16 10 2 2 2 3 3" xfId="24248" xr:uid="{DAEC8012-0905-44C0-BD1F-4B41CBF9F0C6}"/>
    <cellStyle name="Normal 16 10 2 2 2 4" xfId="10770" xr:uid="{FACDC76A-19BB-4E51-A156-B7F75ADC62DE}"/>
    <cellStyle name="Normal 16 10 2 2 2 4 2" xfId="26946" xr:uid="{FAF59C49-A2F0-4493-8781-25DB84D1ABD8}"/>
    <cellStyle name="Normal 16 10 2 2 2 5" xfId="18858" xr:uid="{4FFD92E0-CF28-4603-B288-0ABE45F98782}"/>
    <cellStyle name="Normal 16 10 2 2 3" xfId="4031" xr:uid="{00000000-0005-0000-0000-000056090000}"/>
    <cellStyle name="Normal 16 10 2 2 3 2" xfId="12119" xr:uid="{DFCE1A1C-4C18-4FB2-B96A-6DA4D65A8AA5}"/>
    <cellStyle name="Normal 16 10 2 2 3 2 2" xfId="28295" xr:uid="{2BF73C36-3020-4417-A1A8-58E6F05A4EAA}"/>
    <cellStyle name="Normal 16 10 2 2 3 3" xfId="20207" xr:uid="{658E40AC-8E5D-4A64-B5B4-4F0717572046}"/>
    <cellStyle name="Normal 16 10 2 2 4" xfId="6725" xr:uid="{00000000-0005-0000-0000-000057090000}"/>
    <cellStyle name="Normal 16 10 2 2 4 2" xfId="14813" xr:uid="{1D7A57F4-B773-4025-9064-AAF69BDC2B17}"/>
    <cellStyle name="Normal 16 10 2 2 4 2 2" xfId="30989" xr:uid="{8D405FB1-607C-4E35-923E-A220BD070094}"/>
    <cellStyle name="Normal 16 10 2 2 4 3" xfId="22901" xr:uid="{31A42398-DB9C-46DE-AF90-3EDABA439819}"/>
    <cellStyle name="Normal 16 10 2 2 5" xfId="9423" xr:uid="{E38A7A32-A49B-4045-A1EF-5DEA8F9881B8}"/>
    <cellStyle name="Normal 16 10 2 2 5 2" xfId="25599" xr:uid="{91AD4BDA-01A9-446A-A182-6AB34A417490}"/>
    <cellStyle name="Normal 16 10 2 2 6" xfId="17511" xr:uid="{825081A1-B4F9-42F6-9950-0AAE32709CC4}"/>
    <cellStyle name="Normal 16 10 2 3" xfId="2010" xr:uid="{00000000-0005-0000-0000-000058090000}"/>
    <cellStyle name="Normal 16 10 2 3 2" xfId="4706" xr:uid="{00000000-0005-0000-0000-000059090000}"/>
    <cellStyle name="Normal 16 10 2 3 2 2" xfId="12794" xr:uid="{7763EBDC-482E-45AC-86D7-E12A279F78D2}"/>
    <cellStyle name="Normal 16 10 2 3 2 2 2" xfId="28970" xr:uid="{91238D43-9817-4029-8F62-18FF67EA59A4}"/>
    <cellStyle name="Normal 16 10 2 3 2 3" xfId="20882" xr:uid="{5A9988E6-4279-4051-8502-0CD7B245652F}"/>
    <cellStyle name="Normal 16 10 2 3 3" xfId="7400" xr:uid="{00000000-0005-0000-0000-00005A090000}"/>
    <cellStyle name="Normal 16 10 2 3 3 2" xfId="15488" xr:uid="{DBFA2D03-A22A-4B46-B8AA-A3E6B29A8EB0}"/>
    <cellStyle name="Normal 16 10 2 3 3 2 2" xfId="31664" xr:uid="{5637C31B-1954-4539-86CA-BB60E53296BE}"/>
    <cellStyle name="Normal 16 10 2 3 3 3" xfId="23576" xr:uid="{1B8524D6-4D90-4A85-B599-0B2881AD8783}"/>
    <cellStyle name="Normal 16 10 2 3 4" xfId="10098" xr:uid="{8ADE3C85-DD80-4684-A1D1-A3B1202360C4}"/>
    <cellStyle name="Normal 16 10 2 3 4 2" xfId="26274" xr:uid="{441BACBC-DEC0-46B8-9026-0A6B007AA6E5}"/>
    <cellStyle name="Normal 16 10 2 3 5" xfId="18186" xr:uid="{893DF4FA-CA6B-47FB-ABF8-029EC6F75B39}"/>
    <cellStyle name="Normal 16 10 2 4" xfId="3359" xr:uid="{00000000-0005-0000-0000-00005B090000}"/>
    <cellStyle name="Normal 16 10 2 4 2" xfId="11447" xr:uid="{7BCD3BEE-C206-4708-B67E-EB43CB1AF1CC}"/>
    <cellStyle name="Normal 16 10 2 4 2 2" xfId="27623" xr:uid="{2ECC5409-33DB-4EF9-A20F-2E2417198D28}"/>
    <cellStyle name="Normal 16 10 2 4 3" xfId="19535" xr:uid="{544C9ABA-FF4F-4DB5-97B3-DB80E1F232F7}"/>
    <cellStyle name="Normal 16 10 2 5" xfId="6053" xr:uid="{00000000-0005-0000-0000-00005C090000}"/>
    <cellStyle name="Normal 16 10 2 5 2" xfId="14141" xr:uid="{311BAF6D-5628-460F-BC34-6CE53E57E1F5}"/>
    <cellStyle name="Normal 16 10 2 5 2 2" xfId="30317" xr:uid="{FF46A35B-D38E-4CEA-9513-150D5AE4FA17}"/>
    <cellStyle name="Normal 16 10 2 5 3" xfId="22229" xr:uid="{93FFE855-5265-43E7-8D58-8EF76B230D88}"/>
    <cellStyle name="Normal 16 10 2 6" xfId="8751" xr:uid="{562F4201-E09A-4A05-AA9E-64B587BCEDC1}"/>
    <cellStyle name="Normal 16 10 2 6 2" xfId="24927" xr:uid="{DD31F8AD-FAAF-4D58-B9BB-29CC05D1100F}"/>
    <cellStyle name="Normal 16 10 2 7" xfId="16839" xr:uid="{8D16A4C5-1096-4D30-AA18-277F28F36242}"/>
    <cellStyle name="Normal 16 10 3" xfId="998" xr:uid="{00000000-0005-0000-0000-00005D090000}"/>
    <cellStyle name="Normal 16 10 3 2" xfId="2346" xr:uid="{00000000-0005-0000-0000-00005E090000}"/>
    <cellStyle name="Normal 16 10 3 2 2" xfId="5042" xr:uid="{00000000-0005-0000-0000-00005F090000}"/>
    <cellStyle name="Normal 16 10 3 2 2 2" xfId="13130" xr:uid="{9ECD954C-BA1A-4072-8D21-A0EDA6F1A80F}"/>
    <cellStyle name="Normal 16 10 3 2 2 2 2" xfId="29306" xr:uid="{F62C7E46-CAF5-4B92-BE50-52E53B6EE514}"/>
    <cellStyle name="Normal 16 10 3 2 2 3" xfId="21218" xr:uid="{97D6E889-C43F-4F95-8EFF-9B8D7CF05AA0}"/>
    <cellStyle name="Normal 16 10 3 2 3" xfId="7736" xr:uid="{00000000-0005-0000-0000-000060090000}"/>
    <cellStyle name="Normal 16 10 3 2 3 2" xfId="15824" xr:uid="{5C138553-2A69-4484-8A18-6093EEDC618F}"/>
    <cellStyle name="Normal 16 10 3 2 3 2 2" xfId="32000" xr:uid="{351198C1-F38B-4E21-B10A-1AB8C0AEE815}"/>
    <cellStyle name="Normal 16 10 3 2 3 3" xfId="23912" xr:uid="{C48F4D48-CBBB-4447-8624-E068F1BF5477}"/>
    <cellStyle name="Normal 16 10 3 2 4" xfId="10434" xr:uid="{6A01E2A1-FF66-4302-84EE-0FB468F46ACB}"/>
    <cellStyle name="Normal 16 10 3 2 4 2" xfId="26610" xr:uid="{99B92C0C-365E-4FBD-8BA2-A815DCFA67FC}"/>
    <cellStyle name="Normal 16 10 3 2 5" xfId="18522" xr:uid="{C760AC9E-C1FC-41EC-B5A3-8C818C98B9DF}"/>
    <cellStyle name="Normal 16 10 3 3" xfId="3695" xr:uid="{00000000-0005-0000-0000-000061090000}"/>
    <cellStyle name="Normal 16 10 3 3 2" xfId="11783" xr:uid="{4B1CDB37-F4CE-4CD0-B974-07E964221844}"/>
    <cellStyle name="Normal 16 10 3 3 2 2" xfId="27959" xr:uid="{BBD896B7-88C2-4662-972F-1759F28224F3}"/>
    <cellStyle name="Normal 16 10 3 3 3" xfId="19871" xr:uid="{F725BF44-8BF8-42B8-A9B1-4D716B8E9FEF}"/>
    <cellStyle name="Normal 16 10 3 4" xfId="6389" xr:uid="{00000000-0005-0000-0000-000062090000}"/>
    <cellStyle name="Normal 16 10 3 4 2" xfId="14477" xr:uid="{64E120FB-611D-4EC6-8EDD-089A39FEE794}"/>
    <cellStyle name="Normal 16 10 3 4 2 2" xfId="30653" xr:uid="{0D6BC6D0-A29C-44BB-A732-8C2140813F29}"/>
    <cellStyle name="Normal 16 10 3 4 3" xfId="22565" xr:uid="{380B5164-E6C1-4AAB-9B44-4892F2159E54}"/>
    <cellStyle name="Normal 16 10 3 5" xfId="9087" xr:uid="{18BC58FF-95AD-40E5-8DC3-7A9B33A77DB7}"/>
    <cellStyle name="Normal 16 10 3 5 2" xfId="25263" xr:uid="{36FDA789-A652-42EE-8041-E954E855B20F}"/>
    <cellStyle name="Normal 16 10 3 6" xfId="17175" xr:uid="{C845E7F0-2878-4881-8722-D247081F2391}"/>
    <cellStyle name="Normal 16 10 4" xfId="1674" xr:uid="{00000000-0005-0000-0000-000063090000}"/>
    <cellStyle name="Normal 16 10 4 2" xfId="4370" xr:uid="{00000000-0005-0000-0000-000064090000}"/>
    <cellStyle name="Normal 16 10 4 2 2" xfId="12458" xr:uid="{FDB0F6C1-7FCD-45BC-84C4-E79380F81616}"/>
    <cellStyle name="Normal 16 10 4 2 2 2" xfId="28634" xr:uid="{205874A5-D711-4238-8CEF-65BC77D3F22E}"/>
    <cellStyle name="Normal 16 10 4 2 3" xfId="20546" xr:uid="{4A4571D8-ED6B-4517-AF1A-586B8F21D3A5}"/>
    <cellStyle name="Normal 16 10 4 3" xfId="7064" xr:uid="{00000000-0005-0000-0000-000065090000}"/>
    <cellStyle name="Normal 16 10 4 3 2" xfId="15152" xr:uid="{AAB02F1F-2D51-4BC0-9342-7A4A47C195A1}"/>
    <cellStyle name="Normal 16 10 4 3 2 2" xfId="31328" xr:uid="{0BEF9315-53A4-4097-A5C8-155B74C3C686}"/>
    <cellStyle name="Normal 16 10 4 3 3" xfId="23240" xr:uid="{BBED69E7-1592-48CA-89DA-E4AE689A9DE0}"/>
    <cellStyle name="Normal 16 10 4 4" xfId="9762" xr:uid="{E8BFE45B-EB8E-4821-81F5-409A01D38F46}"/>
    <cellStyle name="Normal 16 10 4 4 2" xfId="25938" xr:uid="{A3E6B538-C52F-4B3D-A92A-91898176ABF0}"/>
    <cellStyle name="Normal 16 10 4 5" xfId="17850" xr:uid="{ECBCB1BB-933B-4505-ABAF-7CD5EF7F2EFF}"/>
    <cellStyle name="Normal 16 10 5" xfId="3023" xr:uid="{00000000-0005-0000-0000-000066090000}"/>
    <cellStyle name="Normal 16 10 5 2" xfId="11111" xr:uid="{5CD4C396-5440-422B-993B-7E915931F27F}"/>
    <cellStyle name="Normal 16 10 5 2 2" xfId="27287" xr:uid="{DF02D266-AECC-4FF4-A209-539645EA6EAE}"/>
    <cellStyle name="Normal 16 10 5 3" xfId="19199" xr:uid="{0C1F8215-984F-4E9D-A033-407B0EF9FEAC}"/>
    <cellStyle name="Normal 16 10 6" xfId="5717" xr:uid="{00000000-0005-0000-0000-000067090000}"/>
    <cellStyle name="Normal 16 10 6 2" xfId="13805" xr:uid="{22565BE1-30C8-44A0-BF03-87152187EA05}"/>
    <cellStyle name="Normal 16 10 6 2 2" xfId="29981" xr:uid="{5921E152-042B-4FEE-A6AC-6D9F2B6D7722}"/>
    <cellStyle name="Normal 16 10 6 3" xfId="21893" xr:uid="{F4DB8D5F-D447-491E-BEFF-CD918D8C1812}"/>
    <cellStyle name="Normal 16 10 7" xfId="8415" xr:uid="{F8B69854-1EFE-41D9-AB13-9C84B7AD2487}"/>
    <cellStyle name="Normal 16 10 7 2" xfId="24591" xr:uid="{A4D1F51B-A128-4986-B613-9D02355BF861}"/>
    <cellStyle name="Normal 16 10 8" xfId="16503" xr:uid="{D778775A-005B-4847-A334-7DD02F5F7A32}"/>
    <cellStyle name="Normal 16 11" xfId="353" xr:uid="{00000000-0005-0000-0000-000068090000}"/>
    <cellStyle name="Normal 16 11 2" xfId="708" xr:uid="{00000000-0005-0000-0000-000069090000}"/>
    <cellStyle name="Normal 16 11 2 2" xfId="1383" xr:uid="{00000000-0005-0000-0000-00006A090000}"/>
    <cellStyle name="Normal 16 11 2 2 2" xfId="2731" xr:uid="{00000000-0005-0000-0000-00006B090000}"/>
    <cellStyle name="Normal 16 11 2 2 2 2" xfId="5427" xr:uid="{00000000-0005-0000-0000-00006C090000}"/>
    <cellStyle name="Normal 16 11 2 2 2 2 2" xfId="13515" xr:uid="{2254E0D0-8ABD-45A4-A642-A4196705EEED}"/>
    <cellStyle name="Normal 16 11 2 2 2 2 2 2" xfId="29691" xr:uid="{1C490751-C59D-4419-A2A0-683351900ABE}"/>
    <cellStyle name="Normal 16 11 2 2 2 2 3" xfId="21603" xr:uid="{F2B6D0DF-2A42-4CCB-81C9-28553061000E}"/>
    <cellStyle name="Normal 16 11 2 2 2 3" xfId="8121" xr:uid="{00000000-0005-0000-0000-00006D090000}"/>
    <cellStyle name="Normal 16 11 2 2 2 3 2" xfId="16209" xr:uid="{4497DE34-9306-40C4-A77A-CD5451FF6017}"/>
    <cellStyle name="Normal 16 11 2 2 2 3 2 2" xfId="32385" xr:uid="{B916E62E-6804-4674-A045-733D2BC2AFCC}"/>
    <cellStyle name="Normal 16 11 2 2 2 3 3" xfId="24297" xr:uid="{4AFAA846-8A55-41FD-B0EE-0A9E6A97C832}"/>
    <cellStyle name="Normal 16 11 2 2 2 4" xfId="10819" xr:uid="{CA2B1AE3-9F8D-4817-A230-1F1D4723055F}"/>
    <cellStyle name="Normal 16 11 2 2 2 4 2" xfId="26995" xr:uid="{F3BF8DAD-80C7-4FE3-8655-3D5E9F3688DD}"/>
    <cellStyle name="Normal 16 11 2 2 2 5" xfId="18907" xr:uid="{273BF889-F416-4FBC-B448-4EA2E4BEB38A}"/>
    <cellStyle name="Normal 16 11 2 2 3" xfId="4080" xr:uid="{00000000-0005-0000-0000-00006E090000}"/>
    <cellStyle name="Normal 16 11 2 2 3 2" xfId="12168" xr:uid="{DEDD5BC9-6A83-4A1A-B47A-006B26FDF947}"/>
    <cellStyle name="Normal 16 11 2 2 3 2 2" xfId="28344" xr:uid="{C48E3ECE-6FE7-4E4A-A5BC-28EA70C30EF8}"/>
    <cellStyle name="Normal 16 11 2 2 3 3" xfId="20256" xr:uid="{AAD0C74C-A0B9-4F4C-9E7B-EB0238325DBE}"/>
    <cellStyle name="Normal 16 11 2 2 4" xfId="6774" xr:uid="{00000000-0005-0000-0000-00006F090000}"/>
    <cellStyle name="Normal 16 11 2 2 4 2" xfId="14862" xr:uid="{D16770AE-F246-4F28-A69C-88CCB60947D7}"/>
    <cellStyle name="Normal 16 11 2 2 4 2 2" xfId="31038" xr:uid="{6C53BAB9-99C8-4993-8916-828A83D10FEB}"/>
    <cellStyle name="Normal 16 11 2 2 4 3" xfId="22950" xr:uid="{F088B276-3AA3-4984-B3A9-C54B47FD94AC}"/>
    <cellStyle name="Normal 16 11 2 2 5" xfId="9472" xr:uid="{5A648D54-7D65-44CB-9EF0-39CC6D1E9CF1}"/>
    <cellStyle name="Normal 16 11 2 2 5 2" xfId="25648" xr:uid="{06FB7BFB-7E54-43DC-8773-F926149B2734}"/>
    <cellStyle name="Normal 16 11 2 2 6" xfId="17560" xr:uid="{35EF3065-78FB-4352-8C00-F6C1F8FDC9DD}"/>
    <cellStyle name="Normal 16 11 2 3" xfId="2059" xr:uid="{00000000-0005-0000-0000-000070090000}"/>
    <cellStyle name="Normal 16 11 2 3 2" xfId="4755" xr:uid="{00000000-0005-0000-0000-000071090000}"/>
    <cellStyle name="Normal 16 11 2 3 2 2" xfId="12843" xr:uid="{7280E0F8-11F4-4BEC-83BC-D7B193006608}"/>
    <cellStyle name="Normal 16 11 2 3 2 2 2" xfId="29019" xr:uid="{BFD044A0-9397-4C54-B426-40A4B0C54B66}"/>
    <cellStyle name="Normal 16 11 2 3 2 3" xfId="20931" xr:uid="{58A08DA0-B683-4E61-A18D-5A1BC0D8772B}"/>
    <cellStyle name="Normal 16 11 2 3 3" xfId="7449" xr:uid="{00000000-0005-0000-0000-000072090000}"/>
    <cellStyle name="Normal 16 11 2 3 3 2" xfId="15537" xr:uid="{D8E4A2DC-84C2-4580-B4F8-0D1E770D4CFE}"/>
    <cellStyle name="Normal 16 11 2 3 3 2 2" xfId="31713" xr:uid="{A48D113E-1257-4C97-8B40-21F7BA875BD2}"/>
    <cellStyle name="Normal 16 11 2 3 3 3" xfId="23625" xr:uid="{35492156-F71E-4CDC-A8A1-15EC5E2BB257}"/>
    <cellStyle name="Normal 16 11 2 3 4" xfId="10147" xr:uid="{E16A6CC7-0EAD-400B-8FA2-BF2C6C26E033}"/>
    <cellStyle name="Normal 16 11 2 3 4 2" xfId="26323" xr:uid="{D190F477-DEA9-4FF8-9262-D939A6E5247A}"/>
    <cellStyle name="Normal 16 11 2 3 5" xfId="18235" xr:uid="{CE0FB46A-E019-4D7C-982A-A8C5B2271517}"/>
    <cellStyle name="Normal 16 11 2 4" xfId="3408" xr:uid="{00000000-0005-0000-0000-000073090000}"/>
    <cellStyle name="Normal 16 11 2 4 2" xfId="11496" xr:uid="{C6B86150-D305-4B9D-B30F-4171D9704024}"/>
    <cellStyle name="Normal 16 11 2 4 2 2" xfId="27672" xr:uid="{EAB7DF5F-8638-491D-9F1E-C34614DA0F53}"/>
    <cellStyle name="Normal 16 11 2 4 3" xfId="19584" xr:uid="{B2D99BA1-C3F5-4864-83E3-6DC56CEAD174}"/>
    <cellStyle name="Normal 16 11 2 5" xfId="6102" xr:uid="{00000000-0005-0000-0000-000074090000}"/>
    <cellStyle name="Normal 16 11 2 5 2" xfId="14190" xr:uid="{D27DD3DB-2062-42D1-B7D1-27D8F3DAA028}"/>
    <cellStyle name="Normal 16 11 2 5 2 2" xfId="30366" xr:uid="{6EC1B7C4-ACB2-4FB7-AC05-8CF301C66AB3}"/>
    <cellStyle name="Normal 16 11 2 5 3" xfId="22278" xr:uid="{1D9F88E7-CE1D-42BC-BDF9-D8701A3B6E16}"/>
    <cellStyle name="Normal 16 11 2 6" xfId="8800" xr:uid="{A1F07BD9-6F14-4E4E-A3EC-1B6147FCE4EF}"/>
    <cellStyle name="Normal 16 11 2 6 2" xfId="24976" xr:uid="{32907621-0FCC-4230-BA1F-3CB2FAD862F2}"/>
    <cellStyle name="Normal 16 11 2 7" xfId="16888" xr:uid="{6B5FE326-2D58-49BB-97C8-DD62B604B185}"/>
    <cellStyle name="Normal 16 11 3" xfId="1047" xr:uid="{00000000-0005-0000-0000-000075090000}"/>
    <cellStyle name="Normal 16 11 3 2" xfId="2395" xr:uid="{00000000-0005-0000-0000-000076090000}"/>
    <cellStyle name="Normal 16 11 3 2 2" xfId="5091" xr:uid="{00000000-0005-0000-0000-000077090000}"/>
    <cellStyle name="Normal 16 11 3 2 2 2" xfId="13179" xr:uid="{1F9D830A-B37A-4B0D-9A79-61465C155ECC}"/>
    <cellStyle name="Normal 16 11 3 2 2 2 2" xfId="29355" xr:uid="{A42E13CB-2657-40F2-9580-7719541C6703}"/>
    <cellStyle name="Normal 16 11 3 2 2 3" xfId="21267" xr:uid="{C073F3E5-D6F8-4DFD-9D16-1F7CB9419DD3}"/>
    <cellStyle name="Normal 16 11 3 2 3" xfId="7785" xr:uid="{00000000-0005-0000-0000-000078090000}"/>
    <cellStyle name="Normal 16 11 3 2 3 2" xfId="15873" xr:uid="{D44D28EB-86A1-4CEA-BA45-4B9A2BD72FCB}"/>
    <cellStyle name="Normal 16 11 3 2 3 2 2" xfId="32049" xr:uid="{254C814D-1CAB-4E37-B40F-C10C4AD48353}"/>
    <cellStyle name="Normal 16 11 3 2 3 3" xfId="23961" xr:uid="{B4CDB148-6A22-4DD0-B28A-C0716CAAC4C3}"/>
    <cellStyle name="Normal 16 11 3 2 4" xfId="10483" xr:uid="{3556EBEF-7989-4F4A-9A9E-27C0AB1F8A66}"/>
    <cellStyle name="Normal 16 11 3 2 4 2" xfId="26659" xr:uid="{D67CF064-842C-4067-BC74-8E48A689B43B}"/>
    <cellStyle name="Normal 16 11 3 2 5" xfId="18571" xr:uid="{6A49ABE8-0EBD-49F1-AAED-99877AFDF7DB}"/>
    <cellStyle name="Normal 16 11 3 3" xfId="3744" xr:uid="{00000000-0005-0000-0000-000079090000}"/>
    <cellStyle name="Normal 16 11 3 3 2" xfId="11832" xr:uid="{DB5CC1C4-C9C9-4722-8FB0-557C8CCB95AE}"/>
    <cellStyle name="Normal 16 11 3 3 2 2" xfId="28008" xr:uid="{F6EC4D6B-CDCB-478C-9747-3D280FAB8BFE}"/>
    <cellStyle name="Normal 16 11 3 3 3" xfId="19920" xr:uid="{140E496C-3CDF-4364-9F0B-2042B364731A}"/>
    <cellStyle name="Normal 16 11 3 4" xfId="6438" xr:uid="{00000000-0005-0000-0000-00007A090000}"/>
    <cellStyle name="Normal 16 11 3 4 2" xfId="14526" xr:uid="{9194E1A7-BFE8-4183-B071-A8AE62FDBF75}"/>
    <cellStyle name="Normal 16 11 3 4 2 2" xfId="30702" xr:uid="{AA77823A-B420-42E4-A989-8C481D2FDBA9}"/>
    <cellStyle name="Normal 16 11 3 4 3" xfId="22614" xr:uid="{5B408631-DEE4-4635-BC6D-DFF5DBB8464D}"/>
    <cellStyle name="Normal 16 11 3 5" xfId="9136" xr:uid="{3C8EF084-F451-4AEE-9114-EC693EBE5D77}"/>
    <cellStyle name="Normal 16 11 3 5 2" xfId="25312" xr:uid="{21D3B899-3B9A-4EF2-BD89-D3698840F265}"/>
    <cellStyle name="Normal 16 11 3 6" xfId="17224" xr:uid="{B11F54E6-D39C-448B-9840-A990A6F495C2}"/>
    <cellStyle name="Normal 16 11 4" xfId="1723" xr:uid="{00000000-0005-0000-0000-00007B090000}"/>
    <cellStyle name="Normal 16 11 4 2" xfId="4419" xr:uid="{00000000-0005-0000-0000-00007C090000}"/>
    <cellStyle name="Normal 16 11 4 2 2" xfId="12507" xr:uid="{16C0EB28-7DF0-4A58-BA07-820ED8A5E85D}"/>
    <cellStyle name="Normal 16 11 4 2 2 2" xfId="28683" xr:uid="{7DB044B3-BB57-41CF-BF8F-73D2831DD148}"/>
    <cellStyle name="Normal 16 11 4 2 3" xfId="20595" xr:uid="{7F2EA559-F684-4A2E-8D2C-1D812135EF8B}"/>
    <cellStyle name="Normal 16 11 4 3" xfId="7113" xr:uid="{00000000-0005-0000-0000-00007D090000}"/>
    <cellStyle name="Normal 16 11 4 3 2" xfId="15201" xr:uid="{578E1782-93C5-4C5D-ACAC-B35749E418CC}"/>
    <cellStyle name="Normal 16 11 4 3 2 2" xfId="31377" xr:uid="{1016B98C-6228-40F4-9905-61E235B0E833}"/>
    <cellStyle name="Normal 16 11 4 3 3" xfId="23289" xr:uid="{E3E807FF-B570-4CEB-B36F-4EB43C72FEF8}"/>
    <cellStyle name="Normal 16 11 4 4" xfId="9811" xr:uid="{E75A70AF-D679-476C-9EAA-CF5CD40BEB11}"/>
    <cellStyle name="Normal 16 11 4 4 2" xfId="25987" xr:uid="{D9E44F7D-04BD-4083-8BE3-584148AD260D}"/>
    <cellStyle name="Normal 16 11 4 5" xfId="17899" xr:uid="{B424A825-7287-4F0D-9DD9-C5D3D54619AD}"/>
    <cellStyle name="Normal 16 11 5" xfId="3072" xr:uid="{00000000-0005-0000-0000-00007E090000}"/>
    <cellStyle name="Normal 16 11 5 2" xfId="11160" xr:uid="{0B819BB2-CC5E-4971-91C4-2F95346AFB19}"/>
    <cellStyle name="Normal 16 11 5 2 2" xfId="27336" xr:uid="{D388FC26-F6ED-47F3-A7AD-45F1C8901881}"/>
    <cellStyle name="Normal 16 11 5 3" xfId="19248" xr:uid="{0571A88D-6F16-46BF-89E3-73453BEF42AD}"/>
    <cellStyle name="Normal 16 11 6" xfId="5766" xr:uid="{00000000-0005-0000-0000-00007F090000}"/>
    <cellStyle name="Normal 16 11 6 2" xfId="13854" xr:uid="{5B194C06-A6CF-4037-A034-482A6FC41D90}"/>
    <cellStyle name="Normal 16 11 6 2 2" xfId="30030" xr:uid="{33540174-D5F5-41F1-B5AC-F02DE5822C60}"/>
    <cellStyle name="Normal 16 11 6 3" xfId="21942" xr:uid="{CF386E55-09AB-4CD9-BF1F-E0F584E12E4A}"/>
    <cellStyle name="Normal 16 11 7" xfId="8464" xr:uid="{C57D2F3E-528D-4EEF-BB1F-8AF3807033F1}"/>
    <cellStyle name="Normal 16 11 7 2" xfId="24640" xr:uid="{F317B5B2-4AD5-4762-91C3-167F02E19317}"/>
    <cellStyle name="Normal 16 11 8" xfId="16552" xr:uid="{507CE02B-A37F-4969-8851-0B6AB4135619}"/>
    <cellStyle name="Normal 16 12" xfId="257" xr:uid="{00000000-0005-0000-0000-000080090000}"/>
    <cellStyle name="Normal 16 12 2" xfId="631" xr:uid="{00000000-0005-0000-0000-000081090000}"/>
    <cellStyle name="Normal 16 12 2 2" xfId="1306" xr:uid="{00000000-0005-0000-0000-000082090000}"/>
    <cellStyle name="Normal 16 12 2 2 2" xfId="2654" xr:uid="{00000000-0005-0000-0000-000083090000}"/>
    <cellStyle name="Normal 16 12 2 2 2 2" xfId="5350" xr:uid="{00000000-0005-0000-0000-000084090000}"/>
    <cellStyle name="Normal 16 12 2 2 2 2 2" xfId="13438" xr:uid="{2F3EE893-43D6-47B8-8F17-AB869B7448F5}"/>
    <cellStyle name="Normal 16 12 2 2 2 2 2 2" xfId="29614" xr:uid="{F121BC55-5597-4648-A0F3-C93FD6EA6FA5}"/>
    <cellStyle name="Normal 16 12 2 2 2 2 3" xfId="21526" xr:uid="{11324F59-AEAE-4FC1-A299-52436DF020AC}"/>
    <cellStyle name="Normal 16 12 2 2 2 3" xfId="8044" xr:uid="{00000000-0005-0000-0000-000085090000}"/>
    <cellStyle name="Normal 16 12 2 2 2 3 2" xfId="16132" xr:uid="{258EC174-9C36-41C9-818A-149528C4F39B}"/>
    <cellStyle name="Normal 16 12 2 2 2 3 2 2" xfId="32308" xr:uid="{0473166F-937A-499D-B3F5-146E788F90CD}"/>
    <cellStyle name="Normal 16 12 2 2 2 3 3" xfId="24220" xr:uid="{5FDF28A3-7D1F-4B43-A6F0-77C3821210BB}"/>
    <cellStyle name="Normal 16 12 2 2 2 4" xfId="10742" xr:uid="{4A6800BE-66D0-459E-9FCB-A664775E76DE}"/>
    <cellStyle name="Normal 16 12 2 2 2 4 2" xfId="26918" xr:uid="{77C44827-EEF8-40F8-878D-95BD65E37D18}"/>
    <cellStyle name="Normal 16 12 2 2 2 5" xfId="18830" xr:uid="{32FECF47-A9D8-460C-8FF6-EB15B150AFA9}"/>
    <cellStyle name="Normal 16 12 2 2 3" xfId="4003" xr:uid="{00000000-0005-0000-0000-000086090000}"/>
    <cellStyle name="Normal 16 12 2 2 3 2" xfId="12091" xr:uid="{534F16C3-6B2D-4582-84EE-EBA0BF5516B0}"/>
    <cellStyle name="Normal 16 12 2 2 3 2 2" xfId="28267" xr:uid="{4D2EEDF2-554D-4325-8C4A-C967A26C8ED9}"/>
    <cellStyle name="Normal 16 12 2 2 3 3" xfId="20179" xr:uid="{73760E49-70CE-4216-9395-50D48EA0D3ED}"/>
    <cellStyle name="Normal 16 12 2 2 4" xfId="6697" xr:uid="{00000000-0005-0000-0000-000087090000}"/>
    <cellStyle name="Normal 16 12 2 2 4 2" xfId="14785" xr:uid="{DAEA3A9D-803E-4204-BD5A-7B78C1376CB9}"/>
    <cellStyle name="Normal 16 12 2 2 4 2 2" xfId="30961" xr:uid="{646564BF-A38A-465B-AF10-202415C9BA7F}"/>
    <cellStyle name="Normal 16 12 2 2 4 3" xfId="22873" xr:uid="{6235EA58-C273-49B7-9AAA-4E9317FD35D6}"/>
    <cellStyle name="Normal 16 12 2 2 5" xfId="9395" xr:uid="{66B8FB26-CA05-4767-8157-30C7DBB1B447}"/>
    <cellStyle name="Normal 16 12 2 2 5 2" xfId="25571" xr:uid="{E0735AC8-80DA-43C0-B85E-3CD5494503B2}"/>
    <cellStyle name="Normal 16 12 2 2 6" xfId="17483" xr:uid="{72CF44D1-A1D9-4BC0-9CFE-B508F04B1AA4}"/>
    <cellStyle name="Normal 16 12 2 3" xfId="1982" xr:uid="{00000000-0005-0000-0000-000088090000}"/>
    <cellStyle name="Normal 16 12 2 3 2" xfId="4678" xr:uid="{00000000-0005-0000-0000-000089090000}"/>
    <cellStyle name="Normal 16 12 2 3 2 2" xfId="12766" xr:uid="{A7D24249-14D9-484C-9AD9-D28C4A83D839}"/>
    <cellStyle name="Normal 16 12 2 3 2 2 2" xfId="28942" xr:uid="{B1789727-56B1-4AAD-B558-6D7312D7641A}"/>
    <cellStyle name="Normal 16 12 2 3 2 3" xfId="20854" xr:uid="{9FF43EE7-BDBA-4376-96BC-2D8AC1721401}"/>
    <cellStyle name="Normal 16 12 2 3 3" xfId="7372" xr:uid="{00000000-0005-0000-0000-00008A090000}"/>
    <cellStyle name="Normal 16 12 2 3 3 2" xfId="15460" xr:uid="{CFD5E0D8-1D1E-41E6-984F-CB01B14B2592}"/>
    <cellStyle name="Normal 16 12 2 3 3 2 2" xfId="31636" xr:uid="{B6240ACD-4B65-4064-8CF8-A0931D2379B2}"/>
    <cellStyle name="Normal 16 12 2 3 3 3" xfId="23548" xr:uid="{EABD1243-27B9-47B4-8865-26D21B2B24E3}"/>
    <cellStyle name="Normal 16 12 2 3 4" xfId="10070" xr:uid="{B054E4B1-E252-4D5D-A80E-C87A291A9AC5}"/>
    <cellStyle name="Normal 16 12 2 3 4 2" xfId="26246" xr:uid="{CC53A69B-6B00-45C4-9661-859CE70EE073}"/>
    <cellStyle name="Normal 16 12 2 3 5" xfId="18158" xr:uid="{F3FEBC0F-E385-4C64-A672-E5A6476AB64E}"/>
    <cellStyle name="Normal 16 12 2 4" xfId="3331" xr:uid="{00000000-0005-0000-0000-00008B090000}"/>
    <cellStyle name="Normal 16 12 2 4 2" xfId="11419" xr:uid="{B7578B1B-EF29-46B7-A7E6-6C1F0D53957D}"/>
    <cellStyle name="Normal 16 12 2 4 2 2" xfId="27595" xr:uid="{EA070F2F-0F6D-45A4-809B-E5E48D0225B8}"/>
    <cellStyle name="Normal 16 12 2 4 3" xfId="19507" xr:uid="{BEC7FCA7-C81C-4DDF-B31C-781D997470B4}"/>
    <cellStyle name="Normal 16 12 2 5" xfId="6025" xr:uid="{00000000-0005-0000-0000-00008C090000}"/>
    <cellStyle name="Normal 16 12 2 5 2" xfId="14113" xr:uid="{2BDAAB99-929E-45E1-A03A-394952930AC8}"/>
    <cellStyle name="Normal 16 12 2 5 2 2" xfId="30289" xr:uid="{6CCDFAC1-D6F3-4387-9B5E-2322787785D9}"/>
    <cellStyle name="Normal 16 12 2 5 3" xfId="22201" xr:uid="{2DA8CAD7-3CD6-4E18-AF28-A6C5700D256B}"/>
    <cellStyle name="Normal 16 12 2 6" xfId="8723" xr:uid="{994EFC7B-894F-4AAA-A8E8-1A6F95F04AF8}"/>
    <cellStyle name="Normal 16 12 2 6 2" xfId="24899" xr:uid="{A4A14211-FEF7-4495-A428-99A057404E65}"/>
    <cellStyle name="Normal 16 12 2 7" xfId="16811" xr:uid="{8EF55D01-5630-4C2A-A521-1AF0C4C43C63}"/>
    <cellStyle name="Normal 16 12 3" xfId="970" xr:uid="{00000000-0005-0000-0000-00008D090000}"/>
    <cellStyle name="Normal 16 12 3 2" xfId="2318" xr:uid="{00000000-0005-0000-0000-00008E090000}"/>
    <cellStyle name="Normal 16 12 3 2 2" xfId="5014" xr:uid="{00000000-0005-0000-0000-00008F090000}"/>
    <cellStyle name="Normal 16 12 3 2 2 2" xfId="13102" xr:uid="{F9081235-41FF-4FF5-877C-21424FE53DCD}"/>
    <cellStyle name="Normal 16 12 3 2 2 2 2" xfId="29278" xr:uid="{9F5C93DE-2C8D-439E-9AB1-D29E76D1A6D5}"/>
    <cellStyle name="Normal 16 12 3 2 2 3" xfId="21190" xr:uid="{6F5E7A16-D9FE-4366-84A8-F1DB4E9381AA}"/>
    <cellStyle name="Normal 16 12 3 2 3" xfId="7708" xr:uid="{00000000-0005-0000-0000-000090090000}"/>
    <cellStyle name="Normal 16 12 3 2 3 2" xfId="15796" xr:uid="{1BD5C7EA-8B00-41A2-966A-D46C1394396C}"/>
    <cellStyle name="Normal 16 12 3 2 3 2 2" xfId="31972" xr:uid="{7E9D69E7-E98A-4412-90B0-724B7106E354}"/>
    <cellStyle name="Normal 16 12 3 2 3 3" xfId="23884" xr:uid="{A993B0BF-32CC-4439-BAED-C8FC79FD1D89}"/>
    <cellStyle name="Normal 16 12 3 2 4" xfId="10406" xr:uid="{49EFD56A-3DE3-43B1-99CC-FD239C4D548E}"/>
    <cellStyle name="Normal 16 12 3 2 4 2" xfId="26582" xr:uid="{9A66A469-460C-4838-A442-9755DC079E5F}"/>
    <cellStyle name="Normal 16 12 3 2 5" xfId="18494" xr:uid="{866ED0CA-188D-4D17-A493-97C400A27A28}"/>
    <cellStyle name="Normal 16 12 3 3" xfId="3667" xr:uid="{00000000-0005-0000-0000-000091090000}"/>
    <cellStyle name="Normal 16 12 3 3 2" xfId="11755" xr:uid="{CE6603E5-215C-428D-9ACC-047C96FD704A}"/>
    <cellStyle name="Normal 16 12 3 3 2 2" xfId="27931" xr:uid="{624E7181-AE24-42DF-AE43-AB9C64409A74}"/>
    <cellStyle name="Normal 16 12 3 3 3" xfId="19843" xr:uid="{5D2A5CFB-A80C-4822-BF89-60789EAD4EDB}"/>
    <cellStyle name="Normal 16 12 3 4" xfId="6361" xr:uid="{00000000-0005-0000-0000-000092090000}"/>
    <cellStyle name="Normal 16 12 3 4 2" xfId="14449" xr:uid="{C86EA2A9-ABB9-4F0A-8245-ED859D56A307}"/>
    <cellStyle name="Normal 16 12 3 4 2 2" xfId="30625" xr:uid="{EE427BED-4FAB-4579-8F52-19AA4CA3613D}"/>
    <cellStyle name="Normal 16 12 3 4 3" xfId="22537" xr:uid="{E07D6DCF-2417-4147-81F8-589302A38746}"/>
    <cellStyle name="Normal 16 12 3 5" xfId="9059" xr:uid="{83B09B9D-D4D3-4BFD-90AF-CD09399AAB21}"/>
    <cellStyle name="Normal 16 12 3 5 2" xfId="25235" xr:uid="{CE12D522-2CA2-4800-A5C0-6831B10910CE}"/>
    <cellStyle name="Normal 16 12 3 6" xfId="17147" xr:uid="{1F789ED9-E023-4B3C-BD92-8059442EE34A}"/>
    <cellStyle name="Normal 16 12 4" xfId="1646" xr:uid="{00000000-0005-0000-0000-000093090000}"/>
    <cellStyle name="Normal 16 12 4 2" xfId="4342" xr:uid="{00000000-0005-0000-0000-000094090000}"/>
    <cellStyle name="Normal 16 12 4 2 2" xfId="12430" xr:uid="{5FCBA3F2-7641-4447-A92C-39DF6ACD9856}"/>
    <cellStyle name="Normal 16 12 4 2 2 2" xfId="28606" xr:uid="{FA15DFA3-2EFE-4D0D-8A22-2D71BEE3586E}"/>
    <cellStyle name="Normal 16 12 4 2 3" xfId="20518" xr:uid="{48C4FA54-BE0E-4D8A-9334-A8DF4B2FE9FB}"/>
    <cellStyle name="Normal 16 12 4 3" xfId="7036" xr:uid="{00000000-0005-0000-0000-000095090000}"/>
    <cellStyle name="Normal 16 12 4 3 2" xfId="15124" xr:uid="{4B0D8623-CD99-4C42-9988-6C02A8BD5171}"/>
    <cellStyle name="Normal 16 12 4 3 2 2" xfId="31300" xr:uid="{CCAAC4A6-310B-4FA6-8A79-D7129A3E8A95}"/>
    <cellStyle name="Normal 16 12 4 3 3" xfId="23212" xr:uid="{F56263C1-211A-417C-A633-74DC18F38CAD}"/>
    <cellStyle name="Normal 16 12 4 4" xfId="9734" xr:uid="{62B1BECC-8553-462C-9A2A-B4F6910765DE}"/>
    <cellStyle name="Normal 16 12 4 4 2" xfId="25910" xr:uid="{7951C9F9-40B8-498B-A7F8-0DAB6492EC12}"/>
    <cellStyle name="Normal 16 12 4 5" xfId="17822" xr:uid="{BFBB4754-50D1-4219-8713-621CFD2DE3E2}"/>
    <cellStyle name="Normal 16 12 5" xfId="2995" xr:uid="{00000000-0005-0000-0000-000096090000}"/>
    <cellStyle name="Normal 16 12 5 2" xfId="11083" xr:uid="{9DCB591D-36E7-4A41-8EF7-7980E97A1711}"/>
    <cellStyle name="Normal 16 12 5 2 2" xfId="27259" xr:uid="{B9B50D7F-A295-4F91-B370-6F473CBBE36A}"/>
    <cellStyle name="Normal 16 12 5 3" xfId="19171" xr:uid="{524FCF51-920B-4F4F-8AC6-0DA8C158EFD4}"/>
    <cellStyle name="Normal 16 12 6" xfId="5689" xr:uid="{00000000-0005-0000-0000-000097090000}"/>
    <cellStyle name="Normal 16 12 6 2" xfId="13777" xr:uid="{792DEC58-AD5A-4087-B0C1-958A545C5789}"/>
    <cellStyle name="Normal 16 12 6 2 2" xfId="29953" xr:uid="{94CBE451-96C5-4C9A-B554-E6203CB85D9F}"/>
    <cellStyle name="Normal 16 12 6 3" xfId="21865" xr:uid="{B1C9A169-EDC2-465D-9892-12DE8C2A796F}"/>
    <cellStyle name="Normal 16 12 7" xfId="8387" xr:uid="{1A27F14E-9777-486D-8254-1997008BBB78}"/>
    <cellStyle name="Normal 16 12 7 2" xfId="24563" xr:uid="{F687B0A9-9AC8-467F-83CA-0FEA2AAD1795}"/>
    <cellStyle name="Normal 16 12 8" xfId="16475" xr:uid="{E6A09B30-1E2F-453E-8378-8D2383FBC2FB}"/>
    <cellStyle name="Normal 16 13" xfId="302" xr:uid="{00000000-0005-0000-0000-000098090000}"/>
    <cellStyle name="Normal 16 13 2" xfId="667" xr:uid="{00000000-0005-0000-0000-000099090000}"/>
    <cellStyle name="Normal 16 13 2 2" xfId="1342" xr:uid="{00000000-0005-0000-0000-00009A090000}"/>
    <cellStyle name="Normal 16 13 2 2 2" xfId="2690" xr:uid="{00000000-0005-0000-0000-00009B090000}"/>
    <cellStyle name="Normal 16 13 2 2 2 2" xfId="5386" xr:uid="{00000000-0005-0000-0000-00009C090000}"/>
    <cellStyle name="Normal 16 13 2 2 2 2 2" xfId="13474" xr:uid="{410754B7-4ACB-482A-BFBA-F4D6B5A0141A}"/>
    <cellStyle name="Normal 16 13 2 2 2 2 2 2" xfId="29650" xr:uid="{EF20C9FE-DC34-400C-9087-ED30E521E0BF}"/>
    <cellStyle name="Normal 16 13 2 2 2 2 3" xfId="21562" xr:uid="{D6A6EFD8-6B0A-415E-BAF6-0BA58A4EA4FA}"/>
    <cellStyle name="Normal 16 13 2 2 2 3" xfId="8080" xr:uid="{00000000-0005-0000-0000-00009D090000}"/>
    <cellStyle name="Normal 16 13 2 2 2 3 2" xfId="16168" xr:uid="{2A4DE3D0-A0F5-478A-A4F8-20B091B71352}"/>
    <cellStyle name="Normal 16 13 2 2 2 3 2 2" xfId="32344" xr:uid="{A4A3F509-25E1-4C25-9491-4B150C82D6EB}"/>
    <cellStyle name="Normal 16 13 2 2 2 3 3" xfId="24256" xr:uid="{DAA4336B-D077-451D-AE5C-115C4EEDCEC9}"/>
    <cellStyle name="Normal 16 13 2 2 2 4" xfId="10778" xr:uid="{78320C7C-EC34-4354-A579-A4F3717192DB}"/>
    <cellStyle name="Normal 16 13 2 2 2 4 2" xfId="26954" xr:uid="{84EB10C5-B296-409F-B897-2E6B776B8B9C}"/>
    <cellStyle name="Normal 16 13 2 2 2 5" xfId="18866" xr:uid="{632B5410-AC75-4CC4-9E1E-EF39968F0750}"/>
    <cellStyle name="Normal 16 13 2 2 3" xfId="4039" xr:uid="{00000000-0005-0000-0000-00009E090000}"/>
    <cellStyle name="Normal 16 13 2 2 3 2" xfId="12127" xr:uid="{AEBAED88-5FB9-470C-A14D-27B965DA6495}"/>
    <cellStyle name="Normal 16 13 2 2 3 2 2" xfId="28303" xr:uid="{7B0C0C0E-4738-404A-851A-68E86462ECDB}"/>
    <cellStyle name="Normal 16 13 2 2 3 3" xfId="20215" xr:uid="{FE336CC9-1A9C-40B3-9352-1E52B10CAA3C}"/>
    <cellStyle name="Normal 16 13 2 2 4" xfId="6733" xr:uid="{00000000-0005-0000-0000-00009F090000}"/>
    <cellStyle name="Normal 16 13 2 2 4 2" xfId="14821" xr:uid="{64B288CC-837A-4BC2-9DF9-576EF2498123}"/>
    <cellStyle name="Normal 16 13 2 2 4 2 2" xfId="30997" xr:uid="{D7300F66-F106-4E02-B6B3-15A7204079D6}"/>
    <cellStyle name="Normal 16 13 2 2 4 3" xfId="22909" xr:uid="{7C0EBFDD-82F9-4F24-BE40-FEF9FBA4F873}"/>
    <cellStyle name="Normal 16 13 2 2 5" xfId="9431" xr:uid="{A363274C-2290-488E-A7D5-98C59E4B7926}"/>
    <cellStyle name="Normal 16 13 2 2 5 2" xfId="25607" xr:uid="{DB1AC27E-CE1D-443C-A190-1D3BCF9A04CD}"/>
    <cellStyle name="Normal 16 13 2 2 6" xfId="17519" xr:uid="{EFF121D5-F58C-4AE5-BFCD-E5BEA23DE512}"/>
    <cellStyle name="Normal 16 13 2 3" xfId="2018" xr:uid="{00000000-0005-0000-0000-0000A0090000}"/>
    <cellStyle name="Normal 16 13 2 3 2" xfId="4714" xr:uid="{00000000-0005-0000-0000-0000A1090000}"/>
    <cellStyle name="Normal 16 13 2 3 2 2" xfId="12802" xr:uid="{F7C91E01-57B7-4397-9681-C755E7192D3F}"/>
    <cellStyle name="Normal 16 13 2 3 2 2 2" xfId="28978" xr:uid="{738807F5-FDEB-478F-A197-4626064C6185}"/>
    <cellStyle name="Normal 16 13 2 3 2 3" xfId="20890" xr:uid="{12DE10EB-CF03-4FAC-9069-C49784ED4396}"/>
    <cellStyle name="Normal 16 13 2 3 3" xfId="7408" xr:uid="{00000000-0005-0000-0000-0000A2090000}"/>
    <cellStyle name="Normal 16 13 2 3 3 2" xfId="15496" xr:uid="{A8DCB26A-E76B-4597-B8DD-BDEC380905F1}"/>
    <cellStyle name="Normal 16 13 2 3 3 2 2" xfId="31672" xr:uid="{1A51FB1A-5F56-4B99-9C6A-3D8B2EA9C4A9}"/>
    <cellStyle name="Normal 16 13 2 3 3 3" xfId="23584" xr:uid="{5F92BAAF-F97A-4AB7-B754-934AC67071C1}"/>
    <cellStyle name="Normal 16 13 2 3 4" xfId="10106" xr:uid="{AFDCE2E5-5390-4C53-AB90-F03AF0BE1E30}"/>
    <cellStyle name="Normal 16 13 2 3 4 2" xfId="26282" xr:uid="{D63C61C8-E0F2-40FB-A65E-4C8650E2432A}"/>
    <cellStyle name="Normal 16 13 2 3 5" xfId="18194" xr:uid="{54AEB718-3738-4D38-B3AA-11C2DD9AF992}"/>
    <cellStyle name="Normal 16 13 2 4" xfId="3367" xr:uid="{00000000-0005-0000-0000-0000A3090000}"/>
    <cellStyle name="Normal 16 13 2 4 2" xfId="11455" xr:uid="{75205971-A055-4045-B181-CE32353280AA}"/>
    <cellStyle name="Normal 16 13 2 4 2 2" xfId="27631" xr:uid="{862B0FCC-31F0-49E8-8234-E8C509BDB387}"/>
    <cellStyle name="Normal 16 13 2 4 3" xfId="19543" xr:uid="{3E56E7EA-158E-4E4C-8B54-E5BD18736996}"/>
    <cellStyle name="Normal 16 13 2 5" xfId="6061" xr:uid="{00000000-0005-0000-0000-0000A4090000}"/>
    <cellStyle name="Normal 16 13 2 5 2" xfId="14149" xr:uid="{C7A30EE5-B8C3-4B8D-BCE2-68FCA8916635}"/>
    <cellStyle name="Normal 16 13 2 5 2 2" xfId="30325" xr:uid="{40C82F91-6D72-4D06-9D99-8721AA864BC1}"/>
    <cellStyle name="Normal 16 13 2 5 3" xfId="22237" xr:uid="{D6BE8841-68CB-4084-991A-405527C151F6}"/>
    <cellStyle name="Normal 16 13 2 6" xfId="8759" xr:uid="{C44F7FE3-6341-4DA2-9260-8C39EB306341}"/>
    <cellStyle name="Normal 16 13 2 6 2" xfId="24935" xr:uid="{35C7A636-287F-4F57-ABBE-9A97602720A7}"/>
    <cellStyle name="Normal 16 13 2 7" xfId="16847" xr:uid="{E84A2E7D-81B0-4357-A3B5-BCD9F062FF1B}"/>
    <cellStyle name="Normal 16 13 3" xfId="1006" xr:uid="{00000000-0005-0000-0000-0000A5090000}"/>
    <cellStyle name="Normal 16 13 3 2" xfId="2354" xr:uid="{00000000-0005-0000-0000-0000A6090000}"/>
    <cellStyle name="Normal 16 13 3 2 2" xfId="5050" xr:uid="{00000000-0005-0000-0000-0000A7090000}"/>
    <cellStyle name="Normal 16 13 3 2 2 2" xfId="13138" xr:uid="{E2102F02-241E-47FC-AF0E-98D6933A176E}"/>
    <cellStyle name="Normal 16 13 3 2 2 2 2" xfId="29314" xr:uid="{B998D56B-E813-487F-9ADE-55C6164F8AB8}"/>
    <cellStyle name="Normal 16 13 3 2 2 3" xfId="21226" xr:uid="{85ED8B1F-59D5-4001-9549-7B1D665ECD7C}"/>
    <cellStyle name="Normal 16 13 3 2 3" xfId="7744" xr:uid="{00000000-0005-0000-0000-0000A8090000}"/>
    <cellStyle name="Normal 16 13 3 2 3 2" xfId="15832" xr:uid="{A72561F1-AE06-4BCF-983F-E47506C79620}"/>
    <cellStyle name="Normal 16 13 3 2 3 2 2" xfId="32008" xr:uid="{5296EC9F-78AF-40FA-A140-D2D088C2BFA7}"/>
    <cellStyle name="Normal 16 13 3 2 3 3" xfId="23920" xr:uid="{7C253972-A009-4475-8941-FFDB71F3F693}"/>
    <cellStyle name="Normal 16 13 3 2 4" xfId="10442" xr:uid="{9A3D6F5C-31E5-46E6-9416-24534E7B215D}"/>
    <cellStyle name="Normal 16 13 3 2 4 2" xfId="26618" xr:uid="{B1A2F883-086F-4E8C-9ED0-A9D29C5280F9}"/>
    <cellStyle name="Normal 16 13 3 2 5" xfId="18530" xr:uid="{FEEA1769-81C7-4B7C-B2F4-2A4303D7CB56}"/>
    <cellStyle name="Normal 16 13 3 3" xfId="3703" xr:uid="{00000000-0005-0000-0000-0000A9090000}"/>
    <cellStyle name="Normal 16 13 3 3 2" xfId="11791" xr:uid="{35B0A37E-F394-4763-ACDC-02A5B4201883}"/>
    <cellStyle name="Normal 16 13 3 3 2 2" xfId="27967" xr:uid="{FBB952F1-B535-435C-B4FF-3179B88E43B4}"/>
    <cellStyle name="Normal 16 13 3 3 3" xfId="19879" xr:uid="{24AE8751-C0A0-4D1E-843E-962AE8F944A1}"/>
    <cellStyle name="Normal 16 13 3 4" xfId="6397" xr:uid="{00000000-0005-0000-0000-0000AA090000}"/>
    <cellStyle name="Normal 16 13 3 4 2" xfId="14485" xr:uid="{34D0CBB8-4996-429B-9479-35C76701A922}"/>
    <cellStyle name="Normal 16 13 3 4 2 2" xfId="30661" xr:uid="{A871C29E-4F72-4A67-9233-6DE69405AAB6}"/>
    <cellStyle name="Normal 16 13 3 4 3" xfId="22573" xr:uid="{5745BC36-9B07-44ED-8CAA-AD22875F835E}"/>
    <cellStyle name="Normal 16 13 3 5" xfId="9095" xr:uid="{1C4B7EF6-62AD-4285-99BE-E5500AD3FC2A}"/>
    <cellStyle name="Normal 16 13 3 5 2" xfId="25271" xr:uid="{5C430DCE-439D-4A83-8E61-91E23376232B}"/>
    <cellStyle name="Normal 16 13 3 6" xfId="17183" xr:uid="{D00539C2-A116-4CA7-9325-D0DB17D28F61}"/>
    <cellStyle name="Normal 16 13 4" xfId="1682" xr:uid="{00000000-0005-0000-0000-0000AB090000}"/>
    <cellStyle name="Normal 16 13 4 2" xfId="4378" xr:uid="{00000000-0005-0000-0000-0000AC090000}"/>
    <cellStyle name="Normal 16 13 4 2 2" xfId="12466" xr:uid="{889F733D-D8CA-4682-8F46-FA8FB9A5630B}"/>
    <cellStyle name="Normal 16 13 4 2 2 2" xfId="28642" xr:uid="{AC7BC15A-4FEF-49F6-BF01-CA5A85484914}"/>
    <cellStyle name="Normal 16 13 4 2 3" xfId="20554" xr:uid="{377D9C7B-E2EB-4C44-BC6A-A57F8B2A62D4}"/>
    <cellStyle name="Normal 16 13 4 3" xfId="7072" xr:uid="{00000000-0005-0000-0000-0000AD090000}"/>
    <cellStyle name="Normal 16 13 4 3 2" xfId="15160" xr:uid="{AD6D8902-59A9-451F-9A5E-0E319868CC34}"/>
    <cellStyle name="Normal 16 13 4 3 2 2" xfId="31336" xr:uid="{5BED3426-917B-407A-AFB2-5556C51A2510}"/>
    <cellStyle name="Normal 16 13 4 3 3" xfId="23248" xr:uid="{8500EEF5-940F-42E3-BC8F-96CF803DEFD6}"/>
    <cellStyle name="Normal 16 13 4 4" xfId="9770" xr:uid="{FE338417-D0F9-44BD-87FD-F48EE57C1443}"/>
    <cellStyle name="Normal 16 13 4 4 2" xfId="25946" xr:uid="{F06809DF-DDA8-4111-B921-44584375D649}"/>
    <cellStyle name="Normal 16 13 4 5" xfId="17858" xr:uid="{BD3605A8-F882-46AD-B8A9-58702AE1B160}"/>
    <cellStyle name="Normal 16 13 5" xfId="3031" xr:uid="{00000000-0005-0000-0000-0000AE090000}"/>
    <cellStyle name="Normal 16 13 5 2" xfId="11119" xr:uid="{06D86B0E-7C3D-4113-8584-1C0FCE6D1340}"/>
    <cellStyle name="Normal 16 13 5 2 2" xfId="27295" xr:uid="{E9A8AE95-F280-47C3-AC4D-15CF34CE0B18}"/>
    <cellStyle name="Normal 16 13 5 3" xfId="19207" xr:uid="{B2DD083B-6FF8-4C2A-ACAE-94CF39301222}"/>
    <cellStyle name="Normal 16 13 6" xfId="5725" xr:uid="{00000000-0005-0000-0000-0000AF090000}"/>
    <cellStyle name="Normal 16 13 6 2" xfId="13813" xr:uid="{94E0C699-DD73-45CA-8FC6-77C2345CFFA8}"/>
    <cellStyle name="Normal 16 13 6 2 2" xfId="29989" xr:uid="{B7128C40-3C26-4DB5-A84B-3F8387D30003}"/>
    <cellStyle name="Normal 16 13 6 3" xfId="21901" xr:uid="{34E616D5-BDB7-4E7A-ABA6-EAFC3F00B640}"/>
    <cellStyle name="Normal 16 13 7" xfId="8423" xr:uid="{C415D0C5-C64D-47F6-8EC2-31CB6B34AB37}"/>
    <cellStyle name="Normal 16 13 7 2" xfId="24599" xr:uid="{1D3F5645-69B2-4FFC-B172-27EC21916BA2}"/>
    <cellStyle name="Normal 16 13 8" xfId="16511" xr:uid="{76A193CE-BD19-4135-AF58-25842C86CFAE}"/>
    <cellStyle name="Normal 16 14" xfId="312" xr:uid="{00000000-0005-0000-0000-0000B0090000}"/>
    <cellStyle name="Normal 16 14 2" xfId="675" xr:uid="{00000000-0005-0000-0000-0000B1090000}"/>
    <cellStyle name="Normal 16 14 2 2" xfId="1350" xr:uid="{00000000-0005-0000-0000-0000B2090000}"/>
    <cellStyle name="Normal 16 14 2 2 2" xfId="2698" xr:uid="{00000000-0005-0000-0000-0000B3090000}"/>
    <cellStyle name="Normal 16 14 2 2 2 2" xfId="5394" xr:uid="{00000000-0005-0000-0000-0000B4090000}"/>
    <cellStyle name="Normal 16 14 2 2 2 2 2" xfId="13482" xr:uid="{A0FE5B49-F956-47A8-A9DC-13CCCC79430E}"/>
    <cellStyle name="Normal 16 14 2 2 2 2 2 2" xfId="29658" xr:uid="{8517D2D4-355E-455D-B349-8E2E8AB3D298}"/>
    <cellStyle name="Normal 16 14 2 2 2 2 3" xfId="21570" xr:uid="{AFAF8564-C97C-4AAE-82D6-388D3173B9CA}"/>
    <cellStyle name="Normal 16 14 2 2 2 3" xfId="8088" xr:uid="{00000000-0005-0000-0000-0000B5090000}"/>
    <cellStyle name="Normal 16 14 2 2 2 3 2" xfId="16176" xr:uid="{51D53288-F344-4165-BF08-9927CAD526F9}"/>
    <cellStyle name="Normal 16 14 2 2 2 3 2 2" xfId="32352" xr:uid="{79E47AF1-1571-4D7C-85F7-C77DBDEB3E74}"/>
    <cellStyle name="Normal 16 14 2 2 2 3 3" xfId="24264" xr:uid="{A9A8EFA0-5C4A-4238-8BAE-4729558492AD}"/>
    <cellStyle name="Normal 16 14 2 2 2 4" xfId="10786" xr:uid="{B4D4AD22-ABCB-482F-92BC-F5F04609DFBD}"/>
    <cellStyle name="Normal 16 14 2 2 2 4 2" xfId="26962" xr:uid="{32C23C79-01AD-4C66-A6F6-4540B5BE16F3}"/>
    <cellStyle name="Normal 16 14 2 2 2 5" xfId="18874" xr:uid="{F6173D29-EDD5-48B8-9F12-C74028F4AA9A}"/>
    <cellStyle name="Normal 16 14 2 2 3" xfId="4047" xr:uid="{00000000-0005-0000-0000-0000B6090000}"/>
    <cellStyle name="Normal 16 14 2 2 3 2" xfId="12135" xr:uid="{A420FD51-AC4D-4E91-9D5E-525EAD1FEA99}"/>
    <cellStyle name="Normal 16 14 2 2 3 2 2" xfId="28311" xr:uid="{176AF8C4-51AB-4716-BCD5-F97B10A69DE4}"/>
    <cellStyle name="Normal 16 14 2 2 3 3" xfId="20223" xr:uid="{3F9499C4-9CB4-40CA-8EE0-855A923D0D92}"/>
    <cellStyle name="Normal 16 14 2 2 4" xfId="6741" xr:uid="{00000000-0005-0000-0000-0000B7090000}"/>
    <cellStyle name="Normal 16 14 2 2 4 2" xfId="14829" xr:uid="{F6F51FD5-A3FB-44EB-910F-D8E5A8416943}"/>
    <cellStyle name="Normal 16 14 2 2 4 2 2" xfId="31005" xr:uid="{DBB924D9-F75E-44F0-8072-4AFCA69851B2}"/>
    <cellStyle name="Normal 16 14 2 2 4 3" xfId="22917" xr:uid="{40CD2DAE-C4E6-429B-AAA3-78AA27D05D83}"/>
    <cellStyle name="Normal 16 14 2 2 5" xfId="9439" xr:uid="{670866C4-3237-46A7-B0D1-A1767F8EDD23}"/>
    <cellStyle name="Normal 16 14 2 2 5 2" xfId="25615" xr:uid="{FB3B45B0-02FE-4E9E-9B0F-67D8E96A19C2}"/>
    <cellStyle name="Normal 16 14 2 2 6" xfId="17527" xr:uid="{36034584-269B-479B-BEA6-277D82C87EBC}"/>
    <cellStyle name="Normal 16 14 2 3" xfId="2026" xr:uid="{00000000-0005-0000-0000-0000B8090000}"/>
    <cellStyle name="Normal 16 14 2 3 2" xfId="4722" xr:uid="{00000000-0005-0000-0000-0000B9090000}"/>
    <cellStyle name="Normal 16 14 2 3 2 2" xfId="12810" xr:uid="{DBA3004F-A459-4615-9A57-ED3E01AE3D75}"/>
    <cellStyle name="Normal 16 14 2 3 2 2 2" xfId="28986" xr:uid="{B558C418-2FF3-4F4A-A54C-7D003547B20D}"/>
    <cellStyle name="Normal 16 14 2 3 2 3" xfId="20898" xr:uid="{186B0C6D-E9A2-4F48-A0C6-66357A0C65EB}"/>
    <cellStyle name="Normal 16 14 2 3 3" xfId="7416" xr:uid="{00000000-0005-0000-0000-0000BA090000}"/>
    <cellStyle name="Normal 16 14 2 3 3 2" xfId="15504" xr:uid="{0689904D-7062-4C3A-9EBF-EFC9C25431F7}"/>
    <cellStyle name="Normal 16 14 2 3 3 2 2" xfId="31680" xr:uid="{85BA5A3C-7A79-4D4F-8DB0-58CFBC4155AC}"/>
    <cellStyle name="Normal 16 14 2 3 3 3" xfId="23592" xr:uid="{E7E80F6E-57F2-4DBB-8E67-D745FAEC29FE}"/>
    <cellStyle name="Normal 16 14 2 3 4" xfId="10114" xr:uid="{7676369D-D266-4809-91C3-4E4D4B75A396}"/>
    <cellStyle name="Normal 16 14 2 3 4 2" xfId="26290" xr:uid="{7457EF44-C53C-42CE-9053-39D1F8FB1AFD}"/>
    <cellStyle name="Normal 16 14 2 3 5" xfId="18202" xr:uid="{3A4FCB68-5C6D-4895-A665-F77D259115B0}"/>
    <cellStyle name="Normal 16 14 2 4" xfId="3375" xr:uid="{00000000-0005-0000-0000-0000BB090000}"/>
    <cellStyle name="Normal 16 14 2 4 2" xfId="11463" xr:uid="{9488756C-9EEE-4B73-B108-D5F217103E08}"/>
    <cellStyle name="Normal 16 14 2 4 2 2" xfId="27639" xr:uid="{BB2417CA-75B2-4BD6-A80E-0BC706A9C66A}"/>
    <cellStyle name="Normal 16 14 2 4 3" xfId="19551" xr:uid="{A08E4B51-CAD7-46FF-9A8E-7AF4F2CB511A}"/>
    <cellStyle name="Normal 16 14 2 5" xfId="6069" xr:uid="{00000000-0005-0000-0000-0000BC090000}"/>
    <cellStyle name="Normal 16 14 2 5 2" xfId="14157" xr:uid="{4E893B01-63A5-48F7-95E1-3ACDCE9D829E}"/>
    <cellStyle name="Normal 16 14 2 5 2 2" xfId="30333" xr:uid="{43213AF5-78EB-4535-88EE-684554DB07DD}"/>
    <cellStyle name="Normal 16 14 2 5 3" xfId="22245" xr:uid="{0EFB6B06-4103-48F1-8C5B-CF1FFED20241}"/>
    <cellStyle name="Normal 16 14 2 6" xfId="8767" xr:uid="{0F50E815-3A32-43F9-98B7-8BAF6958C862}"/>
    <cellStyle name="Normal 16 14 2 6 2" xfId="24943" xr:uid="{87CC6F8A-8BF3-4FB4-BAF9-5C4D4E92A313}"/>
    <cellStyle name="Normal 16 14 2 7" xfId="16855" xr:uid="{1A171266-9B0C-47B2-B8BC-157B73E721A3}"/>
    <cellStyle name="Normal 16 14 3" xfId="1014" xr:uid="{00000000-0005-0000-0000-0000BD090000}"/>
    <cellStyle name="Normal 16 14 3 2" xfId="2362" xr:uid="{00000000-0005-0000-0000-0000BE090000}"/>
    <cellStyle name="Normal 16 14 3 2 2" xfId="5058" xr:uid="{00000000-0005-0000-0000-0000BF090000}"/>
    <cellStyle name="Normal 16 14 3 2 2 2" xfId="13146" xr:uid="{225286FC-4A89-4806-BDA7-C00584D3CE9D}"/>
    <cellStyle name="Normal 16 14 3 2 2 2 2" xfId="29322" xr:uid="{B481BF39-A6F3-40AB-A8C3-3C71D47132DF}"/>
    <cellStyle name="Normal 16 14 3 2 2 3" xfId="21234" xr:uid="{A7E143F6-3038-436C-A3E0-4393269B6DB7}"/>
    <cellStyle name="Normal 16 14 3 2 3" xfId="7752" xr:uid="{00000000-0005-0000-0000-0000C0090000}"/>
    <cellStyle name="Normal 16 14 3 2 3 2" xfId="15840" xr:uid="{D0439D53-94E9-44DF-83C0-5DBD3A0574FC}"/>
    <cellStyle name="Normal 16 14 3 2 3 2 2" xfId="32016" xr:uid="{32473AB2-8A6C-4FF5-A217-3DF4E68EBDDC}"/>
    <cellStyle name="Normal 16 14 3 2 3 3" xfId="23928" xr:uid="{D19209B9-21FB-4C3C-9839-6E384AB6146A}"/>
    <cellStyle name="Normal 16 14 3 2 4" xfId="10450" xr:uid="{6F4F4FAE-C31D-42B5-A088-4E7DF6BA22B6}"/>
    <cellStyle name="Normal 16 14 3 2 4 2" xfId="26626" xr:uid="{496E5B64-D30F-4B42-9217-A9A5B8D4E951}"/>
    <cellStyle name="Normal 16 14 3 2 5" xfId="18538" xr:uid="{0232403A-68C0-43A9-8623-35DEB7939DA1}"/>
    <cellStyle name="Normal 16 14 3 3" xfId="3711" xr:uid="{00000000-0005-0000-0000-0000C1090000}"/>
    <cellStyle name="Normal 16 14 3 3 2" xfId="11799" xr:uid="{7D3F7B01-BB29-43A9-9EEB-7E316DD34FA9}"/>
    <cellStyle name="Normal 16 14 3 3 2 2" xfId="27975" xr:uid="{F31EA9B4-A03C-47E3-82DB-8D2680A06E14}"/>
    <cellStyle name="Normal 16 14 3 3 3" xfId="19887" xr:uid="{D0E0BD1D-74FB-4955-92C7-6D97D16B7BCF}"/>
    <cellStyle name="Normal 16 14 3 4" xfId="6405" xr:uid="{00000000-0005-0000-0000-0000C2090000}"/>
    <cellStyle name="Normal 16 14 3 4 2" xfId="14493" xr:uid="{4E4D4C67-A9D7-44E4-B357-BF707101ADEA}"/>
    <cellStyle name="Normal 16 14 3 4 2 2" xfId="30669" xr:uid="{C168F1AE-1CD4-4C60-B9BA-C6B6B480CC48}"/>
    <cellStyle name="Normal 16 14 3 4 3" xfId="22581" xr:uid="{145EA115-CE35-46A2-A843-5F9F5480E537}"/>
    <cellStyle name="Normal 16 14 3 5" xfId="9103" xr:uid="{26EDED13-025F-4261-AF0A-7DC10FEC4432}"/>
    <cellStyle name="Normal 16 14 3 5 2" xfId="25279" xr:uid="{3C891CB7-FF45-4B9C-87CD-DE1E66F9FCAF}"/>
    <cellStyle name="Normal 16 14 3 6" xfId="17191" xr:uid="{882880E3-22D8-4962-A0A7-63C7E8E4E068}"/>
    <cellStyle name="Normal 16 14 4" xfId="1690" xr:uid="{00000000-0005-0000-0000-0000C3090000}"/>
    <cellStyle name="Normal 16 14 4 2" xfId="4386" xr:uid="{00000000-0005-0000-0000-0000C4090000}"/>
    <cellStyle name="Normal 16 14 4 2 2" xfId="12474" xr:uid="{EA80C1E8-7E99-4155-BA70-A0589F1B591A}"/>
    <cellStyle name="Normal 16 14 4 2 2 2" xfId="28650" xr:uid="{4C291E80-001E-454E-9DE6-2EB72128B46D}"/>
    <cellStyle name="Normal 16 14 4 2 3" xfId="20562" xr:uid="{BF0441FA-98DF-45C4-BE68-471DD5C67EB0}"/>
    <cellStyle name="Normal 16 14 4 3" xfId="7080" xr:uid="{00000000-0005-0000-0000-0000C5090000}"/>
    <cellStyle name="Normal 16 14 4 3 2" xfId="15168" xr:uid="{3CFE441F-B1F3-449D-ADD4-4BCF7FF3E6B5}"/>
    <cellStyle name="Normal 16 14 4 3 2 2" xfId="31344" xr:uid="{42308883-D3A1-4D17-A8A0-989E75F59E0E}"/>
    <cellStyle name="Normal 16 14 4 3 3" xfId="23256" xr:uid="{BE813377-6113-497A-BF80-E2EC5BC53964}"/>
    <cellStyle name="Normal 16 14 4 4" xfId="9778" xr:uid="{523C043C-4C0B-4619-BB65-19321E103FF3}"/>
    <cellStyle name="Normal 16 14 4 4 2" xfId="25954" xr:uid="{A6DAA44B-0438-4781-BF91-1E9EE39153B3}"/>
    <cellStyle name="Normal 16 14 4 5" xfId="17866" xr:uid="{6638A734-2EC0-4011-BF67-933D55D84940}"/>
    <cellStyle name="Normal 16 14 5" xfId="3039" xr:uid="{00000000-0005-0000-0000-0000C6090000}"/>
    <cellStyle name="Normal 16 14 5 2" xfId="11127" xr:uid="{5B60C6A2-67AB-48FB-BB96-D7DCAC4BAB8A}"/>
    <cellStyle name="Normal 16 14 5 2 2" xfId="27303" xr:uid="{882892E0-736A-4DF3-9644-34B452ED0A5E}"/>
    <cellStyle name="Normal 16 14 5 3" xfId="19215" xr:uid="{F0610C58-F80E-4F3F-AC22-10DF323C5781}"/>
    <cellStyle name="Normal 16 14 6" xfId="5733" xr:uid="{00000000-0005-0000-0000-0000C7090000}"/>
    <cellStyle name="Normal 16 14 6 2" xfId="13821" xr:uid="{E23E88C0-0A88-4D3D-84A2-EA6F809E18F9}"/>
    <cellStyle name="Normal 16 14 6 2 2" xfId="29997" xr:uid="{6CF81495-7828-436B-9B55-77BD06A775B9}"/>
    <cellStyle name="Normal 16 14 6 3" xfId="21909" xr:uid="{2375B46E-2535-473B-BDBD-76C41D62B1F8}"/>
    <cellStyle name="Normal 16 14 7" xfId="8431" xr:uid="{DF8D8600-5840-4097-9988-6D79AE210665}"/>
    <cellStyle name="Normal 16 14 7 2" xfId="24607" xr:uid="{6B92221A-D3A1-4988-B203-573B55BD18E3}"/>
    <cellStyle name="Normal 16 14 8" xfId="16519" xr:uid="{D477A3AB-C616-4320-98A7-C043B6356388}"/>
    <cellStyle name="Normal 16 15" xfId="405" xr:uid="{00000000-0005-0000-0000-0000C8090000}"/>
    <cellStyle name="Normal 16 15 2" xfId="755" xr:uid="{00000000-0005-0000-0000-0000C9090000}"/>
    <cellStyle name="Normal 16 15 2 2" xfId="1430" xr:uid="{00000000-0005-0000-0000-0000CA090000}"/>
    <cellStyle name="Normal 16 15 2 2 2" xfId="2778" xr:uid="{00000000-0005-0000-0000-0000CB090000}"/>
    <cellStyle name="Normal 16 15 2 2 2 2" xfId="5474" xr:uid="{00000000-0005-0000-0000-0000CC090000}"/>
    <cellStyle name="Normal 16 15 2 2 2 2 2" xfId="13562" xr:uid="{582B14BC-D146-4CC9-99B8-538535C8EA36}"/>
    <cellStyle name="Normal 16 15 2 2 2 2 2 2" xfId="29738" xr:uid="{A3EC9037-887D-4717-8438-58408E74FE75}"/>
    <cellStyle name="Normal 16 15 2 2 2 2 3" xfId="21650" xr:uid="{79144867-E5DF-4E4A-BE11-D2650D446E95}"/>
    <cellStyle name="Normal 16 15 2 2 2 3" xfId="8168" xr:uid="{00000000-0005-0000-0000-0000CD090000}"/>
    <cellStyle name="Normal 16 15 2 2 2 3 2" xfId="16256" xr:uid="{7E871A63-6901-4AFE-9156-E182AADBF4F3}"/>
    <cellStyle name="Normal 16 15 2 2 2 3 2 2" xfId="32432" xr:uid="{78FA449F-039E-44F0-8189-545F3A332DAA}"/>
    <cellStyle name="Normal 16 15 2 2 2 3 3" xfId="24344" xr:uid="{02B5A824-E027-4372-94C5-2DF55A5CD909}"/>
    <cellStyle name="Normal 16 15 2 2 2 4" xfId="10866" xr:uid="{F5F56DAE-04B9-4432-8AC3-B56BE9D5A0E6}"/>
    <cellStyle name="Normal 16 15 2 2 2 4 2" xfId="27042" xr:uid="{B2F7F77F-4B16-4BEE-9D18-6B22A9002DDE}"/>
    <cellStyle name="Normal 16 15 2 2 2 5" xfId="18954" xr:uid="{2AF820D0-54D4-4A39-83FF-E6884F657796}"/>
    <cellStyle name="Normal 16 15 2 2 3" xfId="4127" xr:uid="{00000000-0005-0000-0000-0000CE090000}"/>
    <cellStyle name="Normal 16 15 2 2 3 2" xfId="12215" xr:uid="{69B0B9E5-1576-4206-AF53-F1AF5D579A89}"/>
    <cellStyle name="Normal 16 15 2 2 3 2 2" xfId="28391" xr:uid="{A02D8FD9-E87E-4C28-B4E3-B872DF16DD8D}"/>
    <cellStyle name="Normal 16 15 2 2 3 3" xfId="20303" xr:uid="{E263A557-5477-4822-A55C-4D701859B988}"/>
    <cellStyle name="Normal 16 15 2 2 4" xfId="6821" xr:uid="{00000000-0005-0000-0000-0000CF090000}"/>
    <cellStyle name="Normal 16 15 2 2 4 2" xfId="14909" xr:uid="{63B8A555-0163-4FC8-A542-474D66E2019A}"/>
    <cellStyle name="Normal 16 15 2 2 4 2 2" xfId="31085" xr:uid="{D29852D7-9FF8-4EF3-9E4C-65E6B41881F0}"/>
    <cellStyle name="Normal 16 15 2 2 4 3" xfId="22997" xr:uid="{48100189-344F-4590-8C89-93977DED337A}"/>
    <cellStyle name="Normal 16 15 2 2 5" xfId="9519" xr:uid="{710DDE63-9A6A-438A-B235-FD3933F11E53}"/>
    <cellStyle name="Normal 16 15 2 2 5 2" xfId="25695" xr:uid="{AA00E92D-610C-4B75-9586-0B015A95B25C}"/>
    <cellStyle name="Normal 16 15 2 2 6" xfId="17607" xr:uid="{AE503E8F-0A99-4163-8CE7-1800DDA9F3AF}"/>
    <cellStyle name="Normal 16 15 2 3" xfId="2106" xr:uid="{00000000-0005-0000-0000-0000D0090000}"/>
    <cellStyle name="Normal 16 15 2 3 2" xfId="4802" xr:uid="{00000000-0005-0000-0000-0000D1090000}"/>
    <cellStyle name="Normal 16 15 2 3 2 2" xfId="12890" xr:uid="{B60C05F6-4B9E-40ED-B2C9-154421ABF62D}"/>
    <cellStyle name="Normal 16 15 2 3 2 2 2" xfId="29066" xr:uid="{0CCE4EB3-5CFA-4377-986B-E27492DE6EDF}"/>
    <cellStyle name="Normal 16 15 2 3 2 3" xfId="20978" xr:uid="{49B0CFEA-31A7-4C7A-94B1-B658B5E11FFB}"/>
    <cellStyle name="Normal 16 15 2 3 3" xfId="7496" xr:uid="{00000000-0005-0000-0000-0000D2090000}"/>
    <cellStyle name="Normal 16 15 2 3 3 2" xfId="15584" xr:uid="{50F238F8-8E10-475F-838B-90D2020552B8}"/>
    <cellStyle name="Normal 16 15 2 3 3 2 2" xfId="31760" xr:uid="{CAB64DA9-F8E0-42C2-A105-5E8768444B2B}"/>
    <cellStyle name="Normal 16 15 2 3 3 3" xfId="23672" xr:uid="{B1F96CD9-20C3-4F88-9CBC-B84D4A2203FD}"/>
    <cellStyle name="Normal 16 15 2 3 4" xfId="10194" xr:uid="{9DB5AC31-E585-4460-B018-95C0354F2F33}"/>
    <cellStyle name="Normal 16 15 2 3 4 2" xfId="26370" xr:uid="{D83755B2-6E2F-4E21-88A7-3A266AA0EA10}"/>
    <cellStyle name="Normal 16 15 2 3 5" xfId="18282" xr:uid="{9360FB39-6F2C-4F42-A6B4-48698E538B42}"/>
    <cellStyle name="Normal 16 15 2 4" xfId="3455" xr:uid="{00000000-0005-0000-0000-0000D3090000}"/>
    <cellStyle name="Normal 16 15 2 4 2" xfId="11543" xr:uid="{552DC579-7818-4EA4-88C3-F8ED0D15612D}"/>
    <cellStyle name="Normal 16 15 2 4 2 2" xfId="27719" xr:uid="{E7B8BD22-C0CD-4763-B051-914CF2149367}"/>
    <cellStyle name="Normal 16 15 2 4 3" xfId="19631" xr:uid="{6C64CFB0-448A-4E79-B16D-D29BC9AEEE41}"/>
    <cellStyle name="Normal 16 15 2 5" xfId="6149" xr:uid="{00000000-0005-0000-0000-0000D4090000}"/>
    <cellStyle name="Normal 16 15 2 5 2" xfId="14237" xr:uid="{18184DCA-08E0-484D-B12F-42EDAB77EB59}"/>
    <cellStyle name="Normal 16 15 2 5 2 2" xfId="30413" xr:uid="{B4B81228-BBE4-4BA9-9DC5-BDD7E5F22A6B}"/>
    <cellStyle name="Normal 16 15 2 5 3" xfId="22325" xr:uid="{37DC69C7-C969-4308-B8FD-D9B108181CD8}"/>
    <cellStyle name="Normal 16 15 2 6" xfId="8847" xr:uid="{1DA8313B-ADF7-444A-9C24-7EFE5EEF857C}"/>
    <cellStyle name="Normal 16 15 2 6 2" xfId="25023" xr:uid="{AA115C4E-F1EC-4831-AD91-EF0577F7FA5D}"/>
    <cellStyle name="Normal 16 15 2 7" xfId="16935" xr:uid="{8284EE10-9C25-4F03-A3AC-A7B7A43A4721}"/>
    <cellStyle name="Normal 16 15 3" xfId="1094" xr:uid="{00000000-0005-0000-0000-0000D5090000}"/>
    <cellStyle name="Normal 16 15 3 2" xfId="2442" xr:uid="{00000000-0005-0000-0000-0000D6090000}"/>
    <cellStyle name="Normal 16 15 3 2 2" xfId="5138" xr:uid="{00000000-0005-0000-0000-0000D7090000}"/>
    <cellStyle name="Normal 16 15 3 2 2 2" xfId="13226" xr:uid="{91B028A1-F7B4-4EAD-B146-B4E070B80C92}"/>
    <cellStyle name="Normal 16 15 3 2 2 2 2" xfId="29402" xr:uid="{76A2F311-4A7B-487C-85A7-288EC8CBE758}"/>
    <cellStyle name="Normal 16 15 3 2 2 3" xfId="21314" xr:uid="{1FBF26CA-16DD-45CD-937C-F3D8FB34A97F}"/>
    <cellStyle name="Normal 16 15 3 2 3" xfId="7832" xr:uid="{00000000-0005-0000-0000-0000D8090000}"/>
    <cellStyle name="Normal 16 15 3 2 3 2" xfId="15920" xr:uid="{ABB5A5E1-9136-4829-85D8-F0EEB5E7CBA4}"/>
    <cellStyle name="Normal 16 15 3 2 3 2 2" xfId="32096" xr:uid="{3CFCB338-CD26-400B-BD38-7009C8956CF4}"/>
    <cellStyle name="Normal 16 15 3 2 3 3" xfId="24008" xr:uid="{8E7750B9-B2AA-4A9E-BB55-B679F741C8A4}"/>
    <cellStyle name="Normal 16 15 3 2 4" xfId="10530" xr:uid="{E94800E6-F68B-469F-AD41-D6EA7B1A04E9}"/>
    <cellStyle name="Normal 16 15 3 2 4 2" xfId="26706" xr:uid="{D8F062BF-257E-4605-9114-F3CD59933FBF}"/>
    <cellStyle name="Normal 16 15 3 2 5" xfId="18618" xr:uid="{3CC7D413-9293-4054-91F9-6B15B5E8109D}"/>
    <cellStyle name="Normal 16 15 3 3" xfId="3791" xr:uid="{00000000-0005-0000-0000-0000D9090000}"/>
    <cellStyle name="Normal 16 15 3 3 2" xfId="11879" xr:uid="{7F4B8402-AC49-48AA-B3A9-37CE69CD7587}"/>
    <cellStyle name="Normal 16 15 3 3 2 2" xfId="28055" xr:uid="{461605EF-26EC-45DC-936A-CAD3D11F450A}"/>
    <cellStyle name="Normal 16 15 3 3 3" xfId="19967" xr:uid="{51DC6BB2-C523-423F-ABA3-558EF3E933A0}"/>
    <cellStyle name="Normal 16 15 3 4" xfId="6485" xr:uid="{00000000-0005-0000-0000-0000DA090000}"/>
    <cellStyle name="Normal 16 15 3 4 2" xfId="14573" xr:uid="{605C4ED5-4E1D-4D3F-814D-DC8986B6D8BB}"/>
    <cellStyle name="Normal 16 15 3 4 2 2" xfId="30749" xr:uid="{30C258A3-23AD-4AF4-AB3D-E2178227CAB3}"/>
    <cellStyle name="Normal 16 15 3 4 3" xfId="22661" xr:uid="{AC9A876B-44F7-4C55-9A2A-D4FF5D368EA4}"/>
    <cellStyle name="Normal 16 15 3 5" xfId="9183" xr:uid="{BBB34E26-683B-4481-BFBF-9B9F3E4FBE52}"/>
    <cellStyle name="Normal 16 15 3 5 2" xfId="25359" xr:uid="{721F9275-A35A-41F6-9D70-561AC6A961B0}"/>
    <cellStyle name="Normal 16 15 3 6" xfId="17271" xr:uid="{33C0F4F8-E69B-4EF8-B1FD-F5F039F83A72}"/>
    <cellStyle name="Normal 16 15 4" xfId="1770" xr:uid="{00000000-0005-0000-0000-0000DB090000}"/>
    <cellStyle name="Normal 16 15 4 2" xfId="4466" xr:uid="{00000000-0005-0000-0000-0000DC090000}"/>
    <cellStyle name="Normal 16 15 4 2 2" xfId="12554" xr:uid="{4C98A647-56F3-478C-A2DB-E8D98743E807}"/>
    <cellStyle name="Normal 16 15 4 2 2 2" xfId="28730" xr:uid="{94D5AE66-88EF-43D6-9A10-50731CB3107F}"/>
    <cellStyle name="Normal 16 15 4 2 3" xfId="20642" xr:uid="{F9190B45-88E0-4F90-9626-C0BEBBCE8CFA}"/>
    <cellStyle name="Normal 16 15 4 3" xfId="7160" xr:uid="{00000000-0005-0000-0000-0000DD090000}"/>
    <cellStyle name="Normal 16 15 4 3 2" xfId="15248" xr:uid="{BDAC4F34-BEA5-433E-A726-29360DD655E2}"/>
    <cellStyle name="Normal 16 15 4 3 2 2" xfId="31424" xr:uid="{3C5F9DAF-8ECB-456C-BB8B-FCC39E497305}"/>
    <cellStyle name="Normal 16 15 4 3 3" xfId="23336" xr:uid="{022ABB02-184C-4B43-ADD9-566775774E6D}"/>
    <cellStyle name="Normal 16 15 4 4" xfId="9858" xr:uid="{14BC99EB-7234-4227-A562-E290B7714F06}"/>
    <cellStyle name="Normal 16 15 4 4 2" xfId="26034" xr:uid="{2F68384E-9475-431B-BEC2-734DF9234FA6}"/>
    <cellStyle name="Normal 16 15 4 5" xfId="17946" xr:uid="{2CA893D7-0466-47B4-B92D-41D1D112616F}"/>
    <cellStyle name="Normal 16 15 5" xfId="3119" xr:uid="{00000000-0005-0000-0000-0000DE090000}"/>
    <cellStyle name="Normal 16 15 5 2" xfId="11207" xr:uid="{E271DD61-8B1C-4D12-9EDD-99B04AC12DFE}"/>
    <cellStyle name="Normal 16 15 5 2 2" xfId="27383" xr:uid="{C4B43665-A378-4D6B-872D-DAACF1620C14}"/>
    <cellStyle name="Normal 16 15 5 3" xfId="19295" xr:uid="{31D674F3-06D3-47DF-928B-34CE789F8A8A}"/>
    <cellStyle name="Normal 16 15 6" xfId="5813" xr:uid="{00000000-0005-0000-0000-0000DF090000}"/>
    <cellStyle name="Normal 16 15 6 2" xfId="13901" xr:uid="{D2B2632B-FC49-4F36-B073-ED6AA161C8BB}"/>
    <cellStyle name="Normal 16 15 6 2 2" xfId="30077" xr:uid="{CF035CC1-3A4F-4F63-98B0-1421D1151AB2}"/>
    <cellStyle name="Normal 16 15 6 3" xfId="21989" xr:uid="{48B821AD-9CE5-4751-88DF-88C0C42C8733}"/>
    <cellStyle name="Normal 16 15 7" xfId="8511" xr:uid="{A66ABA4F-DC36-4069-B4BA-64EFB1147754}"/>
    <cellStyle name="Normal 16 15 7 2" xfId="24687" xr:uid="{86D33C22-45BD-433F-AF57-C21CADF99075}"/>
    <cellStyle name="Normal 16 15 8" xfId="16599" xr:uid="{8CF8A3C6-5031-47DC-95D9-3A7A099348E5}"/>
    <cellStyle name="Normal 16 16" xfId="407" xr:uid="{00000000-0005-0000-0000-0000E0090000}"/>
    <cellStyle name="Normal 16 16 2" xfId="757" xr:uid="{00000000-0005-0000-0000-0000E1090000}"/>
    <cellStyle name="Normal 16 16 2 2" xfId="1432" xr:uid="{00000000-0005-0000-0000-0000E2090000}"/>
    <cellStyle name="Normal 16 16 2 2 2" xfId="2780" xr:uid="{00000000-0005-0000-0000-0000E3090000}"/>
    <cellStyle name="Normal 16 16 2 2 2 2" xfId="5476" xr:uid="{00000000-0005-0000-0000-0000E4090000}"/>
    <cellStyle name="Normal 16 16 2 2 2 2 2" xfId="13564" xr:uid="{802F874D-9C70-4423-A9D6-B5E3536E3C5F}"/>
    <cellStyle name="Normal 16 16 2 2 2 2 2 2" xfId="29740" xr:uid="{1E367CC2-B779-4FE0-8E26-61600C8CCD2D}"/>
    <cellStyle name="Normal 16 16 2 2 2 2 3" xfId="21652" xr:uid="{C3412AB0-A1D5-477A-8ABA-099E71804E26}"/>
    <cellStyle name="Normal 16 16 2 2 2 3" xfId="8170" xr:uid="{00000000-0005-0000-0000-0000E5090000}"/>
    <cellStyle name="Normal 16 16 2 2 2 3 2" xfId="16258" xr:uid="{4FF09D4D-E9A1-4521-845C-1BC3F5B0313C}"/>
    <cellStyle name="Normal 16 16 2 2 2 3 2 2" xfId="32434" xr:uid="{925CD215-E546-4177-A01C-39B8FC640B22}"/>
    <cellStyle name="Normal 16 16 2 2 2 3 3" xfId="24346" xr:uid="{909A7A3D-9E26-474E-A43B-79B809E292C9}"/>
    <cellStyle name="Normal 16 16 2 2 2 4" xfId="10868" xr:uid="{F8E3B3AB-207D-4630-89AC-3A4E6A7C4B83}"/>
    <cellStyle name="Normal 16 16 2 2 2 4 2" xfId="27044" xr:uid="{81A84168-02CF-4337-AAF7-5EDB7593072F}"/>
    <cellStyle name="Normal 16 16 2 2 2 5" xfId="18956" xr:uid="{1CB78F1D-A76B-475A-822B-A18DCAE3D736}"/>
    <cellStyle name="Normal 16 16 2 2 3" xfId="4129" xr:uid="{00000000-0005-0000-0000-0000E6090000}"/>
    <cellStyle name="Normal 16 16 2 2 3 2" xfId="12217" xr:uid="{2711A053-5B92-4D2D-B24A-A9CDB6FDA747}"/>
    <cellStyle name="Normal 16 16 2 2 3 2 2" xfId="28393" xr:uid="{5F0DABCD-8834-433C-AA0D-02F68419E950}"/>
    <cellStyle name="Normal 16 16 2 2 3 3" xfId="20305" xr:uid="{042AFECC-2699-40C6-87FC-A8E46CD7208E}"/>
    <cellStyle name="Normal 16 16 2 2 4" xfId="6823" xr:uid="{00000000-0005-0000-0000-0000E7090000}"/>
    <cellStyle name="Normal 16 16 2 2 4 2" xfId="14911" xr:uid="{743FB97C-4E89-48EF-9B3F-E0EB07D3ABD5}"/>
    <cellStyle name="Normal 16 16 2 2 4 2 2" xfId="31087" xr:uid="{C7F05B98-053A-4C76-B260-FD373803FE2A}"/>
    <cellStyle name="Normal 16 16 2 2 4 3" xfId="22999" xr:uid="{B42B1F2F-F0B7-4A18-83DF-D73BCB1EDC41}"/>
    <cellStyle name="Normal 16 16 2 2 5" xfId="9521" xr:uid="{176E494F-9587-49B8-86F3-5E740A5A4CCB}"/>
    <cellStyle name="Normal 16 16 2 2 5 2" xfId="25697" xr:uid="{A4AC27BF-DCCB-45B5-BE6C-E6D9CD020D6C}"/>
    <cellStyle name="Normal 16 16 2 2 6" xfId="17609" xr:uid="{CD041F1C-E12B-4B11-8928-888234C7D40C}"/>
    <cellStyle name="Normal 16 16 2 3" xfId="2108" xr:uid="{00000000-0005-0000-0000-0000E8090000}"/>
    <cellStyle name="Normal 16 16 2 3 2" xfId="4804" xr:uid="{00000000-0005-0000-0000-0000E9090000}"/>
    <cellStyle name="Normal 16 16 2 3 2 2" xfId="12892" xr:uid="{D3564FFF-7CE4-43D0-AC5D-7BE4683A3635}"/>
    <cellStyle name="Normal 16 16 2 3 2 2 2" xfId="29068" xr:uid="{4A53DEEB-6D85-4334-9CA8-B830FC4EA3F9}"/>
    <cellStyle name="Normal 16 16 2 3 2 3" xfId="20980" xr:uid="{C9B2DA84-0C61-4B95-9363-4E4C8C42A1AF}"/>
    <cellStyle name="Normal 16 16 2 3 3" xfId="7498" xr:uid="{00000000-0005-0000-0000-0000EA090000}"/>
    <cellStyle name="Normal 16 16 2 3 3 2" xfId="15586" xr:uid="{DFD0A247-8648-4D51-AB4B-B563ABB66052}"/>
    <cellStyle name="Normal 16 16 2 3 3 2 2" xfId="31762" xr:uid="{94B5E53F-ED9D-469B-8EA2-3ED9FEE51B78}"/>
    <cellStyle name="Normal 16 16 2 3 3 3" xfId="23674" xr:uid="{07D15A0A-5A1A-4F6E-A038-5F6D416FED8F}"/>
    <cellStyle name="Normal 16 16 2 3 4" xfId="10196" xr:uid="{BBC68DD1-F456-4BA4-B2F4-C7C9C0FA6433}"/>
    <cellStyle name="Normal 16 16 2 3 4 2" xfId="26372" xr:uid="{6136E6CC-73D3-413F-AB6E-F910E560B6D9}"/>
    <cellStyle name="Normal 16 16 2 3 5" xfId="18284" xr:uid="{AEC93E4A-124C-495C-A17E-3F99C9B49134}"/>
    <cellStyle name="Normal 16 16 2 4" xfId="3457" xr:uid="{00000000-0005-0000-0000-0000EB090000}"/>
    <cellStyle name="Normal 16 16 2 4 2" xfId="11545" xr:uid="{E216F25F-9D47-4F9D-822D-9B5BD092E3F9}"/>
    <cellStyle name="Normal 16 16 2 4 2 2" xfId="27721" xr:uid="{F74B6042-6479-47E4-8365-584FFD7D30DE}"/>
    <cellStyle name="Normal 16 16 2 4 3" xfId="19633" xr:uid="{300C2322-CED1-4A91-B761-F93B6118FE2E}"/>
    <cellStyle name="Normal 16 16 2 5" xfId="6151" xr:uid="{00000000-0005-0000-0000-0000EC090000}"/>
    <cellStyle name="Normal 16 16 2 5 2" xfId="14239" xr:uid="{0EDCAECF-3732-4818-A34D-559CBA5209F8}"/>
    <cellStyle name="Normal 16 16 2 5 2 2" xfId="30415" xr:uid="{8A826689-18F0-4674-A409-01C010651AA5}"/>
    <cellStyle name="Normal 16 16 2 5 3" xfId="22327" xr:uid="{4C1D3EE4-79D4-4306-B16F-6C33A035C811}"/>
    <cellStyle name="Normal 16 16 2 6" xfId="8849" xr:uid="{8722B2CD-67FA-4D26-858E-0FA47063F403}"/>
    <cellStyle name="Normal 16 16 2 6 2" xfId="25025" xr:uid="{B95FA9A9-67D0-455D-9699-ECED689D2F13}"/>
    <cellStyle name="Normal 16 16 2 7" xfId="16937" xr:uid="{0A9E5D88-F7FC-463D-A0C8-DA1FF4914F02}"/>
    <cellStyle name="Normal 16 16 3" xfId="1096" xr:uid="{00000000-0005-0000-0000-0000ED090000}"/>
    <cellStyle name="Normal 16 16 3 2" xfId="2444" xr:uid="{00000000-0005-0000-0000-0000EE090000}"/>
    <cellStyle name="Normal 16 16 3 2 2" xfId="5140" xr:uid="{00000000-0005-0000-0000-0000EF090000}"/>
    <cellStyle name="Normal 16 16 3 2 2 2" xfId="13228" xr:uid="{537BB102-DEED-422D-A97F-978D0E02C9CD}"/>
    <cellStyle name="Normal 16 16 3 2 2 2 2" xfId="29404" xr:uid="{E6EF77ED-7397-44C0-BAFE-63325711FCAC}"/>
    <cellStyle name="Normal 16 16 3 2 2 3" xfId="21316" xr:uid="{D7011E9F-728E-4752-AC9B-81CADDFF323A}"/>
    <cellStyle name="Normal 16 16 3 2 3" xfId="7834" xr:uid="{00000000-0005-0000-0000-0000F0090000}"/>
    <cellStyle name="Normal 16 16 3 2 3 2" xfId="15922" xr:uid="{B7F7BF3D-8AF0-4300-A389-003E463E45A3}"/>
    <cellStyle name="Normal 16 16 3 2 3 2 2" xfId="32098" xr:uid="{B450FD6A-F89E-40B0-AA36-E5CBEADD58FE}"/>
    <cellStyle name="Normal 16 16 3 2 3 3" xfId="24010" xr:uid="{0CC12A55-3914-484C-9151-8DF7CA48825D}"/>
    <cellStyle name="Normal 16 16 3 2 4" xfId="10532" xr:uid="{B6BA5DD1-A74A-4C21-A131-945CCCBE73AB}"/>
    <cellStyle name="Normal 16 16 3 2 4 2" xfId="26708" xr:uid="{D608CBE1-0EC5-4830-9F92-2DAF329C085F}"/>
    <cellStyle name="Normal 16 16 3 2 5" xfId="18620" xr:uid="{E9FC9D1C-9760-4820-BD57-948A041A55F1}"/>
    <cellStyle name="Normal 16 16 3 3" xfId="3793" xr:uid="{00000000-0005-0000-0000-0000F1090000}"/>
    <cellStyle name="Normal 16 16 3 3 2" xfId="11881" xr:uid="{CE96B5BB-7918-4ADD-BB95-5C74FE35933A}"/>
    <cellStyle name="Normal 16 16 3 3 2 2" xfId="28057" xr:uid="{4AC0E7BD-6854-429C-A050-0D8EA03621AC}"/>
    <cellStyle name="Normal 16 16 3 3 3" xfId="19969" xr:uid="{50F1E3D1-208A-4857-AFAD-7CCECAABC4D1}"/>
    <cellStyle name="Normal 16 16 3 4" xfId="6487" xr:uid="{00000000-0005-0000-0000-0000F2090000}"/>
    <cellStyle name="Normal 16 16 3 4 2" xfId="14575" xr:uid="{4ECF0637-AB01-42AC-AFCC-0CBD571A551F}"/>
    <cellStyle name="Normal 16 16 3 4 2 2" xfId="30751" xr:uid="{A03E72F1-97C8-4AA6-8362-9BAA6C1A889A}"/>
    <cellStyle name="Normal 16 16 3 4 3" xfId="22663" xr:uid="{05F9AB17-FDC1-44A6-B585-2A2C26D3F0C0}"/>
    <cellStyle name="Normal 16 16 3 5" xfId="9185" xr:uid="{04C01A52-96DD-4E56-8C4E-9838CEAED4A8}"/>
    <cellStyle name="Normal 16 16 3 5 2" xfId="25361" xr:uid="{F52B9061-51EF-4162-8EA4-4644146DA9A2}"/>
    <cellStyle name="Normal 16 16 3 6" xfId="17273" xr:uid="{C029BCCE-5ABE-4D5E-A495-66343470A7FD}"/>
    <cellStyle name="Normal 16 16 4" xfId="1772" xr:uid="{00000000-0005-0000-0000-0000F3090000}"/>
    <cellStyle name="Normal 16 16 4 2" xfId="4468" xr:uid="{00000000-0005-0000-0000-0000F4090000}"/>
    <cellStyle name="Normal 16 16 4 2 2" xfId="12556" xr:uid="{FFB3E1E3-4A40-4D31-87AF-5B71FB2EE2FF}"/>
    <cellStyle name="Normal 16 16 4 2 2 2" xfId="28732" xr:uid="{33E6A6B3-131A-4805-907F-30FB96C3DFCB}"/>
    <cellStyle name="Normal 16 16 4 2 3" xfId="20644" xr:uid="{83F7FCDA-16EB-418C-AF12-F84536A0FC94}"/>
    <cellStyle name="Normal 16 16 4 3" xfId="7162" xr:uid="{00000000-0005-0000-0000-0000F5090000}"/>
    <cellStyle name="Normal 16 16 4 3 2" xfId="15250" xr:uid="{CFF9D1B6-2686-48CB-9DB1-3951A6C46C0C}"/>
    <cellStyle name="Normal 16 16 4 3 2 2" xfId="31426" xr:uid="{B82BB6D6-3588-4F8F-8C2C-E32DFD743FEC}"/>
    <cellStyle name="Normal 16 16 4 3 3" xfId="23338" xr:uid="{45C96DE4-6464-4FE8-A5BF-A82B4F6D25DF}"/>
    <cellStyle name="Normal 16 16 4 4" xfId="9860" xr:uid="{7201EB91-DFD8-45B0-8D5D-862FB0FDF079}"/>
    <cellStyle name="Normal 16 16 4 4 2" xfId="26036" xr:uid="{A6A3A8B9-A79D-46CE-9D5A-66663245F71D}"/>
    <cellStyle name="Normal 16 16 4 5" xfId="17948" xr:uid="{23C0E0DD-C993-48B6-86EB-776EDAE1AB5B}"/>
    <cellStyle name="Normal 16 16 5" xfId="3121" xr:uid="{00000000-0005-0000-0000-0000F6090000}"/>
    <cellStyle name="Normal 16 16 5 2" xfId="11209" xr:uid="{EED9F7DA-1DEF-4E01-A098-18646FD36B22}"/>
    <cellStyle name="Normal 16 16 5 2 2" xfId="27385" xr:uid="{AD964F5F-B7E3-4B34-96D4-41E6E0A1B880}"/>
    <cellStyle name="Normal 16 16 5 3" xfId="19297" xr:uid="{E460CBC9-E817-4219-AF29-0E15A1F6A421}"/>
    <cellStyle name="Normal 16 16 6" xfId="5815" xr:uid="{00000000-0005-0000-0000-0000F7090000}"/>
    <cellStyle name="Normal 16 16 6 2" xfId="13903" xr:uid="{12B50290-A3B1-430E-B6D4-21509C92FB24}"/>
    <cellStyle name="Normal 16 16 6 2 2" xfId="30079" xr:uid="{AD909E2B-898A-4EA0-AA80-E726A9ABC481}"/>
    <cellStyle name="Normal 16 16 6 3" xfId="21991" xr:uid="{2F2BD577-58D3-4E58-88C6-740C12DC120F}"/>
    <cellStyle name="Normal 16 16 7" xfId="8513" xr:uid="{220A6501-C087-4EA7-8D2C-7F6B6ED58792}"/>
    <cellStyle name="Normal 16 16 7 2" xfId="24689" xr:uid="{68C38E2E-D6B4-4865-8813-E8A7B9E89EF0}"/>
    <cellStyle name="Normal 16 16 8" xfId="16601" xr:uid="{EA56C117-4600-4A60-82BA-A8E14D61321D}"/>
    <cellStyle name="Normal 16 17" xfId="446" xr:uid="{00000000-0005-0000-0000-0000F8090000}"/>
    <cellStyle name="Normal 16 17 2" xfId="1121" xr:uid="{00000000-0005-0000-0000-0000F9090000}"/>
    <cellStyle name="Normal 16 17 2 2" xfId="2469" xr:uid="{00000000-0005-0000-0000-0000FA090000}"/>
    <cellStyle name="Normal 16 17 2 2 2" xfId="5165" xr:uid="{00000000-0005-0000-0000-0000FB090000}"/>
    <cellStyle name="Normal 16 17 2 2 2 2" xfId="13253" xr:uid="{588CEBC8-3FEA-4859-8897-706A6091E358}"/>
    <cellStyle name="Normal 16 17 2 2 2 2 2" xfId="29429" xr:uid="{6F6FE24E-5284-4C40-8C3E-1B21A9931D39}"/>
    <cellStyle name="Normal 16 17 2 2 2 3" xfId="21341" xr:uid="{CC6C2EBB-F69E-4E1C-B388-2DE7DF97A5B9}"/>
    <cellStyle name="Normal 16 17 2 2 3" xfId="7859" xr:uid="{00000000-0005-0000-0000-0000FC090000}"/>
    <cellStyle name="Normal 16 17 2 2 3 2" xfId="15947" xr:uid="{D2F4401E-97C7-4457-9EE9-6C7CEE208702}"/>
    <cellStyle name="Normal 16 17 2 2 3 2 2" xfId="32123" xr:uid="{64BB9CC4-0C17-4880-BEF8-F1347643C776}"/>
    <cellStyle name="Normal 16 17 2 2 3 3" xfId="24035" xr:uid="{7D854FFD-AA4A-4EC6-81BE-0E9553DECC9B}"/>
    <cellStyle name="Normal 16 17 2 2 4" xfId="10557" xr:uid="{E059C493-0C79-4898-B190-303D65FD9589}"/>
    <cellStyle name="Normal 16 17 2 2 4 2" xfId="26733" xr:uid="{64AB73A2-EFA6-4F5A-9061-513DA6FEC0D8}"/>
    <cellStyle name="Normal 16 17 2 2 5" xfId="18645" xr:uid="{22F7D6B5-AB88-48BE-83D3-6E92001740B9}"/>
    <cellStyle name="Normal 16 17 2 3" xfId="3818" xr:uid="{00000000-0005-0000-0000-0000FD090000}"/>
    <cellStyle name="Normal 16 17 2 3 2" xfId="11906" xr:uid="{63DD3ECE-3D38-40E0-B3AB-18CADAA99BCE}"/>
    <cellStyle name="Normal 16 17 2 3 2 2" xfId="28082" xr:uid="{FF63A127-D9FC-4D93-83DA-2D3D220513C6}"/>
    <cellStyle name="Normal 16 17 2 3 3" xfId="19994" xr:uid="{DAC52AC8-C784-4854-8457-18F76CC2B6C8}"/>
    <cellStyle name="Normal 16 17 2 4" xfId="6512" xr:uid="{00000000-0005-0000-0000-0000FE090000}"/>
    <cellStyle name="Normal 16 17 2 4 2" xfId="14600" xr:uid="{8D14D7E7-D301-46B2-B336-DFBBD0AA7F0E}"/>
    <cellStyle name="Normal 16 17 2 4 2 2" xfId="30776" xr:uid="{AA027060-7E3C-4653-A3A1-1F20376ACEDD}"/>
    <cellStyle name="Normal 16 17 2 4 3" xfId="22688" xr:uid="{F13596A4-2DFE-4449-A840-F50536775C49}"/>
    <cellStyle name="Normal 16 17 2 5" xfId="9210" xr:uid="{87314A23-BC43-4EE3-9AAE-02F339B919FE}"/>
    <cellStyle name="Normal 16 17 2 5 2" xfId="25386" xr:uid="{F222E6C9-1823-4D96-BE95-BFB690392D0E}"/>
    <cellStyle name="Normal 16 17 2 6" xfId="17298" xr:uid="{37C5F045-8CE0-4ECE-B298-BE1A21A2783D}"/>
    <cellStyle name="Normal 16 17 3" xfId="1797" xr:uid="{00000000-0005-0000-0000-0000FF090000}"/>
    <cellStyle name="Normal 16 17 3 2" xfId="4493" xr:uid="{00000000-0005-0000-0000-0000000A0000}"/>
    <cellStyle name="Normal 16 17 3 2 2" xfId="12581" xr:uid="{C3DF9032-72B0-49C6-95A5-21AB2E062B88}"/>
    <cellStyle name="Normal 16 17 3 2 2 2" xfId="28757" xr:uid="{CA3E2086-8403-4F11-A420-D456FD7993FA}"/>
    <cellStyle name="Normal 16 17 3 2 3" xfId="20669" xr:uid="{6CFF1B67-0D06-42E4-852C-AF6C9DD6FA87}"/>
    <cellStyle name="Normal 16 17 3 3" xfId="7187" xr:uid="{00000000-0005-0000-0000-0000010A0000}"/>
    <cellStyle name="Normal 16 17 3 3 2" xfId="15275" xr:uid="{1E0436DE-E77A-443F-AAEA-5A548A2D6F64}"/>
    <cellStyle name="Normal 16 17 3 3 2 2" xfId="31451" xr:uid="{E2D5B0C3-463C-4140-A2C0-653629836E0E}"/>
    <cellStyle name="Normal 16 17 3 3 3" xfId="23363" xr:uid="{D8CFDFF0-7AD0-4485-A33F-49A7B5B2212F}"/>
    <cellStyle name="Normal 16 17 3 4" xfId="9885" xr:uid="{1B621D9A-0A2F-4042-BDF6-7ECA8CBAFCBE}"/>
    <cellStyle name="Normal 16 17 3 4 2" xfId="26061" xr:uid="{B55DDDAF-6960-4796-B2D5-C48B77C41F9F}"/>
    <cellStyle name="Normal 16 17 3 5" xfId="17973" xr:uid="{70F1E6EC-17BD-4C02-AF6C-B6E7A25E60B5}"/>
    <cellStyle name="Normal 16 17 4" xfId="3146" xr:uid="{00000000-0005-0000-0000-0000020A0000}"/>
    <cellStyle name="Normal 16 17 4 2" xfId="11234" xr:uid="{C6533AD3-2811-4189-93CE-5E42A0DF3C18}"/>
    <cellStyle name="Normal 16 17 4 2 2" xfId="27410" xr:uid="{70C872A2-6853-4842-81EA-94181F4C3D2C}"/>
    <cellStyle name="Normal 16 17 4 3" xfId="19322" xr:uid="{889C7EDF-DD18-466C-B9AD-EE11BDF20ACB}"/>
    <cellStyle name="Normal 16 17 5" xfId="5840" xr:uid="{00000000-0005-0000-0000-0000030A0000}"/>
    <cellStyle name="Normal 16 17 5 2" xfId="13928" xr:uid="{C8648BF7-A92E-40A5-AE16-A38E57B47AE2}"/>
    <cellStyle name="Normal 16 17 5 2 2" xfId="30104" xr:uid="{72B44E58-4B32-4DEE-8A5B-8362D8B26AA3}"/>
    <cellStyle name="Normal 16 17 5 3" xfId="22016" xr:uid="{09E50DB9-D802-498A-AA31-35B484CD2ABD}"/>
    <cellStyle name="Normal 16 17 6" xfId="8538" xr:uid="{32DB92EF-C00C-45F0-852C-48A2073B6C64}"/>
    <cellStyle name="Normal 16 17 6 2" xfId="24714" xr:uid="{8C5672E9-B437-41EF-ACD3-7A92DF867DB1}"/>
    <cellStyle name="Normal 16 17 7" xfId="16626" xr:uid="{2A7F2C6F-97E6-41EA-AA12-F4E30F1E9A55}"/>
    <cellStyle name="Normal 16 18" xfId="785" xr:uid="{00000000-0005-0000-0000-0000040A0000}"/>
    <cellStyle name="Normal 16 18 2" xfId="2133" xr:uid="{00000000-0005-0000-0000-0000050A0000}"/>
    <cellStyle name="Normal 16 18 2 2" xfId="4829" xr:uid="{00000000-0005-0000-0000-0000060A0000}"/>
    <cellStyle name="Normal 16 18 2 2 2" xfId="12917" xr:uid="{D0837E4A-6025-4C2F-8F03-FAA39209C80A}"/>
    <cellStyle name="Normal 16 18 2 2 2 2" xfId="29093" xr:uid="{69EB2987-8350-4C9D-9FCB-6D8AF26545BB}"/>
    <cellStyle name="Normal 16 18 2 2 3" xfId="21005" xr:uid="{CF0881FE-A112-4609-A2C3-63F7A0714C09}"/>
    <cellStyle name="Normal 16 18 2 3" xfId="7523" xr:uid="{00000000-0005-0000-0000-0000070A0000}"/>
    <cellStyle name="Normal 16 18 2 3 2" xfId="15611" xr:uid="{7B80B056-2F78-4A00-8898-C9C144D6341F}"/>
    <cellStyle name="Normal 16 18 2 3 2 2" xfId="31787" xr:uid="{7716E702-A67A-4F2D-8329-3010D4BDA2FC}"/>
    <cellStyle name="Normal 16 18 2 3 3" xfId="23699" xr:uid="{0A0915D3-1C1F-4CFC-BD50-F33F16556523}"/>
    <cellStyle name="Normal 16 18 2 4" xfId="10221" xr:uid="{663DB2A2-29A5-423C-8611-C77007D766A5}"/>
    <cellStyle name="Normal 16 18 2 4 2" xfId="26397" xr:uid="{07D1384C-0BE2-4A9B-BC8E-22DBB796D7C0}"/>
    <cellStyle name="Normal 16 18 2 5" xfId="18309" xr:uid="{55AB8596-0995-4B9C-A523-363442DF7C35}"/>
    <cellStyle name="Normal 16 18 3" xfId="3482" xr:uid="{00000000-0005-0000-0000-0000080A0000}"/>
    <cellStyle name="Normal 16 18 3 2" xfId="11570" xr:uid="{1FBCF1C9-034E-4782-A5B3-93F060128AB8}"/>
    <cellStyle name="Normal 16 18 3 2 2" xfId="27746" xr:uid="{34BA3234-1D4C-4CB2-9E86-33E6A43AD112}"/>
    <cellStyle name="Normal 16 18 3 3" xfId="19658" xr:uid="{471D07A1-6BEA-42AF-B226-A0FBBE3748AB}"/>
    <cellStyle name="Normal 16 18 4" xfId="6176" xr:uid="{00000000-0005-0000-0000-0000090A0000}"/>
    <cellStyle name="Normal 16 18 4 2" xfId="14264" xr:uid="{BC364246-282E-469C-8C86-17CD18494811}"/>
    <cellStyle name="Normal 16 18 4 2 2" xfId="30440" xr:uid="{78FB61B6-8026-4F0B-AE93-D57BDA25C1B3}"/>
    <cellStyle name="Normal 16 18 4 3" xfId="22352" xr:uid="{D3CD8C14-9FEF-4659-9DBB-E39CB17B598D}"/>
    <cellStyle name="Normal 16 18 5" xfId="8874" xr:uid="{AF86DEFA-7639-4176-949D-04E6DFB098AF}"/>
    <cellStyle name="Normal 16 18 5 2" xfId="25050" xr:uid="{D7952BDB-757E-41D3-95D4-717614DAE7D9}"/>
    <cellStyle name="Normal 16 18 6" xfId="16962" xr:uid="{9F0F5E5B-4D45-4E52-90A7-54FF6227308F}"/>
    <cellStyle name="Normal 16 19" xfId="1461" xr:uid="{00000000-0005-0000-0000-00000A0A0000}"/>
    <cellStyle name="Normal 16 19 2" xfId="4157" xr:uid="{00000000-0005-0000-0000-00000B0A0000}"/>
    <cellStyle name="Normal 16 19 2 2" xfId="12245" xr:uid="{4911AC79-4816-4635-8CF9-28595A166F62}"/>
    <cellStyle name="Normal 16 19 2 2 2" xfId="28421" xr:uid="{AF0CB464-AED5-43D3-AF00-7E469E377266}"/>
    <cellStyle name="Normal 16 19 2 3" xfId="20333" xr:uid="{1A67CC36-B267-46A6-97E8-6D5B7A6478F9}"/>
    <cellStyle name="Normal 16 19 3" xfId="6851" xr:uid="{00000000-0005-0000-0000-00000C0A0000}"/>
    <cellStyle name="Normal 16 19 3 2" xfId="14939" xr:uid="{6910A69B-70A5-45C0-8959-4F511D696CAD}"/>
    <cellStyle name="Normal 16 19 3 2 2" xfId="31115" xr:uid="{7ECFB17A-1C22-4D35-848E-85A2A02098EB}"/>
    <cellStyle name="Normal 16 19 3 3" xfId="23027" xr:uid="{97334117-26FA-4A58-82BB-16DCAB2A9C79}"/>
    <cellStyle name="Normal 16 19 4" xfId="9549" xr:uid="{48F737E4-2DBE-4171-B1F9-C6997AC917F5}"/>
    <cellStyle name="Normal 16 19 4 2" xfId="25725" xr:uid="{F20F6212-58C5-4E9B-8754-3F630786D17A}"/>
    <cellStyle name="Normal 16 19 5" xfId="17637" xr:uid="{94A96835-E7E7-46CE-891E-A2352C836C85}"/>
    <cellStyle name="Normal 16 2" xfId="73" xr:uid="{00000000-0005-0000-0000-00000D0A0000}"/>
    <cellStyle name="Normal 16 2 2" xfId="479" xr:uid="{00000000-0005-0000-0000-00000E0A0000}"/>
    <cellStyle name="Normal 16 2 2 2" xfId="1154" xr:uid="{00000000-0005-0000-0000-00000F0A0000}"/>
    <cellStyle name="Normal 16 2 2 2 2" xfId="2502" xr:uid="{00000000-0005-0000-0000-0000100A0000}"/>
    <cellStyle name="Normal 16 2 2 2 2 2" xfId="5198" xr:uid="{00000000-0005-0000-0000-0000110A0000}"/>
    <cellStyle name="Normal 16 2 2 2 2 2 2" xfId="13286" xr:uid="{6B397B03-0988-4673-AB2B-AB953710E096}"/>
    <cellStyle name="Normal 16 2 2 2 2 2 2 2" xfId="29462" xr:uid="{9B5DB30F-E474-436F-A652-F0BF2CEF0C3C}"/>
    <cellStyle name="Normal 16 2 2 2 2 2 3" xfId="21374" xr:uid="{53DD6A04-B00C-42D6-8A3D-998F12908A8D}"/>
    <cellStyle name="Normal 16 2 2 2 2 3" xfId="7892" xr:uid="{00000000-0005-0000-0000-0000120A0000}"/>
    <cellStyle name="Normal 16 2 2 2 2 3 2" xfId="15980" xr:uid="{769A9160-ED6C-475B-AB67-E549B24AFF5D}"/>
    <cellStyle name="Normal 16 2 2 2 2 3 2 2" xfId="32156" xr:uid="{90C2265D-690C-4DE7-861A-AFFAC8DCFD39}"/>
    <cellStyle name="Normal 16 2 2 2 2 3 3" xfId="24068" xr:uid="{2730C44F-25E9-4160-8CA5-F62ACB430875}"/>
    <cellStyle name="Normal 16 2 2 2 2 4" xfId="10590" xr:uid="{FCF3F756-A7B7-47F0-B576-9BD76CE7C59E}"/>
    <cellStyle name="Normal 16 2 2 2 2 4 2" xfId="26766" xr:uid="{2BC80634-786E-44BD-9E9E-11242C066A2B}"/>
    <cellStyle name="Normal 16 2 2 2 2 5" xfId="18678" xr:uid="{1260ACA0-CB61-4A3C-9FE7-718B5D1321E3}"/>
    <cellStyle name="Normal 16 2 2 2 3" xfId="3851" xr:uid="{00000000-0005-0000-0000-0000130A0000}"/>
    <cellStyle name="Normal 16 2 2 2 3 2" xfId="11939" xr:uid="{586BB6BF-D7FA-4881-AB9D-AFBB729DED0C}"/>
    <cellStyle name="Normal 16 2 2 2 3 2 2" xfId="28115" xr:uid="{9EB2B028-E1BF-47BB-98FE-58E5B4AA8FB6}"/>
    <cellStyle name="Normal 16 2 2 2 3 3" xfId="20027" xr:uid="{A1C1F117-9EAD-499E-98FC-2A1936B00312}"/>
    <cellStyle name="Normal 16 2 2 2 4" xfId="6545" xr:uid="{00000000-0005-0000-0000-0000140A0000}"/>
    <cellStyle name="Normal 16 2 2 2 4 2" xfId="14633" xr:uid="{D6988E49-E8D1-4096-AB4C-CB8C6A9B41A9}"/>
    <cellStyle name="Normal 16 2 2 2 4 2 2" xfId="30809" xr:uid="{15587542-E6C5-444B-A7A6-2694987F0BD3}"/>
    <cellStyle name="Normal 16 2 2 2 4 3" xfId="22721" xr:uid="{9447D492-3F5D-4E68-8636-6BFEB5B2EF7E}"/>
    <cellStyle name="Normal 16 2 2 2 5" xfId="9243" xr:uid="{29039D70-3E58-4730-820D-2968242F7633}"/>
    <cellStyle name="Normal 16 2 2 2 5 2" xfId="25419" xr:uid="{BBBAC22E-104F-463E-8D3C-EEB4636AF9A1}"/>
    <cellStyle name="Normal 16 2 2 2 6" xfId="17331" xr:uid="{F9FD9CB1-7E87-47D8-83AE-DB94551C19E9}"/>
    <cellStyle name="Normal 16 2 2 3" xfId="1830" xr:uid="{00000000-0005-0000-0000-0000150A0000}"/>
    <cellStyle name="Normal 16 2 2 3 2" xfId="4526" xr:uid="{00000000-0005-0000-0000-0000160A0000}"/>
    <cellStyle name="Normal 16 2 2 3 2 2" xfId="12614" xr:uid="{815E77C7-4E14-41D5-B577-746E7FB3C8CC}"/>
    <cellStyle name="Normal 16 2 2 3 2 2 2" xfId="28790" xr:uid="{3A4C3300-6722-41D8-BD6F-AB8A6AA8C5DF}"/>
    <cellStyle name="Normal 16 2 2 3 2 3" xfId="20702" xr:uid="{F9CB62F6-E1B1-49BA-89CD-2E79691D4A9E}"/>
    <cellStyle name="Normal 16 2 2 3 3" xfId="7220" xr:uid="{00000000-0005-0000-0000-0000170A0000}"/>
    <cellStyle name="Normal 16 2 2 3 3 2" xfId="15308" xr:uid="{48F971E9-0159-4883-B667-8F818CFD6117}"/>
    <cellStyle name="Normal 16 2 2 3 3 2 2" xfId="31484" xr:uid="{F41E6906-F0A9-4722-ADE9-05A631E8FC94}"/>
    <cellStyle name="Normal 16 2 2 3 3 3" xfId="23396" xr:uid="{E50980BF-68EA-44B2-9C61-6E5FEC0423DE}"/>
    <cellStyle name="Normal 16 2 2 3 4" xfId="9918" xr:uid="{B506A782-9E29-4BA0-A62C-879ED6FFDDFE}"/>
    <cellStyle name="Normal 16 2 2 3 4 2" xfId="26094" xr:uid="{0F3B7C16-25E2-4AE0-B630-00F51B15F366}"/>
    <cellStyle name="Normal 16 2 2 3 5" xfId="18006" xr:uid="{18D0AF81-1063-4313-804A-61C7B7067E68}"/>
    <cellStyle name="Normal 16 2 2 4" xfId="3179" xr:uid="{00000000-0005-0000-0000-0000180A0000}"/>
    <cellStyle name="Normal 16 2 2 4 2" xfId="11267" xr:uid="{3D000AA1-27F8-43A1-8975-44C983F8D418}"/>
    <cellStyle name="Normal 16 2 2 4 2 2" xfId="27443" xr:uid="{712A5CB7-6F18-48CC-9179-85A9FD9FD30A}"/>
    <cellStyle name="Normal 16 2 2 4 3" xfId="19355" xr:uid="{82D1157C-245B-4F11-8C14-3C30A9302325}"/>
    <cellStyle name="Normal 16 2 2 5" xfId="5873" xr:uid="{00000000-0005-0000-0000-0000190A0000}"/>
    <cellStyle name="Normal 16 2 2 5 2" xfId="13961" xr:uid="{78324A26-0B8A-4091-BB4D-E406938527BB}"/>
    <cellStyle name="Normal 16 2 2 5 2 2" xfId="30137" xr:uid="{A0854E51-31D3-497E-9A99-C0558F0D5962}"/>
    <cellStyle name="Normal 16 2 2 5 3" xfId="22049" xr:uid="{1B659A5D-F216-4956-831A-760E6D9094D0}"/>
    <cellStyle name="Normal 16 2 2 6" xfId="8571" xr:uid="{AE18E93F-462C-4879-885B-A9F4E95BA3CC}"/>
    <cellStyle name="Normal 16 2 2 6 2" xfId="24747" xr:uid="{A2B6C187-2107-4AB0-B9E3-FA1FD7BF0082}"/>
    <cellStyle name="Normal 16 2 2 7" xfId="16659" xr:uid="{41464E47-3A86-4012-A570-B694C3CCE8B6}"/>
    <cellStyle name="Normal 16 2 3" xfId="818" xr:uid="{00000000-0005-0000-0000-00001A0A0000}"/>
    <cellStyle name="Normal 16 2 3 2" xfId="2166" xr:uid="{00000000-0005-0000-0000-00001B0A0000}"/>
    <cellStyle name="Normal 16 2 3 2 2" xfId="4862" xr:uid="{00000000-0005-0000-0000-00001C0A0000}"/>
    <cellStyle name="Normal 16 2 3 2 2 2" xfId="12950" xr:uid="{17D66937-0154-4B2D-9301-43321CC9C3B7}"/>
    <cellStyle name="Normal 16 2 3 2 2 2 2" xfId="29126" xr:uid="{5E6169C3-CE79-431A-B1E0-A6F63A0195C4}"/>
    <cellStyle name="Normal 16 2 3 2 2 3" xfId="21038" xr:uid="{2F6D531A-7CA7-45A5-BB6E-E3D35D6E017A}"/>
    <cellStyle name="Normal 16 2 3 2 3" xfId="7556" xr:uid="{00000000-0005-0000-0000-00001D0A0000}"/>
    <cellStyle name="Normal 16 2 3 2 3 2" xfId="15644" xr:uid="{3F9D6D8D-E0C2-48D4-824F-437BEF02CE94}"/>
    <cellStyle name="Normal 16 2 3 2 3 2 2" xfId="31820" xr:uid="{BC6D2329-F80A-43CF-B63E-C83A8E376991}"/>
    <cellStyle name="Normal 16 2 3 2 3 3" xfId="23732" xr:uid="{5DD19A49-9634-4385-BFD7-812C8BBEDDC9}"/>
    <cellStyle name="Normal 16 2 3 2 4" xfId="10254" xr:uid="{E3B938D9-30AD-4E82-9526-E8FC9AC5A6BA}"/>
    <cellStyle name="Normal 16 2 3 2 4 2" xfId="26430" xr:uid="{52FB4BFE-0B51-46AA-A793-51B6C42C3EFA}"/>
    <cellStyle name="Normal 16 2 3 2 5" xfId="18342" xr:uid="{7F6143FA-FEC2-43D0-A0FA-602DDB6C514A}"/>
    <cellStyle name="Normal 16 2 3 3" xfId="3515" xr:uid="{00000000-0005-0000-0000-00001E0A0000}"/>
    <cellStyle name="Normal 16 2 3 3 2" xfId="11603" xr:uid="{CC3B44E5-A5C9-466D-8F60-DDEAB50883F9}"/>
    <cellStyle name="Normal 16 2 3 3 2 2" xfId="27779" xr:uid="{B88C7474-91D2-4ED6-8008-CA2D75B8351F}"/>
    <cellStyle name="Normal 16 2 3 3 3" xfId="19691" xr:uid="{D13DC6D3-1290-4E25-8861-5C8180A18B9B}"/>
    <cellStyle name="Normal 16 2 3 4" xfId="6209" xr:uid="{00000000-0005-0000-0000-00001F0A0000}"/>
    <cellStyle name="Normal 16 2 3 4 2" xfId="14297" xr:uid="{D249C9B7-CB93-4DE9-9E78-7534378E4D8F}"/>
    <cellStyle name="Normal 16 2 3 4 2 2" xfId="30473" xr:uid="{D5452FD3-7B61-474C-AB96-6DAD5286D1FA}"/>
    <cellStyle name="Normal 16 2 3 4 3" xfId="22385" xr:uid="{DABAF585-3634-488F-8373-1236458E668A}"/>
    <cellStyle name="Normal 16 2 3 5" xfId="8907" xr:uid="{E3C83117-6256-41F7-B679-7DBD7F553E18}"/>
    <cellStyle name="Normal 16 2 3 5 2" xfId="25083" xr:uid="{26941B10-DAC9-4096-BEE4-39D34C6FD9C5}"/>
    <cellStyle name="Normal 16 2 3 6" xfId="16995" xr:uid="{50C5639F-4D05-4ABB-ACB2-AD069CA0FC95}"/>
    <cellStyle name="Normal 16 2 4" xfId="1494" xr:uid="{00000000-0005-0000-0000-0000200A0000}"/>
    <cellStyle name="Normal 16 2 4 2" xfId="4190" xr:uid="{00000000-0005-0000-0000-0000210A0000}"/>
    <cellStyle name="Normal 16 2 4 2 2" xfId="12278" xr:uid="{E5C251A0-8300-484A-87B2-036992C4E2B1}"/>
    <cellStyle name="Normal 16 2 4 2 2 2" xfId="28454" xr:uid="{33AD65B8-A469-4F33-8318-F82A7B27FA0E}"/>
    <cellStyle name="Normal 16 2 4 2 3" xfId="20366" xr:uid="{CD9E2ECE-F0B5-4F30-9C4E-B3171868682E}"/>
    <cellStyle name="Normal 16 2 4 3" xfId="6884" xr:uid="{00000000-0005-0000-0000-0000220A0000}"/>
    <cellStyle name="Normal 16 2 4 3 2" xfId="14972" xr:uid="{4F8CA26E-CBC2-4AF5-BE1B-7840819993BA}"/>
    <cellStyle name="Normal 16 2 4 3 2 2" xfId="31148" xr:uid="{FEB2DECF-2FFD-4CEE-82F3-04D0AE2FC6BB}"/>
    <cellStyle name="Normal 16 2 4 3 3" xfId="23060" xr:uid="{5006E455-463B-4251-8FCA-0260B07E3440}"/>
    <cellStyle name="Normal 16 2 4 4" xfId="9582" xr:uid="{1921E2C8-C56B-49F1-9622-EA0CD76FD651}"/>
    <cellStyle name="Normal 16 2 4 4 2" xfId="25758" xr:uid="{9186C3EC-2310-4F35-A965-B38016EB8F80}"/>
    <cellStyle name="Normal 16 2 4 5" xfId="17670" xr:uid="{99BF02E6-C1AF-4B49-893F-BE004040F30A}"/>
    <cellStyle name="Normal 16 2 5" xfId="2843" xr:uid="{00000000-0005-0000-0000-0000230A0000}"/>
    <cellStyle name="Normal 16 2 5 2" xfId="10931" xr:uid="{B595B225-F765-4E78-B0CC-9AEB1B604E0C}"/>
    <cellStyle name="Normal 16 2 5 2 2" xfId="27107" xr:uid="{B8A4D73B-73CC-49F5-86B3-899AD2E8D3C7}"/>
    <cellStyle name="Normal 16 2 5 3" xfId="19019" xr:uid="{F6E15F84-E363-4AC2-A633-2A1AAC22CE4F}"/>
    <cellStyle name="Normal 16 2 6" xfId="5537" xr:uid="{00000000-0005-0000-0000-0000240A0000}"/>
    <cellStyle name="Normal 16 2 6 2" xfId="13625" xr:uid="{0D17E601-7D4C-4358-8653-10EA42FD453E}"/>
    <cellStyle name="Normal 16 2 6 2 2" xfId="29801" xr:uid="{055461D2-5DDE-459A-B1E9-4A3E34AAE21C}"/>
    <cellStyle name="Normal 16 2 6 3" xfId="21713" xr:uid="{D9C6B90F-85D7-47A7-8247-75217B2F46F2}"/>
    <cellStyle name="Normal 16 2 7" xfId="8235" xr:uid="{070B3E91-02A8-4FBB-B503-9E0C91EB01B2}"/>
    <cellStyle name="Normal 16 2 7 2" xfId="24411" xr:uid="{72C757EE-7D0F-4AAD-8AE4-1EC1B4A0AE1F}"/>
    <cellStyle name="Normal 16 2 8" xfId="16323" xr:uid="{F8560B82-4726-4FF0-BBA7-F1556E1589B3}"/>
    <cellStyle name="Normal 16 20" xfId="2810" xr:uid="{00000000-0005-0000-0000-0000250A0000}"/>
    <cellStyle name="Normal 16 20 2" xfId="10898" xr:uid="{D827AA2B-FE8E-42DF-8858-2CEB5AF9DEE9}"/>
    <cellStyle name="Normal 16 20 2 2" xfId="27074" xr:uid="{B3C6D875-4059-468E-8D64-691A18E43E60}"/>
    <cellStyle name="Normal 16 20 3" xfId="18986" xr:uid="{C6291EC8-B8F4-4A89-830C-DAC4BBD4E710}"/>
    <cellStyle name="Normal 16 21" xfId="5504" xr:uid="{00000000-0005-0000-0000-0000260A0000}"/>
    <cellStyle name="Normal 16 21 2" xfId="13592" xr:uid="{F67B7D63-2C5C-40F5-A12D-0184FDE3283D}"/>
    <cellStyle name="Normal 16 21 2 2" xfId="29768" xr:uid="{97D2E1DB-32DA-4A63-BFD7-6A79EB43238E}"/>
    <cellStyle name="Normal 16 21 3" xfId="21680" xr:uid="{E00017E8-B431-41B5-9D64-39183D44EFFA}"/>
    <cellStyle name="Normal 16 22" xfId="8202" xr:uid="{43D90E3D-9367-4CEA-A1B9-3B044E42B813}"/>
    <cellStyle name="Normal 16 22 2" xfId="24378" xr:uid="{CF247C54-D948-47BD-A765-FAC8B5EDA21D}"/>
    <cellStyle name="Normal 16 23" xfId="16290" xr:uid="{3D5E46E1-7189-4CC9-AB1E-61908AA6A4CA}"/>
    <cellStyle name="Normal 16 3" xfId="99" xr:uid="{00000000-0005-0000-0000-0000270A0000}"/>
    <cellStyle name="Normal 16 3 2" xfId="503" xr:uid="{00000000-0005-0000-0000-0000280A0000}"/>
    <cellStyle name="Normal 16 3 2 2" xfId="1178" xr:uid="{00000000-0005-0000-0000-0000290A0000}"/>
    <cellStyle name="Normal 16 3 2 2 2" xfId="2526" xr:uid="{00000000-0005-0000-0000-00002A0A0000}"/>
    <cellStyle name="Normal 16 3 2 2 2 2" xfId="5222" xr:uid="{00000000-0005-0000-0000-00002B0A0000}"/>
    <cellStyle name="Normal 16 3 2 2 2 2 2" xfId="13310" xr:uid="{DF5435E8-000F-4D9F-8806-90791B2D2667}"/>
    <cellStyle name="Normal 16 3 2 2 2 2 2 2" xfId="29486" xr:uid="{1B97811D-ACA8-4212-8E70-61A5B5FEFB07}"/>
    <cellStyle name="Normal 16 3 2 2 2 2 3" xfId="21398" xr:uid="{DA94012A-344C-4CA3-B998-78210155BE07}"/>
    <cellStyle name="Normal 16 3 2 2 2 3" xfId="7916" xr:uid="{00000000-0005-0000-0000-00002C0A0000}"/>
    <cellStyle name="Normal 16 3 2 2 2 3 2" xfId="16004" xr:uid="{637893B5-73CA-47D1-AD75-3248378D2B80}"/>
    <cellStyle name="Normal 16 3 2 2 2 3 2 2" xfId="32180" xr:uid="{CFA6B032-BCB2-4E04-9818-6B7E46278476}"/>
    <cellStyle name="Normal 16 3 2 2 2 3 3" xfId="24092" xr:uid="{BE2FFD13-FBBE-4070-B251-8BB6A63D1753}"/>
    <cellStyle name="Normal 16 3 2 2 2 4" xfId="10614" xr:uid="{1E2995DA-C5D7-40E5-AF69-E30AF7FA4EE1}"/>
    <cellStyle name="Normal 16 3 2 2 2 4 2" xfId="26790" xr:uid="{3FC051CE-5C6D-49A1-AE6F-7D4E30242D64}"/>
    <cellStyle name="Normal 16 3 2 2 2 5" xfId="18702" xr:uid="{5454A055-6E41-4378-B126-C1FAA0E97C4C}"/>
    <cellStyle name="Normal 16 3 2 2 3" xfId="3875" xr:uid="{00000000-0005-0000-0000-00002D0A0000}"/>
    <cellStyle name="Normal 16 3 2 2 3 2" xfId="11963" xr:uid="{C8638657-5BAF-40EC-8C95-AF038BE984E5}"/>
    <cellStyle name="Normal 16 3 2 2 3 2 2" xfId="28139" xr:uid="{1B266275-44E4-40DB-85CA-F1A1A54A5661}"/>
    <cellStyle name="Normal 16 3 2 2 3 3" xfId="20051" xr:uid="{A3962469-DD78-40A2-91FF-E78AB81320AB}"/>
    <cellStyle name="Normal 16 3 2 2 4" xfId="6569" xr:uid="{00000000-0005-0000-0000-00002E0A0000}"/>
    <cellStyle name="Normal 16 3 2 2 4 2" xfId="14657" xr:uid="{BD65F462-1B05-4812-A86B-92AB53CEE65C}"/>
    <cellStyle name="Normal 16 3 2 2 4 2 2" xfId="30833" xr:uid="{EAEA674B-CE7D-4809-B8BE-C73EF02C2FD6}"/>
    <cellStyle name="Normal 16 3 2 2 4 3" xfId="22745" xr:uid="{68D1434A-AA5B-447A-AA53-F5A303A74567}"/>
    <cellStyle name="Normal 16 3 2 2 5" xfId="9267" xr:uid="{92B4625B-CFD9-4BCB-96BB-A551B95F492B}"/>
    <cellStyle name="Normal 16 3 2 2 5 2" xfId="25443" xr:uid="{6D2E583F-8101-4142-802C-CFA3D0CF8209}"/>
    <cellStyle name="Normal 16 3 2 2 6" xfId="17355" xr:uid="{9D398841-D1AA-463B-BEBD-2A7B20E94ED1}"/>
    <cellStyle name="Normal 16 3 2 3" xfId="1854" xr:uid="{00000000-0005-0000-0000-00002F0A0000}"/>
    <cellStyle name="Normal 16 3 2 3 2" xfId="4550" xr:uid="{00000000-0005-0000-0000-0000300A0000}"/>
    <cellStyle name="Normal 16 3 2 3 2 2" xfId="12638" xr:uid="{9CB5248A-CC94-4810-9AA1-FC15C7B4A2E8}"/>
    <cellStyle name="Normal 16 3 2 3 2 2 2" xfId="28814" xr:uid="{6578FCFD-3A21-4E18-8549-582AB6851614}"/>
    <cellStyle name="Normal 16 3 2 3 2 3" xfId="20726" xr:uid="{73464514-73C9-4949-AB78-B644A3402005}"/>
    <cellStyle name="Normal 16 3 2 3 3" xfId="7244" xr:uid="{00000000-0005-0000-0000-0000310A0000}"/>
    <cellStyle name="Normal 16 3 2 3 3 2" xfId="15332" xr:uid="{2656C17C-ECB7-4F71-9AF5-F2951745026B}"/>
    <cellStyle name="Normal 16 3 2 3 3 2 2" xfId="31508" xr:uid="{5A21880E-D8B1-4E39-B698-93F15CC9AE02}"/>
    <cellStyle name="Normal 16 3 2 3 3 3" xfId="23420" xr:uid="{61B2E0A3-4D60-4F67-A682-894DD6E99FD2}"/>
    <cellStyle name="Normal 16 3 2 3 4" xfId="9942" xr:uid="{40E1002F-3B19-4217-B118-D3A63D08BB80}"/>
    <cellStyle name="Normal 16 3 2 3 4 2" xfId="26118" xr:uid="{21FADAAB-2B96-4958-9326-399DF9D1235D}"/>
    <cellStyle name="Normal 16 3 2 3 5" xfId="18030" xr:uid="{57497323-9D6C-4F7F-A7DF-E8115C7BA93E}"/>
    <cellStyle name="Normal 16 3 2 4" xfId="3203" xr:uid="{00000000-0005-0000-0000-0000320A0000}"/>
    <cellStyle name="Normal 16 3 2 4 2" xfId="11291" xr:uid="{D67B65AE-F317-492E-9BF3-6A6E1ABDB1EF}"/>
    <cellStyle name="Normal 16 3 2 4 2 2" xfId="27467" xr:uid="{3762F4DE-A3DA-49D7-8CE3-E2F836C11A12}"/>
    <cellStyle name="Normal 16 3 2 4 3" xfId="19379" xr:uid="{8C5E5D98-4FD6-49A3-9C53-CFB2ED99A6CB}"/>
    <cellStyle name="Normal 16 3 2 5" xfId="5897" xr:uid="{00000000-0005-0000-0000-0000330A0000}"/>
    <cellStyle name="Normal 16 3 2 5 2" xfId="13985" xr:uid="{88AD7C5D-2DFF-49F8-826E-13BB8A453D2E}"/>
    <cellStyle name="Normal 16 3 2 5 2 2" xfId="30161" xr:uid="{D3CA3E65-E6DB-4CA5-86F5-718F07ED0D2F}"/>
    <cellStyle name="Normal 16 3 2 5 3" xfId="22073" xr:uid="{E547797D-D1B0-459C-AB65-9C54E2EC635F}"/>
    <cellStyle name="Normal 16 3 2 6" xfId="8595" xr:uid="{91362F2B-3D9D-46D6-B468-A6EF76F70589}"/>
    <cellStyle name="Normal 16 3 2 6 2" xfId="24771" xr:uid="{D79F1CBD-4911-48E7-A4DB-F68FEFD2FC54}"/>
    <cellStyle name="Normal 16 3 2 7" xfId="16683" xr:uid="{F9149BE8-41F6-4D95-A77E-E13E1F931DB1}"/>
    <cellStyle name="Normal 16 3 3" xfId="842" xr:uid="{00000000-0005-0000-0000-0000340A0000}"/>
    <cellStyle name="Normal 16 3 3 2" xfId="2190" xr:uid="{00000000-0005-0000-0000-0000350A0000}"/>
    <cellStyle name="Normal 16 3 3 2 2" xfId="4886" xr:uid="{00000000-0005-0000-0000-0000360A0000}"/>
    <cellStyle name="Normal 16 3 3 2 2 2" xfId="12974" xr:uid="{E8A136BE-CE1C-41B3-A1E7-97F5785F1284}"/>
    <cellStyle name="Normal 16 3 3 2 2 2 2" xfId="29150" xr:uid="{67C406C3-EEBB-4F1B-9178-DA3C491CB138}"/>
    <cellStyle name="Normal 16 3 3 2 2 3" xfId="21062" xr:uid="{6938562D-98A1-43B0-AE6F-C93611F6E132}"/>
    <cellStyle name="Normal 16 3 3 2 3" xfId="7580" xr:uid="{00000000-0005-0000-0000-0000370A0000}"/>
    <cellStyle name="Normal 16 3 3 2 3 2" xfId="15668" xr:uid="{CEC60440-9AA1-45F8-9048-8EA94E4D9F69}"/>
    <cellStyle name="Normal 16 3 3 2 3 2 2" xfId="31844" xr:uid="{7EB3E3EF-94E4-41E5-9BA8-BAE5744605FF}"/>
    <cellStyle name="Normal 16 3 3 2 3 3" xfId="23756" xr:uid="{D8CD0C8F-EF72-4E60-8520-B1FE6140E57E}"/>
    <cellStyle name="Normal 16 3 3 2 4" xfId="10278" xr:uid="{6802CABE-807F-49C4-9DA7-5A042B8F4E19}"/>
    <cellStyle name="Normal 16 3 3 2 4 2" xfId="26454" xr:uid="{7197DA00-48CF-4464-9F69-EDDDE06EC4C7}"/>
    <cellStyle name="Normal 16 3 3 2 5" xfId="18366" xr:uid="{5DD42408-16B1-4D9F-9588-88895BD81525}"/>
    <cellStyle name="Normal 16 3 3 3" xfId="3539" xr:uid="{00000000-0005-0000-0000-0000380A0000}"/>
    <cellStyle name="Normal 16 3 3 3 2" xfId="11627" xr:uid="{CF8E1AF0-D34C-49FB-BA54-D1B0E2C0902C}"/>
    <cellStyle name="Normal 16 3 3 3 2 2" xfId="27803" xr:uid="{DFC0B38F-00C0-48BD-93A4-0414775997E8}"/>
    <cellStyle name="Normal 16 3 3 3 3" xfId="19715" xr:uid="{5261F1D4-E452-4075-A7C3-2050CC548A0A}"/>
    <cellStyle name="Normal 16 3 3 4" xfId="6233" xr:uid="{00000000-0005-0000-0000-0000390A0000}"/>
    <cellStyle name="Normal 16 3 3 4 2" xfId="14321" xr:uid="{D45E8F92-7F4B-491C-A047-451C4E3828F8}"/>
    <cellStyle name="Normal 16 3 3 4 2 2" xfId="30497" xr:uid="{9255E946-9082-4D71-B050-BD3EA0DFF8D5}"/>
    <cellStyle name="Normal 16 3 3 4 3" xfId="22409" xr:uid="{E4423C80-A14B-4BE8-8BB1-D9C0933C4F9C}"/>
    <cellStyle name="Normal 16 3 3 5" xfId="8931" xr:uid="{DDE9929A-67A4-4B8E-9D1A-D3152A16BD02}"/>
    <cellStyle name="Normal 16 3 3 5 2" xfId="25107" xr:uid="{29395314-CF6A-4248-B8FD-9EBA15F54265}"/>
    <cellStyle name="Normal 16 3 3 6" xfId="17019" xr:uid="{7D1BF42D-9721-48E1-93AD-8647B5639824}"/>
    <cellStyle name="Normal 16 3 4" xfId="1518" xr:uid="{00000000-0005-0000-0000-00003A0A0000}"/>
    <cellStyle name="Normal 16 3 4 2" xfId="4214" xr:uid="{00000000-0005-0000-0000-00003B0A0000}"/>
    <cellStyle name="Normal 16 3 4 2 2" xfId="12302" xr:uid="{05E2B503-2FF0-4A35-AA06-C82993837A8C}"/>
    <cellStyle name="Normal 16 3 4 2 2 2" xfId="28478" xr:uid="{100E14B5-44B5-41BE-A6B4-47EF31452D59}"/>
    <cellStyle name="Normal 16 3 4 2 3" xfId="20390" xr:uid="{647A6EFF-263D-411B-82DC-1427CC76A34C}"/>
    <cellStyle name="Normal 16 3 4 3" xfId="6908" xr:uid="{00000000-0005-0000-0000-00003C0A0000}"/>
    <cellStyle name="Normal 16 3 4 3 2" xfId="14996" xr:uid="{B353954B-CC33-4B54-A883-0A93CB6A32AC}"/>
    <cellStyle name="Normal 16 3 4 3 2 2" xfId="31172" xr:uid="{F8AF6FC5-BD46-4F76-9C3C-C9D824F4B6D9}"/>
    <cellStyle name="Normal 16 3 4 3 3" xfId="23084" xr:uid="{67213FD8-E006-4EAE-B672-90E46AA1603B}"/>
    <cellStyle name="Normal 16 3 4 4" xfId="9606" xr:uid="{917A8C26-8A1A-496F-B748-C4A5F857E953}"/>
    <cellStyle name="Normal 16 3 4 4 2" xfId="25782" xr:uid="{B5E54634-5956-4742-B0A4-D602FB14180E}"/>
    <cellStyle name="Normal 16 3 4 5" xfId="17694" xr:uid="{F978A222-4A86-42D0-9FBA-5AD78E6A7798}"/>
    <cellStyle name="Normal 16 3 5" xfId="2867" xr:uid="{00000000-0005-0000-0000-00003D0A0000}"/>
    <cellStyle name="Normal 16 3 5 2" xfId="10955" xr:uid="{116ABC90-729A-44B6-A890-378A680C718E}"/>
    <cellStyle name="Normal 16 3 5 2 2" xfId="27131" xr:uid="{7AD8ADF5-D72D-4AF6-AA9B-3883FE5CC55F}"/>
    <cellStyle name="Normal 16 3 5 3" xfId="19043" xr:uid="{5AF2CE81-D361-46C4-8093-DDAB5C43A656}"/>
    <cellStyle name="Normal 16 3 6" xfId="5561" xr:uid="{00000000-0005-0000-0000-00003E0A0000}"/>
    <cellStyle name="Normal 16 3 6 2" xfId="13649" xr:uid="{A8991E9D-E632-43F2-BEFB-D06B67C60152}"/>
    <cellStyle name="Normal 16 3 6 2 2" xfId="29825" xr:uid="{EEA53537-AAF2-44EB-A5A6-275783741095}"/>
    <cellStyle name="Normal 16 3 6 3" xfId="21737" xr:uid="{57739541-EEAB-43C5-AC42-9529D5F99287}"/>
    <cellStyle name="Normal 16 3 7" xfId="8259" xr:uid="{F7CBCBF7-192C-4BE3-934E-347633A9FFA8}"/>
    <cellStyle name="Normal 16 3 7 2" xfId="24435" xr:uid="{04C2B02D-09D9-4AEF-B482-384DFF40D4ED}"/>
    <cellStyle name="Normal 16 3 8" xfId="16347" xr:uid="{5D41164A-EE07-4EBA-BC08-B286F3DAEE59}"/>
    <cellStyle name="Normal 16 4" xfId="53" xr:uid="{00000000-0005-0000-0000-00003F0A0000}"/>
    <cellStyle name="Normal 16 4 2" xfId="461" xr:uid="{00000000-0005-0000-0000-0000400A0000}"/>
    <cellStyle name="Normal 16 4 2 2" xfId="1136" xr:uid="{00000000-0005-0000-0000-0000410A0000}"/>
    <cellStyle name="Normal 16 4 2 2 2" xfId="2484" xr:uid="{00000000-0005-0000-0000-0000420A0000}"/>
    <cellStyle name="Normal 16 4 2 2 2 2" xfId="5180" xr:uid="{00000000-0005-0000-0000-0000430A0000}"/>
    <cellStyle name="Normal 16 4 2 2 2 2 2" xfId="13268" xr:uid="{70109571-E631-4561-9174-05325DDDEE1D}"/>
    <cellStyle name="Normal 16 4 2 2 2 2 2 2" xfId="29444" xr:uid="{3FB8AF9C-26CD-4FF6-87CD-39012FD7ECFD}"/>
    <cellStyle name="Normal 16 4 2 2 2 2 3" xfId="21356" xr:uid="{DD327295-16E8-4EEE-A7CB-CB91D86F088A}"/>
    <cellStyle name="Normal 16 4 2 2 2 3" xfId="7874" xr:uid="{00000000-0005-0000-0000-0000440A0000}"/>
    <cellStyle name="Normal 16 4 2 2 2 3 2" xfId="15962" xr:uid="{0340D855-3A31-4A27-9A39-CFD97D93BB7D}"/>
    <cellStyle name="Normal 16 4 2 2 2 3 2 2" xfId="32138" xr:uid="{3FB1BB25-F5BE-4DD8-8778-97371C6AF966}"/>
    <cellStyle name="Normal 16 4 2 2 2 3 3" xfId="24050" xr:uid="{785358A4-D444-4AB0-A9D1-D08EF3A7A511}"/>
    <cellStyle name="Normal 16 4 2 2 2 4" xfId="10572" xr:uid="{883ADF3D-8341-48CE-922D-A0B2D8D65DFD}"/>
    <cellStyle name="Normal 16 4 2 2 2 4 2" xfId="26748" xr:uid="{6AF92C27-651E-409A-AB68-9D8C7FF906F1}"/>
    <cellStyle name="Normal 16 4 2 2 2 5" xfId="18660" xr:uid="{0208F210-CDEF-4F56-A26B-987480B2E7BC}"/>
    <cellStyle name="Normal 16 4 2 2 3" xfId="3833" xr:uid="{00000000-0005-0000-0000-0000450A0000}"/>
    <cellStyle name="Normal 16 4 2 2 3 2" xfId="11921" xr:uid="{979C934B-3553-4D33-A7E8-5F7F4AACF2D1}"/>
    <cellStyle name="Normal 16 4 2 2 3 2 2" xfId="28097" xr:uid="{DC21D0E5-686E-49C7-9FB1-132D54093551}"/>
    <cellStyle name="Normal 16 4 2 2 3 3" xfId="20009" xr:uid="{03F9E9B8-81CD-4BA6-8784-835B05AA0C96}"/>
    <cellStyle name="Normal 16 4 2 2 4" xfId="6527" xr:uid="{00000000-0005-0000-0000-0000460A0000}"/>
    <cellStyle name="Normal 16 4 2 2 4 2" xfId="14615" xr:uid="{D0D18507-D3FE-4D57-8CB5-8297C9CC35EB}"/>
    <cellStyle name="Normal 16 4 2 2 4 2 2" xfId="30791" xr:uid="{CD60B7D6-111F-48BA-9614-C3D4BBF56EDC}"/>
    <cellStyle name="Normal 16 4 2 2 4 3" xfId="22703" xr:uid="{A7DCA596-06F9-4C17-B251-034852143A26}"/>
    <cellStyle name="Normal 16 4 2 2 5" xfId="9225" xr:uid="{31C90D89-209F-4E51-969D-5A1956FAE0C3}"/>
    <cellStyle name="Normal 16 4 2 2 5 2" xfId="25401" xr:uid="{A6023D5E-87E7-4667-BB7B-31FAC6787349}"/>
    <cellStyle name="Normal 16 4 2 2 6" xfId="17313" xr:uid="{7347F9E7-13EC-4EBF-8CBD-7D1862227770}"/>
    <cellStyle name="Normal 16 4 2 3" xfId="1812" xr:uid="{00000000-0005-0000-0000-0000470A0000}"/>
    <cellStyle name="Normal 16 4 2 3 2" xfId="4508" xr:uid="{00000000-0005-0000-0000-0000480A0000}"/>
    <cellStyle name="Normal 16 4 2 3 2 2" xfId="12596" xr:uid="{44CCD8AE-F164-42AE-B084-482A46232DCC}"/>
    <cellStyle name="Normal 16 4 2 3 2 2 2" xfId="28772" xr:uid="{E416ED84-9E49-43AE-A710-46F416D657FC}"/>
    <cellStyle name="Normal 16 4 2 3 2 3" xfId="20684" xr:uid="{C72CC620-0F97-4A9A-9A10-06BDD74026EC}"/>
    <cellStyle name="Normal 16 4 2 3 3" xfId="7202" xr:uid="{00000000-0005-0000-0000-0000490A0000}"/>
    <cellStyle name="Normal 16 4 2 3 3 2" xfId="15290" xr:uid="{3C50CBE9-EE94-44B0-9D99-38EACCE8B521}"/>
    <cellStyle name="Normal 16 4 2 3 3 2 2" xfId="31466" xr:uid="{64273C9D-8F66-4414-93D2-63CDA58A250D}"/>
    <cellStyle name="Normal 16 4 2 3 3 3" xfId="23378" xr:uid="{0A2D096E-804A-4131-9950-771080A6C482}"/>
    <cellStyle name="Normal 16 4 2 3 4" xfId="9900" xr:uid="{8F34886C-612E-4455-AD4F-699749667D5A}"/>
    <cellStyle name="Normal 16 4 2 3 4 2" xfId="26076" xr:uid="{E44F5EF1-FAA7-4993-B0AB-AB876EF30B56}"/>
    <cellStyle name="Normal 16 4 2 3 5" xfId="17988" xr:uid="{4AA0B858-8314-478D-B802-D7A81B19EC2E}"/>
    <cellStyle name="Normal 16 4 2 4" xfId="3161" xr:uid="{00000000-0005-0000-0000-00004A0A0000}"/>
    <cellStyle name="Normal 16 4 2 4 2" xfId="11249" xr:uid="{33F0C5C5-6E01-42EB-A125-4E5CE04ED81D}"/>
    <cellStyle name="Normal 16 4 2 4 2 2" xfId="27425" xr:uid="{099B3E63-A618-4B41-A10E-C5ACE4E1A96A}"/>
    <cellStyle name="Normal 16 4 2 4 3" xfId="19337" xr:uid="{35242899-B831-4425-BF9F-D60E4905B6F5}"/>
    <cellStyle name="Normal 16 4 2 5" xfId="5855" xr:uid="{00000000-0005-0000-0000-00004B0A0000}"/>
    <cellStyle name="Normal 16 4 2 5 2" xfId="13943" xr:uid="{6F2B0426-7DCD-4049-8B74-ADA0F52AE9AA}"/>
    <cellStyle name="Normal 16 4 2 5 2 2" xfId="30119" xr:uid="{0FFEF92C-D538-4134-96B7-9CBF839F3DDD}"/>
    <cellStyle name="Normal 16 4 2 5 3" xfId="22031" xr:uid="{95A7E897-6B22-4166-8315-73442D5F6E4B}"/>
    <cellStyle name="Normal 16 4 2 6" xfId="8553" xr:uid="{0F5E68F3-53B2-4168-901B-B58EADFD1394}"/>
    <cellStyle name="Normal 16 4 2 6 2" xfId="24729" xr:uid="{1ABCCEA7-E15D-4235-857F-3C8A98624C49}"/>
    <cellStyle name="Normal 16 4 2 7" xfId="16641" xr:uid="{042AC72A-BC0F-4894-B556-D3973BA161CB}"/>
    <cellStyle name="Normal 16 4 3" xfId="800" xr:uid="{00000000-0005-0000-0000-00004C0A0000}"/>
    <cellStyle name="Normal 16 4 3 2" xfId="2148" xr:uid="{00000000-0005-0000-0000-00004D0A0000}"/>
    <cellStyle name="Normal 16 4 3 2 2" xfId="4844" xr:uid="{00000000-0005-0000-0000-00004E0A0000}"/>
    <cellStyle name="Normal 16 4 3 2 2 2" xfId="12932" xr:uid="{96365753-A006-4CDB-AE05-9DAD207964AF}"/>
    <cellStyle name="Normal 16 4 3 2 2 2 2" xfId="29108" xr:uid="{252CF1D7-7E30-4D17-A77E-AA7FFA05C580}"/>
    <cellStyle name="Normal 16 4 3 2 2 3" xfId="21020" xr:uid="{E93EB222-2511-4ED2-A1E5-364335810678}"/>
    <cellStyle name="Normal 16 4 3 2 3" xfId="7538" xr:uid="{00000000-0005-0000-0000-00004F0A0000}"/>
    <cellStyle name="Normal 16 4 3 2 3 2" xfId="15626" xr:uid="{97F0DDA0-B57F-4519-B432-E44B3138AF91}"/>
    <cellStyle name="Normal 16 4 3 2 3 2 2" xfId="31802" xr:uid="{EBF9D078-F77A-40FC-B5DA-F5BECD6EBD51}"/>
    <cellStyle name="Normal 16 4 3 2 3 3" xfId="23714" xr:uid="{A52FB8E7-3FD0-4C80-A161-4006633940E3}"/>
    <cellStyle name="Normal 16 4 3 2 4" xfId="10236" xr:uid="{2797321B-1C66-4FC4-815E-85458F32FD07}"/>
    <cellStyle name="Normal 16 4 3 2 4 2" xfId="26412" xr:uid="{D588759F-DB04-45BD-B67E-D695B6148D62}"/>
    <cellStyle name="Normal 16 4 3 2 5" xfId="18324" xr:uid="{199DD201-0900-4C1E-9F7B-F598606201D2}"/>
    <cellStyle name="Normal 16 4 3 3" xfId="3497" xr:uid="{00000000-0005-0000-0000-0000500A0000}"/>
    <cellStyle name="Normal 16 4 3 3 2" xfId="11585" xr:uid="{F2CA9E48-1C80-419E-B911-39A0260DD24F}"/>
    <cellStyle name="Normal 16 4 3 3 2 2" xfId="27761" xr:uid="{1BFF9959-6748-4B3A-AB78-CD565478B166}"/>
    <cellStyle name="Normal 16 4 3 3 3" xfId="19673" xr:uid="{5E69CAD8-889C-4A38-B819-597B0E9D2FFB}"/>
    <cellStyle name="Normal 16 4 3 4" xfId="6191" xr:uid="{00000000-0005-0000-0000-0000510A0000}"/>
    <cellStyle name="Normal 16 4 3 4 2" xfId="14279" xr:uid="{A0CBC070-D62C-4AA3-86BA-249D9B5FB76C}"/>
    <cellStyle name="Normal 16 4 3 4 2 2" xfId="30455" xr:uid="{E1EF07AD-F86C-4303-A52A-186A58104649}"/>
    <cellStyle name="Normal 16 4 3 4 3" xfId="22367" xr:uid="{809D19A1-4A00-4F2A-8643-8E81FC48A279}"/>
    <cellStyle name="Normal 16 4 3 5" xfId="8889" xr:uid="{CF8E8E8F-9FF3-4AA0-A26B-511CEA27085E}"/>
    <cellStyle name="Normal 16 4 3 5 2" xfId="25065" xr:uid="{4220CAED-6795-424A-93D8-5831B8496557}"/>
    <cellStyle name="Normal 16 4 3 6" xfId="16977" xr:uid="{0F2F0B0F-6B93-44BD-912C-962D4C2F53E7}"/>
    <cellStyle name="Normal 16 4 4" xfId="1476" xr:uid="{00000000-0005-0000-0000-0000520A0000}"/>
    <cellStyle name="Normal 16 4 4 2" xfId="4172" xr:uid="{00000000-0005-0000-0000-0000530A0000}"/>
    <cellStyle name="Normal 16 4 4 2 2" xfId="12260" xr:uid="{CAC74854-1A26-4692-86C1-B09D04D39666}"/>
    <cellStyle name="Normal 16 4 4 2 2 2" xfId="28436" xr:uid="{FD975C45-B586-4AC0-8014-B8CF8279811D}"/>
    <cellStyle name="Normal 16 4 4 2 3" xfId="20348" xr:uid="{CD4698BA-5157-4C8C-8170-4975E6603208}"/>
    <cellStyle name="Normal 16 4 4 3" xfId="6866" xr:uid="{00000000-0005-0000-0000-0000540A0000}"/>
    <cellStyle name="Normal 16 4 4 3 2" xfId="14954" xr:uid="{F31BED02-6B3C-4136-82EB-E7587FA9DFF0}"/>
    <cellStyle name="Normal 16 4 4 3 2 2" xfId="31130" xr:uid="{67FD9429-93F9-4BC0-B3AF-4514CF1A1D71}"/>
    <cellStyle name="Normal 16 4 4 3 3" xfId="23042" xr:uid="{9015FD18-BC0D-4039-810A-E10015D7F7C9}"/>
    <cellStyle name="Normal 16 4 4 4" xfId="9564" xr:uid="{0B35B2CE-3C24-422E-812D-FEDC2F4FBC19}"/>
    <cellStyle name="Normal 16 4 4 4 2" xfId="25740" xr:uid="{0700EED0-FDAD-49EA-80A9-1C5C2E1560CB}"/>
    <cellStyle name="Normal 16 4 4 5" xfId="17652" xr:uid="{1313F6F1-B3DB-4D0F-8E2A-80428D6B1C95}"/>
    <cellStyle name="Normal 16 4 5" xfId="2825" xr:uid="{00000000-0005-0000-0000-0000550A0000}"/>
    <cellStyle name="Normal 16 4 5 2" xfId="10913" xr:uid="{580A94B6-D50C-4EBB-A7FC-7C92466BC5A7}"/>
    <cellStyle name="Normal 16 4 5 2 2" xfId="27089" xr:uid="{21C01A7C-35C7-4225-BC95-F6DD2DE52E49}"/>
    <cellStyle name="Normal 16 4 5 3" xfId="19001" xr:uid="{ECEFF135-63D8-45E5-9078-A108A55869E6}"/>
    <cellStyle name="Normal 16 4 6" xfId="5519" xr:uid="{00000000-0005-0000-0000-0000560A0000}"/>
    <cellStyle name="Normal 16 4 6 2" xfId="13607" xr:uid="{234A0F73-77DC-46A0-B5C8-F8518B418B47}"/>
    <cellStyle name="Normal 16 4 6 2 2" xfId="29783" xr:uid="{E8D4F892-55F5-46EA-8CCB-4F5E4D7FBA44}"/>
    <cellStyle name="Normal 16 4 6 3" xfId="21695" xr:uid="{1DE85DE6-CD30-41EC-9E1F-6F1ED43130D5}"/>
    <cellStyle name="Normal 16 4 7" xfId="8217" xr:uid="{D803C1B0-38FD-4341-A8E1-F01A339A5C77}"/>
    <cellStyle name="Normal 16 4 7 2" xfId="24393" xr:uid="{F665DF38-6FDE-4C43-82D6-565A8DAD79FF}"/>
    <cellStyle name="Normal 16 4 8" xfId="16305" xr:uid="{7456C073-9CA0-420F-BF5A-DED717AA0E97}"/>
    <cellStyle name="Normal 16 5" xfId="130" xr:uid="{00000000-0005-0000-0000-0000570A0000}"/>
    <cellStyle name="Normal 16 5 2" xfId="530" xr:uid="{00000000-0005-0000-0000-0000580A0000}"/>
    <cellStyle name="Normal 16 5 2 2" xfId="1205" xr:uid="{00000000-0005-0000-0000-0000590A0000}"/>
    <cellStyle name="Normal 16 5 2 2 2" xfId="2553" xr:uid="{00000000-0005-0000-0000-00005A0A0000}"/>
    <cellStyle name="Normal 16 5 2 2 2 2" xfId="5249" xr:uid="{00000000-0005-0000-0000-00005B0A0000}"/>
    <cellStyle name="Normal 16 5 2 2 2 2 2" xfId="13337" xr:uid="{56C543AA-F318-471A-85C0-0427AA33AFF2}"/>
    <cellStyle name="Normal 16 5 2 2 2 2 2 2" xfId="29513" xr:uid="{2A38A216-A8B2-4B8E-9756-5047B3B42ABC}"/>
    <cellStyle name="Normal 16 5 2 2 2 2 3" xfId="21425" xr:uid="{EA82D4F6-85C4-4905-A2C2-675B6B7E0CD5}"/>
    <cellStyle name="Normal 16 5 2 2 2 3" xfId="7943" xr:uid="{00000000-0005-0000-0000-00005C0A0000}"/>
    <cellStyle name="Normal 16 5 2 2 2 3 2" xfId="16031" xr:uid="{AB977BA0-ABCF-4745-BF7E-C8EC8D8B6595}"/>
    <cellStyle name="Normal 16 5 2 2 2 3 2 2" xfId="32207" xr:uid="{B4593576-4F48-4B6E-AE34-B5DD2DF777B2}"/>
    <cellStyle name="Normal 16 5 2 2 2 3 3" xfId="24119" xr:uid="{A571EBBE-C638-45A0-8C99-72CB6AD0384B}"/>
    <cellStyle name="Normal 16 5 2 2 2 4" xfId="10641" xr:uid="{8089C73B-C90C-459E-B42A-95D66CD7EF32}"/>
    <cellStyle name="Normal 16 5 2 2 2 4 2" xfId="26817" xr:uid="{8CA27EC2-CC07-4495-A957-F9BB0A221C6C}"/>
    <cellStyle name="Normal 16 5 2 2 2 5" xfId="18729" xr:uid="{F08347AB-5E1B-4E94-8F46-BF8AE14564AD}"/>
    <cellStyle name="Normal 16 5 2 2 3" xfId="3902" xr:uid="{00000000-0005-0000-0000-00005D0A0000}"/>
    <cellStyle name="Normal 16 5 2 2 3 2" xfId="11990" xr:uid="{BC0FF6CC-C452-4890-B389-BC8ECCDC6D9C}"/>
    <cellStyle name="Normal 16 5 2 2 3 2 2" xfId="28166" xr:uid="{A64E3300-1312-4D30-A08B-A4AFABD178B0}"/>
    <cellStyle name="Normal 16 5 2 2 3 3" xfId="20078" xr:uid="{B896E1F0-92A7-4F54-98BA-C58194D16EF3}"/>
    <cellStyle name="Normal 16 5 2 2 4" xfId="6596" xr:uid="{00000000-0005-0000-0000-00005E0A0000}"/>
    <cellStyle name="Normal 16 5 2 2 4 2" xfId="14684" xr:uid="{697D4887-3BE2-4875-97FA-E3E3AB102975}"/>
    <cellStyle name="Normal 16 5 2 2 4 2 2" xfId="30860" xr:uid="{DD22A084-E075-41B2-B543-F4758D2A1813}"/>
    <cellStyle name="Normal 16 5 2 2 4 3" xfId="22772" xr:uid="{BC39F775-F41E-4CBA-8D89-33B8F1D1833D}"/>
    <cellStyle name="Normal 16 5 2 2 5" xfId="9294" xr:uid="{407E6FE8-3B24-442C-B2A5-420E5C19755E}"/>
    <cellStyle name="Normal 16 5 2 2 5 2" xfId="25470" xr:uid="{CBEB41FE-75F2-44C1-AB1D-7FEA790C8C2A}"/>
    <cellStyle name="Normal 16 5 2 2 6" xfId="17382" xr:uid="{60179A18-FF47-4D8D-AD00-B23C652F870F}"/>
    <cellStyle name="Normal 16 5 2 3" xfId="1881" xr:uid="{00000000-0005-0000-0000-00005F0A0000}"/>
    <cellStyle name="Normal 16 5 2 3 2" xfId="4577" xr:uid="{00000000-0005-0000-0000-0000600A0000}"/>
    <cellStyle name="Normal 16 5 2 3 2 2" xfId="12665" xr:uid="{FCE026FC-2C1A-4E8B-B703-E6995D152ADD}"/>
    <cellStyle name="Normal 16 5 2 3 2 2 2" xfId="28841" xr:uid="{85647AE5-B411-48AD-B3CC-93FDF126BEF1}"/>
    <cellStyle name="Normal 16 5 2 3 2 3" xfId="20753" xr:uid="{45BD86F9-E040-46F8-A485-27BD83394316}"/>
    <cellStyle name="Normal 16 5 2 3 3" xfId="7271" xr:uid="{00000000-0005-0000-0000-0000610A0000}"/>
    <cellStyle name="Normal 16 5 2 3 3 2" xfId="15359" xr:uid="{9994ED3C-E30D-44B2-9D77-E7661581CBE1}"/>
    <cellStyle name="Normal 16 5 2 3 3 2 2" xfId="31535" xr:uid="{034F5341-0682-4538-9EB8-AD8FE76BC059}"/>
    <cellStyle name="Normal 16 5 2 3 3 3" xfId="23447" xr:uid="{4D3DEA5D-251B-4BAE-B7C4-3A63203B9494}"/>
    <cellStyle name="Normal 16 5 2 3 4" xfId="9969" xr:uid="{BED22964-A1D3-48AC-9ACA-C65280054C3A}"/>
    <cellStyle name="Normal 16 5 2 3 4 2" xfId="26145" xr:uid="{1D63B3C3-D46F-4EB9-9667-35F74C6921C7}"/>
    <cellStyle name="Normal 16 5 2 3 5" xfId="18057" xr:uid="{C3DA2116-76C7-4609-A7C4-ED5E1782BD52}"/>
    <cellStyle name="Normal 16 5 2 4" xfId="3230" xr:uid="{00000000-0005-0000-0000-0000620A0000}"/>
    <cellStyle name="Normal 16 5 2 4 2" xfId="11318" xr:uid="{8EDCE85F-9DAE-4966-B46E-F2397CD46DAE}"/>
    <cellStyle name="Normal 16 5 2 4 2 2" xfId="27494" xr:uid="{7BFAE9DE-0FA7-4DC2-93CF-82A796AB1508}"/>
    <cellStyle name="Normal 16 5 2 4 3" xfId="19406" xr:uid="{04B90FC4-F994-40C0-90FF-BE8811CDB2B8}"/>
    <cellStyle name="Normal 16 5 2 5" xfId="5924" xr:uid="{00000000-0005-0000-0000-0000630A0000}"/>
    <cellStyle name="Normal 16 5 2 5 2" xfId="14012" xr:uid="{A52D2FCC-CCC3-45BD-ADD2-98B2C43662E1}"/>
    <cellStyle name="Normal 16 5 2 5 2 2" xfId="30188" xr:uid="{2E1B23C2-A17B-422F-A860-619B2FA643C0}"/>
    <cellStyle name="Normal 16 5 2 5 3" xfId="22100" xr:uid="{E3FBBB85-ADDC-480E-8507-8729C62E8ABE}"/>
    <cellStyle name="Normal 16 5 2 6" xfId="8622" xr:uid="{0847AF71-A7F0-4266-ACB2-554B31BC7741}"/>
    <cellStyle name="Normal 16 5 2 6 2" xfId="24798" xr:uid="{FE9AB66B-9EC1-4E37-B9FD-CF27687DBFF4}"/>
    <cellStyle name="Normal 16 5 2 7" xfId="16710" xr:uid="{5CA4F586-9507-474E-9DED-CF15181A47D0}"/>
    <cellStyle name="Normal 16 5 3" xfId="869" xr:uid="{00000000-0005-0000-0000-0000640A0000}"/>
    <cellStyle name="Normal 16 5 3 2" xfId="2217" xr:uid="{00000000-0005-0000-0000-0000650A0000}"/>
    <cellStyle name="Normal 16 5 3 2 2" xfId="4913" xr:uid="{00000000-0005-0000-0000-0000660A0000}"/>
    <cellStyle name="Normal 16 5 3 2 2 2" xfId="13001" xr:uid="{9C1597D7-2814-45EF-971C-894ED787E591}"/>
    <cellStyle name="Normal 16 5 3 2 2 2 2" xfId="29177" xr:uid="{2EB14891-D117-40E7-98A4-385A804C846A}"/>
    <cellStyle name="Normal 16 5 3 2 2 3" xfId="21089" xr:uid="{EC8EFA3F-9C02-4466-BBEF-2ECEBECC1B6A}"/>
    <cellStyle name="Normal 16 5 3 2 3" xfId="7607" xr:uid="{00000000-0005-0000-0000-0000670A0000}"/>
    <cellStyle name="Normal 16 5 3 2 3 2" xfId="15695" xr:uid="{C8E29564-8047-413A-B049-F0A8C06C2C52}"/>
    <cellStyle name="Normal 16 5 3 2 3 2 2" xfId="31871" xr:uid="{7923F071-056F-4E31-BE66-3157582F8CA7}"/>
    <cellStyle name="Normal 16 5 3 2 3 3" xfId="23783" xr:uid="{696FB7D5-0BFA-40A5-B40A-E1884EB52B8C}"/>
    <cellStyle name="Normal 16 5 3 2 4" xfId="10305" xr:uid="{B53538A6-04DB-4857-837A-A36DC89CA771}"/>
    <cellStyle name="Normal 16 5 3 2 4 2" xfId="26481" xr:uid="{AEABF6F9-75CB-4E22-AB09-EB8DA310D6AD}"/>
    <cellStyle name="Normal 16 5 3 2 5" xfId="18393" xr:uid="{D6C984A4-19BD-4AC5-9FAE-9A84CB1512CC}"/>
    <cellStyle name="Normal 16 5 3 3" xfId="3566" xr:uid="{00000000-0005-0000-0000-0000680A0000}"/>
    <cellStyle name="Normal 16 5 3 3 2" xfId="11654" xr:uid="{84D565F9-1B38-4F8B-B370-16BA899C68FF}"/>
    <cellStyle name="Normal 16 5 3 3 2 2" xfId="27830" xr:uid="{1AF6972D-A7B8-4AFD-AD7E-24ABB67769E1}"/>
    <cellStyle name="Normal 16 5 3 3 3" xfId="19742" xr:uid="{F01946E2-5D23-4442-9DB5-E243B940FF68}"/>
    <cellStyle name="Normal 16 5 3 4" xfId="6260" xr:uid="{00000000-0005-0000-0000-0000690A0000}"/>
    <cellStyle name="Normal 16 5 3 4 2" xfId="14348" xr:uid="{62109373-0AFB-4295-B05C-961E8665D264}"/>
    <cellStyle name="Normal 16 5 3 4 2 2" xfId="30524" xr:uid="{1381573E-CB83-4EC6-B10C-AE5092BE632B}"/>
    <cellStyle name="Normal 16 5 3 4 3" xfId="22436" xr:uid="{BEAC8978-5E6E-49BC-A2F5-E590FE221102}"/>
    <cellStyle name="Normal 16 5 3 5" xfId="8958" xr:uid="{DA29C77C-CA09-4015-B092-4549C66F88A9}"/>
    <cellStyle name="Normal 16 5 3 5 2" xfId="25134" xr:uid="{D60C261D-FD8D-41C3-AD92-9CFAF204E6C1}"/>
    <cellStyle name="Normal 16 5 3 6" xfId="17046" xr:uid="{B9A3CD71-F030-4B78-BD81-4AA9FD0523CC}"/>
    <cellStyle name="Normal 16 5 4" xfId="1545" xr:uid="{00000000-0005-0000-0000-00006A0A0000}"/>
    <cellStyle name="Normal 16 5 4 2" xfId="4241" xr:uid="{00000000-0005-0000-0000-00006B0A0000}"/>
    <cellStyle name="Normal 16 5 4 2 2" xfId="12329" xr:uid="{634CC711-9CDE-48B8-AC14-B4D1C303F178}"/>
    <cellStyle name="Normal 16 5 4 2 2 2" xfId="28505" xr:uid="{2B4A1CBE-618C-4614-BC1F-11816904B805}"/>
    <cellStyle name="Normal 16 5 4 2 3" xfId="20417" xr:uid="{814FD753-849E-4442-9F41-566606299D51}"/>
    <cellStyle name="Normal 16 5 4 3" xfId="6935" xr:uid="{00000000-0005-0000-0000-00006C0A0000}"/>
    <cellStyle name="Normal 16 5 4 3 2" xfId="15023" xr:uid="{909B2769-0947-4EAC-8D6D-62D04C15B15C}"/>
    <cellStyle name="Normal 16 5 4 3 2 2" xfId="31199" xr:uid="{8782B641-642A-49F9-BB18-B85AA44FD0A1}"/>
    <cellStyle name="Normal 16 5 4 3 3" xfId="23111" xr:uid="{A82728B4-2934-4A2D-8530-524F3B475611}"/>
    <cellStyle name="Normal 16 5 4 4" xfId="9633" xr:uid="{6085128F-094A-4852-9158-5262D2804221}"/>
    <cellStyle name="Normal 16 5 4 4 2" xfId="25809" xr:uid="{DFD5EA51-C303-441B-9BC0-E9385498AE9D}"/>
    <cellStyle name="Normal 16 5 4 5" xfId="17721" xr:uid="{28BD95A6-59B6-4A69-80A5-849934B63011}"/>
    <cellStyle name="Normal 16 5 5" xfId="2894" xr:uid="{00000000-0005-0000-0000-00006D0A0000}"/>
    <cellStyle name="Normal 16 5 5 2" xfId="10982" xr:uid="{3FC5A32C-499A-4E52-BC4D-BEC8E49D2CF6}"/>
    <cellStyle name="Normal 16 5 5 2 2" xfId="27158" xr:uid="{3DF67882-8191-4570-A23D-9B6321F19D17}"/>
    <cellStyle name="Normal 16 5 5 3" xfId="19070" xr:uid="{BB1B4EC5-97CA-4288-83A5-8A2ABB998780}"/>
    <cellStyle name="Normal 16 5 6" xfId="5588" xr:uid="{00000000-0005-0000-0000-00006E0A0000}"/>
    <cellStyle name="Normal 16 5 6 2" xfId="13676" xr:uid="{27F088DE-C2DF-4D09-ADFF-537D4746F230}"/>
    <cellStyle name="Normal 16 5 6 2 2" xfId="29852" xr:uid="{68BBFF41-0A27-43A8-88B0-A75A52464BF3}"/>
    <cellStyle name="Normal 16 5 6 3" xfId="21764" xr:uid="{F54DC784-47EB-45EF-8360-433AEAB3354D}"/>
    <cellStyle name="Normal 16 5 7" xfId="8286" xr:uid="{D38D2A02-A487-40D0-8D54-893943230704}"/>
    <cellStyle name="Normal 16 5 7 2" xfId="24462" xr:uid="{B2D3648B-C0EF-4B7D-98C8-3861AEA19AD0}"/>
    <cellStyle name="Normal 16 5 8" xfId="16374" xr:uid="{2224BDEA-B49B-4334-9D53-46D0666751C1}"/>
    <cellStyle name="Normal 16 6" xfId="184" xr:uid="{00000000-0005-0000-0000-00006F0A0000}"/>
    <cellStyle name="Normal 16 6 2" xfId="571" xr:uid="{00000000-0005-0000-0000-0000700A0000}"/>
    <cellStyle name="Normal 16 6 2 2" xfId="1246" xr:uid="{00000000-0005-0000-0000-0000710A0000}"/>
    <cellStyle name="Normal 16 6 2 2 2" xfId="2594" xr:uid="{00000000-0005-0000-0000-0000720A0000}"/>
    <cellStyle name="Normal 16 6 2 2 2 2" xfId="5290" xr:uid="{00000000-0005-0000-0000-0000730A0000}"/>
    <cellStyle name="Normal 16 6 2 2 2 2 2" xfId="13378" xr:uid="{803FEB19-F0AE-415B-9071-A8679B2AFD8F}"/>
    <cellStyle name="Normal 16 6 2 2 2 2 2 2" xfId="29554" xr:uid="{826A5571-F268-411E-A5DD-B45DAD88D3C5}"/>
    <cellStyle name="Normal 16 6 2 2 2 2 3" xfId="21466" xr:uid="{1EB3C1ED-702A-405F-8E27-BF9E3A6656C7}"/>
    <cellStyle name="Normal 16 6 2 2 2 3" xfId="7984" xr:uid="{00000000-0005-0000-0000-0000740A0000}"/>
    <cellStyle name="Normal 16 6 2 2 2 3 2" xfId="16072" xr:uid="{8A813144-DFE7-4FE5-9DC4-CD33BE1EF791}"/>
    <cellStyle name="Normal 16 6 2 2 2 3 2 2" xfId="32248" xr:uid="{FBCC2192-A12D-4069-912E-1E2D68005DD4}"/>
    <cellStyle name="Normal 16 6 2 2 2 3 3" xfId="24160" xr:uid="{BE5F2AD2-8397-45BD-88DA-7B2AF1EBC959}"/>
    <cellStyle name="Normal 16 6 2 2 2 4" xfId="10682" xr:uid="{FBAB3570-F4F6-4AA7-98E7-8D7A239D2A87}"/>
    <cellStyle name="Normal 16 6 2 2 2 4 2" xfId="26858" xr:uid="{7F1627C9-3854-459A-96CF-BF32E8275064}"/>
    <cellStyle name="Normal 16 6 2 2 2 5" xfId="18770" xr:uid="{1AABC4DF-DB80-4A61-947F-7F9154B4C45A}"/>
    <cellStyle name="Normal 16 6 2 2 3" xfId="3943" xr:uid="{00000000-0005-0000-0000-0000750A0000}"/>
    <cellStyle name="Normal 16 6 2 2 3 2" xfId="12031" xr:uid="{E80A4FC6-2A3B-4061-8F0F-840371849031}"/>
    <cellStyle name="Normal 16 6 2 2 3 2 2" xfId="28207" xr:uid="{C42523DF-7E21-4251-BA4E-8DA78F9580FF}"/>
    <cellStyle name="Normal 16 6 2 2 3 3" xfId="20119" xr:uid="{99775D82-25DF-42CB-9AF4-950926729368}"/>
    <cellStyle name="Normal 16 6 2 2 4" xfId="6637" xr:uid="{00000000-0005-0000-0000-0000760A0000}"/>
    <cellStyle name="Normal 16 6 2 2 4 2" xfId="14725" xr:uid="{25CFC6D2-ABB5-4EE0-8404-D88E08D19A98}"/>
    <cellStyle name="Normal 16 6 2 2 4 2 2" xfId="30901" xr:uid="{58C9AD54-4460-4480-B67D-FBF21FB14230}"/>
    <cellStyle name="Normal 16 6 2 2 4 3" xfId="22813" xr:uid="{0EDB5E66-144C-44AF-A9CD-332633766564}"/>
    <cellStyle name="Normal 16 6 2 2 5" xfId="9335" xr:uid="{FAE772D9-0D82-4E23-B17E-1D27ADE959B9}"/>
    <cellStyle name="Normal 16 6 2 2 5 2" xfId="25511" xr:uid="{EACDDD5D-5D14-442D-B281-EE5D5FB01953}"/>
    <cellStyle name="Normal 16 6 2 2 6" xfId="17423" xr:uid="{EC486562-D520-4812-A08F-5AA9485DAB55}"/>
    <cellStyle name="Normal 16 6 2 3" xfId="1922" xr:uid="{00000000-0005-0000-0000-0000770A0000}"/>
    <cellStyle name="Normal 16 6 2 3 2" xfId="4618" xr:uid="{00000000-0005-0000-0000-0000780A0000}"/>
    <cellStyle name="Normal 16 6 2 3 2 2" xfId="12706" xr:uid="{FE2E82B1-B14B-492B-B358-399DF5A7D0C4}"/>
    <cellStyle name="Normal 16 6 2 3 2 2 2" xfId="28882" xr:uid="{5B6EAADD-8520-469E-A18D-EBB476205C41}"/>
    <cellStyle name="Normal 16 6 2 3 2 3" xfId="20794" xr:uid="{A51C7FC1-9CED-4CFD-98CF-78E3A79674BB}"/>
    <cellStyle name="Normal 16 6 2 3 3" xfId="7312" xr:uid="{00000000-0005-0000-0000-0000790A0000}"/>
    <cellStyle name="Normal 16 6 2 3 3 2" xfId="15400" xr:uid="{4C43A23F-B074-400F-AC2E-D9F5B71EC236}"/>
    <cellStyle name="Normal 16 6 2 3 3 2 2" xfId="31576" xr:uid="{CE48ED2E-6F96-4870-BCBF-2607F17228F6}"/>
    <cellStyle name="Normal 16 6 2 3 3 3" xfId="23488" xr:uid="{117FF618-6D81-4415-A830-A72E821206E8}"/>
    <cellStyle name="Normal 16 6 2 3 4" xfId="10010" xr:uid="{183533BD-5BBC-47C4-BCE3-383FD0F1286B}"/>
    <cellStyle name="Normal 16 6 2 3 4 2" xfId="26186" xr:uid="{F6F4D8EF-4FE6-45B8-9BC9-06949F091FA0}"/>
    <cellStyle name="Normal 16 6 2 3 5" xfId="18098" xr:uid="{03EED0C1-F69C-48FA-AF66-0AD75CD7D261}"/>
    <cellStyle name="Normal 16 6 2 4" xfId="3271" xr:uid="{00000000-0005-0000-0000-00007A0A0000}"/>
    <cellStyle name="Normal 16 6 2 4 2" xfId="11359" xr:uid="{51A5BF86-1EB0-4BAE-A322-EF55B9E2A31E}"/>
    <cellStyle name="Normal 16 6 2 4 2 2" xfId="27535" xr:uid="{8F8037A8-7CAA-4C2E-A6E4-60418862CEEA}"/>
    <cellStyle name="Normal 16 6 2 4 3" xfId="19447" xr:uid="{0DC4C0DF-0099-4DF0-98E2-FDC138552EB2}"/>
    <cellStyle name="Normal 16 6 2 5" xfId="5965" xr:uid="{00000000-0005-0000-0000-00007B0A0000}"/>
    <cellStyle name="Normal 16 6 2 5 2" xfId="14053" xr:uid="{F227E4AC-5AB7-4C70-8BC8-DC9E45F03C31}"/>
    <cellStyle name="Normal 16 6 2 5 2 2" xfId="30229" xr:uid="{C1F13335-62B2-41BF-B378-859843D6CB04}"/>
    <cellStyle name="Normal 16 6 2 5 3" xfId="22141" xr:uid="{7FEBD04B-B2A8-4459-99E9-7F70182FEBA6}"/>
    <cellStyle name="Normal 16 6 2 6" xfId="8663" xr:uid="{CF3B73AC-170E-4880-A5B3-6EC3A3DE63FE}"/>
    <cellStyle name="Normal 16 6 2 6 2" xfId="24839" xr:uid="{3D879ED2-81AB-494E-8C31-F5701BAD2082}"/>
    <cellStyle name="Normal 16 6 2 7" xfId="16751" xr:uid="{71DDFAAF-5920-4740-BFEE-8052503553A7}"/>
    <cellStyle name="Normal 16 6 3" xfId="910" xr:uid="{00000000-0005-0000-0000-00007C0A0000}"/>
    <cellStyle name="Normal 16 6 3 2" xfId="2258" xr:uid="{00000000-0005-0000-0000-00007D0A0000}"/>
    <cellStyle name="Normal 16 6 3 2 2" xfId="4954" xr:uid="{00000000-0005-0000-0000-00007E0A0000}"/>
    <cellStyle name="Normal 16 6 3 2 2 2" xfId="13042" xr:uid="{368464CB-37B4-42D3-8D27-1928A66E4844}"/>
    <cellStyle name="Normal 16 6 3 2 2 2 2" xfId="29218" xr:uid="{A39F14D2-C2DE-4E95-A8FE-C41F821D8414}"/>
    <cellStyle name="Normal 16 6 3 2 2 3" xfId="21130" xr:uid="{35962CDE-E867-43D3-B764-4CBDB0D819BD}"/>
    <cellStyle name="Normal 16 6 3 2 3" xfId="7648" xr:uid="{00000000-0005-0000-0000-00007F0A0000}"/>
    <cellStyle name="Normal 16 6 3 2 3 2" xfId="15736" xr:uid="{83F82D32-C149-44BD-8A7A-381E213344A3}"/>
    <cellStyle name="Normal 16 6 3 2 3 2 2" xfId="31912" xr:uid="{3C9C6A03-34B8-4C95-A4DE-8CE7971D1AB2}"/>
    <cellStyle name="Normal 16 6 3 2 3 3" xfId="23824" xr:uid="{83913B67-7083-4653-82C7-1E03995EE35B}"/>
    <cellStyle name="Normal 16 6 3 2 4" xfId="10346" xr:uid="{4D89D14F-3E1F-4DFC-BD20-4C7B1CE1C0C4}"/>
    <cellStyle name="Normal 16 6 3 2 4 2" xfId="26522" xr:uid="{4F7CEEFA-0006-4DF2-B224-22809DA1CC3E}"/>
    <cellStyle name="Normal 16 6 3 2 5" xfId="18434" xr:uid="{478A0AC1-1109-44FA-B166-CCC24BA8BD0B}"/>
    <cellStyle name="Normal 16 6 3 3" xfId="3607" xr:uid="{00000000-0005-0000-0000-0000800A0000}"/>
    <cellStyle name="Normal 16 6 3 3 2" xfId="11695" xr:uid="{8AD0D560-E22A-4F4E-89F3-B8CFFA4CA7EF}"/>
    <cellStyle name="Normal 16 6 3 3 2 2" xfId="27871" xr:uid="{B252CD51-0A65-4E14-9AAE-3464A99FDA21}"/>
    <cellStyle name="Normal 16 6 3 3 3" xfId="19783" xr:uid="{329853CF-FA57-4402-A8E9-28995782E06F}"/>
    <cellStyle name="Normal 16 6 3 4" xfId="6301" xr:uid="{00000000-0005-0000-0000-0000810A0000}"/>
    <cellStyle name="Normal 16 6 3 4 2" xfId="14389" xr:uid="{9C9953E9-E3FB-4180-94E6-01DF9B1B7E8E}"/>
    <cellStyle name="Normal 16 6 3 4 2 2" xfId="30565" xr:uid="{85BE7D01-4A4B-44C0-9DE8-A0DB2750159C}"/>
    <cellStyle name="Normal 16 6 3 4 3" xfId="22477" xr:uid="{493163B1-FB84-4BDD-A56B-85448C901318}"/>
    <cellStyle name="Normal 16 6 3 5" xfId="8999" xr:uid="{C8B5296A-9BFA-415C-A029-C079C56B624C}"/>
    <cellStyle name="Normal 16 6 3 5 2" xfId="25175" xr:uid="{C94C0FD5-61D0-4F04-910E-3F3CE3B2EEFB}"/>
    <cellStyle name="Normal 16 6 3 6" xfId="17087" xr:uid="{0C0BBD38-A8F8-4DA0-AE1F-18C3D2F20631}"/>
    <cellStyle name="Normal 16 6 4" xfId="1586" xr:uid="{00000000-0005-0000-0000-0000820A0000}"/>
    <cellStyle name="Normal 16 6 4 2" xfId="4282" xr:uid="{00000000-0005-0000-0000-0000830A0000}"/>
    <cellStyle name="Normal 16 6 4 2 2" xfId="12370" xr:uid="{61D7ECB1-4238-4C08-B706-7FFB3044FDB9}"/>
    <cellStyle name="Normal 16 6 4 2 2 2" xfId="28546" xr:uid="{37DCBD39-D964-4551-8791-65AB3A239154}"/>
    <cellStyle name="Normal 16 6 4 2 3" xfId="20458" xr:uid="{F782346E-DFE6-468E-9BEB-1A35D480C511}"/>
    <cellStyle name="Normal 16 6 4 3" xfId="6976" xr:uid="{00000000-0005-0000-0000-0000840A0000}"/>
    <cellStyle name="Normal 16 6 4 3 2" xfId="15064" xr:uid="{A59E9EDB-B6AD-4333-8912-2112E0C1F32E}"/>
    <cellStyle name="Normal 16 6 4 3 2 2" xfId="31240" xr:uid="{3C0211A5-825D-4F17-8FB2-DC4D6C5786F0}"/>
    <cellStyle name="Normal 16 6 4 3 3" xfId="23152" xr:uid="{8F8CB98A-5556-4394-B825-E81FA4FBDA84}"/>
    <cellStyle name="Normal 16 6 4 4" xfId="9674" xr:uid="{5E0898B7-A24F-4336-9D88-E0E822EFF75A}"/>
    <cellStyle name="Normal 16 6 4 4 2" xfId="25850" xr:uid="{0F156C6E-5992-4345-8A59-DBD5C6E2B12D}"/>
    <cellStyle name="Normal 16 6 4 5" xfId="17762" xr:uid="{6A8D949C-8E06-42E6-8B67-333F0DD36A74}"/>
    <cellStyle name="Normal 16 6 5" xfId="2935" xr:uid="{00000000-0005-0000-0000-0000850A0000}"/>
    <cellStyle name="Normal 16 6 5 2" xfId="11023" xr:uid="{CFA1BBBE-2275-4AE3-8C37-52351ED67B42}"/>
    <cellStyle name="Normal 16 6 5 2 2" xfId="27199" xr:uid="{351A1550-9682-4BFA-9EBA-18C553A531BC}"/>
    <cellStyle name="Normal 16 6 5 3" xfId="19111" xr:uid="{2D5146A2-8B71-45A4-A44A-111F6F1D4D72}"/>
    <cellStyle name="Normal 16 6 6" xfId="5629" xr:uid="{00000000-0005-0000-0000-0000860A0000}"/>
    <cellStyle name="Normal 16 6 6 2" xfId="13717" xr:uid="{57103306-E8F5-45E6-8735-DCD1CF418F4F}"/>
    <cellStyle name="Normal 16 6 6 2 2" xfId="29893" xr:uid="{2B809F9D-A626-448E-BB28-EBD3FDACEBF6}"/>
    <cellStyle name="Normal 16 6 6 3" xfId="21805" xr:uid="{2097729A-A736-4902-A06B-BE273AF39CF3}"/>
    <cellStyle name="Normal 16 6 7" xfId="8327" xr:uid="{2700DF09-8752-41B4-9157-F8282D21045A}"/>
    <cellStyle name="Normal 16 6 7 2" xfId="24503" xr:uid="{1CC3123D-23E8-404F-A767-2D045FE9BC0F}"/>
    <cellStyle name="Normal 16 6 8" xfId="16415" xr:uid="{25AC8F4D-4106-4AEC-AC69-C769A66AB605}"/>
    <cellStyle name="Normal 16 7" xfId="52" xr:uid="{00000000-0005-0000-0000-0000870A0000}"/>
    <cellStyle name="Normal 16 7 2" xfId="460" xr:uid="{00000000-0005-0000-0000-0000880A0000}"/>
    <cellStyle name="Normal 16 7 2 2" xfId="1135" xr:uid="{00000000-0005-0000-0000-0000890A0000}"/>
    <cellStyle name="Normal 16 7 2 2 2" xfId="2483" xr:uid="{00000000-0005-0000-0000-00008A0A0000}"/>
    <cellStyle name="Normal 16 7 2 2 2 2" xfId="5179" xr:uid="{00000000-0005-0000-0000-00008B0A0000}"/>
    <cellStyle name="Normal 16 7 2 2 2 2 2" xfId="13267" xr:uid="{3FBCE0E4-BE13-4BC3-A511-3A61F192917B}"/>
    <cellStyle name="Normal 16 7 2 2 2 2 2 2" xfId="29443" xr:uid="{6D9D5C37-7968-4DC2-A694-7FD9EA7A9386}"/>
    <cellStyle name="Normal 16 7 2 2 2 2 3" xfId="21355" xr:uid="{C4F5E702-C57B-45FE-979D-052E19BEB68D}"/>
    <cellStyle name="Normal 16 7 2 2 2 3" xfId="7873" xr:uid="{00000000-0005-0000-0000-00008C0A0000}"/>
    <cellStyle name="Normal 16 7 2 2 2 3 2" xfId="15961" xr:uid="{748C5734-A416-4447-8450-8BC57F780CA1}"/>
    <cellStyle name="Normal 16 7 2 2 2 3 2 2" xfId="32137" xr:uid="{D507D04D-AF7D-4593-8DBE-2798C1A65127}"/>
    <cellStyle name="Normal 16 7 2 2 2 3 3" xfId="24049" xr:uid="{7FB4EB55-558A-4AB4-B349-34C0346667CA}"/>
    <cellStyle name="Normal 16 7 2 2 2 4" xfId="10571" xr:uid="{E132B785-F007-4BB4-B724-F0D62B319240}"/>
    <cellStyle name="Normal 16 7 2 2 2 4 2" xfId="26747" xr:uid="{65B2D57C-79B4-4B31-8B3E-EEF55611C9A3}"/>
    <cellStyle name="Normal 16 7 2 2 2 5" xfId="18659" xr:uid="{9AF31907-AEDD-41B5-9C4A-4B0E46C5F006}"/>
    <cellStyle name="Normal 16 7 2 2 3" xfId="3832" xr:uid="{00000000-0005-0000-0000-00008D0A0000}"/>
    <cellStyle name="Normal 16 7 2 2 3 2" xfId="11920" xr:uid="{3F34F444-DB10-474F-8C7E-7DC6A005ABD1}"/>
    <cellStyle name="Normal 16 7 2 2 3 2 2" xfId="28096" xr:uid="{155B42DA-3C12-4D95-AD1E-9EBD8D47AE18}"/>
    <cellStyle name="Normal 16 7 2 2 3 3" xfId="20008" xr:uid="{178BF39C-17F3-47BD-9050-B67F579E4606}"/>
    <cellStyle name="Normal 16 7 2 2 4" xfId="6526" xr:uid="{00000000-0005-0000-0000-00008E0A0000}"/>
    <cellStyle name="Normal 16 7 2 2 4 2" xfId="14614" xr:uid="{5E847CDE-0671-4653-800A-5F0DD8977A50}"/>
    <cellStyle name="Normal 16 7 2 2 4 2 2" xfId="30790" xr:uid="{D031BE00-592C-474E-AA5A-7726F24B395B}"/>
    <cellStyle name="Normal 16 7 2 2 4 3" xfId="22702" xr:uid="{11DA6FC1-3CE6-4A78-975C-ADAE13C32771}"/>
    <cellStyle name="Normal 16 7 2 2 5" xfId="9224" xr:uid="{D558B81F-F26E-4BCB-8E75-326738B40737}"/>
    <cellStyle name="Normal 16 7 2 2 5 2" xfId="25400" xr:uid="{B751B49F-AB51-41A6-8203-64DB2A444FFE}"/>
    <cellStyle name="Normal 16 7 2 2 6" xfId="17312" xr:uid="{3B613B92-894F-4D36-BC15-217727845EA7}"/>
    <cellStyle name="Normal 16 7 2 3" xfId="1811" xr:uid="{00000000-0005-0000-0000-00008F0A0000}"/>
    <cellStyle name="Normal 16 7 2 3 2" xfId="4507" xr:uid="{00000000-0005-0000-0000-0000900A0000}"/>
    <cellStyle name="Normal 16 7 2 3 2 2" xfId="12595" xr:uid="{67BF7D28-CB1F-4EBA-A551-301529AD09C9}"/>
    <cellStyle name="Normal 16 7 2 3 2 2 2" xfId="28771" xr:uid="{04AC52F6-DD3B-4C18-981F-22A1709ECA0D}"/>
    <cellStyle name="Normal 16 7 2 3 2 3" xfId="20683" xr:uid="{B9939418-AAA1-4B06-A7DE-9960E5D6CDB7}"/>
    <cellStyle name="Normal 16 7 2 3 3" xfId="7201" xr:uid="{00000000-0005-0000-0000-0000910A0000}"/>
    <cellStyle name="Normal 16 7 2 3 3 2" xfId="15289" xr:uid="{034111C9-639D-4BD2-A22D-1731DA4A1F8B}"/>
    <cellStyle name="Normal 16 7 2 3 3 2 2" xfId="31465" xr:uid="{D335B3E5-68C7-4413-A998-F11918736D34}"/>
    <cellStyle name="Normal 16 7 2 3 3 3" xfId="23377" xr:uid="{4FE24A98-DB56-4E90-9C47-09025C02D87A}"/>
    <cellStyle name="Normal 16 7 2 3 4" xfId="9899" xr:uid="{F1739C40-B06B-4A75-A610-DAE8ED4DCD9E}"/>
    <cellStyle name="Normal 16 7 2 3 4 2" xfId="26075" xr:uid="{240963E4-B9E4-49D9-BCA9-9DC89229B31E}"/>
    <cellStyle name="Normal 16 7 2 3 5" xfId="17987" xr:uid="{E3B2E3A0-DC61-4E04-9811-935B8F25B2F5}"/>
    <cellStyle name="Normal 16 7 2 4" xfId="3160" xr:uid="{00000000-0005-0000-0000-0000920A0000}"/>
    <cellStyle name="Normal 16 7 2 4 2" xfId="11248" xr:uid="{38AD3314-4906-47EF-A205-315A8FC12722}"/>
    <cellStyle name="Normal 16 7 2 4 2 2" xfId="27424" xr:uid="{C6711C88-B1D7-43B5-949E-964B1C1D83B6}"/>
    <cellStyle name="Normal 16 7 2 4 3" xfId="19336" xr:uid="{516CAB89-1276-461F-9192-0F6B5B481878}"/>
    <cellStyle name="Normal 16 7 2 5" xfId="5854" xr:uid="{00000000-0005-0000-0000-0000930A0000}"/>
    <cellStyle name="Normal 16 7 2 5 2" xfId="13942" xr:uid="{32FA7A17-0080-44AB-8B6D-6C6DCA833A00}"/>
    <cellStyle name="Normal 16 7 2 5 2 2" xfId="30118" xr:uid="{31F11543-AC6F-4DAE-AD76-D92BD38D0435}"/>
    <cellStyle name="Normal 16 7 2 5 3" xfId="22030" xr:uid="{646F1C86-34F2-4511-B8BA-A56791F406D0}"/>
    <cellStyle name="Normal 16 7 2 6" xfId="8552" xr:uid="{B5F381AB-0B8A-4FCC-82CF-175153C08A99}"/>
    <cellStyle name="Normal 16 7 2 6 2" xfId="24728" xr:uid="{68DD276D-3A85-4DF5-8872-9A4F09BDB0BF}"/>
    <cellStyle name="Normal 16 7 2 7" xfId="16640" xr:uid="{D682660A-85B0-4096-8446-CAD3BA5CAD52}"/>
    <cellStyle name="Normal 16 7 3" xfId="799" xr:uid="{00000000-0005-0000-0000-0000940A0000}"/>
    <cellStyle name="Normal 16 7 3 2" xfId="2147" xr:uid="{00000000-0005-0000-0000-0000950A0000}"/>
    <cellStyle name="Normal 16 7 3 2 2" xfId="4843" xr:uid="{00000000-0005-0000-0000-0000960A0000}"/>
    <cellStyle name="Normal 16 7 3 2 2 2" xfId="12931" xr:uid="{D12F4EDB-7375-410C-8CD8-685520AC0D79}"/>
    <cellStyle name="Normal 16 7 3 2 2 2 2" xfId="29107" xr:uid="{EEF6A4E2-65D2-4923-BC81-7B80181ABB81}"/>
    <cellStyle name="Normal 16 7 3 2 2 3" xfId="21019" xr:uid="{DD9971BE-7991-42A7-97B4-DAF55109C90F}"/>
    <cellStyle name="Normal 16 7 3 2 3" xfId="7537" xr:uid="{00000000-0005-0000-0000-0000970A0000}"/>
    <cellStyle name="Normal 16 7 3 2 3 2" xfId="15625" xr:uid="{592B6647-19B1-4A9F-A35B-A8913649E8B0}"/>
    <cellStyle name="Normal 16 7 3 2 3 2 2" xfId="31801" xr:uid="{62467154-0243-4C41-B518-D3F0DCAEC901}"/>
    <cellStyle name="Normal 16 7 3 2 3 3" xfId="23713" xr:uid="{37E5F7EE-2D81-46CE-9652-42B8A9401E6C}"/>
    <cellStyle name="Normal 16 7 3 2 4" xfId="10235" xr:uid="{CA6DEE58-5D3E-4B26-BC0B-53D89A824EAC}"/>
    <cellStyle name="Normal 16 7 3 2 4 2" xfId="26411" xr:uid="{9422F852-4432-4565-99ED-AACBC1E936EA}"/>
    <cellStyle name="Normal 16 7 3 2 5" xfId="18323" xr:uid="{4D327BE9-5FB5-4CA6-A8EB-3DF488C2F819}"/>
    <cellStyle name="Normal 16 7 3 3" xfId="3496" xr:uid="{00000000-0005-0000-0000-0000980A0000}"/>
    <cellStyle name="Normal 16 7 3 3 2" xfId="11584" xr:uid="{F902FD46-2C95-4DA5-B0E3-E37F5FF9C280}"/>
    <cellStyle name="Normal 16 7 3 3 2 2" xfId="27760" xr:uid="{CB426F37-32FD-4839-B22C-7682F0F16CB8}"/>
    <cellStyle name="Normal 16 7 3 3 3" xfId="19672" xr:uid="{6D6BC7C4-BCE3-4446-B265-B89D78C49D46}"/>
    <cellStyle name="Normal 16 7 3 4" xfId="6190" xr:uid="{00000000-0005-0000-0000-0000990A0000}"/>
    <cellStyle name="Normal 16 7 3 4 2" xfId="14278" xr:uid="{5909B05C-FCA2-4CAB-800C-A975C5773497}"/>
    <cellStyle name="Normal 16 7 3 4 2 2" xfId="30454" xr:uid="{AF8C41BE-3B0C-4837-89E4-E8E3FF90EBFF}"/>
    <cellStyle name="Normal 16 7 3 4 3" xfId="22366" xr:uid="{8BE1D72B-ABBC-48B8-8FC6-76FBF4A8F52D}"/>
    <cellStyle name="Normal 16 7 3 5" xfId="8888" xr:uid="{AA5FAAF9-C4A3-4781-AE25-278622187C9C}"/>
    <cellStyle name="Normal 16 7 3 5 2" xfId="25064" xr:uid="{1B693589-BC07-4049-B2AF-BA19F9037863}"/>
    <cellStyle name="Normal 16 7 3 6" xfId="16976" xr:uid="{8B7AFD13-7D50-4AC6-8A20-F03B0D984FFB}"/>
    <cellStyle name="Normal 16 7 4" xfId="1475" xr:uid="{00000000-0005-0000-0000-00009A0A0000}"/>
    <cellStyle name="Normal 16 7 4 2" xfId="4171" xr:uid="{00000000-0005-0000-0000-00009B0A0000}"/>
    <cellStyle name="Normal 16 7 4 2 2" xfId="12259" xr:uid="{361F0B28-0713-4167-B484-5FE7599E35C6}"/>
    <cellStyle name="Normal 16 7 4 2 2 2" xfId="28435" xr:uid="{15D18C5A-5BAE-4A07-AD50-CBA3FC255758}"/>
    <cellStyle name="Normal 16 7 4 2 3" xfId="20347" xr:uid="{3B1DE9B0-9829-4A41-B593-22F5E14197F3}"/>
    <cellStyle name="Normal 16 7 4 3" xfId="6865" xr:uid="{00000000-0005-0000-0000-00009C0A0000}"/>
    <cellStyle name="Normal 16 7 4 3 2" xfId="14953" xr:uid="{E12F7677-7F74-4143-A12F-00FFAEE90550}"/>
    <cellStyle name="Normal 16 7 4 3 2 2" xfId="31129" xr:uid="{FB25CA35-5938-4CF9-9347-7014F435EC21}"/>
    <cellStyle name="Normal 16 7 4 3 3" xfId="23041" xr:uid="{1EC9F856-2A9D-4867-82C3-872883320BC8}"/>
    <cellStyle name="Normal 16 7 4 4" xfId="9563" xr:uid="{FB99B70B-BBCC-44BA-9084-8202665FB35A}"/>
    <cellStyle name="Normal 16 7 4 4 2" xfId="25739" xr:uid="{966F38D6-0515-4465-ACB2-8D00829F878B}"/>
    <cellStyle name="Normal 16 7 4 5" xfId="17651" xr:uid="{D271885C-8051-4832-BF52-B7FACF0A08DD}"/>
    <cellStyle name="Normal 16 7 5" xfId="2824" xr:uid="{00000000-0005-0000-0000-00009D0A0000}"/>
    <cellStyle name="Normal 16 7 5 2" xfId="10912" xr:uid="{04A1ADED-3872-4C0F-862B-8E49F6ED3447}"/>
    <cellStyle name="Normal 16 7 5 2 2" xfId="27088" xr:uid="{0EE8A1B6-73B8-4A4F-B2BD-1C0A4A5C5CE7}"/>
    <cellStyle name="Normal 16 7 5 3" xfId="19000" xr:uid="{7C89BE31-0D25-408D-8BCF-C3E7A58D06D1}"/>
    <cellStyle name="Normal 16 7 6" xfId="5518" xr:uid="{00000000-0005-0000-0000-00009E0A0000}"/>
    <cellStyle name="Normal 16 7 6 2" xfId="13606" xr:uid="{43FCE3B0-7585-493A-AC80-3392591C493B}"/>
    <cellStyle name="Normal 16 7 6 2 2" xfId="29782" xr:uid="{0678411D-72F2-4C05-93F6-DEEE90DCCC9B}"/>
    <cellStyle name="Normal 16 7 6 3" xfId="21694" xr:uid="{A12C7DD0-1E79-4047-B6F6-F3CBC895809D}"/>
    <cellStyle name="Normal 16 7 7" xfId="8216" xr:uid="{F4863F7E-C37D-4B8C-8E46-7EEA5EDD8F10}"/>
    <cellStyle name="Normal 16 7 7 2" xfId="24392" xr:uid="{205B4E86-A3B0-45E5-A137-591F8E6183E9}"/>
    <cellStyle name="Normal 16 7 8" xfId="16304" xr:uid="{4FA60D55-F841-41B2-8B5F-F59AAF839293}"/>
    <cellStyle name="Normal 16 8" xfId="145" xr:uid="{00000000-0005-0000-0000-00009F0A0000}"/>
    <cellStyle name="Normal 16 8 2" xfId="538" xr:uid="{00000000-0005-0000-0000-0000A00A0000}"/>
    <cellStyle name="Normal 16 8 2 2" xfId="1213" xr:uid="{00000000-0005-0000-0000-0000A10A0000}"/>
    <cellStyle name="Normal 16 8 2 2 2" xfId="2561" xr:uid="{00000000-0005-0000-0000-0000A20A0000}"/>
    <cellStyle name="Normal 16 8 2 2 2 2" xfId="5257" xr:uid="{00000000-0005-0000-0000-0000A30A0000}"/>
    <cellStyle name="Normal 16 8 2 2 2 2 2" xfId="13345" xr:uid="{0B763375-47C5-4EFB-8B32-2A6455C511C5}"/>
    <cellStyle name="Normal 16 8 2 2 2 2 2 2" xfId="29521" xr:uid="{8CD80F9A-B79D-405E-AB22-E7CD91B8ADE7}"/>
    <cellStyle name="Normal 16 8 2 2 2 2 3" xfId="21433" xr:uid="{47CDFC49-DCF6-4899-8A3A-79A60448FB05}"/>
    <cellStyle name="Normal 16 8 2 2 2 3" xfId="7951" xr:uid="{00000000-0005-0000-0000-0000A40A0000}"/>
    <cellStyle name="Normal 16 8 2 2 2 3 2" xfId="16039" xr:uid="{E6BB8455-CE67-4A99-9A05-0A57943513D0}"/>
    <cellStyle name="Normal 16 8 2 2 2 3 2 2" xfId="32215" xr:uid="{D0C6FE0E-4D4A-41E0-BC63-01CDE289676F}"/>
    <cellStyle name="Normal 16 8 2 2 2 3 3" xfId="24127" xr:uid="{BEB9CDB9-4ACC-4AFA-A216-030FCC3FA94A}"/>
    <cellStyle name="Normal 16 8 2 2 2 4" xfId="10649" xr:uid="{395E4F44-BCEC-42FD-BAAC-DE4DEA03D168}"/>
    <cellStyle name="Normal 16 8 2 2 2 4 2" xfId="26825" xr:uid="{7A220725-F535-42A2-834D-65FAB8C1160B}"/>
    <cellStyle name="Normal 16 8 2 2 2 5" xfId="18737" xr:uid="{9AD056FA-A0E5-4819-84C9-073A05875ACC}"/>
    <cellStyle name="Normal 16 8 2 2 3" xfId="3910" xr:uid="{00000000-0005-0000-0000-0000A50A0000}"/>
    <cellStyle name="Normal 16 8 2 2 3 2" xfId="11998" xr:uid="{513E05C3-DBE4-4C8E-8799-CE16F89E374E}"/>
    <cellStyle name="Normal 16 8 2 2 3 2 2" xfId="28174" xr:uid="{4244F50A-09F8-444F-B0FE-5F1FA5D2B538}"/>
    <cellStyle name="Normal 16 8 2 2 3 3" xfId="20086" xr:uid="{E390C7C6-7483-4816-9F7C-A2E5093F4C50}"/>
    <cellStyle name="Normal 16 8 2 2 4" xfId="6604" xr:uid="{00000000-0005-0000-0000-0000A60A0000}"/>
    <cellStyle name="Normal 16 8 2 2 4 2" xfId="14692" xr:uid="{87FA0692-A8CD-492A-A4BB-B6932E609463}"/>
    <cellStyle name="Normal 16 8 2 2 4 2 2" xfId="30868" xr:uid="{7416BCF0-3A59-460E-B53A-6471A9798332}"/>
    <cellStyle name="Normal 16 8 2 2 4 3" xfId="22780" xr:uid="{52681302-170B-4501-8091-821FA787A80E}"/>
    <cellStyle name="Normal 16 8 2 2 5" xfId="9302" xr:uid="{C6596354-9B7F-4913-B5F1-4C801307D19D}"/>
    <cellStyle name="Normal 16 8 2 2 5 2" xfId="25478" xr:uid="{FD4E5D69-60C4-459C-A842-6FC3879E9BA2}"/>
    <cellStyle name="Normal 16 8 2 2 6" xfId="17390" xr:uid="{080EFFAF-8F0F-4B8B-83A0-541EE41CEC63}"/>
    <cellStyle name="Normal 16 8 2 3" xfId="1889" xr:uid="{00000000-0005-0000-0000-0000A70A0000}"/>
    <cellStyle name="Normal 16 8 2 3 2" xfId="4585" xr:uid="{00000000-0005-0000-0000-0000A80A0000}"/>
    <cellStyle name="Normal 16 8 2 3 2 2" xfId="12673" xr:uid="{E66F3A84-6F71-45CA-96C5-41739C783E7C}"/>
    <cellStyle name="Normal 16 8 2 3 2 2 2" xfId="28849" xr:uid="{C99BCCB2-785A-4D9F-93F9-C2AAC1E46671}"/>
    <cellStyle name="Normal 16 8 2 3 2 3" xfId="20761" xr:uid="{7B4DD132-9589-4D04-A07F-E087990789D2}"/>
    <cellStyle name="Normal 16 8 2 3 3" xfId="7279" xr:uid="{00000000-0005-0000-0000-0000A90A0000}"/>
    <cellStyle name="Normal 16 8 2 3 3 2" xfId="15367" xr:uid="{0C2DF8B3-3124-478D-918F-21D1C74EBEEB}"/>
    <cellStyle name="Normal 16 8 2 3 3 2 2" xfId="31543" xr:uid="{B0EF620C-AE3C-4856-950C-3FCAF631EB1A}"/>
    <cellStyle name="Normal 16 8 2 3 3 3" xfId="23455" xr:uid="{E51F9632-FBB6-413E-B1D8-514928F498A7}"/>
    <cellStyle name="Normal 16 8 2 3 4" xfId="9977" xr:uid="{FBB3733C-AB7C-4D44-A1F6-DE2DAE40E37B}"/>
    <cellStyle name="Normal 16 8 2 3 4 2" xfId="26153" xr:uid="{7B97254D-6C7E-408A-97EE-6A818E367999}"/>
    <cellStyle name="Normal 16 8 2 3 5" xfId="18065" xr:uid="{0075A143-1394-400E-9EBF-9BEB2380D66A}"/>
    <cellStyle name="Normal 16 8 2 4" xfId="3238" xr:uid="{00000000-0005-0000-0000-0000AA0A0000}"/>
    <cellStyle name="Normal 16 8 2 4 2" xfId="11326" xr:uid="{BE6F8611-8750-4B82-B413-D7C9F952A0B4}"/>
    <cellStyle name="Normal 16 8 2 4 2 2" xfId="27502" xr:uid="{76460AD3-E056-4256-B49A-3F139226B16C}"/>
    <cellStyle name="Normal 16 8 2 4 3" xfId="19414" xr:uid="{515395E1-9C87-47F8-B269-F0F37417AF82}"/>
    <cellStyle name="Normal 16 8 2 5" xfId="5932" xr:uid="{00000000-0005-0000-0000-0000AB0A0000}"/>
    <cellStyle name="Normal 16 8 2 5 2" xfId="14020" xr:uid="{919DA081-6A24-4D0D-8267-0E1BFFD6E177}"/>
    <cellStyle name="Normal 16 8 2 5 2 2" xfId="30196" xr:uid="{3B597891-0E13-4639-9AB2-F5D620C6C330}"/>
    <cellStyle name="Normal 16 8 2 5 3" xfId="22108" xr:uid="{A6C08BA1-D352-4C7B-92EA-F229E4AF009F}"/>
    <cellStyle name="Normal 16 8 2 6" xfId="8630" xr:uid="{5E55E1C8-2DC9-4EC2-8F66-6E34231B22F2}"/>
    <cellStyle name="Normal 16 8 2 6 2" xfId="24806" xr:uid="{B8CD0187-D945-497D-BB95-77BEFC1D211A}"/>
    <cellStyle name="Normal 16 8 2 7" xfId="16718" xr:uid="{64AF7CD8-F640-4502-8B98-8BB6405E32E2}"/>
    <cellStyle name="Normal 16 8 3" xfId="877" xr:uid="{00000000-0005-0000-0000-0000AC0A0000}"/>
    <cellStyle name="Normal 16 8 3 2" xfId="2225" xr:uid="{00000000-0005-0000-0000-0000AD0A0000}"/>
    <cellStyle name="Normal 16 8 3 2 2" xfId="4921" xr:uid="{00000000-0005-0000-0000-0000AE0A0000}"/>
    <cellStyle name="Normal 16 8 3 2 2 2" xfId="13009" xr:uid="{6FE83806-597D-4671-BC6F-4101981727C7}"/>
    <cellStyle name="Normal 16 8 3 2 2 2 2" xfId="29185" xr:uid="{695A7889-C3E3-4D86-9393-27A3404D96F5}"/>
    <cellStyle name="Normal 16 8 3 2 2 3" xfId="21097" xr:uid="{E2F2A174-3002-48E2-BD7E-58170865583A}"/>
    <cellStyle name="Normal 16 8 3 2 3" xfId="7615" xr:uid="{00000000-0005-0000-0000-0000AF0A0000}"/>
    <cellStyle name="Normal 16 8 3 2 3 2" xfId="15703" xr:uid="{A829E7D7-F531-4BAF-A225-60818CED1186}"/>
    <cellStyle name="Normal 16 8 3 2 3 2 2" xfId="31879" xr:uid="{A96E8223-1E91-4669-B80C-8F933CB18FDA}"/>
    <cellStyle name="Normal 16 8 3 2 3 3" xfId="23791" xr:uid="{5C16D800-54FC-4A1B-B60C-E62688B18591}"/>
    <cellStyle name="Normal 16 8 3 2 4" xfId="10313" xr:uid="{2653DADE-E1B9-4677-8DCE-24E412F9322C}"/>
    <cellStyle name="Normal 16 8 3 2 4 2" xfId="26489" xr:uid="{8FED9295-E32B-4CC7-A778-3A3A362C60AB}"/>
    <cellStyle name="Normal 16 8 3 2 5" xfId="18401" xr:uid="{EEF06705-EE3D-4B87-BEC9-0DC6C72CAAFE}"/>
    <cellStyle name="Normal 16 8 3 3" xfId="3574" xr:uid="{00000000-0005-0000-0000-0000B00A0000}"/>
    <cellStyle name="Normal 16 8 3 3 2" xfId="11662" xr:uid="{2513A7CB-257D-4DEC-BE04-E86FE68DDC66}"/>
    <cellStyle name="Normal 16 8 3 3 2 2" xfId="27838" xr:uid="{FCEFC2D8-43D9-4CFC-B647-08609B828C69}"/>
    <cellStyle name="Normal 16 8 3 3 3" xfId="19750" xr:uid="{B9126128-2C9F-4EE8-86D3-0D2AF15A67FB}"/>
    <cellStyle name="Normal 16 8 3 4" xfId="6268" xr:uid="{00000000-0005-0000-0000-0000B10A0000}"/>
    <cellStyle name="Normal 16 8 3 4 2" xfId="14356" xr:uid="{B8D54A79-51C8-432E-95CE-88FB17036E55}"/>
    <cellStyle name="Normal 16 8 3 4 2 2" xfId="30532" xr:uid="{5917DBF9-A73C-4B68-AD28-442E89CE9437}"/>
    <cellStyle name="Normal 16 8 3 4 3" xfId="22444" xr:uid="{19FF4EEF-EFF3-4024-9F08-018999C2CAA2}"/>
    <cellStyle name="Normal 16 8 3 5" xfId="8966" xr:uid="{949D10D1-E082-468D-A0CE-8FF49AD3D5C8}"/>
    <cellStyle name="Normal 16 8 3 5 2" xfId="25142" xr:uid="{6760A753-489D-4E9F-A422-98B19AE3846B}"/>
    <cellStyle name="Normal 16 8 3 6" xfId="17054" xr:uid="{9A735D35-ACC2-42E6-90CC-CF3C55BC1E23}"/>
    <cellStyle name="Normal 16 8 4" xfId="1553" xr:uid="{00000000-0005-0000-0000-0000B20A0000}"/>
    <cellStyle name="Normal 16 8 4 2" xfId="4249" xr:uid="{00000000-0005-0000-0000-0000B30A0000}"/>
    <cellStyle name="Normal 16 8 4 2 2" xfId="12337" xr:uid="{E5A4DDF7-56C4-4681-AD1C-89B106D2E1BD}"/>
    <cellStyle name="Normal 16 8 4 2 2 2" xfId="28513" xr:uid="{EE44438B-6B18-4689-903C-1AC177272297}"/>
    <cellStyle name="Normal 16 8 4 2 3" xfId="20425" xr:uid="{9F405546-1CD8-4FFF-86DC-937B821B0DE0}"/>
    <cellStyle name="Normal 16 8 4 3" xfId="6943" xr:uid="{00000000-0005-0000-0000-0000B40A0000}"/>
    <cellStyle name="Normal 16 8 4 3 2" xfId="15031" xr:uid="{B0293D2C-9BB0-4E55-8A2B-85F4B33C2F0D}"/>
    <cellStyle name="Normal 16 8 4 3 2 2" xfId="31207" xr:uid="{7EDD4B8C-B8EC-457A-913F-9112D34EC38E}"/>
    <cellStyle name="Normal 16 8 4 3 3" xfId="23119" xr:uid="{274593E5-8C52-43B7-AFE3-1B540320CBB9}"/>
    <cellStyle name="Normal 16 8 4 4" xfId="9641" xr:uid="{F7A56AE8-E41D-45FB-8211-DF04AC954595}"/>
    <cellStyle name="Normal 16 8 4 4 2" xfId="25817" xr:uid="{F2295D32-618C-4B27-948B-EF30D58B3B59}"/>
    <cellStyle name="Normal 16 8 4 5" xfId="17729" xr:uid="{2E982977-7E16-4752-9BC8-65410CB23325}"/>
    <cellStyle name="Normal 16 8 5" xfId="2902" xr:uid="{00000000-0005-0000-0000-0000B50A0000}"/>
    <cellStyle name="Normal 16 8 5 2" xfId="10990" xr:uid="{203C569A-6BCB-423E-828E-C25170646CC3}"/>
    <cellStyle name="Normal 16 8 5 2 2" xfId="27166" xr:uid="{1254B6E6-AC50-4972-B88D-E4121014C1A5}"/>
    <cellStyle name="Normal 16 8 5 3" xfId="19078" xr:uid="{45F86358-661D-44AC-AA77-C454CBCF5DF9}"/>
    <cellStyle name="Normal 16 8 6" xfId="5596" xr:uid="{00000000-0005-0000-0000-0000B60A0000}"/>
    <cellStyle name="Normal 16 8 6 2" xfId="13684" xr:uid="{55CBB3C6-8D66-46DF-AA0A-501B6C02D247}"/>
    <cellStyle name="Normal 16 8 6 2 2" xfId="29860" xr:uid="{BC91EFA3-9AEF-4AA9-B774-1C9013D051C0}"/>
    <cellStyle name="Normal 16 8 6 3" xfId="21772" xr:uid="{A69838A0-B9E8-4641-BC93-399B84B8BBBA}"/>
    <cellStyle name="Normal 16 8 7" xfId="8294" xr:uid="{F2A31AE5-5A70-4A8E-A360-30EE611362D0}"/>
    <cellStyle name="Normal 16 8 7 2" xfId="24470" xr:uid="{98C7C087-0366-4805-A04F-7A4E2670ED03}"/>
    <cellStyle name="Normal 16 8 8" xfId="16382" xr:uid="{6695D57D-C32A-4606-A278-9170E8A882B9}"/>
    <cellStyle name="Normal 16 9" xfId="315" xr:uid="{00000000-0005-0000-0000-0000B70A0000}"/>
    <cellStyle name="Normal 16 9 2" xfId="678" xr:uid="{00000000-0005-0000-0000-0000B80A0000}"/>
    <cellStyle name="Normal 16 9 2 2" xfId="1353" xr:uid="{00000000-0005-0000-0000-0000B90A0000}"/>
    <cellStyle name="Normal 16 9 2 2 2" xfId="2701" xr:uid="{00000000-0005-0000-0000-0000BA0A0000}"/>
    <cellStyle name="Normal 16 9 2 2 2 2" xfId="5397" xr:uid="{00000000-0005-0000-0000-0000BB0A0000}"/>
    <cellStyle name="Normal 16 9 2 2 2 2 2" xfId="13485" xr:uid="{7355D352-081B-4BE1-A388-45E0F3534363}"/>
    <cellStyle name="Normal 16 9 2 2 2 2 2 2" xfId="29661" xr:uid="{A5EA98DF-F3B1-4182-8299-50AB50B82130}"/>
    <cellStyle name="Normal 16 9 2 2 2 2 3" xfId="21573" xr:uid="{9FE4E48B-1DFE-4BC7-88FB-EE3A382FEEA2}"/>
    <cellStyle name="Normal 16 9 2 2 2 3" xfId="8091" xr:uid="{00000000-0005-0000-0000-0000BC0A0000}"/>
    <cellStyle name="Normal 16 9 2 2 2 3 2" xfId="16179" xr:uid="{871ACA3B-C034-4D86-8AEC-48C1654CD9D4}"/>
    <cellStyle name="Normal 16 9 2 2 2 3 2 2" xfId="32355" xr:uid="{08C18F78-BFBF-4A91-A883-8970B326D3C9}"/>
    <cellStyle name="Normal 16 9 2 2 2 3 3" xfId="24267" xr:uid="{99ED555B-0D48-4AE5-9777-3726A9C1CD7A}"/>
    <cellStyle name="Normal 16 9 2 2 2 4" xfId="10789" xr:uid="{0B20B1BD-8FDA-4E06-97C7-86A6663384EF}"/>
    <cellStyle name="Normal 16 9 2 2 2 4 2" xfId="26965" xr:uid="{8EB1A70D-A9A3-4014-A949-7F31EE84A320}"/>
    <cellStyle name="Normal 16 9 2 2 2 5" xfId="18877" xr:uid="{1B61FEB0-C0F0-4828-8F45-9682D9323726}"/>
    <cellStyle name="Normal 16 9 2 2 3" xfId="4050" xr:uid="{00000000-0005-0000-0000-0000BD0A0000}"/>
    <cellStyle name="Normal 16 9 2 2 3 2" xfId="12138" xr:uid="{1673F4B6-F1C0-4DE4-A2EC-510271806D53}"/>
    <cellStyle name="Normal 16 9 2 2 3 2 2" xfId="28314" xr:uid="{6E428627-21C5-4C1A-92C6-1AA3EF524CC1}"/>
    <cellStyle name="Normal 16 9 2 2 3 3" xfId="20226" xr:uid="{E3872734-BF7A-4E08-BCD7-799DC0EC7DD5}"/>
    <cellStyle name="Normal 16 9 2 2 4" xfId="6744" xr:uid="{00000000-0005-0000-0000-0000BE0A0000}"/>
    <cellStyle name="Normal 16 9 2 2 4 2" xfId="14832" xr:uid="{0B75B4B4-448C-4AB6-A335-3125C9164870}"/>
    <cellStyle name="Normal 16 9 2 2 4 2 2" xfId="31008" xr:uid="{414A635E-78E1-4955-894F-0F33F45E7163}"/>
    <cellStyle name="Normal 16 9 2 2 4 3" xfId="22920" xr:uid="{BEB16F2B-4085-4277-A8EB-3E6A2DA5CDF9}"/>
    <cellStyle name="Normal 16 9 2 2 5" xfId="9442" xr:uid="{599C8DEF-AC29-433F-AE38-4D6EB344A7D6}"/>
    <cellStyle name="Normal 16 9 2 2 5 2" xfId="25618" xr:uid="{01CE32CC-BC13-4A10-B7AF-B852770AD26B}"/>
    <cellStyle name="Normal 16 9 2 2 6" xfId="17530" xr:uid="{C7669F5B-3292-48DE-9330-1A3884C09166}"/>
    <cellStyle name="Normal 16 9 2 3" xfId="2029" xr:uid="{00000000-0005-0000-0000-0000BF0A0000}"/>
    <cellStyle name="Normal 16 9 2 3 2" xfId="4725" xr:uid="{00000000-0005-0000-0000-0000C00A0000}"/>
    <cellStyle name="Normal 16 9 2 3 2 2" xfId="12813" xr:uid="{DCC7ABA0-6F22-4D58-917D-9548FF48C4F6}"/>
    <cellStyle name="Normal 16 9 2 3 2 2 2" xfId="28989" xr:uid="{137F0960-B670-40BA-BBAF-25390B93D3C9}"/>
    <cellStyle name="Normal 16 9 2 3 2 3" xfId="20901" xr:uid="{9361EB71-C529-46CC-B375-DC43D0045857}"/>
    <cellStyle name="Normal 16 9 2 3 3" xfId="7419" xr:uid="{00000000-0005-0000-0000-0000C10A0000}"/>
    <cellStyle name="Normal 16 9 2 3 3 2" xfId="15507" xr:uid="{8264E53D-830D-4D20-9F0C-A2229D44ADD1}"/>
    <cellStyle name="Normal 16 9 2 3 3 2 2" xfId="31683" xr:uid="{E4F67982-0504-4DDC-B383-800B71486775}"/>
    <cellStyle name="Normal 16 9 2 3 3 3" xfId="23595" xr:uid="{7131BF34-44DE-465C-A5C3-51C158390666}"/>
    <cellStyle name="Normal 16 9 2 3 4" xfId="10117" xr:uid="{6CDC8AB4-293A-43B6-A8B2-15269B14EAAF}"/>
    <cellStyle name="Normal 16 9 2 3 4 2" xfId="26293" xr:uid="{2FA5AC3B-8BCD-4E22-B929-FA65AE400EEF}"/>
    <cellStyle name="Normal 16 9 2 3 5" xfId="18205" xr:uid="{4DC6890F-E726-4D6E-B288-72D72ECD4A8D}"/>
    <cellStyle name="Normal 16 9 2 4" xfId="3378" xr:uid="{00000000-0005-0000-0000-0000C20A0000}"/>
    <cellStyle name="Normal 16 9 2 4 2" xfId="11466" xr:uid="{7F7EA003-7F2E-4081-9BEA-C2EEFBE1004D}"/>
    <cellStyle name="Normal 16 9 2 4 2 2" xfId="27642" xr:uid="{7D32DF6B-BD8E-468C-B128-5C661B6040A3}"/>
    <cellStyle name="Normal 16 9 2 4 3" xfId="19554" xr:uid="{E6D464D8-28B0-4BB9-8138-0BC6AEB6FD9F}"/>
    <cellStyle name="Normal 16 9 2 5" xfId="6072" xr:uid="{00000000-0005-0000-0000-0000C30A0000}"/>
    <cellStyle name="Normal 16 9 2 5 2" xfId="14160" xr:uid="{9F0102A7-3D0A-41E5-9327-B8A73FA2942C}"/>
    <cellStyle name="Normal 16 9 2 5 2 2" xfId="30336" xr:uid="{534DB2A2-286C-4FD8-A5CA-36C703FEEBA2}"/>
    <cellStyle name="Normal 16 9 2 5 3" xfId="22248" xr:uid="{241AC8E4-0731-4EFA-A525-249C16DA8A7F}"/>
    <cellStyle name="Normal 16 9 2 6" xfId="8770" xr:uid="{3631DD40-2495-4485-B40C-14ED684C9E24}"/>
    <cellStyle name="Normal 16 9 2 6 2" xfId="24946" xr:uid="{D83B6A97-F38E-4B88-BBE4-8799FEFD442B}"/>
    <cellStyle name="Normal 16 9 2 7" xfId="16858" xr:uid="{51ED4753-12AC-46A2-90B2-34A11CA047BB}"/>
    <cellStyle name="Normal 16 9 3" xfId="1017" xr:uid="{00000000-0005-0000-0000-0000C40A0000}"/>
    <cellStyle name="Normal 16 9 3 2" xfId="2365" xr:uid="{00000000-0005-0000-0000-0000C50A0000}"/>
    <cellStyle name="Normal 16 9 3 2 2" xfId="5061" xr:uid="{00000000-0005-0000-0000-0000C60A0000}"/>
    <cellStyle name="Normal 16 9 3 2 2 2" xfId="13149" xr:uid="{CF7B0861-0108-4EFF-AF31-3964BD912986}"/>
    <cellStyle name="Normal 16 9 3 2 2 2 2" xfId="29325" xr:uid="{28495DBD-65C8-4161-9CF9-D111BF95CDEA}"/>
    <cellStyle name="Normal 16 9 3 2 2 3" xfId="21237" xr:uid="{81CC24B8-908E-448C-ACE7-34B7A884EA43}"/>
    <cellStyle name="Normal 16 9 3 2 3" xfId="7755" xr:uid="{00000000-0005-0000-0000-0000C70A0000}"/>
    <cellStyle name="Normal 16 9 3 2 3 2" xfId="15843" xr:uid="{E9F8D336-67A2-48AC-A69A-E0647AF3C160}"/>
    <cellStyle name="Normal 16 9 3 2 3 2 2" xfId="32019" xr:uid="{AF99831F-64D4-40A1-BE04-E13FDCB9B9A9}"/>
    <cellStyle name="Normal 16 9 3 2 3 3" xfId="23931" xr:uid="{9BABE651-7EDD-4FC9-BC5F-786E2790C871}"/>
    <cellStyle name="Normal 16 9 3 2 4" xfId="10453" xr:uid="{A6BF5E78-6786-4BBF-B49B-E9F37D2815EB}"/>
    <cellStyle name="Normal 16 9 3 2 4 2" xfId="26629" xr:uid="{DF8ABFE5-D854-4DB4-B30B-2E6A94B1F341}"/>
    <cellStyle name="Normal 16 9 3 2 5" xfId="18541" xr:uid="{44BA13EC-CC0A-4BC1-ACC0-EACC234676CC}"/>
    <cellStyle name="Normal 16 9 3 3" xfId="3714" xr:uid="{00000000-0005-0000-0000-0000C80A0000}"/>
    <cellStyle name="Normal 16 9 3 3 2" xfId="11802" xr:uid="{D0E62642-B809-4EA0-A736-3F371842B083}"/>
    <cellStyle name="Normal 16 9 3 3 2 2" xfId="27978" xr:uid="{DADCAD18-FD06-4DDE-9443-0A2D56BAB682}"/>
    <cellStyle name="Normal 16 9 3 3 3" xfId="19890" xr:uid="{5B769457-82B6-4194-807F-8576AC2BCB58}"/>
    <cellStyle name="Normal 16 9 3 4" xfId="6408" xr:uid="{00000000-0005-0000-0000-0000C90A0000}"/>
    <cellStyle name="Normal 16 9 3 4 2" xfId="14496" xr:uid="{9D9039FD-05C8-48DC-AFED-C99F7BB75D5F}"/>
    <cellStyle name="Normal 16 9 3 4 2 2" xfId="30672" xr:uid="{D1026C1D-1DC8-4D0E-A413-AE201BA4A845}"/>
    <cellStyle name="Normal 16 9 3 4 3" xfId="22584" xr:uid="{3921CA7D-6149-4E01-A082-05BFDA5A3035}"/>
    <cellStyle name="Normal 16 9 3 5" xfId="9106" xr:uid="{0ACD376C-84A0-4C12-ABB7-BB362984D6DC}"/>
    <cellStyle name="Normal 16 9 3 5 2" xfId="25282" xr:uid="{3D2DF973-E244-46EF-B9E6-16873D444B7E}"/>
    <cellStyle name="Normal 16 9 3 6" xfId="17194" xr:uid="{FAE969F3-7A5F-41E7-B0BF-C6A70A686754}"/>
    <cellStyle name="Normal 16 9 4" xfId="1693" xr:uid="{00000000-0005-0000-0000-0000CA0A0000}"/>
    <cellStyle name="Normal 16 9 4 2" xfId="4389" xr:uid="{00000000-0005-0000-0000-0000CB0A0000}"/>
    <cellStyle name="Normal 16 9 4 2 2" xfId="12477" xr:uid="{1509CA69-64EF-4DC9-B347-89B7727863E2}"/>
    <cellStyle name="Normal 16 9 4 2 2 2" xfId="28653" xr:uid="{8200B2BD-E056-45BE-B200-E174E8F4F290}"/>
    <cellStyle name="Normal 16 9 4 2 3" xfId="20565" xr:uid="{FA6FB538-09D9-4571-9D81-16CE609BFBBC}"/>
    <cellStyle name="Normal 16 9 4 3" xfId="7083" xr:uid="{00000000-0005-0000-0000-0000CC0A0000}"/>
    <cellStyle name="Normal 16 9 4 3 2" xfId="15171" xr:uid="{C7AC9EAA-4098-4B18-B916-29E58D1AAA96}"/>
    <cellStyle name="Normal 16 9 4 3 2 2" xfId="31347" xr:uid="{E9C7E1D8-1825-45D9-AC53-88685564BC4A}"/>
    <cellStyle name="Normal 16 9 4 3 3" xfId="23259" xr:uid="{4B638AD4-BA71-4B32-9D21-D38D6F97A0FC}"/>
    <cellStyle name="Normal 16 9 4 4" xfId="9781" xr:uid="{6E9B5F9E-9B00-4BC0-9EA3-22E6F4CBEC6C}"/>
    <cellStyle name="Normal 16 9 4 4 2" xfId="25957" xr:uid="{26656B19-7A54-4F57-9995-C1A576A13615}"/>
    <cellStyle name="Normal 16 9 4 5" xfId="17869" xr:uid="{050EDBD4-7029-4C78-8763-FC7D3FB932A2}"/>
    <cellStyle name="Normal 16 9 5" xfId="3042" xr:uid="{00000000-0005-0000-0000-0000CD0A0000}"/>
    <cellStyle name="Normal 16 9 5 2" xfId="11130" xr:uid="{FEDB43EF-F407-4DFA-9C7F-B253CF737367}"/>
    <cellStyle name="Normal 16 9 5 2 2" xfId="27306" xr:uid="{2AB6D221-B31B-4918-8AD8-48CD4C9D1445}"/>
    <cellStyle name="Normal 16 9 5 3" xfId="19218" xr:uid="{69730EEC-E07E-461C-9059-51BCB0B16C02}"/>
    <cellStyle name="Normal 16 9 6" xfId="5736" xr:uid="{00000000-0005-0000-0000-0000CE0A0000}"/>
    <cellStyle name="Normal 16 9 6 2" xfId="13824" xr:uid="{2B75A6E3-824C-4619-B03F-C68E31208205}"/>
    <cellStyle name="Normal 16 9 6 2 2" xfId="30000" xr:uid="{493C67DF-8715-409F-9128-930374E04126}"/>
    <cellStyle name="Normal 16 9 6 3" xfId="21912" xr:uid="{15A9E983-D23E-4B80-BF40-5383C839545C}"/>
    <cellStyle name="Normal 16 9 7" xfId="8434" xr:uid="{D5EAEF3A-823D-4BE5-B60A-AB20AEC40571}"/>
    <cellStyle name="Normal 16 9 7 2" xfId="24610" xr:uid="{C6F9318B-20E6-4D08-990F-6CFAD0F39DC9}"/>
    <cellStyle name="Normal 16 9 8" xfId="16522" xr:uid="{26857DB7-7B96-4D27-B66C-8EC43129CAD9}"/>
    <cellStyle name="Normal 17" xfId="36" xr:uid="{00000000-0005-0000-0000-0000CF0A0000}"/>
    <cellStyle name="Normal 17 10" xfId="280" xr:uid="{00000000-0005-0000-0000-0000D00A0000}"/>
    <cellStyle name="Normal 17 10 2" xfId="652" xr:uid="{00000000-0005-0000-0000-0000D10A0000}"/>
    <cellStyle name="Normal 17 10 2 2" xfId="1327" xr:uid="{00000000-0005-0000-0000-0000D20A0000}"/>
    <cellStyle name="Normal 17 10 2 2 2" xfId="2675" xr:uid="{00000000-0005-0000-0000-0000D30A0000}"/>
    <cellStyle name="Normal 17 10 2 2 2 2" xfId="5371" xr:uid="{00000000-0005-0000-0000-0000D40A0000}"/>
    <cellStyle name="Normal 17 10 2 2 2 2 2" xfId="13459" xr:uid="{054C154A-5923-4D8D-99C0-C939D7E2FB97}"/>
    <cellStyle name="Normal 17 10 2 2 2 2 2 2" xfId="29635" xr:uid="{D15DE011-FFB5-44A9-8C78-E6E5B68289A0}"/>
    <cellStyle name="Normal 17 10 2 2 2 2 3" xfId="21547" xr:uid="{189D7A07-EE3C-4D15-89C1-4DE89F9FE51E}"/>
    <cellStyle name="Normal 17 10 2 2 2 3" xfId="8065" xr:uid="{00000000-0005-0000-0000-0000D50A0000}"/>
    <cellStyle name="Normal 17 10 2 2 2 3 2" xfId="16153" xr:uid="{D2D14906-A8BB-442A-A42D-1C6C5730718A}"/>
    <cellStyle name="Normal 17 10 2 2 2 3 2 2" xfId="32329" xr:uid="{F9C9FA48-C0E8-4282-8774-FDC15FA99F7C}"/>
    <cellStyle name="Normal 17 10 2 2 2 3 3" xfId="24241" xr:uid="{191C54B5-F141-4F43-8926-AC0D9C6EE8BF}"/>
    <cellStyle name="Normal 17 10 2 2 2 4" xfId="10763" xr:uid="{A6F4DFF6-E8C6-4DD8-9132-13BF4152243B}"/>
    <cellStyle name="Normal 17 10 2 2 2 4 2" xfId="26939" xr:uid="{46D93E05-42D0-4CED-BB25-83DF8FB78770}"/>
    <cellStyle name="Normal 17 10 2 2 2 5" xfId="18851" xr:uid="{83F38409-47C1-4BA1-988F-3F237D04CF0D}"/>
    <cellStyle name="Normal 17 10 2 2 3" xfId="4024" xr:uid="{00000000-0005-0000-0000-0000D60A0000}"/>
    <cellStyle name="Normal 17 10 2 2 3 2" xfId="12112" xr:uid="{AA1A03E6-95CB-488D-8E90-462CE651A500}"/>
    <cellStyle name="Normal 17 10 2 2 3 2 2" xfId="28288" xr:uid="{797AC169-1CFB-4D0B-A6D7-17DA8A700D77}"/>
    <cellStyle name="Normal 17 10 2 2 3 3" xfId="20200" xr:uid="{0A1A815E-639F-4768-ACEE-DB71DE5AA1E1}"/>
    <cellStyle name="Normal 17 10 2 2 4" xfId="6718" xr:uid="{00000000-0005-0000-0000-0000D70A0000}"/>
    <cellStyle name="Normal 17 10 2 2 4 2" xfId="14806" xr:uid="{F7771956-D7E2-49CF-86E3-1449D6951562}"/>
    <cellStyle name="Normal 17 10 2 2 4 2 2" xfId="30982" xr:uid="{B561EA84-A104-4956-BD35-2155A52FFE66}"/>
    <cellStyle name="Normal 17 10 2 2 4 3" xfId="22894" xr:uid="{D456AFB6-161B-41E5-96F9-C6F414BB44A6}"/>
    <cellStyle name="Normal 17 10 2 2 5" xfId="9416" xr:uid="{8D8C5006-B2DF-4C73-ABC8-A70A3185D476}"/>
    <cellStyle name="Normal 17 10 2 2 5 2" xfId="25592" xr:uid="{477ACDEF-90DB-4ED3-ACB5-B0A5DC4F4950}"/>
    <cellStyle name="Normal 17 10 2 2 6" xfId="17504" xr:uid="{BA1961FC-CF6B-4289-B3A2-982C61B2AC21}"/>
    <cellStyle name="Normal 17 10 2 3" xfId="2003" xr:uid="{00000000-0005-0000-0000-0000D80A0000}"/>
    <cellStyle name="Normal 17 10 2 3 2" xfId="4699" xr:uid="{00000000-0005-0000-0000-0000D90A0000}"/>
    <cellStyle name="Normal 17 10 2 3 2 2" xfId="12787" xr:uid="{6CC57561-7633-4C28-A977-A7C3AAE067FF}"/>
    <cellStyle name="Normal 17 10 2 3 2 2 2" xfId="28963" xr:uid="{9AAD3BB1-F248-485D-BFC6-A3B5167AE047}"/>
    <cellStyle name="Normal 17 10 2 3 2 3" xfId="20875" xr:uid="{5806CA96-3250-4BA0-BAF9-B87B296729B6}"/>
    <cellStyle name="Normal 17 10 2 3 3" xfId="7393" xr:uid="{00000000-0005-0000-0000-0000DA0A0000}"/>
    <cellStyle name="Normal 17 10 2 3 3 2" xfId="15481" xr:uid="{F7328C3A-647B-4B55-9751-734C5A68C80B}"/>
    <cellStyle name="Normal 17 10 2 3 3 2 2" xfId="31657" xr:uid="{86CAE669-B9C3-44BE-97D2-8ABBE1C1EA45}"/>
    <cellStyle name="Normal 17 10 2 3 3 3" xfId="23569" xr:uid="{49DF1196-4D95-4FF7-AC06-2832059B85FF}"/>
    <cellStyle name="Normal 17 10 2 3 4" xfId="10091" xr:uid="{CB6FE535-9CFC-42F9-B7D6-EF17C8DDE0B9}"/>
    <cellStyle name="Normal 17 10 2 3 4 2" xfId="26267" xr:uid="{EDC976C1-F803-4320-9E3B-F1F53777EF63}"/>
    <cellStyle name="Normal 17 10 2 3 5" xfId="18179" xr:uid="{DE8B91F5-55CC-4070-84BA-93DFCDB59ED6}"/>
    <cellStyle name="Normal 17 10 2 4" xfId="3352" xr:uid="{00000000-0005-0000-0000-0000DB0A0000}"/>
    <cellStyle name="Normal 17 10 2 4 2" xfId="11440" xr:uid="{CD5F73DB-ABF3-45E9-A45C-E870BCA474D5}"/>
    <cellStyle name="Normal 17 10 2 4 2 2" xfId="27616" xr:uid="{57B7D0A3-60F2-4CA6-ABA1-236D76E96513}"/>
    <cellStyle name="Normal 17 10 2 4 3" xfId="19528" xr:uid="{F2C5E2A5-B350-44C6-8B90-3C57AFA9152B}"/>
    <cellStyle name="Normal 17 10 2 5" xfId="6046" xr:uid="{00000000-0005-0000-0000-0000DC0A0000}"/>
    <cellStyle name="Normal 17 10 2 5 2" xfId="14134" xr:uid="{B0B6AC21-7D1E-4874-A8D5-DF7BF90355A1}"/>
    <cellStyle name="Normal 17 10 2 5 2 2" xfId="30310" xr:uid="{9C281E0A-0210-43A9-9CB7-F1674C6E917D}"/>
    <cellStyle name="Normal 17 10 2 5 3" xfId="22222" xr:uid="{131DDBEF-A4E8-4C07-9011-9E77AFC40F59}"/>
    <cellStyle name="Normal 17 10 2 6" xfId="8744" xr:uid="{ABA27EEE-DB42-42EC-9772-47E34924DCF8}"/>
    <cellStyle name="Normal 17 10 2 6 2" xfId="24920" xr:uid="{55C81D65-3BA1-48D9-9D62-8799DC134D80}"/>
    <cellStyle name="Normal 17 10 2 7" xfId="16832" xr:uid="{3054D075-BBAE-418D-8A49-7CDB1A5F4BE0}"/>
    <cellStyle name="Normal 17 10 3" xfId="991" xr:uid="{00000000-0005-0000-0000-0000DD0A0000}"/>
    <cellStyle name="Normal 17 10 3 2" xfId="2339" xr:uid="{00000000-0005-0000-0000-0000DE0A0000}"/>
    <cellStyle name="Normal 17 10 3 2 2" xfId="5035" xr:uid="{00000000-0005-0000-0000-0000DF0A0000}"/>
    <cellStyle name="Normal 17 10 3 2 2 2" xfId="13123" xr:uid="{5FFE127B-D864-4DFD-997B-67C297DC3B6E}"/>
    <cellStyle name="Normal 17 10 3 2 2 2 2" xfId="29299" xr:uid="{ACEC834A-1641-4D13-A559-0E33BE6C8DEC}"/>
    <cellStyle name="Normal 17 10 3 2 2 3" xfId="21211" xr:uid="{E46DFB05-420C-449C-B56B-4BC5F99CA917}"/>
    <cellStyle name="Normal 17 10 3 2 3" xfId="7729" xr:uid="{00000000-0005-0000-0000-0000E00A0000}"/>
    <cellStyle name="Normal 17 10 3 2 3 2" xfId="15817" xr:uid="{C2B57933-7B73-4B32-9F48-9F351CEBA617}"/>
    <cellStyle name="Normal 17 10 3 2 3 2 2" xfId="31993" xr:uid="{4B17F05B-40C1-49D1-B7DB-1FB5B72F8538}"/>
    <cellStyle name="Normal 17 10 3 2 3 3" xfId="23905" xr:uid="{78ED2AAE-F4E8-47A9-93E1-7C22F84CEAB2}"/>
    <cellStyle name="Normal 17 10 3 2 4" xfId="10427" xr:uid="{88D9A937-FBC5-4789-8A88-4FC23A24EEEF}"/>
    <cellStyle name="Normal 17 10 3 2 4 2" xfId="26603" xr:uid="{31DA74B7-3468-495E-A55E-64BFFACBCEDD}"/>
    <cellStyle name="Normal 17 10 3 2 5" xfId="18515" xr:uid="{CAAF909A-6AB8-41A3-A582-FF3A1BC094DE}"/>
    <cellStyle name="Normal 17 10 3 3" xfId="3688" xr:uid="{00000000-0005-0000-0000-0000E10A0000}"/>
    <cellStyle name="Normal 17 10 3 3 2" xfId="11776" xr:uid="{BEC7B1B6-FA50-4929-9E43-8009EFD6D509}"/>
    <cellStyle name="Normal 17 10 3 3 2 2" xfId="27952" xr:uid="{1D266E2A-E21D-4EC3-9692-E225985D8E42}"/>
    <cellStyle name="Normal 17 10 3 3 3" xfId="19864" xr:uid="{AA3B4CA1-D701-4854-9351-127CC799C0B5}"/>
    <cellStyle name="Normal 17 10 3 4" xfId="6382" xr:uid="{00000000-0005-0000-0000-0000E20A0000}"/>
    <cellStyle name="Normal 17 10 3 4 2" xfId="14470" xr:uid="{D6E2E9F6-92E1-49E4-9F16-D2E1ED150853}"/>
    <cellStyle name="Normal 17 10 3 4 2 2" xfId="30646" xr:uid="{88DEEC6D-4289-4EE0-8305-04CBA6E3CDB8}"/>
    <cellStyle name="Normal 17 10 3 4 3" xfId="22558" xr:uid="{E43F9DA3-0955-460E-98E2-F49E3E1FD5BB}"/>
    <cellStyle name="Normal 17 10 3 5" xfId="9080" xr:uid="{F044CD75-868F-42C2-9616-82210B618A8D}"/>
    <cellStyle name="Normal 17 10 3 5 2" xfId="25256" xr:uid="{60C5B719-5FFB-4063-94B4-602816F3C92E}"/>
    <cellStyle name="Normal 17 10 3 6" xfId="17168" xr:uid="{64C768E2-0EE7-4F93-A713-5B7267F12228}"/>
    <cellStyle name="Normal 17 10 4" xfId="1667" xr:uid="{00000000-0005-0000-0000-0000E30A0000}"/>
    <cellStyle name="Normal 17 10 4 2" xfId="4363" xr:uid="{00000000-0005-0000-0000-0000E40A0000}"/>
    <cellStyle name="Normal 17 10 4 2 2" xfId="12451" xr:uid="{B5335B90-D007-41BD-B1F4-D70BC74FEE69}"/>
    <cellStyle name="Normal 17 10 4 2 2 2" xfId="28627" xr:uid="{7A846C84-A75F-4D38-90CA-7BA7A4A17D49}"/>
    <cellStyle name="Normal 17 10 4 2 3" xfId="20539" xr:uid="{D7B93327-D7AD-4B9B-9093-15B3D2BA6A37}"/>
    <cellStyle name="Normal 17 10 4 3" xfId="7057" xr:uid="{00000000-0005-0000-0000-0000E50A0000}"/>
    <cellStyle name="Normal 17 10 4 3 2" xfId="15145" xr:uid="{110EC2D6-5BC4-40D5-87CA-9ABDCA8095F6}"/>
    <cellStyle name="Normal 17 10 4 3 2 2" xfId="31321" xr:uid="{38426B6E-DDD4-429C-9F56-9EC13647EFF3}"/>
    <cellStyle name="Normal 17 10 4 3 3" xfId="23233" xr:uid="{F4FA4396-E39B-40A9-A768-2150AEBA0D4A}"/>
    <cellStyle name="Normal 17 10 4 4" xfId="9755" xr:uid="{A5980C52-2267-4A29-98D4-0EF306CDD89D}"/>
    <cellStyle name="Normal 17 10 4 4 2" xfId="25931" xr:uid="{18D9E05D-0FF1-4781-BD80-C2E57667D362}"/>
    <cellStyle name="Normal 17 10 4 5" xfId="17843" xr:uid="{6AA0A454-B5F3-477D-BEF4-CA33DA493A77}"/>
    <cellStyle name="Normal 17 10 5" xfId="3016" xr:uid="{00000000-0005-0000-0000-0000E60A0000}"/>
    <cellStyle name="Normal 17 10 5 2" xfId="11104" xr:uid="{719D2BA7-D5B8-4C1D-B541-2172C9BD854D}"/>
    <cellStyle name="Normal 17 10 5 2 2" xfId="27280" xr:uid="{61559A5E-E32A-4F6E-BC96-B85B305AE462}"/>
    <cellStyle name="Normal 17 10 5 3" xfId="19192" xr:uid="{F5A550F3-B78B-43EE-AAAC-37C73D5F282C}"/>
    <cellStyle name="Normal 17 10 6" xfId="5710" xr:uid="{00000000-0005-0000-0000-0000E70A0000}"/>
    <cellStyle name="Normal 17 10 6 2" xfId="13798" xr:uid="{84D863D8-5EB8-41B0-A580-9B7C47851B1F}"/>
    <cellStyle name="Normal 17 10 6 2 2" xfId="29974" xr:uid="{2AFF65C7-BFE4-467C-9AF3-CB0EEA77ECAF}"/>
    <cellStyle name="Normal 17 10 6 3" xfId="21886" xr:uid="{2C356193-F2A9-4401-B3C6-8FA6E7AD7290}"/>
    <cellStyle name="Normal 17 10 7" xfId="8408" xr:uid="{63A390FC-200F-43B5-A773-B2581885E7F2}"/>
    <cellStyle name="Normal 17 10 7 2" xfId="24584" xr:uid="{1EC0B260-78F4-40F1-820B-F8F7974E6229}"/>
    <cellStyle name="Normal 17 10 8" xfId="16496" xr:uid="{0236DF3E-2AC1-4F86-9A85-BFF8956B4CD4}"/>
    <cellStyle name="Normal 17 11" xfId="350" xr:uid="{00000000-0005-0000-0000-0000E80A0000}"/>
    <cellStyle name="Normal 17 11 2" xfId="705" xr:uid="{00000000-0005-0000-0000-0000E90A0000}"/>
    <cellStyle name="Normal 17 11 2 2" xfId="1380" xr:uid="{00000000-0005-0000-0000-0000EA0A0000}"/>
    <cellStyle name="Normal 17 11 2 2 2" xfId="2728" xr:uid="{00000000-0005-0000-0000-0000EB0A0000}"/>
    <cellStyle name="Normal 17 11 2 2 2 2" xfId="5424" xr:uid="{00000000-0005-0000-0000-0000EC0A0000}"/>
    <cellStyle name="Normal 17 11 2 2 2 2 2" xfId="13512" xr:uid="{317219A4-6477-48BC-917D-EBFD7468CDB2}"/>
    <cellStyle name="Normal 17 11 2 2 2 2 2 2" xfId="29688" xr:uid="{986B9173-7DEA-40D6-BDB7-6C23B5D47975}"/>
    <cellStyle name="Normal 17 11 2 2 2 2 3" xfId="21600" xr:uid="{A87C55D3-1E4F-40DC-8486-3E31671A9456}"/>
    <cellStyle name="Normal 17 11 2 2 2 3" xfId="8118" xr:uid="{00000000-0005-0000-0000-0000ED0A0000}"/>
    <cellStyle name="Normal 17 11 2 2 2 3 2" xfId="16206" xr:uid="{8D2E4A80-73CF-4B34-8378-0639169A9765}"/>
    <cellStyle name="Normal 17 11 2 2 2 3 2 2" xfId="32382" xr:uid="{B616247E-2CBF-4AA5-922A-00AF67757295}"/>
    <cellStyle name="Normal 17 11 2 2 2 3 3" xfId="24294" xr:uid="{540BB83D-2122-4DAD-B74B-512A194D7D85}"/>
    <cellStyle name="Normal 17 11 2 2 2 4" xfId="10816" xr:uid="{026A64DA-1A75-4EDB-A512-107043E80EA0}"/>
    <cellStyle name="Normal 17 11 2 2 2 4 2" xfId="26992" xr:uid="{A337322F-8E29-41D3-95A1-02695AE39ADA}"/>
    <cellStyle name="Normal 17 11 2 2 2 5" xfId="18904" xr:uid="{A3B2039D-64A2-4FCF-A4BA-FA2CA603EBCA}"/>
    <cellStyle name="Normal 17 11 2 2 3" xfId="4077" xr:uid="{00000000-0005-0000-0000-0000EE0A0000}"/>
    <cellStyle name="Normal 17 11 2 2 3 2" xfId="12165" xr:uid="{2E5E468F-C205-440A-A73F-9F1ED358B7A1}"/>
    <cellStyle name="Normal 17 11 2 2 3 2 2" xfId="28341" xr:uid="{0B265AFF-1370-478C-BCB4-9567A745AFE9}"/>
    <cellStyle name="Normal 17 11 2 2 3 3" xfId="20253" xr:uid="{1E07921B-AF68-4B69-BA6E-4BC1C9AD3CA0}"/>
    <cellStyle name="Normal 17 11 2 2 4" xfId="6771" xr:uid="{00000000-0005-0000-0000-0000EF0A0000}"/>
    <cellStyle name="Normal 17 11 2 2 4 2" xfId="14859" xr:uid="{402C93FA-8A02-4EFE-89E1-5D3306C39582}"/>
    <cellStyle name="Normal 17 11 2 2 4 2 2" xfId="31035" xr:uid="{23F55B30-26F9-4B0F-91BD-7CCE3C6EA87A}"/>
    <cellStyle name="Normal 17 11 2 2 4 3" xfId="22947" xr:uid="{2B1A86CD-13DE-4AA7-8AA4-6A3FCAACCC45}"/>
    <cellStyle name="Normal 17 11 2 2 5" xfId="9469" xr:uid="{0ADF1E88-A1E9-46AE-B2CC-4B2DD54A955A}"/>
    <cellStyle name="Normal 17 11 2 2 5 2" xfId="25645" xr:uid="{DEFBCA54-3484-482E-9FB6-64EDBA51AE9B}"/>
    <cellStyle name="Normal 17 11 2 2 6" xfId="17557" xr:uid="{319FB49B-0722-46E0-AAD1-BD5AF10168B5}"/>
    <cellStyle name="Normal 17 11 2 3" xfId="2056" xr:uid="{00000000-0005-0000-0000-0000F00A0000}"/>
    <cellStyle name="Normal 17 11 2 3 2" xfId="4752" xr:uid="{00000000-0005-0000-0000-0000F10A0000}"/>
    <cellStyle name="Normal 17 11 2 3 2 2" xfId="12840" xr:uid="{5B198F43-2394-4CEE-90D7-2DEFCE728A8C}"/>
    <cellStyle name="Normal 17 11 2 3 2 2 2" xfId="29016" xr:uid="{D980A446-36C7-4330-BE5D-17019089F174}"/>
    <cellStyle name="Normal 17 11 2 3 2 3" xfId="20928" xr:uid="{C9FD9314-A77A-46C9-AFCF-7AB499E5F9A9}"/>
    <cellStyle name="Normal 17 11 2 3 3" xfId="7446" xr:uid="{00000000-0005-0000-0000-0000F20A0000}"/>
    <cellStyle name="Normal 17 11 2 3 3 2" xfId="15534" xr:uid="{6F23FC89-8E80-49C4-8EEE-C4251786E958}"/>
    <cellStyle name="Normal 17 11 2 3 3 2 2" xfId="31710" xr:uid="{73B7DB09-596D-4160-980B-D29BABEFCCCB}"/>
    <cellStyle name="Normal 17 11 2 3 3 3" xfId="23622" xr:uid="{BE30617D-2B3D-4A13-8090-D433DC458EEC}"/>
    <cellStyle name="Normal 17 11 2 3 4" xfId="10144" xr:uid="{32690DF4-97DB-4F15-A434-DC274A9CC227}"/>
    <cellStyle name="Normal 17 11 2 3 4 2" xfId="26320" xr:uid="{CECD47DA-E263-4747-8886-A6E7F6E5A6E9}"/>
    <cellStyle name="Normal 17 11 2 3 5" xfId="18232" xr:uid="{76F64FEA-096E-4E07-B388-9BB5EE8764A1}"/>
    <cellStyle name="Normal 17 11 2 4" xfId="3405" xr:uid="{00000000-0005-0000-0000-0000F30A0000}"/>
    <cellStyle name="Normal 17 11 2 4 2" xfId="11493" xr:uid="{F75AA89E-E967-4649-9070-E3A84584308A}"/>
    <cellStyle name="Normal 17 11 2 4 2 2" xfId="27669" xr:uid="{0F9C1C12-90AA-47C0-9883-E65D7ABDBDEB}"/>
    <cellStyle name="Normal 17 11 2 4 3" xfId="19581" xr:uid="{6BE64272-8428-469B-89EF-0324762857A8}"/>
    <cellStyle name="Normal 17 11 2 5" xfId="6099" xr:uid="{00000000-0005-0000-0000-0000F40A0000}"/>
    <cellStyle name="Normal 17 11 2 5 2" xfId="14187" xr:uid="{F85D3986-A4E4-48CE-9EC5-957E0940C292}"/>
    <cellStyle name="Normal 17 11 2 5 2 2" xfId="30363" xr:uid="{FEF2BA67-842A-47CC-A2BF-1A82AD81CF59}"/>
    <cellStyle name="Normal 17 11 2 5 3" xfId="22275" xr:uid="{D515C56C-23DC-4404-9038-1AD7E2F127DA}"/>
    <cellStyle name="Normal 17 11 2 6" xfId="8797" xr:uid="{2990E2A8-A907-4580-BD5B-D9992AA83304}"/>
    <cellStyle name="Normal 17 11 2 6 2" xfId="24973" xr:uid="{ACF33A3D-144D-48F4-8EE4-7045680E6433}"/>
    <cellStyle name="Normal 17 11 2 7" xfId="16885" xr:uid="{6FD0C153-3628-4B98-B930-685352672A42}"/>
    <cellStyle name="Normal 17 11 3" xfId="1044" xr:uid="{00000000-0005-0000-0000-0000F50A0000}"/>
    <cellStyle name="Normal 17 11 3 2" xfId="2392" xr:uid="{00000000-0005-0000-0000-0000F60A0000}"/>
    <cellStyle name="Normal 17 11 3 2 2" xfId="5088" xr:uid="{00000000-0005-0000-0000-0000F70A0000}"/>
    <cellStyle name="Normal 17 11 3 2 2 2" xfId="13176" xr:uid="{7323C330-3A6A-4F0F-B630-8B590C895262}"/>
    <cellStyle name="Normal 17 11 3 2 2 2 2" xfId="29352" xr:uid="{97167CA4-FC14-44EC-8ADA-D9669783E803}"/>
    <cellStyle name="Normal 17 11 3 2 2 3" xfId="21264" xr:uid="{D8A106F3-B7E6-4535-A35B-E79920AD9562}"/>
    <cellStyle name="Normal 17 11 3 2 3" xfId="7782" xr:uid="{00000000-0005-0000-0000-0000F80A0000}"/>
    <cellStyle name="Normal 17 11 3 2 3 2" xfId="15870" xr:uid="{A0407A13-E86E-41C9-B21E-7D05B9A61442}"/>
    <cellStyle name="Normal 17 11 3 2 3 2 2" xfId="32046" xr:uid="{66DE8C77-C277-4C57-BD15-711755164C82}"/>
    <cellStyle name="Normal 17 11 3 2 3 3" xfId="23958" xr:uid="{AD35A0B2-2E40-49C2-9B21-5BD52931D8FF}"/>
    <cellStyle name="Normal 17 11 3 2 4" xfId="10480" xr:uid="{42329CAD-D7F2-4308-914B-AC022EE972EE}"/>
    <cellStyle name="Normal 17 11 3 2 4 2" xfId="26656" xr:uid="{BFC8DD74-4519-4656-AA29-F6C340D30930}"/>
    <cellStyle name="Normal 17 11 3 2 5" xfId="18568" xr:uid="{06733874-E83F-4158-9997-347AA2870C44}"/>
    <cellStyle name="Normal 17 11 3 3" xfId="3741" xr:uid="{00000000-0005-0000-0000-0000F90A0000}"/>
    <cellStyle name="Normal 17 11 3 3 2" xfId="11829" xr:uid="{A765DAB4-2C1F-4E83-BC2B-D9E656D76580}"/>
    <cellStyle name="Normal 17 11 3 3 2 2" xfId="28005" xr:uid="{1ADB6A8E-57D4-4F74-9B3A-573BADE95826}"/>
    <cellStyle name="Normal 17 11 3 3 3" xfId="19917" xr:uid="{D81304B4-3CCB-4623-9CBD-4FE7E0E5FF10}"/>
    <cellStyle name="Normal 17 11 3 4" xfId="6435" xr:uid="{00000000-0005-0000-0000-0000FA0A0000}"/>
    <cellStyle name="Normal 17 11 3 4 2" xfId="14523" xr:uid="{68969759-05B5-4A72-82A9-2BF6752A88E6}"/>
    <cellStyle name="Normal 17 11 3 4 2 2" xfId="30699" xr:uid="{07CDF3AE-07DB-4561-B977-30AAC2BC35C3}"/>
    <cellStyle name="Normal 17 11 3 4 3" xfId="22611" xr:uid="{5799C160-B395-4B04-A6A6-335617F8B56B}"/>
    <cellStyle name="Normal 17 11 3 5" xfId="9133" xr:uid="{DFCEA628-690F-4483-84D1-BF56549A9C40}"/>
    <cellStyle name="Normal 17 11 3 5 2" xfId="25309" xr:uid="{ACC2544F-B695-443F-870C-5F0BD76D0C60}"/>
    <cellStyle name="Normal 17 11 3 6" xfId="17221" xr:uid="{43C727E1-63EB-4B32-BAEF-7E219D9B41EE}"/>
    <cellStyle name="Normal 17 11 4" xfId="1720" xr:uid="{00000000-0005-0000-0000-0000FB0A0000}"/>
    <cellStyle name="Normal 17 11 4 2" xfId="4416" xr:uid="{00000000-0005-0000-0000-0000FC0A0000}"/>
    <cellStyle name="Normal 17 11 4 2 2" xfId="12504" xr:uid="{5E08218F-202A-46FA-8EEA-8E9C499D067B}"/>
    <cellStyle name="Normal 17 11 4 2 2 2" xfId="28680" xr:uid="{8793CB9B-CEA5-4C01-85CC-96A2FD38CE62}"/>
    <cellStyle name="Normal 17 11 4 2 3" xfId="20592" xr:uid="{2CDC4943-7B9F-4B90-98DF-364A59673C09}"/>
    <cellStyle name="Normal 17 11 4 3" xfId="7110" xr:uid="{00000000-0005-0000-0000-0000FD0A0000}"/>
    <cellStyle name="Normal 17 11 4 3 2" xfId="15198" xr:uid="{5F5035B3-757D-404F-9A07-5D33A23BA83A}"/>
    <cellStyle name="Normal 17 11 4 3 2 2" xfId="31374" xr:uid="{1DD02780-0766-4C4F-9FBF-6FFAB5E0EE51}"/>
    <cellStyle name="Normal 17 11 4 3 3" xfId="23286" xr:uid="{AC41CACB-CB0E-4A07-954C-5003CE0259D6}"/>
    <cellStyle name="Normal 17 11 4 4" xfId="9808" xr:uid="{24A191C9-4E1D-4662-A138-F09ED363F32A}"/>
    <cellStyle name="Normal 17 11 4 4 2" xfId="25984" xr:uid="{C8689E7D-178E-4A49-BD82-096EDB464575}"/>
    <cellStyle name="Normal 17 11 4 5" xfId="17896" xr:uid="{47ADE9A1-2E5F-4D32-97AE-94DF764C51CE}"/>
    <cellStyle name="Normal 17 11 5" xfId="3069" xr:uid="{00000000-0005-0000-0000-0000FE0A0000}"/>
    <cellStyle name="Normal 17 11 5 2" xfId="11157" xr:uid="{6043658F-CA36-4160-A0CE-7CEF3A8AD91C}"/>
    <cellStyle name="Normal 17 11 5 2 2" xfId="27333" xr:uid="{F418403F-6992-4652-81D6-5666BC491388}"/>
    <cellStyle name="Normal 17 11 5 3" xfId="19245" xr:uid="{0B3B1656-3EAD-406B-AEA3-20B4AD48CF50}"/>
    <cellStyle name="Normal 17 11 6" xfId="5763" xr:uid="{00000000-0005-0000-0000-0000FF0A0000}"/>
    <cellStyle name="Normal 17 11 6 2" xfId="13851" xr:uid="{EDEE4B03-3198-4143-A90A-418DC7595068}"/>
    <cellStyle name="Normal 17 11 6 2 2" xfId="30027" xr:uid="{5B2FE0C6-B5E4-4460-8D7E-54C73F17E583}"/>
    <cellStyle name="Normal 17 11 6 3" xfId="21939" xr:uid="{6C0E6B50-AB8C-4BB4-BC91-30E5D8BF5A01}"/>
    <cellStyle name="Normal 17 11 7" xfId="8461" xr:uid="{1D032DFD-2ABA-4EEC-93B9-4B738F25A225}"/>
    <cellStyle name="Normal 17 11 7 2" xfId="24637" xr:uid="{E2FF0A0A-621B-4C4F-A57F-F5D973EA2F89}"/>
    <cellStyle name="Normal 17 11 8" xfId="16549" xr:uid="{9EE0B467-3837-442F-9062-14E899E82134}"/>
    <cellStyle name="Normal 17 12" xfId="380" xr:uid="{00000000-0005-0000-0000-0000000B0000}"/>
    <cellStyle name="Normal 17 12 2" xfId="732" xr:uid="{00000000-0005-0000-0000-0000010B0000}"/>
    <cellStyle name="Normal 17 12 2 2" xfId="1407" xr:uid="{00000000-0005-0000-0000-0000020B0000}"/>
    <cellStyle name="Normal 17 12 2 2 2" xfId="2755" xr:uid="{00000000-0005-0000-0000-0000030B0000}"/>
    <cellStyle name="Normal 17 12 2 2 2 2" xfId="5451" xr:uid="{00000000-0005-0000-0000-0000040B0000}"/>
    <cellStyle name="Normal 17 12 2 2 2 2 2" xfId="13539" xr:uid="{0DA13B31-E890-4F5D-9449-B035E21AE4B2}"/>
    <cellStyle name="Normal 17 12 2 2 2 2 2 2" xfId="29715" xr:uid="{377BF939-A45C-4AAF-884F-CBAAB44889F8}"/>
    <cellStyle name="Normal 17 12 2 2 2 2 3" xfId="21627" xr:uid="{FF2E1434-C367-4EA8-AF4D-6993B6ACE5A5}"/>
    <cellStyle name="Normal 17 12 2 2 2 3" xfId="8145" xr:uid="{00000000-0005-0000-0000-0000050B0000}"/>
    <cellStyle name="Normal 17 12 2 2 2 3 2" xfId="16233" xr:uid="{1EB72113-26E3-4D8A-93AC-0949E29C50AB}"/>
    <cellStyle name="Normal 17 12 2 2 2 3 2 2" xfId="32409" xr:uid="{99D17002-B598-48B9-8C51-65B2EC9F59BD}"/>
    <cellStyle name="Normal 17 12 2 2 2 3 3" xfId="24321" xr:uid="{E4B79C77-59C0-496D-90D7-A46ADCE64528}"/>
    <cellStyle name="Normal 17 12 2 2 2 4" xfId="10843" xr:uid="{E8DC5D8D-9E5D-400F-A9D8-0E3B7FF37855}"/>
    <cellStyle name="Normal 17 12 2 2 2 4 2" xfId="27019" xr:uid="{85B58F73-2ED1-4488-BC76-8597821030E1}"/>
    <cellStyle name="Normal 17 12 2 2 2 5" xfId="18931" xr:uid="{1B20B56D-2E01-493A-AAC1-165004ABF0D5}"/>
    <cellStyle name="Normal 17 12 2 2 3" xfId="4104" xr:uid="{00000000-0005-0000-0000-0000060B0000}"/>
    <cellStyle name="Normal 17 12 2 2 3 2" xfId="12192" xr:uid="{DA828BDA-1A9A-48AA-8E3A-FC36F41E860A}"/>
    <cellStyle name="Normal 17 12 2 2 3 2 2" xfId="28368" xr:uid="{71B6B86B-6C99-4A4D-9F99-519712FA6626}"/>
    <cellStyle name="Normal 17 12 2 2 3 3" xfId="20280" xr:uid="{B3DAE4A7-E368-4AB2-A272-540D8F8CF16D}"/>
    <cellStyle name="Normal 17 12 2 2 4" xfId="6798" xr:uid="{00000000-0005-0000-0000-0000070B0000}"/>
    <cellStyle name="Normal 17 12 2 2 4 2" xfId="14886" xr:uid="{57ABF741-BA27-4A64-8DA0-84115ACEA959}"/>
    <cellStyle name="Normal 17 12 2 2 4 2 2" xfId="31062" xr:uid="{8B354EDD-25F2-4A7C-9280-9DB4B17BD9A3}"/>
    <cellStyle name="Normal 17 12 2 2 4 3" xfId="22974" xr:uid="{684C7962-2DD1-4354-B44A-C68DA91DC685}"/>
    <cellStyle name="Normal 17 12 2 2 5" xfId="9496" xr:uid="{0A43A564-537C-4029-A941-FB2A48C9594D}"/>
    <cellStyle name="Normal 17 12 2 2 5 2" xfId="25672" xr:uid="{C383D908-EA31-4189-AB6C-D1354CFA6ECC}"/>
    <cellStyle name="Normal 17 12 2 2 6" xfId="17584" xr:uid="{58FE2C6A-EF38-4359-8878-CE87B7DDA5CB}"/>
    <cellStyle name="Normal 17 12 2 3" xfId="2083" xr:uid="{00000000-0005-0000-0000-0000080B0000}"/>
    <cellStyle name="Normal 17 12 2 3 2" xfId="4779" xr:uid="{00000000-0005-0000-0000-0000090B0000}"/>
    <cellStyle name="Normal 17 12 2 3 2 2" xfId="12867" xr:uid="{9E22D814-8228-436F-8B34-CE4ECDDD1545}"/>
    <cellStyle name="Normal 17 12 2 3 2 2 2" xfId="29043" xr:uid="{C641293C-FD82-4398-8893-561D118D2A81}"/>
    <cellStyle name="Normal 17 12 2 3 2 3" xfId="20955" xr:uid="{A0C39100-CC4D-43F1-85D7-338CDD635DA7}"/>
    <cellStyle name="Normal 17 12 2 3 3" xfId="7473" xr:uid="{00000000-0005-0000-0000-00000A0B0000}"/>
    <cellStyle name="Normal 17 12 2 3 3 2" xfId="15561" xr:uid="{022A431B-8833-44DB-B259-32A624F9CD7B}"/>
    <cellStyle name="Normal 17 12 2 3 3 2 2" xfId="31737" xr:uid="{89D7F235-B8AB-4FBA-9311-78FAC242621F}"/>
    <cellStyle name="Normal 17 12 2 3 3 3" xfId="23649" xr:uid="{8FDA6F85-75B3-4DA6-A5D1-E4BECF81C3AA}"/>
    <cellStyle name="Normal 17 12 2 3 4" xfId="10171" xr:uid="{EE03AC3A-993D-4D5C-A01F-763D916263CD}"/>
    <cellStyle name="Normal 17 12 2 3 4 2" xfId="26347" xr:uid="{6D5B1D2C-560E-4A67-A0C3-CCF1C79B8D77}"/>
    <cellStyle name="Normal 17 12 2 3 5" xfId="18259" xr:uid="{1561391A-A9E3-424F-AB73-7F30707E81DA}"/>
    <cellStyle name="Normal 17 12 2 4" xfId="3432" xr:uid="{00000000-0005-0000-0000-00000B0B0000}"/>
    <cellStyle name="Normal 17 12 2 4 2" xfId="11520" xr:uid="{10610BCF-7986-4902-82D8-CFDDAEE32376}"/>
    <cellStyle name="Normal 17 12 2 4 2 2" xfId="27696" xr:uid="{E99564C1-F745-4986-A038-4FE74073F3AF}"/>
    <cellStyle name="Normal 17 12 2 4 3" xfId="19608" xr:uid="{3982655D-2D4F-499D-B7AC-2E671CEF6925}"/>
    <cellStyle name="Normal 17 12 2 5" xfId="6126" xr:uid="{00000000-0005-0000-0000-00000C0B0000}"/>
    <cellStyle name="Normal 17 12 2 5 2" xfId="14214" xr:uid="{4C0A0F98-D6C6-4022-86B1-E82020816B5D}"/>
    <cellStyle name="Normal 17 12 2 5 2 2" xfId="30390" xr:uid="{82071B3F-948C-41CD-9AFF-AD8A9BDD9763}"/>
    <cellStyle name="Normal 17 12 2 5 3" xfId="22302" xr:uid="{40CD5DE3-0490-4366-B8AA-1B161ADDBEB2}"/>
    <cellStyle name="Normal 17 12 2 6" xfId="8824" xr:uid="{41310950-F0AD-464D-88B7-095E6A136D2A}"/>
    <cellStyle name="Normal 17 12 2 6 2" xfId="25000" xr:uid="{8C337D6D-41A0-4841-BB57-496D30C50249}"/>
    <cellStyle name="Normal 17 12 2 7" xfId="16912" xr:uid="{2CEB7041-8169-4692-A791-2B3AAE6CF679}"/>
    <cellStyle name="Normal 17 12 3" xfId="1071" xr:uid="{00000000-0005-0000-0000-00000D0B0000}"/>
    <cellStyle name="Normal 17 12 3 2" xfId="2419" xr:uid="{00000000-0005-0000-0000-00000E0B0000}"/>
    <cellStyle name="Normal 17 12 3 2 2" xfId="5115" xr:uid="{00000000-0005-0000-0000-00000F0B0000}"/>
    <cellStyle name="Normal 17 12 3 2 2 2" xfId="13203" xr:uid="{55031A81-5422-4412-8796-833010276DF8}"/>
    <cellStyle name="Normal 17 12 3 2 2 2 2" xfId="29379" xr:uid="{97113AF6-7F30-474B-A939-61FD140BA8DD}"/>
    <cellStyle name="Normal 17 12 3 2 2 3" xfId="21291" xr:uid="{066EA06B-E59B-4E19-99A5-5F04157A38D2}"/>
    <cellStyle name="Normal 17 12 3 2 3" xfId="7809" xr:uid="{00000000-0005-0000-0000-0000100B0000}"/>
    <cellStyle name="Normal 17 12 3 2 3 2" xfId="15897" xr:uid="{E29DDF34-ADA7-49B0-9692-0A60FBEB8AD5}"/>
    <cellStyle name="Normal 17 12 3 2 3 2 2" xfId="32073" xr:uid="{40339266-4C44-434A-960B-A96B233A6759}"/>
    <cellStyle name="Normal 17 12 3 2 3 3" xfId="23985" xr:uid="{66519E54-E59B-4875-8F82-1DF8F8BE4D30}"/>
    <cellStyle name="Normal 17 12 3 2 4" xfId="10507" xr:uid="{B09A5347-9B48-45C7-A5F8-7DE270D72485}"/>
    <cellStyle name="Normal 17 12 3 2 4 2" xfId="26683" xr:uid="{A9B92E05-6FA3-44CF-B0CC-34601B29BB92}"/>
    <cellStyle name="Normal 17 12 3 2 5" xfId="18595" xr:uid="{864D03D1-4415-449A-9B7E-0642DB5E77D1}"/>
    <cellStyle name="Normal 17 12 3 3" xfId="3768" xr:uid="{00000000-0005-0000-0000-0000110B0000}"/>
    <cellStyle name="Normal 17 12 3 3 2" xfId="11856" xr:uid="{F76AE808-D2BB-4B45-BEB5-2A7D413B493E}"/>
    <cellStyle name="Normal 17 12 3 3 2 2" xfId="28032" xr:uid="{D506FF16-9A77-4420-90D7-53DCB0DED698}"/>
    <cellStyle name="Normal 17 12 3 3 3" xfId="19944" xr:uid="{72E3C035-13E0-4B92-B881-42DD8847C360}"/>
    <cellStyle name="Normal 17 12 3 4" xfId="6462" xr:uid="{00000000-0005-0000-0000-0000120B0000}"/>
    <cellStyle name="Normal 17 12 3 4 2" xfId="14550" xr:uid="{FF6E63A0-4928-4E7D-A9F3-75F752FE04EE}"/>
    <cellStyle name="Normal 17 12 3 4 2 2" xfId="30726" xr:uid="{B8A5EF29-E531-4CF9-BDDE-EA1B0047A1A8}"/>
    <cellStyle name="Normal 17 12 3 4 3" xfId="22638" xr:uid="{64FACB57-EBEB-42DF-A7C2-4ABC942AC128}"/>
    <cellStyle name="Normal 17 12 3 5" xfId="9160" xr:uid="{8E7BF0F9-F7DF-4A41-AFF7-DF9094CF6F54}"/>
    <cellStyle name="Normal 17 12 3 5 2" xfId="25336" xr:uid="{DF982A20-0638-469D-BA2B-C800628327C3}"/>
    <cellStyle name="Normal 17 12 3 6" xfId="17248" xr:uid="{3672A585-2C3A-4CC6-8D24-24FBCDAF66A3}"/>
    <cellStyle name="Normal 17 12 4" xfId="1747" xr:uid="{00000000-0005-0000-0000-0000130B0000}"/>
    <cellStyle name="Normal 17 12 4 2" xfId="4443" xr:uid="{00000000-0005-0000-0000-0000140B0000}"/>
    <cellStyle name="Normal 17 12 4 2 2" xfId="12531" xr:uid="{FE1D76FB-9869-4076-AED3-C19FEB9BC038}"/>
    <cellStyle name="Normal 17 12 4 2 2 2" xfId="28707" xr:uid="{3835648F-AA17-469A-A682-FEF74B7AE3BF}"/>
    <cellStyle name="Normal 17 12 4 2 3" xfId="20619" xr:uid="{901A30AE-CA31-499C-886E-DABA32395D49}"/>
    <cellStyle name="Normal 17 12 4 3" xfId="7137" xr:uid="{00000000-0005-0000-0000-0000150B0000}"/>
    <cellStyle name="Normal 17 12 4 3 2" xfId="15225" xr:uid="{9895D0A5-2035-40E3-8338-051C35177805}"/>
    <cellStyle name="Normal 17 12 4 3 2 2" xfId="31401" xr:uid="{2C8E1307-340F-4CC9-BE50-56FBEE223E50}"/>
    <cellStyle name="Normal 17 12 4 3 3" xfId="23313" xr:uid="{43D0149D-66C0-4BBE-BCC6-93990FDD2305}"/>
    <cellStyle name="Normal 17 12 4 4" xfId="9835" xr:uid="{E0F17789-9EC3-4800-BD4F-6B696FFEC1C1}"/>
    <cellStyle name="Normal 17 12 4 4 2" xfId="26011" xr:uid="{D44C32E9-15E8-4CEB-A51B-96601AA77638}"/>
    <cellStyle name="Normal 17 12 4 5" xfId="17923" xr:uid="{2236A0CA-A12F-470F-A572-DC5B327C7AB7}"/>
    <cellStyle name="Normal 17 12 5" xfId="3096" xr:uid="{00000000-0005-0000-0000-0000160B0000}"/>
    <cellStyle name="Normal 17 12 5 2" xfId="11184" xr:uid="{FC43B40B-DED2-482E-873B-C6E3B1F21BAF}"/>
    <cellStyle name="Normal 17 12 5 2 2" xfId="27360" xr:uid="{7797D545-D924-42CF-BDB8-0A38B267DD1B}"/>
    <cellStyle name="Normal 17 12 5 3" xfId="19272" xr:uid="{09AF1A39-91FF-497E-95ED-E0431E1AA764}"/>
    <cellStyle name="Normal 17 12 6" xfId="5790" xr:uid="{00000000-0005-0000-0000-0000170B0000}"/>
    <cellStyle name="Normal 17 12 6 2" xfId="13878" xr:uid="{94DE5051-CB91-44AD-AEB8-3C6FC0CACF59}"/>
    <cellStyle name="Normal 17 12 6 2 2" xfId="30054" xr:uid="{F9EDE38B-C720-4DE2-AF3C-DE582C2479B6}"/>
    <cellStyle name="Normal 17 12 6 3" xfId="21966" xr:uid="{2AAAC9AF-A7DF-437B-BBEB-B3CF2E311AFC}"/>
    <cellStyle name="Normal 17 12 7" xfId="8488" xr:uid="{FB4072D2-B4F5-4862-89F1-536147719F83}"/>
    <cellStyle name="Normal 17 12 7 2" xfId="24664" xr:uid="{0D98F719-BC53-4DD8-9728-3B68E012C37A}"/>
    <cellStyle name="Normal 17 12 8" xfId="16576" xr:uid="{D41DE551-9F6D-4982-8737-380BC9232D49}"/>
    <cellStyle name="Normal 17 13" xfId="162" xr:uid="{00000000-0005-0000-0000-0000180B0000}"/>
    <cellStyle name="Normal 17 13 2" xfId="551" xr:uid="{00000000-0005-0000-0000-0000190B0000}"/>
    <cellStyle name="Normal 17 13 2 2" xfId="1226" xr:uid="{00000000-0005-0000-0000-00001A0B0000}"/>
    <cellStyle name="Normal 17 13 2 2 2" xfId="2574" xr:uid="{00000000-0005-0000-0000-00001B0B0000}"/>
    <cellStyle name="Normal 17 13 2 2 2 2" xfId="5270" xr:uid="{00000000-0005-0000-0000-00001C0B0000}"/>
    <cellStyle name="Normal 17 13 2 2 2 2 2" xfId="13358" xr:uid="{D4C721B9-BB82-4D3A-A337-9FBD4E3F294E}"/>
    <cellStyle name="Normal 17 13 2 2 2 2 2 2" xfId="29534" xr:uid="{96B2E3A3-B3BE-4610-943C-B8EC553C0DF1}"/>
    <cellStyle name="Normal 17 13 2 2 2 2 3" xfId="21446" xr:uid="{F89AB2F2-8A30-4876-A22C-E5B1284A2C69}"/>
    <cellStyle name="Normal 17 13 2 2 2 3" xfId="7964" xr:uid="{00000000-0005-0000-0000-00001D0B0000}"/>
    <cellStyle name="Normal 17 13 2 2 2 3 2" xfId="16052" xr:uid="{7711AC12-7296-480B-B8FA-D0D43A1B1A07}"/>
    <cellStyle name="Normal 17 13 2 2 2 3 2 2" xfId="32228" xr:uid="{82C6C036-2135-4C10-B2F3-1726B6EA9ADD}"/>
    <cellStyle name="Normal 17 13 2 2 2 3 3" xfId="24140" xr:uid="{762A031C-02E7-4A4E-9375-636CC3C070BC}"/>
    <cellStyle name="Normal 17 13 2 2 2 4" xfId="10662" xr:uid="{08C78122-78E1-4A85-88AC-E9E9AE4BC114}"/>
    <cellStyle name="Normal 17 13 2 2 2 4 2" xfId="26838" xr:uid="{5E6166D8-6B51-4B99-99A8-8D1CC275E708}"/>
    <cellStyle name="Normal 17 13 2 2 2 5" xfId="18750" xr:uid="{225D92E7-846A-4313-BAE4-1DAEE823D424}"/>
    <cellStyle name="Normal 17 13 2 2 3" xfId="3923" xr:uid="{00000000-0005-0000-0000-00001E0B0000}"/>
    <cellStyle name="Normal 17 13 2 2 3 2" xfId="12011" xr:uid="{BEF4EDD4-A45E-4731-A562-FB4DB25AB8E9}"/>
    <cellStyle name="Normal 17 13 2 2 3 2 2" xfId="28187" xr:uid="{AAB59E25-607A-4F66-BA32-215CB2E0759E}"/>
    <cellStyle name="Normal 17 13 2 2 3 3" xfId="20099" xr:uid="{FA1DC189-D215-4EE8-9945-55634F3A192D}"/>
    <cellStyle name="Normal 17 13 2 2 4" xfId="6617" xr:uid="{00000000-0005-0000-0000-00001F0B0000}"/>
    <cellStyle name="Normal 17 13 2 2 4 2" xfId="14705" xr:uid="{6A23AAE8-1B8D-4CB2-9F72-46D34D1B2D3D}"/>
    <cellStyle name="Normal 17 13 2 2 4 2 2" xfId="30881" xr:uid="{1FE5E065-29E5-420A-820C-11446C78856A}"/>
    <cellStyle name="Normal 17 13 2 2 4 3" xfId="22793" xr:uid="{4DFE67F7-669B-4C1E-896C-642D4DF41353}"/>
    <cellStyle name="Normal 17 13 2 2 5" xfId="9315" xr:uid="{E77152AD-9E57-4FE1-9E2E-5E5CEE192A2B}"/>
    <cellStyle name="Normal 17 13 2 2 5 2" xfId="25491" xr:uid="{A94C4DAC-96F5-4B78-8811-EDF9B39D17DD}"/>
    <cellStyle name="Normal 17 13 2 2 6" xfId="17403" xr:uid="{1C9C8841-B8A9-4DFA-9FFE-0A6064E7CD69}"/>
    <cellStyle name="Normal 17 13 2 3" xfId="1902" xr:uid="{00000000-0005-0000-0000-0000200B0000}"/>
    <cellStyle name="Normal 17 13 2 3 2" xfId="4598" xr:uid="{00000000-0005-0000-0000-0000210B0000}"/>
    <cellStyle name="Normal 17 13 2 3 2 2" xfId="12686" xr:uid="{4B54FB2C-1AEE-44E6-84FA-EEE21AF9EBC2}"/>
    <cellStyle name="Normal 17 13 2 3 2 2 2" xfId="28862" xr:uid="{ADE004AF-333B-4677-9AA4-750A86E71291}"/>
    <cellStyle name="Normal 17 13 2 3 2 3" xfId="20774" xr:uid="{2CE22024-1DD6-4CF6-ACA9-3F032DC2A0F3}"/>
    <cellStyle name="Normal 17 13 2 3 3" xfId="7292" xr:uid="{00000000-0005-0000-0000-0000220B0000}"/>
    <cellStyle name="Normal 17 13 2 3 3 2" xfId="15380" xr:uid="{C3F5847D-6F12-4517-A3AA-454A7B105B52}"/>
    <cellStyle name="Normal 17 13 2 3 3 2 2" xfId="31556" xr:uid="{43299A69-AFE0-48E0-BE04-C75681F032CB}"/>
    <cellStyle name="Normal 17 13 2 3 3 3" xfId="23468" xr:uid="{DBF131BF-5F42-4EBF-B3B3-D6F6F13F23E3}"/>
    <cellStyle name="Normal 17 13 2 3 4" xfId="9990" xr:uid="{43584585-C343-405B-A764-51FD9517173F}"/>
    <cellStyle name="Normal 17 13 2 3 4 2" xfId="26166" xr:uid="{32D6003B-1F71-4269-915B-FB06C6F86CA5}"/>
    <cellStyle name="Normal 17 13 2 3 5" xfId="18078" xr:uid="{C091514B-9D2A-4770-9FAD-89897D658A09}"/>
    <cellStyle name="Normal 17 13 2 4" xfId="3251" xr:uid="{00000000-0005-0000-0000-0000230B0000}"/>
    <cellStyle name="Normal 17 13 2 4 2" xfId="11339" xr:uid="{8A38CA46-701E-4790-BB74-2C4C5B8A0B9E}"/>
    <cellStyle name="Normal 17 13 2 4 2 2" xfId="27515" xr:uid="{C3E9A07D-7CE2-4D18-ADB6-48BBDDBF1FFC}"/>
    <cellStyle name="Normal 17 13 2 4 3" xfId="19427" xr:uid="{ECFE5047-D0FF-4512-81E8-70F76F982323}"/>
    <cellStyle name="Normal 17 13 2 5" xfId="5945" xr:uid="{00000000-0005-0000-0000-0000240B0000}"/>
    <cellStyle name="Normal 17 13 2 5 2" xfId="14033" xr:uid="{FBDC63EA-4C56-4DD6-B979-3E0F365C89D8}"/>
    <cellStyle name="Normal 17 13 2 5 2 2" xfId="30209" xr:uid="{8B01BF2A-B1CC-42B0-BED1-221B3AF10EBE}"/>
    <cellStyle name="Normal 17 13 2 5 3" xfId="22121" xr:uid="{B52ECE53-C9C3-4172-99D5-8E099A71394A}"/>
    <cellStyle name="Normal 17 13 2 6" xfId="8643" xr:uid="{E0142042-74B2-4B30-B372-8BD44A9E96ED}"/>
    <cellStyle name="Normal 17 13 2 6 2" xfId="24819" xr:uid="{62FE2245-BEAC-4B68-89A1-571A43B635C4}"/>
    <cellStyle name="Normal 17 13 2 7" xfId="16731" xr:uid="{83B59B42-11EF-4C4D-BD29-3258E44ABA76}"/>
    <cellStyle name="Normal 17 13 3" xfId="890" xr:uid="{00000000-0005-0000-0000-0000250B0000}"/>
    <cellStyle name="Normal 17 13 3 2" xfId="2238" xr:uid="{00000000-0005-0000-0000-0000260B0000}"/>
    <cellStyle name="Normal 17 13 3 2 2" xfId="4934" xr:uid="{00000000-0005-0000-0000-0000270B0000}"/>
    <cellStyle name="Normal 17 13 3 2 2 2" xfId="13022" xr:uid="{D49D8424-80AB-4E30-A312-ED7612CE7A04}"/>
    <cellStyle name="Normal 17 13 3 2 2 2 2" xfId="29198" xr:uid="{CB1E3CB5-C40A-430A-B8E5-D77172C2218B}"/>
    <cellStyle name="Normal 17 13 3 2 2 3" xfId="21110" xr:uid="{8D5C4481-AB7A-48C0-9CF4-7CDC514B49DF}"/>
    <cellStyle name="Normal 17 13 3 2 3" xfId="7628" xr:uid="{00000000-0005-0000-0000-0000280B0000}"/>
    <cellStyle name="Normal 17 13 3 2 3 2" xfId="15716" xr:uid="{42E272F4-BAC2-4D8E-BF90-68419181245C}"/>
    <cellStyle name="Normal 17 13 3 2 3 2 2" xfId="31892" xr:uid="{E353440B-1630-4B1D-9E89-4468B5BFED74}"/>
    <cellStyle name="Normal 17 13 3 2 3 3" xfId="23804" xr:uid="{F33F1BA6-E323-4E1A-A407-89F045B37FEB}"/>
    <cellStyle name="Normal 17 13 3 2 4" xfId="10326" xr:uid="{88F37EA3-2188-49A8-80BD-2697CAE6C020}"/>
    <cellStyle name="Normal 17 13 3 2 4 2" xfId="26502" xr:uid="{FEE458EA-59AB-468D-9BA5-DF10738A882A}"/>
    <cellStyle name="Normal 17 13 3 2 5" xfId="18414" xr:uid="{87C9BF50-3D11-4980-9EE3-CEB691783056}"/>
    <cellStyle name="Normal 17 13 3 3" xfId="3587" xr:uid="{00000000-0005-0000-0000-0000290B0000}"/>
    <cellStyle name="Normal 17 13 3 3 2" xfId="11675" xr:uid="{4C5E30F6-2F59-4F26-B94E-043A1B0C8415}"/>
    <cellStyle name="Normal 17 13 3 3 2 2" xfId="27851" xr:uid="{A6AAE5BB-E151-46BA-B1D1-5E021BE54224}"/>
    <cellStyle name="Normal 17 13 3 3 3" xfId="19763" xr:uid="{1E23CE4F-C173-4038-8087-728C85FDB61C}"/>
    <cellStyle name="Normal 17 13 3 4" xfId="6281" xr:uid="{00000000-0005-0000-0000-00002A0B0000}"/>
    <cellStyle name="Normal 17 13 3 4 2" xfId="14369" xr:uid="{7A162E75-8628-45A6-92DF-88C87426D743}"/>
    <cellStyle name="Normal 17 13 3 4 2 2" xfId="30545" xr:uid="{136E2209-2BB0-4A9F-A197-1E90892481A9}"/>
    <cellStyle name="Normal 17 13 3 4 3" xfId="22457" xr:uid="{EA419919-2D2E-4424-9E69-13B92E113132}"/>
    <cellStyle name="Normal 17 13 3 5" xfId="8979" xr:uid="{BC10A4E2-E01F-450A-821B-C6EB97BD0D89}"/>
    <cellStyle name="Normal 17 13 3 5 2" xfId="25155" xr:uid="{1F9D6937-A93C-4C6B-9BAC-4945171F4B79}"/>
    <cellStyle name="Normal 17 13 3 6" xfId="17067" xr:uid="{D32E0499-791A-4021-B91D-7C98406D134A}"/>
    <cellStyle name="Normal 17 13 4" xfId="1566" xr:uid="{00000000-0005-0000-0000-00002B0B0000}"/>
    <cellStyle name="Normal 17 13 4 2" xfId="4262" xr:uid="{00000000-0005-0000-0000-00002C0B0000}"/>
    <cellStyle name="Normal 17 13 4 2 2" xfId="12350" xr:uid="{CB1265F1-7BC4-4A56-9A8F-51B29515B31F}"/>
    <cellStyle name="Normal 17 13 4 2 2 2" xfId="28526" xr:uid="{BE688E35-8448-4871-8D68-115ADAE1FAF1}"/>
    <cellStyle name="Normal 17 13 4 2 3" xfId="20438" xr:uid="{1302FC39-9B36-4DCC-AB86-BF011DAEF09F}"/>
    <cellStyle name="Normal 17 13 4 3" xfId="6956" xr:uid="{00000000-0005-0000-0000-00002D0B0000}"/>
    <cellStyle name="Normal 17 13 4 3 2" xfId="15044" xr:uid="{93EC1A0A-4EB1-4A43-9AE9-C3E4A4C8C168}"/>
    <cellStyle name="Normal 17 13 4 3 2 2" xfId="31220" xr:uid="{2C4F069B-2974-43B5-8921-CC2E2B80C8C5}"/>
    <cellStyle name="Normal 17 13 4 3 3" xfId="23132" xr:uid="{D1969B74-D47C-45D5-B56B-16E03423C7FF}"/>
    <cellStyle name="Normal 17 13 4 4" xfId="9654" xr:uid="{E1084000-E0B2-4C76-AA6E-34D491350FB7}"/>
    <cellStyle name="Normal 17 13 4 4 2" xfId="25830" xr:uid="{94E4DE43-47F2-4CC4-8576-E7C54352E367}"/>
    <cellStyle name="Normal 17 13 4 5" xfId="17742" xr:uid="{03CA4521-D638-4DE4-9F3B-E73F5DBEAF69}"/>
    <cellStyle name="Normal 17 13 5" xfId="2915" xr:uid="{00000000-0005-0000-0000-00002E0B0000}"/>
    <cellStyle name="Normal 17 13 5 2" xfId="11003" xr:uid="{29AF84D1-5375-4D15-9893-DE77BB47EE2B}"/>
    <cellStyle name="Normal 17 13 5 2 2" xfId="27179" xr:uid="{A0028ED3-37AE-4966-B379-0AC09936BBFA}"/>
    <cellStyle name="Normal 17 13 5 3" xfId="19091" xr:uid="{842C59D5-0041-4337-A139-BA914D4BF6AE}"/>
    <cellStyle name="Normal 17 13 6" xfId="5609" xr:uid="{00000000-0005-0000-0000-00002F0B0000}"/>
    <cellStyle name="Normal 17 13 6 2" xfId="13697" xr:uid="{D87AFBEB-A196-4830-8360-65DDC219305F}"/>
    <cellStyle name="Normal 17 13 6 2 2" xfId="29873" xr:uid="{65B86074-1903-4C91-BF79-F13E422EC902}"/>
    <cellStyle name="Normal 17 13 6 3" xfId="21785" xr:uid="{882765B2-5DCD-4E4C-90F7-1DBAE5B7A06B}"/>
    <cellStyle name="Normal 17 13 7" xfId="8307" xr:uid="{054B0C72-9A0E-4385-99B6-ED0CEFB2F0C2}"/>
    <cellStyle name="Normal 17 13 7 2" xfId="24483" xr:uid="{33D7BDD6-C4E3-4501-8657-409B0702407C}"/>
    <cellStyle name="Normal 17 13 8" xfId="16395" xr:uid="{8B62013D-C748-4E1A-BCAC-E066A065D8FE}"/>
    <cellStyle name="Normal 17 14" xfId="379" xr:uid="{00000000-0005-0000-0000-0000300B0000}"/>
    <cellStyle name="Normal 17 14 2" xfId="731" xr:uid="{00000000-0005-0000-0000-0000310B0000}"/>
    <cellStyle name="Normal 17 14 2 2" xfId="1406" xr:uid="{00000000-0005-0000-0000-0000320B0000}"/>
    <cellStyle name="Normal 17 14 2 2 2" xfId="2754" xr:uid="{00000000-0005-0000-0000-0000330B0000}"/>
    <cellStyle name="Normal 17 14 2 2 2 2" xfId="5450" xr:uid="{00000000-0005-0000-0000-0000340B0000}"/>
    <cellStyle name="Normal 17 14 2 2 2 2 2" xfId="13538" xr:uid="{B5B9A437-F24E-42F8-8856-E424EBA2B51E}"/>
    <cellStyle name="Normal 17 14 2 2 2 2 2 2" xfId="29714" xr:uid="{93897F9F-B308-48FE-8885-098EFE36AA40}"/>
    <cellStyle name="Normal 17 14 2 2 2 2 3" xfId="21626" xr:uid="{ED565B62-D4BA-4FA8-B3C6-9FDB2A9BFE9E}"/>
    <cellStyle name="Normal 17 14 2 2 2 3" xfId="8144" xr:uid="{00000000-0005-0000-0000-0000350B0000}"/>
    <cellStyle name="Normal 17 14 2 2 2 3 2" xfId="16232" xr:uid="{D50C27CF-941E-4567-AD2C-2934E0132F8A}"/>
    <cellStyle name="Normal 17 14 2 2 2 3 2 2" xfId="32408" xr:uid="{FA4ED1AD-FA4C-4C23-9AF5-1894391E2DC8}"/>
    <cellStyle name="Normal 17 14 2 2 2 3 3" xfId="24320" xr:uid="{9A7BE53F-38DF-4105-9E15-489BB8E42DBC}"/>
    <cellStyle name="Normal 17 14 2 2 2 4" xfId="10842" xr:uid="{3D0886AC-42C1-4429-AAF2-87797CD21CBA}"/>
    <cellStyle name="Normal 17 14 2 2 2 4 2" xfId="27018" xr:uid="{AEC6D361-D8F0-4219-A7FC-0DB729B4C605}"/>
    <cellStyle name="Normal 17 14 2 2 2 5" xfId="18930" xr:uid="{14D9F9B9-9134-456A-B3B0-689FD30BC6D6}"/>
    <cellStyle name="Normal 17 14 2 2 3" xfId="4103" xr:uid="{00000000-0005-0000-0000-0000360B0000}"/>
    <cellStyle name="Normal 17 14 2 2 3 2" xfId="12191" xr:uid="{FABE2925-EE41-46D4-A85C-F117221A5C2D}"/>
    <cellStyle name="Normal 17 14 2 2 3 2 2" xfId="28367" xr:uid="{1260A9B8-A409-46B2-963C-C07B0E1A1454}"/>
    <cellStyle name="Normal 17 14 2 2 3 3" xfId="20279" xr:uid="{5040A31F-6FBD-47B7-8722-042FD0219CE7}"/>
    <cellStyle name="Normal 17 14 2 2 4" xfId="6797" xr:uid="{00000000-0005-0000-0000-0000370B0000}"/>
    <cellStyle name="Normal 17 14 2 2 4 2" xfId="14885" xr:uid="{5A986422-CF8B-4502-99F6-30B4504C75F1}"/>
    <cellStyle name="Normal 17 14 2 2 4 2 2" xfId="31061" xr:uid="{FA428EF3-68A4-440F-A42A-2508E9240B48}"/>
    <cellStyle name="Normal 17 14 2 2 4 3" xfId="22973" xr:uid="{9777AA9C-6FF2-4B46-9311-767C8223F6DC}"/>
    <cellStyle name="Normal 17 14 2 2 5" xfId="9495" xr:uid="{57A5FCAC-B915-42D0-A679-700766E86A5D}"/>
    <cellStyle name="Normal 17 14 2 2 5 2" xfId="25671" xr:uid="{BEE61C14-9CF2-4ADA-AEC6-446D12662B7C}"/>
    <cellStyle name="Normal 17 14 2 2 6" xfId="17583" xr:uid="{431BBADF-78BD-4676-9BDC-1AC388A0057F}"/>
    <cellStyle name="Normal 17 14 2 3" xfId="2082" xr:uid="{00000000-0005-0000-0000-0000380B0000}"/>
    <cellStyle name="Normal 17 14 2 3 2" xfId="4778" xr:uid="{00000000-0005-0000-0000-0000390B0000}"/>
    <cellStyle name="Normal 17 14 2 3 2 2" xfId="12866" xr:uid="{44BE8484-4BAC-4E06-B545-90B7D2106148}"/>
    <cellStyle name="Normal 17 14 2 3 2 2 2" xfId="29042" xr:uid="{2B6929D3-8259-4061-9D01-C2DA83328C5D}"/>
    <cellStyle name="Normal 17 14 2 3 2 3" xfId="20954" xr:uid="{9F586E38-9DDE-477D-B2A4-D69FF06DE076}"/>
    <cellStyle name="Normal 17 14 2 3 3" xfId="7472" xr:uid="{00000000-0005-0000-0000-00003A0B0000}"/>
    <cellStyle name="Normal 17 14 2 3 3 2" xfId="15560" xr:uid="{F5EB5FCF-BB05-4EED-8FCB-981DAC96876B}"/>
    <cellStyle name="Normal 17 14 2 3 3 2 2" xfId="31736" xr:uid="{8A543C6F-2F37-4B1E-913F-C4BEED4829C7}"/>
    <cellStyle name="Normal 17 14 2 3 3 3" xfId="23648" xr:uid="{F5DE65AA-F355-44C3-BC54-5874A49AAF82}"/>
    <cellStyle name="Normal 17 14 2 3 4" xfId="10170" xr:uid="{4D72CCD2-57B1-4385-BC49-6B66CF9EDD17}"/>
    <cellStyle name="Normal 17 14 2 3 4 2" xfId="26346" xr:uid="{B584EA54-12F6-4A9C-AC5D-37F92BE265FF}"/>
    <cellStyle name="Normal 17 14 2 3 5" xfId="18258" xr:uid="{201DBA4A-E207-4204-8D22-A3C6AAAF17F5}"/>
    <cellStyle name="Normal 17 14 2 4" xfId="3431" xr:uid="{00000000-0005-0000-0000-00003B0B0000}"/>
    <cellStyle name="Normal 17 14 2 4 2" xfId="11519" xr:uid="{D50931CA-354F-402E-B8A4-C4BEBD2E14C3}"/>
    <cellStyle name="Normal 17 14 2 4 2 2" xfId="27695" xr:uid="{A04CC2E4-E5DC-4216-8AFA-4C1244274F85}"/>
    <cellStyle name="Normal 17 14 2 4 3" xfId="19607" xr:uid="{232F7035-B199-4F88-8397-2552BB854360}"/>
    <cellStyle name="Normal 17 14 2 5" xfId="6125" xr:uid="{00000000-0005-0000-0000-00003C0B0000}"/>
    <cellStyle name="Normal 17 14 2 5 2" xfId="14213" xr:uid="{F5B1DF2E-3798-4F37-BBB4-22CAAB358B55}"/>
    <cellStyle name="Normal 17 14 2 5 2 2" xfId="30389" xr:uid="{6CD35D65-D69D-4A75-979A-C8740F2CAC7D}"/>
    <cellStyle name="Normal 17 14 2 5 3" xfId="22301" xr:uid="{CB628789-AB0C-4303-8E9F-15B1BE6BDEDA}"/>
    <cellStyle name="Normal 17 14 2 6" xfId="8823" xr:uid="{C7EFE39C-6EE3-42C9-AB77-039FE2CDD1A9}"/>
    <cellStyle name="Normal 17 14 2 6 2" xfId="24999" xr:uid="{0A9F37DB-94F6-493D-9EAB-C615F238D579}"/>
    <cellStyle name="Normal 17 14 2 7" xfId="16911" xr:uid="{533E493F-D4AF-405C-9E99-7AEA2219157D}"/>
    <cellStyle name="Normal 17 14 3" xfId="1070" xr:uid="{00000000-0005-0000-0000-00003D0B0000}"/>
    <cellStyle name="Normal 17 14 3 2" xfId="2418" xr:uid="{00000000-0005-0000-0000-00003E0B0000}"/>
    <cellStyle name="Normal 17 14 3 2 2" xfId="5114" xr:uid="{00000000-0005-0000-0000-00003F0B0000}"/>
    <cellStyle name="Normal 17 14 3 2 2 2" xfId="13202" xr:uid="{5C14FD52-25EC-46F2-AAF2-2B92D836FD54}"/>
    <cellStyle name="Normal 17 14 3 2 2 2 2" xfId="29378" xr:uid="{160F95F3-4A33-4AA7-8659-51D93C4FD1DE}"/>
    <cellStyle name="Normal 17 14 3 2 2 3" xfId="21290" xr:uid="{5017A603-7741-44E3-9B3D-E3136B15CE2C}"/>
    <cellStyle name="Normal 17 14 3 2 3" xfId="7808" xr:uid="{00000000-0005-0000-0000-0000400B0000}"/>
    <cellStyle name="Normal 17 14 3 2 3 2" xfId="15896" xr:uid="{21130192-E0BE-4E0A-954A-654CD6AC4639}"/>
    <cellStyle name="Normal 17 14 3 2 3 2 2" xfId="32072" xr:uid="{A17B3BB5-AEEE-4951-B8A6-717DED78B04F}"/>
    <cellStyle name="Normal 17 14 3 2 3 3" xfId="23984" xr:uid="{4234EC4F-36FA-4FFE-8780-5D10F76D4C29}"/>
    <cellStyle name="Normal 17 14 3 2 4" xfId="10506" xr:uid="{1D78C7D7-6CFA-436C-9E61-C01127D9D7AE}"/>
    <cellStyle name="Normal 17 14 3 2 4 2" xfId="26682" xr:uid="{166D50F7-7317-4273-B77C-F5912C2BB21B}"/>
    <cellStyle name="Normal 17 14 3 2 5" xfId="18594" xr:uid="{B5B27590-622F-4D85-A7BA-9887C2A378DD}"/>
    <cellStyle name="Normal 17 14 3 3" xfId="3767" xr:uid="{00000000-0005-0000-0000-0000410B0000}"/>
    <cellStyle name="Normal 17 14 3 3 2" xfId="11855" xr:uid="{72D9D467-3146-4E88-9FBE-063C2045855A}"/>
    <cellStyle name="Normal 17 14 3 3 2 2" xfId="28031" xr:uid="{C07FD179-C05A-44D1-891C-18E18EFB4004}"/>
    <cellStyle name="Normal 17 14 3 3 3" xfId="19943" xr:uid="{DB585E4C-2AF9-4A06-85D8-F8537BF3D1D2}"/>
    <cellStyle name="Normal 17 14 3 4" xfId="6461" xr:uid="{00000000-0005-0000-0000-0000420B0000}"/>
    <cellStyle name="Normal 17 14 3 4 2" xfId="14549" xr:uid="{C14D11ED-742A-466D-B827-74129A4F48F3}"/>
    <cellStyle name="Normal 17 14 3 4 2 2" xfId="30725" xr:uid="{A294EE64-C167-495E-A1F2-37463D44A379}"/>
    <cellStyle name="Normal 17 14 3 4 3" xfId="22637" xr:uid="{C082A929-6739-4913-A6FC-D86B91590B26}"/>
    <cellStyle name="Normal 17 14 3 5" xfId="9159" xr:uid="{E10EC99D-C5B8-4A67-9B92-2ADCB6B2C9BD}"/>
    <cellStyle name="Normal 17 14 3 5 2" xfId="25335" xr:uid="{126C929C-8EAF-4005-8590-84E2DC3DD86F}"/>
    <cellStyle name="Normal 17 14 3 6" xfId="17247" xr:uid="{BB8A6ACF-C6C4-4002-9CC0-821B5739B40E}"/>
    <cellStyle name="Normal 17 14 4" xfId="1746" xr:uid="{00000000-0005-0000-0000-0000430B0000}"/>
    <cellStyle name="Normal 17 14 4 2" xfId="4442" xr:uid="{00000000-0005-0000-0000-0000440B0000}"/>
    <cellStyle name="Normal 17 14 4 2 2" xfId="12530" xr:uid="{2B2CA1EF-F536-4EA7-85BD-30C5467FB637}"/>
    <cellStyle name="Normal 17 14 4 2 2 2" xfId="28706" xr:uid="{116E06EA-A9AA-4618-8BB0-07BE29984F30}"/>
    <cellStyle name="Normal 17 14 4 2 3" xfId="20618" xr:uid="{6475FE7B-7BD0-4378-94F3-8EEF835A39B4}"/>
    <cellStyle name="Normal 17 14 4 3" xfId="7136" xr:uid="{00000000-0005-0000-0000-0000450B0000}"/>
    <cellStyle name="Normal 17 14 4 3 2" xfId="15224" xr:uid="{84B32697-B0A1-4BC3-95E1-A42D578EAD64}"/>
    <cellStyle name="Normal 17 14 4 3 2 2" xfId="31400" xr:uid="{E12C7592-299D-4DDC-8B0F-CD6A040CF8CD}"/>
    <cellStyle name="Normal 17 14 4 3 3" xfId="23312" xr:uid="{21EB836F-C977-403A-8A51-4851E6CAD9EB}"/>
    <cellStyle name="Normal 17 14 4 4" xfId="9834" xr:uid="{774A8822-37A1-47CC-B063-E73C5000CCEB}"/>
    <cellStyle name="Normal 17 14 4 4 2" xfId="26010" xr:uid="{2DD89705-9F67-44B0-ABCF-5301BB8CF92B}"/>
    <cellStyle name="Normal 17 14 4 5" xfId="17922" xr:uid="{439C7E18-8C02-4618-97DB-CDDB026DB30B}"/>
    <cellStyle name="Normal 17 14 5" xfId="3095" xr:uid="{00000000-0005-0000-0000-0000460B0000}"/>
    <cellStyle name="Normal 17 14 5 2" xfId="11183" xr:uid="{A03F0A48-E01D-4D4B-88D8-32EB13280769}"/>
    <cellStyle name="Normal 17 14 5 2 2" xfId="27359" xr:uid="{10BFF824-3CAF-498E-9277-B8D5309D8039}"/>
    <cellStyle name="Normal 17 14 5 3" xfId="19271" xr:uid="{7E61793C-7809-4FA7-BD20-C7009AE514CB}"/>
    <cellStyle name="Normal 17 14 6" xfId="5789" xr:uid="{00000000-0005-0000-0000-0000470B0000}"/>
    <cellStyle name="Normal 17 14 6 2" xfId="13877" xr:uid="{6F184CCC-7666-41ED-9E8A-BC3B092FE195}"/>
    <cellStyle name="Normal 17 14 6 2 2" xfId="30053" xr:uid="{1A76CDC9-DD06-454E-9A2F-5B20387FDAF7}"/>
    <cellStyle name="Normal 17 14 6 3" xfId="21965" xr:uid="{83261BB8-27EC-4831-8ACF-2CB517245FF4}"/>
    <cellStyle name="Normal 17 14 7" xfId="8487" xr:uid="{2D4CC4EB-55CC-42E7-9324-27F3813F98CB}"/>
    <cellStyle name="Normal 17 14 7 2" xfId="24663" xr:uid="{D1DA5C06-25AF-4E36-BB6A-E69A0650D1F7}"/>
    <cellStyle name="Normal 17 14 8" xfId="16575" xr:uid="{C78DAD07-19DB-4A97-BAF6-8EFBA89FB1D0}"/>
    <cellStyle name="Normal 17 15" xfId="338" xr:uid="{00000000-0005-0000-0000-0000480B0000}"/>
    <cellStyle name="Normal 17 15 2" xfId="695" xr:uid="{00000000-0005-0000-0000-0000490B0000}"/>
    <cellStyle name="Normal 17 15 2 2" xfId="1370" xr:uid="{00000000-0005-0000-0000-00004A0B0000}"/>
    <cellStyle name="Normal 17 15 2 2 2" xfId="2718" xr:uid="{00000000-0005-0000-0000-00004B0B0000}"/>
    <cellStyle name="Normal 17 15 2 2 2 2" xfId="5414" xr:uid="{00000000-0005-0000-0000-00004C0B0000}"/>
    <cellStyle name="Normal 17 15 2 2 2 2 2" xfId="13502" xr:uid="{D499022D-6666-4207-BE15-2DA839DAF8C6}"/>
    <cellStyle name="Normal 17 15 2 2 2 2 2 2" xfId="29678" xr:uid="{7A7E0CD0-E158-429F-A831-EA0A80D97135}"/>
    <cellStyle name="Normal 17 15 2 2 2 2 3" xfId="21590" xr:uid="{360F87EB-9EF3-4010-83CB-E76FA587816B}"/>
    <cellStyle name="Normal 17 15 2 2 2 3" xfId="8108" xr:uid="{00000000-0005-0000-0000-00004D0B0000}"/>
    <cellStyle name="Normal 17 15 2 2 2 3 2" xfId="16196" xr:uid="{A18D2515-4BF0-4A76-BDAC-9DE54F007F6E}"/>
    <cellStyle name="Normal 17 15 2 2 2 3 2 2" xfId="32372" xr:uid="{6FF1C081-2C89-4BCF-9FA2-A7DC0A463316}"/>
    <cellStyle name="Normal 17 15 2 2 2 3 3" xfId="24284" xr:uid="{09C8322B-F9E9-4AFB-B428-96B42C6C04F6}"/>
    <cellStyle name="Normal 17 15 2 2 2 4" xfId="10806" xr:uid="{0DB5AF42-42E7-408C-B885-5F807019EFB7}"/>
    <cellStyle name="Normal 17 15 2 2 2 4 2" xfId="26982" xr:uid="{F157D146-5868-45AE-B855-C0EE736E4846}"/>
    <cellStyle name="Normal 17 15 2 2 2 5" xfId="18894" xr:uid="{4089D94E-BF30-4AE1-906A-632BB69A06C2}"/>
    <cellStyle name="Normal 17 15 2 2 3" xfId="4067" xr:uid="{00000000-0005-0000-0000-00004E0B0000}"/>
    <cellStyle name="Normal 17 15 2 2 3 2" xfId="12155" xr:uid="{9112B519-D45F-4A2B-8F1B-5B820395DB3C}"/>
    <cellStyle name="Normal 17 15 2 2 3 2 2" xfId="28331" xr:uid="{2DE595F2-0517-4CDD-8084-C6375ACCE9D4}"/>
    <cellStyle name="Normal 17 15 2 2 3 3" xfId="20243" xr:uid="{36056C81-103E-4B2A-939C-5CF7CAD9A131}"/>
    <cellStyle name="Normal 17 15 2 2 4" xfId="6761" xr:uid="{00000000-0005-0000-0000-00004F0B0000}"/>
    <cellStyle name="Normal 17 15 2 2 4 2" xfId="14849" xr:uid="{3001A2C2-6C0F-4AC8-A769-14035D25F7C7}"/>
    <cellStyle name="Normal 17 15 2 2 4 2 2" xfId="31025" xr:uid="{24D838C6-19B2-4E5B-8FCF-4814F6325DBA}"/>
    <cellStyle name="Normal 17 15 2 2 4 3" xfId="22937" xr:uid="{E984E615-39B7-4FF2-9AE8-C5DCF4B98333}"/>
    <cellStyle name="Normal 17 15 2 2 5" xfId="9459" xr:uid="{F03A88A0-B90F-4D44-A0D7-E63043146740}"/>
    <cellStyle name="Normal 17 15 2 2 5 2" xfId="25635" xr:uid="{FACAE725-16BE-4005-848B-6F6A06978F64}"/>
    <cellStyle name="Normal 17 15 2 2 6" xfId="17547" xr:uid="{FAD77F50-C1B7-4205-870D-2F24CEAA77CC}"/>
    <cellStyle name="Normal 17 15 2 3" xfId="2046" xr:uid="{00000000-0005-0000-0000-0000500B0000}"/>
    <cellStyle name="Normal 17 15 2 3 2" xfId="4742" xr:uid="{00000000-0005-0000-0000-0000510B0000}"/>
    <cellStyle name="Normal 17 15 2 3 2 2" xfId="12830" xr:uid="{66861165-33B5-452A-9268-EF968FE3E82F}"/>
    <cellStyle name="Normal 17 15 2 3 2 2 2" xfId="29006" xr:uid="{6CEBACBD-8879-4044-B7C9-6F6624BD141E}"/>
    <cellStyle name="Normal 17 15 2 3 2 3" xfId="20918" xr:uid="{41AF61AA-FFB6-451C-842F-8C284DB00223}"/>
    <cellStyle name="Normal 17 15 2 3 3" xfId="7436" xr:uid="{00000000-0005-0000-0000-0000520B0000}"/>
    <cellStyle name="Normal 17 15 2 3 3 2" xfId="15524" xr:uid="{2EEC2E89-A186-41A2-BB4D-1A73CD3981B4}"/>
    <cellStyle name="Normal 17 15 2 3 3 2 2" xfId="31700" xr:uid="{50080717-209E-407A-B2A1-9C177D6D28C7}"/>
    <cellStyle name="Normal 17 15 2 3 3 3" xfId="23612" xr:uid="{94EF1D02-E7A8-4A74-BFAE-DE0C36D9983F}"/>
    <cellStyle name="Normal 17 15 2 3 4" xfId="10134" xr:uid="{03E9835C-DE3D-4E22-8262-9D353DE6106E}"/>
    <cellStyle name="Normal 17 15 2 3 4 2" xfId="26310" xr:uid="{CA5BC97D-878E-4D9E-8F24-72673342EB6B}"/>
    <cellStyle name="Normal 17 15 2 3 5" xfId="18222" xr:uid="{375C46EC-9195-4C2E-8F4A-A8BFD7DBD3F6}"/>
    <cellStyle name="Normal 17 15 2 4" xfId="3395" xr:uid="{00000000-0005-0000-0000-0000530B0000}"/>
    <cellStyle name="Normal 17 15 2 4 2" xfId="11483" xr:uid="{EFD8D9BD-4865-4ECC-A2F9-10A482FDD734}"/>
    <cellStyle name="Normal 17 15 2 4 2 2" xfId="27659" xr:uid="{2602E4D2-32F5-40CD-9C8B-913865F697F1}"/>
    <cellStyle name="Normal 17 15 2 4 3" xfId="19571" xr:uid="{97EC03A7-9D2F-400B-9F21-53F63D7D04AC}"/>
    <cellStyle name="Normal 17 15 2 5" xfId="6089" xr:uid="{00000000-0005-0000-0000-0000540B0000}"/>
    <cellStyle name="Normal 17 15 2 5 2" xfId="14177" xr:uid="{7EDCE5C3-9B0A-4661-A09F-CD6DC62DD237}"/>
    <cellStyle name="Normal 17 15 2 5 2 2" xfId="30353" xr:uid="{D9314576-2A8C-49C8-B193-DFF651FA71D9}"/>
    <cellStyle name="Normal 17 15 2 5 3" xfId="22265" xr:uid="{A23D871E-5BEC-4204-8218-B571B5E94FA1}"/>
    <cellStyle name="Normal 17 15 2 6" xfId="8787" xr:uid="{6DAD545A-861C-475F-A71A-899DA16DFE85}"/>
    <cellStyle name="Normal 17 15 2 6 2" xfId="24963" xr:uid="{03E86B6D-F34C-45D7-B39C-BE2FE542D85D}"/>
    <cellStyle name="Normal 17 15 2 7" xfId="16875" xr:uid="{5CEDF24D-9F52-4D6A-B1EB-E1AEA814BD30}"/>
    <cellStyle name="Normal 17 15 3" xfId="1034" xr:uid="{00000000-0005-0000-0000-0000550B0000}"/>
    <cellStyle name="Normal 17 15 3 2" xfId="2382" xr:uid="{00000000-0005-0000-0000-0000560B0000}"/>
    <cellStyle name="Normal 17 15 3 2 2" xfId="5078" xr:uid="{00000000-0005-0000-0000-0000570B0000}"/>
    <cellStyle name="Normal 17 15 3 2 2 2" xfId="13166" xr:uid="{A9AEC22A-4237-4090-B2D8-CF92D28EB708}"/>
    <cellStyle name="Normal 17 15 3 2 2 2 2" xfId="29342" xr:uid="{732C0F6E-6EF4-467B-A530-E22B724C819B}"/>
    <cellStyle name="Normal 17 15 3 2 2 3" xfId="21254" xr:uid="{2CF58157-1580-4F9C-A93F-407360F6FB8B}"/>
    <cellStyle name="Normal 17 15 3 2 3" xfId="7772" xr:uid="{00000000-0005-0000-0000-0000580B0000}"/>
    <cellStyle name="Normal 17 15 3 2 3 2" xfId="15860" xr:uid="{6B8767C3-A71C-4671-AD1C-417AEEEEE31C}"/>
    <cellStyle name="Normal 17 15 3 2 3 2 2" xfId="32036" xr:uid="{49F8384F-C645-4014-8015-662123DAC017}"/>
    <cellStyle name="Normal 17 15 3 2 3 3" xfId="23948" xr:uid="{B305FDFA-0553-41D8-8D2A-E6B3634BC6D7}"/>
    <cellStyle name="Normal 17 15 3 2 4" xfId="10470" xr:uid="{87271884-A1F2-47B3-8FE4-D1A1C71CAC17}"/>
    <cellStyle name="Normal 17 15 3 2 4 2" xfId="26646" xr:uid="{E02E6776-C292-42C8-918C-F6529418D3E9}"/>
    <cellStyle name="Normal 17 15 3 2 5" xfId="18558" xr:uid="{E3E704A6-669C-49AB-B985-9075452189EC}"/>
    <cellStyle name="Normal 17 15 3 3" xfId="3731" xr:uid="{00000000-0005-0000-0000-0000590B0000}"/>
    <cellStyle name="Normal 17 15 3 3 2" xfId="11819" xr:uid="{346B4CAD-5642-485B-8747-E3CF2ABD06EA}"/>
    <cellStyle name="Normal 17 15 3 3 2 2" xfId="27995" xr:uid="{E6C583F0-9741-4EEF-AC4D-D58020C41C78}"/>
    <cellStyle name="Normal 17 15 3 3 3" xfId="19907" xr:uid="{DDBE6218-DB5C-4CFE-9ECC-20F2E3A577CB}"/>
    <cellStyle name="Normal 17 15 3 4" xfId="6425" xr:uid="{00000000-0005-0000-0000-00005A0B0000}"/>
    <cellStyle name="Normal 17 15 3 4 2" xfId="14513" xr:uid="{C125A159-E4C1-45AE-927C-515A50291F35}"/>
    <cellStyle name="Normal 17 15 3 4 2 2" xfId="30689" xr:uid="{C3308E53-8D16-4173-A84B-3B0D6103C53F}"/>
    <cellStyle name="Normal 17 15 3 4 3" xfId="22601" xr:uid="{7D7C3CDD-4167-45D4-90E1-F49C98B427EB}"/>
    <cellStyle name="Normal 17 15 3 5" xfId="9123" xr:uid="{B5FBA525-B998-4CB3-99EC-D95C32801BA4}"/>
    <cellStyle name="Normal 17 15 3 5 2" xfId="25299" xr:uid="{FC4AEE5C-72E6-4B26-8F42-4F8F5274ED4C}"/>
    <cellStyle name="Normal 17 15 3 6" xfId="17211" xr:uid="{3BCCA7A3-AEF2-4E58-A346-ED9396C6AF2E}"/>
    <cellStyle name="Normal 17 15 4" xfId="1710" xr:uid="{00000000-0005-0000-0000-00005B0B0000}"/>
    <cellStyle name="Normal 17 15 4 2" xfId="4406" xr:uid="{00000000-0005-0000-0000-00005C0B0000}"/>
    <cellStyle name="Normal 17 15 4 2 2" xfId="12494" xr:uid="{726D00CF-93D4-4660-963C-47944B032504}"/>
    <cellStyle name="Normal 17 15 4 2 2 2" xfId="28670" xr:uid="{8E4695FC-8711-4685-801C-7F97AAAF8C97}"/>
    <cellStyle name="Normal 17 15 4 2 3" xfId="20582" xr:uid="{4979BBE3-60A3-449C-87B7-EF9160B5D1C5}"/>
    <cellStyle name="Normal 17 15 4 3" xfId="7100" xr:uid="{00000000-0005-0000-0000-00005D0B0000}"/>
    <cellStyle name="Normal 17 15 4 3 2" xfId="15188" xr:uid="{7F44F385-45E4-4122-A1DD-C22D3E604EC4}"/>
    <cellStyle name="Normal 17 15 4 3 2 2" xfId="31364" xr:uid="{84EEE47E-DE1F-4F7C-B66F-3A277BF38A6C}"/>
    <cellStyle name="Normal 17 15 4 3 3" xfId="23276" xr:uid="{C3854B4D-8145-477A-9D24-B938756F2186}"/>
    <cellStyle name="Normal 17 15 4 4" xfId="9798" xr:uid="{0DBBC02E-500A-445B-8C9D-D4E5CCED7137}"/>
    <cellStyle name="Normal 17 15 4 4 2" xfId="25974" xr:uid="{3CFBCB9C-9CED-441D-86F6-E00F6A468910}"/>
    <cellStyle name="Normal 17 15 4 5" xfId="17886" xr:uid="{63056AEA-6D8D-4F7B-8846-B56C8D988B37}"/>
    <cellStyle name="Normal 17 15 5" xfId="3059" xr:uid="{00000000-0005-0000-0000-00005E0B0000}"/>
    <cellStyle name="Normal 17 15 5 2" xfId="11147" xr:uid="{D90DAD46-C23C-48AA-8847-DBA98F6A325D}"/>
    <cellStyle name="Normal 17 15 5 2 2" xfId="27323" xr:uid="{95D0F3E8-A46C-4BC3-A7F7-50C9BAC487C1}"/>
    <cellStyle name="Normal 17 15 5 3" xfId="19235" xr:uid="{E8DC4F32-617A-47BB-B87F-59511159CE9F}"/>
    <cellStyle name="Normal 17 15 6" xfId="5753" xr:uid="{00000000-0005-0000-0000-00005F0B0000}"/>
    <cellStyle name="Normal 17 15 6 2" xfId="13841" xr:uid="{413DF286-CE80-4FBC-B1DD-29659416EDB8}"/>
    <cellStyle name="Normal 17 15 6 2 2" xfId="30017" xr:uid="{44675FB4-6526-4393-A2DD-A19BD2864602}"/>
    <cellStyle name="Normal 17 15 6 3" xfId="21929" xr:uid="{6746C39B-62AD-4941-AD32-0B152B24A56B}"/>
    <cellStyle name="Normal 17 15 7" xfId="8451" xr:uid="{000148C8-01B4-4980-AE84-B6BE118BD97D}"/>
    <cellStyle name="Normal 17 15 7 2" xfId="24627" xr:uid="{46B663CC-7D37-4EA8-87FC-1E28028B844D}"/>
    <cellStyle name="Normal 17 15 8" xfId="16539" xr:uid="{A8D2B740-62E2-4819-9E0C-DB5BF6D9B479}"/>
    <cellStyle name="Normal 17 16" xfId="355" xr:uid="{00000000-0005-0000-0000-0000600B0000}"/>
    <cellStyle name="Normal 17 16 2" xfId="710" xr:uid="{00000000-0005-0000-0000-0000610B0000}"/>
    <cellStyle name="Normal 17 16 2 2" xfId="1385" xr:uid="{00000000-0005-0000-0000-0000620B0000}"/>
    <cellStyle name="Normal 17 16 2 2 2" xfId="2733" xr:uid="{00000000-0005-0000-0000-0000630B0000}"/>
    <cellStyle name="Normal 17 16 2 2 2 2" xfId="5429" xr:uid="{00000000-0005-0000-0000-0000640B0000}"/>
    <cellStyle name="Normal 17 16 2 2 2 2 2" xfId="13517" xr:uid="{DAE3D5FB-9DC6-4D0B-8190-BC03A680CFC4}"/>
    <cellStyle name="Normal 17 16 2 2 2 2 2 2" xfId="29693" xr:uid="{D654C76C-3086-4FC4-A820-4F79A54C427A}"/>
    <cellStyle name="Normal 17 16 2 2 2 2 3" xfId="21605" xr:uid="{B0EAB6B2-8367-4B22-B4FE-D7CC3C85BCC7}"/>
    <cellStyle name="Normal 17 16 2 2 2 3" xfId="8123" xr:uid="{00000000-0005-0000-0000-0000650B0000}"/>
    <cellStyle name="Normal 17 16 2 2 2 3 2" xfId="16211" xr:uid="{ACD638FD-CAD9-4031-8E80-7EBA88708776}"/>
    <cellStyle name="Normal 17 16 2 2 2 3 2 2" xfId="32387" xr:uid="{09E8E115-FCDE-460A-94F2-F4FC36B834BB}"/>
    <cellStyle name="Normal 17 16 2 2 2 3 3" xfId="24299" xr:uid="{590439B5-ED09-44EE-99BF-A68E8ABF3564}"/>
    <cellStyle name="Normal 17 16 2 2 2 4" xfId="10821" xr:uid="{4126803D-6713-411B-AFA6-376D808FE227}"/>
    <cellStyle name="Normal 17 16 2 2 2 4 2" xfId="26997" xr:uid="{7007D057-E124-4090-AD4C-8E7C34DB426A}"/>
    <cellStyle name="Normal 17 16 2 2 2 5" xfId="18909" xr:uid="{1DBC806C-1411-4002-8A05-ACDAED2BE0BC}"/>
    <cellStyle name="Normal 17 16 2 2 3" xfId="4082" xr:uid="{00000000-0005-0000-0000-0000660B0000}"/>
    <cellStyle name="Normal 17 16 2 2 3 2" xfId="12170" xr:uid="{ACC19D09-4413-4A30-8278-051EFE874889}"/>
    <cellStyle name="Normal 17 16 2 2 3 2 2" xfId="28346" xr:uid="{08B07C29-9FB7-44BB-88BF-D67E8913EBCE}"/>
    <cellStyle name="Normal 17 16 2 2 3 3" xfId="20258" xr:uid="{6004FC6F-3ED2-40B2-9713-2357F0C157CB}"/>
    <cellStyle name="Normal 17 16 2 2 4" xfId="6776" xr:uid="{00000000-0005-0000-0000-0000670B0000}"/>
    <cellStyle name="Normal 17 16 2 2 4 2" xfId="14864" xr:uid="{36F5301C-14FB-4FDC-A988-244D178C838B}"/>
    <cellStyle name="Normal 17 16 2 2 4 2 2" xfId="31040" xr:uid="{C1C9F1F6-152C-454C-A0F2-176FF97D2ED2}"/>
    <cellStyle name="Normal 17 16 2 2 4 3" xfId="22952" xr:uid="{C7791340-54E9-41D5-BA16-3A0ACD8B2EF2}"/>
    <cellStyle name="Normal 17 16 2 2 5" xfId="9474" xr:uid="{73E0CC02-7588-478E-97C0-C56FAEB35ABC}"/>
    <cellStyle name="Normal 17 16 2 2 5 2" xfId="25650" xr:uid="{61D4AAF6-3610-4ECF-849F-B5C3FE4FD2B6}"/>
    <cellStyle name="Normal 17 16 2 2 6" xfId="17562" xr:uid="{85993415-F338-4019-8AD1-2E9EB917286C}"/>
    <cellStyle name="Normal 17 16 2 3" xfId="2061" xr:uid="{00000000-0005-0000-0000-0000680B0000}"/>
    <cellStyle name="Normal 17 16 2 3 2" xfId="4757" xr:uid="{00000000-0005-0000-0000-0000690B0000}"/>
    <cellStyle name="Normal 17 16 2 3 2 2" xfId="12845" xr:uid="{D2FAD7D3-6667-4A3A-B5AE-D8F32AACFD49}"/>
    <cellStyle name="Normal 17 16 2 3 2 2 2" xfId="29021" xr:uid="{D3A5A107-1C72-4525-8E77-1884DC66649A}"/>
    <cellStyle name="Normal 17 16 2 3 2 3" xfId="20933" xr:uid="{FEFE1A90-26B4-461A-B547-453E81E1AA5E}"/>
    <cellStyle name="Normal 17 16 2 3 3" xfId="7451" xr:uid="{00000000-0005-0000-0000-00006A0B0000}"/>
    <cellStyle name="Normal 17 16 2 3 3 2" xfId="15539" xr:uid="{9C65D503-849B-43A1-957B-95FDDDA4F4C5}"/>
    <cellStyle name="Normal 17 16 2 3 3 2 2" xfId="31715" xr:uid="{B2E28336-5C72-4F9C-AE49-724EC4D8CC2B}"/>
    <cellStyle name="Normal 17 16 2 3 3 3" xfId="23627" xr:uid="{7F11EEBB-0C2C-4B6F-827B-D3C827800766}"/>
    <cellStyle name="Normal 17 16 2 3 4" xfId="10149" xr:uid="{633E3A9D-CE9B-40DE-80F4-1F3D64EDEB9E}"/>
    <cellStyle name="Normal 17 16 2 3 4 2" xfId="26325" xr:uid="{88C3D8DB-D9BE-415F-92CF-E2049C9215A7}"/>
    <cellStyle name="Normal 17 16 2 3 5" xfId="18237" xr:uid="{C212D0C1-9052-4274-B4D4-DF860138A828}"/>
    <cellStyle name="Normal 17 16 2 4" xfId="3410" xr:uid="{00000000-0005-0000-0000-00006B0B0000}"/>
    <cellStyle name="Normal 17 16 2 4 2" xfId="11498" xr:uid="{5A673BB5-E5F6-4D37-8C19-08FC4A0DF1EA}"/>
    <cellStyle name="Normal 17 16 2 4 2 2" xfId="27674" xr:uid="{0D60178B-FDBB-4D98-B057-E0D8A407AED6}"/>
    <cellStyle name="Normal 17 16 2 4 3" xfId="19586" xr:uid="{0AD962A0-E4CB-42FA-87A5-50B1B8B26924}"/>
    <cellStyle name="Normal 17 16 2 5" xfId="6104" xr:uid="{00000000-0005-0000-0000-00006C0B0000}"/>
    <cellStyle name="Normal 17 16 2 5 2" xfId="14192" xr:uid="{A1DFF07F-2B3F-4A60-B84D-9E5F59756A51}"/>
    <cellStyle name="Normal 17 16 2 5 2 2" xfId="30368" xr:uid="{B049C96A-9DC7-4671-A19B-70D87A538971}"/>
    <cellStyle name="Normal 17 16 2 5 3" xfId="22280" xr:uid="{4B39DC5F-B1D1-4176-8542-631CEC8F38DA}"/>
    <cellStyle name="Normal 17 16 2 6" xfId="8802" xr:uid="{C47C0B3A-3F06-4C6D-8717-08CA946BAEE2}"/>
    <cellStyle name="Normal 17 16 2 6 2" xfId="24978" xr:uid="{CB7B4058-9237-42F3-AD3D-BBF7495A7224}"/>
    <cellStyle name="Normal 17 16 2 7" xfId="16890" xr:uid="{1EB0E65D-3031-46A7-A6F4-6F599BC6DECE}"/>
    <cellStyle name="Normal 17 16 3" xfId="1049" xr:uid="{00000000-0005-0000-0000-00006D0B0000}"/>
    <cellStyle name="Normal 17 16 3 2" xfId="2397" xr:uid="{00000000-0005-0000-0000-00006E0B0000}"/>
    <cellStyle name="Normal 17 16 3 2 2" xfId="5093" xr:uid="{00000000-0005-0000-0000-00006F0B0000}"/>
    <cellStyle name="Normal 17 16 3 2 2 2" xfId="13181" xr:uid="{3A5B4E2D-84A9-44F9-912A-C60597C54552}"/>
    <cellStyle name="Normal 17 16 3 2 2 2 2" xfId="29357" xr:uid="{0144EEBB-DE99-4C7D-9682-38E4C6F42B7D}"/>
    <cellStyle name="Normal 17 16 3 2 2 3" xfId="21269" xr:uid="{8E57E438-AFB3-476C-B99D-81EF1934DCEF}"/>
    <cellStyle name="Normal 17 16 3 2 3" xfId="7787" xr:uid="{00000000-0005-0000-0000-0000700B0000}"/>
    <cellStyle name="Normal 17 16 3 2 3 2" xfId="15875" xr:uid="{1D875C59-AAE2-4A53-B07A-A85F2206EFDB}"/>
    <cellStyle name="Normal 17 16 3 2 3 2 2" xfId="32051" xr:uid="{D51BBA9C-3A0A-4E01-856A-E9C280A843F1}"/>
    <cellStyle name="Normal 17 16 3 2 3 3" xfId="23963" xr:uid="{6705894E-D7DB-49E0-91EE-070F1D1EA084}"/>
    <cellStyle name="Normal 17 16 3 2 4" xfId="10485" xr:uid="{9916EAFF-20AF-4BB3-AC77-F713057E44BB}"/>
    <cellStyle name="Normal 17 16 3 2 4 2" xfId="26661" xr:uid="{7844C9C7-B799-4EC7-A709-0A903BF0FD04}"/>
    <cellStyle name="Normal 17 16 3 2 5" xfId="18573" xr:uid="{E016C38D-2762-496F-BB6D-625B5E1CBDBF}"/>
    <cellStyle name="Normal 17 16 3 3" xfId="3746" xr:uid="{00000000-0005-0000-0000-0000710B0000}"/>
    <cellStyle name="Normal 17 16 3 3 2" xfId="11834" xr:uid="{5CBAE720-46AD-498F-8DCE-A64FD87623BF}"/>
    <cellStyle name="Normal 17 16 3 3 2 2" xfId="28010" xr:uid="{FDB6D4E7-D5FF-4444-98B4-EA3599843028}"/>
    <cellStyle name="Normal 17 16 3 3 3" xfId="19922" xr:uid="{CE70E13C-26F2-430F-9E8F-05496907A1EF}"/>
    <cellStyle name="Normal 17 16 3 4" xfId="6440" xr:uid="{00000000-0005-0000-0000-0000720B0000}"/>
    <cellStyle name="Normal 17 16 3 4 2" xfId="14528" xr:uid="{011AED1B-80E1-4CB5-9298-B89E383C4049}"/>
    <cellStyle name="Normal 17 16 3 4 2 2" xfId="30704" xr:uid="{459C7B9B-7442-4DD5-A482-78825DC4E293}"/>
    <cellStyle name="Normal 17 16 3 4 3" xfId="22616" xr:uid="{B054C731-02A8-4623-8533-4D22333469CE}"/>
    <cellStyle name="Normal 17 16 3 5" xfId="9138" xr:uid="{3A933E8B-C7EC-4030-AB96-CE39E222285F}"/>
    <cellStyle name="Normal 17 16 3 5 2" xfId="25314" xr:uid="{0EB8522F-05C1-4422-BA30-D95CD8DAE6D2}"/>
    <cellStyle name="Normal 17 16 3 6" xfId="17226" xr:uid="{73CD830C-4BD8-42B4-B66A-2C2E980684C1}"/>
    <cellStyle name="Normal 17 16 4" xfId="1725" xr:uid="{00000000-0005-0000-0000-0000730B0000}"/>
    <cellStyle name="Normal 17 16 4 2" xfId="4421" xr:uid="{00000000-0005-0000-0000-0000740B0000}"/>
    <cellStyle name="Normal 17 16 4 2 2" xfId="12509" xr:uid="{138A9E5B-125D-4FA1-9A5A-DF5BDDAAA9E3}"/>
    <cellStyle name="Normal 17 16 4 2 2 2" xfId="28685" xr:uid="{39AD95A3-340B-4EB6-9FF4-16B0E9A5B500}"/>
    <cellStyle name="Normal 17 16 4 2 3" xfId="20597" xr:uid="{66ADDE43-52E7-409D-9641-02BCF9FF9DD0}"/>
    <cellStyle name="Normal 17 16 4 3" xfId="7115" xr:uid="{00000000-0005-0000-0000-0000750B0000}"/>
    <cellStyle name="Normal 17 16 4 3 2" xfId="15203" xr:uid="{918961AE-09EB-49FE-8790-63117D58B80E}"/>
    <cellStyle name="Normal 17 16 4 3 2 2" xfId="31379" xr:uid="{6901C442-80C0-4CB0-9793-C55AC5D4069E}"/>
    <cellStyle name="Normal 17 16 4 3 3" xfId="23291" xr:uid="{C5CEFD84-92FC-4D66-A136-3A01D1918DD4}"/>
    <cellStyle name="Normal 17 16 4 4" xfId="9813" xr:uid="{0C2BFEA5-7137-4812-9854-6893AD07A01A}"/>
    <cellStyle name="Normal 17 16 4 4 2" xfId="25989" xr:uid="{315809D4-8980-4853-B276-129461718DB9}"/>
    <cellStyle name="Normal 17 16 4 5" xfId="17901" xr:uid="{8906ED40-9A1A-4344-86BE-C9FDBB27DCA5}"/>
    <cellStyle name="Normal 17 16 5" xfId="3074" xr:uid="{00000000-0005-0000-0000-0000760B0000}"/>
    <cellStyle name="Normal 17 16 5 2" xfId="11162" xr:uid="{16E7D505-B4FA-48FB-969C-E22DA217EF5B}"/>
    <cellStyle name="Normal 17 16 5 2 2" xfId="27338" xr:uid="{A1ED9E25-150B-4DA6-B0DB-4999CAB7AC9A}"/>
    <cellStyle name="Normal 17 16 5 3" xfId="19250" xr:uid="{DAEF0648-6DD3-4A07-ABC3-44A4AEFD54BC}"/>
    <cellStyle name="Normal 17 16 6" xfId="5768" xr:uid="{00000000-0005-0000-0000-0000770B0000}"/>
    <cellStyle name="Normal 17 16 6 2" xfId="13856" xr:uid="{ECA2D771-B924-459F-9C03-75FF481A6E20}"/>
    <cellStyle name="Normal 17 16 6 2 2" xfId="30032" xr:uid="{C49ACE9C-25E8-4889-BEA6-AA5A4BAE21A3}"/>
    <cellStyle name="Normal 17 16 6 3" xfId="21944" xr:uid="{0C55F44F-43A5-424E-8B6D-3EDB5CD88C00}"/>
    <cellStyle name="Normal 17 16 7" xfId="8466" xr:uid="{A8FE6C5D-31C8-49F7-A526-B4331AA92127}"/>
    <cellStyle name="Normal 17 16 7 2" xfId="24642" xr:uid="{52CDB94F-E38A-4EDE-AC56-493C7B484CFC}"/>
    <cellStyle name="Normal 17 16 8" xfId="16554" xr:uid="{6BF84A21-F046-4B4A-947C-3C0B9B9373D9}"/>
    <cellStyle name="Normal 17 17" xfId="447" xr:uid="{00000000-0005-0000-0000-0000780B0000}"/>
    <cellStyle name="Normal 17 17 2" xfId="1122" xr:uid="{00000000-0005-0000-0000-0000790B0000}"/>
    <cellStyle name="Normal 17 17 2 2" xfId="2470" xr:uid="{00000000-0005-0000-0000-00007A0B0000}"/>
    <cellStyle name="Normal 17 17 2 2 2" xfId="5166" xr:uid="{00000000-0005-0000-0000-00007B0B0000}"/>
    <cellStyle name="Normal 17 17 2 2 2 2" xfId="13254" xr:uid="{1B2AE48E-2503-4CED-9D72-710567602ED2}"/>
    <cellStyle name="Normal 17 17 2 2 2 2 2" xfId="29430" xr:uid="{DA832211-D717-40A4-AA6C-E63EA1AFAF0E}"/>
    <cellStyle name="Normal 17 17 2 2 2 3" xfId="21342" xr:uid="{DC2B718A-D78B-46EF-BA28-94110108ACC3}"/>
    <cellStyle name="Normal 17 17 2 2 3" xfId="7860" xr:uid="{00000000-0005-0000-0000-00007C0B0000}"/>
    <cellStyle name="Normal 17 17 2 2 3 2" xfId="15948" xr:uid="{810428E3-D952-420D-B5A9-12BC72FC8B7B}"/>
    <cellStyle name="Normal 17 17 2 2 3 2 2" xfId="32124" xr:uid="{6CF7AE24-EFC0-4034-B63E-DF8D3256C315}"/>
    <cellStyle name="Normal 17 17 2 2 3 3" xfId="24036" xr:uid="{08982647-E719-4241-87BA-DDFB877B0EB9}"/>
    <cellStyle name="Normal 17 17 2 2 4" xfId="10558" xr:uid="{5A15B67F-79EE-418E-8CDF-8C192982D724}"/>
    <cellStyle name="Normal 17 17 2 2 4 2" xfId="26734" xr:uid="{3FC59F24-7EDB-4E73-85BC-35C6B2850B9F}"/>
    <cellStyle name="Normal 17 17 2 2 5" xfId="18646" xr:uid="{11A841EB-9CB3-4636-8B46-EB6159FAABDF}"/>
    <cellStyle name="Normal 17 17 2 3" xfId="3819" xr:uid="{00000000-0005-0000-0000-00007D0B0000}"/>
    <cellStyle name="Normal 17 17 2 3 2" xfId="11907" xr:uid="{7BF99448-92EA-4980-8F49-942139F452B6}"/>
    <cellStyle name="Normal 17 17 2 3 2 2" xfId="28083" xr:uid="{F0B4FB4B-F5B8-4910-ADD2-8B63B06C39FF}"/>
    <cellStyle name="Normal 17 17 2 3 3" xfId="19995" xr:uid="{66D8A742-4806-4C84-B2F6-5992DFFFF99C}"/>
    <cellStyle name="Normal 17 17 2 4" xfId="6513" xr:uid="{00000000-0005-0000-0000-00007E0B0000}"/>
    <cellStyle name="Normal 17 17 2 4 2" xfId="14601" xr:uid="{D135FAC5-1A98-4C56-9AAC-1F31CDE00C0A}"/>
    <cellStyle name="Normal 17 17 2 4 2 2" xfId="30777" xr:uid="{70469861-B21D-480C-A040-BD8848089201}"/>
    <cellStyle name="Normal 17 17 2 4 3" xfId="22689" xr:uid="{E875EBBF-0A1D-4714-B263-D5998FA061E5}"/>
    <cellStyle name="Normal 17 17 2 5" xfId="9211" xr:uid="{018F03B5-890B-44E4-B548-6BC34DD72C7E}"/>
    <cellStyle name="Normal 17 17 2 5 2" xfId="25387" xr:uid="{A81EA4DA-0670-417D-B4BA-EDE900ABAEEA}"/>
    <cellStyle name="Normal 17 17 2 6" xfId="17299" xr:uid="{2C68C49B-B867-48B5-9C64-2446898AF5C7}"/>
    <cellStyle name="Normal 17 17 3" xfId="1798" xr:uid="{00000000-0005-0000-0000-00007F0B0000}"/>
    <cellStyle name="Normal 17 17 3 2" xfId="4494" xr:uid="{00000000-0005-0000-0000-0000800B0000}"/>
    <cellStyle name="Normal 17 17 3 2 2" xfId="12582" xr:uid="{F1A3D14A-D969-479B-8656-74D13718996B}"/>
    <cellStyle name="Normal 17 17 3 2 2 2" xfId="28758" xr:uid="{6B021BBE-337F-4D15-AFA8-85D2EF634F38}"/>
    <cellStyle name="Normal 17 17 3 2 3" xfId="20670" xr:uid="{F99F1A82-6B6F-446D-9602-0C33A1286E36}"/>
    <cellStyle name="Normal 17 17 3 3" xfId="7188" xr:uid="{00000000-0005-0000-0000-0000810B0000}"/>
    <cellStyle name="Normal 17 17 3 3 2" xfId="15276" xr:uid="{E06FEB7C-1DB7-48DB-AB0F-8F69B56BBD1F}"/>
    <cellStyle name="Normal 17 17 3 3 2 2" xfId="31452" xr:uid="{B7012C21-5092-48E3-9A8B-110923E64191}"/>
    <cellStyle name="Normal 17 17 3 3 3" xfId="23364" xr:uid="{8F3A7854-C756-45CB-9DD5-84701A6226C9}"/>
    <cellStyle name="Normal 17 17 3 4" xfId="9886" xr:uid="{17CE4786-331D-4AA6-A56E-54C635C75CBE}"/>
    <cellStyle name="Normal 17 17 3 4 2" xfId="26062" xr:uid="{DE3F1D41-7FD5-4EA0-9CC5-451E0058BE88}"/>
    <cellStyle name="Normal 17 17 3 5" xfId="17974" xr:uid="{4ABB3266-8E47-4206-993C-42DBC741AF23}"/>
    <cellStyle name="Normal 17 17 4" xfId="3147" xr:uid="{00000000-0005-0000-0000-0000820B0000}"/>
    <cellStyle name="Normal 17 17 4 2" xfId="11235" xr:uid="{5D04883B-C61D-4AB9-B5C2-73CCC32E3FAE}"/>
    <cellStyle name="Normal 17 17 4 2 2" xfId="27411" xr:uid="{90CD6A48-F2E8-416C-84BF-7FB3BCA86F53}"/>
    <cellStyle name="Normal 17 17 4 3" xfId="19323" xr:uid="{084F1B5D-1F02-4151-A1B1-56BA6E4B6C30}"/>
    <cellStyle name="Normal 17 17 5" xfId="5841" xr:uid="{00000000-0005-0000-0000-0000830B0000}"/>
    <cellStyle name="Normal 17 17 5 2" xfId="13929" xr:uid="{FE0A9620-945D-42A1-8C25-179A81649C96}"/>
    <cellStyle name="Normal 17 17 5 2 2" xfId="30105" xr:uid="{C1518454-8B79-411A-B344-529C19C8AFDA}"/>
    <cellStyle name="Normal 17 17 5 3" xfId="22017" xr:uid="{4277EDAE-F43D-4E31-9C54-302129BE6963}"/>
    <cellStyle name="Normal 17 17 6" xfId="8539" xr:uid="{CEF6A449-1D3E-4AE7-9A2E-D0164B152D42}"/>
    <cellStyle name="Normal 17 17 6 2" xfId="24715" xr:uid="{E68AA21C-74DE-4C1B-A6CD-E0ECB831493C}"/>
    <cellStyle name="Normal 17 17 7" xfId="16627" xr:uid="{364C48D5-2D7F-4CEF-A1DB-AC6B2BA346F7}"/>
    <cellStyle name="Normal 17 18" xfId="786" xr:uid="{00000000-0005-0000-0000-0000840B0000}"/>
    <cellStyle name="Normal 17 18 2" xfId="2134" xr:uid="{00000000-0005-0000-0000-0000850B0000}"/>
    <cellStyle name="Normal 17 18 2 2" xfId="4830" xr:uid="{00000000-0005-0000-0000-0000860B0000}"/>
    <cellStyle name="Normal 17 18 2 2 2" xfId="12918" xr:uid="{815DF1FB-4D1D-4865-8AC0-9A609909DAB5}"/>
    <cellStyle name="Normal 17 18 2 2 2 2" xfId="29094" xr:uid="{DDB16B00-A84A-4C9B-89E7-4FCE22BA5D86}"/>
    <cellStyle name="Normal 17 18 2 2 3" xfId="21006" xr:uid="{694A14A9-5A0D-4CD2-9220-60B3F7F8D01F}"/>
    <cellStyle name="Normal 17 18 2 3" xfId="7524" xr:uid="{00000000-0005-0000-0000-0000870B0000}"/>
    <cellStyle name="Normal 17 18 2 3 2" xfId="15612" xr:uid="{187DBEF8-4B45-4D44-BF78-46CFE81785E1}"/>
    <cellStyle name="Normal 17 18 2 3 2 2" xfId="31788" xr:uid="{368ED935-A8FC-491F-81EC-EF3518471F25}"/>
    <cellStyle name="Normal 17 18 2 3 3" xfId="23700" xr:uid="{B1CFCFBC-55B3-4086-BD05-13E00C854AD9}"/>
    <cellStyle name="Normal 17 18 2 4" xfId="10222" xr:uid="{3FC626C9-A772-4B61-B376-83D018621740}"/>
    <cellStyle name="Normal 17 18 2 4 2" xfId="26398" xr:uid="{B5821B8A-C0E3-4215-9AB8-4016EB60E350}"/>
    <cellStyle name="Normal 17 18 2 5" xfId="18310" xr:uid="{60760C61-46A2-40E0-A9B9-F194EF8B0978}"/>
    <cellStyle name="Normal 17 18 3" xfId="3483" xr:uid="{00000000-0005-0000-0000-0000880B0000}"/>
    <cellStyle name="Normal 17 18 3 2" xfId="11571" xr:uid="{CE673014-8D2A-4239-9FFE-42325DAB23C2}"/>
    <cellStyle name="Normal 17 18 3 2 2" xfId="27747" xr:uid="{5B63C806-08E6-4A13-9C6C-B76B94C469C5}"/>
    <cellStyle name="Normal 17 18 3 3" xfId="19659" xr:uid="{7D2DE580-1848-4BF1-A799-062A5F14ACAA}"/>
    <cellStyle name="Normal 17 18 4" xfId="6177" xr:uid="{00000000-0005-0000-0000-0000890B0000}"/>
    <cellStyle name="Normal 17 18 4 2" xfId="14265" xr:uid="{0AB1D54A-CD8F-4D4E-80DD-B31353CE4A84}"/>
    <cellStyle name="Normal 17 18 4 2 2" xfId="30441" xr:uid="{B3F013A9-D938-4A3A-9DB4-FDC78B36B122}"/>
    <cellStyle name="Normal 17 18 4 3" xfId="22353" xr:uid="{D3A0BF48-4E26-4E9B-83FF-EF701337AA98}"/>
    <cellStyle name="Normal 17 18 5" xfId="8875" xr:uid="{6EEEE9EE-804E-4775-AA85-1050C95364B0}"/>
    <cellStyle name="Normal 17 18 5 2" xfId="25051" xr:uid="{4B0DB97A-D1B8-4FF6-8E3D-90ED8371AC83}"/>
    <cellStyle name="Normal 17 18 6" xfId="16963" xr:uid="{DCBDA928-7D44-4B69-82E3-21E4E522480B}"/>
    <cellStyle name="Normal 17 19" xfId="1462" xr:uid="{00000000-0005-0000-0000-00008A0B0000}"/>
    <cellStyle name="Normal 17 19 2" xfId="4158" xr:uid="{00000000-0005-0000-0000-00008B0B0000}"/>
    <cellStyle name="Normal 17 19 2 2" xfId="12246" xr:uid="{9E044221-263D-4DC0-8B86-6757A32712F7}"/>
    <cellStyle name="Normal 17 19 2 2 2" xfId="28422" xr:uid="{96D21482-86B7-461F-846A-61B344703EE0}"/>
    <cellStyle name="Normal 17 19 2 3" xfId="20334" xr:uid="{9B63DF8C-0213-4AAA-B92E-D8B128B4A46A}"/>
    <cellStyle name="Normal 17 19 3" xfId="6852" xr:uid="{00000000-0005-0000-0000-00008C0B0000}"/>
    <cellStyle name="Normal 17 19 3 2" xfId="14940" xr:uid="{B4CB3A66-88A1-496B-B8CB-B333C620E5FC}"/>
    <cellStyle name="Normal 17 19 3 2 2" xfId="31116" xr:uid="{AD13D92D-09AA-473F-831D-3BD5F1C9DEFC}"/>
    <cellStyle name="Normal 17 19 3 3" xfId="23028" xr:uid="{A3507ED3-0976-48F6-9688-F23CD3DF28FB}"/>
    <cellStyle name="Normal 17 19 4" xfId="9550" xr:uid="{9AC3A846-0476-4B56-8231-B5337C990BAE}"/>
    <cellStyle name="Normal 17 19 4 2" xfId="25726" xr:uid="{5C8DD40C-8ED6-4DF7-8675-1010B91CF50C}"/>
    <cellStyle name="Normal 17 19 5" xfId="17638" xr:uid="{4D5DBDA7-41B5-4049-87BF-667813B841C6}"/>
    <cellStyle name="Normal 17 2" xfId="74" xr:uid="{00000000-0005-0000-0000-00008D0B0000}"/>
    <cellStyle name="Normal 17 2 2" xfId="480" xr:uid="{00000000-0005-0000-0000-00008E0B0000}"/>
    <cellStyle name="Normal 17 2 2 2" xfId="1155" xr:uid="{00000000-0005-0000-0000-00008F0B0000}"/>
    <cellStyle name="Normal 17 2 2 2 2" xfId="2503" xr:uid="{00000000-0005-0000-0000-0000900B0000}"/>
    <cellStyle name="Normal 17 2 2 2 2 2" xfId="5199" xr:uid="{00000000-0005-0000-0000-0000910B0000}"/>
    <cellStyle name="Normal 17 2 2 2 2 2 2" xfId="13287" xr:uid="{6B2ACC9A-E90B-4436-8DB3-746B2FF86F66}"/>
    <cellStyle name="Normal 17 2 2 2 2 2 2 2" xfId="29463" xr:uid="{084B7F40-0976-4460-A51D-353500E58FFC}"/>
    <cellStyle name="Normal 17 2 2 2 2 2 3" xfId="21375" xr:uid="{063F0009-B9EA-41CC-835B-0BDBCF11F7C3}"/>
    <cellStyle name="Normal 17 2 2 2 2 3" xfId="7893" xr:uid="{00000000-0005-0000-0000-0000920B0000}"/>
    <cellStyle name="Normal 17 2 2 2 2 3 2" xfId="15981" xr:uid="{83075D1C-920D-4328-A175-B2CA59DECD71}"/>
    <cellStyle name="Normal 17 2 2 2 2 3 2 2" xfId="32157" xr:uid="{6D0534DF-C561-4227-983C-DE38F43704D9}"/>
    <cellStyle name="Normal 17 2 2 2 2 3 3" xfId="24069" xr:uid="{C50265AF-B652-4148-9F50-A063D1F547C8}"/>
    <cellStyle name="Normal 17 2 2 2 2 4" xfId="10591" xr:uid="{6D0E5AE9-4682-4B84-BB98-E94E01211C21}"/>
    <cellStyle name="Normal 17 2 2 2 2 4 2" xfId="26767" xr:uid="{C4864AAB-C5C5-411E-9602-CB3418C2E5C7}"/>
    <cellStyle name="Normal 17 2 2 2 2 5" xfId="18679" xr:uid="{500F6EEF-59E5-4570-9B1B-3DCEBEF48477}"/>
    <cellStyle name="Normal 17 2 2 2 3" xfId="3852" xr:uid="{00000000-0005-0000-0000-0000930B0000}"/>
    <cellStyle name="Normal 17 2 2 2 3 2" xfId="11940" xr:uid="{CF866054-4A74-434F-8854-14DAFD7169E7}"/>
    <cellStyle name="Normal 17 2 2 2 3 2 2" xfId="28116" xr:uid="{40FF87AA-637C-4866-9897-7A63A57B2C91}"/>
    <cellStyle name="Normal 17 2 2 2 3 3" xfId="20028" xr:uid="{0E592F9D-1A66-4838-90AB-07EB4FDB3702}"/>
    <cellStyle name="Normal 17 2 2 2 4" xfId="6546" xr:uid="{00000000-0005-0000-0000-0000940B0000}"/>
    <cellStyle name="Normal 17 2 2 2 4 2" xfId="14634" xr:uid="{70AC98BB-1A23-4BDA-A70F-19DE4257ABE6}"/>
    <cellStyle name="Normal 17 2 2 2 4 2 2" xfId="30810" xr:uid="{DB2CF638-77A1-442F-B00E-6FFFCC06FAAF}"/>
    <cellStyle name="Normal 17 2 2 2 4 3" xfId="22722" xr:uid="{FC7C4988-D9BD-4C0B-B386-784D37793E19}"/>
    <cellStyle name="Normal 17 2 2 2 5" xfId="9244" xr:uid="{50E308B2-0F26-4FBF-BFFF-73CB46D0913F}"/>
    <cellStyle name="Normal 17 2 2 2 5 2" xfId="25420" xr:uid="{44357CA9-A10C-40A7-9357-24FF2AB265D6}"/>
    <cellStyle name="Normal 17 2 2 2 6" xfId="17332" xr:uid="{2210BF0E-F9BB-4DB5-A3BF-DA06201B13DD}"/>
    <cellStyle name="Normal 17 2 2 3" xfId="1831" xr:uid="{00000000-0005-0000-0000-0000950B0000}"/>
    <cellStyle name="Normal 17 2 2 3 2" xfId="4527" xr:uid="{00000000-0005-0000-0000-0000960B0000}"/>
    <cellStyle name="Normal 17 2 2 3 2 2" xfId="12615" xr:uid="{287CD0D7-4BE4-4047-A8A1-EE52CD786BE7}"/>
    <cellStyle name="Normal 17 2 2 3 2 2 2" xfId="28791" xr:uid="{C0A2699F-D54A-47E0-BDB3-A0156530D608}"/>
    <cellStyle name="Normal 17 2 2 3 2 3" xfId="20703" xr:uid="{3173D26C-FE8A-4D3D-9EE4-C3EC90498414}"/>
    <cellStyle name="Normal 17 2 2 3 3" xfId="7221" xr:uid="{00000000-0005-0000-0000-0000970B0000}"/>
    <cellStyle name="Normal 17 2 2 3 3 2" xfId="15309" xr:uid="{EE6AB2A9-2078-4F18-B0D4-96631E6A86E1}"/>
    <cellStyle name="Normal 17 2 2 3 3 2 2" xfId="31485" xr:uid="{9BD7D62D-FEC7-4605-9BAA-CA60B3E3CD44}"/>
    <cellStyle name="Normal 17 2 2 3 3 3" xfId="23397" xr:uid="{47708291-C70A-42D4-A1A2-7F01D5261BBF}"/>
    <cellStyle name="Normal 17 2 2 3 4" xfId="9919" xr:uid="{87CE2F15-9940-4BE9-9667-44FE235DF3F7}"/>
    <cellStyle name="Normal 17 2 2 3 4 2" xfId="26095" xr:uid="{7A9BE48E-1598-462C-A799-50123B35A8BC}"/>
    <cellStyle name="Normal 17 2 2 3 5" xfId="18007" xr:uid="{BB5B7F8F-9E12-4176-A482-7279A0F50340}"/>
    <cellStyle name="Normal 17 2 2 4" xfId="3180" xr:uid="{00000000-0005-0000-0000-0000980B0000}"/>
    <cellStyle name="Normal 17 2 2 4 2" xfId="11268" xr:uid="{B6664142-70A3-4DF5-81BC-0C6B2738B548}"/>
    <cellStyle name="Normal 17 2 2 4 2 2" xfId="27444" xr:uid="{06F9636C-487E-450E-9757-A53FCFFACD01}"/>
    <cellStyle name="Normal 17 2 2 4 3" xfId="19356" xr:uid="{8A9F8EDA-5234-4C0C-9B88-6FEB22E821FD}"/>
    <cellStyle name="Normal 17 2 2 5" xfId="5874" xr:uid="{00000000-0005-0000-0000-0000990B0000}"/>
    <cellStyle name="Normal 17 2 2 5 2" xfId="13962" xr:uid="{20E20910-33C9-456A-8833-F82006289994}"/>
    <cellStyle name="Normal 17 2 2 5 2 2" xfId="30138" xr:uid="{0480A7FF-C0D6-45B2-913B-E21BB6964E76}"/>
    <cellStyle name="Normal 17 2 2 5 3" xfId="22050" xr:uid="{AA20A92C-2FAF-4DA0-B226-C072270C4836}"/>
    <cellStyle name="Normal 17 2 2 6" xfId="8572" xr:uid="{C003FAFE-EA5C-4C35-BB71-FF6938BB4276}"/>
    <cellStyle name="Normal 17 2 2 6 2" xfId="24748" xr:uid="{F3E7DF4A-A26B-497B-B345-6615F9BCDC44}"/>
    <cellStyle name="Normal 17 2 2 7" xfId="16660" xr:uid="{FE806EB1-13A6-4853-B8D0-009435ABB395}"/>
    <cellStyle name="Normal 17 2 3" xfId="819" xr:uid="{00000000-0005-0000-0000-00009A0B0000}"/>
    <cellStyle name="Normal 17 2 3 2" xfId="2167" xr:uid="{00000000-0005-0000-0000-00009B0B0000}"/>
    <cellStyle name="Normal 17 2 3 2 2" xfId="4863" xr:uid="{00000000-0005-0000-0000-00009C0B0000}"/>
    <cellStyle name="Normal 17 2 3 2 2 2" xfId="12951" xr:uid="{44DD44B0-F231-4A51-8314-3BFAF36DAF67}"/>
    <cellStyle name="Normal 17 2 3 2 2 2 2" xfId="29127" xr:uid="{D7CF86D0-ADB8-44D7-AC3E-96E28E527132}"/>
    <cellStyle name="Normal 17 2 3 2 2 3" xfId="21039" xr:uid="{9ECDC8CD-4C90-4FD9-8DF4-200F67201AA4}"/>
    <cellStyle name="Normal 17 2 3 2 3" xfId="7557" xr:uid="{00000000-0005-0000-0000-00009D0B0000}"/>
    <cellStyle name="Normal 17 2 3 2 3 2" xfId="15645" xr:uid="{715A7B2C-DAF3-4CBD-A033-16E14CE2FB9F}"/>
    <cellStyle name="Normal 17 2 3 2 3 2 2" xfId="31821" xr:uid="{C68160A4-F7CD-4B2C-9023-64A1581C5DB4}"/>
    <cellStyle name="Normal 17 2 3 2 3 3" xfId="23733" xr:uid="{77945F85-BE85-4907-86CD-7547EDEC3B8D}"/>
    <cellStyle name="Normal 17 2 3 2 4" xfId="10255" xr:uid="{764143D9-E56B-4E3D-BA00-52C22981A4D7}"/>
    <cellStyle name="Normal 17 2 3 2 4 2" xfId="26431" xr:uid="{237A620F-A1BE-40B5-8502-4787C54703B7}"/>
    <cellStyle name="Normal 17 2 3 2 5" xfId="18343" xr:uid="{480B1189-AC76-424C-A07B-CB2BD7791C61}"/>
    <cellStyle name="Normal 17 2 3 3" xfId="3516" xr:uid="{00000000-0005-0000-0000-00009E0B0000}"/>
    <cellStyle name="Normal 17 2 3 3 2" xfId="11604" xr:uid="{3E21122D-156B-47F0-BC97-5EA60610959F}"/>
    <cellStyle name="Normal 17 2 3 3 2 2" xfId="27780" xr:uid="{7CF886EA-806C-40CD-99CF-177F8903778D}"/>
    <cellStyle name="Normal 17 2 3 3 3" xfId="19692" xr:uid="{07E016DD-8E5A-4C64-9F0A-BCAECEB19926}"/>
    <cellStyle name="Normal 17 2 3 4" xfId="6210" xr:uid="{00000000-0005-0000-0000-00009F0B0000}"/>
    <cellStyle name="Normal 17 2 3 4 2" xfId="14298" xr:uid="{0DB72CDE-0F63-46A6-875C-A9E8C84457EB}"/>
    <cellStyle name="Normal 17 2 3 4 2 2" xfId="30474" xr:uid="{349DBFD9-49F7-4828-9F23-97FBCD945916}"/>
    <cellStyle name="Normal 17 2 3 4 3" xfId="22386" xr:uid="{8F9FC17A-1E6E-47B1-BAAC-CD8F9E3966FF}"/>
    <cellStyle name="Normal 17 2 3 5" xfId="8908" xr:uid="{4EF6E067-8E2D-43FF-AB5C-3C50A9A48B11}"/>
    <cellStyle name="Normal 17 2 3 5 2" xfId="25084" xr:uid="{CDC8DB93-A4BA-43CF-91B0-C73C052BE064}"/>
    <cellStyle name="Normal 17 2 3 6" xfId="16996" xr:uid="{7CEC406E-E98A-48E0-96AB-9C7C0EA2C690}"/>
    <cellStyle name="Normal 17 2 4" xfId="1495" xr:uid="{00000000-0005-0000-0000-0000A00B0000}"/>
    <cellStyle name="Normal 17 2 4 2" xfId="4191" xr:uid="{00000000-0005-0000-0000-0000A10B0000}"/>
    <cellStyle name="Normal 17 2 4 2 2" xfId="12279" xr:uid="{B7FC7498-0E82-4803-86F3-F58A2FC854AF}"/>
    <cellStyle name="Normal 17 2 4 2 2 2" xfId="28455" xr:uid="{74E40E0A-AF97-4C92-A144-3DA1D92D3E6E}"/>
    <cellStyle name="Normal 17 2 4 2 3" xfId="20367" xr:uid="{8425CED9-2247-426B-9E32-F68078D16AB7}"/>
    <cellStyle name="Normal 17 2 4 3" xfId="6885" xr:uid="{00000000-0005-0000-0000-0000A20B0000}"/>
    <cellStyle name="Normal 17 2 4 3 2" xfId="14973" xr:uid="{F53804F9-5F24-4506-B9AE-5CD4E4CDB870}"/>
    <cellStyle name="Normal 17 2 4 3 2 2" xfId="31149" xr:uid="{D7B989B1-D9E4-49C9-85A0-70E42EA1962B}"/>
    <cellStyle name="Normal 17 2 4 3 3" xfId="23061" xr:uid="{1AFA783B-B5E0-4505-80C8-8F195C6CB254}"/>
    <cellStyle name="Normal 17 2 4 4" xfId="9583" xr:uid="{F2431673-F475-4AA4-A53A-39BC2B2AFA69}"/>
    <cellStyle name="Normal 17 2 4 4 2" xfId="25759" xr:uid="{D9DDE312-5751-4822-8F74-88B906EF63AF}"/>
    <cellStyle name="Normal 17 2 4 5" xfId="17671" xr:uid="{D80717EC-C46E-45F7-B615-B3B81B58ECED}"/>
    <cellStyle name="Normal 17 2 5" xfId="2844" xr:uid="{00000000-0005-0000-0000-0000A30B0000}"/>
    <cellStyle name="Normal 17 2 5 2" xfId="10932" xr:uid="{BA7CFAB3-ACE9-474A-A3F7-A0896EAF366A}"/>
    <cellStyle name="Normal 17 2 5 2 2" xfId="27108" xr:uid="{5D867284-B90B-4AEA-B2C9-287FE6044EA8}"/>
    <cellStyle name="Normal 17 2 5 3" xfId="19020" xr:uid="{E260E19E-F53E-45B0-B0A5-52CA6293608E}"/>
    <cellStyle name="Normal 17 2 6" xfId="5538" xr:uid="{00000000-0005-0000-0000-0000A40B0000}"/>
    <cellStyle name="Normal 17 2 6 2" xfId="13626" xr:uid="{248349FE-E422-471D-A8A7-E213450257E5}"/>
    <cellStyle name="Normal 17 2 6 2 2" xfId="29802" xr:uid="{7679300F-B083-444F-823E-20F3D6187F20}"/>
    <cellStyle name="Normal 17 2 6 3" xfId="21714" xr:uid="{406F991B-2E51-4E3F-AC67-B779E2B7341D}"/>
    <cellStyle name="Normal 17 2 7" xfId="8236" xr:uid="{D5C51B60-B2FA-4E3B-94BD-345BDB0B8DA5}"/>
    <cellStyle name="Normal 17 2 7 2" xfId="24412" xr:uid="{4360CDE9-CA14-48BA-86CE-1828C8E83780}"/>
    <cellStyle name="Normal 17 2 8" xfId="16324" xr:uid="{AC66669F-4B7C-430B-AAE3-939D31901091}"/>
    <cellStyle name="Normal 17 20" xfId="2811" xr:uid="{00000000-0005-0000-0000-0000A50B0000}"/>
    <cellStyle name="Normal 17 20 2" xfId="10899" xr:uid="{C588B0C2-AA09-4BBA-9AAF-B45872E9E0D8}"/>
    <cellStyle name="Normal 17 20 2 2" xfId="27075" xr:uid="{618FC82F-48ED-460A-907F-465F0A751C95}"/>
    <cellStyle name="Normal 17 20 3" xfId="18987" xr:uid="{1144F25B-296E-47DF-BBE3-B4A6EAB7D632}"/>
    <cellStyle name="Normal 17 21" xfId="5505" xr:uid="{00000000-0005-0000-0000-0000A60B0000}"/>
    <cellStyle name="Normal 17 21 2" xfId="13593" xr:uid="{A47FCD8C-9583-44E2-AB1F-AFB1E3EBFBF6}"/>
    <cellStyle name="Normal 17 21 2 2" xfId="29769" xr:uid="{57A2EF1E-71A5-40D6-A8AE-65DEA439C1D9}"/>
    <cellStyle name="Normal 17 21 3" xfId="21681" xr:uid="{B15E12A7-0AC7-490F-870B-8C9597B3D060}"/>
    <cellStyle name="Normal 17 22" xfId="8203" xr:uid="{DB29B2C1-BF57-409E-9E37-A61DA2CAA9DB}"/>
    <cellStyle name="Normal 17 22 2" xfId="24379" xr:uid="{9515E6F8-FD0D-4773-904D-5547DE90F39E}"/>
    <cellStyle name="Normal 17 23" xfId="16291" xr:uid="{99F51B8D-30EA-4B22-8A45-5E980DC9437D}"/>
    <cellStyle name="Normal 17 3" xfId="100" xr:uid="{00000000-0005-0000-0000-0000A70B0000}"/>
    <cellStyle name="Normal 17 3 2" xfId="504" xr:uid="{00000000-0005-0000-0000-0000A80B0000}"/>
    <cellStyle name="Normal 17 3 2 2" xfId="1179" xr:uid="{00000000-0005-0000-0000-0000A90B0000}"/>
    <cellStyle name="Normal 17 3 2 2 2" xfId="2527" xr:uid="{00000000-0005-0000-0000-0000AA0B0000}"/>
    <cellStyle name="Normal 17 3 2 2 2 2" xfId="5223" xr:uid="{00000000-0005-0000-0000-0000AB0B0000}"/>
    <cellStyle name="Normal 17 3 2 2 2 2 2" xfId="13311" xr:uid="{1DF50068-7E00-4989-927F-C79247E9F3A8}"/>
    <cellStyle name="Normal 17 3 2 2 2 2 2 2" xfId="29487" xr:uid="{F4EFEEF6-47FA-4C8D-8650-EC7C20815D8B}"/>
    <cellStyle name="Normal 17 3 2 2 2 2 3" xfId="21399" xr:uid="{D734D308-2D4B-4B25-971A-1E8EFA94DACB}"/>
    <cellStyle name="Normal 17 3 2 2 2 3" xfId="7917" xr:uid="{00000000-0005-0000-0000-0000AC0B0000}"/>
    <cellStyle name="Normal 17 3 2 2 2 3 2" xfId="16005" xr:uid="{3B56F1E4-5B4A-4680-B115-C9BAAA0E7C8E}"/>
    <cellStyle name="Normal 17 3 2 2 2 3 2 2" xfId="32181" xr:uid="{AA062811-DACB-418B-9930-198782B31B50}"/>
    <cellStyle name="Normal 17 3 2 2 2 3 3" xfId="24093" xr:uid="{2C6F6747-D2A4-47F9-82B6-37F462FABEB1}"/>
    <cellStyle name="Normal 17 3 2 2 2 4" xfId="10615" xr:uid="{A7722A94-31E7-4F4F-A0DC-7355EEC82FC8}"/>
    <cellStyle name="Normal 17 3 2 2 2 4 2" xfId="26791" xr:uid="{4A18D5CC-AA94-4757-B614-D82E45CCA7C3}"/>
    <cellStyle name="Normal 17 3 2 2 2 5" xfId="18703" xr:uid="{48E2208F-05C1-4F4F-8334-FA4C97938A98}"/>
    <cellStyle name="Normal 17 3 2 2 3" xfId="3876" xr:uid="{00000000-0005-0000-0000-0000AD0B0000}"/>
    <cellStyle name="Normal 17 3 2 2 3 2" xfId="11964" xr:uid="{8B3D353D-529E-4B27-B269-20BA1D6234EB}"/>
    <cellStyle name="Normal 17 3 2 2 3 2 2" xfId="28140" xr:uid="{600108E5-FB53-4D77-9FE8-B26D47A289E7}"/>
    <cellStyle name="Normal 17 3 2 2 3 3" xfId="20052" xr:uid="{D88B64DF-F593-4B7F-BF33-E037FA8D08EA}"/>
    <cellStyle name="Normal 17 3 2 2 4" xfId="6570" xr:uid="{00000000-0005-0000-0000-0000AE0B0000}"/>
    <cellStyle name="Normal 17 3 2 2 4 2" xfId="14658" xr:uid="{DBAEEF8D-9B0D-4B93-9E57-BDCF730CAF40}"/>
    <cellStyle name="Normal 17 3 2 2 4 2 2" xfId="30834" xr:uid="{C2BC0C77-EBC6-46F3-9252-8DD77238A603}"/>
    <cellStyle name="Normal 17 3 2 2 4 3" xfId="22746" xr:uid="{0828C700-6D8F-436E-B6A4-E1B65AE227FB}"/>
    <cellStyle name="Normal 17 3 2 2 5" xfId="9268" xr:uid="{E733D0EB-6B13-4981-B3B7-00CB320FA694}"/>
    <cellStyle name="Normal 17 3 2 2 5 2" xfId="25444" xr:uid="{B1B888F2-4F55-49E4-B2D0-765916D6EE1B}"/>
    <cellStyle name="Normal 17 3 2 2 6" xfId="17356" xr:uid="{022774B9-AF66-4238-BCF1-17404FE09184}"/>
    <cellStyle name="Normal 17 3 2 3" xfId="1855" xr:uid="{00000000-0005-0000-0000-0000AF0B0000}"/>
    <cellStyle name="Normal 17 3 2 3 2" xfId="4551" xr:uid="{00000000-0005-0000-0000-0000B00B0000}"/>
    <cellStyle name="Normal 17 3 2 3 2 2" xfId="12639" xr:uid="{B3F14B4C-4169-41CA-AADF-07BC7189959E}"/>
    <cellStyle name="Normal 17 3 2 3 2 2 2" xfId="28815" xr:uid="{7D1A9FB4-43A4-4F03-83F7-1FBC617D8976}"/>
    <cellStyle name="Normal 17 3 2 3 2 3" xfId="20727" xr:uid="{AFA7ED37-1BB0-4BDE-B3FA-12C949C97EB5}"/>
    <cellStyle name="Normal 17 3 2 3 3" xfId="7245" xr:uid="{00000000-0005-0000-0000-0000B10B0000}"/>
    <cellStyle name="Normal 17 3 2 3 3 2" xfId="15333" xr:uid="{503C682B-66B4-4D6A-B044-0855DEAB76AA}"/>
    <cellStyle name="Normal 17 3 2 3 3 2 2" xfId="31509" xr:uid="{958896E7-BE94-40BB-8F9A-74B0C3DBD0ED}"/>
    <cellStyle name="Normal 17 3 2 3 3 3" xfId="23421" xr:uid="{78AAE096-D114-49A2-8C5A-648CEDA0132C}"/>
    <cellStyle name="Normal 17 3 2 3 4" xfId="9943" xr:uid="{84EB3B48-37D9-4AB1-BE75-B3DFC2D315F1}"/>
    <cellStyle name="Normal 17 3 2 3 4 2" xfId="26119" xr:uid="{F1BE9E87-234C-47F8-9C26-8294D105AB1E}"/>
    <cellStyle name="Normal 17 3 2 3 5" xfId="18031" xr:uid="{757DC135-B560-41FF-B760-0D7940D41721}"/>
    <cellStyle name="Normal 17 3 2 4" xfId="3204" xr:uid="{00000000-0005-0000-0000-0000B20B0000}"/>
    <cellStyle name="Normal 17 3 2 4 2" xfId="11292" xr:uid="{6A5F3ED5-DD93-467D-8404-102733910737}"/>
    <cellStyle name="Normal 17 3 2 4 2 2" xfId="27468" xr:uid="{A3D31214-705F-4C26-ACEE-BF975001DE06}"/>
    <cellStyle name="Normal 17 3 2 4 3" xfId="19380" xr:uid="{F82179A3-EEAE-450A-AB7C-8529A881375F}"/>
    <cellStyle name="Normal 17 3 2 5" xfId="5898" xr:uid="{00000000-0005-0000-0000-0000B30B0000}"/>
    <cellStyle name="Normal 17 3 2 5 2" xfId="13986" xr:uid="{02B024FD-73C3-4A9E-8F0D-758ABA4587BC}"/>
    <cellStyle name="Normal 17 3 2 5 2 2" xfId="30162" xr:uid="{2497FED3-0467-4D56-852F-07A0DE3AA153}"/>
    <cellStyle name="Normal 17 3 2 5 3" xfId="22074" xr:uid="{61DCDB29-3613-42E7-A047-DDA50E9FF357}"/>
    <cellStyle name="Normal 17 3 2 6" xfId="8596" xr:uid="{73304D94-CD3F-4201-9A44-5B5DB70EF29D}"/>
    <cellStyle name="Normal 17 3 2 6 2" xfId="24772" xr:uid="{6C553248-151B-48AA-9B15-DBFD538C573B}"/>
    <cellStyle name="Normal 17 3 2 7" xfId="16684" xr:uid="{25974BA6-835E-452B-868E-080BF06206F6}"/>
    <cellStyle name="Normal 17 3 3" xfId="843" xr:uid="{00000000-0005-0000-0000-0000B40B0000}"/>
    <cellStyle name="Normal 17 3 3 2" xfId="2191" xr:uid="{00000000-0005-0000-0000-0000B50B0000}"/>
    <cellStyle name="Normal 17 3 3 2 2" xfId="4887" xr:uid="{00000000-0005-0000-0000-0000B60B0000}"/>
    <cellStyle name="Normal 17 3 3 2 2 2" xfId="12975" xr:uid="{A533CFDC-1F8C-404D-8424-CC376DD38579}"/>
    <cellStyle name="Normal 17 3 3 2 2 2 2" xfId="29151" xr:uid="{76C74A1E-396C-49FE-90E1-A729AA8A0912}"/>
    <cellStyle name="Normal 17 3 3 2 2 3" xfId="21063" xr:uid="{0D439945-4AAD-44E4-B694-6FDAF4E12EFE}"/>
    <cellStyle name="Normal 17 3 3 2 3" xfId="7581" xr:uid="{00000000-0005-0000-0000-0000B70B0000}"/>
    <cellStyle name="Normal 17 3 3 2 3 2" xfId="15669" xr:uid="{8B106E08-F14B-4823-AE92-1745389434E2}"/>
    <cellStyle name="Normal 17 3 3 2 3 2 2" xfId="31845" xr:uid="{B39FF812-F845-46DC-8E62-5D68C1B0374B}"/>
    <cellStyle name="Normal 17 3 3 2 3 3" xfId="23757" xr:uid="{D757046B-CE24-4B2F-89B5-DEDF19C1D6C2}"/>
    <cellStyle name="Normal 17 3 3 2 4" xfId="10279" xr:uid="{A974E210-1B1C-4E6D-9591-B7FEE757D53B}"/>
    <cellStyle name="Normal 17 3 3 2 4 2" xfId="26455" xr:uid="{B5CA653C-E47C-497E-96CD-1C226279C727}"/>
    <cellStyle name="Normal 17 3 3 2 5" xfId="18367" xr:uid="{64382217-2F73-4FFB-83D2-2902AAC3D6BA}"/>
    <cellStyle name="Normal 17 3 3 3" xfId="3540" xr:uid="{00000000-0005-0000-0000-0000B80B0000}"/>
    <cellStyle name="Normal 17 3 3 3 2" xfId="11628" xr:uid="{C94EE2DC-1C00-4DAD-A8CC-E4802598E610}"/>
    <cellStyle name="Normal 17 3 3 3 2 2" xfId="27804" xr:uid="{6118E6EC-DA99-49B5-9487-1D883FC49318}"/>
    <cellStyle name="Normal 17 3 3 3 3" xfId="19716" xr:uid="{890AD867-014D-4556-93B3-CA8D0748FC76}"/>
    <cellStyle name="Normal 17 3 3 4" xfId="6234" xr:uid="{00000000-0005-0000-0000-0000B90B0000}"/>
    <cellStyle name="Normal 17 3 3 4 2" xfId="14322" xr:uid="{56996CF6-B2C3-4822-BF7A-A901249A2A01}"/>
    <cellStyle name="Normal 17 3 3 4 2 2" xfId="30498" xr:uid="{6D14A62C-43D4-440F-BBF3-9808A5F416F3}"/>
    <cellStyle name="Normal 17 3 3 4 3" xfId="22410" xr:uid="{C0D4EA5B-89B7-483A-90D9-6496C69A296E}"/>
    <cellStyle name="Normal 17 3 3 5" xfId="8932" xr:uid="{4F9F4441-B926-4A48-A027-1455AB43B9D9}"/>
    <cellStyle name="Normal 17 3 3 5 2" xfId="25108" xr:uid="{0483B12A-40DE-4D59-9582-4BDF008ADE69}"/>
    <cellStyle name="Normal 17 3 3 6" xfId="17020" xr:uid="{611D195B-9AD5-487E-BF60-51985301AB13}"/>
    <cellStyle name="Normal 17 3 4" xfId="1519" xr:uid="{00000000-0005-0000-0000-0000BA0B0000}"/>
    <cellStyle name="Normal 17 3 4 2" xfId="4215" xr:uid="{00000000-0005-0000-0000-0000BB0B0000}"/>
    <cellStyle name="Normal 17 3 4 2 2" xfId="12303" xr:uid="{4AD95D3A-07DD-46B5-9B14-A64811EA6636}"/>
    <cellStyle name="Normal 17 3 4 2 2 2" xfId="28479" xr:uid="{BC8450B0-2F9B-4BE2-A626-4789FE42964F}"/>
    <cellStyle name="Normal 17 3 4 2 3" xfId="20391" xr:uid="{F4B682C6-3856-457D-8FA0-832F6CAAB9EB}"/>
    <cellStyle name="Normal 17 3 4 3" xfId="6909" xr:uid="{00000000-0005-0000-0000-0000BC0B0000}"/>
    <cellStyle name="Normal 17 3 4 3 2" xfId="14997" xr:uid="{1CA23466-3480-4CAB-930A-60D19F031414}"/>
    <cellStyle name="Normal 17 3 4 3 2 2" xfId="31173" xr:uid="{EAF2FAAD-B999-4400-9A84-BB6604A97F12}"/>
    <cellStyle name="Normal 17 3 4 3 3" xfId="23085" xr:uid="{E737F502-EFCA-40BD-89D0-6E2DBCAE66D9}"/>
    <cellStyle name="Normal 17 3 4 4" xfId="9607" xr:uid="{6F581971-7385-488E-AA7B-695FDA01ECFB}"/>
    <cellStyle name="Normal 17 3 4 4 2" xfId="25783" xr:uid="{75C274D7-BED1-4870-9BBE-4B9D662531D7}"/>
    <cellStyle name="Normal 17 3 4 5" xfId="17695" xr:uid="{0EE302E1-53DB-49E7-9C5B-63201F4C7C6A}"/>
    <cellStyle name="Normal 17 3 5" xfId="2868" xr:uid="{00000000-0005-0000-0000-0000BD0B0000}"/>
    <cellStyle name="Normal 17 3 5 2" xfId="10956" xr:uid="{36E1E6A9-FA98-4D17-AA88-11EBC8E80587}"/>
    <cellStyle name="Normal 17 3 5 2 2" xfId="27132" xr:uid="{7E895D06-9342-4D55-91C2-65432D86BD95}"/>
    <cellStyle name="Normal 17 3 5 3" xfId="19044" xr:uid="{FE957696-093E-4BAC-9434-302E151B8E94}"/>
    <cellStyle name="Normal 17 3 6" xfId="5562" xr:uid="{00000000-0005-0000-0000-0000BE0B0000}"/>
    <cellStyle name="Normal 17 3 6 2" xfId="13650" xr:uid="{8DF9D4E3-26EE-4021-B80E-4FEC52022DBB}"/>
    <cellStyle name="Normal 17 3 6 2 2" xfId="29826" xr:uid="{6C7111F9-AB84-436F-8CF6-BDD95C6D837D}"/>
    <cellStyle name="Normal 17 3 6 3" xfId="21738" xr:uid="{8B4A0E79-6560-4A7C-8CEA-9B627E6CF111}"/>
    <cellStyle name="Normal 17 3 7" xfId="8260" xr:uid="{32FC663F-AAD0-426D-BD2F-D7F87BB3E150}"/>
    <cellStyle name="Normal 17 3 7 2" xfId="24436" xr:uid="{886E9E01-BEE2-4147-B911-D57B706CA8CE}"/>
    <cellStyle name="Normal 17 3 8" xfId="16348" xr:uid="{F692F9C6-CFA0-4AE2-9D27-D7F2BB272E06}"/>
    <cellStyle name="Normal 17 4" xfId="110" xr:uid="{00000000-0005-0000-0000-0000BF0B0000}"/>
    <cellStyle name="Normal 17 4 2" xfId="514" xr:uid="{00000000-0005-0000-0000-0000C00B0000}"/>
    <cellStyle name="Normal 17 4 2 2" xfId="1189" xr:uid="{00000000-0005-0000-0000-0000C10B0000}"/>
    <cellStyle name="Normal 17 4 2 2 2" xfId="2537" xr:uid="{00000000-0005-0000-0000-0000C20B0000}"/>
    <cellStyle name="Normal 17 4 2 2 2 2" xfId="5233" xr:uid="{00000000-0005-0000-0000-0000C30B0000}"/>
    <cellStyle name="Normal 17 4 2 2 2 2 2" xfId="13321" xr:uid="{31E0AADF-A47E-41C1-A87A-81357873A16D}"/>
    <cellStyle name="Normal 17 4 2 2 2 2 2 2" xfId="29497" xr:uid="{8D978DAD-A763-4DC2-A29C-3DF340B5C820}"/>
    <cellStyle name="Normal 17 4 2 2 2 2 3" xfId="21409" xr:uid="{9E91DB27-08EA-4C56-8D6F-39727885D844}"/>
    <cellStyle name="Normal 17 4 2 2 2 3" xfId="7927" xr:uid="{00000000-0005-0000-0000-0000C40B0000}"/>
    <cellStyle name="Normal 17 4 2 2 2 3 2" xfId="16015" xr:uid="{3893A699-0FFF-4A73-A689-F782CAC13A2C}"/>
    <cellStyle name="Normal 17 4 2 2 2 3 2 2" xfId="32191" xr:uid="{ED95114B-2CAB-4ED1-8957-A941BBA24590}"/>
    <cellStyle name="Normal 17 4 2 2 2 3 3" xfId="24103" xr:uid="{68EB0D39-6F8B-4E4D-A731-69F3AEA0BFC0}"/>
    <cellStyle name="Normal 17 4 2 2 2 4" xfId="10625" xr:uid="{97D254A8-A5CE-4226-8704-AD0C31FC5398}"/>
    <cellStyle name="Normal 17 4 2 2 2 4 2" xfId="26801" xr:uid="{A29072D4-A9F0-46A7-AE87-949704C9C07F}"/>
    <cellStyle name="Normal 17 4 2 2 2 5" xfId="18713" xr:uid="{62390722-E1B0-4F62-A2F8-DEA77E0D20E1}"/>
    <cellStyle name="Normal 17 4 2 2 3" xfId="3886" xr:uid="{00000000-0005-0000-0000-0000C50B0000}"/>
    <cellStyle name="Normal 17 4 2 2 3 2" xfId="11974" xr:uid="{B4E7F3D4-ED78-456B-96AB-78CC607131DB}"/>
    <cellStyle name="Normal 17 4 2 2 3 2 2" xfId="28150" xr:uid="{DBC76A0F-4D8A-4A56-BA1E-A7A20A3EF231}"/>
    <cellStyle name="Normal 17 4 2 2 3 3" xfId="20062" xr:uid="{4B38CF61-7273-4619-BDA6-65888125BC16}"/>
    <cellStyle name="Normal 17 4 2 2 4" xfId="6580" xr:uid="{00000000-0005-0000-0000-0000C60B0000}"/>
    <cellStyle name="Normal 17 4 2 2 4 2" xfId="14668" xr:uid="{34644039-BBA5-4EF7-BC7C-05AE2DBF601C}"/>
    <cellStyle name="Normal 17 4 2 2 4 2 2" xfId="30844" xr:uid="{0A246A53-9FDD-4F2C-B377-39FB0166C37A}"/>
    <cellStyle name="Normal 17 4 2 2 4 3" xfId="22756" xr:uid="{94994B66-869E-421D-9881-9E0DE47E3265}"/>
    <cellStyle name="Normal 17 4 2 2 5" xfId="9278" xr:uid="{D70D3AAD-1C66-418A-8333-EC5E8B4D5231}"/>
    <cellStyle name="Normal 17 4 2 2 5 2" xfId="25454" xr:uid="{84891E41-BB16-4991-A2F2-7F4169BF8CE0}"/>
    <cellStyle name="Normal 17 4 2 2 6" xfId="17366" xr:uid="{971B6CB6-662B-44A2-8BB2-8DCABE93E538}"/>
    <cellStyle name="Normal 17 4 2 3" xfId="1865" xr:uid="{00000000-0005-0000-0000-0000C70B0000}"/>
    <cellStyle name="Normal 17 4 2 3 2" xfId="4561" xr:uid="{00000000-0005-0000-0000-0000C80B0000}"/>
    <cellStyle name="Normal 17 4 2 3 2 2" xfId="12649" xr:uid="{4738EC11-D546-4631-907D-8869A3DD6E16}"/>
    <cellStyle name="Normal 17 4 2 3 2 2 2" xfId="28825" xr:uid="{5B76F9B9-2F1A-4EBC-9CAB-A6755C4CC0DA}"/>
    <cellStyle name="Normal 17 4 2 3 2 3" xfId="20737" xr:uid="{B997B284-937F-442C-A2B8-FDA00AC2D458}"/>
    <cellStyle name="Normal 17 4 2 3 3" xfId="7255" xr:uid="{00000000-0005-0000-0000-0000C90B0000}"/>
    <cellStyle name="Normal 17 4 2 3 3 2" xfId="15343" xr:uid="{F265FE4A-2F65-4CFE-8BB9-695B3FF3F5E5}"/>
    <cellStyle name="Normal 17 4 2 3 3 2 2" xfId="31519" xr:uid="{4FAF7028-41AA-473F-9537-11499815DF79}"/>
    <cellStyle name="Normal 17 4 2 3 3 3" xfId="23431" xr:uid="{25CFAE65-AE0F-4376-8D6A-77BD998F004B}"/>
    <cellStyle name="Normal 17 4 2 3 4" xfId="9953" xr:uid="{DF76EFF1-017D-40DA-B776-7D0476ADDB15}"/>
    <cellStyle name="Normal 17 4 2 3 4 2" xfId="26129" xr:uid="{A51D91B1-77EC-426A-B9BD-5A28B9724CAF}"/>
    <cellStyle name="Normal 17 4 2 3 5" xfId="18041" xr:uid="{6407D610-A19D-4106-93B0-93F8508BB525}"/>
    <cellStyle name="Normal 17 4 2 4" xfId="3214" xr:uid="{00000000-0005-0000-0000-0000CA0B0000}"/>
    <cellStyle name="Normal 17 4 2 4 2" xfId="11302" xr:uid="{DF512205-A71C-42D4-8573-443609CE3532}"/>
    <cellStyle name="Normal 17 4 2 4 2 2" xfId="27478" xr:uid="{207A95BD-A1F0-4B32-8498-44AF8F6BC65A}"/>
    <cellStyle name="Normal 17 4 2 4 3" xfId="19390" xr:uid="{9C772F37-5A87-4D17-AAB8-51091FFE54F1}"/>
    <cellStyle name="Normal 17 4 2 5" xfId="5908" xr:uid="{00000000-0005-0000-0000-0000CB0B0000}"/>
    <cellStyle name="Normal 17 4 2 5 2" xfId="13996" xr:uid="{8CDE7EFD-800B-4145-B01D-59818BBDAF8B}"/>
    <cellStyle name="Normal 17 4 2 5 2 2" xfId="30172" xr:uid="{FC8AFCBD-27C9-42CF-9490-64168775699A}"/>
    <cellStyle name="Normal 17 4 2 5 3" xfId="22084" xr:uid="{076054E2-F72E-4C28-BEFD-A2AAAE628C74}"/>
    <cellStyle name="Normal 17 4 2 6" xfId="8606" xr:uid="{ABEA5A53-1B28-44CD-B184-CCCA8065C003}"/>
    <cellStyle name="Normal 17 4 2 6 2" xfId="24782" xr:uid="{BA8DBDE5-F4CC-4B57-8A21-E2DED3D7BB91}"/>
    <cellStyle name="Normal 17 4 2 7" xfId="16694" xr:uid="{76487DAC-5759-47F2-BE50-1D2D2AF54303}"/>
    <cellStyle name="Normal 17 4 3" xfId="853" xr:uid="{00000000-0005-0000-0000-0000CC0B0000}"/>
    <cellStyle name="Normal 17 4 3 2" xfId="2201" xr:uid="{00000000-0005-0000-0000-0000CD0B0000}"/>
    <cellStyle name="Normal 17 4 3 2 2" xfId="4897" xr:uid="{00000000-0005-0000-0000-0000CE0B0000}"/>
    <cellStyle name="Normal 17 4 3 2 2 2" xfId="12985" xr:uid="{672182B8-1BCB-47CD-9688-117BA876F42B}"/>
    <cellStyle name="Normal 17 4 3 2 2 2 2" xfId="29161" xr:uid="{7C89536D-24C3-45BD-9AA9-3F375583F2A4}"/>
    <cellStyle name="Normal 17 4 3 2 2 3" xfId="21073" xr:uid="{31102200-D6F9-450F-855D-74B20ED4490B}"/>
    <cellStyle name="Normal 17 4 3 2 3" xfId="7591" xr:uid="{00000000-0005-0000-0000-0000CF0B0000}"/>
    <cellStyle name="Normal 17 4 3 2 3 2" xfId="15679" xr:uid="{D9A0EB7D-5063-4761-B822-2116A2633A3C}"/>
    <cellStyle name="Normal 17 4 3 2 3 2 2" xfId="31855" xr:uid="{75414509-6293-426C-BBA4-0E28FACF8B4C}"/>
    <cellStyle name="Normal 17 4 3 2 3 3" xfId="23767" xr:uid="{B5A6D414-D567-4B5A-BEB9-8351BD095161}"/>
    <cellStyle name="Normal 17 4 3 2 4" xfId="10289" xr:uid="{DD1FA766-7EA8-4B6D-9116-B410B479EB47}"/>
    <cellStyle name="Normal 17 4 3 2 4 2" xfId="26465" xr:uid="{CF4D4EAD-6B8E-462B-9A74-B7F74ED1BC05}"/>
    <cellStyle name="Normal 17 4 3 2 5" xfId="18377" xr:uid="{7B5F4343-B9D5-44F2-A1C2-6B032F90E3CD}"/>
    <cellStyle name="Normal 17 4 3 3" xfId="3550" xr:uid="{00000000-0005-0000-0000-0000D00B0000}"/>
    <cellStyle name="Normal 17 4 3 3 2" xfId="11638" xr:uid="{DC2250ED-D7E6-4B88-8378-648A586CC3EF}"/>
    <cellStyle name="Normal 17 4 3 3 2 2" xfId="27814" xr:uid="{083EDD14-1E4B-4777-9985-72C7DEAF27C9}"/>
    <cellStyle name="Normal 17 4 3 3 3" xfId="19726" xr:uid="{06C6B52C-82EE-47F4-B3A3-365F8591566D}"/>
    <cellStyle name="Normal 17 4 3 4" xfId="6244" xr:uid="{00000000-0005-0000-0000-0000D10B0000}"/>
    <cellStyle name="Normal 17 4 3 4 2" xfId="14332" xr:uid="{8CB37C64-25B7-49AE-94C7-A24943525621}"/>
    <cellStyle name="Normal 17 4 3 4 2 2" xfId="30508" xr:uid="{44592315-61A4-4A68-9E73-B2D440D2519C}"/>
    <cellStyle name="Normal 17 4 3 4 3" xfId="22420" xr:uid="{922E065B-425D-40DC-81A3-67C04CD2F69C}"/>
    <cellStyle name="Normal 17 4 3 5" xfId="8942" xr:uid="{0470AAFC-3403-447E-BF17-6415B4FF3AB4}"/>
    <cellStyle name="Normal 17 4 3 5 2" xfId="25118" xr:uid="{0D97C5F2-6272-41F7-A75A-48D373207120}"/>
    <cellStyle name="Normal 17 4 3 6" xfId="17030" xr:uid="{A4121D52-99B2-4E29-8974-D4A4ED1BB074}"/>
    <cellStyle name="Normal 17 4 4" xfId="1529" xr:uid="{00000000-0005-0000-0000-0000D20B0000}"/>
    <cellStyle name="Normal 17 4 4 2" xfId="4225" xr:uid="{00000000-0005-0000-0000-0000D30B0000}"/>
    <cellStyle name="Normal 17 4 4 2 2" xfId="12313" xr:uid="{EBA4CF89-0BBE-4E8E-B7D6-C511CC175AFD}"/>
    <cellStyle name="Normal 17 4 4 2 2 2" xfId="28489" xr:uid="{EF1EE310-ACDC-48BD-B0AC-BCD5980CD7D0}"/>
    <cellStyle name="Normal 17 4 4 2 3" xfId="20401" xr:uid="{1AE28ACA-62AB-49F7-89BC-9632427EF2E3}"/>
    <cellStyle name="Normal 17 4 4 3" xfId="6919" xr:uid="{00000000-0005-0000-0000-0000D40B0000}"/>
    <cellStyle name="Normal 17 4 4 3 2" xfId="15007" xr:uid="{4E55F996-CFFD-4298-98D0-922AC1CE5358}"/>
    <cellStyle name="Normal 17 4 4 3 2 2" xfId="31183" xr:uid="{65213213-ED1A-454B-AD9A-7122D0A06E80}"/>
    <cellStyle name="Normal 17 4 4 3 3" xfId="23095" xr:uid="{B89331D9-CE79-4B01-B873-AE3E4EC9AD1E}"/>
    <cellStyle name="Normal 17 4 4 4" xfId="9617" xr:uid="{F8256ABA-50E2-4233-ADB6-A27D5E0692E4}"/>
    <cellStyle name="Normal 17 4 4 4 2" xfId="25793" xr:uid="{790A0672-8D7F-4249-9F70-1FA8E0490441}"/>
    <cellStyle name="Normal 17 4 4 5" xfId="17705" xr:uid="{E90BFD73-7492-4678-AE3D-8E36CA2D86DB}"/>
    <cellStyle name="Normal 17 4 5" xfId="2878" xr:uid="{00000000-0005-0000-0000-0000D50B0000}"/>
    <cellStyle name="Normal 17 4 5 2" xfId="10966" xr:uid="{BC558057-0851-422B-98FB-3EAC893F9975}"/>
    <cellStyle name="Normal 17 4 5 2 2" xfId="27142" xr:uid="{1886397E-5354-4161-A9D6-B930AE943828}"/>
    <cellStyle name="Normal 17 4 5 3" xfId="19054" xr:uid="{06F22E71-2306-4B90-9B42-387969A91C38}"/>
    <cellStyle name="Normal 17 4 6" xfId="5572" xr:uid="{00000000-0005-0000-0000-0000D60B0000}"/>
    <cellStyle name="Normal 17 4 6 2" xfId="13660" xr:uid="{37C47A03-9E52-40C5-B841-0F5B3D93949D}"/>
    <cellStyle name="Normal 17 4 6 2 2" xfId="29836" xr:uid="{7431A9C1-C0B5-4D25-9C84-DD597F5BD757}"/>
    <cellStyle name="Normal 17 4 6 3" xfId="21748" xr:uid="{D3C4FA40-D6DA-4FA2-9BDA-46A96B1CF029}"/>
    <cellStyle name="Normal 17 4 7" xfId="8270" xr:uid="{2DBC30CA-DE6D-4B64-B3D0-3636C3ED1CD5}"/>
    <cellStyle name="Normal 17 4 7 2" xfId="24446" xr:uid="{84A453AA-2E73-4827-B302-4211DA2B1BBB}"/>
    <cellStyle name="Normal 17 4 8" xfId="16358" xr:uid="{4BE3E1AA-A70E-4D2D-ABDF-B1178D5A539E}"/>
    <cellStyle name="Normal 17 5" xfId="171" xr:uid="{00000000-0005-0000-0000-0000D70B0000}"/>
    <cellStyle name="Normal 17 5 2" xfId="559" xr:uid="{00000000-0005-0000-0000-0000D80B0000}"/>
    <cellStyle name="Normal 17 5 2 2" xfId="1234" xr:uid="{00000000-0005-0000-0000-0000D90B0000}"/>
    <cellStyle name="Normal 17 5 2 2 2" xfId="2582" xr:uid="{00000000-0005-0000-0000-0000DA0B0000}"/>
    <cellStyle name="Normal 17 5 2 2 2 2" xfId="5278" xr:uid="{00000000-0005-0000-0000-0000DB0B0000}"/>
    <cellStyle name="Normal 17 5 2 2 2 2 2" xfId="13366" xr:uid="{BA457F53-26F2-4091-8B73-29744A6C7EEB}"/>
    <cellStyle name="Normal 17 5 2 2 2 2 2 2" xfId="29542" xr:uid="{F08F7969-4CF5-48D8-9901-C756A49C25DC}"/>
    <cellStyle name="Normal 17 5 2 2 2 2 3" xfId="21454" xr:uid="{21D3CEBE-9D81-4923-9AD3-94CAE07327C2}"/>
    <cellStyle name="Normal 17 5 2 2 2 3" xfId="7972" xr:uid="{00000000-0005-0000-0000-0000DC0B0000}"/>
    <cellStyle name="Normal 17 5 2 2 2 3 2" xfId="16060" xr:uid="{698E5636-F253-4D97-830B-0429120B9C94}"/>
    <cellStyle name="Normal 17 5 2 2 2 3 2 2" xfId="32236" xr:uid="{4ADC2BFE-93E1-43DA-B187-1B8F2460E2C2}"/>
    <cellStyle name="Normal 17 5 2 2 2 3 3" xfId="24148" xr:uid="{481BB9CD-ABC1-4A6D-B07F-A0DB5310EB90}"/>
    <cellStyle name="Normal 17 5 2 2 2 4" xfId="10670" xr:uid="{4B2746F4-5CDD-4887-AFE6-5D74EBB2AFA6}"/>
    <cellStyle name="Normal 17 5 2 2 2 4 2" xfId="26846" xr:uid="{F2ECB60E-C1FB-4FAF-A7C9-D8080F8BFF7A}"/>
    <cellStyle name="Normal 17 5 2 2 2 5" xfId="18758" xr:uid="{E90535C4-64F7-411E-8245-CB6B901B5C15}"/>
    <cellStyle name="Normal 17 5 2 2 3" xfId="3931" xr:uid="{00000000-0005-0000-0000-0000DD0B0000}"/>
    <cellStyle name="Normal 17 5 2 2 3 2" xfId="12019" xr:uid="{29DCD1B9-0D21-44F4-B057-DFC025C85A82}"/>
    <cellStyle name="Normal 17 5 2 2 3 2 2" xfId="28195" xr:uid="{A7850E1C-F66F-4439-A229-C728A4ABDCDC}"/>
    <cellStyle name="Normal 17 5 2 2 3 3" xfId="20107" xr:uid="{56DCD149-7604-4DBA-B5E0-43A6F2642B40}"/>
    <cellStyle name="Normal 17 5 2 2 4" xfId="6625" xr:uid="{00000000-0005-0000-0000-0000DE0B0000}"/>
    <cellStyle name="Normal 17 5 2 2 4 2" xfId="14713" xr:uid="{4CAF8929-6187-4430-AF07-63A038922BD8}"/>
    <cellStyle name="Normal 17 5 2 2 4 2 2" xfId="30889" xr:uid="{368DBF95-0AA8-463A-A17B-E3AE69A08C80}"/>
    <cellStyle name="Normal 17 5 2 2 4 3" xfId="22801" xr:uid="{AA1E4A5B-7CF3-4AC0-97CA-938F344D93A7}"/>
    <cellStyle name="Normal 17 5 2 2 5" xfId="9323" xr:uid="{8FB2A3BC-63C7-49F9-87CE-96DF2E3F3773}"/>
    <cellStyle name="Normal 17 5 2 2 5 2" xfId="25499" xr:uid="{3DB8EA81-4B1F-4AEA-AF2F-DB4B5037D871}"/>
    <cellStyle name="Normal 17 5 2 2 6" xfId="17411" xr:uid="{F3866AA0-9038-40DA-BA27-8D2CEAD2FDB4}"/>
    <cellStyle name="Normal 17 5 2 3" xfId="1910" xr:uid="{00000000-0005-0000-0000-0000DF0B0000}"/>
    <cellStyle name="Normal 17 5 2 3 2" xfId="4606" xr:uid="{00000000-0005-0000-0000-0000E00B0000}"/>
    <cellStyle name="Normal 17 5 2 3 2 2" xfId="12694" xr:uid="{46A4F359-BBAB-49F2-8FC9-DDC3FF6C6D94}"/>
    <cellStyle name="Normal 17 5 2 3 2 2 2" xfId="28870" xr:uid="{3EA3C6B7-D11A-4F59-9F5D-36CCC3949BC0}"/>
    <cellStyle name="Normal 17 5 2 3 2 3" xfId="20782" xr:uid="{A676DB16-5459-4A63-8B6C-7006E495FB77}"/>
    <cellStyle name="Normal 17 5 2 3 3" xfId="7300" xr:uid="{00000000-0005-0000-0000-0000E10B0000}"/>
    <cellStyle name="Normal 17 5 2 3 3 2" xfId="15388" xr:uid="{773B627E-311F-4AD4-B13A-AB1A2A4EAD8B}"/>
    <cellStyle name="Normal 17 5 2 3 3 2 2" xfId="31564" xr:uid="{379BE964-F6D1-4D05-884A-6BFF2E4B7B94}"/>
    <cellStyle name="Normal 17 5 2 3 3 3" xfId="23476" xr:uid="{4E483B85-0886-4309-BAA9-18C82EB4E70D}"/>
    <cellStyle name="Normal 17 5 2 3 4" xfId="9998" xr:uid="{E0FA0813-DC3D-438B-9A49-076E6232E4CE}"/>
    <cellStyle name="Normal 17 5 2 3 4 2" xfId="26174" xr:uid="{B0C03A81-31C2-40DA-943B-3A79D6B7E2F9}"/>
    <cellStyle name="Normal 17 5 2 3 5" xfId="18086" xr:uid="{A6A033B0-C087-4F9D-B296-3ED6E5E24277}"/>
    <cellStyle name="Normal 17 5 2 4" xfId="3259" xr:uid="{00000000-0005-0000-0000-0000E20B0000}"/>
    <cellStyle name="Normal 17 5 2 4 2" xfId="11347" xr:uid="{72B771FF-F0B9-46D1-A509-1E7784385638}"/>
    <cellStyle name="Normal 17 5 2 4 2 2" xfId="27523" xr:uid="{C7BFA0BF-064F-45AD-BABE-AA62D5DDC76F}"/>
    <cellStyle name="Normal 17 5 2 4 3" xfId="19435" xr:uid="{B2E1DFF7-CFEF-492B-B36E-31494CF32908}"/>
    <cellStyle name="Normal 17 5 2 5" xfId="5953" xr:uid="{00000000-0005-0000-0000-0000E30B0000}"/>
    <cellStyle name="Normal 17 5 2 5 2" xfId="14041" xr:uid="{8E1C70E6-84DB-4C38-AB59-39C1C767A13C}"/>
    <cellStyle name="Normal 17 5 2 5 2 2" xfId="30217" xr:uid="{F46D243A-D98A-45B4-A5A6-FCEACFC42405}"/>
    <cellStyle name="Normal 17 5 2 5 3" xfId="22129" xr:uid="{122DA310-CB6B-4543-9609-7EFE3D7B43F6}"/>
    <cellStyle name="Normal 17 5 2 6" xfId="8651" xr:uid="{7F5C6A85-4584-4B00-8C5B-A108373CDCEA}"/>
    <cellStyle name="Normal 17 5 2 6 2" xfId="24827" xr:uid="{F3E4FADE-8F90-4C48-BB42-ABC78E9E91CA}"/>
    <cellStyle name="Normal 17 5 2 7" xfId="16739" xr:uid="{FC90C168-3AF1-487C-94AD-39CDD807B3B0}"/>
    <cellStyle name="Normal 17 5 3" xfId="898" xr:uid="{00000000-0005-0000-0000-0000E40B0000}"/>
    <cellStyle name="Normal 17 5 3 2" xfId="2246" xr:uid="{00000000-0005-0000-0000-0000E50B0000}"/>
    <cellStyle name="Normal 17 5 3 2 2" xfId="4942" xr:uid="{00000000-0005-0000-0000-0000E60B0000}"/>
    <cellStyle name="Normal 17 5 3 2 2 2" xfId="13030" xr:uid="{943088A6-7938-4367-BA3C-5AC7FF84B481}"/>
    <cellStyle name="Normal 17 5 3 2 2 2 2" xfId="29206" xr:uid="{C3CFC518-09C0-4C6E-9810-C9582F8AC92D}"/>
    <cellStyle name="Normal 17 5 3 2 2 3" xfId="21118" xr:uid="{11C2E67C-939C-4E2B-AD3B-4E860FF297F6}"/>
    <cellStyle name="Normal 17 5 3 2 3" xfId="7636" xr:uid="{00000000-0005-0000-0000-0000E70B0000}"/>
    <cellStyle name="Normal 17 5 3 2 3 2" xfId="15724" xr:uid="{2D5DF416-5C58-4FED-97F9-FA3E7F63DDC6}"/>
    <cellStyle name="Normal 17 5 3 2 3 2 2" xfId="31900" xr:uid="{D4951AD1-6CE8-4195-A671-88DA2A2540BF}"/>
    <cellStyle name="Normal 17 5 3 2 3 3" xfId="23812" xr:uid="{12F55922-713B-4474-AF21-68929D1BC1B8}"/>
    <cellStyle name="Normal 17 5 3 2 4" xfId="10334" xr:uid="{F7711356-AF02-40C1-8489-305A64B384D0}"/>
    <cellStyle name="Normal 17 5 3 2 4 2" xfId="26510" xr:uid="{5A9F8FC8-818C-4326-8475-D77ADD3095F6}"/>
    <cellStyle name="Normal 17 5 3 2 5" xfId="18422" xr:uid="{FC6E4794-1CE8-44AD-B149-B0FFBE158620}"/>
    <cellStyle name="Normal 17 5 3 3" xfId="3595" xr:uid="{00000000-0005-0000-0000-0000E80B0000}"/>
    <cellStyle name="Normal 17 5 3 3 2" xfId="11683" xr:uid="{88239A27-418E-4D5E-9868-F4E82D9D5487}"/>
    <cellStyle name="Normal 17 5 3 3 2 2" xfId="27859" xr:uid="{11BFA3D5-5BCA-48BF-8A47-1A891627CEED}"/>
    <cellStyle name="Normal 17 5 3 3 3" xfId="19771" xr:uid="{C833EB2C-8760-42DD-A089-D58A0322DF64}"/>
    <cellStyle name="Normal 17 5 3 4" xfId="6289" xr:uid="{00000000-0005-0000-0000-0000E90B0000}"/>
    <cellStyle name="Normal 17 5 3 4 2" xfId="14377" xr:uid="{2ED70542-E0F3-4F5A-A15D-BA18F2F36A00}"/>
    <cellStyle name="Normal 17 5 3 4 2 2" xfId="30553" xr:uid="{391F762A-34B7-4B19-9908-4BA8F04EF4A7}"/>
    <cellStyle name="Normal 17 5 3 4 3" xfId="22465" xr:uid="{659B942D-04B5-4D36-AAB5-F9BB088F38B9}"/>
    <cellStyle name="Normal 17 5 3 5" xfId="8987" xr:uid="{72A3C377-3C21-426A-AD4B-C4A31E5D9CED}"/>
    <cellStyle name="Normal 17 5 3 5 2" xfId="25163" xr:uid="{3B05F2C0-F22F-4905-A544-608F5157420E}"/>
    <cellStyle name="Normal 17 5 3 6" xfId="17075" xr:uid="{0D9840DE-10EE-4AC9-84DA-2767CDAEF839}"/>
    <cellStyle name="Normal 17 5 4" xfId="1574" xr:uid="{00000000-0005-0000-0000-0000EA0B0000}"/>
    <cellStyle name="Normal 17 5 4 2" xfId="4270" xr:uid="{00000000-0005-0000-0000-0000EB0B0000}"/>
    <cellStyle name="Normal 17 5 4 2 2" xfId="12358" xr:uid="{5295701E-3A2B-4308-A85F-743BE7C8F70E}"/>
    <cellStyle name="Normal 17 5 4 2 2 2" xfId="28534" xr:uid="{FE6CCFCC-34F9-489E-96AF-066FBC9FBD17}"/>
    <cellStyle name="Normal 17 5 4 2 3" xfId="20446" xr:uid="{5BA5EB85-51C0-4DCA-9561-0209B9BC2DCA}"/>
    <cellStyle name="Normal 17 5 4 3" xfId="6964" xr:uid="{00000000-0005-0000-0000-0000EC0B0000}"/>
    <cellStyle name="Normal 17 5 4 3 2" xfId="15052" xr:uid="{8F1A8043-3E5E-438E-B56D-FF5F52F30B8A}"/>
    <cellStyle name="Normal 17 5 4 3 2 2" xfId="31228" xr:uid="{01FF3F05-F768-4C43-895F-B23DD25E0F36}"/>
    <cellStyle name="Normal 17 5 4 3 3" xfId="23140" xr:uid="{FABA70A9-C42D-4157-B6DA-3EA4181888CD}"/>
    <cellStyle name="Normal 17 5 4 4" xfId="9662" xr:uid="{F5F6423C-1C51-42A2-B686-7088C8239F5B}"/>
    <cellStyle name="Normal 17 5 4 4 2" xfId="25838" xr:uid="{66E39919-EA6B-4D7F-991A-25C9EAC8435B}"/>
    <cellStyle name="Normal 17 5 4 5" xfId="17750" xr:uid="{34F75288-3733-4E09-90A4-D8FBC084BF1F}"/>
    <cellStyle name="Normal 17 5 5" xfId="2923" xr:uid="{00000000-0005-0000-0000-0000ED0B0000}"/>
    <cellStyle name="Normal 17 5 5 2" xfId="11011" xr:uid="{5D4D0B82-06DF-43E6-AD87-CAC6A0777270}"/>
    <cellStyle name="Normal 17 5 5 2 2" xfId="27187" xr:uid="{8F958488-CC07-4B8A-9870-D8A180BAB686}"/>
    <cellStyle name="Normal 17 5 5 3" xfId="19099" xr:uid="{4F544F04-C490-4407-8057-7565CF253CD7}"/>
    <cellStyle name="Normal 17 5 6" xfId="5617" xr:uid="{00000000-0005-0000-0000-0000EE0B0000}"/>
    <cellStyle name="Normal 17 5 6 2" xfId="13705" xr:uid="{AC5B01AA-03C0-4744-8A1C-9C94CB841086}"/>
    <cellStyle name="Normal 17 5 6 2 2" xfId="29881" xr:uid="{AAAF8D07-6D38-4A74-A80B-445454F06422}"/>
    <cellStyle name="Normal 17 5 6 3" xfId="21793" xr:uid="{3E10BBB0-8808-4810-9439-EBB165A86FF0}"/>
    <cellStyle name="Normal 17 5 7" xfId="8315" xr:uid="{F4654E88-0CF0-4449-90EE-0457DD665E6C}"/>
    <cellStyle name="Normal 17 5 7 2" xfId="24491" xr:uid="{038A3E23-888A-4945-8ECB-578016A8EB3A}"/>
    <cellStyle name="Normal 17 5 8" xfId="16403" xr:uid="{BDAD6E19-9523-4C6C-8F61-7A4DC3B3D6D1}"/>
    <cellStyle name="Normal 17 6" xfId="209" xr:uid="{00000000-0005-0000-0000-0000EF0B0000}"/>
    <cellStyle name="Normal 17 6 2" xfId="591" xr:uid="{00000000-0005-0000-0000-0000F00B0000}"/>
    <cellStyle name="Normal 17 6 2 2" xfId="1266" xr:uid="{00000000-0005-0000-0000-0000F10B0000}"/>
    <cellStyle name="Normal 17 6 2 2 2" xfId="2614" xr:uid="{00000000-0005-0000-0000-0000F20B0000}"/>
    <cellStyle name="Normal 17 6 2 2 2 2" xfId="5310" xr:uid="{00000000-0005-0000-0000-0000F30B0000}"/>
    <cellStyle name="Normal 17 6 2 2 2 2 2" xfId="13398" xr:uid="{50FDEB4E-2194-4BE9-BE2F-27C604F032F2}"/>
    <cellStyle name="Normal 17 6 2 2 2 2 2 2" xfId="29574" xr:uid="{A0076469-BCE2-4A8E-B2B2-83B97271A2AE}"/>
    <cellStyle name="Normal 17 6 2 2 2 2 3" xfId="21486" xr:uid="{75FBAF44-CDAD-47CA-9EBA-713D645B865F}"/>
    <cellStyle name="Normal 17 6 2 2 2 3" xfId="8004" xr:uid="{00000000-0005-0000-0000-0000F40B0000}"/>
    <cellStyle name="Normal 17 6 2 2 2 3 2" xfId="16092" xr:uid="{6062A8D0-FAF6-473E-9D33-2FAE4312FE55}"/>
    <cellStyle name="Normal 17 6 2 2 2 3 2 2" xfId="32268" xr:uid="{E819DFAD-8598-485C-A530-21FECCAC73B3}"/>
    <cellStyle name="Normal 17 6 2 2 2 3 3" xfId="24180" xr:uid="{3C259147-8F61-43F6-9E4D-E755C3027D20}"/>
    <cellStyle name="Normal 17 6 2 2 2 4" xfId="10702" xr:uid="{0716BB75-F057-49A3-B964-D83F5487CA23}"/>
    <cellStyle name="Normal 17 6 2 2 2 4 2" xfId="26878" xr:uid="{A2AC492B-BBC5-45E3-A420-4E306BCFB155}"/>
    <cellStyle name="Normal 17 6 2 2 2 5" xfId="18790" xr:uid="{CC990B11-176D-4CB5-8D6A-0CA8B23ABCE2}"/>
    <cellStyle name="Normal 17 6 2 2 3" xfId="3963" xr:uid="{00000000-0005-0000-0000-0000F50B0000}"/>
    <cellStyle name="Normal 17 6 2 2 3 2" xfId="12051" xr:uid="{F21A0833-AEFA-4DCD-A5B4-8A2166035645}"/>
    <cellStyle name="Normal 17 6 2 2 3 2 2" xfId="28227" xr:uid="{9401EFBD-6204-4297-9EF8-0072F808CB46}"/>
    <cellStyle name="Normal 17 6 2 2 3 3" xfId="20139" xr:uid="{AF2B5D61-6313-41E8-9A66-D96FA7E3A213}"/>
    <cellStyle name="Normal 17 6 2 2 4" xfId="6657" xr:uid="{00000000-0005-0000-0000-0000F60B0000}"/>
    <cellStyle name="Normal 17 6 2 2 4 2" xfId="14745" xr:uid="{AB4FD5DF-53ED-4F21-B095-892FC3D3A5C5}"/>
    <cellStyle name="Normal 17 6 2 2 4 2 2" xfId="30921" xr:uid="{846E8515-E53B-4D7E-BDBB-28826BC88734}"/>
    <cellStyle name="Normal 17 6 2 2 4 3" xfId="22833" xr:uid="{2677B250-F3B8-435C-8776-9100B4D170D3}"/>
    <cellStyle name="Normal 17 6 2 2 5" xfId="9355" xr:uid="{C2849025-41C6-48A0-944A-6FB0826BF2C3}"/>
    <cellStyle name="Normal 17 6 2 2 5 2" xfId="25531" xr:uid="{314932BD-954C-4339-B989-C0F99BEDE4D9}"/>
    <cellStyle name="Normal 17 6 2 2 6" xfId="17443" xr:uid="{B521C382-42B4-477E-A3F7-454784D82319}"/>
    <cellStyle name="Normal 17 6 2 3" xfId="1942" xr:uid="{00000000-0005-0000-0000-0000F70B0000}"/>
    <cellStyle name="Normal 17 6 2 3 2" xfId="4638" xr:uid="{00000000-0005-0000-0000-0000F80B0000}"/>
    <cellStyle name="Normal 17 6 2 3 2 2" xfId="12726" xr:uid="{E794B203-B908-417E-AB92-65F76D092CDE}"/>
    <cellStyle name="Normal 17 6 2 3 2 2 2" xfId="28902" xr:uid="{45385ADD-8544-4C5C-8E6E-80442F557E91}"/>
    <cellStyle name="Normal 17 6 2 3 2 3" xfId="20814" xr:uid="{B0C5E518-FFAA-41DA-A6EB-A0D820FF38C6}"/>
    <cellStyle name="Normal 17 6 2 3 3" xfId="7332" xr:uid="{00000000-0005-0000-0000-0000F90B0000}"/>
    <cellStyle name="Normal 17 6 2 3 3 2" xfId="15420" xr:uid="{D70A3341-1155-4EB3-AE73-681E34E24B35}"/>
    <cellStyle name="Normal 17 6 2 3 3 2 2" xfId="31596" xr:uid="{8B174B43-5489-4E12-92E3-272268D10C40}"/>
    <cellStyle name="Normal 17 6 2 3 3 3" xfId="23508" xr:uid="{60800EC1-0654-4D55-AF7B-0A80D0711EF9}"/>
    <cellStyle name="Normal 17 6 2 3 4" xfId="10030" xr:uid="{829E7318-2E6C-4E29-B324-D3438AA88E3D}"/>
    <cellStyle name="Normal 17 6 2 3 4 2" xfId="26206" xr:uid="{7EA53026-D388-4B84-9E9D-AE8604A96DBE}"/>
    <cellStyle name="Normal 17 6 2 3 5" xfId="18118" xr:uid="{705F49CB-6D9F-4704-BB12-E671E2A4A1C8}"/>
    <cellStyle name="Normal 17 6 2 4" xfId="3291" xr:uid="{00000000-0005-0000-0000-0000FA0B0000}"/>
    <cellStyle name="Normal 17 6 2 4 2" xfId="11379" xr:uid="{4B7478C6-3CB3-40BA-9B86-D679D4FFC982}"/>
    <cellStyle name="Normal 17 6 2 4 2 2" xfId="27555" xr:uid="{90516EF1-120F-42B5-885B-736DADB022C2}"/>
    <cellStyle name="Normal 17 6 2 4 3" xfId="19467" xr:uid="{F5536DD4-A154-4526-9780-58DD3FBB54BC}"/>
    <cellStyle name="Normal 17 6 2 5" xfId="5985" xr:uid="{00000000-0005-0000-0000-0000FB0B0000}"/>
    <cellStyle name="Normal 17 6 2 5 2" xfId="14073" xr:uid="{3342FC15-4B71-4D20-A4F5-F34BCA889887}"/>
    <cellStyle name="Normal 17 6 2 5 2 2" xfId="30249" xr:uid="{E4EAAE12-A5F1-4561-A0B6-C8BC164032B4}"/>
    <cellStyle name="Normal 17 6 2 5 3" xfId="22161" xr:uid="{8EEB947B-56D3-4A44-9382-90DBD3446C53}"/>
    <cellStyle name="Normal 17 6 2 6" xfId="8683" xr:uid="{57566133-8712-4D59-8D82-6A09ABC9B318}"/>
    <cellStyle name="Normal 17 6 2 6 2" xfId="24859" xr:uid="{379B2C79-E81D-4D40-9F19-B1C37CBC837C}"/>
    <cellStyle name="Normal 17 6 2 7" xfId="16771" xr:uid="{9E8E233A-E1D5-455B-BAA9-BA9159B4D17E}"/>
    <cellStyle name="Normal 17 6 3" xfId="930" xr:uid="{00000000-0005-0000-0000-0000FC0B0000}"/>
    <cellStyle name="Normal 17 6 3 2" xfId="2278" xr:uid="{00000000-0005-0000-0000-0000FD0B0000}"/>
    <cellStyle name="Normal 17 6 3 2 2" xfId="4974" xr:uid="{00000000-0005-0000-0000-0000FE0B0000}"/>
    <cellStyle name="Normal 17 6 3 2 2 2" xfId="13062" xr:uid="{5898F4B9-AE13-4B5C-979E-EECA9955A0E3}"/>
    <cellStyle name="Normal 17 6 3 2 2 2 2" xfId="29238" xr:uid="{13A476CC-DDB5-43CA-BDBA-F150A01FF97C}"/>
    <cellStyle name="Normal 17 6 3 2 2 3" xfId="21150" xr:uid="{93A328BD-F1C3-42BD-BF7A-5B7722E7CC3B}"/>
    <cellStyle name="Normal 17 6 3 2 3" xfId="7668" xr:uid="{00000000-0005-0000-0000-0000FF0B0000}"/>
    <cellStyle name="Normal 17 6 3 2 3 2" xfId="15756" xr:uid="{013942EE-72A6-4064-B0FF-EDB7B9D478F1}"/>
    <cellStyle name="Normal 17 6 3 2 3 2 2" xfId="31932" xr:uid="{6E5758DE-D2FE-4C1C-9D8D-55E5983A048C}"/>
    <cellStyle name="Normal 17 6 3 2 3 3" xfId="23844" xr:uid="{E3C63660-7468-4014-8E2E-709566D1629F}"/>
    <cellStyle name="Normal 17 6 3 2 4" xfId="10366" xr:uid="{30EAE37B-5A95-4414-8D2D-B03BA3AAB997}"/>
    <cellStyle name="Normal 17 6 3 2 4 2" xfId="26542" xr:uid="{AFAF5AF2-A85A-4EE2-937F-F0E5E3EEEA73}"/>
    <cellStyle name="Normal 17 6 3 2 5" xfId="18454" xr:uid="{63DB11D6-91A9-4D35-91DD-08769E909824}"/>
    <cellStyle name="Normal 17 6 3 3" xfId="3627" xr:uid="{00000000-0005-0000-0000-0000000C0000}"/>
    <cellStyle name="Normal 17 6 3 3 2" xfId="11715" xr:uid="{6D93E87E-B93F-4AED-9EF2-D0E6D2AA58EF}"/>
    <cellStyle name="Normal 17 6 3 3 2 2" xfId="27891" xr:uid="{1CFE00D2-6E07-48EA-8F94-31A5B7703688}"/>
    <cellStyle name="Normal 17 6 3 3 3" xfId="19803" xr:uid="{A810FB18-7BA9-4545-BE01-1EE7A1D5BC47}"/>
    <cellStyle name="Normal 17 6 3 4" xfId="6321" xr:uid="{00000000-0005-0000-0000-0000010C0000}"/>
    <cellStyle name="Normal 17 6 3 4 2" xfId="14409" xr:uid="{5F8FCB17-6440-468B-ABA4-C8B42B906C35}"/>
    <cellStyle name="Normal 17 6 3 4 2 2" xfId="30585" xr:uid="{A9F5208B-B5A4-465B-9CEB-AA61D6644100}"/>
    <cellStyle name="Normal 17 6 3 4 3" xfId="22497" xr:uid="{FCBDD9BB-0250-4701-BB30-E366C23F1E5F}"/>
    <cellStyle name="Normal 17 6 3 5" xfId="9019" xr:uid="{AC6B3961-DBD8-4AD6-9DF6-3FCEFD50CA24}"/>
    <cellStyle name="Normal 17 6 3 5 2" xfId="25195" xr:uid="{788A4AD3-E783-4634-8217-B01F3D7CD47A}"/>
    <cellStyle name="Normal 17 6 3 6" xfId="17107" xr:uid="{BA2147C7-AB4F-49D0-9400-285CF7B0FBF8}"/>
    <cellStyle name="Normal 17 6 4" xfId="1606" xr:uid="{00000000-0005-0000-0000-0000020C0000}"/>
    <cellStyle name="Normal 17 6 4 2" xfId="4302" xr:uid="{00000000-0005-0000-0000-0000030C0000}"/>
    <cellStyle name="Normal 17 6 4 2 2" xfId="12390" xr:uid="{895EF703-A069-4E8A-A652-AA43E7A45056}"/>
    <cellStyle name="Normal 17 6 4 2 2 2" xfId="28566" xr:uid="{6C31C6D0-10D6-4208-8D33-7DCDCDA321F7}"/>
    <cellStyle name="Normal 17 6 4 2 3" xfId="20478" xr:uid="{E9B24FB1-6632-46A3-BE70-7B0913B999C4}"/>
    <cellStyle name="Normal 17 6 4 3" xfId="6996" xr:uid="{00000000-0005-0000-0000-0000040C0000}"/>
    <cellStyle name="Normal 17 6 4 3 2" xfId="15084" xr:uid="{2426695E-AE6A-41B8-8068-FF06212EF310}"/>
    <cellStyle name="Normal 17 6 4 3 2 2" xfId="31260" xr:uid="{48AA7FC9-23F9-4F90-9EB8-F1473A3CDC13}"/>
    <cellStyle name="Normal 17 6 4 3 3" xfId="23172" xr:uid="{1D205511-8053-40B4-8331-92155F42D455}"/>
    <cellStyle name="Normal 17 6 4 4" xfId="9694" xr:uid="{8E1BEB4F-C1DF-494E-A2FE-DFB4C4863DAA}"/>
    <cellStyle name="Normal 17 6 4 4 2" xfId="25870" xr:uid="{C376FC29-53A1-401D-A1D5-EE3D9150B036}"/>
    <cellStyle name="Normal 17 6 4 5" xfId="17782" xr:uid="{FB9C4466-8875-46C6-BFD1-1F73DB66B70E}"/>
    <cellStyle name="Normal 17 6 5" xfId="2955" xr:uid="{00000000-0005-0000-0000-0000050C0000}"/>
    <cellStyle name="Normal 17 6 5 2" xfId="11043" xr:uid="{3D85554F-6345-4027-A2C3-1A6C48F9284A}"/>
    <cellStyle name="Normal 17 6 5 2 2" xfId="27219" xr:uid="{9D45B938-6B79-43E3-8A7B-0E6E45B07201}"/>
    <cellStyle name="Normal 17 6 5 3" xfId="19131" xr:uid="{A791737E-E154-4B44-93A9-ECA918D382AF}"/>
    <cellStyle name="Normal 17 6 6" xfId="5649" xr:uid="{00000000-0005-0000-0000-0000060C0000}"/>
    <cellStyle name="Normal 17 6 6 2" xfId="13737" xr:uid="{955137D6-3CDE-42B9-A383-7771EDA489E5}"/>
    <cellStyle name="Normal 17 6 6 2 2" xfId="29913" xr:uid="{FF0F4DD8-471D-4E72-9C7B-BDA4A5EA6A7D}"/>
    <cellStyle name="Normal 17 6 6 3" xfId="21825" xr:uid="{73D98875-DD5B-41B3-8964-0B3A0C081D4C}"/>
    <cellStyle name="Normal 17 6 7" xfId="8347" xr:uid="{FC197876-C3F1-4141-8BBB-E07A27910614}"/>
    <cellStyle name="Normal 17 6 7 2" xfId="24523" xr:uid="{12E7C9BF-6116-4375-98D1-54DD7CA1AA70}"/>
    <cellStyle name="Normal 17 6 8" xfId="16435" xr:uid="{7545D14E-5418-4C4C-A8E7-E737F5EEEF9C}"/>
    <cellStyle name="Normal 17 7" xfId="193" xr:uid="{00000000-0005-0000-0000-0000070C0000}"/>
    <cellStyle name="Normal 17 7 2" xfId="575" xr:uid="{00000000-0005-0000-0000-0000080C0000}"/>
    <cellStyle name="Normal 17 7 2 2" xfId="1250" xr:uid="{00000000-0005-0000-0000-0000090C0000}"/>
    <cellStyle name="Normal 17 7 2 2 2" xfId="2598" xr:uid="{00000000-0005-0000-0000-00000A0C0000}"/>
    <cellStyle name="Normal 17 7 2 2 2 2" xfId="5294" xr:uid="{00000000-0005-0000-0000-00000B0C0000}"/>
    <cellStyle name="Normal 17 7 2 2 2 2 2" xfId="13382" xr:uid="{7F4860BB-8C90-421F-9545-73C09DEB9A9E}"/>
    <cellStyle name="Normal 17 7 2 2 2 2 2 2" xfId="29558" xr:uid="{6B1CFEBF-EAD6-4896-AB93-85EF949BADCA}"/>
    <cellStyle name="Normal 17 7 2 2 2 2 3" xfId="21470" xr:uid="{E763755E-B5D7-4C92-8822-A67CE0A86942}"/>
    <cellStyle name="Normal 17 7 2 2 2 3" xfId="7988" xr:uid="{00000000-0005-0000-0000-00000C0C0000}"/>
    <cellStyle name="Normal 17 7 2 2 2 3 2" xfId="16076" xr:uid="{1AE77F8D-B024-4CF6-A5D8-9D8ABEF2B8AF}"/>
    <cellStyle name="Normal 17 7 2 2 2 3 2 2" xfId="32252" xr:uid="{2E70B187-9E7F-499F-822F-8FD030896C6A}"/>
    <cellStyle name="Normal 17 7 2 2 2 3 3" xfId="24164" xr:uid="{8821CF2B-82BE-424B-AB11-2CDD483BC61A}"/>
    <cellStyle name="Normal 17 7 2 2 2 4" xfId="10686" xr:uid="{9EBCE494-6493-4A99-A6DA-E80731950E6C}"/>
    <cellStyle name="Normal 17 7 2 2 2 4 2" xfId="26862" xr:uid="{CC25EEE4-164E-4A05-A780-719411DFEE60}"/>
    <cellStyle name="Normal 17 7 2 2 2 5" xfId="18774" xr:uid="{4045BF6E-D156-4D68-9CAD-01B3E4104A57}"/>
    <cellStyle name="Normal 17 7 2 2 3" xfId="3947" xr:uid="{00000000-0005-0000-0000-00000D0C0000}"/>
    <cellStyle name="Normal 17 7 2 2 3 2" xfId="12035" xr:uid="{65470EBE-81DD-400B-8A10-690E7AA5DF06}"/>
    <cellStyle name="Normal 17 7 2 2 3 2 2" xfId="28211" xr:uid="{C8F77CFE-786B-4C8B-9206-BAA885E61702}"/>
    <cellStyle name="Normal 17 7 2 2 3 3" xfId="20123" xr:uid="{7B62A40B-5E23-4C78-9F0A-A6E4C6B8144A}"/>
    <cellStyle name="Normal 17 7 2 2 4" xfId="6641" xr:uid="{00000000-0005-0000-0000-00000E0C0000}"/>
    <cellStyle name="Normal 17 7 2 2 4 2" xfId="14729" xr:uid="{3F7B508C-0FF1-4C3A-B80C-FD005489FEA8}"/>
    <cellStyle name="Normal 17 7 2 2 4 2 2" xfId="30905" xr:uid="{F17D7EEB-C233-4E49-AE89-C892645953F3}"/>
    <cellStyle name="Normal 17 7 2 2 4 3" xfId="22817" xr:uid="{39BC65EA-A292-48A8-9750-BBA2EC12ABA0}"/>
    <cellStyle name="Normal 17 7 2 2 5" xfId="9339" xr:uid="{C61D8637-BA14-450D-9EB0-7E676E13FEE1}"/>
    <cellStyle name="Normal 17 7 2 2 5 2" xfId="25515" xr:uid="{285CB80D-0BFD-4F67-911C-CFF4C82B2FA8}"/>
    <cellStyle name="Normal 17 7 2 2 6" xfId="17427" xr:uid="{73E15907-F767-45E4-B1BF-FF7087AB6AB3}"/>
    <cellStyle name="Normal 17 7 2 3" xfId="1926" xr:uid="{00000000-0005-0000-0000-00000F0C0000}"/>
    <cellStyle name="Normal 17 7 2 3 2" xfId="4622" xr:uid="{00000000-0005-0000-0000-0000100C0000}"/>
    <cellStyle name="Normal 17 7 2 3 2 2" xfId="12710" xr:uid="{71380D64-CA88-46B2-BC57-B1F486E7B277}"/>
    <cellStyle name="Normal 17 7 2 3 2 2 2" xfId="28886" xr:uid="{39DC9126-E0FA-40CF-8F8C-69253A22A0BB}"/>
    <cellStyle name="Normal 17 7 2 3 2 3" xfId="20798" xr:uid="{9BAC9FA9-8368-4A8D-B056-E01C8BB73490}"/>
    <cellStyle name="Normal 17 7 2 3 3" xfId="7316" xr:uid="{00000000-0005-0000-0000-0000110C0000}"/>
    <cellStyle name="Normal 17 7 2 3 3 2" xfId="15404" xr:uid="{A26375B4-CE73-4588-A09B-F7D93ABBA7F0}"/>
    <cellStyle name="Normal 17 7 2 3 3 2 2" xfId="31580" xr:uid="{65519022-C7F2-48E6-81E9-049AF167FB67}"/>
    <cellStyle name="Normal 17 7 2 3 3 3" xfId="23492" xr:uid="{165B1A28-8CAF-459E-853D-752E9BD4F3EF}"/>
    <cellStyle name="Normal 17 7 2 3 4" xfId="10014" xr:uid="{E9BCAA3F-DA4F-4567-94FA-CC2D2BE138FC}"/>
    <cellStyle name="Normal 17 7 2 3 4 2" xfId="26190" xr:uid="{A13F877A-14FE-43B9-AD40-51F168007D6E}"/>
    <cellStyle name="Normal 17 7 2 3 5" xfId="18102" xr:uid="{61851573-1BE6-48EA-9139-0CA33AB851E2}"/>
    <cellStyle name="Normal 17 7 2 4" xfId="3275" xr:uid="{00000000-0005-0000-0000-0000120C0000}"/>
    <cellStyle name="Normal 17 7 2 4 2" xfId="11363" xr:uid="{1D5D0E0B-F7AA-4CDD-94BC-B481B66860D5}"/>
    <cellStyle name="Normal 17 7 2 4 2 2" xfId="27539" xr:uid="{0A8CDE14-C743-4C44-944B-1D6BE790226A}"/>
    <cellStyle name="Normal 17 7 2 4 3" xfId="19451" xr:uid="{5AD86DF7-86B7-4FBA-87F4-0DD2FB6CCE02}"/>
    <cellStyle name="Normal 17 7 2 5" xfId="5969" xr:uid="{00000000-0005-0000-0000-0000130C0000}"/>
    <cellStyle name="Normal 17 7 2 5 2" xfId="14057" xr:uid="{25AA129C-0902-4C13-99FF-ED61F4272447}"/>
    <cellStyle name="Normal 17 7 2 5 2 2" xfId="30233" xr:uid="{4741C62D-3EF5-47B0-8C7A-E43CA35E5159}"/>
    <cellStyle name="Normal 17 7 2 5 3" xfId="22145" xr:uid="{A24692DA-345C-43AA-A93C-5B1BBF68051B}"/>
    <cellStyle name="Normal 17 7 2 6" xfId="8667" xr:uid="{F01FC187-9D7C-4C59-9AC8-2F65EE7636E4}"/>
    <cellStyle name="Normal 17 7 2 6 2" xfId="24843" xr:uid="{968E6ED9-B341-4A4F-B1C6-CFB220FD0719}"/>
    <cellStyle name="Normal 17 7 2 7" xfId="16755" xr:uid="{987E2B8F-2276-49A2-B51E-03D33D80DD95}"/>
    <cellStyle name="Normal 17 7 3" xfId="914" xr:uid="{00000000-0005-0000-0000-0000140C0000}"/>
    <cellStyle name="Normal 17 7 3 2" xfId="2262" xr:uid="{00000000-0005-0000-0000-0000150C0000}"/>
    <cellStyle name="Normal 17 7 3 2 2" xfId="4958" xr:uid="{00000000-0005-0000-0000-0000160C0000}"/>
    <cellStyle name="Normal 17 7 3 2 2 2" xfId="13046" xr:uid="{F04B3EEF-6612-47A2-8F59-27ED4E2ADEEE}"/>
    <cellStyle name="Normal 17 7 3 2 2 2 2" xfId="29222" xr:uid="{0EBC7233-E36B-46C7-8212-F3FD712702CD}"/>
    <cellStyle name="Normal 17 7 3 2 2 3" xfId="21134" xr:uid="{D6B9ECF6-8DF0-4C35-B7DD-C2D669F89F77}"/>
    <cellStyle name="Normal 17 7 3 2 3" xfId="7652" xr:uid="{00000000-0005-0000-0000-0000170C0000}"/>
    <cellStyle name="Normal 17 7 3 2 3 2" xfId="15740" xr:uid="{C4EC11AE-704C-4C65-9DEE-8D702D12C61E}"/>
    <cellStyle name="Normal 17 7 3 2 3 2 2" xfId="31916" xr:uid="{4D37417B-5DBC-4F89-B93E-BDDCDD540BA6}"/>
    <cellStyle name="Normal 17 7 3 2 3 3" xfId="23828" xr:uid="{E4FACE88-9CAB-465B-B3EA-A58B487B10C7}"/>
    <cellStyle name="Normal 17 7 3 2 4" xfId="10350" xr:uid="{CA74B88B-C280-41AA-917F-F73D3BE3395B}"/>
    <cellStyle name="Normal 17 7 3 2 4 2" xfId="26526" xr:uid="{102E8217-1C60-4514-AC77-71CB40E1ABA9}"/>
    <cellStyle name="Normal 17 7 3 2 5" xfId="18438" xr:uid="{0DC23667-52D5-44E8-B0AD-96D0142E37C5}"/>
    <cellStyle name="Normal 17 7 3 3" xfId="3611" xr:uid="{00000000-0005-0000-0000-0000180C0000}"/>
    <cellStyle name="Normal 17 7 3 3 2" xfId="11699" xr:uid="{543B5C3C-1BDD-40BD-A9DB-74D9FB49B03B}"/>
    <cellStyle name="Normal 17 7 3 3 2 2" xfId="27875" xr:uid="{78879F83-9E50-4A2C-BC55-DAFB69759EDE}"/>
    <cellStyle name="Normal 17 7 3 3 3" xfId="19787" xr:uid="{F073DE2B-D587-4C7F-BEC1-75283E4212C4}"/>
    <cellStyle name="Normal 17 7 3 4" xfId="6305" xr:uid="{00000000-0005-0000-0000-0000190C0000}"/>
    <cellStyle name="Normal 17 7 3 4 2" xfId="14393" xr:uid="{737F0879-FBDB-468F-B814-C6F56D004767}"/>
    <cellStyle name="Normal 17 7 3 4 2 2" xfId="30569" xr:uid="{62C546A7-3E74-439D-9F20-DD10BFC0A40A}"/>
    <cellStyle name="Normal 17 7 3 4 3" xfId="22481" xr:uid="{E2ACD30D-8085-42DC-AF19-731B6C67BCD6}"/>
    <cellStyle name="Normal 17 7 3 5" xfId="9003" xr:uid="{C2852B8F-9353-4E9E-8362-C7F488626603}"/>
    <cellStyle name="Normal 17 7 3 5 2" xfId="25179" xr:uid="{8E61B983-35D9-4B7A-835D-C47EDE9324E2}"/>
    <cellStyle name="Normal 17 7 3 6" xfId="17091" xr:uid="{DF53CD91-ED3C-4B8E-BD8F-F00610B758F9}"/>
    <cellStyle name="Normal 17 7 4" xfId="1590" xr:uid="{00000000-0005-0000-0000-00001A0C0000}"/>
    <cellStyle name="Normal 17 7 4 2" xfId="4286" xr:uid="{00000000-0005-0000-0000-00001B0C0000}"/>
    <cellStyle name="Normal 17 7 4 2 2" xfId="12374" xr:uid="{EEEFD638-C49E-4EC2-9236-631B7793A033}"/>
    <cellStyle name="Normal 17 7 4 2 2 2" xfId="28550" xr:uid="{0D803D86-BB35-411A-A269-3C5F4AC742AA}"/>
    <cellStyle name="Normal 17 7 4 2 3" xfId="20462" xr:uid="{978F5B3B-7515-43BC-8161-ACC01DCA723D}"/>
    <cellStyle name="Normal 17 7 4 3" xfId="6980" xr:uid="{00000000-0005-0000-0000-00001C0C0000}"/>
    <cellStyle name="Normal 17 7 4 3 2" xfId="15068" xr:uid="{102D7A17-C13E-463D-AB12-013A6765346D}"/>
    <cellStyle name="Normal 17 7 4 3 2 2" xfId="31244" xr:uid="{F6BF9299-75D5-4183-930A-19BF12BA5962}"/>
    <cellStyle name="Normal 17 7 4 3 3" xfId="23156" xr:uid="{D86EF7B2-3A86-481B-9325-A1FAC1EBAC2F}"/>
    <cellStyle name="Normal 17 7 4 4" xfId="9678" xr:uid="{A0CB984E-B1D4-4685-A6E6-E49E58516A7D}"/>
    <cellStyle name="Normal 17 7 4 4 2" xfId="25854" xr:uid="{F19CCA00-06FF-47C1-87C5-EC8681C39853}"/>
    <cellStyle name="Normal 17 7 4 5" xfId="17766" xr:uid="{CAA4A5C0-229F-4B0F-AA55-886386B4DCCC}"/>
    <cellStyle name="Normal 17 7 5" xfId="2939" xr:uid="{00000000-0005-0000-0000-00001D0C0000}"/>
    <cellStyle name="Normal 17 7 5 2" xfId="11027" xr:uid="{50608A83-531A-4921-AA2D-34DD441B9E33}"/>
    <cellStyle name="Normal 17 7 5 2 2" xfId="27203" xr:uid="{182B5D3A-C53A-4D3D-BED1-442EB0F64AC6}"/>
    <cellStyle name="Normal 17 7 5 3" xfId="19115" xr:uid="{3C20E8F8-DA41-4D31-8E12-360FB292D5AC}"/>
    <cellStyle name="Normal 17 7 6" xfId="5633" xr:uid="{00000000-0005-0000-0000-00001E0C0000}"/>
    <cellStyle name="Normal 17 7 6 2" xfId="13721" xr:uid="{2400D420-ED3E-41F4-A183-083E8DA13D02}"/>
    <cellStyle name="Normal 17 7 6 2 2" xfId="29897" xr:uid="{CFA279BB-F349-44E3-A0AD-1A69860DA318}"/>
    <cellStyle name="Normal 17 7 6 3" xfId="21809" xr:uid="{A1303B39-5EFD-45AB-97F1-50742AD1E2A6}"/>
    <cellStyle name="Normal 17 7 7" xfId="8331" xr:uid="{3D0E00A5-A295-4735-9A84-C3D198C40A99}"/>
    <cellStyle name="Normal 17 7 7 2" xfId="24507" xr:uid="{0D56A7C9-F5E9-4BC8-B5F9-AC1E5982107A}"/>
    <cellStyle name="Normal 17 7 8" xfId="16419" xr:uid="{285820DD-B94C-456E-B1D5-382DBFF4B0BF}"/>
    <cellStyle name="Normal 17 8" xfId="285" xr:uid="{00000000-0005-0000-0000-00001F0C0000}"/>
    <cellStyle name="Normal 17 8 2" xfId="655" xr:uid="{00000000-0005-0000-0000-0000200C0000}"/>
    <cellStyle name="Normal 17 8 2 2" xfId="1330" xr:uid="{00000000-0005-0000-0000-0000210C0000}"/>
    <cellStyle name="Normal 17 8 2 2 2" xfId="2678" xr:uid="{00000000-0005-0000-0000-0000220C0000}"/>
    <cellStyle name="Normal 17 8 2 2 2 2" xfId="5374" xr:uid="{00000000-0005-0000-0000-0000230C0000}"/>
    <cellStyle name="Normal 17 8 2 2 2 2 2" xfId="13462" xr:uid="{1C93EDF3-CED0-4FD5-85C4-F32484347936}"/>
    <cellStyle name="Normal 17 8 2 2 2 2 2 2" xfId="29638" xr:uid="{4C2DCCB3-4D81-4F63-A2CD-5FB5652F4A88}"/>
    <cellStyle name="Normal 17 8 2 2 2 2 3" xfId="21550" xr:uid="{6352735A-1961-4FFE-8C24-0BD8B44C77DD}"/>
    <cellStyle name="Normal 17 8 2 2 2 3" xfId="8068" xr:uid="{00000000-0005-0000-0000-0000240C0000}"/>
    <cellStyle name="Normal 17 8 2 2 2 3 2" xfId="16156" xr:uid="{0855E0A2-FDF0-4597-BFAE-E37316C019D7}"/>
    <cellStyle name="Normal 17 8 2 2 2 3 2 2" xfId="32332" xr:uid="{F3E237A3-EC8D-4F11-A2C8-A63A27363F3F}"/>
    <cellStyle name="Normal 17 8 2 2 2 3 3" xfId="24244" xr:uid="{6ADE41FE-E813-42A5-A572-2305542C0F0A}"/>
    <cellStyle name="Normal 17 8 2 2 2 4" xfId="10766" xr:uid="{6A0BC6D9-5075-4357-BDD8-669E277E8EF8}"/>
    <cellStyle name="Normal 17 8 2 2 2 4 2" xfId="26942" xr:uid="{CD09DD96-C9BF-49A1-8BEF-E9327C7F8DF3}"/>
    <cellStyle name="Normal 17 8 2 2 2 5" xfId="18854" xr:uid="{35DEB24D-CD5B-4CAD-8FF5-3D14337DF042}"/>
    <cellStyle name="Normal 17 8 2 2 3" xfId="4027" xr:uid="{00000000-0005-0000-0000-0000250C0000}"/>
    <cellStyle name="Normal 17 8 2 2 3 2" xfId="12115" xr:uid="{0D657588-C2FB-45F7-A2A0-56DA346C4A3C}"/>
    <cellStyle name="Normal 17 8 2 2 3 2 2" xfId="28291" xr:uid="{794D8A9B-A741-42FC-BDCE-795804100AAC}"/>
    <cellStyle name="Normal 17 8 2 2 3 3" xfId="20203" xr:uid="{06BDE213-239E-445B-83D1-45263AB8BBB8}"/>
    <cellStyle name="Normal 17 8 2 2 4" xfId="6721" xr:uid="{00000000-0005-0000-0000-0000260C0000}"/>
    <cellStyle name="Normal 17 8 2 2 4 2" xfId="14809" xr:uid="{0D5087D6-C6F3-47AD-A167-F4307CD19DF6}"/>
    <cellStyle name="Normal 17 8 2 2 4 2 2" xfId="30985" xr:uid="{85D9BF78-3CF0-4684-BFB7-58FBAA7F39B6}"/>
    <cellStyle name="Normal 17 8 2 2 4 3" xfId="22897" xr:uid="{1F67EA64-8E12-422F-9F48-228737735B7F}"/>
    <cellStyle name="Normal 17 8 2 2 5" xfId="9419" xr:uid="{A7752F60-E9AC-4143-8A11-B11F24CEB793}"/>
    <cellStyle name="Normal 17 8 2 2 5 2" xfId="25595" xr:uid="{E0BCACEE-CC67-403A-B27C-C8A225FC0654}"/>
    <cellStyle name="Normal 17 8 2 2 6" xfId="17507" xr:uid="{AD65DA4A-FB5B-4CB4-8FD6-FEF2448350B8}"/>
    <cellStyle name="Normal 17 8 2 3" xfId="2006" xr:uid="{00000000-0005-0000-0000-0000270C0000}"/>
    <cellStyle name="Normal 17 8 2 3 2" xfId="4702" xr:uid="{00000000-0005-0000-0000-0000280C0000}"/>
    <cellStyle name="Normal 17 8 2 3 2 2" xfId="12790" xr:uid="{CBCD7FE7-7DF9-4EEC-BE87-382FF41DAB1C}"/>
    <cellStyle name="Normal 17 8 2 3 2 2 2" xfId="28966" xr:uid="{C93195BD-0240-42C4-AFF3-5ABD2760E535}"/>
    <cellStyle name="Normal 17 8 2 3 2 3" xfId="20878" xr:uid="{F8EB04FE-AC04-4773-8B56-3B47B6CB317F}"/>
    <cellStyle name="Normal 17 8 2 3 3" xfId="7396" xr:uid="{00000000-0005-0000-0000-0000290C0000}"/>
    <cellStyle name="Normal 17 8 2 3 3 2" xfId="15484" xr:uid="{1A84FC51-A941-436A-84E6-DCD2E4B33AA5}"/>
    <cellStyle name="Normal 17 8 2 3 3 2 2" xfId="31660" xr:uid="{B3CB2634-496A-4DC4-84F9-9D6E53E6020F}"/>
    <cellStyle name="Normal 17 8 2 3 3 3" xfId="23572" xr:uid="{B7F0A1FB-3070-4532-AF16-A8FAEFCEB2BC}"/>
    <cellStyle name="Normal 17 8 2 3 4" xfId="10094" xr:uid="{BB9301AC-B16B-468C-9396-D03443058D6C}"/>
    <cellStyle name="Normal 17 8 2 3 4 2" xfId="26270" xr:uid="{6CE7F979-078A-4C2A-A8AE-1477F52ABD14}"/>
    <cellStyle name="Normal 17 8 2 3 5" xfId="18182" xr:uid="{DC96759D-7EA5-4247-9210-B0DDE680732C}"/>
    <cellStyle name="Normal 17 8 2 4" xfId="3355" xr:uid="{00000000-0005-0000-0000-00002A0C0000}"/>
    <cellStyle name="Normal 17 8 2 4 2" xfId="11443" xr:uid="{FDE415BF-E796-4E85-AC13-54C4EE6078FA}"/>
    <cellStyle name="Normal 17 8 2 4 2 2" xfId="27619" xr:uid="{D7F04896-2DF5-4E55-9170-9458CF7F3424}"/>
    <cellStyle name="Normal 17 8 2 4 3" xfId="19531" xr:uid="{F99BFE91-E976-4363-91E9-73FC2167AC1F}"/>
    <cellStyle name="Normal 17 8 2 5" xfId="6049" xr:uid="{00000000-0005-0000-0000-00002B0C0000}"/>
    <cellStyle name="Normal 17 8 2 5 2" xfId="14137" xr:uid="{D5C6FB1E-E3EC-4BF9-804D-00DA3196A649}"/>
    <cellStyle name="Normal 17 8 2 5 2 2" xfId="30313" xr:uid="{9F37C8BF-5D87-486E-A9BC-A1A18FF9BF6D}"/>
    <cellStyle name="Normal 17 8 2 5 3" xfId="22225" xr:uid="{E39B5887-7392-4B81-892A-B45B2C94F9C6}"/>
    <cellStyle name="Normal 17 8 2 6" xfId="8747" xr:uid="{917CAC2F-936C-4EEA-8CAE-3EC0E7B014A4}"/>
    <cellStyle name="Normal 17 8 2 6 2" xfId="24923" xr:uid="{F2A3BD92-4E58-4AC6-8FF7-DF4C63EA48F9}"/>
    <cellStyle name="Normal 17 8 2 7" xfId="16835" xr:uid="{F01D5D8D-C65F-4B21-B203-AF5616E3A1D6}"/>
    <cellStyle name="Normal 17 8 3" xfId="994" xr:uid="{00000000-0005-0000-0000-00002C0C0000}"/>
    <cellStyle name="Normal 17 8 3 2" xfId="2342" xr:uid="{00000000-0005-0000-0000-00002D0C0000}"/>
    <cellStyle name="Normal 17 8 3 2 2" xfId="5038" xr:uid="{00000000-0005-0000-0000-00002E0C0000}"/>
    <cellStyle name="Normal 17 8 3 2 2 2" xfId="13126" xr:uid="{21219EFB-E2B9-4D91-8484-10BD0591AF0D}"/>
    <cellStyle name="Normal 17 8 3 2 2 2 2" xfId="29302" xr:uid="{3B956541-A996-4428-9B9D-70642F61C7AB}"/>
    <cellStyle name="Normal 17 8 3 2 2 3" xfId="21214" xr:uid="{793C14B6-7D23-449C-8F6B-4C71DBF9BE21}"/>
    <cellStyle name="Normal 17 8 3 2 3" xfId="7732" xr:uid="{00000000-0005-0000-0000-00002F0C0000}"/>
    <cellStyle name="Normal 17 8 3 2 3 2" xfId="15820" xr:uid="{FAB5B825-8BBD-4F81-8456-0ADAE52A8860}"/>
    <cellStyle name="Normal 17 8 3 2 3 2 2" xfId="31996" xr:uid="{9E1ABF72-9C85-4064-95F4-2C99FA1A5D95}"/>
    <cellStyle name="Normal 17 8 3 2 3 3" xfId="23908" xr:uid="{95843C18-BA17-43A7-9FD5-DFC28D98CDA8}"/>
    <cellStyle name="Normal 17 8 3 2 4" xfId="10430" xr:uid="{DD602D05-362C-4DB9-9C60-23425E6B4D82}"/>
    <cellStyle name="Normal 17 8 3 2 4 2" xfId="26606" xr:uid="{30090013-BD94-49F6-B534-B5837E3F9B50}"/>
    <cellStyle name="Normal 17 8 3 2 5" xfId="18518" xr:uid="{2405F774-46A8-4FDF-9563-3503B4BBCE57}"/>
    <cellStyle name="Normal 17 8 3 3" xfId="3691" xr:uid="{00000000-0005-0000-0000-0000300C0000}"/>
    <cellStyle name="Normal 17 8 3 3 2" xfId="11779" xr:uid="{E1E696C1-D83F-4637-9294-F324A92F42B2}"/>
    <cellStyle name="Normal 17 8 3 3 2 2" xfId="27955" xr:uid="{EC0C000F-C2BB-40B2-8A14-D85897C18389}"/>
    <cellStyle name="Normal 17 8 3 3 3" xfId="19867" xr:uid="{AC7312E0-77DB-4A39-BEBB-0AF7FB6BA382}"/>
    <cellStyle name="Normal 17 8 3 4" xfId="6385" xr:uid="{00000000-0005-0000-0000-0000310C0000}"/>
    <cellStyle name="Normal 17 8 3 4 2" xfId="14473" xr:uid="{186FE36D-2E7A-41D1-935C-429318FE22A2}"/>
    <cellStyle name="Normal 17 8 3 4 2 2" xfId="30649" xr:uid="{81009850-1000-4A51-A014-EBF44D0205D7}"/>
    <cellStyle name="Normal 17 8 3 4 3" xfId="22561" xr:uid="{2830C5BC-C6D2-4A2E-BEE4-663C899D5D5B}"/>
    <cellStyle name="Normal 17 8 3 5" xfId="9083" xr:uid="{21C116AB-6809-49F0-A977-242BF0A43A7B}"/>
    <cellStyle name="Normal 17 8 3 5 2" xfId="25259" xr:uid="{BB6108CB-605B-4D24-87D1-C5AFCC02A79B}"/>
    <cellStyle name="Normal 17 8 3 6" xfId="17171" xr:uid="{EC1AB419-25DB-4751-A338-1CB8CC788137}"/>
    <cellStyle name="Normal 17 8 4" xfId="1670" xr:uid="{00000000-0005-0000-0000-0000320C0000}"/>
    <cellStyle name="Normal 17 8 4 2" xfId="4366" xr:uid="{00000000-0005-0000-0000-0000330C0000}"/>
    <cellStyle name="Normal 17 8 4 2 2" xfId="12454" xr:uid="{E17B424C-C5EB-4C6E-A91E-06BFBEE09AB9}"/>
    <cellStyle name="Normal 17 8 4 2 2 2" xfId="28630" xr:uid="{5DEBD0C1-54D3-47A2-B378-18174E521579}"/>
    <cellStyle name="Normal 17 8 4 2 3" xfId="20542" xr:uid="{C33857E7-6C10-42C5-AD40-5745DFFCF1BC}"/>
    <cellStyle name="Normal 17 8 4 3" xfId="7060" xr:uid="{00000000-0005-0000-0000-0000340C0000}"/>
    <cellStyle name="Normal 17 8 4 3 2" xfId="15148" xr:uid="{0A2A4B78-8B91-4C37-82FF-1F237D014B02}"/>
    <cellStyle name="Normal 17 8 4 3 2 2" xfId="31324" xr:uid="{AD08415F-51A9-4151-B019-9C0E7D647D09}"/>
    <cellStyle name="Normal 17 8 4 3 3" xfId="23236" xr:uid="{611B3423-4462-4B2F-8BAF-6364ED4473B1}"/>
    <cellStyle name="Normal 17 8 4 4" xfId="9758" xr:uid="{82B6A83F-B94E-4D2D-BA5C-D24F18DC75C6}"/>
    <cellStyle name="Normal 17 8 4 4 2" xfId="25934" xr:uid="{D0132E44-8E1B-4413-BBFD-D3FCF8735D36}"/>
    <cellStyle name="Normal 17 8 4 5" xfId="17846" xr:uid="{55C5F3DC-DD09-4AD3-AD45-7BAD99EF33E8}"/>
    <cellStyle name="Normal 17 8 5" xfId="3019" xr:uid="{00000000-0005-0000-0000-0000350C0000}"/>
    <cellStyle name="Normal 17 8 5 2" xfId="11107" xr:uid="{7945AF75-3064-4558-8D05-80DCC5F36A98}"/>
    <cellStyle name="Normal 17 8 5 2 2" xfId="27283" xr:uid="{BAC4682E-BFF3-4151-9CB4-03C7CD4B45E3}"/>
    <cellStyle name="Normal 17 8 5 3" xfId="19195" xr:uid="{C81E5B12-1743-487F-A1DA-E02682989E38}"/>
    <cellStyle name="Normal 17 8 6" xfId="5713" xr:uid="{00000000-0005-0000-0000-0000360C0000}"/>
    <cellStyle name="Normal 17 8 6 2" xfId="13801" xr:uid="{126765EF-8FF7-4D08-9F91-CAD61C0E6A82}"/>
    <cellStyle name="Normal 17 8 6 2 2" xfId="29977" xr:uid="{CB5CDBD0-F87F-4DB6-9390-DAB3CE6F4609}"/>
    <cellStyle name="Normal 17 8 6 3" xfId="21889" xr:uid="{9A120ED7-8386-48DD-8B2F-4F66EA8C8079}"/>
    <cellStyle name="Normal 17 8 7" xfId="8411" xr:uid="{90C11572-A36F-4F8C-BF0F-90C958B494CB}"/>
    <cellStyle name="Normal 17 8 7 2" xfId="24587" xr:uid="{87694784-809C-4FCC-A517-BA3BFB4E0AF1}"/>
    <cellStyle name="Normal 17 8 8" xfId="16499" xr:uid="{0AF0ED24-5596-417D-880B-C3AA11D91891}"/>
    <cellStyle name="Normal 17 9" xfId="295" xr:uid="{00000000-0005-0000-0000-0000370C0000}"/>
    <cellStyle name="Normal 17 9 2" xfId="663" xr:uid="{00000000-0005-0000-0000-0000380C0000}"/>
    <cellStyle name="Normal 17 9 2 2" xfId="1338" xr:uid="{00000000-0005-0000-0000-0000390C0000}"/>
    <cellStyle name="Normal 17 9 2 2 2" xfId="2686" xr:uid="{00000000-0005-0000-0000-00003A0C0000}"/>
    <cellStyle name="Normal 17 9 2 2 2 2" xfId="5382" xr:uid="{00000000-0005-0000-0000-00003B0C0000}"/>
    <cellStyle name="Normal 17 9 2 2 2 2 2" xfId="13470" xr:uid="{5997FE9E-F74D-42DA-AB46-23A2AF7E7A8F}"/>
    <cellStyle name="Normal 17 9 2 2 2 2 2 2" xfId="29646" xr:uid="{C324C118-E055-4A39-8025-3C2193E2B555}"/>
    <cellStyle name="Normal 17 9 2 2 2 2 3" xfId="21558" xr:uid="{959E8273-578D-43B3-9D63-637FDBC27093}"/>
    <cellStyle name="Normal 17 9 2 2 2 3" xfId="8076" xr:uid="{00000000-0005-0000-0000-00003C0C0000}"/>
    <cellStyle name="Normal 17 9 2 2 2 3 2" xfId="16164" xr:uid="{35BB2C74-3C40-4A64-917A-B7F4C4803D5A}"/>
    <cellStyle name="Normal 17 9 2 2 2 3 2 2" xfId="32340" xr:uid="{3BA949F4-360F-4D09-80DA-9B356D49456E}"/>
    <cellStyle name="Normal 17 9 2 2 2 3 3" xfId="24252" xr:uid="{0C471643-20A0-4D5F-9F8F-82D785DB7E3A}"/>
    <cellStyle name="Normal 17 9 2 2 2 4" xfId="10774" xr:uid="{66C00883-83A6-4BDE-8F08-55C14ADDC80A}"/>
    <cellStyle name="Normal 17 9 2 2 2 4 2" xfId="26950" xr:uid="{112C5469-B90F-468B-9914-B97B2763B40D}"/>
    <cellStyle name="Normal 17 9 2 2 2 5" xfId="18862" xr:uid="{812ED449-0DA8-4BB5-97A7-82035945DB14}"/>
    <cellStyle name="Normal 17 9 2 2 3" xfId="4035" xr:uid="{00000000-0005-0000-0000-00003D0C0000}"/>
    <cellStyle name="Normal 17 9 2 2 3 2" xfId="12123" xr:uid="{3B53434B-AB87-4426-93BD-9BA780A0D9C3}"/>
    <cellStyle name="Normal 17 9 2 2 3 2 2" xfId="28299" xr:uid="{43DD27F9-2CD9-4590-9750-DB859F83C956}"/>
    <cellStyle name="Normal 17 9 2 2 3 3" xfId="20211" xr:uid="{83AE16C5-2671-4FEC-BD5D-B82598F3ABBA}"/>
    <cellStyle name="Normal 17 9 2 2 4" xfId="6729" xr:uid="{00000000-0005-0000-0000-00003E0C0000}"/>
    <cellStyle name="Normal 17 9 2 2 4 2" xfId="14817" xr:uid="{60010FBB-A4A8-47C1-A701-59038C6C3B10}"/>
    <cellStyle name="Normal 17 9 2 2 4 2 2" xfId="30993" xr:uid="{8F339353-6523-4414-8CDF-9FAD1CB4A759}"/>
    <cellStyle name="Normal 17 9 2 2 4 3" xfId="22905" xr:uid="{A8F5A2CC-BDC6-4A2F-973D-2EF5585E23C7}"/>
    <cellStyle name="Normal 17 9 2 2 5" xfId="9427" xr:uid="{7597C3FE-4057-4A4E-8CC3-32D3ADE5F7A8}"/>
    <cellStyle name="Normal 17 9 2 2 5 2" xfId="25603" xr:uid="{2D4796DC-054F-45F4-BA86-BCBED48B041F}"/>
    <cellStyle name="Normal 17 9 2 2 6" xfId="17515" xr:uid="{257F585D-D25C-4E35-8561-5E109F089CE7}"/>
    <cellStyle name="Normal 17 9 2 3" xfId="2014" xr:uid="{00000000-0005-0000-0000-00003F0C0000}"/>
    <cellStyle name="Normal 17 9 2 3 2" xfId="4710" xr:uid="{00000000-0005-0000-0000-0000400C0000}"/>
    <cellStyle name="Normal 17 9 2 3 2 2" xfId="12798" xr:uid="{29754612-EEC0-4772-9F30-AACEADA3B943}"/>
    <cellStyle name="Normal 17 9 2 3 2 2 2" xfId="28974" xr:uid="{BDDDAEE6-0057-432B-B4CC-1087CE945E33}"/>
    <cellStyle name="Normal 17 9 2 3 2 3" xfId="20886" xr:uid="{E053C833-717E-4BF1-BDAA-3203F7148755}"/>
    <cellStyle name="Normal 17 9 2 3 3" xfId="7404" xr:uid="{00000000-0005-0000-0000-0000410C0000}"/>
    <cellStyle name="Normal 17 9 2 3 3 2" xfId="15492" xr:uid="{579F9055-7C66-4C16-9B60-15F53F0C4D71}"/>
    <cellStyle name="Normal 17 9 2 3 3 2 2" xfId="31668" xr:uid="{C00D95ED-958C-4EBE-81D8-B4672A6B83D9}"/>
    <cellStyle name="Normal 17 9 2 3 3 3" xfId="23580" xr:uid="{82F57D16-56FA-46FF-A0AA-0435A2DB5E32}"/>
    <cellStyle name="Normal 17 9 2 3 4" xfId="10102" xr:uid="{E9F5ABAD-486B-4CCA-AE67-B45E81BB5E3F}"/>
    <cellStyle name="Normal 17 9 2 3 4 2" xfId="26278" xr:uid="{D6088958-FB19-4882-8C68-4765B08A4837}"/>
    <cellStyle name="Normal 17 9 2 3 5" xfId="18190" xr:uid="{2705D44A-7321-43A7-A322-8C9309DD79B0}"/>
    <cellStyle name="Normal 17 9 2 4" xfId="3363" xr:uid="{00000000-0005-0000-0000-0000420C0000}"/>
    <cellStyle name="Normal 17 9 2 4 2" xfId="11451" xr:uid="{6B516114-6E08-4D61-BED6-A3C6D8F6544A}"/>
    <cellStyle name="Normal 17 9 2 4 2 2" xfId="27627" xr:uid="{1708C081-C952-426D-8F33-3C4057EDDAE7}"/>
    <cellStyle name="Normal 17 9 2 4 3" xfId="19539" xr:uid="{9FB86C99-855E-49FD-9CBF-714B6CCD1C84}"/>
    <cellStyle name="Normal 17 9 2 5" xfId="6057" xr:uid="{00000000-0005-0000-0000-0000430C0000}"/>
    <cellStyle name="Normal 17 9 2 5 2" xfId="14145" xr:uid="{060FC816-63E8-4A1D-98E4-445A24086B78}"/>
    <cellStyle name="Normal 17 9 2 5 2 2" xfId="30321" xr:uid="{06D62556-891D-4770-A988-A177CA0798CA}"/>
    <cellStyle name="Normal 17 9 2 5 3" xfId="22233" xr:uid="{898234EE-1218-4C86-A67D-D270A5166CB9}"/>
    <cellStyle name="Normal 17 9 2 6" xfId="8755" xr:uid="{D56E4679-995D-402D-AFC2-55D7D1936DB4}"/>
    <cellStyle name="Normal 17 9 2 6 2" xfId="24931" xr:uid="{1DEEDC49-5960-47E4-A05B-12480B9B6B55}"/>
    <cellStyle name="Normal 17 9 2 7" xfId="16843" xr:uid="{2ECFEF5E-C9F4-4035-B251-023C1AFC8DF9}"/>
    <cellStyle name="Normal 17 9 3" xfId="1002" xr:uid="{00000000-0005-0000-0000-0000440C0000}"/>
    <cellStyle name="Normal 17 9 3 2" xfId="2350" xr:uid="{00000000-0005-0000-0000-0000450C0000}"/>
    <cellStyle name="Normal 17 9 3 2 2" xfId="5046" xr:uid="{00000000-0005-0000-0000-0000460C0000}"/>
    <cellStyle name="Normal 17 9 3 2 2 2" xfId="13134" xr:uid="{B7235A0B-1D88-4067-BABA-C6FB34D0B028}"/>
    <cellStyle name="Normal 17 9 3 2 2 2 2" xfId="29310" xr:uid="{AC23634A-EE07-4EB5-90B3-061BA6E6A9D1}"/>
    <cellStyle name="Normal 17 9 3 2 2 3" xfId="21222" xr:uid="{B9C9E646-901F-4BB9-8E2F-759E1C139188}"/>
    <cellStyle name="Normal 17 9 3 2 3" xfId="7740" xr:uid="{00000000-0005-0000-0000-0000470C0000}"/>
    <cellStyle name="Normal 17 9 3 2 3 2" xfId="15828" xr:uid="{66166E87-1694-4B73-9A8E-0CB0907D08A6}"/>
    <cellStyle name="Normal 17 9 3 2 3 2 2" xfId="32004" xr:uid="{60962C05-C60F-4549-8D6E-4D6D906C0D6E}"/>
    <cellStyle name="Normal 17 9 3 2 3 3" xfId="23916" xr:uid="{7C551000-1A68-4350-B9D9-D9C88E770BC2}"/>
    <cellStyle name="Normal 17 9 3 2 4" xfId="10438" xr:uid="{90A7C485-03FC-46E5-9C1E-39728B76E0BF}"/>
    <cellStyle name="Normal 17 9 3 2 4 2" xfId="26614" xr:uid="{6180E243-C7DD-4355-AA29-D2F2790D28FD}"/>
    <cellStyle name="Normal 17 9 3 2 5" xfId="18526" xr:uid="{7AB89077-0DFC-4E83-8220-E909D299EEB9}"/>
    <cellStyle name="Normal 17 9 3 3" xfId="3699" xr:uid="{00000000-0005-0000-0000-0000480C0000}"/>
    <cellStyle name="Normal 17 9 3 3 2" xfId="11787" xr:uid="{2EC628E9-40D0-4085-A1E3-46A22CAC9269}"/>
    <cellStyle name="Normal 17 9 3 3 2 2" xfId="27963" xr:uid="{2839A57E-01C2-4A86-8486-49900C1B0F06}"/>
    <cellStyle name="Normal 17 9 3 3 3" xfId="19875" xr:uid="{EACA87EE-89BF-4F69-8EA6-FC8F4E556053}"/>
    <cellStyle name="Normal 17 9 3 4" xfId="6393" xr:uid="{00000000-0005-0000-0000-0000490C0000}"/>
    <cellStyle name="Normal 17 9 3 4 2" xfId="14481" xr:uid="{4DA911CD-54CF-432C-AF5A-9E35B8610C13}"/>
    <cellStyle name="Normal 17 9 3 4 2 2" xfId="30657" xr:uid="{DDEC8287-9944-4702-8E39-611BD3CFC83E}"/>
    <cellStyle name="Normal 17 9 3 4 3" xfId="22569" xr:uid="{0962B4E7-68C3-40C0-B9EB-F63A607A8A79}"/>
    <cellStyle name="Normal 17 9 3 5" xfId="9091" xr:uid="{D40AAE91-6A61-43AF-A841-3BBD668BEF19}"/>
    <cellStyle name="Normal 17 9 3 5 2" xfId="25267" xr:uid="{EB7EB52E-EE86-4169-A589-6DF04287C0EB}"/>
    <cellStyle name="Normal 17 9 3 6" xfId="17179" xr:uid="{005DA41D-C0DB-41DF-9D75-C444965787EF}"/>
    <cellStyle name="Normal 17 9 4" xfId="1678" xr:uid="{00000000-0005-0000-0000-00004A0C0000}"/>
    <cellStyle name="Normal 17 9 4 2" xfId="4374" xr:uid="{00000000-0005-0000-0000-00004B0C0000}"/>
    <cellStyle name="Normal 17 9 4 2 2" xfId="12462" xr:uid="{5C716BFB-5EF1-4D1B-B393-B20194645E3C}"/>
    <cellStyle name="Normal 17 9 4 2 2 2" xfId="28638" xr:uid="{3ACF15BE-F787-481D-96F1-BF2D5F5E2311}"/>
    <cellStyle name="Normal 17 9 4 2 3" xfId="20550" xr:uid="{F3FB8A3C-4A58-417C-A8FD-DBE638C5C51D}"/>
    <cellStyle name="Normal 17 9 4 3" xfId="7068" xr:uid="{00000000-0005-0000-0000-00004C0C0000}"/>
    <cellStyle name="Normal 17 9 4 3 2" xfId="15156" xr:uid="{E321AF96-9F95-4627-8AE1-20422E8EBFB9}"/>
    <cellStyle name="Normal 17 9 4 3 2 2" xfId="31332" xr:uid="{A309A85B-F04E-4949-9294-85B9FB61C1E0}"/>
    <cellStyle name="Normal 17 9 4 3 3" xfId="23244" xr:uid="{9ADAA5CF-0ABD-4C80-ACDE-18BC1BCCE524}"/>
    <cellStyle name="Normal 17 9 4 4" xfId="9766" xr:uid="{309D083C-FFA4-42AF-8469-DC091C1623DF}"/>
    <cellStyle name="Normal 17 9 4 4 2" xfId="25942" xr:uid="{7CF97E73-B774-49F0-AC1F-878EF5201770}"/>
    <cellStyle name="Normal 17 9 4 5" xfId="17854" xr:uid="{B18D8E4C-C035-4563-83E4-3E0E6E0B8819}"/>
    <cellStyle name="Normal 17 9 5" xfId="3027" xr:uid="{00000000-0005-0000-0000-00004D0C0000}"/>
    <cellStyle name="Normal 17 9 5 2" xfId="11115" xr:uid="{E485F29D-A3F2-4F79-AF2F-31D717F55C44}"/>
    <cellStyle name="Normal 17 9 5 2 2" xfId="27291" xr:uid="{A083436E-C546-4780-9EFA-AE8F21272844}"/>
    <cellStyle name="Normal 17 9 5 3" xfId="19203" xr:uid="{4AB8E5BD-A8DE-41E6-BF68-E4B59959B325}"/>
    <cellStyle name="Normal 17 9 6" xfId="5721" xr:uid="{00000000-0005-0000-0000-00004E0C0000}"/>
    <cellStyle name="Normal 17 9 6 2" xfId="13809" xr:uid="{31E947C6-6988-4F79-8713-7B1571FA3DFA}"/>
    <cellStyle name="Normal 17 9 6 2 2" xfId="29985" xr:uid="{9F85A1F0-CA24-4172-A6E6-071F54F27F79}"/>
    <cellStyle name="Normal 17 9 6 3" xfId="21897" xr:uid="{FA7D4620-3838-450E-A784-480459779919}"/>
    <cellStyle name="Normal 17 9 7" xfId="8419" xr:uid="{B42A0EAB-E20C-417E-ACC6-AE13E50ABC5A}"/>
    <cellStyle name="Normal 17 9 7 2" xfId="24595" xr:uid="{0FEC408C-FA25-4CAF-B512-5202B52BFBE7}"/>
    <cellStyle name="Normal 17 9 8" xfId="16507" xr:uid="{EA0639AD-377D-4742-8A9B-BDDFF416C2AD}"/>
    <cellStyle name="Normal 18" xfId="37" xr:uid="{00000000-0005-0000-0000-00004F0C0000}"/>
    <cellStyle name="Normal 18 10" xfId="156" xr:uid="{00000000-0005-0000-0000-0000500C0000}"/>
    <cellStyle name="Normal 18 10 2" xfId="549" xr:uid="{00000000-0005-0000-0000-0000510C0000}"/>
    <cellStyle name="Normal 18 10 2 2" xfId="1224" xr:uid="{00000000-0005-0000-0000-0000520C0000}"/>
    <cellStyle name="Normal 18 10 2 2 2" xfId="2572" xr:uid="{00000000-0005-0000-0000-0000530C0000}"/>
    <cellStyle name="Normal 18 10 2 2 2 2" xfId="5268" xr:uid="{00000000-0005-0000-0000-0000540C0000}"/>
    <cellStyle name="Normal 18 10 2 2 2 2 2" xfId="13356" xr:uid="{72024FCB-5B06-48F6-A404-63BAEC8BA125}"/>
    <cellStyle name="Normal 18 10 2 2 2 2 2 2" xfId="29532" xr:uid="{474A8AA3-209D-42C5-9D76-BE085A8D2098}"/>
    <cellStyle name="Normal 18 10 2 2 2 2 3" xfId="21444" xr:uid="{94578E63-CF13-4D30-8C02-FFFEAE91848F}"/>
    <cellStyle name="Normal 18 10 2 2 2 3" xfId="7962" xr:uid="{00000000-0005-0000-0000-0000550C0000}"/>
    <cellStyle name="Normal 18 10 2 2 2 3 2" xfId="16050" xr:uid="{A317599B-D9BE-47CF-9F6F-00F867ECE441}"/>
    <cellStyle name="Normal 18 10 2 2 2 3 2 2" xfId="32226" xr:uid="{9EE64AEE-A27E-4D45-9F19-EFF487185597}"/>
    <cellStyle name="Normal 18 10 2 2 2 3 3" xfId="24138" xr:uid="{9F4896A8-7DA7-4A48-8C35-A491C2953DA1}"/>
    <cellStyle name="Normal 18 10 2 2 2 4" xfId="10660" xr:uid="{94F1448B-A54A-4DB4-9169-240BE721C451}"/>
    <cellStyle name="Normal 18 10 2 2 2 4 2" xfId="26836" xr:uid="{2962D8E4-8B9A-497A-9922-6C43B9B98C69}"/>
    <cellStyle name="Normal 18 10 2 2 2 5" xfId="18748" xr:uid="{9625CE00-9E79-4FD9-9A70-10DDE8C8B004}"/>
    <cellStyle name="Normal 18 10 2 2 3" xfId="3921" xr:uid="{00000000-0005-0000-0000-0000560C0000}"/>
    <cellStyle name="Normal 18 10 2 2 3 2" xfId="12009" xr:uid="{AD6D608B-38B0-4ACF-8BD0-BE5296BA2F37}"/>
    <cellStyle name="Normal 18 10 2 2 3 2 2" xfId="28185" xr:uid="{7C708FF2-A759-4D5A-99BE-8BD2B9BAF9BC}"/>
    <cellStyle name="Normal 18 10 2 2 3 3" xfId="20097" xr:uid="{9BF3973F-0A4A-4EB1-A3D6-EB5D03BAF8A0}"/>
    <cellStyle name="Normal 18 10 2 2 4" xfId="6615" xr:uid="{00000000-0005-0000-0000-0000570C0000}"/>
    <cellStyle name="Normal 18 10 2 2 4 2" xfId="14703" xr:uid="{A9B09D5A-B0B7-4690-95E6-A24489F15C23}"/>
    <cellStyle name="Normal 18 10 2 2 4 2 2" xfId="30879" xr:uid="{6C2925E8-CC13-4706-9F40-3A3BC838891A}"/>
    <cellStyle name="Normal 18 10 2 2 4 3" xfId="22791" xr:uid="{E107DFF6-84AD-4F58-B9BE-BA784F931FB0}"/>
    <cellStyle name="Normal 18 10 2 2 5" xfId="9313" xr:uid="{DAC28243-C4B9-4839-BE3F-6443500E8804}"/>
    <cellStyle name="Normal 18 10 2 2 5 2" xfId="25489" xr:uid="{E73EDDC8-115D-4D76-9AF5-F36D900B24B5}"/>
    <cellStyle name="Normal 18 10 2 2 6" xfId="17401" xr:uid="{7C582C96-1BAA-499E-B1B5-3783A2C81298}"/>
    <cellStyle name="Normal 18 10 2 3" xfId="1900" xr:uid="{00000000-0005-0000-0000-0000580C0000}"/>
    <cellStyle name="Normal 18 10 2 3 2" xfId="4596" xr:uid="{00000000-0005-0000-0000-0000590C0000}"/>
    <cellStyle name="Normal 18 10 2 3 2 2" xfId="12684" xr:uid="{E1C681BC-F622-4342-A732-6EBBAB1CA068}"/>
    <cellStyle name="Normal 18 10 2 3 2 2 2" xfId="28860" xr:uid="{8F9D1D77-EDEE-4016-87F7-EA0E6428C5A6}"/>
    <cellStyle name="Normal 18 10 2 3 2 3" xfId="20772" xr:uid="{06C917EE-7CD2-41DE-BFB7-868BD59735D3}"/>
    <cellStyle name="Normal 18 10 2 3 3" xfId="7290" xr:uid="{00000000-0005-0000-0000-00005A0C0000}"/>
    <cellStyle name="Normal 18 10 2 3 3 2" xfId="15378" xr:uid="{17B89E80-6072-4900-A599-DA0513AE29CF}"/>
    <cellStyle name="Normal 18 10 2 3 3 2 2" xfId="31554" xr:uid="{D0915808-4C56-4696-8D5D-853E6C80E9B0}"/>
    <cellStyle name="Normal 18 10 2 3 3 3" xfId="23466" xr:uid="{F7353E0D-98C4-4344-ADC9-D27C19626EFB}"/>
    <cellStyle name="Normal 18 10 2 3 4" xfId="9988" xr:uid="{CE7DCF25-D961-40F8-B9DF-E1BEB0C98568}"/>
    <cellStyle name="Normal 18 10 2 3 4 2" xfId="26164" xr:uid="{30543C71-C649-47B5-B3B8-620F9C4B92A6}"/>
    <cellStyle name="Normal 18 10 2 3 5" xfId="18076" xr:uid="{1F82B566-0CA9-4372-A991-E8E08E0BAC95}"/>
    <cellStyle name="Normal 18 10 2 4" xfId="3249" xr:uid="{00000000-0005-0000-0000-00005B0C0000}"/>
    <cellStyle name="Normal 18 10 2 4 2" xfId="11337" xr:uid="{B3E1E775-D8B9-4ABE-A640-B93CDB9D4DE9}"/>
    <cellStyle name="Normal 18 10 2 4 2 2" xfId="27513" xr:uid="{4F660929-D250-4CBD-B6D8-DBA54EB683EA}"/>
    <cellStyle name="Normal 18 10 2 4 3" xfId="19425" xr:uid="{4B19CDAB-3937-48EF-8CC8-A03439752C9F}"/>
    <cellStyle name="Normal 18 10 2 5" xfId="5943" xr:uid="{00000000-0005-0000-0000-00005C0C0000}"/>
    <cellStyle name="Normal 18 10 2 5 2" xfId="14031" xr:uid="{D3063014-0D15-46A0-9A2D-1665BF1B47E5}"/>
    <cellStyle name="Normal 18 10 2 5 2 2" xfId="30207" xr:uid="{974D8B95-BDB2-4EEE-B2C5-716D58220D09}"/>
    <cellStyle name="Normal 18 10 2 5 3" xfId="22119" xr:uid="{669108A4-FF35-46D5-BD91-49737B5613EE}"/>
    <cellStyle name="Normal 18 10 2 6" xfId="8641" xr:uid="{71C2023A-2E6A-4A16-925F-B355B544F32C}"/>
    <cellStyle name="Normal 18 10 2 6 2" xfId="24817" xr:uid="{A201E86C-C536-42E1-A873-1285ED76A1E7}"/>
    <cellStyle name="Normal 18 10 2 7" xfId="16729" xr:uid="{F7718AB5-CDF2-423E-A69E-7848405BF561}"/>
    <cellStyle name="Normal 18 10 3" xfId="888" xr:uid="{00000000-0005-0000-0000-00005D0C0000}"/>
    <cellStyle name="Normal 18 10 3 2" xfId="2236" xr:uid="{00000000-0005-0000-0000-00005E0C0000}"/>
    <cellStyle name="Normal 18 10 3 2 2" xfId="4932" xr:uid="{00000000-0005-0000-0000-00005F0C0000}"/>
    <cellStyle name="Normal 18 10 3 2 2 2" xfId="13020" xr:uid="{E7666D69-DC98-4029-801D-1DA6EBB762A3}"/>
    <cellStyle name="Normal 18 10 3 2 2 2 2" xfId="29196" xr:uid="{BACCC9E6-88E8-45B7-81B0-C8AD05A46C05}"/>
    <cellStyle name="Normal 18 10 3 2 2 3" xfId="21108" xr:uid="{A4DDE45A-61F6-4999-AD1F-0BBFB53ACD23}"/>
    <cellStyle name="Normal 18 10 3 2 3" xfId="7626" xr:uid="{00000000-0005-0000-0000-0000600C0000}"/>
    <cellStyle name="Normal 18 10 3 2 3 2" xfId="15714" xr:uid="{6AEFEE21-2081-40CB-93D3-F1FB6C894908}"/>
    <cellStyle name="Normal 18 10 3 2 3 2 2" xfId="31890" xr:uid="{9708FA2B-24D0-4296-BC43-38098AF61805}"/>
    <cellStyle name="Normal 18 10 3 2 3 3" xfId="23802" xr:uid="{C772386D-51B0-480C-9BA2-7B3370F59229}"/>
    <cellStyle name="Normal 18 10 3 2 4" xfId="10324" xr:uid="{510F2BDA-4EA3-438E-A7D9-AB9F24466C69}"/>
    <cellStyle name="Normal 18 10 3 2 4 2" xfId="26500" xr:uid="{0A322981-3AD3-449D-8FE4-91D7C681FABF}"/>
    <cellStyle name="Normal 18 10 3 2 5" xfId="18412" xr:uid="{A189733F-65AB-42AC-8D37-6E0502B8E387}"/>
    <cellStyle name="Normal 18 10 3 3" xfId="3585" xr:uid="{00000000-0005-0000-0000-0000610C0000}"/>
    <cellStyle name="Normal 18 10 3 3 2" xfId="11673" xr:uid="{72E0ACE8-0B4B-4DDD-B266-684E82F9037F}"/>
    <cellStyle name="Normal 18 10 3 3 2 2" xfId="27849" xr:uid="{A94333E0-9DA1-419E-986A-46E27E66006D}"/>
    <cellStyle name="Normal 18 10 3 3 3" xfId="19761" xr:uid="{B30A78C2-45CC-4E5D-9715-BAB40AE6C791}"/>
    <cellStyle name="Normal 18 10 3 4" xfId="6279" xr:uid="{00000000-0005-0000-0000-0000620C0000}"/>
    <cellStyle name="Normal 18 10 3 4 2" xfId="14367" xr:uid="{B7B75396-A653-4EE3-A9E9-73D509156E79}"/>
    <cellStyle name="Normal 18 10 3 4 2 2" xfId="30543" xr:uid="{AE81F364-596A-4EED-AB01-111F77D588F5}"/>
    <cellStyle name="Normal 18 10 3 4 3" xfId="22455" xr:uid="{280B81DD-C3A9-428B-A5FA-6787F519D212}"/>
    <cellStyle name="Normal 18 10 3 5" xfId="8977" xr:uid="{CB3CEB37-8E7F-4C18-AB61-AF1131CE223A}"/>
    <cellStyle name="Normal 18 10 3 5 2" xfId="25153" xr:uid="{05075F88-3838-4842-91B5-DB8683809691}"/>
    <cellStyle name="Normal 18 10 3 6" xfId="17065" xr:uid="{E35E00F9-B1CD-434F-88A3-E7BCB1262D58}"/>
    <cellStyle name="Normal 18 10 4" xfId="1564" xr:uid="{00000000-0005-0000-0000-0000630C0000}"/>
    <cellStyle name="Normal 18 10 4 2" xfId="4260" xr:uid="{00000000-0005-0000-0000-0000640C0000}"/>
    <cellStyle name="Normal 18 10 4 2 2" xfId="12348" xr:uid="{D2165E27-830D-4E20-AF54-4E0AE499FCB4}"/>
    <cellStyle name="Normal 18 10 4 2 2 2" xfId="28524" xr:uid="{0422D7FD-0A1C-481A-8B3F-C382EC27F903}"/>
    <cellStyle name="Normal 18 10 4 2 3" xfId="20436" xr:uid="{BEEB4959-CB22-49F0-A33C-EBF6ADBB116E}"/>
    <cellStyle name="Normal 18 10 4 3" xfId="6954" xr:uid="{00000000-0005-0000-0000-0000650C0000}"/>
    <cellStyle name="Normal 18 10 4 3 2" xfId="15042" xr:uid="{A683BFE8-A5EB-4C79-A405-278E2061688B}"/>
    <cellStyle name="Normal 18 10 4 3 2 2" xfId="31218" xr:uid="{C02DCA98-C790-4829-ABF2-68828CF56367}"/>
    <cellStyle name="Normal 18 10 4 3 3" xfId="23130" xr:uid="{C33C620C-E865-4DEB-A470-91DD2F77282D}"/>
    <cellStyle name="Normal 18 10 4 4" xfId="9652" xr:uid="{9F19C161-4BEE-4D3E-9097-9F8E9B2E873C}"/>
    <cellStyle name="Normal 18 10 4 4 2" xfId="25828" xr:uid="{489B756C-71E8-4F68-A9D1-F541DDF680E3}"/>
    <cellStyle name="Normal 18 10 4 5" xfId="17740" xr:uid="{4A6B0DC0-6CE6-405C-8007-BA5F2EE0958D}"/>
    <cellStyle name="Normal 18 10 5" xfId="2913" xr:uid="{00000000-0005-0000-0000-0000660C0000}"/>
    <cellStyle name="Normal 18 10 5 2" xfId="11001" xr:uid="{9D3142FB-069E-4DD9-8108-0635E8CFAA1F}"/>
    <cellStyle name="Normal 18 10 5 2 2" xfId="27177" xr:uid="{DA1E90B8-305D-4615-AA07-CFB26836073C}"/>
    <cellStyle name="Normal 18 10 5 3" xfId="19089" xr:uid="{0C8B37CC-C940-4FF8-8D29-023E8B040FED}"/>
    <cellStyle name="Normal 18 10 6" xfId="5607" xr:uid="{00000000-0005-0000-0000-0000670C0000}"/>
    <cellStyle name="Normal 18 10 6 2" xfId="13695" xr:uid="{3DEAC29F-D3E2-4615-A868-F239AA286088}"/>
    <cellStyle name="Normal 18 10 6 2 2" xfId="29871" xr:uid="{6E797EF1-1E92-4DB8-B6DC-72E5B68EF424}"/>
    <cellStyle name="Normal 18 10 6 3" xfId="21783" xr:uid="{075B3A79-CE5D-4422-A189-6D04F78A299E}"/>
    <cellStyle name="Normal 18 10 7" xfId="8305" xr:uid="{C91F2F93-4516-4040-84AA-98BE30CC253A}"/>
    <cellStyle name="Normal 18 10 7 2" xfId="24481" xr:uid="{38B258E1-2A48-4ADA-8FB9-0BD1A728EC26}"/>
    <cellStyle name="Normal 18 10 8" xfId="16393" xr:uid="{597E8A4C-169D-4366-9CCC-FF9F2D62E94A}"/>
    <cellStyle name="Normal 18 11" xfId="277" xr:uid="{00000000-0005-0000-0000-0000680C0000}"/>
    <cellStyle name="Normal 18 11 2" xfId="649" xr:uid="{00000000-0005-0000-0000-0000690C0000}"/>
    <cellStyle name="Normal 18 11 2 2" xfId="1324" xr:uid="{00000000-0005-0000-0000-00006A0C0000}"/>
    <cellStyle name="Normal 18 11 2 2 2" xfId="2672" xr:uid="{00000000-0005-0000-0000-00006B0C0000}"/>
    <cellStyle name="Normal 18 11 2 2 2 2" xfId="5368" xr:uid="{00000000-0005-0000-0000-00006C0C0000}"/>
    <cellStyle name="Normal 18 11 2 2 2 2 2" xfId="13456" xr:uid="{DA279DB0-2A4E-4589-AF39-1E165C83E13C}"/>
    <cellStyle name="Normal 18 11 2 2 2 2 2 2" xfId="29632" xr:uid="{1C03AD64-80F6-4674-B08E-DEEF61B6291E}"/>
    <cellStyle name="Normal 18 11 2 2 2 2 3" xfId="21544" xr:uid="{D73605AF-A132-4A4B-8E20-2BA7C0778473}"/>
    <cellStyle name="Normal 18 11 2 2 2 3" xfId="8062" xr:uid="{00000000-0005-0000-0000-00006D0C0000}"/>
    <cellStyle name="Normal 18 11 2 2 2 3 2" xfId="16150" xr:uid="{E0C1FAEB-5F62-4718-ADC6-4EE857D450BD}"/>
    <cellStyle name="Normal 18 11 2 2 2 3 2 2" xfId="32326" xr:uid="{C35B6D9A-A224-4224-8327-76E07610C840}"/>
    <cellStyle name="Normal 18 11 2 2 2 3 3" xfId="24238" xr:uid="{367ECCDE-C36E-4D89-9313-5560460CC3FB}"/>
    <cellStyle name="Normal 18 11 2 2 2 4" xfId="10760" xr:uid="{7BAEAA7D-D486-46B9-B94B-D22D7DBB7D65}"/>
    <cellStyle name="Normal 18 11 2 2 2 4 2" xfId="26936" xr:uid="{407B9147-BE43-4735-A1DC-3E9E063E9D85}"/>
    <cellStyle name="Normal 18 11 2 2 2 5" xfId="18848" xr:uid="{CE9E36B5-9B16-439E-8EEC-C481C15BCC69}"/>
    <cellStyle name="Normal 18 11 2 2 3" xfId="4021" xr:uid="{00000000-0005-0000-0000-00006E0C0000}"/>
    <cellStyle name="Normal 18 11 2 2 3 2" xfId="12109" xr:uid="{5C4A37BB-19A7-476F-B09B-E6A01DA16BA1}"/>
    <cellStyle name="Normal 18 11 2 2 3 2 2" xfId="28285" xr:uid="{CEB7FDF0-849D-45BE-9374-0BA67282BEB2}"/>
    <cellStyle name="Normal 18 11 2 2 3 3" xfId="20197" xr:uid="{16F73701-BF98-416B-A791-20559C01D6D2}"/>
    <cellStyle name="Normal 18 11 2 2 4" xfId="6715" xr:uid="{00000000-0005-0000-0000-00006F0C0000}"/>
    <cellStyle name="Normal 18 11 2 2 4 2" xfId="14803" xr:uid="{2394FC8A-E792-4559-8C41-0C68BE1E831D}"/>
    <cellStyle name="Normal 18 11 2 2 4 2 2" xfId="30979" xr:uid="{68083204-B8EF-4101-8E95-1FEF9B14100A}"/>
    <cellStyle name="Normal 18 11 2 2 4 3" xfId="22891" xr:uid="{82DF7025-B006-4699-98B5-7C0CBC3D347C}"/>
    <cellStyle name="Normal 18 11 2 2 5" xfId="9413" xr:uid="{E388E460-A750-4421-9C61-6822256B8C6F}"/>
    <cellStyle name="Normal 18 11 2 2 5 2" xfId="25589" xr:uid="{84C72F54-3C9E-4BA3-8DB2-747EC4E14643}"/>
    <cellStyle name="Normal 18 11 2 2 6" xfId="17501" xr:uid="{2D95DA2A-86E5-4AF8-B20F-3CB269ECFAE6}"/>
    <cellStyle name="Normal 18 11 2 3" xfId="2000" xr:uid="{00000000-0005-0000-0000-0000700C0000}"/>
    <cellStyle name="Normal 18 11 2 3 2" xfId="4696" xr:uid="{00000000-0005-0000-0000-0000710C0000}"/>
    <cellStyle name="Normal 18 11 2 3 2 2" xfId="12784" xr:uid="{ADAFE682-9265-4B55-A273-913627925874}"/>
    <cellStyle name="Normal 18 11 2 3 2 2 2" xfId="28960" xr:uid="{48A0E773-4E56-4249-8290-4A6D5E384EE0}"/>
    <cellStyle name="Normal 18 11 2 3 2 3" xfId="20872" xr:uid="{28EB341A-7DD6-4EB6-B6D4-59DE19167E20}"/>
    <cellStyle name="Normal 18 11 2 3 3" xfId="7390" xr:uid="{00000000-0005-0000-0000-0000720C0000}"/>
    <cellStyle name="Normal 18 11 2 3 3 2" xfId="15478" xr:uid="{BC23FBCD-DED6-4BFF-8051-D9BAFBCD6938}"/>
    <cellStyle name="Normal 18 11 2 3 3 2 2" xfId="31654" xr:uid="{CEA1880E-A5BA-42DC-AB51-43061E3A5FC5}"/>
    <cellStyle name="Normal 18 11 2 3 3 3" xfId="23566" xr:uid="{489DC49D-4EC1-43D6-8231-013C0A4CC5C7}"/>
    <cellStyle name="Normal 18 11 2 3 4" xfId="10088" xr:uid="{302A268A-E096-4271-9B85-E7BDDB669A94}"/>
    <cellStyle name="Normal 18 11 2 3 4 2" xfId="26264" xr:uid="{D3AA675D-84F0-44CA-8793-F1435AD475A1}"/>
    <cellStyle name="Normal 18 11 2 3 5" xfId="18176" xr:uid="{D4F8EE5A-CC13-43BD-8E1C-152505C7FFAA}"/>
    <cellStyle name="Normal 18 11 2 4" xfId="3349" xr:uid="{00000000-0005-0000-0000-0000730C0000}"/>
    <cellStyle name="Normal 18 11 2 4 2" xfId="11437" xr:uid="{88F929B9-7C44-465E-9C82-582D8B434AF6}"/>
    <cellStyle name="Normal 18 11 2 4 2 2" xfId="27613" xr:uid="{BEFADADF-4713-471B-8C93-2825F4D0A994}"/>
    <cellStyle name="Normal 18 11 2 4 3" xfId="19525" xr:uid="{61A3A394-3B9C-4B06-82FF-157069F082CE}"/>
    <cellStyle name="Normal 18 11 2 5" xfId="6043" xr:uid="{00000000-0005-0000-0000-0000740C0000}"/>
    <cellStyle name="Normal 18 11 2 5 2" xfId="14131" xr:uid="{91113467-E7AD-461C-8C01-91D31758F7B4}"/>
    <cellStyle name="Normal 18 11 2 5 2 2" xfId="30307" xr:uid="{A20F3F74-70A8-48D5-ADD0-EF4756DAEBF0}"/>
    <cellStyle name="Normal 18 11 2 5 3" xfId="22219" xr:uid="{19BA24E1-372A-4ADB-9BC1-2E1240D19817}"/>
    <cellStyle name="Normal 18 11 2 6" xfId="8741" xr:uid="{75FC0D2B-73EE-48FB-9785-EFED5BE904F5}"/>
    <cellStyle name="Normal 18 11 2 6 2" xfId="24917" xr:uid="{EF3F8DBE-5B1E-4680-B702-1B7B2A1F4024}"/>
    <cellStyle name="Normal 18 11 2 7" xfId="16829" xr:uid="{431CD781-DCA6-4CD8-80BE-B3A9028BAD9B}"/>
    <cellStyle name="Normal 18 11 3" xfId="988" xr:uid="{00000000-0005-0000-0000-0000750C0000}"/>
    <cellStyle name="Normal 18 11 3 2" xfId="2336" xr:uid="{00000000-0005-0000-0000-0000760C0000}"/>
    <cellStyle name="Normal 18 11 3 2 2" xfId="5032" xr:uid="{00000000-0005-0000-0000-0000770C0000}"/>
    <cellStyle name="Normal 18 11 3 2 2 2" xfId="13120" xr:uid="{1548C4B2-DF0B-4621-B30A-2C1ADE1ABE2D}"/>
    <cellStyle name="Normal 18 11 3 2 2 2 2" xfId="29296" xr:uid="{43BAFCF2-4DB3-4DE0-8697-1960F07FF59B}"/>
    <cellStyle name="Normal 18 11 3 2 2 3" xfId="21208" xr:uid="{337BC368-FE0F-458E-A36D-BB3372DA8CD8}"/>
    <cellStyle name="Normal 18 11 3 2 3" xfId="7726" xr:uid="{00000000-0005-0000-0000-0000780C0000}"/>
    <cellStyle name="Normal 18 11 3 2 3 2" xfId="15814" xr:uid="{076B80DE-B7B3-4640-8AD7-A8DF389FD412}"/>
    <cellStyle name="Normal 18 11 3 2 3 2 2" xfId="31990" xr:uid="{5C7FDDCE-D894-4ECE-9B6C-38E798AE26E0}"/>
    <cellStyle name="Normal 18 11 3 2 3 3" xfId="23902" xr:uid="{3C3C2ECE-E71B-49BD-8DC2-2917043D6DD4}"/>
    <cellStyle name="Normal 18 11 3 2 4" xfId="10424" xr:uid="{47D34320-4449-45BF-BA43-186B9BAC4DDA}"/>
    <cellStyle name="Normal 18 11 3 2 4 2" xfId="26600" xr:uid="{19C2779C-E3DA-4C8C-B618-13157BE79C83}"/>
    <cellStyle name="Normal 18 11 3 2 5" xfId="18512" xr:uid="{09B531A0-F130-4D02-B4F3-B68BA1991D8A}"/>
    <cellStyle name="Normal 18 11 3 3" xfId="3685" xr:uid="{00000000-0005-0000-0000-0000790C0000}"/>
    <cellStyle name="Normal 18 11 3 3 2" xfId="11773" xr:uid="{0A662B93-E970-4499-AD66-B25D69DFA0F0}"/>
    <cellStyle name="Normal 18 11 3 3 2 2" xfId="27949" xr:uid="{56B899CC-7EED-4760-B72F-ADC8E99DA5AE}"/>
    <cellStyle name="Normal 18 11 3 3 3" xfId="19861" xr:uid="{40ABFAC6-6BD1-4EFC-B884-7A9F1D5399E5}"/>
    <cellStyle name="Normal 18 11 3 4" xfId="6379" xr:uid="{00000000-0005-0000-0000-00007A0C0000}"/>
    <cellStyle name="Normal 18 11 3 4 2" xfId="14467" xr:uid="{7FE0CCF2-CAF7-4AC5-BCC3-2344C6EA6CF3}"/>
    <cellStyle name="Normal 18 11 3 4 2 2" xfId="30643" xr:uid="{A7D1883A-2935-44A6-ABCB-C71398C7B2C6}"/>
    <cellStyle name="Normal 18 11 3 4 3" xfId="22555" xr:uid="{B46683B0-CE9E-498B-96C9-FF9F855C621F}"/>
    <cellStyle name="Normal 18 11 3 5" xfId="9077" xr:uid="{D0EDD3D6-FF3D-4587-B18A-542B247FBFCD}"/>
    <cellStyle name="Normal 18 11 3 5 2" xfId="25253" xr:uid="{460882BD-A0BA-4247-B790-7E8B53FCEC4B}"/>
    <cellStyle name="Normal 18 11 3 6" xfId="17165" xr:uid="{64C5FA0B-8DBA-4A43-A66F-47163E60C9C5}"/>
    <cellStyle name="Normal 18 11 4" xfId="1664" xr:uid="{00000000-0005-0000-0000-00007B0C0000}"/>
    <cellStyle name="Normal 18 11 4 2" xfId="4360" xr:uid="{00000000-0005-0000-0000-00007C0C0000}"/>
    <cellStyle name="Normal 18 11 4 2 2" xfId="12448" xr:uid="{2ED37477-05EA-4E7A-9A47-8EBF207A2CDA}"/>
    <cellStyle name="Normal 18 11 4 2 2 2" xfId="28624" xr:uid="{5CB6D5F5-E544-4D0B-83CB-B4D4200850E7}"/>
    <cellStyle name="Normal 18 11 4 2 3" xfId="20536" xr:uid="{2F917E49-3F38-43F7-9DE5-C3A12F461AF0}"/>
    <cellStyle name="Normal 18 11 4 3" xfId="7054" xr:uid="{00000000-0005-0000-0000-00007D0C0000}"/>
    <cellStyle name="Normal 18 11 4 3 2" xfId="15142" xr:uid="{7FF62431-EBBD-474E-BE8E-FB3D546288DE}"/>
    <cellStyle name="Normal 18 11 4 3 2 2" xfId="31318" xr:uid="{06CFC34F-7F95-49DA-91F6-56A567F510FA}"/>
    <cellStyle name="Normal 18 11 4 3 3" xfId="23230" xr:uid="{7DC7A9BD-5282-425B-951F-51A838B55651}"/>
    <cellStyle name="Normal 18 11 4 4" xfId="9752" xr:uid="{DA6189B9-BDE6-4628-9269-26F5625A209D}"/>
    <cellStyle name="Normal 18 11 4 4 2" xfId="25928" xr:uid="{8B342DAC-D0B6-4B2C-97C1-F17B4CFE949D}"/>
    <cellStyle name="Normal 18 11 4 5" xfId="17840" xr:uid="{7208CCFC-39FE-4DEE-9441-90B2592C2E52}"/>
    <cellStyle name="Normal 18 11 5" xfId="3013" xr:uid="{00000000-0005-0000-0000-00007E0C0000}"/>
    <cellStyle name="Normal 18 11 5 2" xfId="11101" xr:uid="{01A09583-C2BE-4ED0-9216-473DCB14A64A}"/>
    <cellStyle name="Normal 18 11 5 2 2" xfId="27277" xr:uid="{0DCB1FF7-5066-41CA-B2B1-65F72B47905E}"/>
    <cellStyle name="Normal 18 11 5 3" xfId="19189" xr:uid="{FA244586-B14B-4278-BF42-3584EF21F6CC}"/>
    <cellStyle name="Normal 18 11 6" xfId="5707" xr:uid="{00000000-0005-0000-0000-00007F0C0000}"/>
    <cellStyle name="Normal 18 11 6 2" xfId="13795" xr:uid="{29ADB1A4-401B-4DC8-833A-99E732CBA747}"/>
    <cellStyle name="Normal 18 11 6 2 2" xfId="29971" xr:uid="{1D8364E0-7483-4C1A-875D-2A040B3CA08D}"/>
    <cellStyle name="Normal 18 11 6 3" xfId="21883" xr:uid="{CC3FDA0F-DBD4-47E4-B843-1C6D90F8D6F4}"/>
    <cellStyle name="Normal 18 11 7" xfId="8405" xr:uid="{09FECC00-9B37-434B-9A0A-BF6FE26416B1}"/>
    <cellStyle name="Normal 18 11 7 2" xfId="24581" xr:uid="{A8919F35-309F-4A9F-A308-3D4AAB7C2226}"/>
    <cellStyle name="Normal 18 11 8" xfId="16493" xr:uid="{5E8630CE-5080-4B37-BB80-B4804EC810A5}"/>
    <cellStyle name="Normal 18 12" xfId="376" xr:uid="{00000000-0005-0000-0000-0000800C0000}"/>
    <cellStyle name="Normal 18 12 2" xfId="728" xr:uid="{00000000-0005-0000-0000-0000810C0000}"/>
    <cellStyle name="Normal 18 12 2 2" xfId="1403" xr:uid="{00000000-0005-0000-0000-0000820C0000}"/>
    <cellStyle name="Normal 18 12 2 2 2" xfId="2751" xr:uid="{00000000-0005-0000-0000-0000830C0000}"/>
    <cellStyle name="Normal 18 12 2 2 2 2" xfId="5447" xr:uid="{00000000-0005-0000-0000-0000840C0000}"/>
    <cellStyle name="Normal 18 12 2 2 2 2 2" xfId="13535" xr:uid="{DE6D966E-BC37-444A-B753-EEA29177BC53}"/>
    <cellStyle name="Normal 18 12 2 2 2 2 2 2" xfId="29711" xr:uid="{9FAA9541-FBF4-4F28-8832-F7DE3581D49E}"/>
    <cellStyle name="Normal 18 12 2 2 2 2 3" xfId="21623" xr:uid="{494DC018-0581-4C28-A0D3-0BB7637C1FC1}"/>
    <cellStyle name="Normal 18 12 2 2 2 3" xfId="8141" xr:uid="{00000000-0005-0000-0000-0000850C0000}"/>
    <cellStyle name="Normal 18 12 2 2 2 3 2" xfId="16229" xr:uid="{66E3F96F-819D-44C7-91DE-B285BC2205A0}"/>
    <cellStyle name="Normal 18 12 2 2 2 3 2 2" xfId="32405" xr:uid="{8E3FF148-2D7F-4077-8CBE-8255E6BE4FAB}"/>
    <cellStyle name="Normal 18 12 2 2 2 3 3" xfId="24317" xr:uid="{C1DA3BA4-2058-4CA7-A74A-0A9857D979D0}"/>
    <cellStyle name="Normal 18 12 2 2 2 4" xfId="10839" xr:uid="{8EACA8E2-FB08-4014-9F4D-A690BDE22E63}"/>
    <cellStyle name="Normal 18 12 2 2 2 4 2" xfId="27015" xr:uid="{FA73985F-ABE1-4019-8234-1CECA07919F7}"/>
    <cellStyle name="Normal 18 12 2 2 2 5" xfId="18927" xr:uid="{88B0769C-9EFA-4CAE-B721-7030B8C532DF}"/>
    <cellStyle name="Normal 18 12 2 2 3" xfId="4100" xr:uid="{00000000-0005-0000-0000-0000860C0000}"/>
    <cellStyle name="Normal 18 12 2 2 3 2" xfId="12188" xr:uid="{42DEE659-3478-4DD6-9B4B-B318551AB5FD}"/>
    <cellStyle name="Normal 18 12 2 2 3 2 2" xfId="28364" xr:uid="{7E27D7AA-DAE3-4423-9F41-46793D8CDE75}"/>
    <cellStyle name="Normal 18 12 2 2 3 3" xfId="20276" xr:uid="{9F9BD978-7EE3-43E2-9BE5-685609E2C757}"/>
    <cellStyle name="Normal 18 12 2 2 4" xfId="6794" xr:uid="{00000000-0005-0000-0000-0000870C0000}"/>
    <cellStyle name="Normal 18 12 2 2 4 2" xfId="14882" xr:uid="{81234E80-E110-4B9C-A974-D3F2A2BA09D6}"/>
    <cellStyle name="Normal 18 12 2 2 4 2 2" xfId="31058" xr:uid="{C94BA3AF-D164-45E4-9C31-3395995271ED}"/>
    <cellStyle name="Normal 18 12 2 2 4 3" xfId="22970" xr:uid="{C66288B3-24CF-404E-8F04-D6589014AAA9}"/>
    <cellStyle name="Normal 18 12 2 2 5" xfId="9492" xr:uid="{E82F7A73-2C6A-4B63-A2C2-9A791E818754}"/>
    <cellStyle name="Normal 18 12 2 2 5 2" xfId="25668" xr:uid="{FC08539B-ADD4-42DD-A93B-3BBD5E4AF401}"/>
    <cellStyle name="Normal 18 12 2 2 6" xfId="17580" xr:uid="{607F2B65-8BAF-4A52-A7F8-C41812FBFAC1}"/>
    <cellStyle name="Normal 18 12 2 3" xfId="2079" xr:uid="{00000000-0005-0000-0000-0000880C0000}"/>
    <cellStyle name="Normal 18 12 2 3 2" xfId="4775" xr:uid="{00000000-0005-0000-0000-0000890C0000}"/>
    <cellStyle name="Normal 18 12 2 3 2 2" xfId="12863" xr:uid="{F5DA5377-FD9A-4D72-8508-74A9A415C249}"/>
    <cellStyle name="Normal 18 12 2 3 2 2 2" xfId="29039" xr:uid="{3B67A7D2-2BEA-4D89-B2B3-FC7F62BFA02F}"/>
    <cellStyle name="Normal 18 12 2 3 2 3" xfId="20951" xr:uid="{36FC5E32-383A-43AD-BBE9-24767A27EAEA}"/>
    <cellStyle name="Normal 18 12 2 3 3" xfId="7469" xr:uid="{00000000-0005-0000-0000-00008A0C0000}"/>
    <cellStyle name="Normal 18 12 2 3 3 2" xfId="15557" xr:uid="{3E9CFFE5-145C-4241-95EB-E0097E821DAB}"/>
    <cellStyle name="Normal 18 12 2 3 3 2 2" xfId="31733" xr:uid="{3FBBF7BD-2156-4D4F-B482-F8737A005694}"/>
    <cellStyle name="Normal 18 12 2 3 3 3" xfId="23645" xr:uid="{3D489D8C-E8BC-473F-9C52-FC14DF471A39}"/>
    <cellStyle name="Normal 18 12 2 3 4" xfId="10167" xr:uid="{FFB35E14-45A9-4F4C-901A-10DD2C0B926B}"/>
    <cellStyle name="Normal 18 12 2 3 4 2" xfId="26343" xr:uid="{98F0198C-84D3-406B-ADCD-20C6601EFA6E}"/>
    <cellStyle name="Normal 18 12 2 3 5" xfId="18255" xr:uid="{B1A08971-0E4C-4E56-AEF2-72F006B539F5}"/>
    <cellStyle name="Normal 18 12 2 4" xfId="3428" xr:uid="{00000000-0005-0000-0000-00008B0C0000}"/>
    <cellStyle name="Normal 18 12 2 4 2" xfId="11516" xr:uid="{90B58D4D-6CA3-492D-A63E-28491EA7E3DF}"/>
    <cellStyle name="Normal 18 12 2 4 2 2" xfId="27692" xr:uid="{B1741C4D-ECB8-40A2-A485-628C6625C7E3}"/>
    <cellStyle name="Normal 18 12 2 4 3" xfId="19604" xr:uid="{5B6E1612-8F52-4E51-91CC-8260259CB824}"/>
    <cellStyle name="Normal 18 12 2 5" xfId="6122" xr:uid="{00000000-0005-0000-0000-00008C0C0000}"/>
    <cellStyle name="Normal 18 12 2 5 2" xfId="14210" xr:uid="{188A1158-9E32-42E2-9E21-45A8ADB7E118}"/>
    <cellStyle name="Normal 18 12 2 5 2 2" xfId="30386" xr:uid="{FE788B00-E626-4181-83A6-FA1DF8FE628D}"/>
    <cellStyle name="Normal 18 12 2 5 3" xfId="22298" xr:uid="{42883DD7-0E5D-43DE-B7DB-63CDF69E19F9}"/>
    <cellStyle name="Normal 18 12 2 6" xfId="8820" xr:uid="{92B63666-E7BB-44D4-8F0D-DA6BEF17B8CA}"/>
    <cellStyle name="Normal 18 12 2 6 2" xfId="24996" xr:uid="{4418F8E1-FF41-45FA-BC20-BA2325F1CD6A}"/>
    <cellStyle name="Normal 18 12 2 7" xfId="16908" xr:uid="{446398E8-C962-42FF-9716-243C054D53CD}"/>
    <cellStyle name="Normal 18 12 3" xfId="1067" xr:uid="{00000000-0005-0000-0000-00008D0C0000}"/>
    <cellStyle name="Normal 18 12 3 2" xfId="2415" xr:uid="{00000000-0005-0000-0000-00008E0C0000}"/>
    <cellStyle name="Normal 18 12 3 2 2" xfId="5111" xr:uid="{00000000-0005-0000-0000-00008F0C0000}"/>
    <cellStyle name="Normal 18 12 3 2 2 2" xfId="13199" xr:uid="{92EF8E96-92E0-454B-964D-D31D4858AECA}"/>
    <cellStyle name="Normal 18 12 3 2 2 2 2" xfId="29375" xr:uid="{05AB89CE-8BC9-407E-B74F-09F997DB9F14}"/>
    <cellStyle name="Normal 18 12 3 2 2 3" xfId="21287" xr:uid="{2097E167-C1A9-4E97-AEFE-AC5A5BC30850}"/>
    <cellStyle name="Normal 18 12 3 2 3" xfId="7805" xr:uid="{00000000-0005-0000-0000-0000900C0000}"/>
    <cellStyle name="Normal 18 12 3 2 3 2" xfId="15893" xr:uid="{30DE38C0-8127-40D8-AE12-A45FC8A21C51}"/>
    <cellStyle name="Normal 18 12 3 2 3 2 2" xfId="32069" xr:uid="{F0775697-EB97-4832-B09C-CAE3E9A9A8A6}"/>
    <cellStyle name="Normal 18 12 3 2 3 3" xfId="23981" xr:uid="{81C7FDC6-16F5-49C2-ADB0-A42047C99793}"/>
    <cellStyle name="Normal 18 12 3 2 4" xfId="10503" xr:uid="{8F2341E8-C3C7-4AA6-8416-7E11ADF7E2F0}"/>
    <cellStyle name="Normal 18 12 3 2 4 2" xfId="26679" xr:uid="{B6247249-5BF4-4F17-8550-4021A95E9945}"/>
    <cellStyle name="Normal 18 12 3 2 5" xfId="18591" xr:uid="{464C466E-340A-4D98-BB92-683BE97956D0}"/>
    <cellStyle name="Normal 18 12 3 3" xfId="3764" xr:uid="{00000000-0005-0000-0000-0000910C0000}"/>
    <cellStyle name="Normal 18 12 3 3 2" xfId="11852" xr:uid="{BB18AA25-72BF-4AAE-B8F1-0787FDA2030D}"/>
    <cellStyle name="Normal 18 12 3 3 2 2" xfId="28028" xr:uid="{6F2F9B7D-1519-4FA2-9E63-677FC18BA007}"/>
    <cellStyle name="Normal 18 12 3 3 3" xfId="19940" xr:uid="{FC89F2FB-7044-4801-A102-1424031EAD35}"/>
    <cellStyle name="Normal 18 12 3 4" xfId="6458" xr:uid="{00000000-0005-0000-0000-0000920C0000}"/>
    <cellStyle name="Normal 18 12 3 4 2" xfId="14546" xr:uid="{FBC76DCC-20A7-4863-B5CC-DE1B81D8DD7C}"/>
    <cellStyle name="Normal 18 12 3 4 2 2" xfId="30722" xr:uid="{D34BDF2E-80E8-4835-9242-45161F658916}"/>
    <cellStyle name="Normal 18 12 3 4 3" xfId="22634" xr:uid="{204B5FA0-EBE2-4AE9-8E90-32C9E1917A36}"/>
    <cellStyle name="Normal 18 12 3 5" xfId="9156" xr:uid="{F3ECD6F6-D5F4-400A-AC52-606BE8245D94}"/>
    <cellStyle name="Normal 18 12 3 5 2" xfId="25332" xr:uid="{078E870D-F822-4695-BEAE-F9E3B51FB4BE}"/>
    <cellStyle name="Normal 18 12 3 6" xfId="17244" xr:uid="{D528A4E3-6EC0-461A-B658-A01E8F6DE92A}"/>
    <cellStyle name="Normal 18 12 4" xfId="1743" xr:uid="{00000000-0005-0000-0000-0000930C0000}"/>
    <cellStyle name="Normal 18 12 4 2" xfId="4439" xr:uid="{00000000-0005-0000-0000-0000940C0000}"/>
    <cellStyle name="Normal 18 12 4 2 2" xfId="12527" xr:uid="{F001E329-EA62-415F-A325-1185C60FDD50}"/>
    <cellStyle name="Normal 18 12 4 2 2 2" xfId="28703" xr:uid="{54DF62D5-5D81-4404-ACBD-9A5CC9B8B415}"/>
    <cellStyle name="Normal 18 12 4 2 3" xfId="20615" xr:uid="{AE8FACAC-1A4E-432F-BA0F-56A3552B08E9}"/>
    <cellStyle name="Normal 18 12 4 3" xfId="7133" xr:uid="{00000000-0005-0000-0000-0000950C0000}"/>
    <cellStyle name="Normal 18 12 4 3 2" xfId="15221" xr:uid="{58CD7336-DB5A-4055-9B79-C5ECF6E645F7}"/>
    <cellStyle name="Normal 18 12 4 3 2 2" xfId="31397" xr:uid="{C30AF574-18DD-48C0-94AF-73CC3CE26741}"/>
    <cellStyle name="Normal 18 12 4 3 3" xfId="23309" xr:uid="{BE1A6D40-45B1-48FD-BACD-8740E14AB487}"/>
    <cellStyle name="Normal 18 12 4 4" xfId="9831" xr:uid="{51BE71CB-DF36-4657-AC42-3E867DED896B}"/>
    <cellStyle name="Normal 18 12 4 4 2" xfId="26007" xr:uid="{2E575107-0CB3-4308-87C0-2DCA7571DEE4}"/>
    <cellStyle name="Normal 18 12 4 5" xfId="17919" xr:uid="{215CDDA2-E49C-45F3-A977-88738902BCE2}"/>
    <cellStyle name="Normal 18 12 5" xfId="3092" xr:uid="{00000000-0005-0000-0000-0000960C0000}"/>
    <cellStyle name="Normal 18 12 5 2" xfId="11180" xr:uid="{D59697AA-BDE0-4D90-9083-251EBBD2327B}"/>
    <cellStyle name="Normal 18 12 5 2 2" xfId="27356" xr:uid="{7270D477-2A13-4858-BBEC-1E462B06AB4D}"/>
    <cellStyle name="Normal 18 12 5 3" xfId="19268" xr:uid="{03951B8B-BEBB-44D3-8571-995482857B88}"/>
    <cellStyle name="Normal 18 12 6" xfId="5786" xr:uid="{00000000-0005-0000-0000-0000970C0000}"/>
    <cellStyle name="Normal 18 12 6 2" xfId="13874" xr:uid="{D7B42EAA-85AD-40C5-BB39-7B988686C48C}"/>
    <cellStyle name="Normal 18 12 6 2 2" xfId="30050" xr:uid="{681CC0CE-CF2F-4951-A941-CF445BD93FC7}"/>
    <cellStyle name="Normal 18 12 6 3" xfId="21962" xr:uid="{E538587A-9CB6-4A86-87D9-AF0A9BC4BB1A}"/>
    <cellStyle name="Normal 18 12 7" xfId="8484" xr:uid="{AE8B3C91-0F9E-42A6-8367-94EF55DAF795}"/>
    <cellStyle name="Normal 18 12 7 2" xfId="24660" xr:uid="{F371BDF9-F71A-4EEA-B3CA-A4D7F8E68422}"/>
    <cellStyle name="Normal 18 12 8" xfId="16572" xr:uid="{ACCA3492-B5BF-4957-973D-BECF0AF25BFD}"/>
    <cellStyle name="Normal 18 13" xfId="218" xr:uid="{00000000-0005-0000-0000-0000980C0000}"/>
    <cellStyle name="Normal 18 13 2" xfId="600" xr:uid="{00000000-0005-0000-0000-0000990C0000}"/>
    <cellStyle name="Normal 18 13 2 2" xfId="1275" xr:uid="{00000000-0005-0000-0000-00009A0C0000}"/>
    <cellStyle name="Normal 18 13 2 2 2" xfId="2623" xr:uid="{00000000-0005-0000-0000-00009B0C0000}"/>
    <cellStyle name="Normal 18 13 2 2 2 2" xfId="5319" xr:uid="{00000000-0005-0000-0000-00009C0C0000}"/>
    <cellStyle name="Normal 18 13 2 2 2 2 2" xfId="13407" xr:uid="{6DA465E7-EB56-461D-A671-EA8745BDF5CC}"/>
    <cellStyle name="Normal 18 13 2 2 2 2 2 2" xfId="29583" xr:uid="{86E14DC1-02DB-4905-942D-E58FF3E8F139}"/>
    <cellStyle name="Normal 18 13 2 2 2 2 3" xfId="21495" xr:uid="{D490321E-AC87-4A32-8063-1F661F251D9E}"/>
    <cellStyle name="Normal 18 13 2 2 2 3" xfId="8013" xr:uid="{00000000-0005-0000-0000-00009D0C0000}"/>
    <cellStyle name="Normal 18 13 2 2 2 3 2" xfId="16101" xr:uid="{AEE99F22-E0C5-45C8-9283-598C4A285E0B}"/>
    <cellStyle name="Normal 18 13 2 2 2 3 2 2" xfId="32277" xr:uid="{238C36A6-4398-4A53-AD8A-907F2C3A3F67}"/>
    <cellStyle name="Normal 18 13 2 2 2 3 3" xfId="24189" xr:uid="{4234FB3A-6DA3-44FB-A552-5DB79D18EC79}"/>
    <cellStyle name="Normal 18 13 2 2 2 4" xfId="10711" xr:uid="{DF0010FA-D3C6-413D-A36D-641F59C4C999}"/>
    <cellStyle name="Normal 18 13 2 2 2 4 2" xfId="26887" xr:uid="{1DCDAA97-8847-455C-BE06-1F26F6F0B428}"/>
    <cellStyle name="Normal 18 13 2 2 2 5" xfId="18799" xr:uid="{5B0DF332-6A98-472A-89F0-81BD57E5DE06}"/>
    <cellStyle name="Normal 18 13 2 2 3" xfId="3972" xr:uid="{00000000-0005-0000-0000-00009E0C0000}"/>
    <cellStyle name="Normal 18 13 2 2 3 2" xfId="12060" xr:uid="{A0BEBFC2-57AA-48D9-8AB8-D4FB56DA8227}"/>
    <cellStyle name="Normal 18 13 2 2 3 2 2" xfId="28236" xr:uid="{9E221DC7-C5BA-4FA5-A471-E2FD8FA256D3}"/>
    <cellStyle name="Normal 18 13 2 2 3 3" xfId="20148" xr:uid="{5208FA50-29DF-4EB8-B6A7-F7D6245F374D}"/>
    <cellStyle name="Normal 18 13 2 2 4" xfId="6666" xr:uid="{00000000-0005-0000-0000-00009F0C0000}"/>
    <cellStyle name="Normal 18 13 2 2 4 2" xfId="14754" xr:uid="{652F9B09-DCBD-4A24-9932-1E1D904D4239}"/>
    <cellStyle name="Normal 18 13 2 2 4 2 2" xfId="30930" xr:uid="{678FE3EA-3C29-4E86-958A-9D8AF2D5EC79}"/>
    <cellStyle name="Normal 18 13 2 2 4 3" xfId="22842" xr:uid="{AA696AF3-2D47-4A38-9036-EBF1F4C9932E}"/>
    <cellStyle name="Normal 18 13 2 2 5" xfId="9364" xr:uid="{EA426ED9-27AE-485A-AB04-0A154F200C32}"/>
    <cellStyle name="Normal 18 13 2 2 5 2" xfId="25540" xr:uid="{AAA9620D-0848-41B9-AA98-653E0425A92A}"/>
    <cellStyle name="Normal 18 13 2 2 6" xfId="17452" xr:uid="{22B878D8-3E54-429D-A155-AA9987AFC32E}"/>
    <cellStyle name="Normal 18 13 2 3" xfId="1951" xr:uid="{00000000-0005-0000-0000-0000A00C0000}"/>
    <cellStyle name="Normal 18 13 2 3 2" xfId="4647" xr:uid="{00000000-0005-0000-0000-0000A10C0000}"/>
    <cellStyle name="Normal 18 13 2 3 2 2" xfId="12735" xr:uid="{B29CEF7B-C25D-4753-A5D6-4BF8687A600F}"/>
    <cellStyle name="Normal 18 13 2 3 2 2 2" xfId="28911" xr:uid="{1F183F01-C047-4AD3-BAF4-A34C855DD2F2}"/>
    <cellStyle name="Normal 18 13 2 3 2 3" xfId="20823" xr:uid="{25EEF03F-AC4E-4DDB-A062-3EA515819AD0}"/>
    <cellStyle name="Normal 18 13 2 3 3" xfId="7341" xr:uid="{00000000-0005-0000-0000-0000A20C0000}"/>
    <cellStyle name="Normal 18 13 2 3 3 2" xfId="15429" xr:uid="{89B95975-3842-4AEA-A87C-5CFF93FFC9F9}"/>
    <cellStyle name="Normal 18 13 2 3 3 2 2" xfId="31605" xr:uid="{01F44AC8-F672-4C62-9CFD-495F4F65BB76}"/>
    <cellStyle name="Normal 18 13 2 3 3 3" xfId="23517" xr:uid="{F94FCFC8-7596-46EB-9140-72B88E1460F6}"/>
    <cellStyle name="Normal 18 13 2 3 4" xfId="10039" xr:uid="{18823BB4-FF0E-4D50-B610-E168B0D3CA3A}"/>
    <cellStyle name="Normal 18 13 2 3 4 2" xfId="26215" xr:uid="{37BCC299-747F-46A5-BB1D-3E9C30CD4455}"/>
    <cellStyle name="Normal 18 13 2 3 5" xfId="18127" xr:uid="{94891E3F-E295-402B-8662-B4DDBD0B06A9}"/>
    <cellStyle name="Normal 18 13 2 4" xfId="3300" xr:uid="{00000000-0005-0000-0000-0000A30C0000}"/>
    <cellStyle name="Normal 18 13 2 4 2" xfId="11388" xr:uid="{8BA4BF12-7DF6-4C70-AFDD-970A1B8AA571}"/>
    <cellStyle name="Normal 18 13 2 4 2 2" xfId="27564" xr:uid="{043FB8B1-ADAE-4D91-ACEE-376B0F67758E}"/>
    <cellStyle name="Normal 18 13 2 4 3" xfId="19476" xr:uid="{456B4C2A-C54F-46CF-B447-6CC97AE20560}"/>
    <cellStyle name="Normal 18 13 2 5" xfId="5994" xr:uid="{00000000-0005-0000-0000-0000A40C0000}"/>
    <cellStyle name="Normal 18 13 2 5 2" xfId="14082" xr:uid="{9CF95219-92E4-45AF-8818-2E36B5EEEFE0}"/>
    <cellStyle name="Normal 18 13 2 5 2 2" xfId="30258" xr:uid="{66CC52C0-CD38-43A8-B7FD-F835FE301549}"/>
    <cellStyle name="Normal 18 13 2 5 3" xfId="22170" xr:uid="{3A9EBA9E-5CCC-45F8-ABF0-A0F3523D4C4C}"/>
    <cellStyle name="Normal 18 13 2 6" xfId="8692" xr:uid="{CAFE1572-E199-4DB2-BA6E-166542BD0B9B}"/>
    <cellStyle name="Normal 18 13 2 6 2" xfId="24868" xr:uid="{CF8EBDE8-0CA7-4DE1-8FD0-07CB5B4312E3}"/>
    <cellStyle name="Normal 18 13 2 7" xfId="16780" xr:uid="{421F2639-541E-4EF1-BF7C-017A0FF4991A}"/>
    <cellStyle name="Normal 18 13 3" xfId="939" xr:uid="{00000000-0005-0000-0000-0000A50C0000}"/>
    <cellStyle name="Normal 18 13 3 2" xfId="2287" xr:uid="{00000000-0005-0000-0000-0000A60C0000}"/>
    <cellStyle name="Normal 18 13 3 2 2" xfId="4983" xr:uid="{00000000-0005-0000-0000-0000A70C0000}"/>
    <cellStyle name="Normal 18 13 3 2 2 2" xfId="13071" xr:uid="{CC52C713-3462-4523-8C4C-8FE0287F8803}"/>
    <cellStyle name="Normal 18 13 3 2 2 2 2" xfId="29247" xr:uid="{D2A7303C-CC76-4D1A-87F6-BF4351D569DA}"/>
    <cellStyle name="Normal 18 13 3 2 2 3" xfId="21159" xr:uid="{E5761099-D252-4FF0-8A53-7E376AA7CC23}"/>
    <cellStyle name="Normal 18 13 3 2 3" xfId="7677" xr:uid="{00000000-0005-0000-0000-0000A80C0000}"/>
    <cellStyle name="Normal 18 13 3 2 3 2" xfId="15765" xr:uid="{549B6EB0-2C8E-4804-A7EA-7C5899B5038E}"/>
    <cellStyle name="Normal 18 13 3 2 3 2 2" xfId="31941" xr:uid="{4CF4D898-1580-4A2F-97C2-7F75F206FCAD}"/>
    <cellStyle name="Normal 18 13 3 2 3 3" xfId="23853" xr:uid="{6F6F0D1D-36F0-47EC-91B5-61DCB4BFB20D}"/>
    <cellStyle name="Normal 18 13 3 2 4" xfId="10375" xr:uid="{2339ACFC-9E1D-46F6-AE31-A3A80A7C3B51}"/>
    <cellStyle name="Normal 18 13 3 2 4 2" xfId="26551" xr:uid="{37821210-EAFF-485F-9E46-E53B2D2E38C3}"/>
    <cellStyle name="Normal 18 13 3 2 5" xfId="18463" xr:uid="{3434BCA0-7520-466A-AB36-E0887507A171}"/>
    <cellStyle name="Normal 18 13 3 3" xfId="3636" xr:uid="{00000000-0005-0000-0000-0000A90C0000}"/>
    <cellStyle name="Normal 18 13 3 3 2" xfId="11724" xr:uid="{F0C6CB5B-CC0E-41AF-929B-DC74E05E66D6}"/>
    <cellStyle name="Normal 18 13 3 3 2 2" xfId="27900" xr:uid="{598030A1-9F38-4262-BE87-8D6E70C59FC0}"/>
    <cellStyle name="Normal 18 13 3 3 3" xfId="19812" xr:uid="{2567220F-0E13-4EF8-892C-3A7F65326804}"/>
    <cellStyle name="Normal 18 13 3 4" xfId="6330" xr:uid="{00000000-0005-0000-0000-0000AA0C0000}"/>
    <cellStyle name="Normal 18 13 3 4 2" xfId="14418" xr:uid="{1FDA917B-9B33-4EDD-BF68-022D6B03B894}"/>
    <cellStyle name="Normal 18 13 3 4 2 2" xfId="30594" xr:uid="{890ED19B-1006-4375-9863-9C48D271CFE1}"/>
    <cellStyle name="Normal 18 13 3 4 3" xfId="22506" xr:uid="{591FE159-A454-4916-A773-6AB0B8C778D0}"/>
    <cellStyle name="Normal 18 13 3 5" xfId="9028" xr:uid="{AA1CF9FA-4E4B-44A9-ADA9-3A417C784A48}"/>
    <cellStyle name="Normal 18 13 3 5 2" xfId="25204" xr:uid="{7AF4B2E3-6627-41CA-8C73-F7D55F666A6D}"/>
    <cellStyle name="Normal 18 13 3 6" xfId="17116" xr:uid="{DAA4B23D-B8AD-461D-89BE-A3A2FF9951D1}"/>
    <cellStyle name="Normal 18 13 4" xfId="1615" xr:uid="{00000000-0005-0000-0000-0000AB0C0000}"/>
    <cellStyle name="Normal 18 13 4 2" xfId="4311" xr:uid="{00000000-0005-0000-0000-0000AC0C0000}"/>
    <cellStyle name="Normal 18 13 4 2 2" xfId="12399" xr:uid="{99ACE6BE-04FF-4C47-AE1E-ACB1A4373C12}"/>
    <cellStyle name="Normal 18 13 4 2 2 2" xfId="28575" xr:uid="{354F5967-1847-4B67-B5D7-F91B4AEF53CA}"/>
    <cellStyle name="Normal 18 13 4 2 3" xfId="20487" xr:uid="{6BAD5340-190C-490E-8628-1570DECC43B9}"/>
    <cellStyle name="Normal 18 13 4 3" xfId="7005" xr:uid="{00000000-0005-0000-0000-0000AD0C0000}"/>
    <cellStyle name="Normal 18 13 4 3 2" xfId="15093" xr:uid="{465CAE25-391A-4FEC-BE90-25F78F05EC83}"/>
    <cellStyle name="Normal 18 13 4 3 2 2" xfId="31269" xr:uid="{C1B24403-42A7-4490-A03C-A7D5F1C02585}"/>
    <cellStyle name="Normal 18 13 4 3 3" xfId="23181" xr:uid="{8AD23A6B-F133-4FA2-BD8B-A772F94BDA93}"/>
    <cellStyle name="Normal 18 13 4 4" xfId="9703" xr:uid="{2975ED1C-D84E-4F11-BC9E-35732D25A2B7}"/>
    <cellStyle name="Normal 18 13 4 4 2" xfId="25879" xr:uid="{D6494A0C-8298-44EF-B32D-DE6A6F502D32}"/>
    <cellStyle name="Normal 18 13 4 5" xfId="17791" xr:uid="{98FC2090-D1EA-41E3-9E8B-48EFABCEC003}"/>
    <cellStyle name="Normal 18 13 5" xfId="2964" xr:uid="{00000000-0005-0000-0000-0000AE0C0000}"/>
    <cellStyle name="Normal 18 13 5 2" xfId="11052" xr:uid="{7C030050-185C-407F-9AA5-F1F99CCF8ACC}"/>
    <cellStyle name="Normal 18 13 5 2 2" xfId="27228" xr:uid="{FBB86991-0B08-4C0C-A96B-14290A89467A}"/>
    <cellStyle name="Normal 18 13 5 3" xfId="19140" xr:uid="{3F78614C-99B1-4C61-936A-682FC5F3B784}"/>
    <cellStyle name="Normal 18 13 6" xfId="5658" xr:uid="{00000000-0005-0000-0000-0000AF0C0000}"/>
    <cellStyle name="Normal 18 13 6 2" xfId="13746" xr:uid="{DBC363EF-6F88-453C-B3E2-DDC14BB9A4CB}"/>
    <cellStyle name="Normal 18 13 6 2 2" xfId="29922" xr:uid="{C8C662A7-892B-426A-8422-D1A9277E1EB2}"/>
    <cellStyle name="Normal 18 13 6 3" xfId="21834" xr:uid="{637705C6-EB6E-4244-9433-DE13D7C223A6}"/>
    <cellStyle name="Normal 18 13 7" xfId="8356" xr:uid="{E9CD5076-4D3C-4D25-938D-77A792F0B270}"/>
    <cellStyle name="Normal 18 13 7 2" xfId="24532" xr:uid="{15AFD956-71E5-4120-9788-F606B0AA8A59}"/>
    <cellStyle name="Normal 18 13 8" xfId="16444" xr:uid="{50C3632D-3F06-4CD9-B9BC-8B3D753B367E}"/>
    <cellStyle name="Normal 18 14" xfId="305" xr:uid="{00000000-0005-0000-0000-0000B00C0000}"/>
    <cellStyle name="Normal 18 14 2" xfId="670" xr:uid="{00000000-0005-0000-0000-0000B10C0000}"/>
    <cellStyle name="Normal 18 14 2 2" xfId="1345" xr:uid="{00000000-0005-0000-0000-0000B20C0000}"/>
    <cellStyle name="Normal 18 14 2 2 2" xfId="2693" xr:uid="{00000000-0005-0000-0000-0000B30C0000}"/>
    <cellStyle name="Normal 18 14 2 2 2 2" xfId="5389" xr:uid="{00000000-0005-0000-0000-0000B40C0000}"/>
    <cellStyle name="Normal 18 14 2 2 2 2 2" xfId="13477" xr:uid="{8CA982EF-41CE-46F5-B235-38B7BB1624CE}"/>
    <cellStyle name="Normal 18 14 2 2 2 2 2 2" xfId="29653" xr:uid="{35184786-8106-4BB0-87B2-682F8B42C2BA}"/>
    <cellStyle name="Normal 18 14 2 2 2 2 3" xfId="21565" xr:uid="{7143D92C-DA5B-4432-AAE6-8FA4B8D3D64C}"/>
    <cellStyle name="Normal 18 14 2 2 2 3" xfId="8083" xr:uid="{00000000-0005-0000-0000-0000B50C0000}"/>
    <cellStyle name="Normal 18 14 2 2 2 3 2" xfId="16171" xr:uid="{AD7CE514-5DDB-42B3-A785-033371B8F15D}"/>
    <cellStyle name="Normal 18 14 2 2 2 3 2 2" xfId="32347" xr:uid="{87899936-10A3-4EC9-AB7D-5A275A378BBD}"/>
    <cellStyle name="Normal 18 14 2 2 2 3 3" xfId="24259" xr:uid="{440F2738-9511-4B3D-8351-E1CED5E0FC6F}"/>
    <cellStyle name="Normal 18 14 2 2 2 4" xfId="10781" xr:uid="{3FEF3D5B-2AA8-41C7-A4F1-814AE593CFFD}"/>
    <cellStyle name="Normal 18 14 2 2 2 4 2" xfId="26957" xr:uid="{8BF4AC5D-8E91-4807-BD9D-3F0E68720B7B}"/>
    <cellStyle name="Normal 18 14 2 2 2 5" xfId="18869" xr:uid="{B1F0CDB5-EF56-4AB7-ACD3-60572474F59B}"/>
    <cellStyle name="Normal 18 14 2 2 3" xfId="4042" xr:uid="{00000000-0005-0000-0000-0000B60C0000}"/>
    <cellStyle name="Normal 18 14 2 2 3 2" xfId="12130" xr:uid="{EA7E7249-EA29-43F2-8675-86E3968F4D99}"/>
    <cellStyle name="Normal 18 14 2 2 3 2 2" xfId="28306" xr:uid="{348A2F16-A1B1-4C98-ADEF-8E0F3ACA15E8}"/>
    <cellStyle name="Normal 18 14 2 2 3 3" xfId="20218" xr:uid="{86C85A36-2DB1-41C1-82C8-E90D08FCFCDF}"/>
    <cellStyle name="Normal 18 14 2 2 4" xfId="6736" xr:uid="{00000000-0005-0000-0000-0000B70C0000}"/>
    <cellStyle name="Normal 18 14 2 2 4 2" xfId="14824" xr:uid="{28E07173-38E2-4BA8-9CAD-5A0DF7FAF1E2}"/>
    <cellStyle name="Normal 18 14 2 2 4 2 2" xfId="31000" xr:uid="{C07B8C31-559F-4E69-9F38-6FEA35124ED9}"/>
    <cellStyle name="Normal 18 14 2 2 4 3" xfId="22912" xr:uid="{2938069F-534C-4691-8DBE-9CC143B7DB53}"/>
    <cellStyle name="Normal 18 14 2 2 5" xfId="9434" xr:uid="{207731C0-C253-4F89-BD97-199F556E6092}"/>
    <cellStyle name="Normal 18 14 2 2 5 2" xfId="25610" xr:uid="{19738210-8DB8-463B-8B8D-44B68EFBDCB1}"/>
    <cellStyle name="Normal 18 14 2 2 6" xfId="17522" xr:uid="{322E07C3-5FED-403C-A260-D3E56799A020}"/>
    <cellStyle name="Normal 18 14 2 3" xfId="2021" xr:uid="{00000000-0005-0000-0000-0000B80C0000}"/>
    <cellStyle name="Normal 18 14 2 3 2" xfId="4717" xr:uid="{00000000-0005-0000-0000-0000B90C0000}"/>
    <cellStyle name="Normal 18 14 2 3 2 2" xfId="12805" xr:uid="{468B9F0B-C3D0-4B32-8524-75BA99DA09A0}"/>
    <cellStyle name="Normal 18 14 2 3 2 2 2" xfId="28981" xr:uid="{94333023-D537-4D9D-BFBF-7D4401D5EDAB}"/>
    <cellStyle name="Normal 18 14 2 3 2 3" xfId="20893" xr:uid="{2DF7DBDA-0282-4AD8-B212-398E6508A66E}"/>
    <cellStyle name="Normal 18 14 2 3 3" xfId="7411" xr:uid="{00000000-0005-0000-0000-0000BA0C0000}"/>
    <cellStyle name="Normal 18 14 2 3 3 2" xfId="15499" xr:uid="{360148C3-3407-4374-AF23-13890D40B60B}"/>
    <cellStyle name="Normal 18 14 2 3 3 2 2" xfId="31675" xr:uid="{49C0C4A1-7F5F-4A7A-9E9A-647DE3D736A2}"/>
    <cellStyle name="Normal 18 14 2 3 3 3" xfId="23587" xr:uid="{D872A9EA-4ACA-4E5C-BA42-24A0C59E2598}"/>
    <cellStyle name="Normal 18 14 2 3 4" xfId="10109" xr:uid="{C1AFE59D-0B9E-420E-B7BC-6E909E871006}"/>
    <cellStyle name="Normal 18 14 2 3 4 2" xfId="26285" xr:uid="{30FF67FA-949E-43E3-A440-743F09881BFB}"/>
    <cellStyle name="Normal 18 14 2 3 5" xfId="18197" xr:uid="{3A88FC4B-B8AD-4B68-8E42-E2CE8C78874F}"/>
    <cellStyle name="Normal 18 14 2 4" xfId="3370" xr:uid="{00000000-0005-0000-0000-0000BB0C0000}"/>
    <cellStyle name="Normal 18 14 2 4 2" xfId="11458" xr:uid="{D28A00C8-8C53-48DD-87C9-CC60E5515C12}"/>
    <cellStyle name="Normal 18 14 2 4 2 2" xfId="27634" xr:uid="{2811BAC1-512D-48A2-BCC3-A7D82B6E80FB}"/>
    <cellStyle name="Normal 18 14 2 4 3" xfId="19546" xr:uid="{066955B1-005A-4FE6-9927-98E159EE3F49}"/>
    <cellStyle name="Normal 18 14 2 5" xfId="6064" xr:uid="{00000000-0005-0000-0000-0000BC0C0000}"/>
    <cellStyle name="Normal 18 14 2 5 2" xfId="14152" xr:uid="{139DBBC2-702F-45F9-9523-718E7B10D3BE}"/>
    <cellStyle name="Normal 18 14 2 5 2 2" xfId="30328" xr:uid="{7EBBFED2-DB58-4A8A-8C44-DDEB69F83429}"/>
    <cellStyle name="Normal 18 14 2 5 3" xfId="22240" xr:uid="{5ED7C150-AE2C-497E-9D7F-24D746C9E3AB}"/>
    <cellStyle name="Normal 18 14 2 6" xfId="8762" xr:uid="{55E974FD-BB88-4082-9C62-6CC81EC987C4}"/>
    <cellStyle name="Normal 18 14 2 6 2" xfId="24938" xr:uid="{549149E5-1CBD-4022-A632-AE23E16E6992}"/>
    <cellStyle name="Normal 18 14 2 7" xfId="16850" xr:uid="{CE7E7449-DAF1-48DE-9BDE-348AFC450988}"/>
    <cellStyle name="Normal 18 14 3" xfId="1009" xr:uid="{00000000-0005-0000-0000-0000BD0C0000}"/>
    <cellStyle name="Normal 18 14 3 2" xfId="2357" xr:uid="{00000000-0005-0000-0000-0000BE0C0000}"/>
    <cellStyle name="Normal 18 14 3 2 2" xfId="5053" xr:uid="{00000000-0005-0000-0000-0000BF0C0000}"/>
    <cellStyle name="Normal 18 14 3 2 2 2" xfId="13141" xr:uid="{82E2F4A7-E0F0-45B9-B260-30386E4D58CF}"/>
    <cellStyle name="Normal 18 14 3 2 2 2 2" xfId="29317" xr:uid="{D36EF5A8-83DB-4836-90FA-D5127767627D}"/>
    <cellStyle name="Normal 18 14 3 2 2 3" xfId="21229" xr:uid="{1F8440EF-129D-473E-8C19-F4D8DB448146}"/>
    <cellStyle name="Normal 18 14 3 2 3" xfId="7747" xr:uid="{00000000-0005-0000-0000-0000C00C0000}"/>
    <cellStyle name="Normal 18 14 3 2 3 2" xfId="15835" xr:uid="{320CF263-CDD2-43EE-95B8-5DD7D106AEE7}"/>
    <cellStyle name="Normal 18 14 3 2 3 2 2" xfId="32011" xr:uid="{3ACAEA39-0BD8-4B40-98BE-42E4A62AA74C}"/>
    <cellStyle name="Normal 18 14 3 2 3 3" xfId="23923" xr:uid="{A5F5771D-065A-492D-87DD-1B237454AB6E}"/>
    <cellStyle name="Normal 18 14 3 2 4" xfId="10445" xr:uid="{4034C450-9C0C-48ED-A398-C053C18411D4}"/>
    <cellStyle name="Normal 18 14 3 2 4 2" xfId="26621" xr:uid="{2949E236-79A1-4AB0-B5C0-6F4C5CB06A60}"/>
    <cellStyle name="Normal 18 14 3 2 5" xfId="18533" xr:uid="{9504AAA7-C0F5-4BA9-9198-34D9E5F4E993}"/>
    <cellStyle name="Normal 18 14 3 3" xfId="3706" xr:uid="{00000000-0005-0000-0000-0000C10C0000}"/>
    <cellStyle name="Normal 18 14 3 3 2" xfId="11794" xr:uid="{7020A2C3-575E-4D7C-94DC-032A309A3C75}"/>
    <cellStyle name="Normal 18 14 3 3 2 2" xfId="27970" xr:uid="{A7FF8088-1F3C-43FF-BE7F-B0FCCB0716C8}"/>
    <cellStyle name="Normal 18 14 3 3 3" xfId="19882" xr:uid="{A135A8DB-9A18-4F2E-B73B-CEC31982C41E}"/>
    <cellStyle name="Normal 18 14 3 4" xfId="6400" xr:uid="{00000000-0005-0000-0000-0000C20C0000}"/>
    <cellStyle name="Normal 18 14 3 4 2" xfId="14488" xr:uid="{E4F6A525-7B4E-43BB-B0D4-6D671CFBF8B1}"/>
    <cellStyle name="Normal 18 14 3 4 2 2" xfId="30664" xr:uid="{4A7E582B-5027-4534-BE93-B0C03F6EAF10}"/>
    <cellStyle name="Normal 18 14 3 4 3" xfId="22576" xr:uid="{D5305790-81F6-4EAD-9941-750B0E1CE6ED}"/>
    <cellStyle name="Normal 18 14 3 5" xfId="9098" xr:uid="{991460DC-A938-44DE-8A4A-3856D7C80FD4}"/>
    <cellStyle name="Normal 18 14 3 5 2" xfId="25274" xr:uid="{CC6BCC06-C16C-4A76-BCA6-0B03AA1F0379}"/>
    <cellStyle name="Normal 18 14 3 6" xfId="17186" xr:uid="{66FCA87D-4891-4BF7-8938-63BCAA6E9102}"/>
    <cellStyle name="Normal 18 14 4" xfId="1685" xr:uid="{00000000-0005-0000-0000-0000C30C0000}"/>
    <cellStyle name="Normal 18 14 4 2" xfId="4381" xr:uid="{00000000-0005-0000-0000-0000C40C0000}"/>
    <cellStyle name="Normal 18 14 4 2 2" xfId="12469" xr:uid="{4C0AE68F-F3FC-4572-B68E-E7F40BF65B21}"/>
    <cellStyle name="Normal 18 14 4 2 2 2" xfId="28645" xr:uid="{06881F6B-6BFA-4A66-AB5C-C024D24C3D50}"/>
    <cellStyle name="Normal 18 14 4 2 3" xfId="20557" xr:uid="{17740D78-0871-4832-9F30-D9709A0655F6}"/>
    <cellStyle name="Normal 18 14 4 3" xfId="7075" xr:uid="{00000000-0005-0000-0000-0000C50C0000}"/>
    <cellStyle name="Normal 18 14 4 3 2" xfId="15163" xr:uid="{E96FD21C-FCF2-4BE8-97F9-27336621631C}"/>
    <cellStyle name="Normal 18 14 4 3 2 2" xfId="31339" xr:uid="{DC99CFFE-C786-4391-8F01-04734BB451F0}"/>
    <cellStyle name="Normal 18 14 4 3 3" xfId="23251" xr:uid="{54F0EA40-C1E1-4E65-AF40-BA0A986A2A5C}"/>
    <cellStyle name="Normal 18 14 4 4" xfId="9773" xr:uid="{CD230786-7324-4856-BC93-7615579F02E8}"/>
    <cellStyle name="Normal 18 14 4 4 2" xfId="25949" xr:uid="{E8F82C6D-E0BA-4D57-AB5D-FF336FDEE24E}"/>
    <cellStyle name="Normal 18 14 4 5" xfId="17861" xr:uid="{9AA329F7-D7DD-472A-86E4-6C75244E5DE6}"/>
    <cellStyle name="Normal 18 14 5" xfId="3034" xr:uid="{00000000-0005-0000-0000-0000C60C0000}"/>
    <cellStyle name="Normal 18 14 5 2" xfId="11122" xr:uid="{2FEBFA26-6173-4BA4-959C-22623485AD36}"/>
    <cellStyle name="Normal 18 14 5 2 2" xfId="27298" xr:uid="{4957A2EA-9484-4D04-A6AB-E5FCE447E049}"/>
    <cellStyle name="Normal 18 14 5 3" xfId="19210" xr:uid="{D1058D16-05DA-4D63-B772-3C210F531A0C}"/>
    <cellStyle name="Normal 18 14 6" xfId="5728" xr:uid="{00000000-0005-0000-0000-0000C70C0000}"/>
    <cellStyle name="Normal 18 14 6 2" xfId="13816" xr:uid="{6E00A1E4-84ED-4414-A7E3-1E98B61D3427}"/>
    <cellStyle name="Normal 18 14 6 2 2" xfId="29992" xr:uid="{52EF8C0D-9B3A-4421-A90A-C03A1CB4E00D}"/>
    <cellStyle name="Normal 18 14 6 3" xfId="21904" xr:uid="{E08DC2F0-BFFE-4BB6-AF86-BBF2129F0C7D}"/>
    <cellStyle name="Normal 18 14 7" xfId="8426" xr:uid="{177A0AB6-6DB3-4ACE-8EDD-CFDE890437C2}"/>
    <cellStyle name="Normal 18 14 7 2" xfId="24602" xr:uid="{0C436960-DFD9-4835-9916-C0F74FB489A8}"/>
    <cellStyle name="Normal 18 14 8" xfId="16514" xr:uid="{0E29A78D-464D-489E-8159-5872129A6444}"/>
    <cellStyle name="Normal 18 15" xfId="374" xr:uid="{00000000-0005-0000-0000-0000C80C0000}"/>
    <cellStyle name="Normal 18 15 2" xfId="727" xr:uid="{00000000-0005-0000-0000-0000C90C0000}"/>
    <cellStyle name="Normal 18 15 2 2" xfId="1402" xr:uid="{00000000-0005-0000-0000-0000CA0C0000}"/>
    <cellStyle name="Normal 18 15 2 2 2" xfId="2750" xr:uid="{00000000-0005-0000-0000-0000CB0C0000}"/>
    <cellStyle name="Normal 18 15 2 2 2 2" xfId="5446" xr:uid="{00000000-0005-0000-0000-0000CC0C0000}"/>
    <cellStyle name="Normal 18 15 2 2 2 2 2" xfId="13534" xr:uid="{783CC530-E986-4B9A-A60B-E7A455E5F510}"/>
    <cellStyle name="Normal 18 15 2 2 2 2 2 2" xfId="29710" xr:uid="{A32CC6C5-F324-4FA9-97A7-5BCDAA052C98}"/>
    <cellStyle name="Normal 18 15 2 2 2 2 3" xfId="21622" xr:uid="{0ABEF854-22A8-48C0-A8DA-2CDCBC0CD724}"/>
    <cellStyle name="Normal 18 15 2 2 2 3" xfId="8140" xr:uid="{00000000-0005-0000-0000-0000CD0C0000}"/>
    <cellStyle name="Normal 18 15 2 2 2 3 2" xfId="16228" xr:uid="{03AF7DE3-6207-40E7-995D-20EAD51EDFCA}"/>
    <cellStyle name="Normal 18 15 2 2 2 3 2 2" xfId="32404" xr:uid="{5A4D46D7-4958-426D-8088-68CC3A6209B6}"/>
    <cellStyle name="Normal 18 15 2 2 2 3 3" xfId="24316" xr:uid="{9E3653EC-50C8-43BC-ADDA-706988E5D56A}"/>
    <cellStyle name="Normal 18 15 2 2 2 4" xfId="10838" xr:uid="{C2B870F4-3A15-4FB0-AF53-9BE4404833E6}"/>
    <cellStyle name="Normal 18 15 2 2 2 4 2" xfId="27014" xr:uid="{6EB0B38B-3451-4B4C-A40D-E63BF1BD673E}"/>
    <cellStyle name="Normal 18 15 2 2 2 5" xfId="18926" xr:uid="{D08E2F47-2AF4-4279-B21B-E78BCCECAF47}"/>
    <cellStyle name="Normal 18 15 2 2 3" xfId="4099" xr:uid="{00000000-0005-0000-0000-0000CE0C0000}"/>
    <cellStyle name="Normal 18 15 2 2 3 2" xfId="12187" xr:uid="{C17D3F2D-870B-4C8F-A666-793D6B7C5B62}"/>
    <cellStyle name="Normal 18 15 2 2 3 2 2" xfId="28363" xr:uid="{C8BBBE2D-562A-48BC-BD5C-A09B1FF4B538}"/>
    <cellStyle name="Normal 18 15 2 2 3 3" xfId="20275" xr:uid="{181DBE8F-137D-4FFA-9ED4-0ED721719DD3}"/>
    <cellStyle name="Normal 18 15 2 2 4" xfId="6793" xr:uid="{00000000-0005-0000-0000-0000CF0C0000}"/>
    <cellStyle name="Normal 18 15 2 2 4 2" xfId="14881" xr:uid="{DA91ADCE-52BF-4830-B94D-EF627830F702}"/>
    <cellStyle name="Normal 18 15 2 2 4 2 2" xfId="31057" xr:uid="{FE10C253-DB11-47AA-8BCD-ED68D26DA1D9}"/>
    <cellStyle name="Normal 18 15 2 2 4 3" xfId="22969" xr:uid="{C3C3EC11-9969-4412-999C-708E19C97D48}"/>
    <cellStyle name="Normal 18 15 2 2 5" xfId="9491" xr:uid="{BD80C01D-761F-4BA4-A757-9DA1BDDCA92F}"/>
    <cellStyle name="Normal 18 15 2 2 5 2" xfId="25667" xr:uid="{CD54485D-5E58-4D1E-A98E-622E704FD33C}"/>
    <cellStyle name="Normal 18 15 2 2 6" xfId="17579" xr:uid="{5F4B25CC-51DB-4831-BF36-7C77F82D7B40}"/>
    <cellStyle name="Normal 18 15 2 3" xfId="2078" xr:uid="{00000000-0005-0000-0000-0000D00C0000}"/>
    <cellStyle name="Normal 18 15 2 3 2" xfId="4774" xr:uid="{00000000-0005-0000-0000-0000D10C0000}"/>
    <cellStyle name="Normal 18 15 2 3 2 2" xfId="12862" xr:uid="{2F0BC20B-A4D2-4C64-83D6-A546FCB64E75}"/>
    <cellStyle name="Normal 18 15 2 3 2 2 2" xfId="29038" xr:uid="{A589F701-DC84-4384-9A28-C8321024791F}"/>
    <cellStyle name="Normal 18 15 2 3 2 3" xfId="20950" xr:uid="{7E341BB3-9458-4642-AD21-EFAF01E98B91}"/>
    <cellStyle name="Normal 18 15 2 3 3" xfId="7468" xr:uid="{00000000-0005-0000-0000-0000D20C0000}"/>
    <cellStyle name="Normal 18 15 2 3 3 2" xfId="15556" xr:uid="{81CAF48C-5548-4ACE-8794-D31F493BBB26}"/>
    <cellStyle name="Normal 18 15 2 3 3 2 2" xfId="31732" xr:uid="{2D8A2053-6844-4839-BD8E-A186D3A624F3}"/>
    <cellStyle name="Normal 18 15 2 3 3 3" xfId="23644" xr:uid="{8676EAFC-4282-47C7-9CC2-37E904033BD1}"/>
    <cellStyle name="Normal 18 15 2 3 4" xfId="10166" xr:uid="{1B8C1485-65FD-4A1F-AC31-BD1D2E174DC6}"/>
    <cellStyle name="Normal 18 15 2 3 4 2" xfId="26342" xr:uid="{4DF1EA6A-15B7-46C0-8B34-9258F14CEFEA}"/>
    <cellStyle name="Normal 18 15 2 3 5" xfId="18254" xr:uid="{FD00D549-0670-44D6-9764-A20C34253A96}"/>
    <cellStyle name="Normal 18 15 2 4" xfId="3427" xr:uid="{00000000-0005-0000-0000-0000D30C0000}"/>
    <cellStyle name="Normal 18 15 2 4 2" xfId="11515" xr:uid="{1F210E95-DE24-456E-B0D5-ABAF3E6FA754}"/>
    <cellStyle name="Normal 18 15 2 4 2 2" xfId="27691" xr:uid="{911B466B-9D8A-4671-AB46-F4DEBADB83F6}"/>
    <cellStyle name="Normal 18 15 2 4 3" xfId="19603" xr:uid="{588AE31F-0DA0-4373-ACCA-7437D8FA2730}"/>
    <cellStyle name="Normal 18 15 2 5" xfId="6121" xr:uid="{00000000-0005-0000-0000-0000D40C0000}"/>
    <cellStyle name="Normal 18 15 2 5 2" xfId="14209" xr:uid="{A1D09F54-A1E9-428F-88E4-58DA3091DB70}"/>
    <cellStyle name="Normal 18 15 2 5 2 2" xfId="30385" xr:uid="{78F8F3EA-14DB-49B0-98D4-28529A20EB90}"/>
    <cellStyle name="Normal 18 15 2 5 3" xfId="22297" xr:uid="{45AC5C75-D9E7-451C-900F-D97F065C86E5}"/>
    <cellStyle name="Normal 18 15 2 6" xfId="8819" xr:uid="{DFEBA69C-B5CD-4526-9237-7E79ED4B900C}"/>
    <cellStyle name="Normal 18 15 2 6 2" xfId="24995" xr:uid="{9C89921A-DD35-49C0-A21B-F1F656EAEA6D}"/>
    <cellStyle name="Normal 18 15 2 7" xfId="16907" xr:uid="{0E89295F-3EBB-4D0F-8C2D-36094FB10A24}"/>
    <cellStyle name="Normal 18 15 3" xfId="1066" xr:uid="{00000000-0005-0000-0000-0000D50C0000}"/>
    <cellStyle name="Normal 18 15 3 2" xfId="2414" xr:uid="{00000000-0005-0000-0000-0000D60C0000}"/>
    <cellStyle name="Normal 18 15 3 2 2" xfId="5110" xr:uid="{00000000-0005-0000-0000-0000D70C0000}"/>
    <cellStyle name="Normal 18 15 3 2 2 2" xfId="13198" xr:uid="{1D9089A4-363A-4241-92BA-B43202761080}"/>
    <cellStyle name="Normal 18 15 3 2 2 2 2" xfId="29374" xr:uid="{61DF83EC-B27B-4D51-89B1-51CAADFB7320}"/>
    <cellStyle name="Normal 18 15 3 2 2 3" xfId="21286" xr:uid="{CAA0F999-8EBB-4CC1-B475-A8A3AA39D12F}"/>
    <cellStyle name="Normal 18 15 3 2 3" xfId="7804" xr:uid="{00000000-0005-0000-0000-0000D80C0000}"/>
    <cellStyle name="Normal 18 15 3 2 3 2" xfId="15892" xr:uid="{A6940509-87DF-491D-A452-E564E232B5A5}"/>
    <cellStyle name="Normal 18 15 3 2 3 2 2" xfId="32068" xr:uid="{EF787B82-350D-4D8A-9A27-8BCC491E7DAE}"/>
    <cellStyle name="Normal 18 15 3 2 3 3" xfId="23980" xr:uid="{67B24D77-F387-4D97-8A6A-EF9D99266CDB}"/>
    <cellStyle name="Normal 18 15 3 2 4" xfId="10502" xr:uid="{3D424589-90C9-4A13-8AEE-9F9404819369}"/>
    <cellStyle name="Normal 18 15 3 2 4 2" xfId="26678" xr:uid="{C130A90F-2EB5-4CD7-8073-6C21DF574127}"/>
    <cellStyle name="Normal 18 15 3 2 5" xfId="18590" xr:uid="{98BFFB53-7986-4F35-B7A4-C656B2D7A0F2}"/>
    <cellStyle name="Normal 18 15 3 3" xfId="3763" xr:uid="{00000000-0005-0000-0000-0000D90C0000}"/>
    <cellStyle name="Normal 18 15 3 3 2" xfId="11851" xr:uid="{E1587BAF-AE00-4238-B063-84B7246DB679}"/>
    <cellStyle name="Normal 18 15 3 3 2 2" xfId="28027" xr:uid="{D2CAC8C0-608E-4720-BC85-7A474A48F978}"/>
    <cellStyle name="Normal 18 15 3 3 3" xfId="19939" xr:uid="{E02B3D72-C55D-43F7-BECF-1A4F6D058291}"/>
    <cellStyle name="Normal 18 15 3 4" xfId="6457" xr:uid="{00000000-0005-0000-0000-0000DA0C0000}"/>
    <cellStyle name="Normal 18 15 3 4 2" xfId="14545" xr:uid="{C69BDC68-17AE-42EF-9104-86AE4E277BAC}"/>
    <cellStyle name="Normal 18 15 3 4 2 2" xfId="30721" xr:uid="{E8770BEB-BA24-4DE0-80CA-BE174B555A63}"/>
    <cellStyle name="Normal 18 15 3 4 3" xfId="22633" xr:uid="{2A2B25FF-A93D-4BDC-B751-26C088C0904D}"/>
    <cellStyle name="Normal 18 15 3 5" xfId="9155" xr:uid="{F63F862E-6ADC-447F-A349-8631CB7604BE}"/>
    <cellStyle name="Normal 18 15 3 5 2" xfId="25331" xr:uid="{E6EC70B5-691F-44E0-BCD2-EB1A425726D4}"/>
    <cellStyle name="Normal 18 15 3 6" xfId="17243" xr:uid="{EFEFD72A-79FE-4736-893E-DD169E2D5ABE}"/>
    <cellStyle name="Normal 18 15 4" xfId="1742" xr:uid="{00000000-0005-0000-0000-0000DB0C0000}"/>
    <cellStyle name="Normal 18 15 4 2" xfId="4438" xr:uid="{00000000-0005-0000-0000-0000DC0C0000}"/>
    <cellStyle name="Normal 18 15 4 2 2" xfId="12526" xr:uid="{2F1B9860-0FD7-48FE-9DCD-1042F7636DD1}"/>
    <cellStyle name="Normal 18 15 4 2 2 2" xfId="28702" xr:uid="{B345D9C6-B48B-410D-BF85-DAA190608F55}"/>
    <cellStyle name="Normal 18 15 4 2 3" xfId="20614" xr:uid="{72126A87-DF92-42E1-91D0-7CCD5EABDEBA}"/>
    <cellStyle name="Normal 18 15 4 3" xfId="7132" xr:uid="{00000000-0005-0000-0000-0000DD0C0000}"/>
    <cellStyle name="Normal 18 15 4 3 2" xfId="15220" xr:uid="{4904BED9-C514-473A-9A1A-474C50E0DE11}"/>
    <cellStyle name="Normal 18 15 4 3 2 2" xfId="31396" xr:uid="{241E8F39-31F5-47E0-A406-4C98171F26DC}"/>
    <cellStyle name="Normal 18 15 4 3 3" xfId="23308" xr:uid="{254B821D-2F57-475B-BEE7-6023D4E89BBF}"/>
    <cellStyle name="Normal 18 15 4 4" xfId="9830" xr:uid="{32C2637F-3394-4BE8-B8CF-02F6EDC9C43C}"/>
    <cellStyle name="Normal 18 15 4 4 2" xfId="26006" xr:uid="{D982EFDC-71D3-449F-A0AC-FB0B74765328}"/>
    <cellStyle name="Normal 18 15 4 5" xfId="17918" xr:uid="{4D309FF5-0503-4083-85A1-17DE6A725883}"/>
    <cellStyle name="Normal 18 15 5" xfId="3091" xr:uid="{00000000-0005-0000-0000-0000DE0C0000}"/>
    <cellStyle name="Normal 18 15 5 2" xfId="11179" xr:uid="{2D28C0BE-E6FE-422D-8163-7FD7AC946746}"/>
    <cellStyle name="Normal 18 15 5 2 2" xfId="27355" xr:uid="{0084BC1E-C560-42B8-8FEA-21F83D65AD40}"/>
    <cellStyle name="Normal 18 15 5 3" xfId="19267" xr:uid="{09593A26-93D9-4774-A6FF-3B905832D40E}"/>
    <cellStyle name="Normal 18 15 6" xfId="5785" xr:uid="{00000000-0005-0000-0000-0000DF0C0000}"/>
    <cellStyle name="Normal 18 15 6 2" xfId="13873" xr:uid="{249E3B38-5CC5-4412-97FD-6B2975D95B81}"/>
    <cellStyle name="Normal 18 15 6 2 2" xfId="30049" xr:uid="{1EDC4812-138E-4C5E-9B23-8ED67A2C866D}"/>
    <cellStyle name="Normal 18 15 6 3" xfId="21961" xr:uid="{3F12F97F-17A4-45E3-899F-2729F27B1D14}"/>
    <cellStyle name="Normal 18 15 7" xfId="8483" xr:uid="{3FAB0535-CEBD-426E-AB6D-E36A94EAA5E8}"/>
    <cellStyle name="Normal 18 15 7 2" xfId="24659" xr:uid="{07E5EA8C-D4F8-41D5-BEA3-9F909F0FCC06}"/>
    <cellStyle name="Normal 18 15 8" xfId="16571" xr:uid="{64F25E19-578A-4271-BB68-102272BE94B8}"/>
    <cellStyle name="Normal 18 16" xfId="313" xr:uid="{00000000-0005-0000-0000-0000E00C0000}"/>
    <cellStyle name="Normal 18 16 2" xfId="676" xr:uid="{00000000-0005-0000-0000-0000E10C0000}"/>
    <cellStyle name="Normal 18 16 2 2" xfId="1351" xr:uid="{00000000-0005-0000-0000-0000E20C0000}"/>
    <cellStyle name="Normal 18 16 2 2 2" xfId="2699" xr:uid="{00000000-0005-0000-0000-0000E30C0000}"/>
    <cellStyle name="Normal 18 16 2 2 2 2" xfId="5395" xr:uid="{00000000-0005-0000-0000-0000E40C0000}"/>
    <cellStyle name="Normal 18 16 2 2 2 2 2" xfId="13483" xr:uid="{D5B9C6D3-A434-42D7-B516-059B87D539BD}"/>
    <cellStyle name="Normal 18 16 2 2 2 2 2 2" xfId="29659" xr:uid="{D612B639-B264-4633-8169-47F2C4DEFF85}"/>
    <cellStyle name="Normal 18 16 2 2 2 2 3" xfId="21571" xr:uid="{BAC1E0E4-B76F-444E-A894-62B2E416E885}"/>
    <cellStyle name="Normal 18 16 2 2 2 3" xfId="8089" xr:uid="{00000000-0005-0000-0000-0000E50C0000}"/>
    <cellStyle name="Normal 18 16 2 2 2 3 2" xfId="16177" xr:uid="{69DD4D32-B1F9-40E3-823A-04B660D3B0BD}"/>
    <cellStyle name="Normal 18 16 2 2 2 3 2 2" xfId="32353" xr:uid="{1A8CD040-0BBB-4390-B7A3-F0CAC069A6DD}"/>
    <cellStyle name="Normal 18 16 2 2 2 3 3" xfId="24265" xr:uid="{F1ECC577-3119-41B7-8920-76B965C63E23}"/>
    <cellStyle name="Normal 18 16 2 2 2 4" xfId="10787" xr:uid="{C5077F8C-798F-4AD0-ADB7-080E80A8DB6C}"/>
    <cellStyle name="Normal 18 16 2 2 2 4 2" xfId="26963" xr:uid="{2755D7A9-0816-4FCD-B141-9F041BC02E23}"/>
    <cellStyle name="Normal 18 16 2 2 2 5" xfId="18875" xr:uid="{98D51085-AD05-4858-B417-97F457481776}"/>
    <cellStyle name="Normal 18 16 2 2 3" xfId="4048" xr:uid="{00000000-0005-0000-0000-0000E60C0000}"/>
    <cellStyle name="Normal 18 16 2 2 3 2" xfId="12136" xr:uid="{10A2418D-1823-443B-947C-A006EAECD297}"/>
    <cellStyle name="Normal 18 16 2 2 3 2 2" xfId="28312" xr:uid="{8E54E730-8524-4FFD-9285-2E2BA87A8A42}"/>
    <cellStyle name="Normal 18 16 2 2 3 3" xfId="20224" xr:uid="{F9A14152-0452-457C-8849-039965BCDFD5}"/>
    <cellStyle name="Normal 18 16 2 2 4" xfId="6742" xr:uid="{00000000-0005-0000-0000-0000E70C0000}"/>
    <cellStyle name="Normal 18 16 2 2 4 2" xfId="14830" xr:uid="{B142A254-7641-4F90-BB5D-EEBCB199632E}"/>
    <cellStyle name="Normal 18 16 2 2 4 2 2" xfId="31006" xr:uid="{B1D49F8C-F235-423C-80C8-200E88059896}"/>
    <cellStyle name="Normal 18 16 2 2 4 3" xfId="22918" xr:uid="{7561FC11-FCC2-42E3-A60D-CA7B6B8CBD58}"/>
    <cellStyle name="Normal 18 16 2 2 5" xfId="9440" xr:uid="{C9D3A214-56D4-4278-AD96-419BFAE96AF5}"/>
    <cellStyle name="Normal 18 16 2 2 5 2" xfId="25616" xr:uid="{A2FC1EF5-BDB9-4357-8E8C-68D2D73EB16C}"/>
    <cellStyle name="Normal 18 16 2 2 6" xfId="17528" xr:uid="{7FD8F6DC-D3AB-47C6-A5DE-F0920E7504E8}"/>
    <cellStyle name="Normal 18 16 2 3" xfId="2027" xr:uid="{00000000-0005-0000-0000-0000E80C0000}"/>
    <cellStyle name="Normal 18 16 2 3 2" xfId="4723" xr:uid="{00000000-0005-0000-0000-0000E90C0000}"/>
    <cellStyle name="Normal 18 16 2 3 2 2" xfId="12811" xr:uid="{C0CE4C84-2FEB-4034-85AD-B3001A43B68E}"/>
    <cellStyle name="Normal 18 16 2 3 2 2 2" xfId="28987" xr:uid="{011D9CCB-5B9E-450D-9F26-303648E5002B}"/>
    <cellStyle name="Normal 18 16 2 3 2 3" xfId="20899" xr:uid="{E98D162B-608A-435B-922E-0F1FEC7F7CAA}"/>
    <cellStyle name="Normal 18 16 2 3 3" xfId="7417" xr:uid="{00000000-0005-0000-0000-0000EA0C0000}"/>
    <cellStyle name="Normal 18 16 2 3 3 2" xfId="15505" xr:uid="{013FCD45-4214-421C-BB26-4F3309E97504}"/>
    <cellStyle name="Normal 18 16 2 3 3 2 2" xfId="31681" xr:uid="{3EDA69E0-193E-4346-8A3C-3DEA11D1BD6C}"/>
    <cellStyle name="Normal 18 16 2 3 3 3" xfId="23593" xr:uid="{CCFE42B4-B645-476F-9FB5-9D5379F23733}"/>
    <cellStyle name="Normal 18 16 2 3 4" xfId="10115" xr:uid="{940F2CBF-37C1-4F52-8489-BAD2BCC224AB}"/>
    <cellStyle name="Normal 18 16 2 3 4 2" xfId="26291" xr:uid="{CF4A16BC-D716-4D1D-993F-1EF9A595B2C3}"/>
    <cellStyle name="Normal 18 16 2 3 5" xfId="18203" xr:uid="{4356D925-0B53-4260-84BA-2045A336B551}"/>
    <cellStyle name="Normal 18 16 2 4" xfId="3376" xr:uid="{00000000-0005-0000-0000-0000EB0C0000}"/>
    <cellStyle name="Normal 18 16 2 4 2" xfId="11464" xr:uid="{4A477B5B-1195-4158-99FA-12779673BB0F}"/>
    <cellStyle name="Normal 18 16 2 4 2 2" xfId="27640" xr:uid="{D6D382E7-C198-4A1B-B544-9E0AD3047AD3}"/>
    <cellStyle name="Normal 18 16 2 4 3" xfId="19552" xr:uid="{96C44CDB-4DB1-4B92-ABD7-CD11B5A8E55B}"/>
    <cellStyle name="Normal 18 16 2 5" xfId="6070" xr:uid="{00000000-0005-0000-0000-0000EC0C0000}"/>
    <cellStyle name="Normal 18 16 2 5 2" xfId="14158" xr:uid="{00919C85-A247-4D75-AFEC-2639772BF862}"/>
    <cellStyle name="Normal 18 16 2 5 2 2" xfId="30334" xr:uid="{E0BD8F7A-D587-48A5-BDEB-D59015D9E990}"/>
    <cellStyle name="Normal 18 16 2 5 3" xfId="22246" xr:uid="{285863AB-2840-4276-BF7F-7DB3750B600E}"/>
    <cellStyle name="Normal 18 16 2 6" xfId="8768" xr:uid="{00609726-8862-42C0-A7DD-5CDC472A4CF1}"/>
    <cellStyle name="Normal 18 16 2 6 2" xfId="24944" xr:uid="{786FAFC5-443A-40E1-9530-FAA799C39005}"/>
    <cellStyle name="Normal 18 16 2 7" xfId="16856" xr:uid="{4D68422C-ED81-4A34-8EFD-87372EE9A56F}"/>
    <cellStyle name="Normal 18 16 3" xfId="1015" xr:uid="{00000000-0005-0000-0000-0000ED0C0000}"/>
    <cellStyle name="Normal 18 16 3 2" xfId="2363" xr:uid="{00000000-0005-0000-0000-0000EE0C0000}"/>
    <cellStyle name="Normal 18 16 3 2 2" xfId="5059" xr:uid="{00000000-0005-0000-0000-0000EF0C0000}"/>
    <cellStyle name="Normal 18 16 3 2 2 2" xfId="13147" xr:uid="{502393C4-664F-4EFC-BECF-077B2EFD5C70}"/>
    <cellStyle name="Normal 18 16 3 2 2 2 2" xfId="29323" xr:uid="{4C6987A8-98D0-43DA-9AE1-8473FE388584}"/>
    <cellStyle name="Normal 18 16 3 2 2 3" xfId="21235" xr:uid="{0DD10389-15E9-49A0-BA9A-964BAF30E95F}"/>
    <cellStyle name="Normal 18 16 3 2 3" xfId="7753" xr:uid="{00000000-0005-0000-0000-0000F00C0000}"/>
    <cellStyle name="Normal 18 16 3 2 3 2" xfId="15841" xr:uid="{64057A98-28D3-4AD9-901A-A4702D8DF697}"/>
    <cellStyle name="Normal 18 16 3 2 3 2 2" xfId="32017" xr:uid="{A591BB05-4A9A-42C4-A50E-8F89ECAA1804}"/>
    <cellStyle name="Normal 18 16 3 2 3 3" xfId="23929" xr:uid="{942E5071-D07D-48C8-926D-BFE36F3F1948}"/>
    <cellStyle name="Normal 18 16 3 2 4" xfId="10451" xr:uid="{9A56CFF9-DDEF-4402-B288-1DF62B3C10B1}"/>
    <cellStyle name="Normal 18 16 3 2 4 2" xfId="26627" xr:uid="{E45ECF1B-C868-43BF-BF88-6B803335F6B2}"/>
    <cellStyle name="Normal 18 16 3 2 5" xfId="18539" xr:uid="{DDFC10EB-EA30-44EB-809A-D07E069A282A}"/>
    <cellStyle name="Normal 18 16 3 3" xfId="3712" xr:uid="{00000000-0005-0000-0000-0000F10C0000}"/>
    <cellStyle name="Normal 18 16 3 3 2" xfId="11800" xr:uid="{50218AF6-6CAA-462C-830B-D9949E5D897A}"/>
    <cellStyle name="Normal 18 16 3 3 2 2" xfId="27976" xr:uid="{EA842CB4-B19F-4E72-A8EA-85115F10A0E8}"/>
    <cellStyle name="Normal 18 16 3 3 3" xfId="19888" xr:uid="{B23A3C04-8B75-4346-A843-F17C08EB8432}"/>
    <cellStyle name="Normal 18 16 3 4" xfId="6406" xr:uid="{00000000-0005-0000-0000-0000F20C0000}"/>
    <cellStyle name="Normal 18 16 3 4 2" xfId="14494" xr:uid="{35F76380-3C0C-47DE-803E-109D0923E48C}"/>
    <cellStyle name="Normal 18 16 3 4 2 2" xfId="30670" xr:uid="{1C32793E-81FA-43A8-8418-4B504CF7C1CA}"/>
    <cellStyle name="Normal 18 16 3 4 3" xfId="22582" xr:uid="{6A093516-3898-465D-A21E-9A7A873EED72}"/>
    <cellStyle name="Normal 18 16 3 5" xfId="9104" xr:uid="{B6AF8B01-3353-46BC-B0A7-04B4A019FB6D}"/>
    <cellStyle name="Normal 18 16 3 5 2" xfId="25280" xr:uid="{7F7DCDEC-C002-4D1A-A5AF-6C25FE2F1F72}"/>
    <cellStyle name="Normal 18 16 3 6" xfId="17192" xr:uid="{5A3049F1-AFB2-4B9B-B500-9B29F7CA0472}"/>
    <cellStyle name="Normal 18 16 4" xfId="1691" xr:uid="{00000000-0005-0000-0000-0000F30C0000}"/>
    <cellStyle name="Normal 18 16 4 2" xfId="4387" xr:uid="{00000000-0005-0000-0000-0000F40C0000}"/>
    <cellStyle name="Normal 18 16 4 2 2" xfId="12475" xr:uid="{19AE848E-CEFF-4002-AD97-37C923093695}"/>
    <cellStyle name="Normal 18 16 4 2 2 2" xfId="28651" xr:uid="{D9D0B139-69F5-4E59-B6D7-D10EE2989E8B}"/>
    <cellStyle name="Normal 18 16 4 2 3" xfId="20563" xr:uid="{1F18FECB-6DED-46CB-9E7F-6220FC2A6225}"/>
    <cellStyle name="Normal 18 16 4 3" xfId="7081" xr:uid="{00000000-0005-0000-0000-0000F50C0000}"/>
    <cellStyle name="Normal 18 16 4 3 2" xfId="15169" xr:uid="{E8DD0EB6-FA01-4CB8-8C5E-E35EAF4E8480}"/>
    <cellStyle name="Normal 18 16 4 3 2 2" xfId="31345" xr:uid="{CAD80D48-5DCE-42A3-928F-4A54A305032B}"/>
    <cellStyle name="Normal 18 16 4 3 3" xfId="23257" xr:uid="{27E2055A-9816-4F84-AD7C-1A847D9B1C86}"/>
    <cellStyle name="Normal 18 16 4 4" xfId="9779" xr:uid="{1707421B-23C9-461C-BB11-98A803D787FC}"/>
    <cellStyle name="Normal 18 16 4 4 2" xfId="25955" xr:uid="{2898349D-F182-4F80-ABC6-D55C7AF2956F}"/>
    <cellStyle name="Normal 18 16 4 5" xfId="17867" xr:uid="{F76560D9-7B51-40AF-BB99-35A6666FF8A6}"/>
    <cellStyle name="Normal 18 16 5" xfId="3040" xr:uid="{00000000-0005-0000-0000-0000F60C0000}"/>
    <cellStyle name="Normal 18 16 5 2" xfId="11128" xr:uid="{F17897A1-5763-4A05-ADEA-7B3D05806683}"/>
    <cellStyle name="Normal 18 16 5 2 2" xfId="27304" xr:uid="{0357620F-1DAD-4752-8FED-0EBDA61629C7}"/>
    <cellStyle name="Normal 18 16 5 3" xfId="19216" xr:uid="{5A6DB1B8-5776-4E3F-B0F5-9F79DE15BA37}"/>
    <cellStyle name="Normal 18 16 6" xfId="5734" xr:uid="{00000000-0005-0000-0000-0000F70C0000}"/>
    <cellStyle name="Normal 18 16 6 2" xfId="13822" xr:uid="{ADF5B09C-62C3-4953-8690-784DFBC3DA70}"/>
    <cellStyle name="Normal 18 16 6 2 2" xfId="29998" xr:uid="{6359AFB8-90BD-4079-9210-8D983745D4E1}"/>
    <cellStyle name="Normal 18 16 6 3" xfId="21910" xr:uid="{2E082EEE-399A-4EBE-9269-B4960B93890E}"/>
    <cellStyle name="Normal 18 16 7" xfId="8432" xr:uid="{49D49CAA-2629-43EB-83F8-CA1787BDFCEC}"/>
    <cellStyle name="Normal 18 16 7 2" xfId="24608" xr:uid="{D802F73C-DA58-41D5-B94B-364B1FFFAFBA}"/>
    <cellStyle name="Normal 18 16 8" xfId="16520" xr:uid="{293CA6E1-0C6D-4BD0-93C0-6F4830DB6575}"/>
    <cellStyle name="Normal 18 17" xfId="448" xr:uid="{00000000-0005-0000-0000-0000F80C0000}"/>
    <cellStyle name="Normal 18 17 2" xfId="1123" xr:uid="{00000000-0005-0000-0000-0000F90C0000}"/>
    <cellStyle name="Normal 18 17 2 2" xfId="2471" xr:uid="{00000000-0005-0000-0000-0000FA0C0000}"/>
    <cellStyle name="Normal 18 17 2 2 2" xfId="5167" xr:uid="{00000000-0005-0000-0000-0000FB0C0000}"/>
    <cellStyle name="Normal 18 17 2 2 2 2" xfId="13255" xr:uid="{A5803B9E-27B8-4A57-BDF8-0EE0E76612ED}"/>
    <cellStyle name="Normal 18 17 2 2 2 2 2" xfId="29431" xr:uid="{028305BC-3893-49D3-B798-076C03C43A83}"/>
    <cellStyle name="Normal 18 17 2 2 2 3" xfId="21343" xr:uid="{C46C1367-A662-4C7C-B588-223B7CB63D25}"/>
    <cellStyle name="Normal 18 17 2 2 3" xfId="7861" xr:uid="{00000000-0005-0000-0000-0000FC0C0000}"/>
    <cellStyle name="Normal 18 17 2 2 3 2" xfId="15949" xr:uid="{140829AC-547D-4EAC-AD53-01012C3E2EFF}"/>
    <cellStyle name="Normal 18 17 2 2 3 2 2" xfId="32125" xr:uid="{6C8FD543-F1FA-4679-8925-3E29F58B5D60}"/>
    <cellStyle name="Normal 18 17 2 2 3 3" xfId="24037" xr:uid="{47F24EAD-6E2D-4875-B341-B70E25C9E681}"/>
    <cellStyle name="Normal 18 17 2 2 4" xfId="10559" xr:uid="{BDC10BE8-169B-41CF-83EE-9AE34C2ADC89}"/>
    <cellStyle name="Normal 18 17 2 2 4 2" xfId="26735" xr:uid="{09402FDF-1F63-46BB-82F8-58E6771EDC9C}"/>
    <cellStyle name="Normal 18 17 2 2 5" xfId="18647" xr:uid="{40FC2B6A-FEEA-4945-8E25-445603F4854C}"/>
    <cellStyle name="Normal 18 17 2 3" xfId="3820" xr:uid="{00000000-0005-0000-0000-0000FD0C0000}"/>
    <cellStyle name="Normal 18 17 2 3 2" xfId="11908" xr:uid="{3533DD30-B562-4631-8B72-69E27C58B04C}"/>
    <cellStyle name="Normal 18 17 2 3 2 2" xfId="28084" xr:uid="{C40A84F5-3E56-4E3C-AEF4-2D0608BBE953}"/>
    <cellStyle name="Normal 18 17 2 3 3" xfId="19996" xr:uid="{C148DB1A-4840-49D1-B4B6-98DD6A94839D}"/>
    <cellStyle name="Normal 18 17 2 4" xfId="6514" xr:uid="{00000000-0005-0000-0000-0000FE0C0000}"/>
    <cellStyle name="Normal 18 17 2 4 2" xfId="14602" xr:uid="{B7543C08-F501-4AC9-A358-40C956E04A52}"/>
    <cellStyle name="Normal 18 17 2 4 2 2" xfId="30778" xr:uid="{E042180B-FB22-439E-8D4C-1FFE5DD8FE7C}"/>
    <cellStyle name="Normal 18 17 2 4 3" xfId="22690" xr:uid="{FCDA1CAF-8892-4CAD-A1D4-2FB98CD8BA35}"/>
    <cellStyle name="Normal 18 17 2 5" xfId="9212" xr:uid="{4AC8CC17-FF3F-44AE-A58A-31FB0241AFFF}"/>
    <cellStyle name="Normal 18 17 2 5 2" xfId="25388" xr:uid="{236147FB-5C48-4A92-AF17-C0D339A997D3}"/>
    <cellStyle name="Normal 18 17 2 6" xfId="17300" xr:uid="{AD28F7FA-CF4A-4A05-AD2C-2B3CEDF816B9}"/>
    <cellStyle name="Normal 18 17 3" xfId="1799" xr:uid="{00000000-0005-0000-0000-0000FF0C0000}"/>
    <cellStyle name="Normal 18 17 3 2" xfId="4495" xr:uid="{00000000-0005-0000-0000-0000000D0000}"/>
    <cellStyle name="Normal 18 17 3 2 2" xfId="12583" xr:uid="{BF717957-9F3E-44CC-A73F-27BF0434A7F1}"/>
    <cellStyle name="Normal 18 17 3 2 2 2" xfId="28759" xr:uid="{910D29E3-CB40-46E2-B3CB-76AB1447E769}"/>
    <cellStyle name="Normal 18 17 3 2 3" xfId="20671" xr:uid="{F0A5D83B-8610-4DE2-AA08-4B40901F3D9A}"/>
    <cellStyle name="Normal 18 17 3 3" xfId="7189" xr:uid="{00000000-0005-0000-0000-0000010D0000}"/>
    <cellStyle name="Normal 18 17 3 3 2" xfId="15277" xr:uid="{BC90A4AB-F168-4627-BAD5-BFCC760DD882}"/>
    <cellStyle name="Normal 18 17 3 3 2 2" xfId="31453" xr:uid="{3B84F638-CE9B-4643-84D1-F6B8710A63BA}"/>
    <cellStyle name="Normal 18 17 3 3 3" xfId="23365" xr:uid="{D4B4A1B0-FFE4-450B-B9D6-2D1DE51A27CA}"/>
    <cellStyle name="Normal 18 17 3 4" xfId="9887" xr:uid="{82D5EC6C-49B5-41AF-BCFB-F0460896E118}"/>
    <cellStyle name="Normal 18 17 3 4 2" xfId="26063" xr:uid="{1F430A0E-4AFB-4F77-AADB-82C91086E6BF}"/>
    <cellStyle name="Normal 18 17 3 5" xfId="17975" xr:uid="{CA6457ED-81B3-4706-AB2A-97E0B80DAEEA}"/>
    <cellStyle name="Normal 18 17 4" xfId="3148" xr:uid="{00000000-0005-0000-0000-0000020D0000}"/>
    <cellStyle name="Normal 18 17 4 2" xfId="11236" xr:uid="{A032FDB7-E02C-49D4-B1B6-3AEA2EA78EBE}"/>
    <cellStyle name="Normal 18 17 4 2 2" xfId="27412" xr:uid="{C07B8CEF-B90C-43BF-8813-35039B0FF793}"/>
    <cellStyle name="Normal 18 17 4 3" xfId="19324" xr:uid="{16EC7C5C-06BA-4A83-AE8A-BC1421CB7716}"/>
    <cellStyle name="Normal 18 17 5" xfId="5842" xr:uid="{00000000-0005-0000-0000-0000030D0000}"/>
    <cellStyle name="Normal 18 17 5 2" xfId="13930" xr:uid="{66DC67DE-6992-4C19-A2C8-D7665096F069}"/>
    <cellStyle name="Normal 18 17 5 2 2" xfId="30106" xr:uid="{37827408-0BC0-4B0E-9E2E-08163821DC4C}"/>
    <cellStyle name="Normal 18 17 5 3" xfId="22018" xr:uid="{5CA76CC2-32A8-4275-96A4-3230667D3F29}"/>
    <cellStyle name="Normal 18 17 6" xfId="8540" xr:uid="{86EA3A34-0BA5-4E58-84CB-55579C8B496C}"/>
    <cellStyle name="Normal 18 17 6 2" xfId="24716" xr:uid="{DFFDCE0A-EE2C-4CF9-94E3-1DE358433FE5}"/>
    <cellStyle name="Normal 18 17 7" xfId="16628" xr:uid="{DDE03D74-E995-49AC-A1A2-2CA6E26D49E3}"/>
    <cellStyle name="Normal 18 18" xfId="787" xr:uid="{00000000-0005-0000-0000-0000040D0000}"/>
    <cellStyle name="Normal 18 18 2" xfId="2135" xr:uid="{00000000-0005-0000-0000-0000050D0000}"/>
    <cellStyle name="Normal 18 18 2 2" xfId="4831" xr:uid="{00000000-0005-0000-0000-0000060D0000}"/>
    <cellStyle name="Normal 18 18 2 2 2" xfId="12919" xr:uid="{607BF8C2-9FE8-46F5-94B8-8F368C34B216}"/>
    <cellStyle name="Normal 18 18 2 2 2 2" xfId="29095" xr:uid="{3B6B2C3C-C482-4FD4-8336-DB172AB3FC7C}"/>
    <cellStyle name="Normal 18 18 2 2 3" xfId="21007" xr:uid="{787D1E2F-C270-426D-AED1-97A193D29F06}"/>
    <cellStyle name="Normal 18 18 2 3" xfId="7525" xr:uid="{00000000-0005-0000-0000-0000070D0000}"/>
    <cellStyle name="Normal 18 18 2 3 2" xfId="15613" xr:uid="{0C578D68-0EC3-48F0-A652-064E911A7CBB}"/>
    <cellStyle name="Normal 18 18 2 3 2 2" xfId="31789" xr:uid="{46F01DC7-6541-46FE-B60B-C34B3FEB5B13}"/>
    <cellStyle name="Normal 18 18 2 3 3" xfId="23701" xr:uid="{E198B3C5-487F-4026-AE07-5EB8858FFDD4}"/>
    <cellStyle name="Normal 18 18 2 4" xfId="10223" xr:uid="{D3FA5692-310D-42D7-B7B6-120E17F43B46}"/>
    <cellStyle name="Normal 18 18 2 4 2" xfId="26399" xr:uid="{89B80F47-0C54-4263-A8F8-C775ED2EAC05}"/>
    <cellStyle name="Normal 18 18 2 5" xfId="18311" xr:uid="{1122086C-41C8-4D46-94B0-8AF4F9760A65}"/>
    <cellStyle name="Normal 18 18 3" xfId="3484" xr:uid="{00000000-0005-0000-0000-0000080D0000}"/>
    <cellStyle name="Normal 18 18 3 2" xfId="11572" xr:uid="{7DF8EB35-F2CD-4B69-B377-5C3709B771DD}"/>
    <cellStyle name="Normal 18 18 3 2 2" xfId="27748" xr:uid="{50EECAC5-B2A2-42C6-9A0D-B3696F25A311}"/>
    <cellStyle name="Normal 18 18 3 3" xfId="19660" xr:uid="{CAF60E03-8FE3-4FBF-8273-6DF04630F959}"/>
    <cellStyle name="Normal 18 18 4" xfId="6178" xr:uid="{00000000-0005-0000-0000-0000090D0000}"/>
    <cellStyle name="Normal 18 18 4 2" xfId="14266" xr:uid="{BAF17EC6-00B3-4980-8354-485D3C68BFE8}"/>
    <cellStyle name="Normal 18 18 4 2 2" xfId="30442" xr:uid="{534663F7-28DA-42BA-8F1E-3FFA5444E7AE}"/>
    <cellStyle name="Normal 18 18 4 3" xfId="22354" xr:uid="{7E0D8B3F-07C3-4539-9F59-2A47F6B384FB}"/>
    <cellStyle name="Normal 18 18 5" xfId="8876" xr:uid="{76D9D76E-733F-4080-8CBF-671A109EF839}"/>
    <cellStyle name="Normal 18 18 5 2" xfId="25052" xr:uid="{655EBFFF-E33B-4BDF-A9B8-45F3E8375EB8}"/>
    <cellStyle name="Normal 18 18 6" xfId="16964" xr:uid="{8E481C08-7EE3-4323-AF7F-6F1D87C22875}"/>
    <cellStyle name="Normal 18 19" xfId="1463" xr:uid="{00000000-0005-0000-0000-00000A0D0000}"/>
    <cellStyle name="Normal 18 19 2" xfId="4159" xr:uid="{00000000-0005-0000-0000-00000B0D0000}"/>
    <cellStyle name="Normal 18 19 2 2" xfId="12247" xr:uid="{D4FFB19D-099C-4C47-8B9A-61C456F348C5}"/>
    <cellStyle name="Normal 18 19 2 2 2" xfId="28423" xr:uid="{57B7C0EF-BC28-4E7A-8DC9-382548B60BBC}"/>
    <cellStyle name="Normal 18 19 2 3" xfId="20335" xr:uid="{3A34B774-9AA1-483F-8EEF-42A591EE0306}"/>
    <cellStyle name="Normal 18 19 3" xfId="6853" xr:uid="{00000000-0005-0000-0000-00000C0D0000}"/>
    <cellStyle name="Normal 18 19 3 2" xfId="14941" xr:uid="{157D5A75-07A7-4D98-B90E-3B2395C94855}"/>
    <cellStyle name="Normal 18 19 3 2 2" xfId="31117" xr:uid="{887137C3-1642-4665-9EAC-999DBD69E35C}"/>
    <cellStyle name="Normal 18 19 3 3" xfId="23029" xr:uid="{868ABBDE-5C72-4391-9C61-4060E3105E16}"/>
    <cellStyle name="Normal 18 19 4" xfId="9551" xr:uid="{130B6A8C-E4C7-404A-8F9D-CB001FF6D07D}"/>
    <cellStyle name="Normal 18 19 4 2" xfId="25727" xr:uid="{31104AC4-3D69-42DE-93FA-F1C5F46BD8C0}"/>
    <cellStyle name="Normal 18 19 5" xfId="17639" xr:uid="{A12C72E2-4C3B-4D4F-AB06-9B6B4E362426}"/>
    <cellStyle name="Normal 18 2" xfId="75" xr:uid="{00000000-0005-0000-0000-00000D0D0000}"/>
    <cellStyle name="Normal 18 2 2" xfId="481" xr:uid="{00000000-0005-0000-0000-00000E0D0000}"/>
    <cellStyle name="Normal 18 2 2 2" xfId="1156" xr:uid="{00000000-0005-0000-0000-00000F0D0000}"/>
    <cellStyle name="Normal 18 2 2 2 2" xfId="2504" xr:uid="{00000000-0005-0000-0000-0000100D0000}"/>
    <cellStyle name="Normal 18 2 2 2 2 2" xfId="5200" xr:uid="{00000000-0005-0000-0000-0000110D0000}"/>
    <cellStyle name="Normal 18 2 2 2 2 2 2" xfId="13288" xr:uid="{4A7676DA-F43E-45FB-B16E-BAC6A214AD41}"/>
    <cellStyle name="Normal 18 2 2 2 2 2 2 2" xfId="29464" xr:uid="{2EB186D5-D483-47EE-9E00-E3DB94CADDB3}"/>
    <cellStyle name="Normal 18 2 2 2 2 2 3" xfId="21376" xr:uid="{07049F33-BFCB-479A-B686-3EF2D5224A72}"/>
    <cellStyle name="Normal 18 2 2 2 2 3" xfId="7894" xr:uid="{00000000-0005-0000-0000-0000120D0000}"/>
    <cellStyle name="Normal 18 2 2 2 2 3 2" xfId="15982" xr:uid="{95E6FDBA-DFE4-4B0B-9302-7CD696D28DF7}"/>
    <cellStyle name="Normal 18 2 2 2 2 3 2 2" xfId="32158" xr:uid="{4E010284-7413-4DCA-A892-68F3431A84F0}"/>
    <cellStyle name="Normal 18 2 2 2 2 3 3" xfId="24070" xr:uid="{FACB1B25-2A47-4B48-8B3F-FC0683849759}"/>
    <cellStyle name="Normal 18 2 2 2 2 4" xfId="10592" xr:uid="{62BFCF6C-40CB-4E98-BCB2-A7B3C30CED62}"/>
    <cellStyle name="Normal 18 2 2 2 2 4 2" xfId="26768" xr:uid="{78F9948F-33A2-4AED-BFE2-6693DD90D9EA}"/>
    <cellStyle name="Normal 18 2 2 2 2 5" xfId="18680" xr:uid="{F3BDA815-BF50-4F50-ABEC-7C115FA676C6}"/>
    <cellStyle name="Normal 18 2 2 2 3" xfId="3853" xr:uid="{00000000-0005-0000-0000-0000130D0000}"/>
    <cellStyle name="Normal 18 2 2 2 3 2" xfId="11941" xr:uid="{5CEF9405-8B6E-4FB0-B053-68316378576E}"/>
    <cellStyle name="Normal 18 2 2 2 3 2 2" xfId="28117" xr:uid="{A1E3379B-9DB2-4E56-8A0B-F91780B696B5}"/>
    <cellStyle name="Normal 18 2 2 2 3 3" xfId="20029" xr:uid="{9BEFB7BB-4D5E-4EFD-B1E1-068AD9ABE1BD}"/>
    <cellStyle name="Normal 18 2 2 2 4" xfId="6547" xr:uid="{00000000-0005-0000-0000-0000140D0000}"/>
    <cellStyle name="Normal 18 2 2 2 4 2" xfId="14635" xr:uid="{CD8CBED8-810F-4B46-BC39-F9DA181CB68F}"/>
    <cellStyle name="Normal 18 2 2 2 4 2 2" xfId="30811" xr:uid="{FB5FBFC0-27AD-4BE7-8CC8-E31843DA17ED}"/>
    <cellStyle name="Normal 18 2 2 2 4 3" xfId="22723" xr:uid="{88EAD281-DF70-4444-ABFB-D7844D6643AF}"/>
    <cellStyle name="Normal 18 2 2 2 5" xfId="9245" xr:uid="{42081FBA-F48D-471A-AA3E-849CF20B97BB}"/>
    <cellStyle name="Normal 18 2 2 2 5 2" xfId="25421" xr:uid="{43574FBD-680C-442F-BA64-C69FA21AA4B6}"/>
    <cellStyle name="Normal 18 2 2 2 6" xfId="17333" xr:uid="{4B9F669D-215B-41A6-9BB4-972E4F09B2B1}"/>
    <cellStyle name="Normal 18 2 2 3" xfId="1832" xr:uid="{00000000-0005-0000-0000-0000150D0000}"/>
    <cellStyle name="Normal 18 2 2 3 2" xfId="4528" xr:uid="{00000000-0005-0000-0000-0000160D0000}"/>
    <cellStyle name="Normal 18 2 2 3 2 2" xfId="12616" xr:uid="{1E4980B9-E443-4706-B019-7AC4D0851671}"/>
    <cellStyle name="Normal 18 2 2 3 2 2 2" xfId="28792" xr:uid="{6B9082EF-1CE6-41FB-8502-3F18A4F60A94}"/>
    <cellStyle name="Normal 18 2 2 3 2 3" xfId="20704" xr:uid="{126898C7-D9BD-4436-9F4B-E4308E684500}"/>
    <cellStyle name="Normal 18 2 2 3 3" xfId="7222" xr:uid="{00000000-0005-0000-0000-0000170D0000}"/>
    <cellStyle name="Normal 18 2 2 3 3 2" xfId="15310" xr:uid="{EC81FA3A-520B-4787-AF75-87989E0CBCE3}"/>
    <cellStyle name="Normal 18 2 2 3 3 2 2" xfId="31486" xr:uid="{BDAB14F0-3EB3-4664-A965-47FFE5D67E8E}"/>
    <cellStyle name="Normal 18 2 2 3 3 3" xfId="23398" xr:uid="{927FD72C-51B1-4032-BC1E-1468BADF21C3}"/>
    <cellStyle name="Normal 18 2 2 3 4" xfId="9920" xr:uid="{86AF7BDF-4C64-4D19-9D65-4976827B6506}"/>
    <cellStyle name="Normal 18 2 2 3 4 2" xfId="26096" xr:uid="{0146675A-B02E-486E-ADDE-676ECFE36043}"/>
    <cellStyle name="Normal 18 2 2 3 5" xfId="18008" xr:uid="{4B7D7217-5180-470A-B1C9-79E4D98E5EF9}"/>
    <cellStyle name="Normal 18 2 2 4" xfId="3181" xr:uid="{00000000-0005-0000-0000-0000180D0000}"/>
    <cellStyle name="Normal 18 2 2 4 2" xfId="11269" xr:uid="{2EEADC9A-A6C2-4CDE-81F3-0F43AE5279B1}"/>
    <cellStyle name="Normal 18 2 2 4 2 2" xfId="27445" xr:uid="{4304E286-EF9F-4718-BE7A-B825182DCE39}"/>
    <cellStyle name="Normal 18 2 2 4 3" xfId="19357" xr:uid="{FC98041B-4ACE-4297-8354-35AC8C1DF999}"/>
    <cellStyle name="Normal 18 2 2 5" xfId="5875" xr:uid="{00000000-0005-0000-0000-0000190D0000}"/>
    <cellStyle name="Normal 18 2 2 5 2" xfId="13963" xr:uid="{E9BB897D-0411-496A-9BB9-1ACD98224E41}"/>
    <cellStyle name="Normal 18 2 2 5 2 2" xfId="30139" xr:uid="{8673DC77-8DF8-436E-A92B-0E3D45E86FFA}"/>
    <cellStyle name="Normal 18 2 2 5 3" xfId="22051" xr:uid="{94AF8929-6556-4065-BF24-AA1B85CEB7AA}"/>
    <cellStyle name="Normal 18 2 2 6" xfId="8573" xr:uid="{4DDCF8C6-8861-4478-9CD4-5FB79981112A}"/>
    <cellStyle name="Normal 18 2 2 6 2" xfId="24749" xr:uid="{7D417252-7786-48AF-84A7-E9DD0106AB36}"/>
    <cellStyle name="Normal 18 2 2 7" xfId="16661" xr:uid="{E0D86E66-5D94-4958-BC13-0EB877742DF7}"/>
    <cellStyle name="Normal 18 2 3" xfId="820" xr:uid="{00000000-0005-0000-0000-00001A0D0000}"/>
    <cellStyle name="Normal 18 2 3 2" xfId="2168" xr:uid="{00000000-0005-0000-0000-00001B0D0000}"/>
    <cellStyle name="Normal 18 2 3 2 2" xfId="4864" xr:uid="{00000000-0005-0000-0000-00001C0D0000}"/>
    <cellStyle name="Normal 18 2 3 2 2 2" xfId="12952" xr:uid="{F1A9EF1B-45EC-4804-A27B-56CD8E4AB44A}"/>
    <cellStyle name="Normal 18 2 3 2 2 2 2" xfId="29128" xr:uid="{240A989E-F913-4101-A7A0-EEDD254DE27C}"/>
    <cellStyle name="Normal 18 2 3 2 2 3" xfId="21040" xr:uid="{72B1C6C8-0EEF-4FBC-B7B1-1E637711FAAA}"/>
    <cellStyle name="Normal 18 2 3 2 3" xfId="7558" xr:uid="{00000000-0005-0000-0000-00001D0D0000}"/>
    <cellStyle name="Normal 18 2 3 2 3 2" xfId="15646" xr:uid="{17B591AC-F063-4549-9CD5-AC65D29F8F52}"/>
    <cellStyle name="Normal 18 2 3 2 3 2 2" xfId="31822" xr:uid="{3EE129A8-7675-4580-B7B3-4391020A2C6B}"/>
    <cellStyle name="Normal 18 2 3 2 3 3" xfId="23734" xr:uid="{B51FC85A-1236-48DE-90C6-756DA1E53B39}"/>
    <cellStyle name="Normal 18 2 3 2 4" xfId="10256" xr:uid="{6B79C045-6BFC-48CD-B3A9-E07795366FAE}"/>
    <cellStyle name="Normal 18 2 3 2 4 2" xfId="26432" xr:uid="{8864D79A-5B53-4E2E-A8F0-FEFAED0375FC}"/>
    <cellStyle name="Normal 18 2 3 2 5" xfId="18344" xr:uid="{3B801617-7304-4175-A03F-9AB69A11A1AF}"/>
    <cellStyle name="Normal 18 2 3 3" xfId="3517" xr:uid="{00000000-0005-0000-0000-00001E0D0000}"/>
    <cellStyle name="Normal 18 2 3 3 2" xfId="11605" xr:uid="{A243C785-FBA7-4DB0-BD8A-CEAE48F73C97}"/>
    <cellStyle name="Normal 18 2 3 3 2 2" xfId="27781" xr:uid="{69D8D499-2201-49A5-9BF0-00EF38253D95}"/>
    <cellStyle name="Normal 18 2 3 3 3" xfId="19693" xr:uid="{61B77B08-1B39-4687-A96D-66A935F3CB85}"/>
    <cellStyle name="Normal 18 2 3 4" xfId="6211" xr:uid="{00000000-0005-0000-0000-00001F0D0000}"/>
    <cellStyle name="Normal 18 2 3 4 2" xfId="14299" xr:uid="{99864BDC-5B5D-4511-9266-DCDAF3E10266}"/>
    <cellStyle name="Normal 18 2 3 4 2 2" xfId="30475" xr:uid="{10A6AAFA-F5CA-4742-9170-01464823BCF5}"/>
    <cellStyle name="Normal 18 2 3 4 3" xfId="22387" xr:uid="{41B5C010-1B57-416D-858F-C2C6879CBF2A}"/>
    <cellStyle name="Normal 18 2 3 5" xfId="8909" xr:uid="{7CC13044-2B43-45C9-A229-DB850656BB0B}"/>
    <cellStyle name="Normal 18 2 3 5 2" xfId="25085" xr:uid="{E6D7378F-A322-4033-9F36-5439A37344FE}"/>
    <cellStyle name="Normal 18 2 3 6" xfId="16997" xr:uid="{239F1B93-525D-4228-9C05-730F09AEBC03}"/>
    <cellStyle name="Normal 18 2 4" xfId="1496" xr:uid="{00000000-0005-0000-0000-0000200D0000}"/>
    <cellStyle name="Normal 18 2 4 2" xfId="4192" xr:uid="{00000000-0005-0000-0000-0000210D0000}"/>
    <cellStyle name="Normal 18 2 4 2 2" xfId="12280" xr:uid="{9F760FB7-15C0-4C55-8C48-9C8DC56062B3}"/>
    <cellStyle name="Normal 18 2 4 2 2 2" xfId="28456" xr:uid="{4C71FAC5-89DD-4E4B-964F-484DA7A1D272}"/>
    <cellStyle name="Normal 18 2 4 2 3" xfId="20368" xr:uid="{C1B644E0-C718-48FA-B7E9-9FEC40F97E28}"/>
    <cellStyle name="Normal 18 2 4 3" xfId="6886" xr:uid="{00000000-0005-0000-0000-0000220D0000}"/>
    <cellStyle name="Normal 18 2 4 3 2" xfId="14974" xr:uid="{0FF32AFB-A236-44C4-BD09-3EA3B274BF1D}"/>
    <cellStyle name="Normal 18 2 4 3 2 2" xfId="31150" xr:uid="{17D58857-F9D5-4A09-8E39-874F633ADE88}"/>
    <cellStyle name="Normal 18 2 4 3 3" xfId="23062" xr:uid="{0AFF7599-E87C-45B4-88F6-45ABA5BCEA81}"/>
    <cellStyle name="Normal 18 2 4 4" xfId="9584" xr:uid="{B65B5317-3590-4F80-94B5-66BAC30FF040}"/>
    <cellStyle name="Normal 18 2 4 4 2" xfId="25760" xr:uid="{191EB3D7-018A-4153-BE04-5C466835F04C}"/>
    <cellStyle name="Normal 18 2 4 5" xfId="17672" xr:uid="{7028B15A-A23A-4BD4-A37D-4E4C2EB54ABE}"/>
    <cellStyle name="Normal 18 2 5" xfId="2845" xr:uid="{00000000-0005-0000-0000-0000230D0000}"/>
    <cellStyle name="Normal 18 2 5 2" xfId="10933" xr:uid="{DCBFAC7B-6FA5-4B08-84B9-B341B13F86E1}"/>
    <cellStyle name="Normal 18 2 5 2 2" xfId="27109" xr:uid="{F89DB1B2-749F-4310-AF9D-F9BA41C9BDD2}"/>
    <cellStyle name="Normal 18 2 5 3" xfId="19021" xr:uid="{DEC4CDB4-7C30-4DF4-ABAE-98B96FB48342}"/>
    <cellStyle name="Normal 18 2 6" xfId="5539" xr:uid="{00000000-0005-0000-0000-0000240D0000}"/>
    <cellStyle name="Normal 18 2 6 2" xfId="13627" xr:uid="{953F0939-3A6F-40FC-AD66-2343512E10F2}"/>
    <cellStyle name="Normal 18 2 6 2 2" xfId="29803" xr:uid="{9783CB9C-BF7D-4B1E-B08E-46008C1238CE}"/>
    <cellStyle name="Normal 18 2 6 3" xfId="21715" xr:uid="{73B3092D-5982-4C0D-ACCE-385871931C9B}"/>
    <cellStyle name="Normal 18 2 7" xfId="8237" xr:uid="{068E6243-C769-42EF-817A-FD96E1E540ED}"/>
    <cellStyle name="Normal 18 2 7 2" xfId="24413" xr:uid="{66391273-C39F-44E1-9B53-A739C26452E4}"/>
    <cellStyle name="Normal 18 2 8" xfId="16325" xr:uid="{932FEDE0-007B-4946-8AA0-594A5E8CDE40}"/>
    <cellStyle name="Normal 18 20" xfId="2812" xr:uid="{00000000-0005-0000-0000-0000250D0000}"/>
    <cellStyle name="Normal 18 20 2" xfId="10900" xr:uid="{147F1927-3092-46BC-A6B0-A0E0DBDBC972}"/>
    <cellStyle name="Normal 18 20 2 2" xfId="27076" xr:uid="{A14F2C73-F18E-42AD-BBAD-76985B3E13D0}"/>
    <cellStyle name="Normal 18 20 3" xfId="18988" xr:uid="{9CAC7EB5-021F-4F24-9B3F-D64031379AA9}"/>
    <cellStyle name="Normal 18 21" xfId="5506" xr:uid="{00000000-0005-0000-0000-0000260D0000}"/>
    <cellStyle name="Normal 18 21 2" xfId="13594" xr:uid="{5B043D74-C7CC-4738-853D-1EBCA30DA296}"/>
    <cellStyle name="Normal 18 21 2 2" xfId="29770" xr:uid="{0DA18197-C3B3-4CC9-88F1-C7739194383F}"/>
    <cellStyle name="Normal 18 21 3" xfId="21682" xr:uid="{922FD298-C155-4EBB-B0D8-DBBA7E3956A6}"/>
    <cellStyle name="Normal 18 22" xfId="8204" xr:uid="{003F415B-6168-4B64-97BA-BD81C2CEE47D}"/>
    <cellStyle name="Normal 18 22 2" xfId="24380" xr:uid="{0183AAF5-5977-47C3-82B3-9D0B85B1AFA1}"/>
    <cellStyle name="Normal 18 23" xfId="16292" xr:uid="{1BC91375-1BDC-4E55-B66C-4171740A5A03}"/>
    <cellStyle name="Normal 18 3" xfId="101" xr:uid="{00000000-0005-0000-0000-0000270D0000}"/>
    <cellStyle name="Normal 18 3 2" xfId="505" xr:uid="{00000000-0005-0000-0000-0000280D0000}"/>
    <cellStyle name="Normal 18 3 2 2" xfId="1180" xr:uid="{00000000-0005-0000-0000-0000290D0000}"/>
    <cellStyle name="Normal 18 3 2 2 2" xfId="2528" xr:uid="{00000000-0005-0000-0000-00002A0D0000}"/>
    <cellStyle name="Normal 18 3 2 2 2 2" xfId="5224" xr:uid="{00000000-0005-0000-0000-00002B0D0000}"/>
    <cellStyle name="Normal 18 3 2 2 2 2 2" xfId="13312" xr:uid="{449BC01C-A5DD-4AFE-AE85-DD525B8D07D9}"/>
    <cellStyle name="Normal 18 3 2 2 2 2 2 2" xfId="29488" xr:uid="{9F1465B7-4989-4E8A-8DF5-1639FDDB1E98}"/>
    <cellStyle name="Normal 18 3 2 2 2 2 3" xfId="21400" xr:uid="{D0F125AE-22DD-4DFA-92BC-8524A7779539}"/>
    <cellStyle name="Normal 18 3 2 2 2 3" xfId="7918" xr:uid="{00000000-0005-0000-0000-00002C0D0000}"/>
    <cellStyle name="Normal 18 3 2 2 2 3 2" xfId="16006" xr:uid="{120A9738-0A31-49C9-830B-6B33F41B1998}"/>
    <cellStyle name="Normal 18 3 2 2 2 3 2 2" xfId="32182" xr:uid="{079B2908-1D37-422A-8387-E8728152F71E}"/>
    <cellStyle name="Normal 18 3 2 2 2 3 3" xfId="24094" xr:uid="{A345EDAF-5907-4D25-949E-40141B7D153F}"/>
    <cellStyle name="Normal 18 3 2 2 2 4" xfId="10616" xr:uid="{B2EECF26-30C2-4E19-8A1A-77A270B55056}"/>
    <cellStyle name="Normal 18 3 2 2 2 4 2" xfId="26792" xr:uid="{F7FE93D3-E36B-40E9-A748-FBF2E75D5DC5}"/>
    <cellStyle name="Normal 18 3 2 2 2 5" xfId="18704" xr:uid="{D2A662ED-9725-4884-BC98-A1FCB2B66D4E}"/>
    <cellStyle name="Normal 18 3 2 2 3" xfId="3877" xr:uid="{00000000-0005-0000-0000-00002D0D0000}"/>
    <cellStyle name="Normal 18 3 2 2 3 2" xfId="11965" xr:uid="{C10A9AC2-8F64-4FDC-AEB6-E1E78204BF93}"/>
    <cellStyle name="Normal 18 3 2 2 3 2 2" xfId="28141" xr:uid="{93DCC017-C5C6-45CA-8B48-E02FBAE81E54}"/>
    <cellStyle name="Normal 18 3 2 2 3 3" xfId="20053" xr:uid="{67C2D8D9-58A3-4A16-A956-AD4607D65035}"/>
    <cellStyle name="Normal 18 3 2 2 4" xfId="6571" xr:uid="{00000000-0005-0000-0000-00002E0D0000}"/>
    <cellStyle name="Normal 18 3 2 2 4 2" xfId="14659" xr:uid="{6ACB67FB-862F-40AE-87B0-C331C0F5BD99}"/>
    <cellStyle name="Normal 18 3 2 2 4 2 2" xfId="30835" xr:uid="{0BA15459-A2F7-4478-B411-6B0C34A3D9FE}"/>
    <cellStyle name="Normal 18 3 2 2 4 3" xfId="22747" xr:uid="{E8C08099-E3A3-4605-8254-161ABC8BC707}"/>
    <cellStyle name="Normal 18 3 2 2 5" xfId="9269" xr:uid="{A66E1C5B-B4AC-4118-9F93-756061895673}"/>
    <cellStyle name="Normal 18 3 2 2 5 2" xfId="25445" xr:uid="{E0DE819F-4880-4F24-9DA8-11BB9E287EB3}"/>
    <cellStyle name="Normal 18 3 2 2 6" xfId="17357" xr:uid="{6894A680-F323-4AE6-87AC-8E0287D19EEA}"/>
    <cellStyle name="Normal 18 3 2 3" xfId="1856" xr:uid="{00000000-0005-0000-0000-00002F0D0000}"/>
    <cellStyle name="Normal 18 3 2 3 2" xfId="4552" xr:uid="{00000000-0005-0000-0000-0000300D0000}"/>
    <cellStyle name="Normal 18 3 2 3 2 2" xfId="12640" xr:uid="{5C067740-AF9F-4BA5-AA96-7EF6C9DE62CD}"/>
    <cellStyle name="Normal 18 3 2 3 2 2 2" xfId="28816" xr:uid="{A4FB52EA-B374-49B7-9545-443DE451512C}"/>
    <cellStyle name="Normal 18 3 2 3 2 3" xfId="20728" xr:uid="{0BBD15EE-29CB-4871-9561-17AC54197C46}"/>
    <cellStyle name="Normal 18 3 2 3 3" xfId="7246" xr:uid="{00000000-0005-0000-0000-0000310D0000}"/>
    <cellStyle name="Normal 18 3 2 3 3 2" xfId="15334" xr:uid="{88145D77-8AD9-4E49-A1A4-CF3B6CB22B1E}"/>
    <cellStyle name="Normal 18 3 2 3 3 2 2" xfId="31510" xr:uid="{73292D71-B8D1-4AE8-A4D4-5C6BF90A26A7}"/>
    <cellStyle name="Normal 18 3 2 3 3 3" xfId="23422" xr:uid="{DBB41C47-BC60-434E-B50B-C9E0BE116900}"/>
    <cellStyle name="Normal 18 3 2 3 4" xfId="9944" xr:uid="{2828C7FC-4959-4E79-80F0-D5821BCEB938}"/>
    <cellStyle name="Normal 18 3 2 3 4 2" xfId="26120" xr:uid="{693713D6-9CE3-4AE3-9703-17317DB6AA9A}"/>
    <cellStyle name="Normal 18 3 2 3 5" xfId="18032" xr:uid="{C66D9732-09C1-44DA-BDC9-7AE5E5E8EF90}"/>
    <cellStyle name="Normal 18 3 2 4" xfId="3205" xr:uid="{00000000-0005-0000-0000-0000320D0000}"/>
    <cellStyle name="Normal 18 3 2 4 2" xfId="11293" xr:uid="{928740A4-91D7-4586-93EB-88D3BCA4B650}"/>
    <cellStyle name="Normal 18 3 2 4 2 2" xfId="27469" xr:uid="{CB875171-7498-4DB5-A62F-6C5A6311AA7E}"/>
    <cellStyle name="Normal 18 3 2 4 3" xfId="19381" xr:uid="{830C60B4-2844-4243-97BC-043886E9FEC8}"/>
    <cellStyle name="Normal 18 3 2 5" xfId="5899" xr:uid="{00000000-0005-0000-0000-0000330D0000}"/>
    <cellStyle name="Normal 18 3 2 5 2" xfId="13987" xr:uid="{DBF97262-4755-4FFC-838E-D4298F507224}"/>
    <cellStyle name="Normal 18 3 2 5 2 2" xfId="30163" xr:uid="{7617E5BB-4D87-47CF-A927-EFBC3E1DD14B}"/>
    <cellStyle name="Normal 18 3 2 5 3" xfId="22075" xr:uid="{2175D633-C771-452E-8D7F-3570674709CA}"/>
    <cellStyle name="Normal 18 3 2 6" xfId="8597" xr:uid="{3AC4BE6D-4B56-42E3-BEE9-340993276294}"/>
    <cellStyle name="Normal 18 3 2 6 2" xfId="24773" xr:uid="{9E892FF3-888D-45D3-94A1-010EFD804C66}"/>
    <cellStyle name="Normal 18 3 2 7" xfId="16685" xr:uid="{4B4E16C3-4D45-4658-AABD-A65CA12586AC}"/>
    <cellStyle name="Normal 18 3 3" xfId="844" xr:uid="{00000000-0005-0000-0000-0000340D0000}"/>
    <cellStyle name="Normal 18 3 3 2" xfId="2192" xr:uid="{00000000-0005-0000-0000-0000350D0000}"/>
    <cellStyle name="Normal 18 3 3 2 2" xfId="4888" xr:uid="{00000000-0005-0000-0000-0000360D0000}"/>
    <cellStyle name="Normal 18 3 3 2 2 2" xfId="12976" xr:uid="{127C89A6-7A75-4C3E-927E-5C06F2568309}"/>
    <cellStyle name="Normal 18 3 3 2 2 2 2" xfId="29152" xr:uid="{EBE35C15-6B47-468B-99D1-9747D384D1FF}"/>
    <cellStyle name="Normal 18 3 3 2 2 3" xfId="21064" xr:uid="{CA6E448B-ECA4-4576-82F3-C28703944BA5}"/>
    <cellStyle name="Normal 18 3 3 2 3" xfId="7582" xr:uid="{00000000-0005-0000-0000-0000370D0000}"/>
    <cellStyle name="Normal 18 3 3 2 3 2" xfId="15670" xr:uid="{A096A1F8-0AC4-468C-A889-E50658A91A8C}"/>
    <cellStyle name="Normal 18 3 3 2 3 2 2" xfId="31846" xr:uid="{CA27D300-46BC-4932-AC01-DCC86E62C375}"/>
    <cellStyle name="Normal 18 3 3 2 3 3" xfId="23758" xr:uid="{1826A102-DF0C-466A-9EE2-4827BE26B407}"/>
    <cellStyle name="Normal 18 3 3 2 4" xfId="10280" xr:uid="{B4330B24-8A86-4DD1-9C59-76DF5154AFCA}"/>
    <cellStyle name="Normal 18 3 3 2 4 2" xfId="26456" xr:uid="{CF70EF56-BA2E-4140-8B8D-D9182910626D}"/>
    <cellStyle name="Normal 18 3 3 2 5" xfId="18368" xr:uid="{193C3AE8-7AC4-4D19-B286-65833CDED1B2}"/>
    <cellStyle name="Normal 18 3 3 3" xfId="3541" xr:uid="{00000000-0005-0000-0000-0000380D0000}"/>
    <cellStyle name="Normal 18 3 3 3 2" xfId="11629" xr:uid="{6C1315F2-42BC-4E78-A0F7-A39572F51FCB}"/>
    <cellStyle name="Normal 18 3 3 3 2 2" xfId="27805" xr:uid="{F9C188C5-5438-4A20-B393-D99F86A75572}"/>
    <cellStyle name="Normal 18 3 3 3 3" xfId="19717" xr:uid="{61244A4C-77A3-4177-9F32-83C3CD9CE216}"/>
    <cellStyle name="Normal 18 3 3 4" xfId="6235" xr:uid="{00000000-0005-0000-0000-0000390D0000}"/>
    <cellStyle name="Normal 18 3 3 4 2" xfId="14323" xr:uid="{FC73661E-B18D-4036-8896-3BE20A84795B}"/>
    <cellStyle name="Normal 18 3 3 4 2 2" xfId="30499" xr:uid="{74A07A39-E831-4444-99A4-995042414BB0}"/>
    <cellStyle name="Normal 18 3 3 4 3" xfId="22411" xr:uid="{853E85A1-828D-412A-9374-8973E3555A4B}"/>
    <cellStyle name="Normal 18 3 3 5" xfId="8933" xr:uid="{B02FD24A-AF78-461C-8D5F-5BD30B270B39}"/>
    <cellStyle name="Normal 18 3 3 5 2" xfId="25109" xr:uid="{164E8062-B401-4EEE-A852-E41BC474326C}"/>
    <cellStyle name="Normal 18 3 3 6" xfId="17021" xr:uid="{BE344BA2-AB34-4E10-86D1-0A2D71D4E916}"/>
    <cellStyle name="Normal 18 3 4" xfId="1520" xr:uid="{00000000-0005-0000-0000-00003A0D0000}"/>
    <cellStyle name="Normal 18 3 4 2" xfId="4216" xr:uid="{00000000-0005-0000-0000-00003B0D0000}"/>
    <cellStyle name="Normal 18 3 4 2 2" xfId="12304" xr:uid="{575A6679-DD05-418F-A693-706CED6FB9B9}"/>
    <cellStyle name="Normal 18 3 4 2 2 2" xfId="28480" xr:uid="{150DDB0E-FC71-4232-ABA6-01D0C18F4744}"/>
    <cellStyle name="Normal 18 3 4 2 3" xfId="20392" xr:uid="{7B5D5119-1016-4E2C-B13C-08CF7BE08301}"/>
    <cellStyle name="Normal 18 3 4 3" xfId="6910" xr:uid="{00000000-0005-0000-0000-00003C0D0000}"/>
    <cellStyle name="Normal 18 3 4 3 2" xfId="14998" xr:uid="{7D7EC7FD-F536-48F2-B554-6E9A41BFE839}"/>
    <cellStyle name="Normal 18 3 4 3 2 2" xfId="31174" xr:uid="{1CB140CF-70E3-41BF-8EF2-8C215A10BEBA}"/>
    <cellStyle name="Normal 18 3 4 3 3" xfId="23086" xr:uid="{1BCEC898-EC47-44CD-8B45-9A2190E1B1AE}"/>
    <cellStyle name="Normal 18 3 4 4" xfId="9608" xr:uid="{0BCC48BF-2D21-4D38-A741-90679B086B4E}"/>
    <cellStyle name="Normal 18 3 4 4 2" xfId="25784" xr:uid="{F0BF4DA7-89EB-4076-90BE-9A3ED43D83E6}"/>
    <cellStyle name="Normal 18 3 4 5" xfId="17696" xr:uid="{361C30F6-3297-4E0D-81CC-C91ACB944980}"/>
    <cellStyle name="Normal 18 3 5" xfId="2869" xr:uid="{00000000-0005-0000-0000-00003D0D0000}"/>
    <cellStyle name="Normal 18 3 5 2" xfId="10957" xr:uid="{9C13AADB-D051-42D8-B085-57BF2C3AE50E}"/>
    <cellStyle name="Normal 18 3 5 2 2" xfId="27133" xr:uid="{178CF547-E40C-48FC-AF47-CBB278F83CB9}"/>
    <cellStyle name="Normal 18 3 5 3" xfId="19045" xr:uid="{9071DF56-F348-4FD3-A3A2-920C5A9A4579}"/>
    <cellStyle name="Normal 18 3 6" xfId="5563" xr:uid="{00000000-0005-0000-0000-00003E0D0000}"/>
    <cellStyle name="Normal 18 3 6 2" xfId="13651" xr:uid="{A9F93B5E-DFF5-4395-8D48-D5167FA42E82}"/>
    <cellStyle name="Normal 18 3 6 2 2" xfId="29827" xr:uid="{86D57871-567C-4130-8723-C8C8240BCD7B}"/>
    <cellStyle name="Normal 18 3 6 3" xfId="21739" xr:uid="{081567BA-C363-4079-A489-B1AA252E4CAD}"/>
    <cellStyle name="Normal 18 3 7" xfId="8261" xr:uid="{AED57E9A-63D9-48C8-9B72-99137E7841C2}"/>
    <cellStyle name="Normal 18 3 7 2" xfId="24437" xr:uid="{3DB27D74-1142-4DCD-A93C-F2FF55577F3B}"/>
    <cellStyle name="Normal 18 3 8" xfId="16349" xr:uid="{017E712F-E45C-481C-AA00-22E934D0CDF4}"/>
    <cellStyle name="Normal 18 4" xfId="88" xr:uid="{00000000-0005-0000-0000-00003F0D0000}"/>
    <cellStyle name="Normal 18 4 2" xfId="492" xr:uid="{00000000-0005-0000-0000-0000400D0000}"/>
    <cellStyle name="Normal 18 4 2 2" xfId="1167" xr:uid="{00000000-0005-0000-0000-0000410D0000}"/>
    <cellStyle name="Normal 18 4 2 2 2" xfId="2515" xr:uid="{00000000-0005-0000-0000-0000420D0000}"/>
    <cellStyle name="Normal 18 4 2 2 2 2" xfId="5211" xr:uid="{00000000-0005-0000-0000-0000430D0000}"/>
    <cellStyle name="Normal 18 4 2 2 2 2 2" xfId="13299" xr:uid="{69A8BB7F-EF2B-44E0-B497-0C03D46137F2}"/>
    <cellStyle name="Normal 18 4 2 2 2 2 2 2" xfId="29475" xr:uid="{DBBBD268-C3A8-4B98-888B-5D81AAF629A4}"/>
    <cellStyle name="Normal 18 4 2 2 2 2 3" xfId="21387" xr:uid="{ED2D212A-8A13-4813-86D9-0BFB8BEB107D}"/>
    <cellStyle name="Normal 18 4 2 2 2 3" xfId="7905" xr:uid="{00000000-0005-0000-0000-0000440D0000}"/>
    <cellStyle name="Normal 18 4 2 2 2 3 2" xfId="15993" xr:uid="{CFAB44F8-3860-4E9C-9557-C949A560A210}"/>
    <cellStyle name="Normal 18 4 2 2 2 3 2 2" xfId="32169" xr:uid="{67DECB56-77E4-481D-AFE6-1AD997C2A9AB}"/>
    <cellStyle name="Normal 18 4 2 2 2 3 3" xfId="24081" xr:uid="{EA978EA1-5F4B-438A-8447-D21A615D934A}"/>
    <cellStyle name="Normal 18 4 2 2 2 4" xfId="10603" xr:uid="{79161018-775A-4CD2-9132-D06EC28E63C4}"/>
    <cellStyle name="Normal 18 4 2 2 2 4 2" xfId="26779" xr:uid="{9B4B833C-7F9C-4D8B-91CF-ABD64C6A5B5E}"/>
    <cellStyle name="Normal 18 4 2 2 2 5" xfId="18691" xr:uid="{C15D4EE0-21AB-4B7B-BBE9-015B48D955B8}"/>
    <cellStyle name="Normal 18 4 2 2 3" xfId="3864" xr:uid="{00000000-0005-0000-0000-0000450D0000}"/>
    <cellStyle name="Normal 18 4 2 2 3 2" xfId="11952" xr:uid="{606998EC-2677-4248-9C91-F01EC95D55EB}"/>
    <cellStyle name="Normal 18 4 2 2 3 2 2" xfId="28128" xr:uid="{B3976287-9C0C-4AD4-B36A-5163682BBBA2}"/>
    <cellStyle name="Normal 18 4 2 2 3 3" xfId="20040" xr:uid="{DE382923-6222-4E97-89D1-1654354139F9}"/>
    <cellStyle name="Normal 18 4 2 2 4" xfId="6558" xr:uid="{00000000-0005-0000-0000-0000460D0000}"/>
    <cellStyle name="Normal 18 4 2 2 4 2" xfId="14646" xr:uid="{135D74BE-340D-4AA3-89E6-904EFC1F3981}"/>
    <cellStyle name="Normal 18 4 2 2 4 2 2" xfId="30822" xr:uid="{C4868918-BA18-451B-A55F-4CF6687D9C82}"/>
    <cellStyle name="Normal 18 4 2 2 4 3" xfId="22734" xr:uid="{F2F205BB-BA40-427B-89CF-94B2E786BC2C}"/>
    <cellStyle name="Normal 18 4 2 2 5" xfId="9256" xr:uid="{4378A146-B590-4B76-8BEE-DEB122E2D9D2}"/>
    <cellStyle name="Normal 18 4 2 2 5 2" xfId="25432" xr:uid="{36CCD625-B1A9-48D6-A833-D3E295D05412}"/>
    <cellStyle name="Normal 18 4 2 2 6" xfId="17344" xr:uid="{D8F5373A-F727-4622-903A-B0BA4EE4CDD0}"/>
    <cellStyle name="Normal 18 4 2 3" xfId="1843" xr:uid="{00000000-0005-0000-0000-0000470D0000}"/>
    <cellStyle name="Normal 18 4 2 3 2" xfId="4539" xr:uid="{00000000-0005-0000-0000-0000480D0000}"/>
    <cellStyle name="Normal 18 4 2 3 2 2" xfId="12627" xr:uid="{E0EA85AC-ACCF-4BB1-8E26-BFBD48DD1A18}"/>
    <cellStyle name="Normal 18 4 2 3 2 2 2" xfId="28803" xr:uid="{B1EB5F36-027C-4EAD-B817-590C97CC708E}"/>
    <cellStyle name="Normal 18 4 2 3 2 3" xfId="20715" xr:uid="{2A5868E1-7A5A-446C-8F52-E89CDCA624C1}"/>
    <cellStyle name="Normal 18 4 2 3 3" xfId="7233" xr:uid="{00000000-0005-0000-0000-0000490D0000}"/>
    <cellStyle name="Normal 18 4 2 3 3 2" xfId="15321" xr:uid="{9190541E-01D3-4F0B-B7A4-A5C936BB0A76}"/>
    <cellStyle name="Normal 18 4 2 3 3 2 2" xfId="31497" xr:uid="{A4EF521B-C4F4-47FF-9194-40EBB0BBB396}"/>
    <cellStyle name="Normal 18 4 2 3 3 3" xfId="23409" xr:uid="{044AD7CC-6204-4211-A848-45CD89F28D28}"/>
    <cellStyle name="Normal 18 4 2 3 4" xfId="9931" xr:uid="{F373D4EF-4C1D-47FF-B9D2-EA6E95E1F782}"/>
    <cellStyle name="Normal 18 4 2 3 4 2" xfId="26107" xr:uid="{5AFB8267-6789-4C21-B47B-A7C04003D9C0}"/>
    <cellStyle name="Normal 18 4 2 3 5" xfId="18019" xr:uid="{50D636BD-D19F-42BE-844F-009EECE700B0}"/>
    <cellStyle name="Normal 18 4 2 4" xfId="3192" xr:uid="{00000000-0005-0000-0000-00004A0D0000}"/>
    <cellStyle name="Normal 18 4 2 4 2" xfId="11280" xr:uid="{6163A5E7-D217-4E03-83DD-6429E581CC67}"/>
    <cellStyle name="Normal 18 4 2 4 2 2" xfId="27456" xr:uid="{E5DEBBF6-6722-4BD2-BF13-163819D3A6E3}"/>
    <cellStyle name="Normal 18 4 2 4 3" xfId="19368" xr:uid="{C37D7689-57BA-487C-B216-6D2AFAC557BC}"/>
    <cellStyle name="Normal 18 4 2 5" xfId="5886" xr:uid="{00000000-0005-0000-0000-00004B0D0000}"/>
    <cellStyle name="Normal 18 4 2 5 2" xfId="13974" xr:uid="{C18C8918-E662-4252-A20F-381C4F21A5B5}"/>
    <cellStyle name="Normal 18 4 2 5 2 2" xfId="30150" xr:uid="{8D02F30B-A831-410B-B1E6-E5906C7224C9}"/>
    <cellStyle name="Normal 18 4 2 5 3" xfId="22062" xr:uid="{D383941F-73A2-4B6C-9BA7-15B1FCDD836A}"/>
    <cellStyle name="Normal 18 4 2 6" xfId="8584" xr:uid="{9B28D496-B065-4AD8-B471-CD99DE622F79}"/>
    <cellStyle name="Normal 18 4 2 6 2" xfId="24760" xr:uid="{A2C8F126-42BA-4CE9-932C-E7CC836DD753}"/>
    <cellStyle name="Normal 18 4 2 7" xfId="16672" xr:uid="{59C8CF3E-C37D-4436-9AE7-AD8D7FDF57B5}"/>
    <cellStyle name="Normal 18 4 3" xfId="831" xr:uid="{00000000-0005-0000-0000-00004C0D0000}"/>
    <cellStyle name="Normal 18 4 3 2" xfId="2179" xr:uid="{00000000-0005-0000-0000-00004D0D0000}"/>
    <cellStyle name="Normal 18 4 3 2 2" xfId="4875" xr:uid="{00000000-0005-0000-0000-00004E0D0000}"/>
    <cellStyle name="Normal 18 4 3 2 2 2" xfId="12963" xr:uid="{CDF6E483-19FA-4559-90B3-B32C08D9F4C8}"/>
    <cellStyle name="Normal 18 4 3 2 2 2 2" xfId="29139" xr:uid="{8C827C51-1A4D-4F5A-9C8C-3CCEB1AF40BB}"/>
    <cellStyle name="Normal 18 4 3 2 2 3" xfId="21051" xr:uid="{D1EEC61B-5D34-4D0E-9961-DD4B060CC69B}"/>
    <cellStyle name="Normal 18 4 3 2 3" xfId="7569" xr:uid="{00000000-0005-0000-0000-00004F0D0000}"/>
    <cellStyle name="Normal 18 4 3 2 3 2" xfId="15657" xr:uid="{507E21FC-7FC3-47FB-9419-0C0E1E3A754F}"/>
    <cellStyle name="Normal 18 4 3 2 3 2 2" xfId="31833" xr:uid="{1F7CD16C-BD81-40E2-8B1D-597279302F86}"/>
    <cellStyle name="Normal 18 4 3 2 3 3" xfId="23745" xr:uid="{EB1EA2D1-8984-43C7-B817-6B553542A1C6}"/>
    <cellStyle name="Normal 18 4 3 2 4" xfId="10267" xr:uid="{F5943865-7192-44B6-AC0C-944DB3984EBE}"/>
    <cellStyle name="Normal 18 4 3 2 4 2" xfId="26443" xr:uid="{5625AFFB-0E04-4ED7-B8BE-CD0C05AF5C21}"/>
    <cellStyle name="Normal 18 4 3 2 5" xfId="18355" xr:uid="{C02E7D7D-84A6-4AAC-89AF-68DD9DD4D8BC}"/>
    <cellStyle name="Normal 18 4 3 3" xfId="3528" xr:uid="{00000000-0005-0000-0000-0000500D0000}"/>
    <cellStyle name="Normal 18 4 3 3 2" xfId="11616" xr:uid="{DC6E1761-C4F3-4795-A3D4-6BF6AE909A39}"/>
    <cellStyle name="Normal 18 4 3 3 2 2" xfId="27792" xr:uid="{57F89EE7-6A13-4B36-A510-9FF7F1A94281}"/>
    <cellStyle name="Normal 18 4 3 3 3" xfId="19704" xr:uid="{692A0EDD-D768-4EA6-A58F-99C87777DEF2}"/>
    <cellStyle name="Normal 18 4 3 4" xfId="6222" xr:uid="{00000000-0005-0000-0000-0000510D0000}"/>
    <cellStyle name="Normal 18 4 3 4 2" xfId="14310" xr:uid="{9B357A4B-1044-480A-A5A6-121E83771894}"/>
    <cellStyle name="Normal 18 4 3 4 2 2" xfId="30486" xr:uid="{2A9799C0-D081-4955-9E05-BE70E930BA58}"/>
    <cellStyle name="Normal 18 4 3 4 3" xfId="22398" xr:uid="{5BA5C872-EB75-4733-9E53-36BC9BAB858A}"/>
    <cellStyle name="Normal 18 4 3 5" xfId="8920" xr:uid="{F6E2123C-58A4-4C56-A9E1-C6D0A89BFF33}"/>
    <cellStyle name="Normal 18 4 3 5 2" xfId="25096" xr:uid="{60C7597C-F699-427E-9B26-80093B0103BE}"/>
    <cellStyle name="Normal 18 4 3 6" xfId="17008" xr:uid="{884CE8B2-968B-40D7-9339-B9148000BC07}"/>
    <cellStyle name="Normal 18 4 4" xfId="1507" xr:uid="{00000000-0005-0000-0000-0000520D0000}"/>
    <cellStyle name="Normal 18 4 4 2" xfId="4203" xr:uid="{00000000-0005-0000-0000-0000530D0000}"/>
    <cellStyle name="Normal 18 4 4 2 2" xfId="12291" xr:uid="{9DDE1C4F-9696-4FC4-B6ED-4FA4871F03F5}"/>
    <cellStyle name="Normal 18 4 4 2 2 2" xfId="28467" xr:uid="{9F801AC6-9F0A-4E0E-9332-34D2287866A3}"/>
    <cellStyle name="Normal 18 4 4 2 3" xfId="20379" xr:uid="{5426F8D9-17C0-4B25-850D-32541F7F6B5B}"/>
    <cellStyle name="Normal 18 4 4 3" xfId="6897" xr:uid="{00000000-0005-0000-0000-0000540D0000}"/>
    <cellStyle name="Normal 18 4 4 3 2" xfId="14985" xr:uid="{C21B7F94-694F-4F1B-9325-0F77E4BEEFF5}"/>
    <cellStyle name="Normal 18 4 4 3 2 2" xfId="31161" xr:uid="{6AC587CC-88B7-4289-A966-2F88012AC924}"/>
    <cellStyle name="Normal 18 4 4 3 3" xfId="23073" xr:uid="{6F63CDB1-4644-48AF-9127-EA388C2F9CE7}"/>
    <cellStyle name="Normal 18 4 4 4" xfId="9595" xr:uid="{9976B396-EFAE-4839-AA0C-FB38D28FBC72}"/>
    <cellStyle name="Normal 18 4 4 4 2" xfId="25771" xr:uid="{401C7E00-0D08-4DC5-ACE8-246023EC501F}"/>
    <cellStyle name="Normal 18 4 4 5" xfId="17683" xr:uid="{669CFD76-E142-4FA6-95CC-97317AB2CBB3}"/>
    <cellStyle name="Normal 18 4 5" xfId="2856" xr:uid="{00000000-0005-0000-0000-0000550D0000}"/>
    <cellStyle name="Normal 18 4 5 2" xfId="10944" xr:uid="{35668BC1-C4FA-432D-B161-43F4A8468876}"/>
    <cellStyle name="Normal 18 4 5 2 2" xfId="27120" xr:uid="{5E7F799B-E0EE-4436-AD42-346263F6AD08}"/>
    <cellStyle name="Normal 18 4 5 3" xfId="19032" xr:uid="{8844BD10-9E99-4416-999B-DA35D573D2DD}"/>
    <cellStyle name="Normal 18 4 6" xfId="5550" xr:uid="{00000000-0005-0000-0000-0000560D0000}"/>
    <cellStyle name="Normal 18 4 6 2" xfId="13638" xr:uid="{58D6011B-D5DE-46D8-9D53-9E6B15CC649C}"/>
    <cellStyle name="Normal 18 4 6 2 2" xfId="29814" xr:uid="{17DA5611-0416-448E-8AF7-6AB4EF5BE402}"/>
    <cellStyle name="Normal 18 4 6 3" xfId="21726" xr:uid="{A42265E3-2DDA-47B7-BF98-EEBAAD4C8E38}"/>
    <cellStyle name="Normal 18 4 7" xfId="8248" xr:uid="{216F6A45-CDF0-45E3-A9A9-4A44921974AB}"/>
    <cellStyle name="Normal 18 4 7 2" xfId="24424" xr:uid="{B10F8F10-EA8C-48FA-9E05-C742D2669738}"/>
    <cellStyle name="Normal 18 4 8" xfId="16336" xr:uid="{66D20D67-9363-471B-B3E6-B658795EC18F}"/>
    <cellStyle name="Normal 18 5" xfId="151" xr:uid="{00000000-0005-0000-0000-0000570D0000}"/>
    <cellStyle name="Normal 18 5 2" xfId="544" xr:uid="{00000000-0005-0000-0000-0000580D0000}"/>
    <cellStyle name="Normal 18 5 2 2" xfId="1219" xr:uid="{00000000-0005-0000-0000-0000590D0000}"/>
    <cellStyle name="Normal 18 5 2 2 2" xfId="2567" xr:uid="{00000000-0005-0000-0000-00005A0D0000}"/>
    <cellStyle name="Normal 18 5 2 2 2 2" xfId="5263" xr:uid="{00000000-0005-0000-0000-00005B0D0000}"/>
    <cellStyle name="Normal 18 5 2 2 2 2 2" xfId="13351" xr:uid="{99669370-E2CC-4627-8CEB-1955E324E7EF}"/>
    <cellStyle name="Normal 18 5 2 2 2 2 2 2" xfId="29527" xr:uid="{FCD47CA4-A1BC-4265-9A4D-6831A3BBCDFF}"/>
    <cellStyle name="Normal 18 5 2 2 2 2 3" xfId="21439" xr:uid="{580FC7ED-D430-447E-B11A-FA427E94DD83}"/>
    <cellStyle name="Normal 18 5 2 2 2 3" xfId="7957" xr:uid="{00000000-0005-0000-0000-00005C0D0000}"/>
    <cellStyle name="Normal 18 5 2 2 2 3 2" xfId="16045" xr:uid="{23045335-3DC3-4500-A644-B49868B4CC1A}"/>
    <cellStyle name="Normal 18 5 2 2 2 3 2 2" xfId="32221" xr:uid="{68D49D18-C6C7-4CED-AFAC-49B32980DA1B}"/>
    <cellStyle name="Normal 18 5 2 2 2 3 3" xfId="24133" xr:uid="{CC4D6FCB-78F3-4329-AEE1-E59FCC5D7A45}"/>
    <cellStyle name="Normal 18 5 2 2 2 4" xfId="10655" xr:uid="{A89544E1-86B3-4747-8290-552444F3C208}"/>
    <cellStyle name="Normal 18 5 2 2 2 4 2" xfId="26831" xr:uid="{FABA8FAF-54BC-4048-816F-8DCCADF68898}"/>
    <cellStyle name="Normal 18 5 2 2 2 5" xfId="18743" xr:uid="{0DA1F367-2F84-414B-B5EF-0DC1FC9754F7}"/>
    <cellStyle name="Normal 18 5 2 2 3" xfId="3916" xr:uid="{00000000-0005-0000-0000-00005D0D0000}"/>
    <cellStyle name="Normal 18 5 2 2 3 2" xfId="12004" xr:uid="{18ADDBF4-90DE-43C2-B116-D9A11CDF9DA2}"/>
    <cellStyle name="Normal 18 5 2 2 3 2 2" xfId="28180" xr:uid="{DA647C4A-C89F-4685-8902-3638EEC66F37}"/>
    <cellStyle name="Normal 18 5 2 2 3 3" xfId="20092" xr:uid="{DA232AAF-90EF-47E9-AB61-0D129881B1BD}"/>
    <cellStyle name="Normal 18 5 2 2 4" xfId="6610" xr:uid="{00000000-0005-0000-0000-00005E0D0000}"/>
    <cellStyle name="Normal 18 5 2 2 4 2" xfId="14698" xr:uid="{B12EEC48-2217-42DF-A099-1870BF609F6B}"/>
    <cellStyle name="Normal 18 5 2 2 4 2 2" xfId="30874" xr:uid="{F1988F56-E347-4381-B5EA-7E203BA0D2F8}"/>
    <cellStyle name="Normal 18 5 2 2 4 3" xfId="22786" xr:uid="{75F6ECFF-696B-426E-A40E-1AA96427204D}"/>
    <cellStyle name="Normal 18 5 2 2 5" xfId="9308" xr:uid="{BC104176-7080-4F56-B1B7-1EAD96A78ACD}"/>
    <cellStyle name="Normal 18 5 2 2 5 2" xfId="25484" xr:uid="{B46A1F72-DC66-4FDB-9283-43E9AD088145}"/>
    <cellStyle name="Normal 18 5 2 2 6" xfId="17396" xr:uid="{0C06ABE9-BF77-4034-8D94-C2EE598FC0C3}"/>
    <cellStyle name="Normal 18 5 2 3" xfId="1895" xr:uid="{00000000-0005-0000-0000-00005F0D0000}"/>
    <cellStyle name="Normal 18 5 2 3 2" xfId="4591" xr:uid="{00000000-0005-0000-0000-0000600D0000}"/>
    <cellStyle name="Normal 18 5 2 3 2 2" xfId="12679" xr:uid="{321F75E8-1758-4901-BAD9-1B315B43CB54}"/>
    <cellStyle name="Normal 18 5 2 3 2 2 2" xfId="28855" xr:uid="{7AB4B5DD-7D53-42CC-869F-AB2F7A238F35}"/>
    <cellStyle name="Normal 18 5 2 3 2 3" xfId="20767" xr:uid="{B42DEA12-DC67-45AD-96C3-74D706753EEC}"/>
    <cellStyle name="Normal 18 5 2 3 3" xfId="7285" xr:uid="{00000000-0005-0000-0000-0000610D0000}"/>
    <cellStyle name="Normal 18 5 2 3 3 2" xfId="15373" xr:uid="{8AE04B43-4670-4D18-8961-A483A015D7ED}"/>
    <cellStyle name="Normal 18 5 2 3 3 2 2" xfId="31549" xr:uid="{B3FEC570-2858-4C3F-BFFA-DF140909FA52}"/>
    <cellStyle name="Normal 18 5 2 3 3 3" xfId="23461" xr:uid="{B5D8375D-3851-48DD-868D-0A74480AFC18}"/>
    <cellStyle name="Normal 18 5 2 3 4" xfId="9983" xr:uid="{BDF95D2A-7CD4-4B5A-825B-5C546FB483A3}"/>
    <cellStyle name="Normal 18 5 2 3 4 2" xfId="26159" xr:uid="{46193351-A312-4C4B-A6B1-A952F3CBA3F8}"/>
    <cellStyle name="Normal 18 5 2 3 5" xfId="18071" xr:uid="{A5581982-E636-4EB7-BB3F-32E0409D36DC}"/>
    <cellStyle name="Normal 18 5 2 4" xfId="3244" xr:uid="{00000000-0005-0000-0000-0000620D0000}"/>
    <cellStyle name="Normal 18 5 2 4 2" xfId="11332" xr:uid="{82FBFC3D-D956-47B5-BFD0-ADD1E7D1E2F5}"/>
    <cellStyle name="Normal 18 5 2 4 2 2" xfId="27508" xr:uid="{F75FF285-AD69-4B03-BC5F-F693B9DE8F9B}"/>
    <cellStyle name="Normal 18 5 2 4 3" xfId="19420" xr:uid="{CD9AD307-BEA1-42E6-B9E5-B683B2B453E1}"/>
    <cellStyle name="Normal 18 5 2 5" xfId="5938" xr:uid="{00000000-0005-0000-0000-0000630D0000}"/>
    <cellStyle name="Normal 18 5 2 5 2" xfId="14026" xr:uid="{1C146DA7-69B4-4388-AE68-3B474E3465D1}"/>
    <cellStyle name="Normal 18 5 2 5 2 2" xfId="30202" xr:uid="{43DC5E98-BF01-4624-B290-CDBB9E1AFAD7}"/>
    <cellStyle name="Normal 18 5 2 5 3" xfId="22114" xr:uid="{8638B3A6-A0D9-4124-A56E-563666900314}"/>
    <cellStyle name="Normal 18 5 2 6" xfId="8636" xr:uid="{BD495A10-FDD8-42E9-891C-BF3E90739145}"/>
    <cellStyle name="Normal 18 5 2 6 2" xfId="24812" xr:uid="{407A8F5F-754C-438F-940B-C8E145D391C1}"/>
    <cellStyle name="Normal 18 5 2 7" xfId="16724" xr:uid="{7A485298-F0F1-41DF-95B8-BD43315DED96}"/>
    <cellStyle name="Normal 18 5 3" xfId="883" xr:uid="{00000000-0005-0000-0000-0000640D0000}"/>
    <cellStyle name="Normal 18 5 3 2" xfId="2231" xr:uid="{00000000-0005-0000-0000-0000650D0000}"/>
    <cellStyle name="Normal 18 5 3 2 2" xfId="4927" xr:uid="{00000000-0005-0000-0000-0000660D0000}"/>
    <cellStyle name="Normal 18 5 3 2 2 2" xfId="13015" xr:uid="{832ABDEF-60A9-48D1-9C0D-9C6D22680F45}"/>
    <cellStyle name="Normal 18 5 3 2 2 2 2" xfId="29191" xr:uid="{ABA6B76D-D66F-4FD2-9ECE-9B7A6475C5B8}"/>
    <cellStyle name="Normal 18 5 3 2 2 3" xfId="21103" xr:uid="{230CDBFD-74C9-4C85-95C4-55C01681C4FC}"/>
    <cellStyle name="Normal 18 5 3 2 3" xfId="7621" xr:uid="{00000000-0005-0000-0000-0000670D0000}"/>
    <cellStyle name="Normal 18 5 3 2 3 2" xfId="15709" xr:uid="{A45F1D5D-E38C-470A-B699-3F0577B7D90E}"/>
    <cellStyle name="Normal 18 5 3 2 3 2 2" xfId="31885" xr:uid="{F2D17C23-F6CB-4AC6-A1F1-3B1E4AE39619}"/>
    <cellStyle name="Normal 18 5 3 2 3 3" xfId="23797" xr:uid="{6352F63D-B8A3-406F-B0A4-4FC1DC41D282}"/>
    <cellStyle name="Normal 18 5 3 2 4" xfId="10319" xr:uid="{B47417FB-76D1-41B9-B1F1-84E3984B7179}"/>
    <cellStyle name="Normal 18 5 3 2 4 2" xfId="26495" xr:uid="{E9254BAE-B56F-4664-AD40-72661237EDCA}"/>
    <cellStyle name="Normal 18 5 3 2 5" xfId="18407" xr:uid="{C72BCAFB-1E8F-4795-B8EC-00AE7B51854A}"/>
    <cellStyle name="Normal 18 5 3 3" xfId="3580" xr:uid="{00000000-0005-0000-0000-0000680D0000}"/>
    <cellStyle name="Normal 18 5 3 3 2" xfId="11668" xr:uid="{E4EB5C53-6B76-4429-B0DA-64635060DC8D}"/>
    <cellStyle name="Normal 18 5 3 3 2 2" xfId="27844" xr:uid="{578C5FE4-BB6F-4628-BD57-8796973B81BB}"/>
    <cellStyle name="Normal 18 5 3 3 3" xfId="19756" xr:uid="{9676CB31-842B-4541-86AD-6272C49B31C8}"/>
    <cellStyle name="Normal 18 5 3 4" xfId="6274" xr:uid="{00000000-0005-0000-0000-0000690D0000}"/>
    <cellStyle name="Normal 18 5 3 4 2" xfId="14362" xr:uid="{5E413D06-F83C-45A6-9EBF-C38AF842A7AB}"/>
    <cellStyle name="Normal 18 5 3 4 2 2" xfId="30538" xr:uid="{DA6086D8-7901-44B6-A066-B11D8981C837}"/>
    <cellStyle name="Normal 18 5 3 4 3" xfId="22450" xr:uid="{68057282-4789-4527-9FA1-3912C36F60C1}"/>
    <cellStyle name="Normal 18 5 3 5" xfId="8972" xr:uid="{FE19E6E5-B3DA-49B2-A50A-1FCE05055804}"/>
    <cellStyle name="Normal 18 5 3 5 2" xfId="25148" xr:uid="{B6C455D1-4C57-4DDD-8041-3DE32687AA0B}"/>
    <cellStyle name="Normal 18 5 3 6" xfId="17060" xr:uid="{FB400EF9-6DEC-4117-9F66-F84A6C17543B}"/>
    <cellStyle name="Normal 18 5 4" xfId="1559" xr:uid="{00000000-0005-0000-0000-00006A0D0000}"/>
    <cellStyle name="Normal 18 5 4 2" xfId="4255" xr:uid="{00000000-0005-0000-0000-00006B0D0000}"/>
    <cellStyle name="Normal 18 5 4 2 2" xfId="12343" xr:uid="{5EA6E5E2-49D4-4CBB-8D09-2E8F8965A507}"/>
    <cellStyle name="Normal 18 5 4 2 2 2" xfId="28519" xr:uid="{C6E007A0-61B4-4571-BB21-8E16C07EFFA3}"/>
    <cellStyle name="Normal 18 5 4 2 3" xfId="20431" xr:uid="{5AF92DF3-5A3C-4175-9456-490BFF324DCF}"/>
    <cellStyle name="Normal 18 5 4 3" xfId="6949" xr:uid="{00000000-0005-0000-0000-00006C0D0000}"/>
    <cellStyle name="Normal 18 5 4 3 2" xfId="15037" xr:uid="{E2821710-56BD-40ED-9118-C615B43E4AEC}"/>
    <cellStyle name="Normal 18 5 4 3 2 2" xfId="31213" xr:uid="{0799295F-A7E8-4EE1-AFF9-30688E2F7E09}"/>
    <cellStyle name="Normal 18 5 4 3 3" xfId="23125" xr:uid="{5F33DC7A-1064-411B-A0D3-47A2CE2E1A00}"/>
    <cellStyle name="Normal 18 5 4 4" xfId="9647" xr:uid="{5CAE5341-12D7-46CF-8306-CF168DC1739E}"/>
    <cellStyle name="Normal 18 5 4 4 2" xfId="25823" xr:uid="{AAF11D0D-14A6-4F6C-B9F4-B0EFBE0D9295}"/>
    <cellStyle name="Normal 18 5 4 5" xfId="17735" xr:uid="{00CE6C42-5307-4D7A-9C61-2E459438C775}"/>
    <cellStyle name="Normal 18 5 5" xfId="2908" xr:uid="{00000000-0005-0000-0000-00006D0D0000}"/>
    <cellStyle name="Normal 18 5 5 2" xfId="10996" xr:uid="{F61B46B4-7E97-4BA3-AEEA-1CE392F16848}"/>
    <cellStyle name="Normal 18 5 5 2 2" xfId="27172" xr:uid="{B4841F52-8B19-4305-AEE9-8720BAFF1644}"/>
    <cellStyle name="Normal 18 5 5 3" xfId="19084" xr:uid="{7FB12140-A6BE-4A99-BE67-19396BAD2BE8}"/>
    <cellStyle name="Normal 18 5 6" xfId="5602" xr:uid="{00000000-0005-0000-0000-00006E0D0000}"/>
    <cellStyle name="Normal 18 5 6 2" xfId="13690" xr:uid="{761E3E2E-09A4-4594-9F3D-BDBD3322C77F}"/>
    <cellStyle name="Normal 18 5 6 2 2" xfId="29866" xr:uid="{275B9F92-A75C-4235-B245-B3D0A88933D1}"/>
    <cellStyle name="Normal 18 5 6 3" xfId="21778" xr:uid="{D5A6E4E7-BB6C-4707-876E-52E7E3FD8AC6}"/>
    <cellStyle name="Normal 18 5 7" xfId="8300" xr:uid="{A1D58243-B9E3-410C-857C-414B49289364}"/>
    <cellStyle name="Normal 18 5 7 2" xfId="24476" xr:uid="{CBB41183-D9E7-4874-9BD5-9B94AF6C1C39}"/>
    <cellStyle name="Normal 18 5 8" xfId="16388" xr:uid="{710F3199-DA26-4703-AD29-2D5804DE575B}"/>
    <cellStyle name="Normal 18 6" xfId="200" xr:uid="{00000000-0005-0000-0000-00006F0D0000}"/>
    <cellStyle name="Normal 18 6 2" xfId="582" xr:uid="{00000000-0005-0000-0000-0000700D0000}"/>
    <cellStyle name="Normal 18 6 2 2" xfId="1257" xr:uid="{00000000-0005-0000-0000-0000710D0000}"/>
    <cellStyle name="Normal 18 6 2 2 2" xfId="2605" xr:uid="{00000000-0005-0000-0000-0000720D0000}"/>
    <cellStyle name="Normal 18 6 2 2 2 2" xfId="5301" xr:uid="{00000000-0005-0000-0000-0000730D0000}"/>
    <cellStyle name="Normal 18 6 2 2 2 2 2" xfId="13389" xr:uid="{7274FE25-2282-4CE1-85BA-EEDF85A2A453}"/>
    <cellStyle name="Normal 18 6 2 2 2 2 2 2" xfId="29565" xr:uid="{5DD7926C-FCEF-41C6-8FD5-CE66DE0F6F8F}"/>
    <cellStyle name="Normal 18 6 2 2 2 2 3" xfId="21477" xr:uid="{3CBC84D6-AC63-4646-A42D-5035838A8482}"/>
    <cellStyle name="Normal 18 6 2 2 2 3" xfId="7995" xr:uid="{00000000-0005-0000-0000-0000740D0000}"/>
    <cellStyle name="Normal 18 6 2 2 2 3 2" xfId="16083" xr:uid="{88761A89-C2D7-4F71-803B-BDAA6CA612D8}"/>
    <cellStyle name="Normal 18 6 2 2 2 3 2 2" xfId="32259" xr:uid="{17F68DA2-BBEC-40AE-BB8D-EACB4CB7922E}"/>
    <cellStyle name="Normal 18 6 2 2 2 3 3" xfId="24171" xr:uid="{53190725-FB2F-48AB-AA5A-31B258FB6427}"/>
    <cellStyle name="Normal 18 6 2 2 2 4" xfId="10693" xr:uid="{618441B7-D911-4B03-9586-3D6DA23C5520}"/>
    <cellStyle name="Normal 18 6 2 2 2 4 2" xfId="26869" xr:uid="{E4238FDA-C81A-4BA8-B9C9-068E8569F5FF}"/>
    <cellStyle name="Normal 18 6 2 2 2 5" xfId="18781" xr:uid="{E5C97B82-EBDB-41EF-B3A6-0369EF8770B9}"/>
    <cellStyle name="Normal 18 6 2 2 3" xfId="3954" xr:uid="{00000000-0005-0000-0000-0000750D0000}"/>
    <cellStyle name="Normal 18 6 2 2 3 2" xfId="12042" xr:uid="{66C1A1CB-89C7-4F4F-B42F-D9240993EE1D}"/>
    <cellStyle name="Normal 18 6 2 2 3 2 2" xfId="28218" xr:uid="{72531808-8866-49EA-B776-E3AF42562E77}"/>
    <cellStyle name="Normal 18 6 2 2 3 3" xfId="20130" xr:uid="{04F3DDF3-E4A2-4A5E-BCE0-0CFFF672C952}"/>
    <cellStyle name="Normal 18 6 2 2 4" xfId="6648" xr:uid="{00000000-0005-0000-0000-0000760D0000}"/>
    <cellStyle name="Normal 18 6 2 2 4 2" xfId="14736" xr:uid="{F94A15B3-7268-4863-AB85-C988CB29AFD3}"/>
    <cellStyle name="Normal 18 6 2 2 4 2 2" xfId="30912" xr:uid="{636EB9E2-02D5-4435-B181-DDDE58313127}"/>
    <cellStyle name="Normal 18 6 2 2 4 3" xfId="22824" xr:uid="{EE01CC47-5B53-4E52-98EB-5A63206A6311}"/>
    <cellStyle name="Normal 18 6 2 2 5" xfId="9346" xr:uid="{CF000260-6F5C-4AFB-A22B-11BAD9FDB1FB}"/>
    <cellStyle name="Normal 18 6 2 2 5 2" xfId="25522" xr:uid="{907DC0B4-605A-4151-944F-8B311B99B210}"/>
    <cellStyle name="Normal 18 6 2 2 6" xfId="17434" xr:uid="{5D304BDC-10E7-413B-946B-48D668FEC32C}"/>
    <cellStyle name="Normal 18 6 2 3" xfId="1933" xr:uid="{00000000-0005-0000-0000-0000770D0000}"/>
    <cellStyle name="Normal 18 6 2 3 2" xfId="4629" xr:uid="{00000000-0005-0000-0000-0000780D0000}"/>
    <cellStyle name="Normal 18 6 2 3 2 2" xfId="12717" xr:uid="{71C82B19-12FF-41B0-8FDF-0B3079EABF49}"/>
    <cellStyle name="Normal 18 6 2 3 2 2 2" xfId="28893" xr:uid="{7DEF8138-09FD-4122-A1D0-B60B2B8F921D}"/>
    <cellStyle name="Normal 18 6 2 3 2 3" xfId="20805" xr:uid="{E0A0DE13-0522-46B1-9F63-780063DD72BD}"/>
    <cellStyle name="Normal 18 6 2 3 3" xfId="7323" xr:uid="{00000000-0005-0000-0000-0000790D0000}"/>
    <cellStyle name="Normal 18 6 2 3 3 2" xfId="15411" xr:uid="{FC1C1F0E-0049-477B-A653-E8542DAD1795}"/>
    <cellStyle name="Normal 18 6 2 3 3 2 2" xfId="31587" xr:uid="{3A2ECD9D-5505-47D4-8BCF-C7A09D9002BD}"/>
    <cellStyle name="Normal 18 6 2 3 3 3" xfId="23499" xr:uid="{F6D71C5F-2DAD-4A98-8EB8-6B6273463E44}"/>
    <cellStyle name="Normal 18 6 2 3 4" xfId="10021" xr:uid="{9062F9A9-6986-40BD-BA20-2EE1D318B4FA}"/>
    <cellStyle name="Normal 18 6 2 3 4 2" xfId="26197" xr:uid="{5CA19266-1E65-475D-B9C3-5BFE815FA73A}"/>
    <cellStyle name="Normal 18 6 2 3 5" xfId="18109" xr:uid="{0E18CF54-30E1-4C08-A9E5-D3A393FA77B0}"/>
    <cellStyle name="Normal 18 6 2 4" xfId="3282" xr:uid="{00000000-0005-0000-0000-00007A0D0000}"/>
    <cellStyle name="Normal 18 6 2 4 2" xfId="11370" xr:uid="{2DAC53A6-178F-457E-8CD8-D938A39D4B95}"/>
    <cellStyle name="Normal 18 6 2 4 2 2" xfId="27546" xr:uid="{BCDDD73B-F3A4-45B1-A340-6DB59A36EEAD}"/>
    <cellStyle name="Normal 18 6 2 4 3" xfId="19458" xr:uid="{A9514EC7-4C94-4592-888B-843D56D8F7AD}"/>
    <cellStyle name="Normal 18 6 2 5" xfId="5976" xr:uid="{00000000-0005-0000-0000-00007B0D0000}"/>
    <cellStyle name="Normal 18 6 2 5 2" xfId="14064" xr:uid="{9C15F22E-FD55-4DC6-87AB-9E1E267A6814}"/>
    <cellStyle name="Normal 18 6 2 5 2 2" xfId="30240" xr:uid="{A40921B3-EB80-4C1F-84CD-961FD4F6C085}"/>
    <cellStyle name="Normal 18 6 2 5 3" xfId="22152" xr:uid="{C17F47B5-C228-4610-9AFE-1F01CB741D10}"/>
    <cellStyle name="Normal 18 6 2 6" xfId="8674" xr:uid="{55444F69-41C8-4C8E-A761-883DF3BE4397}"/>
    <cellStyle name="Normal 18 6 2 6 2" xfId="24850" xr:uid="{AF713963-BC16-494A-A760-9988965AB905}"/>
    <cellStyle name="Normal 18 6 2 7" xfId="16762" xr:uid="{638AEEA4-6597-4F87-A994-221B403649B9}"/>
    <cellStyle name="Normal 18 6 3" xfId="921" xr:uid="{00000000-0005-0000-0000-00007C0D0000}"/>
    <cellStyle name="Normal 18 6 3 2" xfId="2269" xr:uid="{00000000-0005-0000-0000-00007D0D0000}"/>
    <cellStyle name="Normal 18 6 3 2 2" xfId="4965" xr:uid="{00000000-0005-0000-0000-00007E0D0000}"/>
    <cellStyle name="Normal 18 6 3 2 2 2" xfId="13053" xr:uid="{4122CB58-37C1-42C2-99F9-8B1C445CDEDB}"/>
    <cellStyle name="Normal 18 6 3 2 2 2 2" xfId="29229" xr:uid="{24AC8D97-AD02-4AF9-B912-6C2D95DEE7BA}"/>
    <cellStyle name="Normal 18 6 3 2 2 3" xfId="21141" xr:uid="{905DC2F4-6321-4A2F-B478-1C465CE312B2}"/>
    <cellStyle name="Normal 18 6 3 2 3" xfId="7659" xr:uid="{00000000-0005-0000-0000-00007F0D0000}"/>
    <cellStyle name="Normal 18 6 3 2 3 2" xfId="15747" xr:uid="{1B47BF95-41D3-4A59-A235-76E2BBAE0273}"/>
    <cellStyle name="Normal 18 6 3 2 3 2 2" xfId="31923" xr:uid="{9A63E83F-AA26-4CD5-8841-446C226AA1EF}"/>
    <cellStyle name="Normal 18 6 3 2 3 3" xfId="23835" xr:uid="{D81B5A46-A45A-4182-AC46-1EDD146DD609}"/>
    <cellStyle name="Normal 18 6 3 2 4" xfId="10357" xr:uid="{2090B839-3824-4EAD-9859-CD614F4F9F8C}"/>
    <cellStyle name="Normal 18 6 3 2 4 2" xfId="26533" xr:uid="{17B41931-6321-4517-97A2-5613EDA1E006}"/>
    <cellStyle name="Normal 18 6 3 2 5" xfId="18445" xr:uid="{11F16B95-FDB6-4D82-BFE8-C0B404FFC508}"/>
    <cellStyle name="Normal 18 6 3 3" xfId="3618" xr:uid="{00000000-0005-0000-0000-0000800D0000}"/>
    <cellStyle name="Normal 18 6 3 3 2" xfId="11706" xr:uid="{ECB1A14B-E8A8-44C6-A7A0-22ACFC898DD1}"/>
    <cellStyle name="Normal 18 6 3 3 2 2" xfId="27882" xr:uid="{683664DE-9646-4CE7-8F70-11D257FAFCF0}"/>
    <cellStyle name="Normal 18 6 3 3 3" xfId="19794" xr:uid="{D96CFD28-E14B-4F85-B444-0D555AAC7F1F}"/>
    <cellStyle name="Normal 18 6 3 4" xfId="6312" xr:uid="{00000000-0005-0000-0000-0000810D0000}"/>
    <cellStyle name="Normal 18 6 3 4 2" xfId="14400" xr:uid="{9D15C4A5-8EA4-4AA2-B038-480D47D79BBE}"/>
    <cellStyle name="Normal 18 6 3 4 2 2" xfId="30576" xr:uid="{CC93ED9E-0BA2-448B-A77A-C6D86E3F6370}"/>
    <cellStyle name="Normal 18 6 3 4 3" xfId="22488" xr:uid="{10DBAC83-EF50-43F8-B6E0-85D2DAB524DC}"/>
    <cellStyle name="Normal 18 6 3 5" xfId="9010" xr:uid="{47262CAE-BA62-406E-8B69-2324E68D4D7E}"/>
    <cellStyle name="Normal 18 6 3 5 2" xfId="25186" xr:uid="{66ADE43D-F409-428E-87F0-345F8842C199}"/>
    <cellStyle name="Normal 18 6 3 6" xfId="17098" xr:uid="{DF70B8FB-13C4-4B19-8056-DB508F088A71}"/>
    <cellStyle name="Normal 18 6 4" xfId="1597" xr:uid="{00000000-0005-0000-0000-0000820D0000}"/>
    <cellStyle name="Normal 18 6 4 2" xfId="4293" xr:uid="{00000000-0005-0000-0000-0000830D0000}"/>
    <cellStyle name="Normal 18 6 4 2 2" xfId="12381" xr:uid="{2271B3FB-4D07-4C3D-BC4C-F7616EED08DE}"/>
    <cellStyle name="Normal 18 6 4 2 2 2" xfId="28557" xr:uid="{71820C2E-9375-44BC-AC55-2D0FD2A84812}"/>
    <cellStyle name="Normal 18 6 4 2 3" xfId="20469" xr:uid="{1B15F297-C385-4A8F-92A3-9AC7FE75641B}"/>
    <cellStyle name="Normal 18 6 4 3" xfId="6987" xr:uid="{00000000-0005-0000-0000-0000840D0000}"/>
    <cellStyle name="Normal 18 6 4 3 2" xfId="15075" xr:uid="{06F5520F-048C-4C8E-875D-7D2DD0908E81}"/>
    <cellStyle name="Normal 18 6 4 3 2 2" xfId="31251" xr:uid="{800574FE-1796-4CC1-B48D-31EEE0CEECD3}"/>
    <cellStyle name="Normal 18 6 4 3 3" xfId="23163" xr:uid="{220CAE42-B1FC-4B98-9D63-A43888F454FA}"/>
    <cellStyle name="Normal 18 6 4 4" xfId="9685" xr:uid="{FAFC8621-50E6-4F4A-833F-5621065EB576}"/>
    <cellStyle name="Normal 18 6 4 4 2" xfId="25861" xr:uid="{E811B513-4B34-427C-810B-840A40177419}"/>
    <cellStyle name="Normal 18 6 4 5" xfId="17773" xr:uid="{CC7656A1-C998-4026-BE18-A231F5CF7720}"/>
    <cellStyle name="Normal 18 6 5" xfId="2946" xr:uid="{00000000-0005-0000-0000-0000850D0000}"/>
    <cellStyle name="Normal 18 6 5 2" xfId="11034" xr:uid="{0857B599-AF8E-4F1C-957B-465B3D538364}"/>
    <cellStyle name="Normal 18 6 5 2 2" xfId="27210" xr:uid="{0FE9654E-8DB5-43D9-966F-4F80FCB3725C}"/>
    <cellStyle name="Normal 18 6 5 3" xfId="19122" xr:uid="{71AF2B4A-622C-4E04-8889-292C187BE6C5}"/>
    <cellStyle name="Normal 18 6 6" xfId="5640" xr:uid="{00000000-0005-0000-0000-0000860D0000}"/>
    <cellStyle name="Normal 18 6 6 2" xfId="13728" xr:uid="{E1C431F8-C454-485D-9F21-20EB714F6FCC}"/>
    <cellStyle name="Normal 18 6 6 2 2" xfId="29904" xr:uid="{241B4FFB-9A43-4AAA-8E66-86722DFF0258}"/>
    <cellStyle name="Normal 18 6 6 3" xfId="21816" xr:uid="{74FE2A6A-6468-42ED-ADDE-D1B175683F51}"/>
    <cellStyle name="Normal 18 6 7" xfId="8338" xr:uid="{B2D0BA00-4B1B-4738-BA53-911429E9A960}"/>
    <cellStyle name="Normal 18 6 7 2" xfId="24514" xr:uid="{6E552F5A-4E0D-4747-80E2-319061E6374D}"/>
    <cellStyle name="Normal 18 6 8" xfId="16426" xr:uid="{958ABAF4-A1CD-438B-8D8B-4E165C88362D}"/>
    <cellStyle name="Normal 18 7" xfId="244" xr:uid="{00000000-0005-0000-0000-0000870D0000}"/>
    <cellStyle name="Normal 18 7 2" xfId="620" xr:uid="{00000000-0005-0000-0000-0000880D0000}"/>
    <cellStyle name="Normal 18 7 2 2" xfId="1295" xr:uid="{00000000-0005-0000-0000-0000890D0000}"/>
    <cellStyle name="Normal 18 7 2 2 2" xfId="2643" xr:uid="{00000000-0005-0000-0000-00008A0D0000}"/>
    <cellStyle name="Normal 18 7 2 2 2 2" xfId="5339" xr:uid="{00000000-0005-0000-0000-00008B0D0000}"/>
    <cellStyle name="Normal 18 7 2 2 2 2 2" xfId="13427" xr:uid="{77530EF6-090F-4E79-8F5C-54E6833C9CAF}"/>
    <cellStyle name="Normal 18 7 2 2 2 2 2 2" xfId="29603" xr:uid="{C12D1B80-3926-48F8-A75C-F1F1A77B38F7}"/>
    <cellStyle name="Normal 18 7 2 2 2 2 3" xfId="21515" xr:uid="{349517C3-B8C0-4918-A25B-963E9DF375EB}"/>
    <cellStyle name="Normal 18 7 2 2 2 3" xfId="8033" xr:uid="{00000000-0005-0000-0000-00008C0D0000}"/>
    <cellStyle name="Normal 18 7 2 2 2 3 2" xfId="16121" xr:uid="{0FB023E0-66FE-4503-A9AC-36761554CFFE}"/>
    <cellStyle name="Normal 18 7 2 2 2 3 2 2" xfId="32297" xr:uid="{4DC2790C-9C1D-4052-86C7-DBB11437E276}"/>
    <cellStyle name="Normal 18 7 2 2 2 3 3" xfId="24209" xr:uid="{6A53E59F-1D37-4C04-8ED6-C6368BFE3825}"/>
    <cellStyle name="Normal 18 7 2 2 2 4" xfId="10731" xr:uid="{7821E555-7E6E-4548-8C98-9D5246ED4CB7}"/>
    <cellStyle name="Normal 18 7 2 2 2 4 2" xfId="26907" xr:uid="{CB24EDB2-3F09-44FF-946E-06FF22C42C4C}"/>
    <cellStyle name="Normal 18 7 2 2 2 5" xfId="18819" xr:uid="{B22030CB-7A2A-4318-BD76-1CFC46B3258D}"/>
    <cellStyle name="Normal 18 7 2 2 3" xfId="3992" xr:uid="{00000000-0005-0000-0000-00008D0D0000}"/>
    <cellStyle name="Normal 18 7 2 2 3 2" xfId="12080" xr:uid="{3915C880-955D-4729-86F0-FAA8EB3D3FBC}"/>
    <cellStyle name="Normal 18 7 2 2 3 2 2" xfId="28256" xr:uid="{C349C464-0FC3-458A-BA3D-7C21DDF2F663}"/>
    <cellStyle name="Normal 18 7 2 2 3 3" xfId="20168" xr:uid="{7AD10600-D659-425A-988A-C3291F01DB15}"/>
    <cellStyle name="Normal 18 7 2 2 4" xfId="6686" xr:uid="{00000000-0005-0000-0000-00008E0D0000}"/>
    <cellStyle name="Normal 18 7 2 2 4 2" xfId="14774" xr:uid="{85DB7512-8203-425C-92A8-98D3F9B5A145}"/>
    <cellStyle name="Normal 18 7 2 2 4 2 2" xfId="30950" xr:uid="{377004A6-397C-47BF-8333-CFCAF17F65A4}"/>
    <cellStyle name="Normal 18 7 2 2 4 3" xfId="22862" xr:uid="{C40CA058-ED89-4F5B-8E58-0BC9B4D95CAF}"/>
    <cellStyle name="Normal 18 7 2 2 5" xfId="9384" xr:uid="{CD925980-F812-411F-B0BD-6B9A60208063}"/>
    <cellStyle name="Normal 18 7 2 2 5 2" xfId="25560" xr:uid="{BA7F8844-B461-4549-B907-7AD5B5C6A94B}"/>
    <cellStyle name="Normal 18 7 2 2 6" xfId="17472" xr:uid="{58573E47-5E63-4627-9546-AF71B0AE39F8}"/>
    <cellStyle name="Normal 18 7 2 3" xfId="1971" xr:uid="{00000000-0005-0000-0000-00008F0D0000}"/>
    <cellStyle name="Normal 18 7 2 3 2" xfId="4667" xr:uid="{00000000-0005-0000-0000-0000900D0000}"/>
    <cellStyle name="Normal 18 7 2 3 2 2" xfId="12755" xr:uid="{F8CAA8B7-1343-4F97-9EF9-01E6695CA60B}"/>
    <cellStyle name="Normal 18 7 2 3 2 2 2" xfId="28931" xr:uid="{540A3F0D-ADD8-4DBF-858D-C8E588828A81}"/>
    <cellStyle name="Normal 18 7 2 3 2 3" xfId="20843" xr:uid="{2C145582-239D-44CA-9522-665514700975}"/>
    <cellStyle name="Normal 18 7 2 3 3" xfId="7361" xr:uid="{00000000-0005-0000-0000-0000910D0000}"/>
    <cellStyle name="Normal 18 7 2 3 3 2" xfId="15449" xr:uid="{274CA57E-B973-4CD1-8BFB-C5B9BFFCE580}"/>
    <cellStyle name="Normal 18 7 2 3 3 2 2" xfId="31625" xr:uid="{FEE9E495-B02B-4F06-8A4F-BB09C5AC12D8}"/>
    <cellStyle name="Normal 18 7 2 3 3 3" xfId="23537" xr:uid="{4B113282-39F7-438E-8920-EB1876E26BB3}"/>
    <cellStyle name="Normal 18 7 2 3 4" xfId="10059" xr:uid="{33547302-BADA-4DB8-A774-240A7364958C}"/>
    <cellStyle name="Normal 18 7 2 3 4 2" xfId="26235" xr:uid="{4224AE74-CB1B-4EC0-BE3E-11C5F27BEC49}"/>
    <cellStyle name="Normal 18 7 2 3 5" xfId="18147" xr:uid="{C28F4B19-D14E-4CCD-BA07-A68B7FEE9B6A}"/>
    <cellStyle name="Normal 18 7 2 4" xfId="3320" xr:uid="{00000000-0005-0000-0000-0000920D0000}"/>
    <cellStyle name="Normal 18 7 2 4 2" xfId="11408" xr:uid="{285AA971-9C51-4B58-B0BA-DB48F8015CD5}"/>
    <cellStyle name="Normal 18 7 2 4 2 2" xfId="27584" xr:uid="{EA2F9779-D827-4585-B8E6-4A8EB1FCFDF7}"/>
    <cellStyle name="Normal 18 7 2 4 3" xfId="19496" xr:uid="{AA587ACC-27CD-40D7-932D-DEF556238330}"/>
    <cellStyle name="Normal 18 7 2 5" xfId="6014" xr:uid="{00000000-0005-0000-0000-0000930D0000}"/>
    <cellStyle name="Normal 18 7 2 5 2" xfId="14102" xr:uid="{8A374481-1266-4E8F-8B3A-08C3119FDB35}"/>
    <cellStyle name="Normal 18 7 2 5 2 2" xfId="30278" xr:uid="{45A5F9D7-E4FD-49F8-A177-6D2D32295F12}"/>
    <cellStyle name="Normal 18 7 2 5 3" xfId="22190" xr:uid="{B06FE4B6-52E6-4E2C-AA0F-A8A04E560CD4}"/>
    <cellStyle name="Normal 18 7 2 6" xfId="8712" xr:uid="{251C9DEE-A6E4-4B41-B04E-04FC6384A83E}"/>
    <cellStyle name="Normal 18 7 2 6 2" xfId="24888" xr:uid="{90C366A0-8038-4C3A-867A-FFA9F2CC740A}"/>
    <cellStyle name="Normal 18 7 2 7" xfId="16800" xr:uid="{093FA746-4513-449C-834B-99B129253AB6}"/>
    <cellStyle name="Normal 18 7 3" xfId="959" xr:uid="{00000000-0005-0000-0000-0000940D0000}"/>
    <cellStyle name="Normal 18 7 3 2" xfId="2307" xr:uid="{00000000-0005-0000-0000-0000950D0000}"/>
    <cellStyle name="Normal 18 7 3 2 2" xfId="5003" xr:uid="{00000000-0005-0000-0000-0000960D0000}"/>
    <cellStyle name="Normal 18 7 3 2 2 2" xfId="13091" xr:uid="{536E3B64-55AB-4533-BD85-D18F7E3C3D6B}"/>
    <cellStyle name="Normal 18 7 3 2 2 2 2" xfId="29267" xr:uid="{277E16A1-AF25-4D43-885F-E82599F9E38A}"/>
    <cellStyle name="Normal 18 7 3 2 2 3" xfId="21179" xr:uid="{0431F089-1FEC-454E-8A48-15F48E4EA32A}"/>
    <cellStyle name="Normal 18 7 3 2 3" xfId="7697" xr:uid="{00000000-0005-0000-0000-0000970D0000}"/>
    <cellStyle name="Normal 18 7 3 2 3 2" xfId="15785" xr:uid="{535C2207-C83D-4C29-86AF-87E1E36CB504}"/>
    <cellStyle name="Normal 18 7 3 2 3 2 2" xfId="31961" xr:uid="{8B34AEBC-27B0-4561-8556-F861C21B0D21}"/>
    <cellStyle name="Normal 18 7 3 2 3 3" xfId="23873" xr:uid="{FE785654-D8A0-41AE-8D5C-18CCA1C93B57}"/>
    <cellStyle name="Normal 18 7 3 2 4" xfId="10395" xr:uid="{325A56A6-C035-48E1-B75B-133907C395D8}"/>
    <cellStyle name="Normal 18 7 3 2 4 2" xfId="26571" xr:uid="{20F3532F-A3F9-40DD-B0E5-3099E45BA2F0}"/>
    <cellStyle name="Normal 18 7 3 2 5" xfId="18483" xr:uid="{8EE51072-E5E8-4DA8-945B-4669A8223E77}"/>
    <cellStyle name="Normal 18 7 3 3" xfId="3656" xr:uid="{00000000-0005-0000-0000-0000980D0000}"/>
    <cellStyle name="Normal 18 7 3 3 2" xfId="11744" xr:uid="{AE9F310C-19CB-4819-9D3E-F85CD821847A}"/>
    <cellStyle name="Normal 18 7 3 3 2 2" xfId="27920" xr:uid="{CB158657-9E63-49F8-8755-05051A943B6F}"/>
    <cellStyle name="Normal 18 7 3 3 3" xfId="19832" xr:uid="{47BF67BC-C3D8-457C-BA34-639E4D18601F}"/>
    <cellStyle name="Normal 18 7 3 4" xfId="6350" xr:uid="{00000000-0005-0000-0000-0000990D0000}"/>
    <cellStyle name="Normal 18 7 3 4 2" xfId="14438" xr:uid="{89A0ABD1-1526-4924-9033-6B2951BB9CC0}"/>
    <cellStyle name="Normal 18 7 3 4 2 2" xfId="30614" xr:uid="{7405E58B-3109-49E6-966A-41BD2228954F}"/>
    <cellStyle name="Normal 18 7 3 4 3" xfId="22526" xr:uid="{153EB6C5-B592-422D-B2DD-859A1109B1F6}"/>
    <cellStyle name="Normal 18 7 3 5" xfId="9048" xr:uid="{3FA3B2A4-073A-4024-9A6A-9E9E73875212}"/>
    <cellStyle name="Normal 18 7 3 5 2" xfId="25224" xr:uid="{0E87D3F7-2A8D-44E5-8432-F3F9E330B5C7}"/>
    <cellStyle name="Normal 18 7 3 6" xfId="17136" xr:uid="{4212DC49-79C4-4B6F-A2B4-8CB9D64B82B7}"/>
    <cellStyle name="Normal 18 7 4" xfId="1635" xr:uid="{00000000-0005-0000-0000-00009A0D0000}"/>
    <cellStyle name="Normal 18 7 4 2" xfId="4331" xr:uid="{00000000-0005-0000-0000-00009B0D0000}"/>
    <cellStyle name="Normal 18 7 4 2 2" xfId="12419" xr:uid="{7AC2BE8A-5808-467D-87FB-124C19FA93E1}"/>
    <cellStyle name="Normal 18 7 4 2 2 2" xfId="28595" xr:uid="{AB1EC2AA-AB5E-456A-913E-495EF67802D1}"/>
    <cellStyle name="Normal 18 7 4 2 3" xfId="20507" xr:uid="{CC52BBCB-DABB-46D9-8B03-93EF730523F6}"/>
    <cellStyle name="Normal 18 7 4 3" xfId="7025" xr:uid="{00000000-0005-0000-0000-00009C0D0000}"/>
    <cellStyle name="Normal 18 7 4 3 2" xfId="15113" xr:uid="{4D661BD2-7DFE-46AF-BBBD-6AAA51ED1659}"/>
    <cellStyle name="Normal 18 7 4 3 2 2" xfId="31289" xr:uid="{BD8743F2-5238-48BB-834D-E00216CC6CE3}"/>
    <cellStyle name="Normal 18 7 4 3 3" xfId="23201" xr:uid="{95E0FBAF-3BEB-40DC-B920-2EE833F5D16C}"/>
    <cellStyle name="Normal 18 7 4 4" xfId="9723" xr:uid="{A51787DA-5B84-4A5C-8954-389D8060DC82}"/>
    <cellStyle name="Normal 18 7 4 4 2" xfId="25899" xr:uid="{2CE43A39-E16D-45E0-AD34-9F34F47CA5B8}"/>
    <cellStyle name="Normal 18 7 4 5" xfId="17811" xr:uid="{21C1C70A-E459-412A-8222-FE0AD08CCE94}"/>
    <cellStyle name="Normal 18 7 5" xfId="2984" xr:uid="{00000000-0005-0000-0000-00009D0D0000}"/>
    <cellStyle name="Normal 18 7 5 2" xfId="11072" xr:uid="{96C01165-1BFB-46C9-9073-BDF4D5C2E79F}"/>
    <cellStyle name="Normal 18 7 5 2 2" xfId="27248" xr:uid="{4821F862-EE27-4601-8662-6A772F9E24C6}"/>
    <cellStyle name="Normal 18 7 5 3" xfId="19160" xr:uid="{3A26A18A-03EA-4E32-B9E9-2AFFA51495C2}"/>
    <cellStyle name="Normal 18 7 6" xfId="5678" xr:uid="{00000000-0005-0000-0000-00009E0D0000}"/>
    <cellStyle name="Normal 18 7 6 2" xfId="13766" xr:uid="{EBA83847-D521-4125-9EFE-AA33482AF89B}"/>
    <cellStyle name="Normal 18 7 6 2 2" xfId="29942" xr:uid="{6E13E06D-2E45-404E-A22F-8F91F39527FF}"/>
    <cellStyle name="Normal 18 7 6 3" xfId="21854" xr:uid="{4ABA7B3F-5DA8-46E8-90B4-D992ECBF1AAA}"/>
    <cellStyle name="Normal 18 7 7" xfId="8376" xr:uid="{EE382D9C-D712-4D66-8066-438FEF25176A}"/>
    <cellStyle name="Normal 18 7 7 2" xfId="24552" xr:uid="{38C04D14-7911-4BF1-8AB0-3F549341B48F}"/>
    <cellStyle name="Normal 18 7 8" xfId="16464" xr:uid="{0A730DF7-690F-46C9-BBBE-4B3363ECD8DC}"/>
    <cellStyle name="Normal 18 8" xfId="273" xr:uid="{00000000-0005-0000-0000-00009F0D0000}"/>
    <cellStyle name="Normal 18 8 2" xfId="646" xr:uid="{00000000-0005-0000-0000-0000A00D0000}"/>
    <cellStyle name="Normal 18 8 2 2" xfId="1321" xr:uid="{00000000-0005-0000-0000-0000A10D0000}"/>
    <cellStyle name="Normal 18 8 2 2 2" xfId="2669" xr:uid="{00000000-0005-0000-0000-0000A20D0000}"/>
    <cellStyle name="Normal 18 8 2 2 2 2" xfId="5365" xr:uid="{00000000-0005-0000-0000-0000A30D0000}"/>
    <cellStyle name="Normal 18 8 2 2 2 2 2" xfId="13453" xr:uid="{08EE63CB-83D9-44EE-8075-927269F08701}"/>
    <cellStyle name="Normal 18 8 2 2 2 2 2 2" xfId="29629" xr:uid="{C4B0F6A6-ED77-4DC8-9763-8F29ABBC0BEC}"/>
    <cellStyle name="Normal 18 8 2 2 2 2 3" xfId="21541" xr:uid="{7996BB18-A28B-43A5-824A-2EA53C9646F7}"/>
    <cellStyle name="Normal 18 8 2 2 2 3" xfId="8059" xr:uid="{00000000-0005-0000-0000-0000A40D0000}"/>
    <cellStyle name="Normal 18 8 2 2 2 3 2" xfId="16147" xr:uid="{28CFACBD-1F17-4000-9799-8985BB281C82}"/>
    <cellStyle name="Normal 18 8 2 2 2 3 2 2" xfId="32323" xr:uid="{8FB14864-8341-4F3E-8745-E1F19D65B861}"/>
    <cellStyle name="Normal 18 8 2 2 2 3 3" xfId="24235" xr:uid="{EE3D3659-10D6-4A2A-AFF4-D94379A7F612}"/>
    <cellStyle name="Normal 18 8 2 2 2 4" xfId="10757" xr:uid="{93A05348-F14E-4D5A-99E6-C4149FF86BB1}"/>
    <cellStyle name="Normal 18 8 2 2 2 4 2" xfId="26933" xr:uid="{E24C91D2-D198-4063-9DB0-537672F33134}"/>
    <cellStyle name="Normal 18 8 2 2 2 5" xfId="18845" xr:uid="{AC513E6E-9604-43CA-BE49-E7BE0753D5AC}"/>
    <cellStyle name="Normal 18 8 2 2 3" xfId="4018" xr:uid="{00000000-0005-0000-0000-0000A50D0000}"/>
    <cellStyle name="Normal 18 8 2 2 3 2" xfId="12106" xr:uid="{435374E6-70D0-4427-95D4-52AC2A9C5645}"/>
    <cellStyle name="Normal 18 8 2 2 3 2 2" xfId="28282" xr:uid="{545C7269-545E-486A-A4B2-A49A2014692E}"/>
    <cellStyle name="Normal 18 8 2 2 3 3" xfId="20194" xr:uid="{11BBDCD0-1BB8-450F-BBE9-6E2727BB5C40}"/>
    <cellStyle name="Normal 18 8 2 2 4" xfId="6712" xr:uid="{00000000-0005-0000-0000-0000A60D0000}"/>
    <cellStyle name="Normal 18 8 2 2 4 2" xfId="14800" xr:uid="{BB18F25D-AB41-4AED-80A9-8CF214ED2C41}"/>
    <cellStyle name="Normal 18 8 2 2 4 2 2" xfId="30976" xr:uid="{708C6F93-3C75-49E7-81E1-EDB0A6DFFC01}"/>
    <cellStyle name="Normal 18 8 2 2 4 3" xfId="22888" xr:uid="{90C0C8EC-36ED-4E0D-AFC3-10482A5B091C}"/>
    <cellStyle name="Normal 18 8 2 2 5" xfId="9410" xr:uid="{AD32950F-8A63-4FDE-B506-BB80A5C4B3F0}"/>
    <cellStyle name="Normal 18 8 2 2 5 2" xfId="25586" xr:uid="{F83FD2C5-DEE3-48A8-8709-A0B35AE150D6}"/>
    <cellStyle name="Normal 18 8 2 2 6" xfId="17498" xr:uid="{D64BD413-01A0-4E9E-8418-DD7F284B01C3}"/>
    <cellStyle name="Normal 18 8 2 3" xfId="1997" xr:uid="{00000000-0005-0000-0000-0000A70D0000}"/>
    <cellStyle name="Normal 18 8 2 3 2" xfId="4693" xr:uid="{00000000-0005-0000-0000-0000A80D0000}"/>
    <cellStyle name="Normal 18 8 2 3 2 2" xfId="12781" xr:uid="{D99E5030-318C-4667-B750-7B1ECC75A188}"/>
    <cellStyle name="Normal 18 8 2 3 2 2 2" xfId="28957" xr:uid="{CFD739D7-AF24-4F4A-A774-8BC86124FB95}"/>
    <cellStyle name="Normal 18 8 2 3 2 3" xfId="20869" xr:uid="{6D8B0513-AB98-40D5-8F74-99F4DE240506}"/>
    <cellStyle name="Normal 18 8 2 3 3" xfId="7387" xr:uid="{00000000-0005-0000-0000-0000A90D0000}"/>
    <cellStyle name="Normal 18 8 2 3 3 2" xfId="15475" xr:uid="{8233B10E-4B9B-47A9-8FB6-66CCEF3146EC}"/>
    <cellStyle name="Normal 18 8 2 3 3 2 2" xfId="31651" xr:uid="{518E428F-6632-41DF-8D6D-4DE6628ADE99}"/>
    <cellStyle name="Normal 18 8 2 3 3 3" xfId="23563" xr:uid="{0027A6B8-A29F-4F4D-BEAE-6920387D0C6E}"/>
    <cellStyle name="Normal 18 8 2 3 4" xfId="10085" xr:uid="{7643F692-8EA0-4A24-8B47-196DD81AE982}"/>
    <cellStyle name="Normal 18 8 2 3 4 2" xfId="26261" xr:uid="{9FC44B92-A8A5-40A2-BB71-BE7864AD0663}"/>
    <cellStyle name="Normal 18 8 2 3 5" xfId="18173" xr:uid="{3FFC4A6F-49E1-4FEF-8E49-BA0CE153F2C0}"/>
    <cellStyle name="Normal 18 8 2 4" xfId="3346" xr:uid="{00000000-0005-0000-0000-0000AA0D0000}"/>
    <cellStyle name="Normal 18 8 2 4 2" xfId="11434" xr:uid="{568C78B3-0154-46D7-8F42-E96FF288FF55}"/>
    <cellStyle name="Normal 18 8 2 4 2 2" xfId="27610" xr:uid="{1E1482F0-50BB-4F3F-A7C8-B8D3C0C5E5DD}"/>
    <cellStyle name="Normal 18 8 2 4 3" xfId="19522" xr:uid="{A2341FA4-9720-4771-9E64-422D1988DA01}"/>
    <cellStyle name="Normal 18 8 2 5" xfId="6040" xr:uid="{00000000-0005-0000-0000-0000AB0D0000}"/>
    <cellStyle name="Normal 18 8 2 5 2" xfId="14128" xr:uid="{D6792ECE-D9CF-49E3-8211-3FA5B5753AA4}"/>
    <cellStyle name="Normal 18 8 2 5 2 2" xfId="30304" xr:uid="{6CB42898-5FEB-441E-9033-2FBD5FB3766B}"/>
    <cellStyle name="Normal 18 8 2 5 3" xfId="22216" xr:uid="{031EBA34-7BEC-45CD-BA92-177EC6F6C5AF}"/>
    <cellStyle name="Normal 18 8 2 6" xfId="8738" xr:uid="{9BD317A8-571C-4F63-A7FB-989EC456B03F}"/>
    <cellStyle name="Normal 18 8 2 6 2" xfId="24914" xr:uid="{902E8AA9-3A60-4169-8948-0D591080FB8E}"/>
    <cellStyle name="Normal 18 8 2 7" xfId="16826" xr:uid="{BB283E38-F53D-47D1-946B-8EBBA35388F7}"/>
    <cellStyle name="Normal 18 8 3" xfId="985" xr:uid="{00000000-0005-0000-0000-0000AC0D0000}"/>
    <cellStyle name="Normal 18 8 3 2" xfId="2333" xr:uid="{00000000-0005-0000-0000-0000AD0D0000}"/>
    <cellStyle name="Normal 18 8 3 2 2" xfId="5029" xr:uid="{00000000-0005-0000-0000-0000AE0D0000}"/>
    <cellStyle name="Normal 18 8 3 2 2 2" xfId="13117" xr:uid="{67FABBFC-2931-4D48-9BDF-3A3F75612827}"/>
    <cellStyle name="Normal 18 8 3 2 2 2 2" xfId="29293" xr:uid="{5A6ABECF-ECCC-465D-A8C3-F3C906831036}"/>
    <cellStyle name="Normal 18 8 3 2 2 3" xfId="21205" xr:uid="{3ED4EC1D-648B-4ACC-B928-2B5C875D6C4A}"/>
    <cellStyle name="Normal 18 8 3 2 3" xfId="7723" xr:uid="{00000000-0005-0000-0000-0000AF0D0000}"/>
    <cellStyle name="Normal 18 8 3 2 3 2" xfId="15811" xr:uid="{B2646C62-E25F-4A56-B7D6-A1D20B3FCB28}"/>
    <cellStyle name="Normal 18 8 3 2 3 2 2" xfId="31987" xr:uid="{A7596E2F-7A24-4688-B9D7-5DB4436F6DDB}"/>
    <cellStyle name="Normal 18 8 3 2 3 3" xfId="23899" xr:uid="{8DF805FB-FC81-4B75-90AC-0C62FC3A114B}"/>
    <cellStyle name="Normal 18 8 3 2 4" xfId="10421" xr:uid="{21772784-7ADF-4ADF-86E7-24AE251AAEEF}"/>
    <cellStyle name="Normal 18 8 3 2 4 2" xfId="26597" xr:uid="{7F965318-DCD8-4082-BCB1-A5C510CAC503}"/>
    <cellStyle name="Normal 18 8 3 2 5" xfId="18509" xr:uid="{A4640E8E-4E13-429A-A506-B5ECD44A9DF5}"/>
    <cellStyle name="Normal 18 8 3 3" xfId="3682" xr:uid="{00000000-0005-0000-0000-0000B00D0000}"/>
    <cellStyle name="Normal 18 8 3 3 2" xfId="11770" xr:uid="{711115BD-3A27-4BC3-88C1-0DC1A5E06D3D}"/>
    <cellStyle name="Normal 18 8 3 3 2 2" xfId="27946" xr:uid="{14E66A2A-C2CB-40E6-B02F-4A2F4469C408}"/>
    <cellStyle name="Normal 18 8 3 3 3" xfId="19858" xr:uid="{CDE7C41E-6359-4A82-999D-900CE3772E38}"/>
    <cellStyle name="Normal 18 8 3 4" xfId="6376" xr:uid="{00000000-0005-0000-0000-0000B10D0000}"/>
    <cellStyle name="Normal 18 8 3 4 2" xfId="14464" xr:uid="{AF705FE4-39A2-45CB-B2D1-CB2DC3F43414}"/>
    <cellStyle name="Normal 18 8 3 4 2 2" xfId="30640" xr:uid="{FA6FE60D-91AE-4C4D-8A84-EDAEC1280C7B}"/>
    <cellStyle name="Normal 18 8 3 4 3" xfId="22552" xr:uid="{B88972B2-1E8F-4222-8FC2-1A02CD872D41}"/>
    <cellStyle name="Normal 18 8 3 5" xfId="9074" xr:uid="{9DA8CB95-F23D-4D60-A5E6-688538028CE8}"/>
    <cellStyle name="Normal 18 8 3 5 2" xfId="25250" xr:uid="{0BC9B3D8-84FD-4591-9A8C-315700BB538B}"/>
    <cellStyle name="Normal 18 8 3 6" xfId="17162" xr:uid="{72DE0C41-5BCD-46F9-9090-FD1BB5823AC7}"/>
    <cellStyle name="Normal 18 8 4" xfId="1661" xr:uid="{00000000-0005-0000-0000-0000B20D0000}"/>
    <cellStyle name="Normal 18 8 4 2" xfId="4357" xr:uid="{00000000-0005-0000-0000-0000B30D0000}"/>
    <cellStyle name="Normal 18 8 4 2 2" xfId="12445" xr:uid="{B13AED01-5CE2-4751-B707-9BDB4788D46B}"/>
    <cellStyle name="Normal 18 8 4 2 2 2" xfId="28621" xr:uid="{ED24AE4C-A211-4E6B-94A5-2F67E5217EB3}"/>
    <cellStyle name="Normal 18 8 4 2 3" xfId="20533" xr:uid="{3C73B465-62C4-4ACB-AD74-474111825EBB}"/>
    <cellStyle name="Normal 18 8 4 3" xfId="7051" xr:uid="{00000000-0005-0000-0000-0000B40D0000}"/>
    <cellStyle name="Normal 18 8 4 3 2" xfId="15139" xr:uid="{C24D128A-AD21-4412-AE20-C73652E2C64D}"/>
    <cellStyle name="Normal 18 8 4 3 2 2" xfId="31315" xr:uid="{2C3F3101-41F5-4C8A-820C-2A551B5F023B}"/>
    <cellStyle name="Normal 18 8 4 3 3" xfId="23227" xr:uid="{00D2949B-5404-4EC3-95A9-DE19F240F4EB}"/>
    <cellStyle name="Normal 18 8 4 4" xfId="9749" xr:uid="{33DD1E95-5EF3-4F8E-9DD6-AE1B920AA918}"/>
    <cellStyle name="Normal 18 8 4 4 2" xfId="25925" xr:uid="{5A5F8D41-61DC-4572-8149-4557F7BD9BFC}"/>
    <cellStyle name="Normal 18 8 4 5" xfId="17837" xr:uid="{C5171FC6-F6FA-498F-A4E5-5569D1111308}"/>
    <cellStyle name="Normal 18 8 5" xfId="3010" xr:uid="{00000000-0005-0000-0000-0000B50D0000}"/>
    <cellStyle name="Normal 18 8 5 2" xfId="11098" xr:uid="{16F3F76D-5711-4C41-A0BE-52B7688C5C4D}"/>
    <cellStyle name="Normal 18 8 5 2 2" xfId="27274" xr:uid="{73B31E0B-C279-4571-8336-D8566BA11014}"/>
    <cellStyle name="Normal 18 8 5 3" xfId="19186" xr:uid="{2AB6201F-621B-43DA-9B0D-4FD1CA6FB76A}"/>
    <cellStyle name="Normal 18 8 6" xfId="5704" xr:uid="{00000000-0005-0000-0000-0000B60D0000}"/>
    <cellStyle name="Normal 18 8 6 2" xfId="13792" xr:uid="{73F90995-0AC3-4027-96AB-92B8DFAE04F8}"/>
    <cellStyle name="Normal 18 8 6 2 2" xfId="29968" xr:uid="{23A253DC-4FF8-486C-8086-738281664DED}"/>
    <cellStyle name="Normal 18 8 6 3" xfId="21880" xr:uid="{EAD159D9-F6F7-4F73-B9A6-991B94533208}"/>
    <cellStyle name="Normal 18 8 7" xfId="8402" xr:uid="{8578BE86-3F81-4465-BBFC-9E1AA499EFA1}"/>
    <cellStyle name="Normal 18 8 7 2" xfId="24578" xr:uid="{5C23579E-0907-4301-915E-2DF1BEDBF735}"/>
    <cellStyle name="Normal 18 8 8" xfId="16490" xr:uid="{D31B0594-D26E-4F6F-AA87-C0E761A36EB6}"/>
    <cellStyle name="Normal 18 9" xfId="236" xr:uid="{00000000-0005-0000-0000-0000B70D0000}"/>
    <cellStyle name="Normal 18 9 2" xfId="613" xr:uid="{00000000-0005-0000-0000-0000B80D0000}"/>
    <cellStyle name="Normal 18 9 2 2" xfId="1288" xr:uid="{00000000-0005-0000-0000-0000B90D0000}"/>
    <cellStyle name="Normal 18 9 2 2 2" xfId="2636" xr:uid="{00000000-0005-0000-0000-0000BA0D0000}"/>
    <cellStyle name="Normal 18 9 2 2 2 2" xfId="5332" xr:uid="{00000000-0005-0000-0000-0000BB0D0000}"/>
    <cellStyle name="Normal 18 9 2 2 2 2 2" xfId="13420" xr:uid="{2F27CD33-896A-4F57-B6DD-B7BEBA43F3C9}"/>
    <cellStyle name="Normal 18 9 2 2 2 2 2 2" xfId="29596" xr:uid="{269430C6-5A12-4BD2-BB2D-211E5AF26F85}"/>
    <cellStyle name="Normal 18 9 2 2 2 2 3" xfId="21508" xr:uid="{4CD74A2E-F639-402E-95D5-F68F24EC9145}"/>
    <cellStyle name="Normal 18 9 2 2 2 3" xfId="8026" xr:uid="{00000000-0005-0000-0000-0000BC0D0000}"/>
    <cellStyle name="Normal 18 9 2 2 2 3 2" xfId="16114" xr:uid="{52CBF9FF-35F9-44D2-AF0B-1FFCDBC5DF39}"/>
    <cellStyle name="Normal 18 9 2 2 2 3 2 2" xfId="32290" xr:uid="{B2A03F9F-9757-4C84-93F6-83A40AB3A65F}"/>
    <cellStyle name="Normal 18 9 2 2 2 3 3" xfId="24202" xr:uid="{0B573536-4F81-449D-8319-DE0972975815}"/>
    <cellStyle name="Normal 18 9 2 2 2 4" xfId="10724" xr:uid="{71B5B39F-52C5-43BC-899E-EB61DE5239F4}"/>
    <cellStyle name="Normal 18 9 2 2 2 4 2" xfId="26900" xr:uid="{DA69E9E4-0040-4B7E-8459-A291868BE1EC}"/>
    <cellStyle name="Normal 18 9 2 2 2 5" xfId="18812" xr:uid="{AB0B52E5-ED92-49D3-B9B7-4BED2B6093E5}"/>
    <cellStyle name="Normal 18 9 2 2 3" xfId="3985" xr:uid="{00000000-0005-0000-0000-0000BD0D0000}"/>
    <cellStyle name="Normal 18 9 2 2 3 2" xfId="12073" xr:uid="{7A6FC699-76DD-4129-9EAA-63B71FEC380D}"/>
    <cellStyle name="Normal 18 9 2 2 3 2 2" xfId="28249" xr:uid="{49FBB958-7FF2-40C9-A6E5-5A2DEA3153C6}"/>
    <cellStyle name="Normal 18 9 2 2 3 3" xfId="20161" xr:uid="{A6886B28-9A0D-469A-9167-6CA6C25A024A}"/>
    <cellStyle name="Normal 18 9 2 2 4" xfId="6679" xr:uid="{00000000-0005-0000-0000-0000BE0D0000}"/>
    <cellStyle name="Normal 18 9 2 2 4 2" xfId="14767" xr:uid="{403B1A1E-365D-4FF4-B820-6D990E72DA6F}"/>
    <cellStyle name="Normal 18 9 2 2 4 2 2" xfId="30943" xr:uid="{E7C17DA4-C088-4466-9B3E-D5EB09866A0B}"/>
    <cellStyle name="Normal 18 9 2 2 4 3" xfId="22855" xr:uid="{60C43BD9-EDB9-4B71-8E7A-AD304859AB87}"/>
    <cellStyle name="Normal 18 9 2 2 5" xfId="9377" xr:uid="{1BCCF056-BCBE-4ACC-A3F3-ED76BD2EAD02}"/>
    <cellStyle name="Normal 18 9 2 2 5 2" xfId="25553" xr:uid="{58178AFE-2F76-4CA0-BFF1-DEC9E6A18DF7}"/>
    <cellStyle name="Normal 18 9 2 2 6" xfId="17465" xr:uid="{6B331C55-1640-414D-AE7E-0FF7E5A4590D}"/>
    <cellStyle name="Normal 18 9 2 3" xfId="1964" xr:uid="{00000000-0005-0000-0000-0000BF0D0000}"/>
    <cellStyle name="Normal 18 9 2 3 2" xfId="4660" xr:uid="{00000000-0005-0000-0000-0000C00D0000}"/>
    <cellStyle name="Normal 18 9 2 3 2 2" xfId="12748" xr:uid="{28C76E7A-6DEC-4250-B229-4638E4FCFC3C}"/>
    <cellStyle name="Normal 18 9 2 3 2 2 2" xfId="28924" xr:uid="{4F997D2F-BD69-4F71-9615-24221924D424}"/>
    <cellStyle name="Normal 18 9 2 3 2 3" xfId="20836" xr:uid="{19C54A49-976C-444C-A313-B1C20CBE5022}"/>
    <cellStyle name="Normal 18 9 2 3 3" xfId="7354" xr:uid="{00000000-0005-0000-0000-0000C10D0000}"/>
    <cellStyle name="Normal 18 9 2 3 3 2" xfId="15442" xr:uid="{04D4AFFD-F717-4F10-A70F-6445371FA388}"/>
    <cellStyle name="Normal 18 9 2 3 3 2 2" xfId="31618" xr:uid="{D93D47E0-F35F-4385-B32E-5D580D564840}"/>
    <cellStyle name="Normal 18 9 2 3 3 3" xfId="23530" xr:uid="{781A1D63-AF83-4974-8A15-4B51366DE9F9}"/>
    <cellStyle name="Normal 18 9 2 3 4" xfId="10052" xr:uid="{139877E8-0998-41AA-A82C-EAD0A7A5358A}"/>
    <cellStyle name="Normal 18 9 2 3 4 2" xfId="26228" xr:uid="{09CC6BF2-FD83-483D-819B-FC902ED7B0F9}"/>
    <cellStyle name="Normal 18 9 2 3 5" xfId="18140" xr:uid="{03AC9AE0-C082-4289-A6D5-D1A688662035}"/>
    <cellStyle name="Normal 18 9 2 4" xfId="3313" xr:uid="{00000000-0005-0000-0000-0000C20D0000}"/>
    <cellStyle name="Normal 18 9 2 4 2" xfId="11401" xr:uid="{669CADF0-EA2C-4CC9-821A-AEC0CFB8AB6E}"/>
    <cellStyle name="Normal 18 9 2 4 2 2" xfId="27577" xr:uid="{8C666368-6E41-4CB6-A2F0-C5C5389C1544}"/>
    <cellStyle name="Normal 18 9 2 4 3" xfId="19489" xr:uid="{CABBF2C7-0B79-4A16-958E-73B065D32298}"/>
    <cellStyle name="Normal 18 9 2 5" xfId="6007" xr:uid="{00000000-0005-0000-0000-0000C30D0000}"/>
    <cellStyle name="Normal 18 9 2 5 2" xfId="14095" xr:uid="{E8DA3A4D-8B19-4E8D-BF9E-B4DE7B447812}"/>
    <cellStyle name="Normal 18 9 2 5 2 2" xfId="30271" xr:uid="{E9D76B51-7C0E-4D11-A7A6-60A3BECE8042}"/>
    <cellStyle name="Normal 18 9 2 5 3" xfId="22183" xr:uid="{4FA4627E-77D8-415F-88C2-0693CC43C75E}"/>
    <cellStyle name="Normal 18 9 2 6" xfId="8705" xr:uid="{96E0F80C-F52E-4747-A048-C799DAD421D0}"/>
    <cellStyle name="Normal 18 9 2 6 2" xfId="24881" xr:uid="{1A3FB7C9-D388-4B18-A320-5772E2308314}"/>
    <cellStyle name="Normal 18 9 2 7" xfId="16793" xr:uid="{34E4CC3D-8B10-4198-AEF6-5AA17B7E23BE}"/>
    <cellStyle name="Normal 18 9 3" xfId="952" xr:uid="{00000000-0005-0000-0000-0000C40D0000}"/>
    <cellStyle name="Normal 18 9 3 2" xfId="2300" xr:uid="{00000000-0005-0000-0000-0000C50D0000}"/>
    <cellStyle name="Normal 18 9 3 2 2" xfId="4996" xr:uid="{00000000-0005-0000-0000-0000C60D0000}"/>
    <cellStyle name="Normal 18 9 3 2 2 2" xfId="13084" xr:uid="{C424A601-B153-4D42-84E3-AB04A427ECCF}"/>
    <cellStyle name="Normal 18 9 3 2 2 2 2" xfId="29260" xr:uid="{776634DC-4D51-4749-8DE9-887CD831916C}"/>
    <cellStyle name="Normal 18 9 3 2 2 3" xfId="21172" xr:uid="{3826DA60-5DAF-4516-8617-50EA0BFE748A}"/>
    <cellStyle name="Normal 18 9 3 2 3" xfId="7690" xr:uid="{00000000-0005-0000-0000-0000C70D0000}"/>
    <cellStyle name="Normal 18 9 3 2 3 2" xfId="15778" xr:uid="{70F3CB21-4AE1-480F-A242-7A9B77874A7C}"/>
    <cellStyle name="Normal 18 9 3 2 3 2 2" xfId="31954" xr:uid="{CAE07326-A2B1-4B0E-860B-4B5254DB5DB3}"/>
    <cellStyle name="Normal 18 9 3 2 3 3" xfId="23866" xr:uid="{CCBAEDA5-656A-4A73-AE02-34CFEF1F6C4C}"/>
    <cellStyle name="Normal 18 9 3 2 4" xfId="10388" xr:uid="{542DB88C-2EFE-4B3E-87C3-74BCB5418FCB}"/>
    <cellStyle name="Normal 18 9 3 2 4 2" xfId="26564" xr:uid="{9762FFE4-9DAA-401E-A86C-BBF546E297E1}"/>
    <cellStyle name="Normal 18 9 3 2 5" xfId="18476" xr:uid="{1BF02451-ACD7-44E2-B970-CC395507B491}"/>
    <cellStyle name="Normal 18 9 3 3" xfId="3649" xr:uid="{00000000-0005-0000-0000-0000C80D0000}"/>
    <cellStyle name="Normal 18 9 3 3 2" xfId="11737" xr:uid="{E2D23022-32C1-4D5C-AC8C-401B86FB3925}"/>
    <cellStyle name="Normal 18 9 3 3 2 2" xfId="27913" xr:uid="{CFD4E8D1-0BB3-4632-B3FF-546EB8ADA3E0}"/>
    <cellStyle name="Normal 18 9 3 3 3" xfId="19825" xr:uid="{61F0B342-1FA3-489F-AAF7-FFBEEBF729A4}"/>
    <cellStyle name="Normal 18 9 3 4" xfId="6343" xr:uid="{00000000-0005-0000-0000-0000C90D0000}"/>
    <cellStyle name="Normal 18 9 3 4 2" xfId="14431" xr:uid="{EDC60793-5746-4E85-A2AD-A7488A9EBA2B}"/>
    <cellStyle name="Normal 18 9 3 4 2 2" xfId="30607" xr:uid="{3DF70FDB-62F3-49B0-AA17-C5F4857D9074}"/>
    <cellStyle name="Normal 18 9 3 4 3" xfId="22519" xr:uid="{1B458E62-11F1-487A-AD47-B0EE9F737973}"/>
    <cellStyle name="Normal 18 9 3 5" xfId="9041" xr:uid="{72649612-D206-4E9C-A5DC-70EFFEE67283}"/>
    <cellStyle name="Normal 18 9 3 5 2" xfId="25217" xr:uid="{61253E06-6309-46C6-934D-C962A0C97FC1}"/>
    <cellStyle name="Normal 18 9 3 6" xfId="17129" xr:uid="{8A070A13-40F2-4CAF-968A-4660166C798E}"/>
    <cellStyle name="Normal 18 9 4" xfId="1628" xr:uid="{00000000-0005-0000-0000-0000CA0D0000}"/>
    <cellStyle name="Normal 18 9 4 2" xfId="4324" xr:uid="{00000000-0005-0000-0000-0000CB0D0000}"/>
    <cellStyle name="Normal 18 9 4 2 2" xfId="12412" xr:uid="{4536902A-C481-4DDB-B719-22514F42016E}"/>
    <cellStyle name="Normal 18 9 4 2 2 2" xfId="28588" xr:uid="{38B1BDD0-0CB0-48B7-8A14-15825AC45D79}"/>
    <cellStyle name="Normal 18 9 4 2 3" xfId="20500" xr:uid="{51FA1C05-ED8D-4372-B54E-F62E91F9E613}"/>
    <cellStyle name="Normal 18 9 4 3" xfId="7018" xr:uid="{00000000-0005-0000-0000-0000CC0D0000}"/>
    <cellStyle name="Normal 18 9 4 3 2" xfId="15106" xr:uid="{B258F110-E76C-4E8E-9055-8CA730B4AFA1}"/>
    <cellStyle name="Normal 18 9 4 3 2 2" xfId="31282" xr:uid="{6E1BD504-C7B0-4267-8693-70485BAC548A}"/>
    <cellStyle name="Normal 18 9 4 3 3" xfId="23194" xr:uid="{C6396497-94D7-4D10-BFE5-36927AD1D878}"/>
    <cellStyle name="Normal 18 9 4 4" xfId="9716" xr:uid="{E4AF51B4-755E-4368-B173-8BAC75FFA6D0}"/>
    <cellStyle name="Normal 18 9 4 4 2" xfId="25892" xr:uid="{AFC4EBAE-CF4D-479B-842F-4D42EC5F5C7A}"/>
    <cellStyle name="Normal 18 9 4 5" xfId="17804" xr:uid="{724B657D-14A3-4294-AF86-C286F1B3E825}"/>
    <cellStyle name="Normal 18 9 5" xfId="2977" xr:uid="{00000000-0005-0000-0000-0000CD0D0000}"/>
    <cellStyle name="Normal 18 9 5 2" xfId="11065" xr:uid="{A88C838E-213C-413F-AF68-47DD9BCAA8A7}"/>
    <cellStyle name="Normal 18 9 5 2 2" xfId="27241" xr:uid="{C4E3E681-8296-4D02-9B65-4B8AF0F206A7}"/>
    <cellStyle name="Normal 18 9 5 3" xfId="19153" xr:uid="{981D1B34-7746-4C7A-AA2E-2ECAABE0A1F0}"/>
    <cellStyle name="Normal 18 9 6" xfId="5671" xr:uid="{00000000-0005-0000-0000-0000CE0D0000}"/>
    <cellStyle name="Normal 18 9 6 2" xfId="13759" xr:uid="{4C692755-D4E2-446D-8311-D09AC82F004C}"/>
    <cellStyle name="Normal 18 9 6 2 2" xfId="29935" xr:uid="{98B9CEB1-F106-4C81-9D7B-CCF74FE62CC4}"/>
    <cellStyle name="Normal 18 9 6 3" xfId="21847" xr:uid="{F0592C1F-6478-4789-B28A-840AD98D805E}"/>
    <cellStyle name="Normal 18 9 7" xfId="8369" xr:uid="{59D159CF-122F-4D05-87E8-3F16A5D136BA}"/>
    <cellStyle name="Normal 18 9 7 2" xfId="24545" xr:uid="{8572E1BD-01D2-4BC5-8E43-24B74DBCE2E5}"/>
    <cellStyle name="Normal 18 9 8" xfId="16457" xr:uid="{7A48D5B5-E534-434F-A668-D12371D9EFC0}"/>
    <cellStyle name="Normal 19" xfId="38" xr:uid="{00000000-0005-0000-0000-0000CF0D0000}"/>
    <cellStyle name="Normal 19 10" xfId="254" xr:uid="{00000000-0005-0000-0000-0000D00D0000}"/>
    <cellStyle name="Normal 19 10 2" xfId="628" xr:uid="{00000000-0005-0000-0000-0000D10D0000}"/>
    <cellStyle name="Normal 19 10 2 2" xfId="1303" xr:uid="{00000000-0005-0000-0000-0000D20D0000}"/>
    <cellStyle name="Normal 19 10 2 2 2" xfId="2651" xr:uid="{00000000-0005-0000-0000-0000D30D0000}"/>
    <cellStyle name="Normal 19 10 2 2 2 2" xfId="5347" xr:uid="{00000000-0005-0000-0000-0000D40D0000}"/>
    <cellStyle name="Normal 19 10 2 2 2 2 2" xfId="13435" xr:uid="{E2E99922-F2C8-490E-BAFD-B98E69E2CA67}"/>
    <cellStyle name="Normal 19 10 2 2 2 2 2 2" xfId="29611" xr:uid="{6E76B6D0-311A-4B65-ACC2-114624F1987D}"/>
    <cellStyle name="Normal 19 10 2 2 2 2 3" xfId="21523" xr:uid="{7D0FF59A-01CB-4F74-A515-87BC08F259EE}"/>
    <cellStyle name="Normal 19 10 2 2 2 3" xfId="8041" xr:uid="{00000000-0005-0000-0000-0000D50D0000}"/>
    <cellStyle name="Normal 19 10 2 2 2 3 2" xfId="16129" xr:uid="{580F373B-7773-41A6-9E05-657094976E68}"/>
    <cellStyle name="Normal 19 10 2 2 2 3 2 2" xfId="32305" xr:uid="{4B8A8D94-68BA-4B99-85BC-20113C99ED62}"/>
    <cellStyle name="Normal 19 10 2 2 2 3 3" xfId="24217" xr:uid="{257CEB1B-EDCB-4B3C-8890-5CBD9D97408D}"/>
    <cellStyle name="Normal 19 10 2 2 2 4" xfId="10739" xr:uid="{1803B634-9913-4DBD-8F8B-B6D54DE60F12}"/>
    <cellStyle name="Normal 19 10 2 2 2 4 2" xfId="26915" xr:uid="{92E93633-FA4B-4D34-8B72-CF3DB501F391}"/>
    <cellStyle name="Normal 19 10 2 2 2 5" xfId="18827" xr:uid="{E68E433B-6437-4564-A10C-B5637C679544}"/>
    <cellStyle name="Normal 19 10 2 2 3" xfId="4000" xr:uid="{00000000-0005-0000-0000-0000D60D0000}"/>
    <cellStyle name="Normal 19 10 2 2 3 2" xfId="12088" xr:uid="{3F22C571-1F02-4A0A-95C2-9CFE3257D06E}"/>
    <cellStyle name="Normal 19 10 2 2 3 2 2" xfId="28264" xr:uid="{57F91E40-A3C6-4430-B598-E6432D9655F6}"/>
    <cellStyle name="Normal 19 10 2 2 3 3" xfId="20176" xr:uid="{DDB607B2-4882-4D9D-8636-9F7CB01F444E}"/>
    <cellStyle name="Normal 19 10 2 2 4" xfId="6694" xr:uid="{00000000-0005-0000-0000-0000D70D0000}"/>
    <cellStyle name="Normal 19 10 2 2 4 2" xfId="14782" xr:uid="{141A1D89-6797-428E-BC44-C63A608A6141}"/>
    <cellStyle name="Normal 19 10 2 2 4 2 2" xfId="30958" xr:uid="{E5435FAB-2DAB-4A1A-97A2-6C0C2408B862}"/>
    <cellStyle name="Normal 19 10 2 2 4 3" xfId="22870" xr:uid="{47699C43-F5E7-4496-BDEB-4EA7D822C1B0}"/>
    <cellStyle name="Normal 19 10 2 2 5" xfId="9392" xr:uid="{A3E6D8F5-DAAC-4EB7-B080-57E3BF5DB8A9}"/>
    <cellStyle name="Normal 19 10 2 2 5 2" xfId="25568" xr:uid="{3B7CD8BB-7CC8-4B9C-854C-9D970DEAF857}"/>
    <cellStyle name="Normal 19 10 2 2 6" xfId="17480" xr:uid="{FFAFA7AA-EA72-4156-B07F-5098870DC9F4}"/>
    <cellStyle name="Normal 19 10 2 3" xfId="1979" xr:uid="{00000000-0005-0000-0000-0000D80D0000}"/>
    <cellStyle name="Normal 19 10 2 3 2" xfId="4675" xr:uid="{00000000-0005-0000-0000-0000D90D0000}"/>
    <cellStyle name="Normal 19 10 2 3 2 2" xfId="12763" xr:uid="{AC489D16-0BF7-4023-BAA7-7AC7E6ABCA9C}"/>
    <cellStyle name="Normal 19 10 2 3 2 2 2" xfId="28939" xr:uid="{0F79BDB5-D97C-44C4-8C73-91B5FC1CEA6E}"/>
    <cellStyle name="Normal 19 10 2 3 2 3" xfId="20851" xr:uid="{689647EB-8D0A-4EB6-BFED-9B21D33AB356}"/>
    <cellStyle name="Normal 19 10 2 3 3" xfId="7369" xr:uid="{00000000-0005-0000-0000-0000DA0D0000}"/>
    <cellStyle name="Normal 19 10 2 3 3 2" xfId="15457" xr:uid="{9A5626D9-763E-4368-97F6-F3155268F64C}"/>
    <cellStyle name="Normal 19 10 2 3 3 2 2" xfId="31633" xr:uid="{FA316159-4D71-42BE-8A62-37F30611CF8A}"/>
    <cellStyle name="Normal 19 10 2 3 3 3" xfId="23545" xr:uid="{C7742019-184C-48BA-876B-3F24D9AC3B96}"/>
    <cellStyle name="Normal 19 10 2 3 4" xfId="10067" xr:uid="{D6C14552-5C17-4F17-A5EC-C42770B15EBD}"/>
    <cellStyle name="Normal 19 10 2 3 4 2" xfId="26243" xr:uid="{429BD7C9-38AE-4B65-9F55-35BD68406267}"/>
    <cellStyle name="Normal 19 10 2 3 5" xfId="18155" xr:uid="{51253908-C5A6-422E-A22C-5D75213A35E7}"/>
    <cellStyle name="Normal 19 10 2 4" xfId="3328" xr:uid="{00000000-0005-0000-0000-0000DB0D0000}"/>
    <cellStyle name="Normal 19 10 2 4 2" xfId="11416" xr:uid="{1A1E9EAC-87F2-4258-907B-32E9CF0E0123}"/>
    <cellStyle name="Normal 19 10 2 4 2 2" xfId="27592" xr:uid="{E75391F5-00F7-4989-A1C9-5E64D6345E03}"/>
    <cellStyle name="Normal 19 10 2 4 3" xfId="19504" xr:uid="{F6D544A0-DC4E-44DC-9435-61844C8297BD}"/>
    <cellStyle name="Normal 19 10 2 5" xfId="6022" xr:uid="{00000000-0005-0000-0000-0000DC0D0000}"/>
    <cellStyle name="Normal 19 10 2 5 2" xfId="14110" xr:uid="{2DB55C18-60BA-49B0-9EC1-84799AC97785}"/>
    <cellStyle name="Normal 19 10 2 5 2 2" xfId="30286" xr:uid="{108D12A2-A40B-4247-B0EF-F2AE545B6B45}"/>
    <cellStyle name="Normal 19 10 2 5 3" xfId="22198" xr:uid="{0B7A51B0-EE96-499B-97F2-4260004643B3}"/>
    <cellStyle name="Normal 19 10 2 6" xfId="8720" xr:uid="{140BDC42-69BA-4F1C-A189-A4EB9D2A10D9}"/>
    <cellStyle name="Normal 19 10 2 6 2" xfId="24896" xr:uid="{43A0744D-4B9B-48E7-8941-179835379277}"/>
    <cellStyle name="Normal 19 10 2 7" xfId="16808" xr:uid="{9CFBA382-0DE2-404D-BD41-A4C91FC6A448}"/>
    <cellStyle name="Normal 19 10 3" xfId="967" xr:uid="{00000000-0005-0000-0000-0000DD0D0000}"/>
    <cellStyle name="Normal 19 10 3 2" xfId="2315" xr:uid="{00000000-0005-0000-0000-0000DE0D0000}"/>
    <cellStyle name="Normal 19 10 3 2 2" xfId="5011" xr:uid="{00000000-0005-0000-0000-0000DF0D0000}"/>
    <cellStyle name="Normal 19 10 3 2 2 2" xfId="13099" xr:uid="{29AB3C78-D385-4FFF-94AE-A2AED000641D}"/>
    <cellStyle name="Normal 19 10 3 2 2 2 2" xfId="29275" xr:uid="{EECF2659-EBEF-4E54-AA64-759C4D6A1461}"/>
    <cellStyle name="Normal 19 10 3 2 2 3" xfId="21187" xr:uid="{6BAC51A0-6EEA-409B-A2B7-49E412732CC9}"/>
    <cellStyle name="Normal 19 10 3 2 3" xfId="7705" xr:uid="{00000000-0005-0000-0000-0000E00D0000}"/>
    <cellStyle name="Normal 19 10 3 2 3 2" xfId="15793" xr:uid="{75E5112D-9B66-4AD6-850D-48A7E65BC5B3}"/>
    <cellStyle name="Normal 19 10 3 2 3 2 2" xfId="31969" xr:uid="{097813E1-FA86-44FC-A91F-0D205943D2EC}"/>
    <cellStyle name="Normal 19 10 3 2 3 3" xfId="23881" xr:uid="{BAB4F84E-17DE-47BE-93BF-843724912DC0}"/>
    <cellStyle name="Normal 19 10 3 2 4" xfId="10403" xr:uid="{0FA8DDA9-7FFC-4566-A832-E155EEC5E561}"/>
    <cellStyle name="Normal 19 10 3 2 4 2" xfId="26579" xr:uid="{41E6E938-439F-4736-BE62-79CE1E2499C2}"/>
    <cellStyle name="Normal 19 10 3 2 5" xfId="18491" xr:uid="{D4A62FAF-3E34-4F12-A3F7-65F9DDEA2DEB}"/>
    <cellStyle name="Normal 19 10 3 3" xfId="3664" xr:uid="{00000000-0005-0000-0000-0000E10D0000}"/>
    <cellStyle name="Normal 19 10 3 3 2" xfId="11752" xr:uid="{CA576D6D-D3EB-4248-BD6F-F26B8749C9FE}"/>
    <cellStyle name="Normal 19 10 3 3 2 2" xfId="27928" xr:uid="{7B7DE72E-3F02-41FF-94D3-0D701D14E3D9}"/>
    <cellStyle name="Normal 19 10 3 3 3" xfId="19840" xr:uid="{C52819F7-7D21-4078-8EE7-8B483653AA50}"/>
    <cellStyle name="Normal 19 10 3 4" xfId="6358" xr:uid="{00000000-0005-0000-0000-0000E20D0000}"/>
    <cellStyle name="Normal 19 10 3 4 2" xfId="14446" xr:uid="{CEBF64D1-202B-4ED9-8EBC-A2FB181CE79A}"/>
    <cellStyle name="Normal 19 10 3 4 2 2" xfId="30622" xr:uid="{218155FB-8B5E-4F77-AE7E-29D59F2DA7AA}"/>
    <cellStyle name="Normal 19 10 3 4 3" xfId="22534" xr:uid="{E8465461-6F95-47C0-8B53-33451B5B0DAE}"/>
    <cellStyle name="Normal 19 10 3 5" xfId="9056" xr:uid="{EADDF5AE-DF32-4DE5-9D64-FD9977E28B15}"/>
    <cellStyle name="Normal 19 10 3 5 2" xfId="25232" xr:uid="{4C169A5A-ADB3-4B2E-9FE4-E2C98F644268}"/>
    <cellStyle name="Normal 19 10 3 6" xfId="17144" xr:uid="{219A0686-E31C-4CA7-A1B5-2AB57C1A414B}"/>
    <cellStyle name="Normal 19 10 4" xfId="1643" xr:uid="{00000000-0005-0000-0000-0000E30D0000}"/>
    <cellStyle name="Normal 19 10 4 2" xfId="4339" xr:uid="{00000000-0005-0000-0000-0000E40D0000}"/>
    <cellStyle name="Normal 19 10 4 2 2" xfId="12427" xr:uid="{BC8F6F24-27D3-4AB4-BFEB-672650564BF2}"/>
    <cellStyle name="Normal 19 10 4 2 2 2" xfId="28603" xr:uid="{BEE490F3-8AE9-42D9-BB3C-39D6AA8CFF95}"/>
    <cellStyle name="Normal 19 10 4 2 3" xfId="20515" xr:uid="{5642B48F-7ED0-4E64-9A19-4F4323833322}"/>
    <cellStyle name="Normal 19 10 4 3" xfId="7033" xr:uid="{00000000-0005-0000-0000-0000E50D0000}"/>
    <cellStyle name="Normal 19 10 4 3 2" xfId="15121" xr:uid="{3EBF04C5-77C1-49FB-92B7-DFEDF3F3D5FD}"/>
    <cellStyle name="Normal 19 10 4 3 2 2" xfId="31297" xr:uid="{D00F8F47-283D-464B-A32F-70A4CB6EFE84}"/>
    <cellStyle name="Normal 19 10 4 3 3" xfId="23209" xr:uid="{C0693A73-2528-48BD-8542-D9FF2224F1B8}"/>
    <cellStyle name="Normal 19 10 4 4" xfId="9731" xr:uid="{CB51FCDB-A280-452F-BD31-2FB32226E458}"/>
    <cellStyle name="Normal 19 10 4 4 2" xfId="25907" xr:uid="{2187533C-F0E4-406D-AD4D-75B9D20C324D}"/>
    <cellStyle name="Normal 19 10 4 5" xfId="17819" xr:uid="{EA1B6954-1B34-4DCA-900E-1A1FAF73BBAF}"/>
    <cellStyle name="Normal 19 10 5" xfId="2992" xr:uid="{00000000-0005-0000-0000-0000E60D0000}"/>
    <cellStyle name="Normal 19 10 5 2" xfId="11080" xr:uid="{623EDD15-1053-4FA5-B695-5739CEA3CAE2}"/>
    <cellStyle name="Normal 19 10 5 2 2" xfId="27256" xr:uid="{C89D7DFB-DF5A-4FEF-8D84-AF33734A07DA}"/>
    <cellStyle name="Normal 19 10 5 3" xfId="19168" xr:uid="{967A255F-E5CB-4FA5-AB3C-C8C6959449E9}"/>
    <cellStyle name="Normal 19 10 6" xfId="5686" xr:uid="{00000000-0005-0000-0000-0000E70D0000}"/>
    <cellStyle name="Normal 19 10 6 2" xfId="13774" xr:uid="{2FEC43CE-C521-4168-8E6A-BAEBE7A4E07D}"/>
    <cellStyle name="Normal 19 10 6 2 2" xfId="29950" xr:uid="{B880A8F3-5C9A-4940-9BC2-0A2D6414568E}"/>
    <cellStyle name="Normal 19 10 6 3" xfId="21862" xr:uid="{D9CF702D-DD53-4F78-8E44-9FAC02BFEED8}"/>
    <cellStyle name="Normal 19 10 7" xfId="8384" xr:uid="{AD679117-1321-43FE-9871-3561F288C07F}"/>
    <cellStyle name="Normal 19 10 7 2" xfId="24560" xr:uid="{95051D35-70A2-4543-A50D-F15C8E00CBB3}"/>
    <cellStyle name="Normal 19 10 8" xfId="16472" xr:uid="{03C19B4B-7CA2-46A2-83C7-BF6D05495C63}"/>
    <cellStyle name="Normal 19 11" xfId="128" xr:uid="{00000000-0005-0000-0000-0000E80D0000}"/>
    <cellStyle name="Normal 19 11 2" xfId="528" xr:uid="{00000000-0005-0000-0000-0000E90D0000}"/>
    <cellStyle name="Normal 19 11 2 2" xfId="1203" xr:uid="{00000000-0005-0000-0000-0000EA0D0000}"/>
    <cellStyle name="Normal 19 11 2 2 2" xfId="2551" xr:uid="{00000000-0005-0000-0000-0000EB0D0000}"/>
    <cellStyle name="Normal 19 11 2 2 2 2" xfId="5247" xr:uid="{00000000-0005-0000-0000-0000EC0D0000}"/>
    <cellStyle name="Normal 19 11 2 2 2 2 2" xfId="13335" xr:uid="{CD3B4C30-7F79-462F-AB62-299598C61F21}"/>
    <cellStyle name="Normal 19 11 2 2 2 2 2 2" xfId="29511" xr:uid="{D56F079B-9682-4F64-A409-AA068A1E01DB}"/>
    <cellStyle name="Normal 19 11 2 2 2 2 3" xfId="21423" xr:uid="{F4B5DAD0-96FC-46B2-9984-AFD216374DB3}"/>
    <cellStyle name="Normal 19 11 2 2 2 3" xfId="7941" xr:uid="{00000000-0005-0000-0000-0000ED0D0000}"/>
    <cellStyle name="Normal 19 11 2 2 2 3 2" xfId="16029" xr:uid="{587337EA-BC88-4D22-BF26-FE8D662CF30B}"/>
    <cellStyle name="Normal 19 11 2 2 2 3 2 2" xfId="32205" xr:uid="{596F4837-E9F9-4B09-A208-84DEED684D8C}"/>
    <cellStyle name="Normal 19 11 2 2 2 3 3" xfId="24117" xr:uid="{77159B51-672D-45B6-ABF6-D4960A9FB93A}"/>
    <cellStyle name="Normal 19 11 2 2 2 4" xfId="10639" xr:uid="{11C6CDDE-5B32-458C-816F-95D703137E77}"/>
    <cellStyle name="Normal 19 11 2 2 2 4 2" xfId="26815" xr:uid="{8DE95A46-BE43-4511-83DC-55D726F939AD}"/>
    <cellStyle name="Normal 19 11 2 2 2 5" xfId="18727" xr:uid="{F14E0CD2-75D2-40B6-BAF2-798032D08E50}"/>
    <cellStyle name="Normal 19 11 2 2 3" xfId="3900" xr:uid="{00000000-0005-0000-0000-0000EE0D0000}"/>
    <cellStyle name="Normal 19 11 2 2 3 2" xfId="11988" xr:uid="{F70C7375-7CE0-4C5B-9881-66A9146A5CBE}"/>
    <cellStyle name="Normal 19 11 2 2 3 2 2" xfId="28164" xr:uid="{8DE37D63-BDF5-42DD-9ED4-4DA75CEC0E65}"/>
    <cellStyle name="Normal 19 11 2 2 3 3" xfId="20076" xr:uid="{39E051C9-FEF1-4A6F-9DC7-838B1DCADD06}"/>
    <cellStyle name="Normal 19 11 2 2 4" xfId="6594" xr:uid="{00000000-0005-0000-0000-0000EF0D0000}"/>
    <cellStyle name="Normal 19 11 2 2 4 2" xfId="14682" xr:uid="{09241F94-7C58-4F04-BB66-8C2B6B1FDCAE}"/>
    <cellStyle name="Normal 19 11 2 2 4 2 2" xfId="30858" xr:uid="{31F44001-226E-4031-928D-A5DCA3CFCE42}"/>
    <cellStyle name="Normal 19 11 2 2 4 3" xfId="22770" xr:uid="{EC216DAC-362C-46FA-8320-7FFB21DFE61E}"/>
    <cellStyle name="Normal 19 11 2 2 5" xfId="9292" xr:uid="{7D3BEB47-D852-436B-BD50-79A0A62A718D}"/>
    <cellStyle name="Normal 19 11 2 2 5 2" xfId="25468" xr:uid="{94F3C0BC-3ECD-4E8A-8689-6274B6A8597F}"/>
    <cellStyle name="Normal 19 11 2 2 6" xfId="17380" xr:uid="{EC942A98-7FE5-410A-8080-4510DB964830}"/>
    <cellStyle name="Normal 19 11 2 3" xfId="1879" xr:uid="{00000000-0005-0000-0000-0000F00D0000}"/>
    <cellStyle name="Normal 19 11 2 3 2" xfId="4575" xr:uid="{00000000-0005-0000-0000-0000F10D0000}"/>
    <cellStyle name="Normal 19 11 2 3 2 2" xfId="12663" xr:uid="{F01816E1-E8C2-4602-8C0B-00C7F36F775C}"/>
    <cellStyle name="Normal 19 11 2 3 2 2 2" xfId="28839" xr:uid="{23900BF1-F2C1-4629-8C31-6870A6D2C23A}"/>
    <cellStyle name="Normal 19 11 2 3 2 3" xfId="20751" xr:uid="{0F659DA3-6A01-4DF2-8106-EB01B27C78D9}"/>
    <cellStyle name="Normal 19 11 2 3 3" xfId="7269" xr:uid="{00000000-0005-0000-0000-0000F20D0000}"/>
    <cellStyle name="Normal 19 11 2 3 3 2" xfId="15357" xr:uid="{FDA38ADE-AFF7-41E1-9A75-51B5974E59D3}"/>
    <cellStyle name="Normal 19 11 2 3 3 2 2" xfId="31533" xr:uid="{05B80ED2-1B33-4F44-AC32-EFA61C0F8B2B}"/>
    <cellStyle name="Normal 19 11 2 3 3 3" xfId="23445" xr:uid="{96BBDFD0-7151-45F1-A7E3-99A92015EB91}"/>
    <cellStyle name="Normal 19 11 2 3 4" xfId="9967" xr:uid="{9EAF0E91-9445-4E8B-A38F-9E15772BF0E8}"/>
    <cellStyle name="Normal 19 11 2 3 4 2" xfId="26143" xr:uid="{BA8B3C2B-52F0-4D5D-8FC8-F9AF93AC4A8F}"/>
    <cellStyle name="Normal 19 11 2 3 5" xfId="18055" xr:uid="{8F41666A-CCB2-460A-9733-3773DDDABC1D}"/>
    <cellStyle name="Normal 19 11 2 4" xfId="3228" xr:uid="{00000000-0005-0000-0000-0000F30D0000}"/>
    <cellStyle name="Normal 19 11 2 4 2" xfId="11316" xr:uid="{AF01C568-A36C-4463-8B6B-883BE9084000}"/>
    <cellStyle name="Normal 19 11 2 4 2 2" xfId="27492" xr:uid="{0616AFA3-12DA-4D45-AF0D-11219397CAB3}"/>
    <cellStyle name="Normal 19 11 2 4 3" xfId="19404" xr:uid="{DA703277-0E8B-49C7-AA33-CAC9286608BE}"/>
    <cellStyle name="Normal 19 11 2 5" xfId="5922" xr:uid="{00000000-0005-0000-0000-0000F40D0000}"/>
    <cellStyle name="Normal 19 11 2 5 2" xfId="14010" xr:uid="{F7D84499-13EF-4177-AEC1-E4D519638DFD}"/>
    <cellStyle name="Normal 19 11 2 5 2 2" xfId="30186" xr:uid="{433456EB-B595-4E91-A30D-CFAB733263A9}"/>
    <cellStyle name="Normal 19 11 2 5 3" xfId="22098" xr:uid="{BDE0EF0A-4F6F-4E77-8304-1AC7FF7066A9}"/>
    <cellStyle name="Normal 19 11 2 6" xfId="8620" xr:uid="{B8060AD8-1436-4E95-805C-E9CBCF3BE010}"/>
    <cellStyle name="Normal 19 11 2 6 2" xfId="24796" xr:uid="{E57BA73F-F841-4637-95E9-CF22C7EA25AF}"/>
    <cellStyle name="Normal 19 11 2 7" xfId="16708" xr:uid="{741FD149-C2E1-4C15-87B7-8A641221E0BD}"/>
    <cellStyle name="Normal 19 11 3" xfId="867" xr:uid="{00000000-0005-0000-0000-0000F50D0000}"/>
    <cellStyle name="Normal 19 11 3 2" xfId="2215" xr:uid="{00000000-0005-0000-0000-0000F60D0000}"/>
    <cellStyle name="Normal 19 11 3 2 2" xfId="4911" xr:uid="{00000000-0005-0000-0000-0000F70D0000}"/>
    <cellStyle name="Normal 19 11 3 2 2 2" xfId="12999" xr:uid="{2CED65B0-F9C5-4B52-8CFC-97347F77726D}"/>
    <cellStyle name="Normal 19 11 3 2 2 2 2" xfId="29175" xr:uid="{7F3A3BAB-E9AD-4C8A-889B-00594E817AD5}"/>
    <cellStyle name="Normal 19 11 3 2 2 3" xfId="21087" xr:uid="{CE423173-F62E-47A4-B8CF-9C205961AFD4}"/>
    <cellStyle name="Normal 19 11 3 2 3" xfId="7605" xr:uid="{00000000-0005-0000-0000-0000F80D0000}"/>
    <cellStyle name="Normal 19 11 3 2 3 2" xfId="15693" xr:uid="{B6D45F64-17E6-499B-B34E-4B78279581BB}"/>
    <cellStyle name="Normal 19 11 3 2 3 2 2" xfId="31869" xr:uid="{B2A2ACC3-0D07-496C-AD64-4032DC618C3E}"/>
    <cellStyle name="Normal 19 11 3 2 3 3" xfId="23781" xr:uid="{244ADDED-5279-4897-BC9C-3C59A2B0C827}"/>
    <cellStyle name="Normal 19 11 3 2 4" xfId="10303" xr:uid="{A9851FEA-1F6C-4A94-B266-D8B58B68AFC2}"/>
    <cellStyle name="Normal 19 11 3 2 4 2" xfId="26479" xr:uid="{26C70F5A-5551-47CA-9955-E07FCEEF6341}"/>
    <cellStyle name="Normal 19 11 3 2 5" xfId="18391" xr:uid="{0CAB47E7-B6CC-463B-A939-59E2858E026B}"/>
    <cellStyle name="Normal 19 11 3 3" xfId="3564" xr:uid="{00000000-0005-0000-0000-0000F90D0000}"/>
    <cellStyle name="Normal 19 11 3 3 2" xfId="11652" xr:uid="{F3646C4E-FF24-44C9-8DD8-4877AFAE2B98}"/>
    <cellStyle name="Normal 19 11 3 3 2 2" xfId="27828" xr:uid="{8582B460-EFAF-4DF9-A561-96E09B5B74D0}"/>
    <cellStyle name="Normal 19 11 3 3 3" xfId="19740" xr:uid="{1CD4D26A-27E1-4FAB-B54A-A4F221B6FB24}"/>
    <cellStyle name="Normal 19 11 3 4" xfId="6258" xr:uid="{00000000-0005-0000-0000-0000FA0D0000}"/>
    <cellStyle name="Normal 19 11 3 4 2" xfId="14346" xr:uid="{4FFC1A6D-8471-4B70-95A5-AEF1C186186E}"/>
    <cellStyle name="Normal 19 11 3 4 2 2" xfId="30522" xr:uid="{90FCCCA7-AD0C-4F32-89B9-551FACBE6453}"/>
    <cellStyle name="Normal 19 11 3 4 3" xfId="22434" xr:uid="{0BAB2641-083D-4482-A5D8-33640F08B62D}"/>
    <cellStyle name="Normal 19 11 3 5" xfId="8956" xr:uid="{EA3AA9DB-D27D-436A-ADD3-7ECB4EF640D0}"/>
    <cellStyle name="Normal 19 11 3 5 2" xfId="25132" xr:uid="{1F1831DA-A266-48E5-AA66-97C502DA80DE}"/>
    <cellStyle name="Normal 19 11 3 6" xfId="17044" xr:uid="{D0BDA35B-0D34-4392-9FC2-EC11E890A1DF}"/>
    <cellStyle name="Normal 19 11 4" xfId="1543" xr:uid="{00000000-0005-0000-0000-0000FB0D0000}"/>
    <cellStyle name="Normal 19 11 4 2" xfId="4239" xr:uid="{00000000-0005-0000-0000-0000FC0D0000}"/>
    <cellStyle name="Normal 19 11 4 2 2" xfId="12327" xr:uid="{38DD82A6-284D-491A-BA79-021798D8FDDE}"/>
    <cellStyle name="Normal 19 11 4 2 2 2" xfId="28503" xr:uid="{BE46D46F-D04E-4BA4-8F56-EBADC3E624F6}"/>
    <cellStyle name="Normal 19 11 4 2 3" xfId="20415" xr:uid="{12F514F3-657D-4A26-81FC-AB1EA123ED2F}"/>
    <cellStyle name="Normal 19 11 4 3" xfId="6933" xr:uid="{00000000-0005-0000-0000-0000FD0D0000}"/>
    <cellStyle name="Normal 19 11 4 3 2" xfId="15021" xr:uid="{A1A5F14C-3F40-44D3-9F4E-F29700CF8A49}"/>
    <cellStyle name="Normal 19 11 4 3 2 2" xfId="31197" xr:uid="{D511FC67-6AB5-4DD4-BF78-2610FCAA84BA}"/>
    <cellStyle name="Normal 19 11 4 3 3" xfId="23109" xr:uid="{7BC55E37-F3B4-4068-B9C9-00F2713FDC34}"/>
    <cellStyle name="Normal 19 11 4 4" xfId="9631" xr:uid="{26A43864-E55D-4B76-A4B6-2E806D6C00E4}"/>
    <cellStyle name="Normal 19 11 4 4 2" xfId="25807" xr:uid="{71093B01-E1AB-4F32-9DEC-CD95EB68A15B}"/>
    <cellStyle name="Normal 19 11 4 5" xfId="17719" xr:uid="{76CC3027-B437-44E9-A913-7768666B86BE}"/>
    <cellStyle name="Normal 19 11 5" xfId="2892" xr:uid="{00000000-0005-0000-0000-0000FE0D0000}"/>
    <cellStyle name="Normal 19 11 5 2" xfId="10980" xr:uid="{60871976-25B6-48E7-AC97-D50CD2E740BA}"/>
    <cellStyle name="Normal 19 11 5 2 2" xfId="27156" xr:uid="{D09CD41C-7B90-4BF6-995A-D5BC8C9A4CF1}"/>
    <cellStyle name="Normal 19 11 5 3" xfId="19068" xr:uid="{E738A126-8830-40AC-9039-07B235021396}"/>
    <cellStyle name="Normal 19 11 6" xfId="5586" xr:uid="{00000000-0005-0000-0000-0000FF0D0000}"/>
    <cellStyle name="Normal 19 11 6 2" xfId="13674" xr:uid="{B13B2646-F8B1-4C03-9DAF-A79F4E4C88EA}"/>
    <cellStyle name="Normal 19 11 6 2 2" xfId="29850" xr:uid="{41E2D621-BBFF-4B78-8514-529FBA9D69DB}"/>
    <cellStyle name="Normal 19 11 6 3" xfId="21762" xr:uid="{7C47D6B4-C677-4C3A-8084-DA0F04A0E460}"/>
    <cellStyle name="Normal 19 11 7" xfId="8284" xr:uid="{ED857401-4CEE-4D63-8DBF-548A225A9E9B}"/>
    <cellStyle name="Normal 19 11 7 2" xfId="24460" xr:uid="{D1C907E5-3DFC-4080-B504-C63D4A426DB3}"/>
    <cellStyle name="Normal 19 11 8" xfId="16372" xr:uid="{D840C4CE-C84A-4B06-B56A-133573CFB6A0}"/>
    <cellStyle name="Normal 19 12" xfId="368" xr:uid="{00000000-0005-0000-0000-0000000E0000}"/>
    <cellStyle name="Normal 19 12 2" xfId="722" xr:uid="{00000000-0005-0000-0000-0000010E0000}"/>
    <cellStyle name="Normal 19 12 2 2" xfId="1397" xr:uid="{00000000-0005-0000-0000-0000020E0000}"/>
    <cellStyle name="Normal 19 12 2 2 2" xfId="2745" xr:uid="{00000000-0005-0000-0000-0000030E0000}"/>
    <cellStyle name="Normal 19 12 2 2 2 2" xfId="5441" xr:uid="{00000000-0005-0000-0000-0000040E0000}"/>
    <cellStyle name="Normal 19 12 2 2 2 2 2" xfId="13529" xr:uid="{BCE4CBD8-5230-4155-9F70-72D2FA2EC316}"/>
    <cellStyle name="Normal 19 12 2 2 2 2 2 2" xfId="29705" xr:uid="{4E92548B-F48D-4749-9207-303FA7CFF241}"/>
    <cellStyle name="Normal 19 12 2 2 2 2 3" xfId="21617" xr:uid="{C137D56B-A38D-4F65-A955-B66DDCCB2460}"/>
    <cellStyle name="Normal 19 12 2 2 2 3" xfId="8135" xr:uid="{00000000-0005-0000-0000-0000050E0000}"/>
    <cellStyle name="Normal 19 12 2 2 2 3 2" xfId="16223" xr:uid="{416B1671-21A7-4E8C-9EDB-8478B42C1DFE}"/>
    <cellStyle name="Normal 19 12 2 2 2 3 2 2" xfId="32399" xr:uid="{0663F3ED-78DE-4F3C-A8C0-31B08B262FCB}"/>
    <cellStyle name="Normal 19 12 2 2 2 3 3" xfId="24311" xr:uid="{21AAC681-EF03-4E22-810F-7809EAE8BBDE}"/>
    <cellStyle name="Normal 19 12 2 2 2 4" xfId="10833" xr:uid="{1817636D-8C4D-427A-8E26-5BC93369EBB7}"/>
    <cellStyle name="Normal 19 12 2 2 2 4 2" xfId="27009" xr:uid="{F3895115-7AAE-4246-BD05-8C71AB759EDE}"/>
    <cellStyle name="Normal 19 12 2 2 2 5" xfId="18921" xr:uid="{9295FA02-1E98-40D4-8311-BC9626F5C739}"/>
    <cellStyle name="Normal 19 12 2 2 3" xfId="4094" xr:uid="{00000000-0005-0000-0000-0000060E0000}"/>
    <cellStyle name="Normal 19 12 2 2 3 2" xfId="12182" xr:uid="{299A273D-1F47-4C17-93ED-A7BBB4E6A5F4}"/>
    <cellStyle name="Normal 19 12 2 2 3 2 2" xfId="28358" xr:uid="{4EA117BE-C472-4593-B21F-8EC882DEF6D3}"/>
    <cellStyle name="Normal 19 12 2 2 3 3" xfId="20270" xr:uid="{860DA3B2-9945-4266-88B3-F90E63C45ACD}"/>
    <cellStyle name="Normal 19 12 2 2 4" xfId="6788" xr:uid="{00000000-0005-0000-0000-0000070E0000}"/>
    <cellStyle name="Normal 19 12 2 2 4 2" xfId="14876" xr:uid="{E57DA68C-7435-4DB2-8D52-4D863AECBBB2}"/>
    <cellStyle name="Normal 19 12 2 2 4 2 2" xfId="31052" xr:uid="{870D550B-F83A-4E01-A296-C01ED30C6692}"/>
    <cellStyle name="Normal 19 12 2 2 4 3" xfId="22964" xr:uid="{3CE7BCAC-0955-4DD6-9597-20415FFF3CC2}"/>
    <cellStyle name="Normal 19 12 2 2 5" xfId="9486" xr:uid="{C77844AF-AB75-4A8A-A5F5-C380D16909B2}"/>
    <cellStyle name="Normal 19 12 2 2 5 2" xfId="25662" xr:uid="{BF0BBCE7-3F61-4380-B483-5413E2A63590}"/>
    <cellStyle name="Normal 19 12 2 2 6" xfId="17574" xr:uid="{EE83BEF8-3D40-47D4-A5DB-29AEB77707CE}"/>
    <cellStyle name="Normal 19 12 2 3" xfId="2073" xr:uid="{00000000-0005-0000-0000-0000080E0000}"/>
    <cellStyle name="Normal 19 12 2 3 2" xfId="4769" xr:uid="{00000000-0005-0000-0000-0000090E0000}"/>
    <cellStyle name="Normal 19 12 2 3 2 2" xfId="12857" xr:uid="{E718DE5C-D434-43D5-8B8C-ADD8B0D2FE00}"/>
    <cellStyle name="Normal 19 12 2 3 2 2 2" xfId="29033" xr:uid="{64C61891-9E75-4032-87CC-D00B813CA9DA}"/>
    <cellStyle name="Normal 19 12 2 3 2 3" xfId="20945" xr:uid="{57B91DE7-25CD-4E86-AF76-7B3CC1D550EB}"/>
    <cellStyle name="Normal 19 12 2 3 3" xfId="7463" xr:uid="{00000000-0005-0000-0000-00000A0E0000}"/>
    <cellStyle name="Normal 19 12 2 3 3 2" xfId="15551" xr:uid="{A9DBCAFF-28B6-4577-AFA7-DC7FB1C924A7}"/>
    <cellStyle name="Normal 19 12 2 3 3 2 2" xfId="31727" xr:uid="{0DF314C6-ED29-444C-84C4-D20994DF4769}"/>
    <cellStyle name="Normal 19 12 2 3 3 3" xfId="23639" xr:uid="{2FF7C4CE-3426-4F34-95BA-E1F6E31F27A4}"/>
    <cellStyle name="Normal 19 12 2 3 4" xfId="10161" xr:uid="{3AB7BBA9-CF54-4C19-9BAF-4D23E870CE6D}"/>
    <cellStyle name="Normal 19 12 2 3 4 2" xfId="26337" xr:uid="{5E9BE528-8940-4DD4-BC6C-8CC3D7207CF6}"/>
    <cellStyle name="Normal 19 12 2 3 5" xfId="18249" xr:uid="{DBCA3B90-7FD3-4DCC-8103-8C3E2564EAB5}"/>
    <cellStyle name="Normal 19 12 2 4" xfId="3422" xr:uid="{00000000-0005-0000-0000-00000B0E0000}"/>
    <cellStyle name="Normal 19 12 2 4 2" xfId="11510" xr:uid="{BC3D1DC4-D5B6-4503-9AC4-50F50548FA52}"/>
    <cellStyle name="Normal 19 12 2 4 2 2" xfId="27686" xr:uid="{DC090B8B-B183-4E80-9A6A-EBB10DEAD164}"/>
    <cellStyle name="Normal 19 12 2 4 3" xfId="19598" xr:uid="{46B82C60-7F31-45E0-B4C7-23DE5EAB9FB8}"/>
    <cellStyle name="Normal 19 12 2 5" xfId="6116" xr:uid="{00000000-0005-0000-0000-00000C0E0000}"/>
    <cellStyle name="Normal 19 12 2 5 2" xfId="14204" xr:uid="{DBDF7CFD-8F5F-421B-A98B-CBC29F780B41}"/>
    <cellStyle name="Normal 19 12 2 5 2 2" xfId="30380" xr:uid="{1B00231F-5E04-4715-AEE5-301FBF5F75D8}"/>
    <cellStyle name="Normal 19 12 2 5 3" xfId="22292" xr:uid="{A2373388-747F-442A-B60E-4E452C463F31}"/>
    <cellStyle name="Normal 19 12 2 6" xfId="8814" xr:uid="{703DAED5-6503-4818-9DCA-AE383E91A4D8}"/>
    <cellStyle name="Normal 19 12 2 6 2" xfId="24990" xr:uid="{7C568D5C-A15F-486A-80E9-E08B0A689F16}"/>
    <cellStyle name="Normal 19 12 2 7" xfId="16902" xr:uid="{E6EC9A27-48A7-47D5-961F-7C1DC3F194F4}"/>
    <cellStyle name="Normal 19 12 3" xfId="1061" xr:uid="{00000000-0005-0000-0000-00000D0E0000}"/>
    <cellStyle name="Normal 19 12 3 2" xfId="2409" xr:uid="{00000000-0005-0000-0000-00000E0E0000}"/>
    <cellStyle name="Normal 19 12 3 2 2" xfId="5105" xr:uid="{00000000-0005-0000-0000-00000F0E0000}"/>
    <cellStyle name="Normal 19 12 3 2 2 2" xfId="13193" xr:uid="{490F7D9D-E0DE-45AD-872E-64F0FD5A876E}"/>
    <cellStyle name="Normal 19 12 3 2 2 2 2" xfId="29369" xr:uid="{6914C85E-D417-4FB9-BF4A-F1EE2F6E4AFF}"/>
    <cellStyle name="Normal 19 12 3 2 2 3" xfId="21281" xr:uid="{D52778E7-8E6C-49E4-AB01-95755AC2D55F}"/>
    <cellStyle name="Normal 19 12 3 2 3" xfId="7799" xr:uid="{00000000-0005-0000-0000-0000100E0000}"/>
    <cellStyle name="Normal 19 12 3 2 3 2" xfId="15887" xr:uid="{9153AF6C-027F-4079-97FE-918989CCA3CF}"/>
    <cellStyle name="Normal 19 12 3 2 3 2 2" xfId="32063" xr:uid="{FAA55748-F96F-4103-9EF1-10FF8C63BFBB}"/>
    <cellStyle name="Normal 19 12 3 2 3 3" xfId="23975" xr:uid="{DF65C899-1168-4553-94F0-BD4354CB3B11}"/>
    <cellStyle name="Normal 19 12 3 2 4" xfId="10497" xr:uid="{55984E80-22FB-4BE9-86E2-B92E478028C1}"/>
    <cellStyle name="Normal 19 12 3 2 4 2" xfId="26673" xr:uid="{426F318A-9632-45AA-B460-6730BEAB4F49}"/>
    <cellStyle name="Normal 19 12 3 2 5" xfId="18585" xr:uid="{B6D49CBB-E190-42D7-AFF6-F2140EC9EBD6}"/>
    <cellStyle name="Normal 19 12 3 3" xfId="3758" xr:uid="{00000000-0005-0000-0000-0000110E0000}"/>
    <cellStyle name="Normal 19 12 3 3 2" xfId="11846" xr:uid="{8A4843B1-ACF7-42D1-800B-FE2876A52A92}"/>
    <cellStyle name="Normal 19 12 3 3 2 2" xfId="28022" xr:uid="{8E8CF760-EB13-41E4-8D27-840053CFC1AD}"/>
    <cellStyle name="Normal 19 12 3 3 3" xfId="19934" xr:uid="{2741B39C-1A27-42AA-8B87-3385D293790D}"/>
    <cellStyle name="Normal 19 12 3 4" xfId="6452" xr:uid="{00000000-0005-0000-0000-0000120E0000}"/>
    <cellStyle name="Normal 19 12 3 4 2" xfId="14540" xr:uid="{0234C803-3C3C-4E20-934B-CC68E6B89F86}"/>
    <cellStyle name="Normal 19 12 3 4 2 2" xfId="30716" xr:uid="{6CC03375-0830-4D4C-9141-79E90778B2B3}"/>
    <cellStyle name="Normal 19 12 3 4 3" xfId="22628" xr:uid="{80370C49-EE25-4DFC-A9EC-59E743DA0292}"/>
    <cellStyle name="Normal 19 12 3 5" xfId="9150" xr:uid="{FE6877EC-F675-4EAC-A5FC-CC31452AABF2}"/>
    <cellStyle name="Normal 19 12 3 5 2" xfId="25326" xr:uid="{0E4B8926-5E13-489D-8990-D945E011662A}"/>
    <cellStyle name="Normal 19 12 3 6" xfId="17238" xr:uid="{842FE888-BBAE-4021-9D3D-27F888F447CF}"/>
    <cellStyle name="Normal 19 12 4" xfId="1737" xr:uid="{00000000-0005-0000-0000-0000130E0000}"/>
    <cellStyle name="Normal 19 12 4 2" xfId="4433" xr:uid="{00000000-0005-0000-0000-0000140E0000}"/>
    <cellStyle name="Normal 19 12 4 2 2" xfId="12521" xr:uid="{8E4D14DE-00EE-4A2D-A58C-E418E5E60AB9}"/>
    <cellStyle name="Normal 19 12 4 2 2 2" xfId="28697" xr:uid="{E8247F12-4B67-4F95-9628-B4D1C8D8B062}"/>
    <cellStyle name="Normal 19 12 4 2 3" xfId="20609" xr:uid="{8B217C20-7FDB-4386-AA9F-82DCED431F41}"/>
    <cellStyle name="Normal 19 12 4 3" xfId="7127" xr:uid="{00000000-0005-0000-0000-0000150E0000}"/>
    <cellStyle name="Normal 19 12 4 3 2" xfId="15215" xr:uid="{674797E1-DB17-4477-BDDB-01E759BF2872}"/>
    <cellStyle name="Normal 19 12 4 3 2 2" xfId="31391" xr:uid="{539A554E-499D-42C0-A19F-6B328B07211F}"/>
    <cellStyle name="Normal 19 12 4 3 3" xfId="23303" xr:uid="{12046A9C-05D0-423E-A229-7CE4BE324647}"/>
    <cellStyle name="Normal 19 12 4 4" xfId="9825" xr:uid="{862CEAFA-57FC-4E03-A22A-A277D5E59ED2}"/>
    <cellStyle name="Normal 19 12 4 4 2" xfId="26001" xr:uid="{DFFCCE3C-ED69-4F3C-A1E9-AE8CA2C9D279}"/>
    <cellStyle name="Normal 19 12 4 5" xfId="17913" xr:uid="{88FDDED8-41EB-4FC4-BF55-AD420D36B81F}"/>
    <cellStyle name="Normal 19 12 5" xfId="3086" xr:uid="{00000000-0005-0000-0000-0000160E0000}"/>
    <cellStyle name="Normal 19 12 5 2" xfId="11174" xr:uid="{DE03CA3E-6B5F-40AE-9F08-9CE3A15202C3}"/>
    <cellStyle name="Normal 19 12 5 2 2" xfId="27350" xr:uid="{584DA521-3E45-49EE-973E-99A38D53C4EF}"/>
    <cellStyle name="Normal 19 12 5 3" xfId="19262" xr:uid="{0B74E813-0277-4A69-8F27-F2E48422A892}"/>
    <cellStyle name="Normal 19 12 6" xfId="5780" xr:uid="{00000000-0005-0000-0000-0000170E0000}"/>
    <cellStyle name="Normal 19 12 6 2" xfId="13868" xr:uid="{E22F27A4-6532-4D79-AD47-356D22A1339E}"/>
    <cellStyle name="Normal 19 12 6 2 2" xfId="30044" xr:uid="{7EC69346-C109-44FC-B996-758B3D0529B4}"/>
    <cellStyle name="Normal 19 12 6 3" xfId="21956" xr:uid="{F90A1BB6-A572-4962-917F-6538A7328652}"/>
    <cellStyle name="Normal 19 12 7" xfId="8478" xr:uid="{870189A6-0F66-41CE-8F1B-6D2778F7527E}"/>
    <cellStyle name="Normal 19 12 7 2" xfId="24654" xr:uid="{273E4379-35AE-462D-97D8-8212DE4FEBF4}"/>
    <cellStyle name="Normal 19 12 8" xfId="16566" xr:uid="{09278D5B-787E-46CD-8C4D-3C52D3928721}"/>
    <cellStyle name="Normal 19 13" xfId="179" xr:uid="{00000000-0005-0000-0000-0000180E0000}"/>
    <cellStyle name="Normal 19 13 2" xfId="567" xr:uid="{00000000-0005-0000-0000-0000190E0000}"/>
    <cellStyle name="Normal 19 13 2 2" xfId="1242" xr:uid="{00000000-0005-0000-0000-00001A0E0000}"/>
    <cellStyle name="Normal 19 13 2 2 2" xfId="2590" xr:uid="{00000000-0005-0000-0000-00001B0E0000}"/>
    <cellStyle name="Normal 19 13 2 2 2 2" xfId="5286" xr:uid="{00000000-0005-0000-0000-00001C0E0000}"/>
    <cellStyle name="Normal 19 13 2 2 2 2 2" xfId="13374" xr:uid="{5F152BBA-15C0-4B28-B09A-1A79670A7124}"/>
    <cellStyle name="Normal 19 13 2 2 2 2 2 2" xfId="29550" xr:uid="{B2C62B7D-7B08-4FC4-8529-B4FEA5CC2F53}"/>
    <cellStyle name="Normal 19 13 2 2 2 2 3" xfId="21462" xr:uid="{A07351AB-E601-4954-83C2-BB8852CCCAA5}"/>
    <cellStyle name="Normal 19 13 2 2 2 3" xfId="7980" xr:uid="{00000000-0005-0000-0000-00001D0E0000}"/>
    <cellStyle name="Normal 19 13 2 2 2 3 2" xfId="16068" xr:uid="{93C6ABFE-EE8F-41E0-8728-873F13793270}"/>
    <cellStyle name="Normal 19 13 2 2 2 3 2 2" xfId="32244" xr:uid="{13B3FF51-810A-49F4-93FD-BE5D1CC24E0D}"/>
    <cellStyle name="Normal 19 13 2 2 2 3 3" xfId="24156" xr:uid="{B5A086AA-81FF-4C2F-A6AC-7843D039515C}"/>
    <cellStyle name="Normal 19 13 2 2 2 4" xfId="10678" xr:uid="{832979EF-1653-4BAE-AEE2-C299C911C70B}"/>
    <cellStyle name="Normal 19 13 2 2 2 4 2" xfId="26854" xr:uid="{F838735D-4B6A-47CF-BD44-90E8B7EAAC96}"/>
    <cellStyle name="Normal 19 13 2 2 2 5" xfId="18766" xr:uid="{7A37142D-B500-40ED-9715-F19CF92B8751}"/>
    <cellStyle name="Normal 19 13 2 2 3" xfId="3939" xr:uid="{00000000-0005-0000-0000-00001E0E0000}"/>
    <cellStyle name="Normal 19 13 2 2 3 2" xfId="12027" xr:uid="{85715711-2DAC-45D3-8E26-F0DA0785BC0D}"/>
    <cellStyle name="Normal 19 13 2 2 3 2 2" xfId="28203" xr:uid="{0688C130-58C0-4F80-8BD3-235B22A87E69}"/>
    <cellStyle name="Normal 19 13 2 2 3 3" xfId="20115" xr:uid="{DB0FCA36-4E14-49D2-91EA-EE0DF77F72A2}"/>
    <cellStyle name="Normal 19 13 2 2 4" xfId="6633" xr:uid="{00000000-0005-0000-0000-00001F0E0000}"/>
    <cellStyle name="Normal 19 13 2 2 4 2" xfId="14721" xr:uid="{46DAF521-09E6-4548-BC3D-DCC4B3E1817F}"/>
    <cellStyle name="Normal 19 13 2 2 4 2 2" xfId="30897" xr:uid="{8D6F80C6-04CF-4136-A281-D3C004CAF332}"/>
    <cellStyle name="Normal 19 13 2 2 4 3" xfId="22809" xr:uid="{3117515D-35F9-4D47-900E-26FC03193598}"/>
    <cellStyle name="Normal 19 13 2 2 5" xfId="9331" xr:uid="{80C4ECD0-4AD5-42B5-828D-EAFFA22757BD}"/>
    <cellStyle name="Normal 19 13 2 2 5 2" xfId="25507" xr:uid="{786A769D-3454-415F-984B-583EFD2E5D36}"/>
    <cellStyle name="Normal 19 13 2 2 6" xfId="17419" xr:uid="{02F15562-F16A-4F09-BBCC-A015ABE56EEB}"/>
    <cellStyle name="Normal 19 13 2 3" xfId="1918" xr:uid="{00000000-0005-0000-0000-0000200E0000}"/>
    <cellStyle name="Normal 19 13 2 3 2" xfId="4614" xr:uid="{00000000-0005-0000-0000-0000210E0000}"/>
    <cellStyle name="Normal 19 13 2 3 2 2" xfId="12702" xr:uid="{4EC364E9-83B4-44BD-AA5E-EC727CA442C5}"/>
    <cellStyle name="Normal 19 13 2 3 2 2 2" xfId="28878" xr:uid="{B265548B-FCF4-4DE5-BC95-BBC3D9236618}"/>
    <cellStyle name="Normal 19 13 2 3 2 3" xfId="20790" xr:uid="{F11E60F3-A856-4374-ACBD-C8035431D64B}"/>
    <cellStyle name="Normal 19 13 2 3 3" xfId="7308" xr:uid="{00000000-0005-0000-0000-0000220E0000}"/>
    <cellStyle name="Normal 19 13 2 3 3 2" xfId="15396" xr:uid="{ECC66C32-5524-4FEE-9965-46DC9B5EC60B}"/>
    <cellStyle name="Normal 19 13 2 3 3 2 2" xfId="31572" xr:uid="{7B71B954-8F37-4DF3-B1E4-AA18D880AC01}"/>
    <cellStyle name="Normal 19 13 2 3 3 3" xfId="23484" xr:uid="{E39A8A10-F65D-4FAB-AF62-45EBE3D48BE6}"/>
    <cellStyle name="Normal 19 13 2 3 4" xfId="10006" xr:uid="{C39DC8E6-27A6-4D7D-BEA1-16693B1DFB57}"/>
    <cellStyle name="Normal 19 13 2 3 4 2" xfId="26182" xr:uid="{374C8B3D-72D0-4232-AA19-F09212D090D0}"/>
    <cellStyle name="Normal 19 13 2 3 5" xfId="18094" xr:uid="{C75C4A86-8E31-4B6D-ADB8-F3C759C363C7}"/>
    <cellStyle name="Normal 19 13 2 4" xfId="3267" xr:uid="{00000000-0005-0000-0000-0000230E0000}"/>
    <cellStyle name="Normal 19 13 2 4 2" xfId="11355" xr:uid="{83523F3F-F747-40F0-860B-131E20DCE599}"/>
    <cellStyle name="Normal 19 13 2 4 2 2" xfId="27531" xr:uid="{0A0E736C-083B-4A52-93AA-0F24FB8BC81D}"/>
    <cellStyle name="Normal 19 13 2 4 3" xfId="19443" xr:uid="{A86AE8F1-477D-4B66-BB66-75209362D7B9}"/>
    <cellStyle name="Normal 19 13 2 5" xfId="5961" xr:uid="{00000000-0005-0000-0000-0000240E0000}"/>
    <cellStyle name="Normal 19 13 2 5 2" xfId="14049" xr:uid="{0E2212E7-2A1A-45B4-9BA6-1223FF5EA5D5}"/>
    <cellStyle name="Normal 19 13 2 5 2 2" xfId="30225" xr:uid="{A9CA724A-1ECC-45E7-B38D-31B6787192EA}"/>
    <cellStyle name="Normal 19 13 2 5 3" xfId="22137" xr:uid="{3E72D27F-BA66-4749-A935-51D172FDCAF7}"/>
    <cellStyle name="Normal 19 13 2 6" xfId="8659" xr:uid="{3A2AF3A3-66E4-4EB1-87F7-970F8E4B25A1}"/>
    <cellStyle name="Normal 19 13 2 6 2" xfId="24835" xr:uid="{3E80DE0B-AA1D-480E-8712-83C6635D51B8}"/>
    <cellStyle name="Normal 19 13 2 7" xfId="16747" xr:uid="{12527FD9-859D-4A53-BF8C-7B55E57CB0BC}"/>
    <cellStyle name="Normal 19 13 3" xfId="906" xr:uid="{00000000-0005-0000-0000-0000250E0000}"/>
    <cellStyle name="Normal 19 13 3 2" xfId="2254" xr:uid="{00000000-0005-0000-0000-0000260E0000}"/>
    <cellStyle name="Normal 19 13 3 2 2" xfId="4950" xr:uid="{00000000-0005-0000-0000-0000270E0000}"/>
    <cellStyle name="Normal 19 13 3 2 2 2" xfId="13038" xr:uid="{45BA2CC0-AFA8-4798-B2B9-9205629510A3}"/>
    <cellStyle name="Normal 19 13 3 2 2 2 2" xfId="29214" xr:uid="{09BD0C18-CDA0-4A04-8C7B-FF19D94B6F35}"/>
    <cellStyle name="Normal 19 13 3 2 2 3" xfId="21126" xr:uid="{2D151D0A-942B-41E8-BA62-0B3F22BF1D01}"/>
    <cellStyle name="Normal 19 13 3 2 3" xfId="7644" xr:uid="{00000000-0005-0000-0000-0000280E0000}"/>
    <cellStyle name="Normal 19 13 3 2 3 2" xfId="15732" xr:uid="{0CA985A3-2024-4B96-9360-897D1C69C12A}"/>
    <cellStyle name="Normal 19 13 3 2 3 2 2" xfId="31908" xr:uid="{130DBCF6-11F9-4E9A-8007-532BE5FC7061}"/>
    <cellStyle name="Normal 19 13 3 2 3 3" xfId="23820" xr:uid="{406350C4-9651-43D9-B5FC-3034A243A4B7}"/>
    <cellStyle name="Normal 19 13 3 2 4" xfId="10342" xr:uid="{7508F474-FF08-477F-A003-7BC4D81FDA17}"/>
    <cellStyle name="Normal 19 13 3 2 4 2" xfId="26518" xr:uid="{3C651E5B-AC85-4CE0-BB19-A060B1E0BDFF}"/>
    <cellStyle name="Normal 19 13 3 2 5" xfId="18430" xr:uid="{93FE7251-4F36-434F-BAFC-2BB70B1429AA}"/>
    <cellStyle name="Normal 19 13 3 3" xfId="3603" xr:uid="{00000000-0005-0000-0000-0000290E0000}"/>
    <cellStyle name="Normal 19 13 3 3 2" xfId="11691" xr:uid="{E9F7A786-5E10-4CAA-874F-B1C22CFE1EBC}"/>
    <cellStyle name="Normal 19 13 3 3 2 2" xfId="27867" xr:uid="{3CE6BA9A-47D4-4C8F-A608-69F2AB677518}"/>
    <cellStyle name="Normal 19 13 3 3 3" xfId="19779" xr:uid="{8194BE22-588E-4AD3-869B-BC4692B005F3}"/>
    <cellStyle name="Normal 19 13 3 4" xfId="6297" xr:uid="{00000000-0005-0000-0000-00002A0E0000}"/>
    <cellStyle name="Normal 19 13 3 4 2" xfId="14385" xr:uid="{A75F378E-20D7-44BB-9D98-D58F4C91EE3D}"/>
    <cellStyle name="Normal 19 13 3 4 2 2" xfId="30561" xr:uid="{BAB397AA-6F5F-4028-BA8A-F5C1B3BB692D}"/>
    <cellStyle name="Normal 19 13 3 4 3" xfId="22473" xr:uid="{3F0E76EA-2FB7-4682-9937-3847FE5E07A4}"/>
    <cellStyle name="Normal 19 13 3 5" xfId="8995" xr:uid="{4D446C33-0C3F-4EEE-BC77-0FBBBCD8CEC1}"/>
    <cellStyle name="Normal 19 13 3 5 2" xfId="25171" xr:uid="{6551B1FE-1AF2-4EF9-8C05-ED930446E18D}"/>
    <cellStyle name="Normal 19 13 3 6" xfId="17083" xr:uid="{9203329C-8BE8-4690-99B8-E7D6C065F090}"/>
    <cellStyle name="Normal 19 13 4" xfId="1582" xr:uid="{00000000-0005-0000-0000-00002B0E0000}"/>
    <cellStyle name="Normal 19 13 4 2" xfId="4278" xr:uid="{00000000-0005-0000-0000-00002C0E0000}"/>
    <cellStyle name="Normal 19 13 4 2 2" xfId="12366" xr:uid="{F57A7634-BC6B-4715-92E1-BE2F5C909B1E}"/>
    <cellStyle name="Normal 19 13 4 2 2 2" xfId="28542" xr:uid="{A8527541-E039-4729-9E20-09D219BD0B40}"/>
    <cellStyle name="Normal 19 13 4 2 3" xfId="20454" xr:uid="{0B50CA3D-9A2D-4C3B-9031-C0FD39543987}"/>
    <cellStyle name="Normal 19 13 4 3" xfId="6972" xr:uid="{00000000-0005-0000-0000-00002D0E0000}"/>
    <cellStyle name="Normal 19 13 4 3 2" xfId="15060" xr:uid="{A03F884C-F4F2-4047-9450-63C5B5D81606}"/>
    <cellStyle name="Normal 19 13 4 3 2 2" xfId="31236" xr:uid="{AB71E032-F6BB-4740-A1F8-B7958620CABC}"/>
    <cellStyle name="Normal 19 13 4 3 3" xfId="23148" xr:uid="{192F47D5-CE78-4259-B121-64BD97984876}"/>
    <cellStyle name="Normal 19 13 4 4" xfId="9670" xr:uid="{830C9A37-0564-46F3-AA57-5F232FFFBFC5}"/>
    <cellStyle name="Normal 19 13 4 4 2" xfId="25846" xr:uid="{FBDDB3A3-E1DB-4F6B-A86E-5132044A8767}"/>
    <cellStyle name="Normal 19 13 4 5" xfId="17758" xr:uid="{C9BF36D0-EE3F-4E98-9E09-2A95C702BB82}"/>
    <cellStyle name="Normal 19 13 5" xfId="2931" xr:uid="{00000000-0005-0000-0000-00002E0E0000}"/>
    <cellStyle name="Normal 19 13 5 2" xfId="11019" xr:uid="{91551BE6-5A37-4F2A-9299-A47A33C44751}"/>
    <cellStyle name="Normal 19 13 5 2 2" xfId="27195" xr:uid="{5E53AAA7-5909-4D32-B461-8683175BD67C}"/>
    <cellStyle name="Normal 19 13 5 3" xfId="19107" xr:uid="{74249CAA-C786-4623-95A5-5F6578253B39}"/>
    <cellStyle name="Normal 19 13 6" xfId="5625" xr:uid="{00000000-0005-0000-0000-00002F0E0000}"/>
    <cellStyle name="Normal 19 13 6 2" xfId="13713" xr:uid="{F03522DC-6336-41E2-B896-32A5E965EBC5}"/>
    <cellStyle name="Normal 19 13 6 2 2" xfId="29889" xr:uid="{6A47AFF5-AE7A-41A3-8A92-CCE4ED88A89A}"/>
    <cellStyle name="Normal 19 13 6 3" xfId="21801" xr:uid="{46E2DB21-B7C6-4282-95F9-BA71A7E0D455}"/>
    <cellStyle name="Normal 19 13 7" xfId="8323" xr:uid="{9B0570C6-65F8-4796-8675-795AAAB74ED0}"/>
    <cellStyle name="Normal 19 13 7 2" xfId="24499" xr:uid="{056C7FE1-514F-4A26-84D8-0BF5419007C2}"/>
    <cellStyle name="Normal 19 13 8" xfId="16411" xr:uid="{43411811-ABDE-4D8C-BF58-FB5F600F481C}"/>
    <cellStyle name="Normal 19 14" xfId="196" xr:uid="{00000000-0005-0000-0000-0000300E0000}"/>
    <cellStyle name="Normal 19 14 2" xfId="578" xr:uid="{00000000-0005-0000-0000-0000310E0000}"/>
    <cellStyle name="Normal 19 14 2 2" xfId="1253" xr:uid="{00000000-0005-0000-0000-0000320E0000}"/>
    <cellStyle name="Normal 19 14 2 2 2" xfId="2601" xr:uid="{00000000-0005-0000-0000-0000330E0000}"/>
    <cellStyle name="Normal 19 14 2 2 2 2" xfId="5297" xr:uid="{00000000-0005-0000-0000-0000340E0000}"/>
    <cellStyle name="Normal 19 14 2 2 2 2 2" xfId="13385" xr:uid="{B3977C63-8CA8-4B50-9452-4A201ED66490}"/>
    <cellStyle name="Normal 19 14 2 2 2 2 2 2" xfId="29561" xr:uid="{B7FE6005-9F15-4A0C-8484-890BD862D6D8}"/>
    <cellStyle name="Normal 19 14 2 2 2 2 3" xfId="21473" xr:uid="{DE158013-75F9-4270-A504-2EFE2D652AB7}"/>
    <cellStyle name="Normal 19 14 2 2 2 3" xfId="7991" xr:uid="{00000000-0005-0000-0000-0000350E0000}"/>
    <cellStyle name="Normal 19 14 2 2 2 3 2" xfId="16079" xr:uid="{A51E6B30-EABA-4112-B53B-19D5367CC503}"/>
    <cellStyle name="Normal 19 14 2 2 2 3 2 2" xfId="32255" xr:uid="{0B445E58-5E69-4D27-AFCE-8B805331C2D5}"/>
    <cellStyle name="Normal 19 14 2 2 2 3 3" xfId="24167" xr:uid="{96C214B0-A096-4967-81AC-1D1270CB8395}"/>
    <cellStyle name="Normal 19 14 2 2 2 4" xfId="10689" xr:uid="{5AE29002-46BB-4E04-BB99-32F3D17554C2}"/>
    <cellStyle name="Normal 19 14 2 2 2 4 2" xfId="26865" xr:uid="{C02F43D4-E897-45D2-B64E-F99FF7AAD47D}"/>
    <cellStyle name="Normal 19 14 2 2 2 5" xfId="18777" xr:uid="{F9BA469B-576B-4BC1-BF16-EDF2BF659581}"/>
    <cellStyle name="Normal 19 14 2 2 3" xfId="3950" xr:uid="{00000000-0005-0000-0000-0000360E0000}"/>
    <cellStyle name="Normal 19 14 2 2 3 2" xfId="12038" xr:uid="{B7F5BDC3-289D-465F-AF65-6505A92D5F39}"/>
    <cellStyle name="Normal 19 14 2 2 3 2 2" xfId="28214" xr:uid="{E077F2CF-1B36-4F8F-8475-C1ADC95B8159}"/>
    <cellStyle name="Normal 19 14 2 2 3 3" xfId="20126" xr:uid="{ABFE37B3-7391-4D1E-927C-DE020729A206}"/>
    <cellStyle name="Normal 19 14 2 2 4" xfId="6644" xr:uid="{00000000-0005-0000-0000-0000370E0000}"/>
    <cellStyle name="Normal 19 14 2 2 4 2" xfId="14732" xr:uid="{6BAF2232-7F2C-47A6-A8FB-1DCB05329406}"/>
    <cellStyle name="Normal 19 14 2 2 4 2 2" xfId="30908" xr:uid="{6410E67A-0BC5-4924-BC39-3C8F5AA25FA6}"/>
    <cellStyle name="Normal 19 14 2 2 4 3" xfId="22820" xr:uid="{EE2D6738-2027-4410-BF7C-094C9323C17B}"/>
    <cellStyle name="Normal 19 14 2 2 5" xfId="9342" xr:uid="{6ECD6420-7210-4AB4-B1E2-5D414DB29D79}"/>
    <cellStyle name="Normal 19 14 2 2 5 2" xfId="25518" xr:uid="{A5F06F78-A1D9-4AF6-8F48-51AB62F8C621}"/>
    <cellStyle name="Normal 19 14 2 2 6" xfId="17430" xr:uid="{45DE047F-5067-4387-9E18-945F76B42664}"/>
    <cellStyle name="Normal 19 14 2 3" xfId="1929" xr:uid="{00000000-0005-0000-0000-0000380E0000}"/>
    <cellStyle name="Normal 19 14 2 3 2" xfId="4625" xr:uid="{00000000-0005-0000-0000-0000390E0000}"/>
    <cellStyle name="Normal 19 14 2 3 2 2" xfId="12713" xr:uid="{66375724-BDA2-409B-8461-68F000CBFCE0}"/>
    <cellStyle name="Normal 19 14 2 3 2 2 2" xfId="28889" xr:uid="{EB72B148-9EA5-413D-BC0D-460A00BD9BBA}"/>
    <cellStyle name="Normal 19 14 2 3 2 3" xfId="20801" xr:uid="{D173F870-3024-4F38-83BC-8647A02B12DC}"/>
    <cellStyle name="Normal 19 14 2 3 3" xfId="7319" xr:uid="{00000000-0005-0000-0000-00003A0E0000}"/>
    <cellStyle name="Normal 19 14 2 3 3 2" xfId="15407" xr:uid="{4C49BD24-A1F9-442D-B3F2-33D745AECF1F}"/>
    <cellStyle name="Normal 19 14 2 3 3 2 2" xfId="31583" xr:uid="{F7302156-87DD-4DBB-9FF0-B01F92DB3356}"/>
    <cellStyle name="Normal 19 14 2 3 3 3" xfId="23495" xr:uid="{BA855845-7ADF-4229-98DE-FB16289B663B}"/>
    <cellStyle name="Normal 19 14 2 3 4" xfId="10017" xr:uid="{68DA2FCA-27A0-448F-B7AA-C42684FC38AD}"/>
    <cellStyle name="Normal 19 14 2 3 4 2" xfId="26193" xr:uid="{33923DD9-DDFB-44FB-92D1-E12A33458683}"/>
    <cellStyle name="Normal 19 14 2 3 5" xfId="18105" xr:uid="{0BEFA592-EDF6-4C65-A3B9-8B6DE052DF33}"/>
    <cellStyle name="Normal 19 14 2 4" xfId="3278" xr:uid="{00000000-0005-0000-0000-00003B0E0000}"/>
    <cellStyle name="Normal 19 14 2 4 2" xfId="11366" xr:uid="{179D40A4-42D0-40F0-A842-720403490F38}"/>
    <cellStyle name="Normal 19 14 2 4 2 2" xfId="27542" xr:uid="{2A856B4F-6A40-4EDE-94BD-BC272E8436E7}"/>
    <cellStyle name="Normal 19 14 2 4 3" xfId="19454" xr:uid="{A5ACB038-C592-49A4-AD99-5FBABC1566E6}"/>
    <cellStyle name="Normal 19 14 2 5" xfId="5972" xr:uid="{00000000-0005-0000-0000-00003C0E0000}"/>
    <cellStyle name="Normal 19 14 2 5 2" xfId="14060" xr:uid="{A377F86E-054B-4329-84A5-90DA4F973D6E}"/>
    <cellStyle name="Normal 19 14 2 5 2 2" xfId="30236" xr:uid="{D2F1241D-AA25-4543-A9E2-A32C3E86F51E}"/>
    <cellStyle name="Normal 19 14 2 5 3" xfId="22148" xr:uid="{13C0512D-4DD3-4535-9EB2-EF487A11450E}"/>
    <cellStyle name="Normal 19 14 2 6" xfId="8670" xr:uid="{E069F8E4-C9E2-49A4-B6A5-269BA2BC5414}"/>
    <cellStyle name="Normal 19 14 2 6 2" xfId="24846" xr:uid="{BE0AC469-E53C-478E-8DD2-F3063C8932BE}"/>
    <cellStyle name="Normal 19 14 2 7" xfId="16758" xr:uid="{2C43AE23-37D0-4F2A-BECD-6A4A95CD1D7E}"/>
    <cellStyle name="Normal 19 14 3" xfId="917" xr:uid="{00000000-0005-0000-0000-00003D0E0000}"/>
    <cellStyle name="Normal 19 14 3 2" xfId="2265" xr:uid="{00000000-0005-0000-0000-00003E0E0000}"/>
    <cellStyle name="Normal 19 14 3 2 2" xfId="4961" xr:uid="{00000000-0005-0000-0000-00003F0E0000}"/>
    <cellStyle name="Normal 19 14 3 2 2 2" xfId="13049" xr:uid="{FD0A75EB-5B57-4F2B-B33D-E5B7AF95E501}"/>
    <cellStyle name="Normal 19 14 3 2 2 2 2" xfId="29225" xr:uid="{796605B2-1352-4DC4-BFA2-2FA0165FEAE1}"/>
    <cellStyle name="Normal 19 14 3 2 2 3" xfId="21137" xr:uid="{D38E8E10-3B4C-48AF-BFF9-8D0718A413F2}"/>
    <cellStyle name="Normal 19 14 3 2 3" xfId="7655" xr:uid="{00000000-0005-0000-0000-0000400E0000}"/>
    <cellStyle name="Normal 19 14 3 2 3 2" xfId="15743" xr:uid="{A6828299-EC77-4153-AD21-E72008F75233}"/>
    <cellStyle name="Normal 19 14 3 2 3 2 2" xfId="31919" xr:uid="{078E7202-D0CB-4E36-91B2-676517183DC3}"/>
    <cellStyle name="Normal 19 14 3 2 3 3" xfId="23831" xr:uid="{2DAD452A-B4E9-4F48-A956-6C5DE244F471}"/>
    <cellStyle name="Normal 19 14 3 2 4" xfId="10353" xr:uid="{B1790BFD-60CC-4543-A780-EE651C396143}"/>
    <cellStyle name="Normal 19 14 3 2 4 2" xfId="26529" xr:uid="{CE0F7582-008A-4BCD-91FF-66D020604BD1}"/>
    <cellStyle name="Normal 19 14 3 2 5" xfId="18441" xr:uid="{0D6D2844-B3C6-4978-90B4-BCD471182D01}"/>
    <cellStyle name="Normal 19 14 3 3" xfId="3614" xr:uid="{00000000-0005-0000-0000-0000410E0000}"/>
    <cellStyle name="Normal 19 14 3 3 2" xfId="11702" xr:uid="{8AD71FD8-7A41-4AA4-8577-14C2579BF42C}"/>
    <cellStyle name="Normal 19 14 3 3 2 2" xfId="27878" xr:uid="{FC0CA729-B908-4D19-A489-CAFF4DE892AF}"/>
    <cellStyle name="Normal 19 14 3 3 3" xfId="19790" xr:uid="{4C03D638-0BF5-47F9-9300-DDD8A4E3F87E}"/>
    <cellStyle name="Normal 19 14 3 4" xfId="6308" xr:uid="{00000000-0005-0000-0000-0000420E0000}"/>
    <cellStyle name="Normal 19 14 3 4 2" xfId="14396" xr:uid="{2C898859-93AA-4494-9C24-F211B75E6D6A}"/>
    <cellStyle name="Normal 19 14 3 4 2 2" xfId="30572" xr:uid="{EAD75F40-1C50-4963-854D-921C66FC79D7}"/>
    <cellStyle name="Normal 19 14 3 4 3" xfId="22484" xr:uid="{4EA279F8-1515-4FAB-99F5-F2F305BD4DB2}"/>
    <cellStyle name="Normal 19 14 3 5" xfId="9006" xr:uid="{C8A096C6-0CDE-4FDB-BCFE-70E4C9A45203}"/>
    <cellStyle name="Normal 19 14 3 5 2" xfId="25182" xr:uid="{D4284CFA-5618-4BBD-9C19-A7E7E56F798D}"/>
    <cellStyle name="Normal 19 14 3 6" xfId="17094" xr:uid="{2B1374F6-740C-42DA-8938-B9B5193B0DEC}"/>
    <cellStyle name="Normal 19 14 4" xfId="1593" xr:uid="{00000000-0005-0000-0000-0000430E0000}"/>
    <cellStyle name="Normal 19 14 4 2" xfId="4289" xr:uid="{00000000-0005-0000-0000-0000440E0000}"/>
    <cellStyle name="Normal 19 14 4 2 2" xfId="12377" xr:uid="{683B4338-D3B0-46A3-950E-D82181BC7F51}"/>
    <cellStyle name="Normal 19 14 4 2 2 2" xfId="28553" xr:uid="{C40C648B-DEA1-48C4-9554-484D336C7B28}"/>
    <cellStyle name="Normal 19 14 4 2 3" xfId="20465" xr:uid="{86B51EFF-C7C0-4F54-99A9-151BD28B2FA0}"/>
    <cellStyle name="Normal 19 14 4 3" xfId="6983" xr:uid="{00000000-0005-0000-0000-0000450E0000}"/>
    <cellStyle name="Normal 19 14 4 3 2" xfId="15071" xr:uid="{F137DD75-C7F7-4B6A-A588-9429679B65C9}"/>
    <cellStyle name="Normal 19 14 4 3 2 2" xfId="31247" xr:uid="{E43D8F3B-BA28-490C-B022-C77DC81318D0}"/>
    <cellStyle name="Normal 19 14 4 3 3" xfId="23159" xr:uid="{1710AAB7-C843-48D9-B9A1-186D64D9281B}"/>
    <cellStyle name="Normal 19 14 4 4" xfId="9681" xr:uid="{A5C25083-CAED-4BBF-8D2D-FE9C59B5156C}"/>
    <cellStyle name="Normal 19 14 4 4 2" xfId="25857" xr:uid="{313F84C9-81C2-4C85-87BB-69A41D7EC30F}"/>
    <cellStyle name="Normal 19 14 4 5" xfId="17769" xr:uid="{4D0F3F65-CFC2-4BA9-9CB6-C86B18271F6B}"/>
    <cellStyle name="Normal 19 14 5" xfId="2942" xr:uid="{00000000-0005-0000-0000-0000460E0000}"/>
    <cellStyle name="Normal 19 14 5 2" xfId="11030" xr:uid="{CFD68319-D6ED-46E7-9A49-067787330942}"/>
    <cellStyle name="Normal 19 14 5 2 2" xfId="27206" xr:uid="{EEBF96BA-DF80-4BAE-AE1D-43ED198AF1B7}"/>
    <cellStyle name="Normal 19 14 5 3" xfId="19118" xr:uid="{255D8BF1-845A-4B7A-A508-26AC7F56E452}"/>
    <cellStyle name="Normal 19 14 6" xfId="5636" xr:uid="{00000000-0005-0000-0000-0000470E0000}"/>
    <cellStyle name="Normal 19 14 6 2" xfId="13724" xr:uid="{5A7808DD-1CDC-4D09-877A-CF53C542DB6A}"/>
    <cellStyle name="Normal 19 14 6 2 2" xfId="29900" xr:uid="{1C8A5EF6-549C-4916-8B65-2E122BD31C3B}"/>
    <cellStyle name="Normal 19 14 6 3" xfId="21812" xr:uid="{A45B4ECB-1171-4A5D-99F1-98234A500264}"/>
    <cellStyle name="Normal 19 14 7" xfId="8334" xr:uid="{6CE9B83F-DB28-4F32-A5F5-D4017A3A40CB}"/>
    <cellStyle name="Normal 19 14 7 2" xfId="24510" xr:uid="{712609F6-A261-4608-9DA0-61EB7576387D}"/>
    <cellStyle name="Normal 19 14 8" xfId="16422" xr:uid="{11D313D5-1ABF-4D33-BD9F-E2491001CADF}"/>
    <cellStyle name="Normal 19 15" xfId="333" xr:uid="{00000000-0005-0000-0000-0000480E0000}"/>
    <cellStyle name="Normal 19 15 2" xfId="691" xr:uid="{00000000-0005-0000-0000-0000490E0000}"/>
    <cellStyle name="Normal 19 15 2 2" xfId="1366" xr:uid="{00000000-0005-0000-0000-00004A0E0000}"/>
    <cellStyle name="Normal 19 15 2 2 2" xfId="2714" xr:uid="{00000000-0005-0000-0000-00004B0E0000}"/>
    <cellStyle name="Normal 19 15 2 2 2 2" xfId="5410" xr:uid="{00000000-0005-0000-0000-00004C0E0000}"/>
    <cellStyle name="Normal 19 15 2 2 2 2 2" xfId="13498" xr:uid="{4C5AB0D2-3A66-487E-8CEC-A7636EA0B087}"/>
    <cellStyle name="Normal 19 15 2 2 2 2 2 2" xfId="29674" xr:uid="{F955687B-20AB-4E2B-97F5-A9DF4A57E902}"/>
    <cellStyle name="Normal 19 15 2 2 2 2 3" xfId="21586" xr:uid="{C6F1BB7B-8B5B-4214-BD5A-ABA69EAF9088}"/>
    <cellStyle name="Normal 19 15 2 2 2 3" xfId="8104" xr:uid="{00000000-0005-0000-0000-00004D0E0000}"/>
    <cellStyle name="Normal 19 15 2 2 2 3 2" xfId="16192" xr:uid="{8835EAFC-C9FE-43B7-BDB0-EE0FADC952EE}"/>
    <cellStyle name="Normal 19 15 2 2 2 3 2 2" xfId="32368" xr:uid="{90398A1B-3C82-465C-904D-5A6073587615}"/>
    <cellStyle name="Normal 19 15 2 2 2 3 3" xfId="24280" xr:uid="{94E8A2D2-6B97-4876-9F79-10B672916640}"/>
    <cellStyle name="Normal 19 15 2 2 2 4" xfId="10802" xr:uid="{984088D8-C64C-4649-97E8-1BB4AFC43077}"/>
    <cellStyle name="Normal 19 15 2 2 2 4 2" xfId="26978" xr:uid="{194EE304-9DCC-40B4-BA7D-24C08675F513}"/>
    <cellStyle name="Normal 19 15 2 2 2 5" xfId="18890" xr:uid="{B6036979-B474-4A40-AABA-260A89E2607F}"/>
    <cellStyle name="Normal 19 15 2 2 3" xfId="4063" xr:uid="{00000000-0005-0000-0000-00004E0E0000}"/>
    <cellStyle name="Normal 19 15 2 2 3 2" xfId="12151" xr:uid="{956886F2-3D10-4058-B6C5-9DB7DC1C9548}"/>
    <cellStyle name="Normal 19 15 2 2 3 2 2" xfId="28327" xr:uid="{617C7135-49DA-4B5D-8BF1-5D2B8E4B12AB}"/>
    <cellStyle name="Normal 19 15 2 2 3 3" xfId="20239" xr:uid="{1F0A7174-9462-4C55-B4DC-C18E6FC23E41}"/>
    <cellStyle name="Normal 19 15 2 2 4" xfId="6757" xr:uid="{00000000-0005-0000-0000-00004F0E0000}"/>
    <cellStyle name="Normal 19 15 2 2 4 2" xfId="14845" xr:uid="{46315A87-0DD9-4EFD-B19B-E4C4E33F9D62}"/>
    <cellStyle name="Normal 19 15 2 2 4 2 2" xfId="31021" xr:uid="{79F253A4-5331-48C0-8F86-E27CF9A59DE8}"/>
    <cellStyle name="Normal 19 15 2 2 4 3" xfId="22933" xr:uid="{909E559F-41E4-4A9B-A81F-8FFCE5DEFE48}"/>
    <cellStyle name="Normal 19 15 2 2 5" xfId="9455" xr:uid="{5E069DAB-C954-49B8-8E07-A7327B9DC07D}"/>
    <cellStyle name="Normal 19 15 2 2 5 2" xfId="25631" xr:uid="{1DD3B0F2-B460-436C-B548-1B33D9BCC802}"/>
    <cellStyle name="Normal 19 15 2 2 6" xfId="17543" xr:uid="{4659798F-757F-4A30-BF6A-D9483B1C7181}"/>
    <cellStyle name="Normal 19 15 2 3" xfId="2042" xr:uid="{00000000-0005-0000-0000-0000500E0000}"/>
    <cellStyle name="Normal 19 15 2 3 2" xfId="4738" xr:uid="{00000000-0005-0000-0000-0000510E0000}"/>
    <cellStyle name="Normal 19 15 2 3 2 2" xfId="12826" xr:uid="{A67D207B-7AB5-4FD7-A3B9-7311356DA83B}"/>
    <cellStyle name="Normal 19 15 2 3 2 2 2" xfId="29002" xr:uid="{94B1076B-A8F8-4223-A979-76E50DC8C709}"/>
    <cellStyle name="Normal 19 15 2 3 2 3" xfId="20914" xr:uid="{3F85A93B-DF7B-4426-BC8B-42F48A1FF005}"/>
    <cellStyle name="Normal 19 15 2 3 3" xfId="7432" xr:uid="{00000000-0005-0000-0000-0000520E0000}"/>
    <cellStyle name="Normal 19 15 2 3 3 2" xfId="15520" xr:uid="{C83DA255-94AB-453B-BC61-B906F0828EC6}"/>
    <cellStyle name="Normal 19 15 2 3 3 2 2" xfId="31696" xr:uid="{60587FE3-57A2-45F2-A2E1-8BA399343F52}"/>
    <cellStyle name="Normal 19 15 2 3 3 3" xfId="23608" xr:uid="{2616116C-4424-4903-A58E-50F13FD0A981}"/>
    <cellStyle name="Normal 19 15 2 3 4" xfId="10130" xr:uid="{F9749A1D-A122-427D-93FC-DC53C080941A}"/>
    <cellStyle name="Normal 19 15 2 3 4 2" xfId="26306" xr:uid="{04496B4F-E6B6-46EC-8486-54566CA133D0}"/>
    <cellStyle name="Normal 19 15 2 3 5" xfId="18218" xr:uid="{E971B82A-EA3A-45E2-AD0A-DE1036FA4396}"/>
    <cellStyle name="Normal 19 15 2 4" xfId="3391" xr:uid="{00000000-0005-0000-0000-0000530E0000}"/>
    <cellStyle name="Normal 19 15 2 4 2" xfId="11479" xr:uid="{47E54C4B-E268-4EBB-91FD-1ADEA12B4DD4}"/>
    <cellStyle name="Normal 19 15 2 4 2 2" xfId="27655" xr:uid="{A798F9E6-12C5-44EA-A852-551FA323552E}"/>
    <cellStyle name="Normal 19 15 2 4 3" xfId="19567" xr:uid="{EEFE8222-3495-4303-BC62-128BE22DCD7B}"/>
    <cellStyle name="Normal 19 15 2 5" xfId="6085" xr:uid="{00000000-0005-0000-0000-0000540E0000}"/>
    <cellStyle name="Normal 19 15 2 5 2" xfId="14173" xr:uid="{D87098C7-42C3-4A9B-93FD-D0AC9E9ACDD5}"/>
    <cellStyle name="Normal 19 15 2 5 2 2" xfId="30349" xr:uid="{CB9F2126-3F53-4475-9276-D5CCB3594F34}"/>
    <cellStyle name="Normal 19 15 2 5 3" xfId="22261" xr:uid="{D73E7031-8450-47B2-8764-A291D641A52E}"/>
    <cellStyle name="Normal 19 15 2 6" xfId="8783" xr:uid="{B98F1D81-7DB9-4A81-B282-97BD52B1BF8C}"/>
    <cellStyle name="Normal 19 15 2 6 2" xfId="24959" xr:uid="{EA980508-FB05-4EF5-88A7-94C5E5277928}"/>
    <cellStyle name="Normal 19 15 2 7" xfId="16871" xr:uid="{14D856C4-1444-4756-AC53-29C1D2E8ADE3}"/>
    <cellStyle name="Normal 19 15 3" xfId="1030" xr:uid="{00000000-0005-0000-0000-0000550E0000}"/>
    <cellStyle name="Normal 19 15 3 2" xfId="2378" xr:uid="{00000000-0005-0000-0000-0000560E0000}"/>
    <cellStyle name="Normal 19 15 3 2 2" xfId="5074" xr:uid="{00000000-0005-0000-0000-0000570E0000}"/>
    <cellStyle name="Normal 19 15 3 2 2 2" xfId="13162" xr:uid="{86E0D915-EE8B-486F-96EC-6093AA76B484}"/>
    <cellStyle name="Normal 19 15 3 2 2 2 2" xfId="29338" xr:uid="{15FC2AF8-47CD-42CD-9DD0-39420D79212D}"/>
    <cellStyle name="Normal 19 15 3 2 2 3" xfId="21250" xr:uid="{CD5C44B2-4EBD-44B5-B39E-0A439D15D65D}"/>
    <cellStyle name="Normal 19 15 3 2 3" xfId="7768" xr:uid="{00000000-0005-0000-0000-0000580E0000}"/>
    <cellStyle name="Normal 19 15 3 2 3 2" xfId="15856" xr:uid="{279F9E7D-5095-4F94-B6DB-90B9A285B83D}"/>
    <cellStyle name="Normal 19 15 3 2 3 2 2" xfId="32032" xr:uid="{D8F90C86-50E5-4B52-B04B-1C11D1D1C268}"/>
    <cellStyle name="Normal 19 15 3 2 3 3" xfId="23944" xr:uid="{9C335B9E-5F5E-4384-9097-F4E6A3F76112}"/>
    <cellStyle name="Normal 19 15 3 2 4" xfId="10466" xr:uid="{F3E7477E-4BCA-41C9-BFDD-86689A295DDC}"/>
    <cellStyle name="Normal 19 15 3 2 4 2" xfId="26642" xr:uid="{76CCE46F-5CF9-49C9-BCC0-05363B4C4D3A}"/>
    <cellStyle name="Normal 19 15 3 2 5" xfId="18554" xr:uid="{83B66C45-A8B2-42CA-ABD8-DCC63D1C8177}"/>
    <cellStyle name="Normal 19 15 3 3" xfId="3727" xr:uid="{00000000-0005-0000-0000-0000590E0000}"/>
    <cellStyle name="Normal 19 15 3 3 2" xfId="11815" xr:uid="{9D83BAFB-663B-4A89-8BA0-6DBCE8969014}"/>
    <cellStyle name="Normal 19 15 3 3 2 2" xfId="27991" xr:uid="{5B5CEE2C-D895-4C2E-958F-E9B34FB2B30E}"/>
    <cellStyle name="Normal 19 15 3 3 3" xfId="19903" xr:uid="{5FF014D1-B480-48E2-9898-DCC00828D7F1}"/>
    <cellStyle name="Normal 19 15 3 4" xfId="6421" xr:uid="{00000000-0005-0000-0000-00005A0E0000}"/>
    <cellStyle name="Normal 19 15 3 4 2" xfId="14509" xr:uid="{E6C494BC-65A1-48FE-AF4A-A9FF6DC85097}"/>
    <cellStyle name="Normal 19 15 3 4 2 2" xfId="30685" xr:uid="{C965A433-A1E3-473F-AFD3-8E74E9D576EF}"/>
    <cellStyle name="Normal 19 15 3 4 3" xfId="22597" xr:uid="{F20EF960-AD28-4101-89FD-755F7BADEFB3}"/>
    <cellStyle name="Normal 19 15 3 5" xfId="9119" xr:uid="{E5496B87-8AD8-4415-AB60-25C9B6DF5A3D}"/>
    <cellStyle name="Normal 19 15 3 5 2" xfId="25295" xr:uid="{81E5BB1A-BD28-458E-893E-081CD3152612}"/>
    <cellStyle name="Normal 19 15 3 6" xfId="17207" xr:uid="{5C663B62-AA27-4301-BF1E-9F9BF4C55DEA}"/>
    <cellStyle name="Normal 19 15 4" xfId="1706" xr:uid="{00000000-0005-0000-0000-00005B0E0000}"/>
    <cellStyle name="Normal 19 15 4 2" xfId="4402" xr:uid="{00000000-0005-0000-0000-00005C0E0000}"/>
    <cellStyle name="Normal 19 15 4 2 2" xfId="12490" xr:uid="{C0DBBC1B-453F-4B10-91E2-18AD0099676E}"/>
    <cellStyle name="Normal 19 15 4 2 2 2" xfId="28666" xr:uid="{B405564E-5E83-4E50-B6C4-E9FE065DDD21}"/>
    <cellStyle name="Normal 19 15 4 2 3" xfId="20578" xr:uid="{16E38F52-1675-4868-A1EE-7477B068F4EC}"/>
    <cellStyle name="Normal 19 15 4 3" xfId="7096" xr:uid="{00000000-0005-0000-0000-00005D0E0000}"/>
    <cellStyle name="Normal 19 15 4 3 2" xfId="15184" xr:uid="{D3A50674-51EE-47BE-B9A6-720B28F04446}"/>
    <cellStyle name="Normal 19 15 4 3 2 2" xfId="31360" xr:uid="{56635A99-C8B7-4469-8F40-F4095A24E191}"/>
    <cellStyle name="Normal 19 15 4 3 3" xfId="23272" xr:uid="{2AF1F77C-B8B7-4C0B-84E0-F52ABF9922AE}"/>
    <cellStyle name="Normal 19 15 4 4" xfId="9794" xr:uid="{9EEC447C-015F-49E6-9FBF-5CF0A90D053A}"/>
    <cellStyle name="Normal 19 15 4 4 2" xfId="25970" xr:uid="{BCF69A50-43A6-40B7-B9AE-49481ADEFF5A}"/>
    <cellStyle name="Normal 19 15 4 5" xfId="17882" xr:uid="{215B6C31-58D6-4A83-9E45-C1621358848E}"/>
    <cellStyle name="Normal 19 15 5" xfId="3055" xr:uid="{00000000-0005-0000-0000-00005E0E0000}"/>
    <cellStyle name="Normal 19 15 5 2" xfId="11143" xr:uid="{8295412A-BE9B-4055-A5F6-1F2E5FE083D6}"/>
    <cellStyle name="Normal 19 15 5 2 2" xfId="27319" xr:uid="{023257CF-B4E0-47AD-9751-C6371C6AB0F8}"/>
    <cellStyle name="Normal 19 15 5 3" xfId="19231" xr:uid="{D5D31D98-2D67-45BE-9572-18C101842E01}"/>
    <cellStyle name="Normal 19 15 6" xfId="5749" xr:uid="{00000000-0005-0000-0000-00005F0E0000}"/>
    <cellStyle name="Normal 19 15 6 2" xfId="13837" xr:uid="{B336B42F-8D17-4A17-A153-6C895D668C74}"/>
    <cellStyle name="Normal 19 15 6 2 2" xfId="30013" xr:uid="{0718863D-2683-4A95-921F-BBF54CDD8C40}"/>
    <cellStyle name="Normal 19 15 6 3" xfId="21925" xr:uid="{E26C459F-D9CE-443D-8D96-C1EC304B6167}"/>
    <cellStyle name="Normal 19 15 7" xfId="8447" xr:uid="{43607F4E-7FFE-4742-B379-62335B1359CF}"/>
    <cellStyle name="Normal 19 15 7 2" xfId="24623" xr:uid="{743A592D-34B2-4C9A-B78C-71C91161D2D8}"/>
    <cellStyle name="Normal 19 15 8" xfId="16535" xr:uid="{9AA26962-1285-43C0-B962-4C71D438B333}"/>
    <cellStyle name="Normal 19 16" xfId="403" xr:uid="{00000000-0005-0000-0000-0000600E0000}"/>
    <cellStyle name="Normal 19 16 2" xfId="753" xr:uid="{00000000-0005-0000-0000-0000610E0000}"/>
    <cellStyle name="Normal 19 16 2 2" xfId="1428" xr:uid="{00000000-0005-0000-0000-0000620E0000}"/>
    <cellStyle name="Normal 19 16 2 2 2" xfId="2776" xr:uid="{00000000-0005-0000-0000-0000630E0000}"/>
    <cellStyle name="Normal 19 16 2 2 2 2" xfId="5472" xr:uid="{00000000-0005-0000-0000-0000640E0000}"/>
    <cellStyle name="Normal 19 16 2 2 2 2 2" xfId="13560" xr:uid="{28443551-8FF7-4455-8AD7-43298435A3BF}"/>
    <cellStyle name="Normal 19 16 2 2 2 2 2 2" xfId="29736" xr:uid="{4FA71762-4CC3-410B-B3A5-D0CE8CFEE3CF}"/>
    <cellStyle name="Normal 19 16 2 2 2 2 3" xfId="21648" xr:uid="{A602F5FF-894D-4906-82EF-43D5C7C2E167}"/>
    <cellStyle name="Normal 19 16 2 2 2 3" xfId="8166" xr:uid="{00000000-0005-0000-0000-0000650E0000}"/>
    <cellStyle name="Normal 19 16 2 2 2 3 2" xfId="16254" xr:uid="{589F8359-15C0-4B4E-A1AF-004FC62BC60F}"/>
    <cellStyle name="Normal 19 16 2 2 2 3 2 2" xfId="32430" xr:uid="{37CE7F89-38AD-40D2-B411-5E9695F6BC62}"/>
    <cellStyle name="Normal 19 16 2 2 2 3 3" xfId="24342" xr:uid="{9060153A-155D-4782-A9A1-9363AF667BCC}"/>
    <cellStyle name="Normal 19 16 2 2 2 4" xfId="10864" xr:uid="{43118027-06E1-48B8-ABBF-7F7BE6FB2AD2}"/>
    <cellStyle name="Normal 19 16 2 2 2 4 2" xfId="27040" xr:uid="{9825AF7F-14F5-4D99-A1E7-5C4ACA9A8930}"/>
    <cellStyle name="Normal 19 16 2 2 2 5" xfId="18952" xr:uid="{A2483E18-4A96-442C-BFB5-6B2E2C0BF506}"/>
    <cellStyle name="Normal 19 16 2 2 3" xfId="4125" xr:uid="{00000000-0005-0000-0000-0000660E0000}"/>
    <cellStyle name="Normal 19 16 2 2 3 2" xfId="12213" xr:uid="{AFDB063C-309B-4F80-BF8F-EB8ED8E084BC}"/>
    <cellStyle name="Normal 19 16 2 2 3 2 2" xfId="28389" xr:uid="{CD485B64-43D7-4E31-B15A-083D0C898146}"/>
    <cellStyle name="Normal 19 16 2 2 3 3" xfId="20301" xr:uid="{63C16E03-F345-4B6B-BEC1-69F79EA8A932}"/>
    <cellStyle name="Normal 19 16 2 2 4" xfId="6819" xr:uid="{00000000-0005-0000-0000-0000670E0000}"/>
    <cellStyle name="Normal 19 16 2 2 4 2" xfId="14907" xr:uid="{327B5555-0CF1-4991-9765-4EA42AB81130}"/>
    <cellStyle name="Normal 19 16 2 2 4 2 2" xfId="31083" xr:uid="{28C47A04-F0E5-481B-BBAF-739818101BC8}"/>
    <cellStyle name="Normal 19 16 2 2 4 3" xfId="22995" xr:uid="{11C1234E-1205-492B-9141-71D5B6AD91F1}"/>
    <cellStyle name="Normal 19 16 2 2 5" xfId="9517" xr:uid="{6BEF0FB1-5D13-434D-9509-100142B0795E}"/>
    <cellStyle name="Normal 19 16 2 2 5 2" xfId="25693" xr:uid="{5B83C54F-D6E1-4580-A987-FF5BE4D8F879}"/>
    <cellStyle name="Normal 19 16 2 2 6" xfId="17605" xr:uid="{08C4CE6C-748B-4542-A7E9-5D31B5C98E29}"/>
    <cellStyle name="Normal 19 16 2 3" xfId="2104" xr:uid="{00000000-0005-0000-0000-0000680E0000}"/>
    <cellStyle name="Normal 19 16 2 3 2" xfId="4800" xr:uid="{00000000-0005-0000-0000-0000690E0000}"/>
    <cellStyle name="Normal 19 16 2 3 2 2" xfId="12888" xr:uid="{43E4003E-DE67-49F6-A060-44FF2C1E63C3}"/>
    <cellStyle name="Normal 19 16 2 3 2 2 2" xfId="29064" xr:uid="{FCAB1C52-17D2-44D1-9CD6-BD55E4F47A9F}"/>
    <cellStyle name="Normal 19 16 2 3 2 3" xfId="20976" xr:uid="{10223576-36C8-4DF3-BDC1-402EC7F12FA7}"/>
    <cellStyle name="Normal 19 16 2 3 3" xfId="7494" xr:uid="{00000000-0005-0000-0000-00006A0E0000}"/>
    <cellStyle name="Normal 19 16 2 3 3 2" xfId="15582" xr:uid="{C9CB7FB9-8242-4417-B80F-75F33338A194}"/>
    <cellStyle name="Normal 19 16 2 3 3 2 2" xfId="31758" xr:uid="{055D387E-3ADE-46EA-8273-4172A390EA81}"/>
    <cellStyle name="Normal 19 16 2 3 3 3" xfId="23670" xr:uid="{F9408C43-1044-404C-B225-992B6A084D28}"/>
    <cellStyle name="Normal 19 16 2 3 4" xfId="10192" xr:uid="{BE902101-A2EF-47A5-91C7-4B939F33DEAD}"/>
    <cellStyle name="Normal 19 16 2 3 4 2" xfId="26368" xr:uid="{17367759-56F4-4B58-921E-09B903E7080F}"/>
    <cellStyle name="Normal 19 16 2 3 5" xfId="18280" xr:uid="{3F8D4550-4CDD-45A0-8CB8-409EB0C1894A}"/>
    <cellStyle name="Normal 19 16 2 4" xfId="3453" xr:uid="{00000000-0005-0000-0000-00006B0E0000}"/>
    <cellStyle name="Normal 19 16 2 4 2" xfId="11541" xr:uid="{1403FC1B-B709-4067-831B-5A51D65DC57A}"/>
    <cellStyle name="Normal 19 16 2 4 2 2" xfId="27717" xr:uid="{FABE920D-6617-4719-A72C-5FC5852CCAF6}"/>
    <cellStyle name="Normal 19 16 2 4 3" xfId="19629" xr:uid="{64E0F403-5C81-462B-9602-6411FDFDFA5B}"/>
    <cellStyle name="Normal 19 16 2 5" xfId="6147" xr:uid="{00000000-0005-0000-0000-00006C0E0000}"/>
    <cellStyle name="Normal 19 16 2 5 2" xfId="14235" xr:uid="{EC9A0D24-889A-4CB8-B8D9-3AB637F980F1}"/>
    <cellStyle name="Normal 19 16 2 5 2 2" xfId="30411" xr:uid="{13F3303E-7F40-4D89-943F-51C27D05A8A1}"/>
    <cellStyle name="Normal 19 16 2 5 3" xfId="22323" xr:uid="{8085AA51-1963-443A-9CA4-29A7E878C48C}"/>
    <cellStyle name="Normal 19 16 2 6" xfId="8845" xr:uid="{F902BF40-CE14-4DF7-8AA0-A3F8142539A6}"/>
    <cellStyle name="Normal 19 16 2 6 2" xfId="25021" xr:uid="{51C06101-BF08-428B-94EA-2989BAA77295}"/>
    <cellStyle name="Normal 19 16 2 7" xfId="16933" xr:uid="{D555EA63-FF71-4BD1-BFDF-E3D50EDF0C4A}"/>
    <cellStyle name="Normal 19 16 3" xfId="1092" xr:uid="{00000000-0005-0000-0000-00006D0E0000}"/>
    <cellStyle name="Normal 19 16 3 2" xfId="2440" xr:uid="{00000000-0005-0000-0000-00006E0E0000}"/>
    <cellStyle name="Normal 19 16 3 2 2" xfId="5136" xr:uid="{00000000-0005-0000-0000-00006F0E0000}"/>
    <cellStyle name="Normal 19 16 3 2 2 2" xfId="13224" xr:uid="{2F5A0635-82DC-4731-97D3-E40E7AD7B914}"/>
    <cellStyle name="Normal 19 16 3 2 2 2 2" xfId="29400" xr:uid="{D20058B8-208E-4E2F-B74C-164C7409FFF2}"/>
    <cellStyle name="Normal 19 16 3 2 2 3" xfId="21312" xr:uid="{87FF176D-5449-4070-A8E3-525F88DDA8E0}"/>
    <cellStyle name="Normal 19 16 3 2 3" xfId="7830" xr:uid="{00000000-0005-0000-0000-0000700E0000}"/>
    <cellStyle name="Normal 19 16 3 2 3 2" xfId="15918" xr:uid="{7974014A-844B-4F19-99CE-14CA9815DD8C}"/>
    <cellStyle name="Normal 19 16 3 2 3 2 2" xfId="32094" xr:uid="{9F9408EF-6166-4023-8E09-C97CCAAFC364}"/>
    <cellStyle name="Normal 19 16 3 2 3 3" xfId="24006" xr:uid="{75481504-3F39-4AFD-86A8-00D472C1AC8B}"/>
    <cellStyle name="Normal 19 16 3 2 4" xfId="10528" xr:uid="{634F8AA1-6E58-4C40-914F-F5E34BC1F8B6}"/>
    <cellStyle name="Normal 19 16 3 2 4 2" xfId="26704" xr:uid="{58F6F98B-8567-466E-B846-D4A6E8E5E082}"/>
    <cellStyle name="Normal 19 16 3 2 5" xfId="18616" xr:uid="{92A45BF2-8110-4CB3-8E65-FBB18F7632E3}"/>
    <cellStyle name="Normal 19 16 3 3" xfId="3789" xr:uid="{00000000-0005-0000-0000-0000710E0000}"/>
    <cellStyle name="Normal 19 16 3 3 2" xfId="11877" xr:uid="{2E148459-0939-4444-BAC5-C3D96503BD86}"/>
    <cellStyle name="Normal 19 16 3 3 2 2" xfId="28053" xr:uid="{28320E06-391E-4657-9C9F-CB96236D049F}"/>
    <cellStyle name="Normal 19 16 3 3 3" xfId="19965" xr:uid="{69C1131C-662C-4030-A622-EA06DAACD81C}"/>
    <cellStyle name="Normal 19 16 3 4" xfId="6483" xr:uid="{00000000-0005-0000-0000-0000720E0000}"/>
    <cellStyle name="Normal 19 16 3 4 2" xfId="14571" xr:uid="{07663077-898D-426E-96A2-B8485FA5F722}"/>
    <cellStyle name="Normal 19 16 3 4 2 2" xfId="30747" xr:uid="{EF2543CE-6A3D-427D-B666-832CB3FB14ED}"/>
    <cellStyle name="Normal 19 16 3 4 3" xfId="22659" xr:uid="{CE9541CE-0C9A-48CA-9D8A-47DBDB5D7264}"/>
    <cellStyle name="Normal 19 16 3 5" xfId="9181" xr:uid="{4FEBA847-BE8E-4977-890E-F80A8624561F}"/>
    <cellStyle name="Normal 19 16 3 5 2" xfId="25357" xr:uid="{D4A8B947-F001-402B-B0C4-F939C5E736CF}"/>
    <cellStyle name="Normal 19 16 3 6" xfId="17269" xr:uid="{92301B0E-1D97-407C-A9A8-6230D0E317D7}"/>
    <cellStyle name="Normal 19 16 4" xfId="1768" xr:uid="{00000000-0005-0000-0000-0000730E0000}"/>
    <cellStyle name="Normal 19 16 4 2" xfId="4464" xr:uid="{00000000-0005-0000-0000-0000740E0000}"/>
    <cellStyle name="Normal 19 16 4 2 2" xfId="12552" xr:uid="{5F8F3E61-BFE3-49DB-B54E-F4E620BAADE6}"/>
    <cellStyle name="Normal 19 16 4 2 2 2" xfId="28728" xr:uid="{3AB8E3F6-F0DB-4B7B-A04A-140516945CC2}"/>
    <cellStyle name="Normal 19 16 4 2 3" xfId="20640" xr:uid="{AFADF6B8-59EC-4BF7-A2C0-5FA04D2F3D9C}"/>
    <cellStyle name="Normal 19 16 4 3" xfId="7158" xr:uid="{00000000-0005-0000-0000-0000750E0000}"/>
    <cellStyle name="Normal 19 16 4 3 2" xfId="15246" xr:uid="{F97C6F6A-E445-44DA-BE87-8A4C92EE85DD}"/>
    <cellStyle name="Normal 19 16 4 3 2 2" xfId="31422" xr:uid="{1418FFB7-FA68-42F4-9379-8736C3AA9C11}"/>
    <cellStyle name="Normal 19 16 4 3 3" xfId="23334" xr:uid="{4E7192DE-B51E-40D4-9FB7-000A5559C1DE}"/>
    <cellStyle name="Normal 19 16 4 4" xfId="9856" xr:uid="{FC84EE2E-0807-48E1-AA6C-8BDDCEA0C27B}"/>
    <cellStyle name="Normal 19 16 4 4 2" xfId="26032" xr:uid="{7FC2CF7D-3BB4-48D7-81B3-31A2191357FE}"/>
    <cellStyle name="Normal 19 16 4 5" xfId="17944" xr:uid="{59BA63B6-73DC-4A8E-903F-155834271E5B}"/>
    <cellStyle name="Normal 19 16 5" xfId="3117" xr:uid="{00000000-0005-0000-0000-0000760E0000}"/>
    <cellStyle name="Normal 19 16 5 2" xfId="11205" xr:uid="{DF40D2BE-968F-40DD-A107-C25F5E61DE71}"/>
    <cellStyle name="Normal 19 16 5 2 2" xfId="27381" xr:uid="{1D035110-7B72-416B-8B5C-9BD91926E122}"/>
    <cellStyle name="Normal 19 16 5 3" xfId="19293" xr:uid="{EA8EC475-4426-41CE-BA7D-5B12DAB3B1C0}"/>
    <cellStyle name="Normal 19 16 6" xfId="5811" xr:uid="{00000000-0005-0000-0000-0000770E0000}"/>
    <cellStyle name="Normal 19 16 6 2" xfId="13899" xr:uid="{55AABB9C-1B38-45AC-9437-FDB8CD97FB5C}"/>
    <cellStyle name="Normal 19 16 6 2 2" xfId="30075" xr:uid="{B4883F22-AD70-4613-9CF7-D5B5D36F0574}"/>
    <cellStyle name="Normal 19 16 6 3" xfId="21987" xr:uid="{3ED7F6C7-F724-4A31-905B-7D8AD4E7CED0}"/>
    <cellStyle name="Normal 19 16 7" xfId="8509" xr:uid="{2646DBA3-E835-4916-8C62-2B52CBC81205}"/>
    <cellStyle name="Normal 19 16 7 2" xfId="24685" xr:uid="{F58A4E3D-C70D-4471-AB92-2E519627C924}"/>
    <cellStyle name="Normal 19 16 8" xfId="16597" xr:uid="{3176614D-2575-4BC5-BD06-AD16B51295FA}"/>
    <cellStyle name="Normal 19 17" xfId="449" xr:uid="{00000000-0005-0000-0000-0000780E0000}"/>
    <cellStyle name="Normal 19 17 2" xfId="1124" xr:uid="{00000000-0005-0000-0000-0000790E0000}"/>
    <cellStyle name="Normal 19 17 2 2" xfId="2472" xr:uid="{00000000-0005-0000-0000-00007A0E0000}"/>
    <cellStyle name="Normal 19 17 2 2 2" xfId="5168" xr:uid="{00000000-0005-0000-0000-00007B0E0000}"/>
    <cellStyle name="Normal 19 17 2 2 2 2" xfId="13256" xr:uid="{211C4EEF-B948-47D3-BEA0-1E4F8A1F9927}"/>
    <cellStyle name="Normal 19 17 2 2 2 2 2" xfId="29432" xr:uid="{3D383C80-B9B9-46ED-A77A-CA2A3DDBE0FC}"/>
    <cellStyle name="Normal 19 17 2 2 2 3" xfId="21344" xr:uid="{BB07AFF7-4859-4384-B758-C47632071992}"/>
    <cellStyle name="Normal 19 17 2 2 3" xfId="7862" xr:uid="{00000000-0005-0000-0000-00007C0E0000}"/>
    <cellStyle name="Normal 19 17 2 2 3 2" xfId="15950" xr:uid="{20010B81-4935-4EE9-94C2-A22B7FACA678}"/>
    <cellStyle name="Normal 19 17 2 2 3 2 2" xfId="32126" xr:uid="{E8B8ECA4-624C-4F31-82C3-219A4708F6E4}"/>
    <cellStyle name="Normal 19 17 2 2 3 3" xfId="24038" xr:uid="{F2953B85-8638-49BC-B56A-392E7B403C45}"/>
    <cellStyle name="Normal 19 17 2 2 4" xfId="10560" xr:uid="{271E4FE4-7F0F-46A6-93D0-D5D3E82FAF8C}"/>
    <cellStyle name="Normal 19 17 2 2 4 2" xfId="26736" xr:uid="{B5FFBD46-D97F-4CFC-B5DB-E59C88D462D2}"/>
    <cellStyle name="Normal 19 17 2 2 5" xfId="18648" xr:uid="{C2003622-89A7-44C0-B3F7-1951E07AEA3D}"/>
    <cellStyle name="Normal 19 17 2 3" xfId="3821" xr:uid="{00000000-0005-0000-0000-00007D0E0000}"/>
    <cellStyle name="Normal 19 17 2 3 2" xfId="11909" xr:uid="{0DCBB07E-52DD-46DF-9239-4A5FEC3FF7BD}"/>
    <cellStyle name="Normal 19 17 2 3 2 2" xfId="28085" xr:uid="{7A34AE0A-F470-4C7E-9CA0-41503B1BEC56}"/>
    <cellStyle name="Normal 19 17 2 3 3" xfId="19997" xr:uid="{B5C435E4-E6DA-4622-A61A-846B48DFAC3A}"/>
    <cellStyle name="Normal 19 17 2 4" xfId="6515" xr:uid="{00000000-0005-0000-0000-00007E0E0000}"/>
    <cellStyle name="Normal 19 17 2 4 2" xfId="14603" xr:uid="{4D5A8B9C-BBBE-4339-98EA-C319CED40BDC}"/>
    <cellStyle name="Normal 19 17 2 4 2 2" xfId="30779" xr:uid="{BD1146D1-7D48-42D9-ABF9-92C8C48AFB24}"/>
    <cellStyle name="Normal 19 17 2 4 3" xfId="22691" xr:uid="{00DC0BDA-7AD2-4EAB-A77C-6D3EE19BCB10}"/>
    <cellStyle name="Normal 19 17 2 5" xfId="9213" xr:uid="{035CF4D7-041A-4A23-ADB1-3DF4CD3550C7}"/>
    <cellStyle name="Normal 19 17 2 5 2" xfId="25389" xr:uid="{CD4F9A82-D9E8-4420-8245-1619198C1B9C}"/>
    <cellStyle name="Normal 19 17 2 6" xfId="17301" xr:uid="{A050DDFB-A259-45ED-B026-0D444D38D297}"/>
    <cellStyle name="Normal 19 17 3" xfId="1800" xr:uid="{00000000-0005-0000-0000-00007F0E0000}"/>
    <cellStyle name="Normal 19 17 3 2" xfId="4496" xr:uid="{00000000-0005-0000-0000-0000800E0000}"/>
    <cellStyle name="Normal 19 17 3 2 2" xfId="12584" xr:uid="{4FC0E238-E274-4D03-9B46-51D284B1A48C}"/>
    <cellStyle name="Normal 19 17 3 2 2 2" xfId="28760" xr:uid="{BEB14F5C-246B-46C0-A0C6-16C3CAD47786}"/>
    <cellStyle name="Normal 19 17 3 2 3" xfId="20672" xr:uid="{386B481D-C6A0-42C2-8F75-B9AA45A8E27B}"/>
    <cellStyle name="Normal 19 17 3 3" xfId="7190" xr:uid="{00000000-0005-0000-0000-0000810E0000}"/>
    <cellStyle name="Normal 19 17 3 3 2" xfId="15278" xr:uid="{84939545-1CBB-4F28-8FD3-5E5522E5CDE8}"/>
    <cellStyle name="Normal 19 17 3 3 2 2" xfId="31454" xr:uid="{CC4DBDBF-CA82-447F-AF57-779C90F59A8F}"/>
    <cellStyle name="Normal 19 17 3 3 3" xfId="23366" xr:uid="{672AF73F-E567-4225-AF4A-820BE7FEEFF6}"/>
    <cellStyle name="Normal 19 17 3 4" xfId="9888" xr:uid="{9AA87D8E-F6C5-4A4E-BC3A-66D30EF87D18}"/>
    <cellStyle name="Normal 19 17 3 4 2" xfId="26064" xr:uid="{DE7C8992-E554-44AD-9357-77B161FEE940}"/>
    <cellStyle name="Normal 19 17 3 5" xfId="17976" xr:uid="{01908813-D4E2-47AA-A034-90E40961CC29}"/>
    <cellStyle name="Normal 19 17 4" xfId="3149" xr:uid="{00000000-0005-0000-0000-0000820E0000}"/>
    <cellStyle name="Normal 19 17 4 2" xfId="11237" xr:uid="{6A09A504-C70E-488C-AD36-4B901B1CDED6}"/>
    <cellStyle name="Normal 19 17 4 2 2" xfId="27413" xr:uid="{6B0D0B53-49D1-455F-83B9-60FA55562B7B}"/>
    <cellStyle name="Normal 19 17 4 3" xfId="19325" xr:uid="{B537473D-C527-4EBA-BA42-E9E62B14380D}"/>
    <cellStyle name="Normal 19 17 5" xfId="5843" xr:uid="{00000000-0005-0000-0000-0000830E0000}"/>
    <cellStyle name="Normal 19 17 5 2" xfId="13931" xr:uid="{6F73C386-0197-47AB-8C3D-D36A5D1BBE0C}"/>
    <cellStyle name="Normal 19 17 5 2 2" xfId="30107" xr:uid="{83B936B5-C314-480D-B6E5-0F1B725296D1}"/>
    <cellStyle name="Normal 19 17 5 3" xfId="22019" xr:uid="{4857CEAD-22BC-4894-BE8B-95E588F2293E}"/>
    <cellStyle name="Normal 19 17 6" xfId="8541" xr:uid="{534ED74F-7DCD-43C1-B071-F1BA76E741CC}"/>
    <cellStyle name="Normal 19 17 6 2" xfId="24717" xr:uid="{20B6AEF7-2B86-4B3F-ACE2-D34911EEFABF}"/>
    <cellStyle name="Normal 19 17 7" xfId="16629" xr:uid="{38D787CD-ADD0-4040-A809-00DA96ED5F28}"/>
    <cellStyle name="Normal 19 18" xfId="788" xr:uid="{00000000-0005-0000-0000-0000840E0000}"/>
    <cellStyle name="Normal 19 18 2" xfId="2136" xr:uid="{00000000-0005-0000-0000-0000850E0000}"/>
    <cellStyle name="Normal 19 18 2 2" xfId="4832" xr:uid="{00000000-0005-0000-0000-0000860E0000}"/>
    <cellStyle name="Normal 19 18 2 2 2" xfId="12920" xr:uid="{5EC81ABB-28E9-4D40-937C-FB9640B11F3F}"/>
    <cellStyle name="Normal 19 18 2 2 2 2" xfId="29096" xr:uid="{3BD02082-3183-427F-ADE2-CD6886F9F7AA}"/>
    <cellStyle name="Normal 19 18 2 2 3" xfId="21008" xr:uid="{0E5F49ED-70B2-4CB6-8CD1-016DF74889A0}"/>
    <cellStyle name="Normal 19 18 2 3" xfId="7526" xr:uid="{00000000-0005-0000-0000-0000870E0000}"/>
    <cellStyle name="Normal 19 18 2 3 2" xfId="15614" xr:uid="{D2F2882A-6E86-4DE2-8F5B-CAF9FAE8D6C8}"/>
    <cellStyle name="Normal 19 18 2 3 2 2" xfId="31790" xr:uid="{C8F6CD1D-5255-47CF-8411-24F05406E945}"/>
    <cellStyle name="Normal 19 18 2 3 3" xfId="23702" xr:uid="{D76876D3-329D-41CF-BA71-F8B35D9B3D62}"/>
    <cellStyle name="Normal 19 18 2 4" xfId="10224" xr:uid="{249A54C0-0B88-4B3E-8608-A92F84D19190}"/>
    <cellStyle name="Normal 19 18 2 4 2" xfId="26400" xr:uid="{9ACD46A2-F1BE-409A-ABF9-BCB11F1B00AB}"/>
    <cellStyle name="Normal 19 18 2 5" xfId="18312" xr:uid="{9787EAF3-75A8-4417-92D3-3A52B70B9563}"/>
    <cellStyle name="Normal 19 18 3" xfId="3485" xr:uid="{00000000-0005-0000-0000-0000880E0000}"/>
    <cellStyle name="Normal 19 18 3 2" xfId="11573" xr:uid="{82057152-EC1A-4380-9860-B2FC610BBE11}"/>
    <cellStyle name="Normal 19 18 3 2 2" xfId="27749" xr:uid="{2AF1B72B-FF1A-4985-B60C-2B2B99FB8C58}"/>
    <cellStyle name="Normal 19 18 3 3" xfId="19661" xr:uid="{A2110EF6-7747-4C7B-9207-677E41B82C51}"/>
    <cellStyle name="Normal 19 18 4" xfId="6179" xr:uid="{00000000-0005-0000-0000-0000890E0000}"/>
    <cellStyle name="Normal 19 18 4 2" xfId="14267" xr:uid="{F8FE3188-36D8-48B4-8A79-6564BDFC239B}"/>
    <cellStyle name="Normal 19 18 4 2 2" xfId="30443" xr:uid="{0ACC5DDE-C349-4824-A5C1-08C7D61EAA6E}"/>
    <cellStyle name="Normal 19 18 4 3" xfId="22355" xr:uid="{D0E24731-D53F-4849-BC95-4BE82D8A59F9}"/>
    <cellStyle name="Normal 19 18 5" xfId="8877" xr:uid="{7C575C1A-6732-48B2-B081-0A4858D453C5}"/>
    <cellStyle name="Normal 19 18 5 2" xfId="25053" xr:uid="{98CEC9E8-0EFF-435E-B097-02141E809D11}"/>
    <cellStyle name="Normal 19 18 6" xfId="16965" xr:uid="{68F46C80-5A75-40BF-90BB-41D77885D1BF}"/>
    <cellStyle name="Normal 19 19" xfId="1464" xr:uid="{00000000-0005-0000-0000-00008A0E0000}"/>
    <cellStyle name="Normal 19 19 2" xfId="4160" xr:uid="{00000000-0005-0000-0000-00008B0E0000}"/>
    <cellStyle name="Normal 19 19 2 2" xfId="12248" xr:uid="{A0C2C543-0A43-4F6B-A9AC-207A744B3F72}"/>
    <cellStyle name="Normal 19 19 2 2 2" xfId="28424" xr:uid="{A8C842ED-88E9-484A-A5E4-0284D45995BA}"/>
    <cellStyle name="Normal 19 19 2 3" xfId="20336" xr:uid="{DE36F003-3C66-447A-AB98-D25096626C6E}"/>
    <cellStyle name="Normal 19 19 3" xfId="6854" xr:uid="{00000000-0005-0000-0000-00008C0E0000}"/>
    <cellStyle name="Normal 19 19 3 2" xfId="14942" xr:uid="{5BF1065F-C915-4AE7-99BC-317ECCED2EB9}"/>
    <cellStyle name="Normal 19 19 3 2 2" xfId="31118" xr:uid="{837B3D50-EF50-401D-9EFC-C9348884D19D}"/>
    <cellStyle name="Normal 19 19 3 3" xfId="23030" xr:uid="{7167C7F5-3D8A-46F2-860B-E4FD7DBE470F}"/>
    <cellStyle name="Normal 19 19 4" xfId="9552" xr:uid="{FC0A1923-F6AE-48DB-8B71-4C2A0075859B}"/>
    <cellStyle name="Normal 19 19 4 2" xfId="25728" xr:uid="{8990491C-361C-4A94-A6AB-15312CC0059F}"/>
    <cellStyle name="Normal 19 19 5" xfId="17640" xr:uid="{F6AE6EA4-6776-48BF-8A4F-344A73EDDD8F}"/>
    <cellStyle name="Normal 19 2" xfId="76" xr:uid="{00000000-0005-0000-0000-00008D0E0000}"/>
    <cellStyle name="Normal 19 2 2" xfId="482" xr:uid="{00000000-0005-0000-0000-00008E0E0000}"/>
    <cellStyle name="Normal 19 2 2 2" xfId="1157" xr:uid="{00000000-0005-0000-0000-00008F0E0000}"/>
    <cellStyle name="Normal 19 2 2 2 2" xfId="2505" xr:uid="{00000000-0005-0000-0000-0000900E0000}"/>
    <cellStyle name="Normal 19 2 2 2 2 2" xfId="5201" xr:uid="{00000000-0005-0000-0000-0000910E0000}"/>
    <cellStyle name="Normal 19 2 2 2 2 2 2" xfId="13289" xr:uid="{B53EF76E-086E-459B-BDB5-991190A6A467}"/>
    <cellStyle name="Normal 19 2 2 2 2 2 2 2" xfId="29465" xr:uid="{89796E7F-E504-41D1-B118-C02818B0BAD3}"/>
    <cellStyle name="Normal 19 2 2 2 2 2 3" xfId="21377" xr:uid="{77704B2E-A771-4D58-B392-873D1EB602B5}"/>
    <cellStyle name="Normal 19 2 2 2 2 3" xfId="7895" xr:uid="{00000000-0005-0000-0000-0000920E0000}"/>
    <cellStyle name="Normal 19 2 2 2 2 3 2" xfId="15983" xr:uid="{C1BD1F11-8DAB-47F3-AAF1-F7BB656C881D}"/>
    <cellStyle name="Normal 19 2 2 2 2 3 2 2" xfId="32159" xr:uid="{3F516F6B-C555-411D-9B4B-70703229BB3D}"/>
    <cellStyle name="Normal 19 2 2 2 2 3 3" xfId="24071" xr:uid="{1CA14DC3-59B9-4221-9E38-96EAD21F7C85}"/>
    <cellStyle name="Normal 19 2 2 2 2 4" xfId="10593" xr:uid="{DA994B0F-4298-4530-A2BD-F92ABC636632}"/>
    <cellStyle name="Normal 19 2 2 2 2 4 2" xfId="26769" xr:uid="{6572DF91-0840-4AEB-9C59-6FBF496936C2}"/>
    <cellStyle name="Normal 19 2 2 2 2 5" xfId="18681" xr:uid="{D1321EC3-A19E-4522-9AEF-F0633AD4F4F8}"/>
    <cellStyle name="Normal 19 2 2 2 3" xfId="3854" xr:uid="{00000000-0005-0000-0000-0000930E0000}"/>
    <cellStyle name="Normal 19 2 2 2 3 2" xfId="11942" xr:uid="{AACE5108-05EE-4CC2-8FDC-20597A03D1A5}"/>
    <cellStyle name="Normal 19 2 2 2 3 2 2" xfId="28118" xr:uid="{E5814E11-9831-4570-9193-D189C3520F3E}"/>
    <cellStyle name="Normal 19 2 2 2 3 3" xfId="20030" xr:uid="{264616A0-4DB2-4A9F-AAFC-817BBBDFBE4F}"/>
    <cellStyle name="Normal 19 2 2 2 4" xfId="6548" xr:uid="{00000000-0005-0000-0000-0000940E0000}"/>
    <cellStyle name="Normal 19 2 2 2 4 2" xfId="14636" xr:uid="{4E6DC672-DA9E-47B9-96C7-7C93FA9D2FEE}"/>
    <cellStyle name="Normal 19 2 2 2 4 2 2" xfId="30812" xr:uid="{5DCAAFF9-DDAE-4B90-8173-5F3C1FBAC592}"/>
    <cellStyle name="Normal 19 2 2 2 4 3" xfId="22724" xr:uid="{759AB9B4-49D5-4A92-9FA2-58A28E057A5D}"/>
    <cellStyle name="Normal 19 2 2 2 5" xfId="9246" xr:uid="{82B5BE54-7AD6-4829-9FDA-D0027D0C8C7A}"/>
    <cellStyle name="Normal 19 2 2 2 5 2" xfId="25422" xr:uid="{4A9E1169-2745-44BF-9117-B2C7FEB60AE6}"/>
    <cellStyle name="Normal 19 2 2 2 6" xfId="17334" xr:uid="{94FADB55-432C-437B-A298-4989E2B5D7B0}"/>
    <cellStyle name="Normal 19 2 2 3" xfId="1833" xr:uid="{00000000-0005-0000-0000-0000950E0000}"/>
    <cellStyle name="Normal 19 2 2 3 2" xfId="4529" xr:uid="{00000000-0005-0000-0000-0000960E0000}"/>
    <cellStyle name="Normal 19 2 2 3 2 2" xfId="12617" xr:uid="{AAC7BC34-6BE3-468E-B652-79F17EDA5596}"/>
    <cellStyle name="Normal 19 2 2 3 2 2 2" xfId="28793" xr:uid="{E6E219BA-9BF8-4380-9F6B-B665A2F344E6}"/>
    <cellStyle name="Normal 19 2 2 3 2 3" xfId="20705" xr:uid="{473E2D4D-C432-449B-BEA5-31151D8CAB3E}"/>
    <cellStyle name="Normal 19 2 2 3 3" xfId="7223" xr:uid="{00000000-0005-0000-0000-0000970E0000}"/>
    <cellStyle name="Normal 19 2 2 3 3 2" xfId="15311" xr:uid="{292277AE-9E78-4EAF-B515-D5A0E346D14A}"/>
    <cellStyle name="Normal 19 2 2 3 3 2 2" xfId="31487" xr:uid="{DBD64CFB-42D5-4514-B1FC-A6A9E8B2B809}"/>
    <cellStyle name="Normal 19 2 2 3 3 3" xfId="23399" xr:uid="{B62CE984-8681-473A-BB92-08D339E2D086}"/>
    <cellStyle name="Normal 19 2 2 3 4" xfId="9921" xr:uid="{931985F6-ECED-42F7-B8F2-7D2A4B930C5C}"/>
    <cellStyle name="Normal 19 2 2 3 4 2" xfId="26097" xr:uid="{119D85BD-1938-4F35-99C8-9D3F037E8F5E}"/>
    <cellStyle name="Normal 19 2 2 3 5" xfId="18009" xr:uid="{CEF44548-7BCE-4EEC-87A6-5D0BC2174225}"/>
    <cellStyle name="Normal 19 2 2 4" xfId="3182" xr:uid="{00000000-0005-0000-0000-0000980E0000}"/>
    <cellStyle name="Normal 19 2 2 4 2" xfId="11270" xr:uid="{EFDCE424-2BCB-4318-AA49-6D8BBA560059}"/>
    <cellStyle name="Normal 19 2 2 4 2 2" xfId="27446" xr:uid="{383C1010-4BB5-4550-8DDF-4280F8165BE6}"/>
    <cellStyle name="Normal 19 2 2 4 3" xfId="19358" xr:uid="{3C43A8A8-60AF-4F39-AB6D-90CE32A5D5A8}"/>
    <cellStyle name="Normal 19 2 2 5" xfId="5876" xr:uid="{00000000-0005-0000-0000-0000990E0000}"/>
    <cellStyle name="Normal 19 2 2 5 2" xfId="13964" xr:uid="{BE724578-EE6B-47D9-BC9D-52B177DE6597}"/>
    <cellStyle name="Normal 19 2 2 5 2 2" xfId="30140" xr:uid="{6457AEC6-93EC-42B0-9457-3CA2FCCA78C4}"/>
    <cellStyle name="Normal 19 2 2 5 3" xfId="22052" xr:uid="{F70003E9-5A5A-498C-ADF8-74A1B5EC2A39}"/>
    <cellStyle name="Normal 19 2 2 6" xfId="8574" xr:uid="{75251B20-7A2C-4B8C-AA48-C008A2F599A7}"/>
    <cellStyle name="Normal 19 2 2 6 2" xfId="24750" xr:uid="{EF7EF984-EEFF-4241-BD83-CC46BA1B69BB}"/>
    <cellStyle name="Normal 19 2 2 7" xfId="16662" xr:uid="{19480738-BE16-4053-8074-CE5E2ADDBFF3}"/>
    <cellStyle name="Normal 19 2 3" xfId="821" xr:uid="{00000000-0005-0000-0000-00009A0E0000}"/>
    <cellStyle name="Normal 19 2 3 2" xfId="2169" xr:uid="{00000000-0005-0000-0000-00009B0E0000}"/>
    <cellStyle name="Normal 19 2 3 2 2" xfId="4865" xr:uid="{00000000-0005-0000-0000-00009C0E0000}"/>
    <cellStyle name="Normal 19 2 3 2 2 2" xfId="12953" xr:uid="{D575E5F9-59B4-4AD2-8D0C-894E29C0611E}"/>
    <cellStyle name="Normal 19 2 3 2 2 2 2" xfId="29129" xr:uid="{17FA49F1-A96D-4567-B268-2843136751CE}"/>
    <cellStyle name="Normal 19 2 3 2 2 3" xfId="21041" xr:uid="{66E5D280-3EED-4350-8028-D365F5A0E8E3}"/>
    <cellStyle name="Normal 19 2 3 2 3" xfId="7559" xr:uid="{00000000-0005-0000-0000-00009D0E0000}"/>
    <cellStyle name="Normal 19 2 3 2 3 2" xfId="15647" xr:uid="{47F936E7-182F-432A-B94A-7DC04AB8708A}"/>
    <cellStyle name="Normal 19 2 3 2 3 2 2" xfId="31823" xr:uid="{BD68B852-3D87-4092-969A-0E23CF0CA048}"/>
    <cellStyle name="Normal 19 2 3 2 3 3" xfId="23735" xr:uid="{E15CE6D2-9D8F-4FAF-99EE-3C7092E1F42E}"/>
    <cellStyle name="Normal 19 2 3 2 4" xfId="10257" xr:uid="{CCE3857B-4831-4E04-8858-81A58C138398}"/>
    <cellStyle name="Normal 19 2 3 2 4 2" xfId="26433" xr:uid="{01E9A45E-DBAA-4E46-9B7B-699E2D825A13}"/>
    <cellStyle name="Normal 19 2 3 2 5" xfId="18345" xr:uid="{92B9A43E-0E14-4622-AD39-83FFDBD91479}"/>
    <cellStyle name="Normal 19 2 3 3" xfId="3518" xr:uid="{00000000-0005-0000-0000-00009E0E0000}"/>
    <cellStyle name="Normal 19 2 3 3 2" xfId="11606" xr:uid="{AF51423C-54A6-4D38-AED6-9DC6064DDAE0}"/>
    <cellStyle name="Normal 19 2 3 3 2 2" xfId="27782" xr:uid="{C1BBE9FC-7CF9-4623-95D9-DADA779482C1}"/>
    <cellStyle name="Normal 19 2 3 3 3" xfId="19694" xr:uid="{38E2B66A-E625-43F1-9B9C-B2C1618B1932}"/>
    <cellStyle name="Normal 19 2 3 4" xfId="6212" xr:uid="{00000000-0005-0000-0000-00009F0E0000}"/>
    <cellStyle name="Normal 19 2 3 4 2" xfId="14300" xr:uid="{74672274-E609-4DF1-91E1-2CF877184862}"/>
    <cellStyle name="Normal 19 2 3 4 2 2" xfId="30476" xr:uid="{FA768912-15DA-48B7-A4E7-BFAF564F2850}"/>
    <cellStyle name="Normal 19 2 3 4 3" xfId="22388" xr:uid="{4EC0C882-D951-46B5-A86E-F3A8EA142690}"/>
    <cellStyle name="Normal 19 2 3 5" xfId="8910" xr:uid="{32439E09-2C66-4B78-84D1-09E0A1703B8F}"/>
    <cellStyle name="Normal 19 2 3 5 2" xfId="25086" xr:uid="{D8161CF9-4CD7-4560-8F32-DB5A9B72E77A}"/>
    <cellStyle name="Normal 19 2 3 6" xfId="16998" xr:uid="{454B3998-9329-4E4D-A271-1A202CD0FB11}"/>
    <cellStyle name="Normal 19 2 4" xfId="1497" xr:uid="{00000000-0005-0000-0000-0000A00E0000}"/>
    <cellStyle name="Normal 19 2 4 2" xfId="4193" xr:uid="{00000000-0005-0000-0000-0000A10E0000}"/>
    <cellStyle name="Normal 19 2 4 2 2" xfId="12281" xr:uid="{887E689E-5A28-4EF6-9314-44EE6B04E644}"/>
    <cellStyle name="Normal 19 2 4 2 2 2" xfId="28457" xr:uid="{4DA9CFA8-F14F-4BE0-921A-1DD3A23E2B5D}"/>
    <cellStyle name="Normal 19 2 4 2 3" xfId="20369" xr:uid="{CC61DC33-CDAB-4DD1-870A-7824812B8DBD}"/>
    <cellStyle name="Normal 19 2 4 3" xfId="6887" xr:uid="{00000000-0005-0000-0000-0000A20E0000}"/>
    <cellStyle name="Normal 19 2 4 3 2" xfId="14975" xr:uid="{9DB61654-2B63-46CC-A8EA-DB55A1A691A1}"/>
    <cellStyle name="Normal 19 2 4 3 2 2" xfId="31151" xr:uid="{66A3A772-33F5-4402-B49F-6E4B467CA2BD}"/>
    <cellStyle name="Normal 19 2 4 3 3" xfId="23063" xr:uid="{910D6E22-7AB2-48AA-897C-A9740E7DA2B3}"/>
    <cellStyle name="Normal 19 2 4 4" xfId="9585" xr:uid="{F4F8B88C-2BFD-4018-AF2B-C57B198B9F20}"/>
    <cellStyle name="Normal 19 2 4 4 2" xfId="25761" xr:uid="{7EC1BC62-1926-479F-9C38-5B9405E30002}"/>
    <cellStyle name="Normal 19 2 4 5" xfId="17673" xr:uid="{C366B4B4-C83F-4894-B5DA-B6080CF3C858}"/>
    <cellStyle name="Normal 19 2 5" xfId="2846" xr:uid="{00000000-0005-0000-0000-0000A30E0000}"/>
    <cellStyle name="Normal 19 2 5 2" xfId="10934" xr:uid="{4D40ED8A-4AD3-47FE-8A78-A8122379D7D7}"/>
    <cellStyle name="Normal 19 2 5 2 2" xfId="27110" xr:uid="{696C5BF6-1CB7-4324-87FE-C0938CAE1376}"/>
    <cellStyle name="Normal 19 2 5 3" xfId="19022" xr:uid="{7BE5210B-DD37-4B9D-B687-9F874D547264}"/>
    <cellStyle name="Normal 19 2 6" xfId="5540" xr:uid="{00000000-0005-0000-0000-0000A40E0000}"/>
    <cellStyle name="Normal 19 2 6 2" xfId="13628" xr:uid="{60A70170-DC31-45A0-B2E2-1D5DCDD47967}"/>
    <cellStyle name="Normal 19 2 6 2 2" xfId="29804" xr:uid="{2BF240E6-E5CD-4A7D-8D6E-63243318C414}"/>
    <cellStyle name="Normal 19 2 6 3" xfId="21716" xr:uid="{6F5D378D-181C-4A39-BAB1-BC797A0D8EE3}"/>
    <cellStyle name="Normal 19 2 7" xfId="8238" xr:uid="{79D3A3B9-CEDB-4E81-ACB6-EC984F507D59}"/>
    <cellStyle name="Normal 19 2 7 2" xfId="24414" xr:uid="{860C0230-5475-40C1-BB69-A560EABEE40E}"/>
    <cellStyle name="Normal 19 2 8" xfId="16326" xr:uid="{92D32376-C56F-45E8-A630-82F693761AC4}"/>
    <cellStyle name="Normal 19 20" xfId="2813" xr:uid="{00000000-0005-0000-0000-0000A50E0000}"/>
    <cellStyle name="Normal 19 20 2" xfId="10901" xr:uid="{F8D65CCE-DCB3-4D04-B8BC-74E1FDC6EE3D}"/>
    <cellStyle name="Normal 19 20 2 2" xfId="27077" xr:uid="{EADEEB81-FC03-4CAF-A42C-3A9BA7675CC2}"/>
    <cellStyle name="Normal 19 20 3" xfId="18989" xr:uid="{6A737A4C-8B7A-421F-B7FD-EDF5C6D7C6C0}"/>
    <cellStyle name="Normal 19 21" xfId="5507" xr:uid="{00000000-0005-0000-0000-0000A60E0000}"/>
    <cellStyle name="Normal 19 21 2" xfId="13595" xr:uid="{77F48E80-BACB-47E6-BAB2-0F37EB77F4FA}"/>
    <cellStyle name="Normal 19 21 2 2" xfId="29771" xr:uid="{131D5456-8746-4720-A47F-FDA80F784170}"/>
    <cellStyle name="Normal 19 21 3" xfId="21683" xr:uid="{65A5D3D3-CA54-43B0-B956-5752A866A56B}"/>
    <cellStyle name="Normal 19 22" xfId="8205" xr:uid="{458235CD-2960-4BF3-9595-9AEB715FD0ED}"/>
    <cellStyle name="Normal 19 22 2" xfId="24381" xr:uid="{E179257C-91B4-44C9-AC1D-B95C25CD4AF1}"/>
    <cellStyle name="Normal 19 23" xfId="16293" xr:uid="{DE01D0D6-9C3B-472B-A7FB-22E677A6E6CE}"/>
    <cellStyle name="Normal 19 3" xfId="102" xr:uid="{00000000-0005-0000-0000-0000A70E0000}"/>
    <cellStyle name="Normal 19 3 2" xfId="506" xr:uid="{00000000-0005-0000-0000-0000A80E0000}"/>
    <cellStyle name="Normal 19 3 2 2" xfId="1181" xr:uid="{00000000-0005-0000-0000-0000A90E0000}"/>
    <cellStyle name="Normal 19 3 2 2 2" xfId="2529" xr:uid="{00000000-0005-0000-0000-0000AA0E0000}"/>
    <cellStyle name="Normal 19 3 2 2 2 2" xfId="5225" xr:uid="{00000000-0005-0000-0000-0000AB0E0000}"/>
    <cellStyle name="Normal 19 3 2 2 2 2 2" xfId="13313" xr:uid="{A6A9DD3D-C45E-447F-9921-C9B60B0305B8}"/>
    <cellStyle name="Normal 19 3 2 2 2 2 2 2" xfId="29489" xr:uid="{33B80592-578C-469F-808B-36C3F75831C3}"/>
    <cellStyle name="Normal 19 3 2 2 2 2 3" xfId="21401" xr:uid="{F26B3E11-E9AB-4400-A5FE-55C90E869ED6}"/>
    <cellStyle name="Normal 19 3 2 2 2 3" xfId="7919" xr:uid="{00000000-0005-0000-0000-0000AC0E0000}"/>
    <cellStyle name="Normal 19 3 2 2 2 3 2" xfId="16007" xr:uid="{6661F59E-9BA4-48A8-B90D-E5E601C1AC1D}"/>
    <cellStyle name="Normal 19 3 2 2 2 3 2 2" xfId="32183" xr:uid="{9238869F-721D-45F9-831B-924297BA00FF}"/>
    <cellStyle name="Normal 19 3 2 2 2 3 3" xfId="24095" xr:uid="{5E9FCAA9-5A9D-4F11-BCC3-83775F006B26}"/>
    <cellStyle name="Normal 19 3 2 2 2 4" xfId="10617" xr:uid="{1BA7BD62-A685-4C80-BBC8-8EB9D2670345}"/>
    <cellStyle name="Normal 19 3 2 2 2 4 2" xfId="26793" xr:uid="{7A3AEA71-32DB-4556-B511-41088A8C2E9F}"/>
    <cellStyle name="Normal 19 3 2 2 2 5" xfId="18705" xr:uid="{1665C1CA-3325-4BAD-AA66-7673ECE35D79}"/>
    <cellStyle name="Normal 19 3 2 2 3" xfId="3878" xr:uid="{00000000-0005-0000-0000-0000AD0E0000}"/>
    <cellStyle name="Normal 19 3 2 2 3 2" xfId="11966" xr:uid="{BB87E498-46C1-4317-9FB2-18C8EA672ADB}"/>
    <cellStyle name="Normal 19 3 2 2 3 2 2" xfId="28142" xr:uid="{AB476A83-2210-4FBA-ACEB-9AF018D491AA}"/>
    <cellStyle name="Normal 19 3 2 2 3 3" xfId="20054" xr:uid="{817A92CC-1952-470A-982A-8ABBC6FEB81D}"/>
    <cellStyle name="Normal 19 3 2 2 4" xfId="6572" xr:uid="{00000000-0005-0000-0000-0000AE0E0000}"/>
    <cellStyle name="Normal 19 3 2 2 4 2" xfId="14660" xr:uid="{F2FB99C7-CD31-47BF-A375-0FD924140999}"/>
    <cellStyle name="Normal 19 3 2 2 4 2 2" xfId="30836" xr:uid="{0E604D99-8F9A-4E71-A6E7-BE73F056CADA}"/>
    <cellStyle name="Normal 19 3 2 2 4 3" xfId="22748" xr:uid="{6690143D-54F9-4E8B-95AB-3C5739623578}"/>
    <cellStyle name="Normal 19 3 2 2 5" xfId="9270" xr:uid="{C73A0B8B-5CF5-41F0-A8C8-BB9CBDC31FE2}"/>
    <cellStyle name="Normal 19 3 2 2 5 2" xfId="25446" xr:uid="{B38A4E76-8276-4223-83C7-71D29D2B27AE}"/>
    <cellStyle name="Normal 19 3 2 2 6" xfId="17358" xr:uid="{94A06F25-6EED-4587-BE31-C6A920E16181}"/>
    <cellStyle name="Normal 19 3 2 3" xfId="1857" xr:uid="{00000000-0005-0000-0000-0000AF0E0000}"/>
    <cellStyle name="Normal 19 3 2 3 2" xfId="4553" xr:uid="{00000000-0005-0000-0000-0000B00E0000}"/>
    <cellStyle name="Normal 19 3 2 3 2 2" xfId="12641" xr:uid="{2FF2BC17-CC64-4B73-8332-89EB99E837E1}"/>
    <cellStyle name="Normal 19 3 2 3 2 2 2" xfId="28817" xr:uid="{649D525C-CB45-4AB0-A9DA-416758EC837B}"/>
    <cellStyle name="Normal 19 3 2 3 2 3" xfId="20729" xr:uid="{98D275F3-4661-46D0-93C0-1F9A7F3475BF}"/>
    <cellStyle name="Normal 19 3 2 3 3" xfId="7247" xr:uid="{00000000-0005-0000-0000-0000B10E0000}"/>
    <cellStyle name="Normal 19 3 2 3 3 2" xfId="15335" xr:uid="{AFEDF128-67B1-44F8-ACC6-44B50E860FC6}"/>
    <cellStyle name="Normal 19 3 2 3 3 2 2" xfId="31511" xr:uid="{58A1C4F8-958C-4436-8025-3198BE5B3617}"/>
    <cellStyle name="Normal 19 3 2 3 3 3" xfId="23423" xr:uid="{E4B41EDD-4228-488B-9F79-2BE60723CF48}"/>
    <cellStyle name="Normal 19 3 2 3 4" xfId="9945" xr:uid="{FE2011DC-1348-4E51-B43F-2C693144996C}"/>
    <cellStyle name="Normal 19 3 2 3 4 2" xfId="26121" xr:uid="{4366E731-CFAC-4057-9538-561CD135A3D9}"/>
    <cellStyle name="Normal 19 3 2 3 5" xfId="18033" xr:uid="{8CEB21B9-67B7-4071-98D1-A3458A6DAB41}"/>
    <cellStyle name="Normal 19 3 2 4" xfId="3206" xr:uid="{00000000-0005-0000-0000-0000B20E0000}"/>
    <cellStyle name="Normal 19 3 2 4 2" xfId="11294" xr:uid="{C6B9815D-59D2-4475-B072-F63E90C7345C}"/>
    <cellStyle name="Normal 19 3 2 4 2 2" xfId="27470" xr:uid="{3DF068B4-EE19-4E6C-9CB2-A448C363390B}"/>
    <cellStyle name="Normal 19 3 2 4 3" xfId="19382" xr:uid="{90FBFFB7-735A-42CA-AA7F-E4B72B7C9680}"/>
    <cellStyle name="Normal 19 3 2 5" xfId="5900" xr:uid="{00000000-0005-0000-0000-0000B30E0000}"/>
    <cellStyle name="Normal 19 3 2 5 2" xfId="13988" xr:uid="{6A4F9316-28A9-43CB-8CF8-FF10A690B837}"/>
    <cellStyle name="Normal 19 3 2 5 2 2" xfId="30164" xr:uid="{618B7EDF-EC0F-4B7B-9BEE-EEEC75AD82CA}"/>
    <cellStyle name="Normal 19 3 2 5 3" xfId="22076" xr:uid="{CF7E63B8-70A4-4528-A06C-E575ABE06117}"/>
    <cellStyle name="Normal 19 3 2 6" xfId="8598" xr:uid="{1BC6D086-62F9-44B0-8541-92E5ABAA5717}"/>
    <cellStyle name="Normal 19 3 2 6 2" xfId="24774" xr:uid="{C2BDFF3A-2060-4A13-A21B-A60D6128FFA7}"/>
    <cellStyle name="Normal 19 3 2 7" xfId="16686" xr:uid="{249A13AB-3EEB-40C8-9CC2-949C852A00FF}"/>
    <cellStyle name="Normal 19 3 3" xfId="845" xr:uid="{00000000-0005-0000-0000-0000B40E0000}"/>
    <cellStyle name="Normal 19 3 3 2" xfId="2193" xr:uid="{00000000-0005-0000-0000-0000B50E0000}"/>
    <cellStyle name="Normal 19 3 3 2 2" xfId="4889" xr:uid="{00000000-0005-0000-0000-0000B60E0000}"/>
    <cellStyle name="Normal 19 3 3 2 2 2" xfId="12977" xr:uid="{54720173-9D32-4A72-8DCD-DE3754D3C5CE}"/>
    <cellStyle name="Normal 19 3 3 2 2 2 2" xfId="29153" xr:uid="{2C44FB73-E539-4334-B098-C517EB3D6573}"/>
    <cellStyle name="Normal 19 3 3 2 2 3" xfId="21065" xr:uid="{66F45998-B3C5-4739-A610-ED97CD545B16}"/>
    <cellStyle name="Normal 19 3 3 2 3" xfId="7583" xr:uid="{00000000-0005-0000-0000-0000B70E0000}"/>
    <cellStyle name="Normal 19 3 3 2 3 2" xfId="15671" xr:uid="{4A85BC36-C0E4-44D9-A0F4-4E7B84D81B3C}"/>
    <cellStyle name="Normal 19 3 3 2 3 2 2" xfId="31847" xr:uid="{F2505812-2D4C-49FC-9845-4880A2451DCE}"/>
    <cellStyle name="Normal 19 3 3 2 3 3" xfId="23759" xr:uid="{D48D4F0C-266A-4C93-A7FC-82FAB0D8D4E2}"/>
    <cellStyle name="Normal 19 3 3 2 4" xfId="10281" xr:uid="{2A88B260-A01D-4180-A4D1-61DA1E792355}"/>
    <cellStyle name="Normal 19 3 3 2 4 2" xfId="26457" xr:uid="{82E4720E-E542-4B3A-BADB-78A4DF68DDF3}"/>
    <cellStyle name="Normal 19 3 3 2 5" xfId="18369" xr:uid="{612E0BB7-57D4-46BD-BAD1-9D64B1F67AC2}"/>
    <cellStyle name="Normal 19 3 3 3" xfId="3542" xr:uid="{00000000-0005-0000-0000-0000B80E0000}"/>
    <cellStyle name="Normal 19 3 3 3 2" xfId="11630" xr:uid="{A8D5E16A-628C-4AAE-8B5E-AFDE59F66520}"/>
    <cellStyle name="Normal 19 3 3 3 2 2" xfId="27806" xr:uid="{BDAB4590-A99E-4416-95A2-0DADAF862E5F}"/>
    <cellStyle name="Normal 19 3 3 3 3" xfId="19718" xr:uid="{00515833-BAB9-499E-9ECE-3B5979E0E49C}"/>
    <cellStyle name="Normal 19 3 3 4" xfId="6236" xr:uid="{00000000-0005-0000-0000-0000B90E0000}"/>
    <cellStyle name="Normal 19 3 3 4 2" xfId="14324" xr:uid="{F7F33296-CD12-463B-A002-853BAF11B84A}"/>
    <cellStyle name="Normal 19 3 3 4 2 2" xfId="30500" xr:uid="{217AF871-6E2B-4F6F-A9B3-AA026BBADE9D}"/>
    <cellStyle name="Normal 19 3 3 4 3" xfId="22412" xr:uid="{C388F893-0B7A-4254-940D-B9E01B86BE08}"/>
    <cellStyle name="Normal 19 3 3 5" xfId="8934" xr:uid="{97736EC0-39D4-4CD7-B5F1-257882F573B4}"/>
    <cellStyle name="Normal 19 3 3 5 2" xfId="25110" xr:uid="{E78BAF0B-1CDB-4E7D-B0F1-21DDAB81ECF5}"/>
    <cellStyle name="Normal 19 3 3 6" xfId="17022" xr:uid="{3FE59360-D2BE-494D-8A60-44BC0F48D248}"/>
    <cellStyle name="Normal 19 3 4" xfId="1521" xr:uid="{00000000-0005-0000-0000-0000BA0E0000}"/>
    <cellStyle name="Normal 19 3 4 2" xfId="4217" xr:uid="{00000000-0005-0000-0000-0000BB0E0000}"/>
    <cellStyle name="Normal 19 3 4 2 2" xfId="12305" xr:uid="{5F3E3773-719A-4047-8EFE-4E9605C86F54}"/>
    <cellStyle name="Normal 19 3 4 2 2 2" xfId="28481" xr:uid="{C021E838-2389-4424-A4FA-CA937E4266BD}"/>
    <cellStyle name="Normal 19 3 4 2 3" xfId="20393" xr:uid="{4E92EC1D-86BC-4CF5-A131-62A00DFB3338}"/>
    <cellStyle name="Normal 19 3 4 3" xfId="6911" xr:uid="{00000000-0005-0000-0000-0000BC0E0000}"/>
    <cellStyle name="Normal 19 3 4 3 2" xfId="14999" xr:uid="{FF76E405-7491-422D-9559-936D8DB13F42}"/>
    <cellStyle name="Normal 19 3 4 3 2 2" xfId="31175" xr:uid="{0C212BB6-61BA-4330-96DF-FA171238B7BC}"/>
    <cellStyle name="Normal 19 3 4 3 3" xfId="23087" xr:uid="{F4435C9F-7B39-4BB2-B265-A91322A1C264}"/>
    <cellStyle name="Normal 19 3 4 4" xfId="9609" xr:uid="{5695DE7B-6348-41B1-9E80-6CA8AF66F288}"/>
    <cellStyle name="Normal 19 3 4 4 2" xfId="25785" xr:uid="{CB7BAFC8-C4C6-4A59-A3D0-CECCCC08C23C}"/>
    <cellStyle name="Normal 19 3 4 5" xfId="17697" xr:uid="{835E5281-212F-4D2B-B2B3-9F3BAA01368E}"/>
    <cellStyle name="Normal 19 3 5" xfId="2870" xr:uid="{00000000-0005-0000-0000-0000BD0E0000}"/>
    <cellStyle name="Normal 19 3 5 2" xfId="10958" xr:uid="{85863740-1A97-40DD-953C-5A76F58EDD03}"/>
    <cellStyle name="Normal 19 3 5 2 2" xfId="27134" xr:uid="{731697D4-047D-4907-9D3F-49AFDD1D0222}"/>
    <cellStyle name="Normal 19 3 5 3" xfId="19046" xr:uid="{949F65D8-A998-493A-B538-9306F52E8EC2}"/>
    <cellStyle name="Normal 19 3 6" xfId="5564" xr:uid="{00000000-0005-0000-0000-0000BE0E0000}"/>
    <cellStyle name="Normal 19 3 6 2" xfId="13652" xr:uid="{D270D330-39E1-4CE7-BEB7-565EDC614285}"/>
    <cellStyle name="Normal 19 3 6 2 2" xfId="29828" xr:uid="{42A79302-9340-4C2A-8DB6-721CD2DCAC81}"/>
    <cellStyle name="Normal 19 3 6 3" xfId="21740" xr:uid="{F6C8D17F-A0A9-448B-9646-88FABE7E1E1F}"/>
    <cellStyle name="Normal 19 3 7" xfId="8262" xr:uid="{6FD297F2-66DE-43E0-B33B-BC425728380E}"/>
    <cellStyle name="Normal 19 3 7 2" xfId="24438" xr:uid="{38B68702-79A6-4DFA-A18D-9ECA15DCB2C1}"/>
    <cellStyle name="Normal 19 3 8" xfId="16350" xr:uid="{BCCA3BD1-4587-4C9E-A343-6B30D1C9BB05}"/>
    <cellStyle name="Normal 19 4" xfId="61" xr:uid="{00000000-0005-0000-0000-0000BF0E0000}"/>
    <cellStyle name="Normal 19 4 2" xfId="467" xr:uid="{00000000-0005-0000-0000-0000C00E0000}"/>
    <cellStyle name="Normal 19 4 2 2" xfId="1142" xr:uid="{00000000-0005-0000-0000-0000C10E0000}"/>
    <cellStyle name="Normal 19 4 2 2 2" xfId="2490" xr:uid="{00000000-0005-0000-0000-0000C20E0000}"/>
    <cellStyle name="Normal 19 4 2 2 2 2" xfId="5186" xr:uid="{00000000-0005-0000-0000-0000C30E0000}"/>
    <cellStyle name="Normal 19 4 2 2 2 2 2" xfId="13274" xr:uid="{22306E0C-E455-4C60-B03E-32E958AB75FF}"/>
    <cellStyle name="Normal 19 4 2 2 2 2 2 2" xfId="29450" xr:uid="{3FB5435F-D058-4731-8F2A-44DCDAF497A2}"/>
    <cellStyle name="Normal 19 4 2 2 2 2 3" xfId="21362" xr:uid="{DA32998A-5FD9-4620-979E-EB92F7461609}"/>
    <cellStyle name="Normal 19 4 2 2 2 3" xfId="7880" xr:uid="{00000000-0005-0000-0000-0000C40E0000}"/>
    <cellStyle name="Normal 19 4 2 2 2 3 2" xfId="15968" xr:uid="{D4F3522F-F6E2-478C-AF8D-CCB8A2B166DA}"/>
    <cellStyle name="Normal 19 4 2 2 2 3 2 2" xfId="32144" xr:uid="{55D0E518-D55E-438B-B832-BC5590746EF6}"/>
    <cellStyle name="Normal 19 4 2 2 2 3 3" xfId="24056" xr:uid="{5C01F35F-B32D-4655-BC33-5D1CD16CA07A}"/>
    <cellStyle name="Normal 19 4 2 2 2 4" xfId="10578" xr:uid="{3B2776FF-4044-4CBB-9E97-D75878D11694}"/>
    <cellStyle name="Normal 19 4 2 2 2 4 2" xfId="26754" xr:uid="{73FEC76E-F880-46DC-BE9D-0C36861292ED}"/>
    <cellStyle name="Normal 19 4 2 2 2 5" xfId="18666" xr:uid="{3F3681EF-C45C-4710-8CDA-8958CEF539E0}"/>
    <cellStyle name="Normal 19 4 2 2 3" xfId="3839" xr:uid="{00000000-0005-0000-0000-0000C50E0000}"/>
    <cellStyle name="Normal 19 4 2 2 3 2" xfId="11927" xr:uid="{64EDEC38-DFD9-4390-8114-687925C1DA28}"/>
    <cellStyle name="Normal 19 4 2 2 3 2 2" xfId="28103" xr:uid="{E60C033E-FB00-4E43-B5B1-B31B7F761F01}"/>
    <cellStyle name="Normal 19 4 2 2 3 3" xfId="20015" xr:uid="{727C6D7D-F17C-40FC-91A0-2EF56C2E4396}"/>
    <cellStyle name="Normal 19 4 2 2 4" xfId="6533" xr:uid="{00000000-0005-0000-0000-0000C60E0000}"/>
    <cellStyle name="Normal 19 4 2 2 4 2" xfId="14621" xr:uid="{14D734DC-85D1-421B-AFD2-964466E10444}"/>
    <cellStyle name="Normal 19 4 2 2 4 2 2" xfId="30797" xr:uid="{3E967782-259A-44C1-A6F7-DE35E1F225C7}"/>
    <cellStyle name="Normal 19 4 2 2 4 3" xfId="22709" xr:uid="{8ACB63C3-3612-46D9-867C-A2077676CD9F}"/>
    <cellStyle name="Normal 19 4 2 2 5" xfId="9231" xr:uid="{4B618D79-DD83-43D5-B4B3-C44FD83EE63C}"/>
    <cellStyle name="Normal 19 4 2 2 5 2" xfId="25407" xr:uid="{9E84D589-C8F0-464D-ABEC-4465FE2E9DC2}"/>
    <cellStyle name="Normal 19 4 2 2 6" xfId="17319" xr:uid="{4CF446D4-3206-42CC-8C9D-C595E01DBB87}"/>
    <cellStyle name="Normal 19 4 2 3" xfId="1818" xr:uid="{00000000-0005-0000-0000-0000C70E0000}"/>
    <cellStyle name="Normal 19 4 2 3 2" xfId="4514" xr:uid="{00000000-0005-0000-0000-0000C80E0000}"/>
    <cellStyle name="Normal 19 4 2 3 2 2" xfId="12602" xr:uid="{BA31DE3A-D5A4-424F-8566-E71E3AC2A158}"/>
    <cellStyle name="Normal 19 4 2 3 2 2 2" xfId="28778" xr:uid="{0D2844A3-890D-4ABF-BC09-E3E99BFFC0A8}"/>
    <cellStyle name="Normal 19 4 2 3 2 3" xfId="20690" xr:uid="{84D15493-CB03-4622-9BD6-CAB326FC49DC}"/>
    <cellStyle name="Normal 19 4 2 3 3" xfId="7208" xr:uid="{00000000-0005-0000-0000-0000C90E0000}"/>
    <cellStyle name="Normal 19 4 2 3 3 2" xfId="15296" xr:uid="{5216ED24-447B-45B5-918B-5C711A588FB4}"/>
    <cellStyle name="Normal 19 4 2 3 3 2 2" xfId="31472" xr:uid="{2A45C904-7F2C-4079-8FC4-932EBDBCF3AE}"/>
    <cellStyle name="Normal 19 4 2 3 3 3" xfId="23384" xr:uid="{E9E92345-4777-4458-B20B-CB7535871887}"/>
    <cellStyle name="Normal 19 4 2 3 4" xfId="9906" xr:uid="{D213F76F-7E8A-4BDD-81A1-BD4BBF16DEE4}"/>
    <cellStyle name="Normal 19 4 2 3 4 2" xfId="26082" xr:uid="{50E47BA4-75FD-4BF3-AAB4-E0E2AC32E874}"/>
    <cellStyle name="Normal 19 4 2 3 5" xfId="17994" xr:uid="{B2078B7A-F9D3-4CE6-8DA6-A10B9B476F8E}"/>
    <cellStyle name="Normal 19 4 2 4" xfId="3167" xr:uid="{00000000-0005-0000-0000-0000CA0E0000}"/>
    <cellStyle name="Normal 19 4 2 4 2" xfId="11255" xr:uid="{8720BCDC-04DD-43D3-B51C-36872F43B5D2}"/>
    <cellStyle name="Normal 19 4 2 4 2 2" xfId="27431" xr:uid="{4B6377AB-D265-4F7C-A23F-3A0078CC5209}"/>
    <cellStyle name="Normal 19 4 2 4 3" xfId="19343" xr:uid="{8F3DAFD4-AA4D-4AED-8C89-63406FB1C147}"/>
    <cellStyle name="Normal 19 4 2 5" xfId="5861" xr:uid="{00000000-0005-0000-0000-0000CB0E0000}"/>
    <cellStyle name="Normal 19 4 2 5 2" xfId="13949" xr:uid="{C9674907-5032-47D2-A7E6-FD09F616D232}"/>
    <cellStyle name="Normal 19 4 2 5 2 2" xfId="30125" xr:uid="{A072F027-BDF4-4501-B73F-A82A614AE9E0}"/>
    <cellStyle name="Normal 19 4 2 5 3" xfId="22037" xr:uid="{502A91DC-114F-4E8A-9476-FD2F7DB22B0A}"/>
    <cellStyle name="Normal 19 4 2 6" xfId="8559" xr:uid="{5BD7BF17-EE75-416C-96DD-2F1A8DB6D001}"/>
    <cellStyle name="Normal 19 4 2 6 2" xfId="24735" xr:uid="{AB4FE439-C427-4CB3-B3C3-69F73E780E69}"/>
    <cellStyle name="Normal 19 4 2 7" xfId="16647" xr:uid="{6E09BDC8-280E-43E6-B68F-2846127BF242}"/>
    <cellStyle name="Normal 19 4 3" xfId="806" xr:uid="{00000000-0005-0000-0000-0000CC0E0000}"/>
    <cellStyle name="Normal 19 4 3 2" xfId="2154" xr:uid="{00000000-0005-0000-0000-0000CD0E0000}"/>
    <cellStyle name="Normal 19 4 3 2 2" xfId="4850" xr:uid="{00000000-0005-0000-0000-0000CE0E0000}"/>
    <cellStyle name="Normal 19 4 3 2 2 2" xfId="12938" xr:uid="{2E635984-C07D-4F33-AF7C-3F36D1BB1EC9}"/>
    <cellStyle name="Normal 19 4 3 2 2 2 2" xfId="29114" xr:uid="{D3EED1C0-0475-40BA-8376-52864775C9EC}"/>
    <cellStyle name="Normal 19 4 3 2 2 3" xfId="21026" xr:uid="{149E3361-11ED-4DA2-B334-8C2C7273B8BD}"/>
    <cellStyle name="Normal 19 4 3 2 3" xfId="7544" xr:uid="{00000000-0005-0000-0000-0000CF0E0000}"/>
    <cellStyle name="Normal 19 4 3 2 3 2" xfId="15632" xr:uid="{1BB3D7CC-4C85-44BC-8292-C10DAF64007D}"/>
    <cellStyle name="Normal 19 4 3 2 3 2 2" xfId="31808" xr:uid="{3958C85B-B46C-4616-8BE1-8CB18B0DFF16}"/>
    <cellStyle name="Normal 19 4 3 2 3 3" xfId="23720" xr:uid="{96DD1E0D-A115-4DC4-9E21-C0A175A55BC8}"/>
    <cellStyle name="Normal 19 4 3 2 4" xfId="10242" xr:uid="{48A07055-B2FB-406B-BF05-40B6BB597370}"/>
    <cellStyle name="Normal 19 4 3 2 4 2" xfId="26418" xr:uid="{32CF0084-B313-4377-975A-CCC55BE99C1B}"/>
    <cellStyle name="Normal 19 4 3 2 5" xfId="18330" xr:uid="{63D3EF86-7D61-4623-8C2D-E8FF3B4D819D}"/>
    <cellStyle name="Normal 19 4 3 3" xfId="3503" xr:uid="{00000000-0005-0000-0000-0000D00E0000}"/>
    <cellStyle name="Normal 19 4 3 3 2" xfId="11591" xr:uid="{433CA846-AFDE-47EB-B138-A57AEAAB7A8E}"/>
    <cellStyle name="Normal 19 4 3 3 2 2" xfId="27767" xr:uid="{0BD50A63-4AEF-47DB-9112-22D15B71E8F9}"/>
    <cellStyle name="Normal 19 4 3 3 3" xfId="19679" xr:uid="{EE5484FE-2FDC-4D65-8CF9-778C62271E6E}"/>
    <cellStyle name="Normal 19 4 3 4" xfId="6197" xr:uid="{00000000-0005-0000-0000-0000D10E0000}"/>
    <cellStyle name="Normal 19 4 3 4 2" xfId="14285" xr:uid="{B768DCEB-5645-4942-9484-92A70E875C13}"/>
    <cellStyle name="Normal 19 4 3 4 2 2" xfId="30461" xr:uid="{C55A5E2B-F7BA-4CAD-900B-7F32FC56E9B1}"/>
    <cellStyle name="Normal 19 4 3 4 3" xfId="22373" xr:uid="{F64AB06E-D0CA-4B0A-BC84-D88DA9FF7E5B}"/>
    <cellStyle name="Normal 19 4 3 5" xfId="8895" xr:uid="{39D402D3-D1E9-4158-A6A8-794DCCFFFAA2}"/>
    <cellStyle name="Normal 19 4 3 5 2" xfId="25071" xr:uid="{272F4BE3-221B-4520-9AD5-94ABBFE01103}"/>
    <cellStyle name="Normal 19 4 3 6" xfId="16983" xr:uid="{0247750E-419F-4FAC-BF47-E93BB1B65856}"/>
    <cellStyle name="Normal 19 4 4" xfId="1482" xr:uid="{00000000-0005-0000-0000-0000D20E0000}"/>
    <cellStyle name="Normal 19 4 4 2" xfId="4178" xr:uid="{00000000-0005-0000-0000-0000D30E0000}"/>
    <cellStyle name="Normal 19 4 4 2 2" xfId="12266" xr:uid="{0B17045D-C777-43CF-B6F2-417DE93E4799}"/>
    <cellStyle name="Normal 19 4 4 2 2 2" xfId="28442" xr:uid="{FDFD5059-E927-40B1-96B2-A933A3EFDDC2}"/>
    <cellStyle name="Normal 19 4 4 2 3" xfId="20354" xr:uid="{609E2779-B187-43F7-9E1E-94052F39C9BC}"/>
    <cellStyle name="Normal 19 4 4 3" xfId="6872" xr:uid="{00000000-0005-0000-0000-0000D40E0000}"/>
    <cellStyle name="Normal 19 4 4 3 2" xfId="14960" xr:uid="{51AD476F-7C90-45A5-B605-8281C2B47C1C}"/>
    <cellStyle name="Normal 19 4 4 3 2 2" xfId="31136" xr:uid="{53701FD7-9D0A-49AF-A344-9867293D23D7}"/>
    <cellStyle name="Normal 19 4 4 3 3" xfId="23048" xr:uid="{4590B527-E905-4CF8-9FD2-B2E47F8A5D7A}"/>
    <cellStyle name="Normal 19 4 4 4" xfId="9570" xr:uid="{AEBFEA46-33E1-4A40-9065-BC387E8E2D70}"/>
    <cellStyle name="Normal 19 4 4 4 2" xfId="25746" xr:uid="{1134F7D3-C6B3-4CF9-8D5A-B51E776977DA}"/>
    <cellStyle name="Normal 19 4 4 5" xfId="17658" xr:uid="{05F2F154-6A16-47FD-874A-63B0E1FF9210}"/>
    <cellStyle name="Normal 19 4 5" xfId="2831" xr:uid="{00000000-0005-0000-0000-0000D50E0000}"/>
    <cellStyle name="Normal 19 4 5 2" xfId="10919" xr:uid="{B4E3EE74-DFFF-4DF9-B75A-58CBB33A2661}"/>
    <cellStyle name="Normal 19 4 5 2 2" xfId="27095" xr:uid="{ACAFEE66-EE8E-4F65-9404-09DB00B0BE69}"/>
    <cellStyle name="Normal 19 4 5 3" xfId="19007" xr:uid="{9A3C6CD0-BEFB-4331-813B-5172BBD476E1}"/>
    <cellStyle name="Normal 19 4 6" xfId="5525" xr:uid="{00000000-0005-0000-0000-0000D60E0000}"/>
    <cellStyle name="Normal 19 4 6 2" xfId="13613" xr:uid="{BEAE227B-0BC7-45B7-A16C-F8130CD3476E}"/>
    <cellStyle name="Normal 19 4 6 2 2" xfId="29789" xr:uid="{7AEBC4F8-B19A-4AED-8DDC-C3E6E2ECBBB7}"/>
    <cellStyle name="Normal 19 4 6 3" xfId="21701" xr:uid="{63A484AC-7726-4DC5-9C82-48879946F8C0}"/>
    <cellStyle name="Normal 19 4 7" xfId="8223" xr:uid="{D9A31DCB-8916-425D-A878-9E95303075FE}"/>
    <cellStyle name="Normal 19 4 7 2" xfId="24399" xr:uid="{BB5F141D-53B1-4D51-A368-F28B2BC2F471}"/>
    <cellStyle name="Normal 19 4 8" xfId="16311" xr:uid="{81CFFE07-8CD2-40E7-8C83-F23E39E04F29}"/>
    <cellStyle name="Normal 19 5" xfId="170" xr:uid="{00000000-0005-0000-0000-0000D70E0000}"/>
    <cellStyle name="Normal 19 5 2" xfId="558" xr:uid="{00000000-0005-0000-0000-0000D80E0000}"/>
    <cellStyle name="Normal 19 5 2 2" xfId="1233" xr:uid="{00000000-0005-0000-0000-0000D90E0000}"/>
    <cellStyle name="Normal 19 5 2 2 2" xfId="2581" xr:uid="{00000000-0005-0000-0000-0000DA0E0000}"/>
    <cellStyle name="Normal 19 5 2 2 2 2" xfId="5277" xr:uid="{00000000-0005-0000-0000-0000DB0E0000}"/>
    <cellStyle name="Normal 19 5 2 2 2 2 2" xfId="13365" xr:uid="{AC33B2BF-607C-43B5-83E6-91C09D96B85C}"/>
    <cellStyle name="Normal 19 5 2 2 2 2 2 2" xfId="29541" xr:uid="{302F7237-0A30-4C6A-AC0F-6548F4957717}"/>
    <cellStyle name="Normal 19 5 2 2 2 2 3" xfId="21453" xr:uid="{D8AFAD01-89AA-4DE8-A742-0AD5D85A0CF1}"/>
    <cellStyle name="Normal 19 5 2 2 2 3" xfId="7971" xr:uid="{00000000-0005-0000-0000-0000DC0E0000}"/>
    <cellStyle name="Normal 19 5 2 2 2 3 2" xfId="16059" xr:uid="{AC3686F3-559E-4750-AF43-4537D9F20A0D}"/>
    <cellStyle name="Normal 19 5 2 2 2 3 2 2" xfId="32235" xr:uid="{55AAAA57-6C47-465F-9535-EB46DEC7A39B}"/>
    <cellStyle name="Normal 19 5 2 2 2 3 3" xfId="24147" xr:uid="{82721928-BD2D-43A5-8773-82E5547E1E9B}"/>
    <cellStyle name="Normal 19 5 2 2 2 4" xfId="10669" xr:uid="{CD28283A-F725-480A-925F-54CF5B8A3CD8}"/>
    <cellStyle name="Normal 19 5 2 2 2 4 2" xfId="26845" xr:uid="{E764E985-87DF-4A85-BE2B-F666108F3141}"/>
    <cellStyle name="Normal 19 5 2 2 2 5" xfId="18757" xr:uid="{D983E05F-0DBC-4A3A-B6DD-9507B2C0FD63}"/>
    <cellStyle name="Normal 19 5 2 2 3" xfId="3930" xr:uid="{00000000-0005-0000-0000-0000DD0E0000}"/>
    <cellStyle name="Normal 19 5 2 2 3 2" xfId="12018" xr:uid="{B78A7F92-4E10-41DE-9926-C2CBF9CD0504}"/>
    <cellStyle name="Normal 19 5 2 2 3 2 2" xfId="28194" xr:uid="{8E611BC2-5E88-434D-98D5-0679A1BC4C5E}"/>
    <cellStyle name="Normal 19 5 2 2 3 3" xfId="20106" xr:uid="{2F5DBF24-D29A-4A03-AEA1-C872CE2C1A14}"/>
    <cellStyle name="Normal 19 5 2 2 4" xfId="6624" xr:uid="{00000000-0005-0000-0000-0000DE0E0000}"/>
    <cellStyle name="Normal 19 5 2 2 4 2" xfId="14712" xr:uid="{6C0416E5-1E3C-4306-B53E-EBFE5F156334}"/>
    <cellStyle name="Normal 19 5 2 2 4 2 2" xfId="30888" xr:uid="{971374EB-B3C8-4DDA-8362-F47FD28D6DBC}"/>
    <cellStyle name="Normal 19 5 2 2 4 3" xfId="22800" xr:uid="{3853A5B0-9359-48E0-BBA5-80E408BAF51E}"/>
    <cellStyle name="Normal 19 5 2 2 5" xfId="9322" xr:uid="{65866440-231C-4A5A-8871-B8F8E089462F}"/>
    <cellStyle name="Normal 19 5 2 2 5 2" xfId="25498" xr:uid="{8D57FC7B-2ED0-4116-BF78-EB3D59F775DA}"/>
    <cellStyle name="Normal 19 5 2 2 6" xfId="17410" xr:uid="{F00A418F-AC90-45DE-A5E6-52B2D02FF6F2}"/>
    <cellStyle name="Normal 19 5 2 3" xfId="1909" xr:uid="{00000000-0005-0000-0000-0000DF0E0000}"/>
    <cellStyle name="Normal 19 5 2 3 2" xfId="4605" xr:uid="{00000000-0005-0000-0000-0000E00E0000}"/>
    <cellStyle name="Normal 19 5 2 3 2 2" xfId="12693" xr:uid="{84B88A4B-23CD-4BAD-8E4D-D6A1CA9C4AB3}"/>
    <cellStyle name="Normal 19 5 2 3 2 2 2" xfId="28869" xr:uid="{7FF43182-E84F-4DE1-BD0E-91ED8A6D2F44}"/>
    <cellStyle name="Normal 19 5 2 3 2 3" xfId="20781" xr:uid="{18DD4A16-AF2C-4A6A-B126-1D4C507D228A}"/>
    <cellStyle name="Normal 19 5 2 3 3" xfId="7299" xr:uid="{00000000-0005-0000-0000-0000E10E0000}"/>
    <cellStyle name="Normal 19 5 2 3 3 2" xfId="15387" xr:uid="{007850E6-2FFE-498A-8ED8-21F1DBE2A0E4}"/>
    <cellStyle name="Normal 19 5 2 3 3 2 2" xfId="31563" xr:uid="{BABFD345-D6DE-4B9B-9A47-3CC0FB04C83E}"/>
    <cellStyle name="Normal 19 5 2 3 3 3" xfId="23475" xr:uid="{CF42F0CA-B255-452F-AD6D-CC9C8D894CDE}"/>
    <cellStyle name="Normal 19 5 2 3 4" xfId="9997" xr:uid="{369E998B-67F2-46EF-9A3A-22B70A6E7C73}"/>
    <cellStyle name="Normal 19 5 2 3 4 2" xfId="26173" xr:uid="{7199C74A-EDF0-4ED0-930C-19C1E53CA0D0}"/>
    <cellStyle name="Normal 19 5 2 3 5" xfId="18085" xr:uid="{8435EE05-3EF5-4EAA-A4F2-2F3319FF6817}"/>
    <cellStyle name="Normal 19 5 2 4" xfId="3258" xr:uid="{00000000-0005-0000-0000-0000E20E0000}"/>
    <cellStyle name="Normal 19 5 2 4 2" xfId="11346" xr:uid="{DCDC7F6F-A876-4F7F-A851-F27182927A63}"/>
    <cellStyle name="Normal 19 5 2 4 2 2" xfId="27522" xr:uid="{4198292F-9CAE-40DD-9935-6633540475DB}"/>
    <cellStyle name="Normal 19 5 2 4 3" xfId="19434" xr:uid="{B89C5BD6-1B09-429F-9C07-520BC3BEA203}"/>
    <cellStyle name="Normal 19 5 2 5" xfId="5952" xr:uid="{00000000-0005-0000-0000-0000E30E0000}"/>
    <cellStyle name="Normal 19 5 2 5 2" xfId="14040" xr:uid="{FCEA288D-31FC-4E76-BD0C-688F6F8FB819}"/>
    <cellStyle name="Normal 19 5 2 5 2 2" xfId="30216" xr:uid="{D9CD21A0-53A6-4D68-BC20-F0A2C081B3CB}"/>
    <cellStyle name="Normal 19 5 2 5 3" xfId="22128" xr:uid="{279F6A25-C6CA-4BFC-BF80-3AC1913EE717}"/>
    <cellStyle name="Normal 19 5 2 6" xfId="8650" xr:uid="{D5B482CC-9183-4568-BA7E-DFB032C0C06E}"/>
    <cellStyle name="Normal 19 5 2 6 2" xfId="24826" xr:uid="{D7322040-1898-49CA-8887-831FF381773D}"/>
    <cellStyle name="Normal 19 5 2 7" xfId="16738" xr:uid="{5C7023A8-D2F7-489D-B0AA-4337782E2433}"/>
    <cellStyle name="Normal 19 5 3" xfId="897" xr:uid="{00000000-0005-0000-0000-0000E40E0000}"/>
    <cellStyle name="Normal 19 5 3 2" xfId="2245" xr:uid="{00000000-0005-0000-0000-0000E50E0000}"/>
    <cellStyle name="Normal 19 5 3 2 2" xfId="4941" xr:uid="{00000000-0005-0000-0000-0000E60E0000}"/>
    <cellStyle name="Normal 19 5 3 2 2 2" xfId="13029" xr:uid="{C484D9CC-0A80-4869-B8D4-F15EA5C52132}"/>
    <cellStyle name="Normal 19 5 3 2 2 2 2" xfId="29205" xr:uid="{1B1DE08F-EB7C-429B-8AE4-AF5F31BD1E72}"/>
    <cellStyle name="Normal 19 5 3 2 2 3" xfId="21117" xr:uid="{8E2F3FA1-10FA-47A3-87DA-30F88ED02DE5}"/>
    <cellStyle name="Normal 19 5 3 2 3" xfId="7635" xr:uid="{00000000-0005-0000-0000-0000E70E0000}"/>
    <cellStyle name="Normal 19 5 3 2 3 2" xfId="15723" xr:uid="{555B3266-DBB0-445C-92ED-8DE2433FD261}"/>
    <cellStyle name="Normal 19 5 3 2 3 2 2" xfId="31899" xr:uid="{ED1CA82A-9E42-4D32-BF4E-D508AB70E0A1}"/>
    <cellStyle name="Normal 19 5 3 2 3 3" xfId="23811" xr:uid="{AA79E682-04CD-452C-8701-37D2B0C85DAF}"/>
    <cellStyle name="Normal 19 5 3 2 4" xfId="10333" xr:uid="{E68A9305-4FD8-4BA1-AE23-AAD2D6BF407F}"/>
    <cellStyle name="Normal 19 5 3 2 4 2" xfId="26509" xr:uid="{296482F5-F51E-4B0B-B75A-0DDE7107C7C9}"/>
    <cellStyle name="Normal 19 5 3 2 5" xfId="18421" xr:uid="{B26396E1-2213-47B5-9012-EA86F6122568}"/>
    <cellStyle name="Normal 19 5 3 3" xfId="3594" xr:uid="{00000000-0005-0000-0000-0000E80E0000}"/>
    <cellStyle name="Normal 19 5 3 3 2" xfId="11682" xr:uid="{C41DA362-BC64-40DA-9E52-6F81596DFA6F}"/>
    <cellStyle name="Normal 19 5 3 3 2 2" xfId="27858" xr:uid="{8F5F39B0-E9D1-43C1-B1ED-DF008A571F9D}"/>
    <cellStyle name="Normal 19 5 3 3 3" xfId="19770" xr:uid="{235B5C58-4C7F-47F6-A5F5-5A64A6429985}"/>
    <cellStyle name="Normal 19 5 3 4" xfId="6288" xr:uid="{00000000-0005-0000-0000-0000E90E0000}"/>
    <cellStyle name="Normal 19 5 3 4 2" xfId="14376" xr:uid="{F54BF81F-AEAA-4FBB-8D14-215926BD0303}"/>
    <cellStyle name="Normal 19 5 3 4 2 2" xfId="30552" xr:uid="{5AF7DF3B-C34F-4920-95AA-5C63EB7A8055}"/>
    <cellStyle name="Normal 19 5 3 4 3" xfId="22464" xr:uid="{381791C7-3743-419C-AB85-690E803C9060}"/>
    <cellStyle name="Normal 19 5 3 5" xfId="8986" xr:uid="{9000C9D9-0CEC-4F23-BDB1-93F31D9E8A2E}"/>
    <cellStyle name="Normal 19 5 3 5 2" xfId="25162" xr:uid="{8952A909-7BFC-495E-BCE5-E1816E32A870}"/>
    <cellStyle name="Normal 19 5 3 6" xfId="17074" xr:uid="{B357080A-B838-4F45-85CB-586BC18867A9}"/>
    <cellStyle name="Normal 19 5 4" xfId="1573" xr:uid="{00000000-0005-0000-0000-0000EA0E0000}"/>
    <cellStyle name="Normal 19 5 4 2" xfId="4269" xr:uid="{00000000-0005-0000-0000-0000EB0E0000}"/>
    <cellStyle name="Normal 19 5 4 2 2" xfId="12357" xr:uid="{3754504F-91F8-4AD2-B6C0-D6EF277B1087}"/>
    <cellStyle name="Normal 19 5 4 2 2 2" xfId="28533" xr:uid="{65589C32-6E28-429B-A3B7-4B847CDE335F}"/>
    <cellStyle name="Normal 19 5 4 2 3" xfId="20445" xr:uid="{E9C1E8CC-1ECE-4354-8D78-07A3050A696E}"/>
    <cellStyle name="Normal 19 5 4 3" xfId="6963" xr:uid="{00000000-0005-0000-0000-0000EC0E0000}"/>
    <cellStyle name="Normal 19 5 4 3 2" xfId="15051" xr:uid="{6D22357C-79E3-4E0F-B1CD-73827F6DF308}"/>
    <cellStyle name="Normal 19 5 4 3 2 2" xfId="31227" xr:uid="{384E4AA1-954D-44BA-8BC1-FB0B051513DA}"/>
    <cellStyle name="Normal 19 5 4 3 3" xfId="23139" xr:uid="{6083FE4F-7C1F-49D3-A5FE-03D06946D02D}"/>
    <cellStyle name="Normal 19 5 4 4" xfId="9661" xr:uid="{82ECA80B-F566-4FB4-811A-3D1B63F0715E}"/>
    <cellStyle name="Normal 19 5 4 4 2" xfId="25837" xr:uid="{AE9E63AE-6AF1-418B-8B32-34CF71C19908}"/>
    <cellStyle name="Normal 19 5 4 5" xfId="17749" xr:uid="{BC4FC9D8-A89E-4484-8184-D8F88C836865}"/>
    <cellStyle name="Normal 19 5 5" xfId="2922" xr:uid="{00000000-0005-0000-0000-0000ED0E0000}"/>
    <cellStyle name="Normal 19 5 5 2" xfId="11010" xr:uid="{93E95AD2-C8FB-4969-A99B-3A216722849A}"/>
    <cellStyle name="Normal 19 5 5 2 2" xfId="27186" xr:uid="{C883551E-D7C6-4B22-A01D-E0E293BD4E7A}"/>
    <cellStyle name="Normal 19 5 5 3" xfId="19098" xr:uid="{E3751F3F-CCA0-4BF8-BF5A-AA353B554371}"/>
    <cellStyle name="Normal 19 5 6" xfId="5616" xr:uid="{00000000-0005-0000-0000-0000EE0E0000}"/>
    <cellStyle name="Normal 19 5 6 2" xfId="13704" xr:uid="{0112FC3E-15FE-48F4-A71F-19D033EA683C}"/>
    <cellStyle name="Normal 19 5 6 2 2" xfId="29880" xr:uid="{A29BE033-50ED-4BB4-B77A-BA2A033A66F8}"/>
    <cellStyle name="Normal 19 5 6 3" xfId="21792" xr:uid="{D04E8BE2-B3DD-4753-A2E1-1BE6679A68B5}"/>
    <cellStyle name="Normal 19 5 7" xfId="8314" xr:uid="{DB9F82DC-1879-452B-A334-DD2A00926228}"/>
    <cellStyle name="Normal 19 5 7 2" xfId="24490" xr:uid="{5B95D0EB-58E5-41AC-B178-BF8C7B22E94D}"/>
    <cellStyle name="Normal 19 5 8" xfId="16402" xr:uid="{BE88BDA9-FC62-4CE2-8AD1-4CE03DD978C9}"/>
    <cellStyle name="Normal 19 6" xfId="182" xr:uid="{00000000-0005-0000-0000-0000EF0E0000}"/>
    <cellStyle name="Normal 19 6 2" xfId="569" xr:uid="{00000000-0005-0000-0000-0000F00E0000}"/>
    <cellStyle name="Normal 19 6 2 2" xfId="1244" xr:uid="{00000000-0005-0000-0000-0000F10E0000}"/>
    <cellStyle name="Normal 19 6 2 2 2" xfId="2592" xr:uid="{00000000-0005-0000-0000-0000F20E0000}"/>
    <cellStyle name="Normal 19 6 2 2 2 2" xfId="5288" xr:uid="{00000000-0005-0000-0000-0000F30E0000}"/>
    <cellStyle name="Normal 19 6 2 2 2 2 2" xfId="13376" xr:uid="{03EFA084-8FE0-4BA2-9AD2-0EFE503FF0CF}"/>
    <cellStyle name="Normal 19 6 2 2 2 2 2 2" xfId="29552" xr:uid="{A6A95FEA-B8DF-40AB-93FC-AE9B5A6142E0}"/>
    <cellStyle name="Normal 19 6 2 2 2 2 3" xfId="21464" xr:uid="{74A193C1-2F40-4638-B540-7B69ED43BD0B}"/>
    <cellStyle name="Normal 19 6 2 2 2 3" xfId="7982" xr:uid="{00000000-0005-0000-0000-0000F40E0000}"/>
    <cellStyle name="Normal 19 6 2 2 2 3 2" xfId="16070" xr:uid="{EA37DDE1-C789-4C3F-8951-86FAFD3278F7}"/>
    <cellStyle name="Normal 19 6 2 2 2 3 2 2" xfId="32246" xr:uid="{D5965E90-2AA8-46C5-88FA-03C7592B4B4F}"/>
    <cellStyle name="Normal 19 6 2 2 2 3 3" xfId="24158" xr:uid="{F28BA878-3E7E-45F4-9FF2-30642B013D3B}"/>
    <cellStyle name="Normal 19 6 2 2 2 4" xfId="10680" xr:uid="{E7517585-4E0A-480C-B6A1-3326D67225E7}"/>
    <cellStyle name="Normal 19 6 2 2 2 4 2" xfId="26856" xr:uid="{AADAE4B2-FB46-405B-836D-B98CFBE761E6}"/>
    <cellStyle name="Normal 19 6 2 2 2 5" xfId="18768" xr:uid="{214D5554-C62B-436B-8C59-260AD8681B39}"/>
    <cellStyle name="Normal 19 6 2 2 3" xfId="3941" xr:uid="{00000000-0005-0000-0000-0000F50E0000}"/>
    <cellStyle name="Normal 19 6 2 2 3 2" xfId="12029" xr:uid="{BD9A84F3-DFE5-48FC-A778-D42646DF6E10}"/>
    <cellStyle name="Normal 19 6 2 2 3 2 2" xfId="28205" xr:uid="{A043B49F-A342-4BA2-BD08-033B58DA8767}"/>
    <cellStyle name="Normal 19 6 2 2 3 3" xfId="20117" xr:uid="{764D129E-9790-424B-8E3D-7CE394E4D1CB}"/>
    <cellStyle name="Normal 19 6 2 2 4" xfId="6635" xr:uid="{00000000-0005-0000-0000-0000F60E0000}"/>
    <cellStyle name="Normal 19 6 2 2 4 2" xfId="14723" xr:uid="{03462ED6-82E5-445E-AE2C-DC4771123019}"/>
    <cellStyle name="Normal 19 6 2 2 4 2 2" xfId="30899" xr:uid="{BB5872E0-E47E-46FD-BCD6-5A05E2D6A257}"/>
    <cellStyle name="Normal 19 6 2 2 4 3" xfId="22811" xr:uid="{04724235-928E-4709-B872-4628F176FC9A}"/>
    <cellStyle name="Normal 19 6 2 2 5" xfId="9333" xr:uid="{5066D20C-F121-4577-8C22-4D0CEE928B63}"/>
    <cellStyle name="Normal 19 6 2 2 5 2" xfId="25509" xr:uid="{BC5CF44C-1139-408E-92FF-286255F010C2}"/>
    <cellStyle name="Normal 19 6 2 2 6" xfId="17421" xr:uid="{2B215E5E-F4EF-4906-8DD1-8DAD47CCA952}"/>
    <cellStyle name="Normal 19 6 2 3" xfId="1920" xr:uid="{00000000-0005-0000-0000-0000F70E0000}"/>
    <cellStyle name="Normal 19 6 2 3 2" xfId="4616" xr:uid="{00000000-0005-0000-0000-0000F80E0000}"/>
    <cellStyle name="Normal 19 6 2 3 2 2" xfId="12704" xr:uid="{07A606BA-5283-4DE1-9201-54E8D88C9AE6}"/>
    <cellStyle name="Normal 19 6 2 3 2 2 2" xfId="28880" xr:uid="{D9C852BF-BA2D-4795-86F2-FB43DFCC222E}"/>
    <cellStyle name="Normal 19 6 2 3 2 3" xfId="20792" xr:uid="{C7148F8E-2002-4A4E-8334-BCEF2278CF6A}"/>
    <cellStyle name="Normal 19 6 2 3 3" xfId="7310" xr:uid="{00000000-0005-0000-0000-0000F90E0000}"/>
    <cellStyle name="Normal 19 6 2 3 3 2" xfId="15398" xr:uid="{E6FCD8B4-D786-4979-8F2A-9AD588D39DAE}"/>
    <cellStyle name="Normal 19 6 2 3 3 2 2" xfId="31574" xr:uid="{F168D84E-F260-40AB-90EF-FF4800E5074B}"/>
    <cellStyle name="Normal 19 6 2 3 3 3" xfId="23486" xr:uid="{7F38D743-1830-4C38-9CA7-847EE72B6725}"/>
    <cellStyle name="Normal 19 6 2 3 4" xfId="10008" xr:uid="{A155BEBD-070E-4C19-BE34-6C15E360E22C}"/>
    <cellStyle name="Normal 19 6 2 3 4 2" xfId="26184" xr:uid="{DF39B652-F510-4F31-ABDC-B11EFC470A92}"/>
    <cellStyle name="Normal 19 6 2 3 5" xfId="18096" xr:uid="{26B7EFD7-12A6-4785-87D4-5385B60C07CB}"/>
    <cellStyle name="Normal 19 6 2 4" xfId="3269" xr:uid="{00000000-0005-0000-0000-0000FA0E0000}"/>
    <cellStyle name="Normal 19 6 2 4 2" xfId="11357" xr:uid="{C04EB1CD-1876-43D6-8AAF-6A7015D64D10}"/>
    <cellStyle name="Normal 19 6 2 4 2 2" xfId="27533" xr:uid="{8E5806CF-A0E2-4157-A3CE-E3A48F623D0B}"/>
    <cellStyle name="Normal 19 6 2 4 3" xfId="19445" xr:uid="{E08F0124-CED2-47AF-8494-D66756F3475D}"/>
    <cellStyle name="Normal 19 6 2 5" xfId="5963" xr:uid="{00000000-0005-0000-0000-0000FB0E0000}"/>
    <cellStyle name="Normal 19 6 2 5 2" xfId="14051" xr:uid="{7EA79EC3-F36D-47F5-9CCF-DA9DF309D490}"/>
    <cellStyle name="Normal 19 6 2 5 2 2" xfId="30227" xr:uid="{3370C6F8-E57B-4429-BA43-CB27B719D00D}"/>
    <cellStyle name="Normal 19 6 2 5 3" xfId="22139" xr:uid="{55C5C399-89F9-4AB9-B744-97CFF4A9D485}"/>
    <cellStyle name="Normal 19 6 2 6" xfId="8661" xr:uid="{EC9A8A01-31D0-4156-9663-3B1EAA74269C}"/>
    <cellStyle name="Normal 19 6 2 6 2" xfId="24837" xr:uid="{87C5AD40-996B-4662-ABB8-82C35172E6AE}"/>
    <cellStyle name="Normal 19 6 2 7" xfId="16749" xr:uid="{85FC41D4-FAAF-42B4-B81F-CF752A8C07C1}"/>
    <cellStyle name="Normal 19 6 3" xfId="908" xr:uid="{00000000-0005-0000-0000-0000FC0E0000}"/>
    <cellStyle name="Normal 19 6 3 2" xfId="2256" xr:uid="{00000000-0005-0000-0000-0000FD0E0000}"/>
    <cellStyle name="Normal 19 6 3 2 2" xfId="4952" xr:uid="{00000000-0005-0000-0000-0000FE0E0000}"/>
    <cellStyle name="Normal 19 6 3 2 2 2" xfId="13040" xr:uid="{16F42D31-CF9A-43BA-8173-B4D4BAC1B1F3}"/>
    <cellStyle name="Normal 19 6 3 2 2 2 2" xfId="29216" xr:uid="{03E56349-EB93-4729-BBAD-5E0EA830CE6C}"/>
    <cellStyle name="Normal 19 6 3 2 2 3" xfId="21128" xr:uid="{A3B243D8-FE99-4FD5-BE17-C8D6942B9C54}"/>
    <cellStyle name="Normal 19 6 3 2 3" xfId="7646" xr:uid="{00000000-0005-0000-0000-0000FF0E0000}"/>
    <cellStyle name="Normal 19 6 3 2 3 2" xfId="15734" xr:uid="{08F0F123-7479-42A6-817D-51A7B8E335E8}"/>
    <cellStyle name="Normal 19 6 3 2 3 2 2" xfId="31910" xr:uid="{A5162EDC-64C5-4DDC-8F39-FEE19041F3D6}"/>
    <cellStyle name="Normal 19 6 3 2 3 3" xfId="23822" xr:uid="{44C6AEAC-E24E-43FF-B9C5-1B46D7679885}"/>
    <cellStyle name="Normal 19 6 3 2 4" xfId="10344" xr:uid="{573AF6A2-9C01-4479-B9FB-36F6E11DA007}"/>
    <cellStyle name="Normal 19 6 3 2 4 2" xfId="26520" xr:uid="{BF3AF9A5-A1FB-4EE2-9DA3-1E137981A77B}"/>
    <cellStyle name="Normal 19 6 3 2 5" xfId="18432" xr:uid="{201997B1-230F-4C61-9DE4-213CD19271DA}"/>
    <cellStyle name="Normal 19 6 3 3" xfId="3605" xr:uid="{00000000-0005-0000-0000-0000000F0000}"/>
    <cellStyle name="Normal 19 6 3 3 2" xfId="11693" xr:uid="{D8A875E1-538E-46C5-A3E7-2E6BF32253F4}"/>
    <cellStyle name="Normal 19 6 3 3 2 2" xfId="27869" xr:uid="{CC6975FF-E8F0-4DDA-BCB6-7048CA9F66F0}"/>
    <cellStyle name="Normal 19 6 3 3 3" xfId="19781" xr:uid="{6B806457-06BC-4A48-89C4-8A726261CA32}"/>
    <cellStyle name="Normal 19 6 3 4" xfId="6299" xr:uid="{00000000-0005-0000-0000-0000010F0000}"/>
    <cellStyle name="Normal 19 6 3 4 2" xfId="14387" xr:uid="{C5C8F6F1-D12F-46FF-B3C8-51DA377E4E89}"/>
    <cellStyle name="Normal 19 6 3 4 2 2" xfId="30563" xr:uid="{B12FB8C6-CD1C-411C-AFFA-B5BE0EB8495F}"/>
    <cellStyle name="Normal 19 6 3 4 3" xfId="22475" xr:uid="{107F6FBF-A19C-41BB-872F-626B2BCBE64F}"/>
    <cellStyle name="Normal 19 6 3 5" xfId="8997" xr:uid="{E895F493-2FB0-42B2-B934-413BADA4844A}"/>
    <cellStyle name="Normal 19 6 3 5 2" xfId="25173" xr:uid="{40DFB47B-4646-40F1-8F46-6078D562556B}"/>
    <cellStyle name="Normal 19 6 3 6" xfId="17085" xr:uid="{785B6BCB-11E0-457E-88C8-5C9A988CA2E4}"/>
    <cellStyle name="Normal 19 6 4" xfId="1584" xr:uid="{00000000-0005-0000-0000-0000020F0000}"/>
    <cellStyle name="Normal 19 6 4 2" xfId="4280" xr:uid="{00000000-0005-0000-0000-0000030F0000}"/>
    <cellStyle name="Normal 19 6 4 2 2" xfId="12368" xr:uid="{9FD018F4-9C8E-4AED-BEA2-A31D8A14DC5E}"/>
    <cellStyle name="Normal 19 6 4 2 2 2" xfId="28544" xr:uid="{2AA4FF2C-FD15-405E-A5CF-0308264878A3}"/>
    <cellStyle name="Normal 19 6 4 2 3" xfId="20456" xr:uid="{4E68B0A1-81EE-4EE5-98A6-2ECF2D6F34D3}"/>
    <cellStyle name="Normal 19 6 4 3" xfId="6974" xr:uid="{00000000-0005-0000-0000-0000040F0000}"/>
    <cellStyle name="Normal 19 6 4 3 2" xfId="15062" xr:uid="{DB67950A-CE8C-4390-9609-0699A867178E}"/>
    <cellStyle name="Normal 19 6 4 3 2 2" xfId="31238" xr:uid="{E121D01B-E595-4434-9D67-404668D091A4}"/>
    <cellStyle name="Normal 19 6 4 3 3" xfId="23150" xr:uid="{7698C717-1222-4DEC-95C6-443D8D6E3781}"/>
    <cellStyle name="Normal 19 6 4 4" xfId="9672" xr:uid="{AF5B76E1-4DFC-4AEE-BC39-5AFCF2599550}"/>
    <cellStyle name="Normal 19 6 4 4 2" xfId="25848" xr:uid="{832F9700-E51A-474D-B97E-81C32BCE446C}"/>
    <cellStyle name="Normal 19 6 4 5" xfId="17760" xr:uid="{956B34C6-24C1-4B57-979E-47727BFB1058}"/>
    <cellStyle name="Normal 19 6 5" xfId="2933" xr:uid="{00000000-0005-0000-0000-0000050F0000}"/>
    <cellStyle name="Normal 19 6 5 2" xfId="11021" xr:uid="{C5503731-6935-41EC-8240-9790F8CB2A0C}"/>
    <cellStyle name="Normal 19 6 5 2 2" xfId="27197" xr:uid="{59CD1948-96F9-45D0-9867-298E7CCE43BA}"/>
    <cellStyle name="Normal 19 6 5 3" xfId="19109" xr:uid="{E9515C67-FFB4-4C4D-B87F-326609C7492E}"/>
    <cellStyle name="Normal 19 6 6" xfId="5627" xr:uid="{00000000-0005-0000-0000-0000060F0000}"/>
    <cellStyle name="Normal 19 6 6 2" xfId="13715" xr:uid="{2D5C1669-64E4-4237-9B5B-4F5D696D07E8}"/>
    <cellStyle name="Normal 19 6 6 2 2" xfId="29891" xr:uid="{3C772084-C371-44CB-8821-82633B296930}"/>
    <cellStyle name="Normal 19 6 6 3" xfId="21803" xr:uid="{E9994811-2FE4-4FB5-9C01-3880B670F5A2}"/>
    <cellStyle name="Normal 19 6 7" xfId="8325" xr:uid="{8924B86B-0CB7-43B6-94DD-F4039222BE98}"/>
    <cellStyle name="Normal 19 6 7 2" xfId="24501" xr:uid="{683E9DD3-2F1E-45A7-AB06-DB84F7B52763}"/>
    <cellStyle name="Normal 19 6 8" xfId="16413" xr:uid="{25BE5CD9-DC19-416D-B8F6-35D91FC22979}"/>
    <cellStyle name="Normal 19 7" xfId="230" xr:uid="{00000000-0005-0000-0000-0000070F0000}"/>
    <cellStyle name="Normal 19 7 2" xfId="609" xr:uid="{00000000-0005-0000-0000-0000080F0000}"/>
    <cellStyle name="Normal 19 7 2 2" xfId="1284" xr:uid="{00000000-0005-0000-0000-0000090F0000}"/>
    <cellStyle name="Normal 19 7 2 2 2" xfId="2632" xr:uid="{00000000-0005-0000-0000-00000A0F0000}"/>
    <cellStyle name="Normal 19 7 2 2 2 2" xfId="5328" xr:uid="{00000000-0005-0000-0000-00000B0F0000}"/>
    <cellStyle name="Normal 19 7 2 2 2 2 2" xfId="13416" xr:uid="{6293CEA2-FC45-4F27-8F58-5E0F2F2631D9}"/>
    <cellStyle name="Normal 19 7 2 2 2 2 2 2" xfId="29592" xr:uid="{29C0FFE3-8BD0-4BD1-89DB-E4EAFFA37E0B}"/>
    <cellStyle name="Normal 19 7 2 2 2 2 3" xfId="21504" xr:uid="{EAD165C0-D903-4ABF-8B36-D0E567F678B1}"/>
    <cellStyle name="Normal 19 7 2 2 2 3" xfId="8022" xr:uid="{00000000-0005-0000-0000-00000C0F0000}"/>
    <cellStyle name="Normal 19 7 2 2 2 3 2" xfId="16110" xr:uid="{7FE1B18C-9C83-43F2-9A61-61DC273DE4CA}"/>
    <cellStyle name="Normal 19 7 2 2 2 3 2 2" xfId="32286" xr:uid="{7756C6E7-DD25-4496-BC9E-957959554274}"/>
    <cellStyle name="Normal 19 7 2 2 2 3 3" xfId="24198" xr:uid="{DA5500ED-A2B0-4691-9330-EDC614DFB933}"/>
    <cellStyle name="Normal 19 7 2 2 2 4" xfId="10720" xr:uid="{85FEBA88-B4FD-492B-AFEF-510B6B0E0408}"/>
    <cellStyle name="Normal 19 7 2 2 2 4 2" xfId="26896" xr:uid="{A0920810-88B8-46EC-A1F9-4202DFB0DF96}"/>
    <cellStyle name="Normal 19 7 2 2 2 5" xfId="18808" xr:uid="{27D5D6BA-F178-40D5-A575-93691106ECBB}"/>
    <cellStyle name="Normal 19 7 2 2 3" xfId="3981" xr:uid="{00000000-0005-0000-0000-00000D0F0000}"/>
    <cellStyle name="Normal 19 7 2 2 3 2" xfId="12069" xr:uid="{31151D2B-BD9D-436C-9461-6DAE056C7256}"/>
    <cellStyle name="Normal 19 7 2 2 3 2 2" xfId="28245" xr:uid="{DA6E7261-54D0-4CAE-BBD0-CF7FE120153A}"/>
    <cellStyle name="Normal 19 7 2 2 3 3" xfId="20157" xr:uid="{EC9AFF0F-ACD4-4285-B52F-54BC437118AB}"/>
    <cellStyle name="Normal 19 7 2 2 4" xfId="6675" xr:uid="{00000000-0005-0000-0000-00000E0F0000}"/>
    <cellStyle name="Normal 19 7 2 2 4 2" xfId="14763" xr:uid="{8B5E7B69-7441-4212-9537-CB340D9DF3EF}"/>
    <cellStyle name="Normal 19 7 2 2 4 2 2" xfId="30939" xr:uid="{E45219FA-893D-44F7-A699-374E5F18D365}"/>
    <cellStyle name="Normal 19 7 2 2 4 3" xfId="22851" xr:uid="{818AA329-95BC-4276-816E-E3143A90AC59}"/>
    <cellStyle name="Normal 19 7 2 2 5" xfId="9373" xr:uid="{8DA02CA0-0E38-469C-B841-EFDF7018ED26}"/>
    <cellStyle name="Normal 19 7 2 2 5 2" xfId="25549" xr:uid="{1E502077-736D-47E3-B4D7-328C4F5A06F9}"/>
    <cellStyle name="Normal 19 7 2 2 6" xfId="17461" xr:uid="{4F08B044-67E9-4D6C-A7F2-436DBDED0BF5}"/>
    <cellStyle name="Normal 19 7 2 3" xfId="1960" xr:uid="{00000000-0005-0000-0000-00000F0F0000}"/>
    <cellStyle name="Normal 19 7 2 3 2" xfId="4656" xr:uid="{00000000-0005-0000-0000-0000100F0000}"/>
    <cellStyle name="Normal 19 7 2 3 2 2" xfId="12744" xr:uid="{5ABDCB85-6F6E-4752-825D-B22B131B094B}"/>
    <cellStyle name="Normal 19 7 2 3 2 2 2" xfId="28920" xr:uid="{0CC02CE8-7532-4EBE-9ABB-7DD6C1F65C75}"/>
    <cellStyle name="Normal 19 7 2 3 2 3" xfId="20832" xr:uid="{71066300-2D26-432E-BA2C-CD482FC0010A}"/>
    <cellStyle name="Normal 19 7 2 3 3" xfId="7350" xr:uid="{00000000-0005-0000-0000-0000110F0000}"/>
    <cellStyle name="Normal 19 7 2 3 3 2" xfId="15438" xr:uid="{8F585278-CCA2-4A48-A6BC-BCAB1320B2C9}"/>
    <cellStyle name="Normal 19 7 2 3 3 2 2" xfId="31614" xr:uid="{04DD8DD3-707A-4E48-89C7-EC5B61C1ED36}"/>
    <cellStyle name="Normal 19 7 2 3 3 3" xfId="23526" xr:uid="{5C660350-8C9C-4216-849D-DF789970AF77}"/>
    <cellStyle name="Normal 19 7 2 3 4" xfId="10048" xr:uid="{E6024FEA-9E07-42D4-9AA4-43BA3E89F73F}"/>
    <cellStyle name="Normal 19 7 2 3 4 2" xfId="26224" xr:uid="{13BDB420-EC48-481D-8193-4117FEE3C9C1}"/>
    <cellStyle name="Normal 19 7 2 3 5" xfId="18136" xr:uid="{3300ECE4-F5FF-4209-9E02-47BF6B4C3F44}"/>
    <cellStyle name="Normal 19 7 2 4" xfId="3309" xr:uid="{00000000-0005-0000-0000-0000120F0000}"/>
    <cellStyle name="Normal 19 7 2 4 2" xfId="11397" xr:uid="{39DDCBD8-558E-4F46-B944-8BE3C6517001}"/>
    <cellStyle name="Normal 19 7 2 4 2 2" xfId="27573" xr:uid="{124DAB76-6E37-45A9-80CA-21F9E181B2B8}"/>
    <cellStyle name="Normal 19 7 2 4 3" xfId="19485" xr:uid="{77553FA6-F733-41A4-9F0D-1C56D05CD2A0}"/>
    <cellStyle name="Normal 19 7 2 5" xfId="6003" xr:uid="{00000000-0005-0000-0000-0000130F0000}"/>
    <cellStyle name="Normal 19 7 2 5 2" xfId="14091" xr:uid="{B5B77946-1777-47D7-81B0-7922BF77AFBE}"/>
    <cellStyle name="Normal 19 7 2 5 2 2" xfId="30267" xr:uid="{5C643839-2C6A-4392-BF0E-0B62919F9EBC}"/>
    <cellStyle name="Normal 19 7 2 5 3" xfId="22179" xr:uid="{07D12660-7765-4771-90D6-A80FB784A6B5}"/>
    <cellStyle name="Normal 19 7 2 6" xfId="8701" xr:uid="{E2758332-FED8-4B2C-A3EF-5CBA758F5B53}"/>
    <cellStyle name="Normal 19 7 2 6 2" xfId="24877" xr:uid="{5F6C448D-7263-4939-AE3B-5AB9C98337C6}"/>
    <cellStyle name="Normal 19 7 2 7" xfId="16789" xr:uid="{30A65661-0655-497E-8ED4-98B49CE1FC10}"/>
    <cellStyle name="Normal 19 7 3" xfId="948" xr:uid="{00000000-0005-0000-0000-0000140F0000}"/>
    <cellStyle name="Normal 19 7 3 2" xfId="2296" xr:uid="{00000000-0005-0000-0000-0000150F0000}"/>
    <cellStyle name="Normal 19 7 3 2 2" xfId="4992" xr:uid="{00000000-0005-0000-0000-0000160F0000}"/>
    <cellStyle name="Normal 19 7 3 2 2 2" xfId="13080" xr:uid="{AC9D61AC-ECAD-4EFB-9372-A2734D77E342}"/>
    <cellStyle name="Normal 19 7 3 2 2 2 2" xfId="29256" xr:uid="{CD595202-096B-4272-9DBF-9CE05F199A54}"/>
    <cellStyle name="Normal 19 7 3 2 2 3" xfId="21168" xr:uid="{B3340616-B3F7-42A6-865C-CB1B8EA16D6B}"/>
    <cellStyle name="Normal 19 7 3 2 3" xfId="7686" xr:uid="{00000000-0005-0000-0000-0000170F0000}"/>
    <cellStyle name="Normal 19 7 3 2 3 2" xfId="15774" xr:uid="{F38BDD19-9847-462F-B1A4-416C06057BFD}"/>
    <cellStyle name="Normal 19 7 3 2 3 2 2" xfId="31950" xr:uid="{B3E36FDE-0F0F-4B62-8CEB-64CA13421986}"/>
    <cellStyle name="Normal 19 7 3 2 3 3" xfId="23862" xr:uid="{61F9C8EB-2C90-4041-9682-C57D282DF512}"/>
    <cellStyle name="Normal 19 7 3 2 4" xfId="10384" xr:uid="{E59FEBA2-DF53-4EEA-BD51-704067A8EF98}"/>
    <cellStyle name="Normal 19 7 3 2 4 2" xfId="26560" xr:uid="{C26C910C-0FF8-47D6-8935-862552C97667}"/>
    <cellStyle name="Normal 19 7 3 2 5" xfId="18472" xr:uid="{EDB5E7B9-296B-43EF-AA25-3D253472B63D}"/>
    <cellStyle name="Normal 19 7 3 3" xfId="3645" xr:uid="{00000000-0005-0000-0000-0000180F0000}"/>
    <cellStyle name="Normal 19 7 3 3 2" xfId="11733" xr:uid="{D6840E16-23EE-4FD2-A359-9B61A062003D}"/>
    <cellStyle name="Normal 19 7 3 3 2 2" xfId="27909" xr:uid="{6729014F-EF19-4F70-9113-D805EFEBC628}"/>
    <cellStyle name="Normal 19 7 3 3 3" xfId="19821" xr:uid="{410F6863-6CE4-4F73-87D7-B7616FFDFD2D}"/>
    <cellStyle name="Normal 19 7 3 4" xfId="6339" xr:uid="{00000000-0005-0000-0000-0000190F0000}"/>
    <cellStyle name="Normal 19 7 3 4 2" xfId="14427" xr:uid="{AD04A062-5490-49C0-B0E8-D5759BA0E489}"/>
    <cellStyle name="Normal 19 7 3 4 2 2" xfId="30603" xr:uid="{420A59FD-CB99-426A-9B10-586F3BB85B55}"/>
    <cellStyle name="Normal 19 7 3 4 3" xfId="22515" xr:uid="{BB820AA3-353E-4D5C-BE09-F463BAED0FF8}"/>
    <cellStyle name="Normal 19 7 3 5" xfId="9037" xr:uid="{A3C54215-2686-481F-9260-B7B8B65214A2}"/>
    <cellStyle name="Normal 19 7 3 5 2" xfId="25213" xr:uid="{01D162E2-5E19-4B21-9690-6DF4FB119B89}"/>
    <cellStyle name="Normal 19 7 3 6" xfId="17125" xr:uid="{C11F7326-A157-498D-B470-0B32266A61F9}"/>
    <cellStyle name="Normal 19 7 4" xfId="1624" xr:uid="{00000000-0005-0000-0000-00001A0F0000}"/>
    <cellStyle name="Normal 19 7 4 2" xfId="4320" xr:uid="{00000000-0005-0000-0000-00001B0F0000}"/>
    <cellStyle name="Normal 19 7 4 2 2" xfId="12408" xr:uid="{6EDA6B63-6BDB-416F-B9BC-75585A45D2B9}"/>
    <cellStyle name="Normal 19 7 4 2 2 2" xfId="28584" xr:uid="{5D8B56E2-F842-4F4E-B65B-B85E766CFA59}"/>
    <cellStyle name="Normal 19 7 4 2 3" xfId="20496" xr:uid="{D41F0421-9309-48CE-8521-53F1E6EF1A66}"/>
    <cellStyle name="Normal 19 7 4 3" xfId="7014" xr:uid="{00000000-0005-0000-0000-00001C0F0000}"/>
    <cellStyle name="Normal 19 7 4 3 2" xfId="15102" xr:uid="{DE9E8CFD-8B79-4697-82B2-26DD294ED33A}"/>
    <cellStyle name="Normal 19 7 4 3 2 2" xfId="31278" xr:uid="{0197940E-793D-447B-A8EA-04AA01B319C3}"/>
    <cellStyle name="Normal 19 7 4 3 3" xfId="23190" xr:uid="{D77F7EEC-ECB7-4A1B-B534-519BB01DB8CF}"/>
    <cellStyle name="Normal 19 7 4 4" xfId="9712" xr:uid="{D61F8ACF-4973-4C2C-B4BD-BF4FEFEC04CE}"/>
    <cellStyle name="Normal 19 7 4 4 2" xfId="25888" xr:uid="{77D300C8-70AB-48EB-A2ED-9A408C837831}"/>
    <cellStyle name="Normal 19 7 4 5" xfId="17800" xr:uid="{94386220-E048-41CC-888A-8FFE54873AAF}"/>
    <cellStyle name="Normal 19 7 5" xfId="2973" xr:uid="{00000000-0005-0000-0000-00001D0F0000}"/>
    <cellStyle name="Normal 19 7 5 2" xfId="11061" xr:uid="{E1D4F68F-8C7A-4251-97F7-25BC49F7FD92}"/>
    <cellStyle name="Normal 19 7 5 2 2" xfId="27237" xr:uid="{40F27303-41BB-4471-ABB5-8A612076D668}"/>
    <cellStyle name="Normal 19 7 5 3" xfId="19149" xr:uid="{2A5E97D1-C837-4BDF-A5DF-8AA94BA17691}"/>
    <cellStyle name="Normal 19 7 6" xfId="5667" xr:uid="{00000000-0005-0000-0000-00001E0F0000}"/>
    <cellStyle name="Normal 19 7 6 2" xfId="13755" xr:uid="{8FE0CD1F-6575-4ACC-B3AC-B1851B943969}"/>
    <cellStyle name="Normal 19 7 6 2 2" xfId="29931" xr:uid="{AB77FE94-DB3D-4F33-8A58-09BD340A741B}"/>
    <cellStyle name="Normal 19 7 6 3" xfId="21843" xr:uid="{04B45A2D-32A9-44C6-B671-26320B50CACF}"/>
    <cellStyle name="Normal 19 7 7" xfId="8365" xr:uid="{DAC87821-0A0D-4A27-9C3B-99D36D0C6929}"/>
    <cellStyle name="Normal 19 7 7 2" xfId="24541" xr:uid="{005B2736-18DC-4A96-AF0E-0A39A5BE07CE}"/>
    <cellStyle name="Normal 19 7 8" xfId="16453" xr:uid="{97C841CE-808C-4884-857D-E8EFB15C621B}"/>
    <cellStyle name="Normal 19 8" xfId="256" xr:uid="{00000000-0005-0000-0000-00001F0F0000}"/>
    <cellStyle name="Normal 19 8 2" xfId="630" xr:uid="{00000000-0005-0000-0000-0000200F0000}"/>
    <cellStyle name="Normal 19 8 2 2" xfId="1305" xr:uid="{00000000-0005-0000-0000-0000210F0000}"/>
    <cellStyle name="Normal 19 8 2 2 2" xfId="2653" xr:uid="{00000000-0005-0000-0000-0000220F0000}"/>
    <cellStyle name="Normal 19 8 2 2 2 2" xfId="5349" xr:uid="{00000000-0005-0000-0000-0000230F0000}"/>
    <cellStyle name="Normal 19 8 2 2 2 2 2" xfId="13437" xr:uid="{FBEAEA83-FBCA-4FA3-8FFA-1FBAC9096A8D}"/>
    <cellStyle name="Normal 19 8 2 2 2 2 2 2" xfId="29613" xr:uid="{579CB614-760B-47F4-B6D5-F53500F21DAC}"/>
    <cellStyle name="Normal 19 8 2 2 2 2 3" xfId="21525" xr:uid="{707F7B88-B2B3-4175-9A66-2396FE2972AC}"/>
    <cellStyle name="Normal 19 8 2 2 2 3" xfId="8043" xr:uid="{00000000-0005-0000-0000-0000240F0000}"/>
    <cellStyle name="Normal 19 8 2 2 2 3 2" xfId="16131" xr:uid="{338957DB-6856-402B-A4F4-546C4BB906E8}"/>
    <cellStyle name="Normal 19 8 2 2 2 3 2 2" xfId="32307" xr:uid="{4F35AD79-21EC-4314-87ED-DA4BAE82F703}"/>
    <cellStyle name="Normal 19 8 2 2 2 3 3" xfId="24219" xr:uid="{51D42BAF-3E1B-4986-A60C-580AD4505C11}"/>
    <cellStyle name="Normal 19 8 2 2 2 4" xfId="10741" xr:uid="{DFA42C7A-AC29-4663-84DA-BB5CCDC1A09D}"/>
    <cellStyle name="Normal 19 8 2 2 2 4 2" xfId="26917" xr:uid="{B3CC52F3-1FBD-4406-B85A-3F58D98EA068}"/>
    <cellStyle name="Normal 19 8 2 2 2 5" xfId="18829" xr:uid="{8C7C2DA6-28D2-4C15-AB7B-F190A9C2F52C}"/>
    <cellStyle name="Normal 19 8 2 2 3" xfId="4002" xr:uid="{00000000-0005-0000-0000-0000250F0000}"/>
    <cellStyle name="Normal 19 8 2 2 3 2" xfId="12090" xr:uid="{D0DB1703-F725-4D7C-9CD4-4BD5FE959F1A}"/>
    <cellStyle name="Normal 19 8 2 2 3 2 2" xfId="28266" xr:uid="{3E660A70-6BC3-43F6-B0F7-887D7F4EB003}"/>
    <cellStyle name="Normal 19 8 2 2 3 3" xfId="20178" xr:uid="{BF5B994D-D89E-43D3-A639-94CA7A93836F}"/>
    <cellStyle name="Normal 19 8 2 2 4" xfId="6696" xr:uid="{00000000-0005-0000-0000-0000260F0000}"/>
    <cellStyle name="Normal 19 8 2 2 4 2" xfId="14784" xr:uid="{D4A18E92-DB66-4F15-AB05-6BFD5552313C}"/>
    <cellStyle name="Normal 19 8 2 2 4 2 2" xfId="30960" xr:uid="{9CBC17DA-2E45-4764-AEBE-38C82F5866BE}"/>
    <cellStyle name="Normal 19 8 2 2 4 3" xfId="22872" xr:uid="{F07F2457-7946-4D1C-ADC2-F0BE98B21FA8}"/>
    <cellStyle name="Normal 19 8 2 2 5" xfId="9394" xr:uid="{593660A6-CF3B-44B7-903D-12C2358D94FF}"/>
    <cellStyle name="Normal 19 8 2 2 5 2" xfId="25570" xr:uid="{D3BFB310-CECF-4966-B772-D557DB815B21}"/>
    <cellStyle name="Normal 19 8 2 2 6" xfId="17482" xr:uid="{E4F4275F-CD4F-46E6-9151-5A80658C2821}"/>
    <cellStyle name="Normal 19 8 2 3" xfId="1981" xr:uid="{00000000-0005-0000-0000-0000270F0000}"/>
    <cellStyle name="Normal 19 8 2 3 2" xfId="4677" xr:uid="{00000000-0005-0000-0000-0000280F0000}"/>
    <cellStyle name="Normal 19 8 2 3 2 2" xfId="12765" xr:uid="{D114FD7B-5638-48EB-8060-54FACE04B2DB}"/>
    <cellStyle name="Normal 19 8 2 3 2 2 2" xfId="28941" xr:uid="{76330EEE-E687-447B-A2C3-739811DEDECC}"/>
    <cellStyle name="Normal 19 8 2 3 2 3" xfId="20853" xr:uid="{C98BDA4D-300B-41F4-8DC1-4275D52DA022}"/>
    <cellStyle name="Normal 19 8 2 3 3" xfId="7371" xr:uid="{00000000-0005-0000-0000-0000290F0000}"/>
    <cellStyle name="Normal 19 8 2 3 3 2" xfId="15459" xr:uid="{5DCAAEDE-7AA8-4BD0-91E3-F57175015CE0}"/>
    <cellStyle name="Normal 19 8 2 3 3 2 2" xfId="31635" xr:uid="{DAE49C0B-4D14-4562-B048-A61850636592}"/>
    <cellStyle name="Normal 19 8 2 3 3 3" xfId="23547" xr:uid="{22E2249E-A26D-4BB5-9D2C-CF995ABCC6D8}"/>
    <cellStyle name="Normal 19 8 2 3 4" xfId="10069" xr:uid="{8403FD2E-C217-4FD9-A150-188C76D766A1}"/>
    <cellStyle name="Normal 19 8 2 3 4 2" xfId="26245" xr:uid="{BCE68712-A2DB-4E1D-A819-A80382B30DE1}"/>
    <cellStyle name="Normal 19 8 2 3 5" xfId="18157" xr:uid="{BEC7A037-59F9-462A-B190-56B3554CEBE7}"/>
    <cellStyle name="Normal 19 8 2 4" xfId="3330" xr:uid="{00000000-0005-0000-0000-00002A0F0000}"/>
    <cellStyle name="Normal 19 8 2 4 2" xfId="11418" xr:uid="{A5930170-5295-4090-A0FA-A719E0905641}"/>
    <cellStyle name="Normal 19 8 2 4 2 2" xfId="27594" xr:uid="{4276ABC3-1CA3-426E-AF89-7A30A7C00036}"/>
    <cellStyle name="Normal 19 8 2 4 3" xfId="19506" xr:uid="{B90176B7-4895-4022-B03E-7EDAEB65B528}"/>
    <cellStyle name="Normal 19 8 2 5" xfId="6024" xr:uid="{00000000-0005-0000-0000-00002B0F0000}"/>
    <cellStyle name="Normal 19 8 2 5 2" xfId="14112" xr:uid="{BF49557F-DAAC-44D9-B421-2A6986A11D6F}"/>
    <cellStyle name="Normal 19 8 2 5 2 2" xfId="30288" xr:uid="{88783885-B135-416D-9F90-89E8068AFEB3}"/>
    <cellStyle name="Normal 19 8 2 5 3" xfId="22200" xr:uid="{0098A31C-291C-49E4-93D5-25A4D328FA42}"/>
    <cellStyle name="Normal 19 8 2 6" xfId="8722" xr:uid="{6A9A6746-C934-4B7D-A641-38C630DCBDBB}"/>
    <cellStyle name="Normal 19 8 2 6 2" xfId="24898" xr:uid="{173A44D8-FCED-443D-AEE6-5BC46AB53A73}"/>
    <cellStyle name="Normal 19 8 2 7" xfId="16810" xr:uid="{E4C4F525-B648-4A52-85CD-9B30FF6638E8}"/>
    <cellStyle name="Normal 19 8 3" xfId="969" xr:uid="{00000000-0005-0000-0000-00002C0F0000}"/>
    <cellStyle name="Normal 19 8 3 2" xfId="2317" xr:uid="{00000000-0005-0000-0000-00002D0F0000}"/>
    <cellStyle name="Normal 19 8 3 2 2" xfId="5013" xr:uid="{00000000-0005-0000-0000-00002E0F0000}"/>
    <cellStyle name="Normal 19 8 3 2 2 2" xfId="13101" xr:uid="{A978B05D-CC1B-4968-882D-31CDA5AC4BDD}"/>
    <cellStyle name="Normal 19 8 3 2 2 2 2" xfId="29277" xr:uid="{93BB7F76-B4B2-4FCD-8A86-2183C4F479CE}"/>
    <cellStyle name="Normal 19 8 3 2 2 3" xfId="21189" xr:uid="{742A3BE9-7B5A-4ED1-97E5-DCDE082BC079}"/>
    <cellStyle name="Normal 19 8 3 2 3" xfId="7707" xr:uid="{00000000-0005-0000-0000-00002F0F0000}"/>
    <cellStyle name="Normal 19 8 3 2 3 2" xfId="15795" xr:uid="{02F876BA-913A-4483-95E6-83F554218D2B}"/>
    <cellStyle name="Normal 19 8 3 2 3 2 2" xfId="31971" xr:uid="{573436D0-8D46-4850-8C9F-4EC5A35923FF}"/>
    <cellStyle name="Normal 19 8 3 2 3 3" xfId="23883" xr:uid="{186BC7EB-EC4F-4CB9-BECC-11A956AB7469}"/>
    <cellStyle name="Normal 19 8 3 2 4" xfId="10405" xr:uid="{D6E14AA0-17EE-4E2F-87B7-67016D470EC6}"/>
    <cellStyle name="Normal 19 8 3 2 4 2" xfId="26581" xr:uid="{4938FBF6-95A6-4B1C-87D6-4892C32ECCC0}"/>
    <cellStyle name="Normal 19 8 3 2 5" xfId="18493" xr:uid="{7F0D8E22-0154-490A-877B-07A11B381DFD}"/>
    <cellStyle name="Normal 19 8 3 3" xfId="3666" xr:uid="{00000000-0005-0000-0000-0000300F0000}"/>
    <cellStyle name="Normal 19 8 3 3 2" xfId="11754" xr:uid="{BDDF8959-1046-4DDD-B9EB-CA5FBD377FA0}"/>
    <cellStyle name="Normal 19 8 3 3 2 2" xfId="27930" xr:uid="{E5F30FCA-BC63-41EB-83BF-4C435C591CF7}"/>
    <cellStyle name="Normal 19 8 3 3 3" xfId="19842" xr:uid="{9B61B374-EB9B-463B-822F-CC5C90A1466B}"/>
    <cellStyle name="Normal 19 8 3 4" xfId="6360" xr:uid="{00000000-0005-0000-0000-0000310F0000}"/>
    <cellStyle name="Normal 19 8 3 4 2" xfId="14448" xr:uid="{AE2EB969-5FE0-4128-A716-293E6270CC2B}"/>
    <cellStyle name="Normal 19 8 3 4 2 2" xfId="30624" xr:uid="{7D923C9A-F4D0-4729-9961-014BF8C44047}"/>
    <cellStyle name="Normal 19 8 3 4 3" xfId="22536" xr:uid="{9C0E80AA-9687-41C8-98D5-1C2487A3AC9F}"/>
    <cellStyle name="Normal 19 8 3 5" xfId="9058" xr:uid="{A9661E8E-5C34-4571-8D3F-7BE648E6524D}"/>
    <cellStyle name="Normal 19 8 3 5 2" xfId="25234" xr:uid="{847E343B-EA82-4919-89FA-183EA3F4DE9C}"/>
    <cellStyle name="Normal 19 8 3 6" xfId="17146" xr:uid="{0651FE1F-EFE0-4458-9AAD-920C8A1F6E55}"/>
    <cellStyle name="Normal 19 8 4" xfId="1645" xr:uid="{00000000-0005-0000-0000-0000320F0000}"/>
    <cellStyle name="Normal 19 8 4 2" xfId="4341" xr:uid="{00000000-0005-0000-0000-0000330F0000}"/>
    <cellStyle name="Normal 19 8 4 2 2" xfId="12429" xr:uid="{96AE7589-F56F-470B-B2B7-20135AD1D3BE}"/>
    <cellStyle name="Normal 19 8 4 2 2 2" xfId="28605" xr:uid="{198B2B41-3C7B-4CAF-878D-9846FE9FD8EC}"/>
    <cellStyle name="Normal 19 8 4 2 3" xfId="20517" xr:uid="{5F67897D-8741-4F45-9D18-03FD191FB908}"/>
    <cellStyle name="Normal 19 8 4 3" xfId="7035" xr:uid="{00000000-0005-0000-0000-0000340F0000}"/>
    <cellStyle name="Normal 19 8 4 3 2" xfId="15123" xr:uid="{42984875-DF30-44CF-8FC7-C029E1557BD9}"/>
    <cellStyle name="Normal 19 8 4 3 2 2" xfId="31299" xr:uid="{04BD9FE7-1E2C-40EA-AB20-BDE18C483BAD}"/>
    <cellStyle name="Normal 19 8 4 3 3" xfId="23211" xr:uid="{ACE43078-DF08-4842-8578-B603DA8FEE49}"/>
    <cellStyle name="Normal 19 8 4 4" xfId="9733" xr:uid="{285DCAAA-A323-42A0-BE2B-2CD2A959CDA5}"/>
    <cellStyle name="Normal 19 8 4 4 2" xfId="25909" xr:uid="{CF0BE1E8-4275-43FB-960E-9CE04E9D568D}"/>
    <cellStyle name="Normal 19 8 4 5" xfId="17821" xr:uid="{BABB48BC-63A5-4FD6-99B8-EED148E09980}"/>
    <cellStyle name="Normal 19 8 5" xfId="2994" xr:uid="{00000000-0005-0000-0000-0000350F0000}"/>
    <cellStyle name="Normal 19 8 5 2" xfId="11082" xr:uid="{AC53E40D-1D32-457D-86A9-B62BC62371D7}"/>
    <cellStyle name="Normal 19 8 5 2 2" xfId="27258" xr:uid="{775B2E8A-1EF9-470B-92DD-A8D0723D15D2}"/>
    <cellStyle name="Normal 19 8 5 3" xfId="19170" xr:uid="{BDB51017-3576-4EF2-B6E1-8E4AFE8BF953}"/>
    <cellStyle name="Normal 19 8 6" xfId="5688" xr:uid="{00000000-0005-0000-0000-0000360F0000}"/>
    <cellStyle name="Normal 19 8 6 2" xfId="13776" xr:uid="{968C1A30-C7AF-443B-8C0A-3579405AC7EB}"/>
    <cellStyle name="Normal 19 8 6 2 2" xfId="29952" xr:uid="{0F171DB7-F753-4AA4-A4DD-7FE7008CF30A}"/>
    <cellStyle name="Normal 19 8 6 3" xfId="21864" xr:uid="{3E46B4B9-A371-4151-8DE5-21698A8EA1C1}"/>
    <cellStyle name="Normal 19 8 7" xfId="8386" xr:uid="{470A8D61-5BCA-44B2-B7F9-A52222A0FF4E}"/>
    <cellStyle name="Normal 19 8 7 2" xfId="24562" xr:uid="{12DB87AE-C460-4D7D-997A-9B569679EC7D}"/>
    <cellStyle name="Normal 19 8 8" xfId="16474" xr:uid="{2E7B7B1F-D918-4254-AA32-9DA394984C3A}"/>
    <cellStyle name="Normal 19 9" xfId="237" xr:uid="{00000000-0005-0000-0000-0000370F0000}"/>
    <cellStyle name="Normal 19 9 2" xfId="614" xr:uid="{00000000-0005-0000-0000-0000380F0000}"/>
    <cellStyle name="Normal 19 9 2 2" xfId="1289" xr:uid="{00000000-0005-0000-0000-0000390F0000}"/>
    <cellStyle name="Normal 19 9 2 2 2" xfId="2637" xr:uid="{00000000-0005-0000-0000-00003A0F0000}"/>
    <cellStyle name="Normal 19 9 2 2 2 2" xfId="5333" xr:uid="{00000000-0005-0000-0000-00003B0F0000}"/>
    <cellStyle name="Normal 19 9 2 2 2 2 2" xfId="13421" xr:uid="{9604FD5B-98E3-4EFB-B5BF-091CCF5D4B42}"/>
    <cellStyle name="Normal 19 9 2 2 2 2 2 2" xfId="29597" xr:uid="{FF3D92FD-EA9C-4811-BFA3-0DDD9E184CC5}"/>
    <cellStyle name="Normal 19 9 2 2 2 2 3" xfId="21509" xr:uid="{E1E2A945-89E2-4AB2-9ACF-2EADE1C61240}"/>
    <cellStyle name="Normal 19 9 2 2 2 3" xfId="8027" xr:uid="{00000000-0005-0000-0000-00003C0F0000}"/>
    <cellStyle name="Normal 19 9 2 2 2 3 2" xfId="16115" xr:uid="{969105E6-70B0-4161-8961-5D7183FC5895}"/>
    <cellStyle name="Normal 19 9 2 2 2 3 2 2" xfId="32291" xr:uid="{BD1DB578-2160-448A-93E1-D5F3DAF07845}"/>
    <cellStyle name="Normal 19 9 2 2 2 3 3" xfId="24203" xr:uid="{EC3BAE86-737D-430A-A409-B72359F6DD6B}"/>
    <cellStyle name="Normal 19 9 2 2 2 4" xfId="10725" xr:uid="{5A00E2D3-DAC8-4624-96C0-C6B950854C29}"/>
    <cellStyle name="Normal 19 9 2 2 2 4 2" xfId="26901" xr:uid="{A1A80795-CFF1-40D2-AB58-34139C8F115D}"/>
    <cellStyle name="Normal 19 9 2 2 2 5" xfId="18813" xr:uid="{CF2E085B-CC52-4A00-8307-C7BB4531E9FE}"/>
    <cellStyle name="Normal 19 9 2 2 3" xfId="3986" xr:uid="{00000000-0005-0000-0000-00003D0F0000}"/>
    <cellStyle name="Normal 19 9 2 2 3 2" xfId="12074" xr:uid="{AEBBFA23-D814-4CC8-BD82-E23C13A9E376}"/>
    <cellStyle name="Normal 19 9 2 2 3 2 2" xfId="28250" xr:uid="{C2215FA9-871D-488E-AAC4-81834161E9C0}"/>
    <cellStyle name="Normal 19 9 2 2 3 3" xfId="20162" xr:uid="{A68F4D15-5D90-4C07-93F5-A36089C281D0}"/>
    <cellStyle name="Normal 19 9 2 2 4" xfId="6680" xr:uid="{00000000-0005-0000-0000-00003E0F0000}"/>
    <cellStyle name="Normal 19 9 2 2 4 2" xfId="14768" xr:uid="{64AEF150-603D-4641-AC18-D44D583ED990}"/>
    <cellStyle name="Normal 19 9 2 2 4 2 2" xfId="30944" xr:uid="{0A11F4AF-1690-453D-A17A-25E61EF337E1}"/>
    <cellStyle name="Normal 19 9 2 2 4 3" xfId="22856" xr:uid="{EB50B769-1784-4E44-978F-DD3B83209DAB}"/>
    <cellStyle name="Normal 19 9 2 2 5" xfId="9378" xr:uid="{B06A8120-8AAC-4E12-AF8A-632492A156C4}"/>
    <cellStyle name="Normal 19 9 2 2 5 2" xfId="25554" xr:uid="{62E257BF-346B-4ADC-813A-1624AE530916}"/>
    <cellStyle name="Normal 19 9 2 2 6" xfId="17466" xr:uid="{C3161126-DA15-40BA-BF25-526A261C528C}"/>
    <cellStyle name="Normal 19 9 2 3" xfId="1965" xr:uid="{00000000-0005-0000-0000-00003F0F0000}"/>
    <cellStyle name="Normal 19 9 2 3 2" xfId="4661" xr:uid="{00000000-0005-0000-0000-0000400F0000}"/>
    <cellStyle name="Normal 19 9 2 3 2 2" xfId="12749" xr:uid="{30A15D60-52D4-49FC-A18F-E4D63199A3D0}"/>
    <cellStyle name="Normal 19 9 2 3 2 2 2" xfId="28925" xr:uid="{0DA016CA-409B-4E4F-9497-B55FC2057697}"/>
    <cellStyle name="Normal 19 9 2 3 2 3" xfId="20837" xr:uid="{F0A18585-92AA-4368-A026-5550F36B1411}"/>
    <cellStyle name="Normal 19 9 2 3 3" xfId="7355" xr:uid="{00000000-0005-0000-0000-0000410F0000}"/>
    <cellStyle name="Normal 19 9 2 3 3 2" xfId="15443" xr:uid="{5E7BD501-FCE8-47FD-BC20-0CC2F5BC6F1E}"/>
    <cellStyle name="Normal 19 9 2 3 3 2 2" xfId="31619" xr:uid="{D9729E73-D183-45DC-B539-EBC88B4CC678}"/>
    <cellStyle name="Normal 19 9 2 3 3 3" xfId="23531" xr:uid="{BF22AC8A-9747-45AC-B224-AFDF90C7C58B}"/>
    <cellStyle name="Normal 19 9 2 3 4" xfId="10053" xr:uid="{CB1E6B4B-0A86-4BAB-AF1C-BE5145460A7B}"/>
    <cellStyle name="Normal 19 9 2 3 4 2" xfId="26229" xr:uid="{F7BD63FC-10EF-481C-92E9-0E62B755B3D7}"/>
    <cellStyle name="Normal 19 9 2 3 5" xfId="18141" xr:uid="{78B76593-78FB-4D65-BE58-DC025480A38F}"/>
    <cellStyle name="Normal 19 9 2 4" xfId="3314" xr:uid="{00000000-0005-0000-0000-0000420F0000}"/>
    <cellStyle name="Normal 19 9 2 4 2" xfId="11402" xr:uid="{3CF5A534-979B-43B4-AC05-E00D87CCE79C}"/>
    <cellStyle name="Normal 19 9 2 4 2 2" xfId="27578" xr:uid="{1AE35582-7856-4587-909B-B8FF2B03FD1C}"/>
    <cellStyle name="Normal 19 9 2 4 3" xfId="19490" xr:uid="{1FC08133-1EBF-45F0-AAAC-9103AFCFE68D}"/>
    <cellStyle name="Normal 19 9 2 5" xfId="6008" xr:uid="{00000000-0005-0000-0000-0000430F0000}"/>
    <cellStyle name="Normal 19 9 2 5 2" xfId="14096" xr:uid="{08327FFE-DFD9-4898-B10E-756E6A6C277F}"/>
    <cellStyle name="Normal 19 9 2 5 2 2" xfId="30272" xr:uid="{6378CFFE-5C28-488A-8151-740ED4E0DE85}"/>
    <cellStyle name="Normal 19 9 2 5 3" xfId="22184" xr:uid="{75AA7463-27D0-4754-A660-49D38127BA99}"/>
    <cellStyle name="Normal 19 9 2 6" xfId="8706" xr:uid="{04CC4237-AFBD-4D98-856E-6C8CBDFD4A2E}"/>
    <cellStyle name="Normal 19 9 2 6 2" xfId="24882" xr:uid="{7BEE0E5B-B046-4186-8D99-879A42122827}"/>
    <cellStyle name="Normal 19 9 2 7" xfId="16794" xr:uid="{696E88E5-8823-4584-91A0-8618BF32B163}"/>
    <cellStyle name="Normal 19 9 3" xfId="953" xr:uid="{00000000-0005-0000-0000-0000440F0000}"/>
    <cellStyle name="Normal 19 9 3 2" xfId="2301" xr:uid="{00000000-0005-0000-0000-0000450F0000}"/>
    <cellStyle name="Normal 19 9 3 2 2" xfId="4997" xr:uid="{00000000-0005-0000-0000-0000460F0000}"/>
    <cellStyle name="Normal 19 9 3 2 2 2" xfId="13085" xr:uid="{93E57414-272F-40D4-B48C-917EF127E579}"/>
    <cellStyle name="Normal 19 9 3 2 2 2 2" xfId="29261" xr:uid="{88A72ED4-5B42-4B7C-8A21-23BF0BFA843B}"/>
    <cellStyle name="Normal 19 9 3 2 2 3" xfId="21173" xr:uid="{8A55BF0B-83D3-4B6C-8A35-1D77E895192E}"/>
    <cellStyle name="Normal 19 9 3 2 3" xfId="7691" xr:uid="{00000000-0005-0000-0000-0000470F0000}"/>
    <cellStyle name="Normal 19 9 3 2 3 2" xfId="15779" xr:uid="{A65BDCD8-FDFF-44D9-B029-2378371DAAA3}"/>
    <cellStyle name="Normal 19 9 3 2 3 2 2" xfId="31955" xr:uid="{062F76C6-70C7-4A8C-8BF1-47846C925EA3}"/>
    <cellStyle name="Normal 19 9 3 2 3 3" xfId="23867" xr:uid="{EF0135F2-B037-4735-ACA5-DD16BAD02722}"/>
    <cellStyle name="Normal 19 9 3 2 4" xfId="10389" xr:uid="{232CFFE2-808E-4151-A7B8-5C644653F464}"/>
    <cellStyle name="Normal 19 9 3 2 4 2" xfId="26565" xr:uid="{929A2DAD-0BAF-4080-89CD-0C42477C0131}"/>
    <cellStyle name="Normal 19 9 3 2 5" xfId="18477" xr:uid="{C64FCD7E-45E2-4C5D-9355-FECD37E1887D}"/>
    <cellStyle name="Normal 19 9 3 3" xfId="3650" xr:uid="{00000000-0005-0000-0000-0000480F0000}"/>
    <cellStyle name="Normal 19 9 3 3 2" xfId="11738" xr:uid="{A2986A9F-5FDB-4FEA-8C8C-6F8DFFF8F96A}"/>
    <cellStyle name="Normal 19 9 3 3 2 2" xfId="27914" xr:uid="{E1B8DDB5-42FB-4224-A35A-9D9056DB41E9}"/>
    <cellStyle name="Normal 19 9 3 3 3" xfId="19826" xr:uid="{40791D74-5B05-44EC-B4EA-9037870EAD05}"/>
    <cellStyle name="Normal 19 9 3 4" xfId="6344" xr:uid="{00000000-0005-0000-0000-0000490F0000}"/>
    <cellStyle name="Normal 19 9 3 4 2" xfId="14432" xr:uid="{A788794D-28A7-4BE0-9CC7-F966778B9DAD}"/>
    <cellStyle name="Normal 19 9 3 4 2 2" xfId="30608" xr:uid="{D251FC26-BC00-4741-AABE-6AB83BC4F540}"/>
    <cellStyle name="Normal 19 9 3 4 3" xfId="22520" xr:uid="{8CED19EA-F27E-4042-A4E4-0466CAD98DE2}"/>
    <cellStyle name="Normal 19 9 3 5" xfId="9042" xr:uid="{CDF39389-6317-49AA-AF23-DB45B72AFA65}"/>
    <cellStyle name="Normal 19 9 3 5 2" xfId="25218" xr:uid="{D2700438-60C2-4C6E-8003-FA4800983712}"/>
    <cellStyle name="Normal 19 9 3 6" xfId="17130" xr:uid="{521A5DB9-490B-4FDE-A933-D5619740A919}"/>
    <cellStyle name="Normal 19 9 4" xfId="1629" xr:uid="{00000000-0005-0000-0000-00004A0F0000}"/>
    <cellStyle name="Normal 19 9 4 2" xfId="4325" xr:uid="{00000000-0005-0000-0000-00004B0F0000}"/>
    <cellStyle name="Normal 19 9 4 2 2" xfId="12413" xr:uid="{96B61EDD-0E13-4763-B8CB-7DD4D72995C4}"/>
    <cellStyle name="Normal 19 9 4 2 2 2" xfId="28589" xr:uid="{0E4C490E-E38C-44B1-A98F-3C11306797A3}"/>
    <cellStyle name="Normal 19 9 4 2 3" xfId="20501" xr:uid="{5E13BAAE-081D-404A-BAF3-39A6772350B7}"/>
    <cellStyle name="Normal 19 9 4 3" xfId="7019" xr:uid="{00000000-0005-0000-0000-00004C0F0000}"/>
    <cellStyle name="Normal 19 9 4 3 2" xfId="15107" xr:uid="{04CC59AB-1D59-4AEB-9AED-72CCAFB78030}"/>
    <cellStyle name="Normal 19 9 4 3 2 2" xfId="31283" xr:uid="{B7B4FE2C-DB3A-4D57-A594-599D47C86B29}"/>
    <cellStyle name="Normal 19 9 4 3 3" xfId="23195" xr:uid="{E75A9899-12CC-4117-9718-AFF6372E5780}"/>
    <cellStyle name="Normal 19 9 4 4" xfId="9717" xr:uid="{9092E6C3-5E35-44CE-AEB9-09F82E077744}"/>
    <cellStyle name="Normal 19 9 4 4 2" xfId="25893" xr:uid="{4603F3F3-6556-404F-B2D3-5D44919042C5}"/>
    <cellStyle name="Normal 19 9 4 5" xfId="17805" xr:uid="{C4EC6DC8-13B0-45B6-9B27-08D8199A81D1}"/>
    <cellStyle name="Normal 19 9 5" xfId="2978" xr:uid="{00000000-0005-0000-0000-00004D0F0000}"/>
    <cellStyle name="Normal 19 9 5 2" xfId="11066" xr:uid="{A2235CB6-64E4-456B-89B6-FB0488F504F6}"/>
    <cellStyle name="Normal 19 9 5 2 2" xfId="27242" xr:uid="{11E4A3A1-FA3A-4714-B896-8FF66175602C}"/>
    <cellStyle name="Normal 19 9 5 3" xfId="19154" xr:uid="{7786650E-48A0-4DB2-B646-D7190FD5C91A}"/>
    <cellStyle name="Normal 19 9 6" xfId="5672" xr:uid="{00000000-0005-0000-0000-00004E0F0000}"/>
    <cellStyle name="Normal 19 9 6 2" xfId="13760" xr:uid="{E5EC3AA1-DF96-4702-9AEA-C3A6903FE07A}"/>
    <cellStyle name="Normal 19 9 6 2 2" xfId="29936" xr:uid="{688281FD-0CE9-492F-87DA-C4B3279EDBCA}"/>
    <cellStyle name="Normal 19 9 6 3" xfId="21848" xr:uid="{A14A7157-58E7-48F2-9B8E-C74F7D403957}"/>
    <cellStyle name="Normal 19 9 7" xfId="8370" xr:uid="{DB47C272-6D09-4E4B-A3EB-67CD9BF57AB6}"/>
    <cellStyle name="Normal 19 9 7 2" xfId="24546" xr:uid="{A22AA56E-0C0A-4890-872F-29808EA582AF}"/>
    <cellStyle name="Normal 19 9 8" xfId="16458" xr:uid="{79DFFDB4-377B-4422-A118-ADE5A93F0543}"/>
    <cellStyle name="Normal 2" xfId="6" xr:uid="{00000000-0005-0000-0000-00004F0F0000}"/>
    <cellStyle name="Normal 2 10" xfId="59" xr:uid="{00000000-0005-0000-0000-0000500F0000}"/>
    <cellStyle name="Normal 2 11" xfId="294" xr:uid="{00000000-0005-0000-0000-0000510F0000}"/>
    <cellStyle name="Normal 2 12" xfId="329" xr:uid="{00000000-0005-0000-0000-0000520F0000}"/>
    <cellStyle name="Normal 2 13" xfId="311" xr:uid="{00000000-0005-0000-0000-0000530F0000}"/>
    <cellStyle name="Normal 2 14" xfId="260" xr:uid="{00000000-0005-0000-0000-0000540F0000}"/>
    <cellStyle name="Normal 2 15" xfId="373" xr:uid="{00000000-0005-0000-0000-0000550F0000}"/>
    <cellStyle name="Normal 2 16" xfId="275" xr:uid="{00000000-0005-0000-0000-0000560F0000}"/>
    <cellStyle name="Normal 2 17" xfId="58" xr:uid="{00000000-0005-0000-0000-0000570F0000}"/>
    <cellStyle name="Normal 2 18" xfId="375" xr:uid="{00000000-0005-0000-0000-0000580F0000}"/>
    <cellStyle name="Normal 2 19" xfId="223" xr:uid="{00000000-0005-0000-0000-0000590F0000}"/>
    <cellStyle name="Normal 2 2" xfId="12" xr:uid="{00000000-0005-0000-0000-00005A0F0000}"/>
    <cellStyle name="Normal 2 20" xfId="409" xr:uid="{00000000-0005-0000-0000-00005B0F0000}"/>
    <cellStyle name="Normal 2 21" xfId="427" xr:uid="{00000000-0005-0000-0000-00005C0F0000}"/>
    <cellStyle name="Normal 2 22" xfId="300" xr:uid="{00000000-0005-0000-0000-00005D0F0000}"/>
    <cellStyle name="Normal 2 23" xfId="358" xr:uid="{00000000-0005-0000-0000-00005E0F0000}"/>
    <cellStyle name="Normal 2 24" xfId="433" xr:uid="{00000000-0005-0000-0000-00005F0F0000}"/>
    <cellStyle name="Normal 2 3" xfId="18" xr:uid="{00000000-0005-0000-0000-0000600F0000}"/>
    <cellStyle name="Normal 2 4" xfId="21" xr:uid="{00000000-0005-0000-0000-0000610F0000}"/>
    <cellStyle name="Normal 2 5" xfId="84" xr:uid="{00000000-0005-0000-0000-0000620F0000}"/>
    <cellStyle name="Normal 2 6" xfId="112" xr:uid="{00000000-0005-0000-0000-0000630F0000}"/>
    <cellStyle name="Normal 2 7" xfId="137" xr:uid="{00000000-0005-0000-0000-0000640F0000}"/>
    <cellStyle name="Normal 2 8" xfId="188" xr:uid="{00000000-0005-0000-0000-0000650F0000}"/>
    <cellStyle name="Normal 2 9" xfId="229" xr:uid="{00000000-0005-0000-0000-0000660F0000}"/>
    <cellStyle name="Normal 20" xfId="39" xr:uid="{00000000-0005-0000-0000-0000670F0000}"/>
    <cellStyle name="Normal 20 10" xfId="328" xr:uid="{00000000-0005-0000-0000-0000680F0000}"/>
    <cellStyle name="Normal 20 10 2" xfId="688" xr:uid="{00000000-0005-0000-0000-0000690F0000}"/>
    <cellStyle name="Normal 20 10 2 2" xfId="1363" xr:uid="{00000000-0005-0000-0000-00006A0F0000}"/>
    <cellStyle name="Normal 20 10 2 2 2" xfId="2711" xr:uid="{00000000-0005-0000-0000-00006B0F0000}"/>
    <cellStyle name="Normal 20 10 2 2 2 2" xfId="5407" xr:uid="{00000000-0005-0000-0000-00006C0F0000}"/>
    <cellStyle name="Normal 20 10 2 2 2 2 2" xfId="13495" xr:uid="{B65B4B15-BD6D-4D04-80BB-7ECE1EF675AB}"/>
    <cellStyle name="Normal 20 10 2 2 2 2 2 2" xfId="29671" xr:uid="{450D2AE8-8005-4160-BC25-237BC6835B9A}"/>
    <cellStyle name="Normal 20 10 2 2 2 2 3" xfId="21583" xr:uid="{93F6BA9D-3FC8-406A-8BE4-68A3C0438922}"/>
    <cellStyle name="Normal 20 10 2 2 2 3" xfId="8101" xr:uid="{00000000-0005-0000-0000-00006D0F0000}"/>
    <cellStyle name="Normal 20 10 2 2 2 3 2" xfId="16189" xr:uid="{4D36452D-3029-47AB-A252-496801C65434}"/>
    <cellStyle name="Normal 20 10 2 2 2 3 2 2" xfId="32365" xr:uid="{572677CB-6B9D-4787-B88C-DFF2DEF338D5}"/>
    <cellStyle name="Normal 20 10 2 2 2 3 3" xfId="24277" xr:uid="{760F9395-0FCA-4FC7-A825-44063AA5E728}"/>
    <cellStyle name="Normal 20 10 2 2 2 4" xfId="10799" xr:uid="{05529697-6EAA-490B-A6A2-1C9D79EA21AE}"/>
    <cellStyle name="Normal 20 10 2 2 2 4 2" xfId="26975" xr:uid="{E4B60D20-0AC3-4AD7-86BF-A4FC53D362A2}"/>
    <cellStyle name="Normal 20 10 2 2 2 5" xfId="18887" xr:uid="{16F2A291-B0D9-4C40-9FFC-6E52D1AC318E}"/>
    <cellStyle name="Normal 20 10 2 2 3" xfId="4060" xr:uid="{00000000-0005-0000-0000-00006E0F0000}"/>
    <cellStyle name="Normal 20 10 2 2 3 2" xfId="12148" xr:uid="{5ACF6E60-D184-4026-BCB3-D8A50D63FC0A}"/>
    <cellStyle name="Normal 20 10 2 2 3 2 2" xfId="28324" xr:uid="{02A1F93B-1A52-4C56-BB4F-2B3195694EA6}"/>
    <cellStyle name="Normal 20 10 2 2 3 3" xfId="20236" xr:uid="{3A820B12-C39F-41DF-886B-963DBEAD8809}"/>
    <cellStyle name="Normal 20 10 2 2 4" xfId="6754" xr:uid="{00000000-0005-0000-0000-00006F0F0000}"/>
    <cellStyle name="Normal 20 10 2 2 4 2" xfId="14842" xr:uid="{892DC1D8-26D8-4439-96DC-F64904BDB0FC}"/>
    <cellStyle name="Normal 20 10 2 2 4 2 2" xfId="31018" xr:uid="{62EF0CD2-754E-4C3D-B075-8391F72F72F7}"/>
    <cellStyle name="Normal 20 10 2 2 4 3" xfId="22930" xr:uid="{39987836-DEAF-413A-9AC4-A5106FF10480}"/>
    <cellStyle name="Normal 20 10 2 2 5" xfId="9452" xr:uid="{92744FDC-E9B2-45CB-AA5A-34ED135026B2}"/>
    <cellStyle name="Normal 20 10 2 2 5 2" xfId="25628" xr:uid="{44DA0417-0B02-4D01-8F77-61E678A6C139}"/>
    <cellStyle name="Normal 20 10 2 2 6" xfId="17540" xr:uid="{56D47DF9-F586-40D0-8832-AC0A58E4D870}"/>
    <cellStyle name="Normal 20 10 2 3" xfId="2039" xr:uid="{00000000-0005-0000-0000-0000700F0000}"/>
    <cellStyle name="Normal 20 10 2 3 2" xfId="4735" xr:uid="{00000000-0005-0000-0000-0000710F0000}"/>
    <cellStyle name="Normal 20 10 2 3 2 2" xfId="12823" xr:uid="{F57A6491-E33E-4CC2-A5E5-A5FD6A99623E}"/>
    <cellStyle name="Normal 20 10 2 3 2 2 2" xfId="28999" xr:uid="{7EB18794-2CB2-456E-80B0-159BC5416D78}"/>
    <cellStyle name="Normal 20 10 2 3 2 3" xfId="20911" xr:uid="{A16F9E61-94AD-4999-BB71-EE891AE1AD8B}"/>
    <cellStyle name="Normal 20 10 2 3 3" xfId="7429" xr:uid="{00000000-0005-0000-0000-0000720F0000}"/>
    <cellStyle name="Normal 20 10 2 3 3 2" xfId="15517" xr:uid="{D4BD4071-8FEA-4DDB-A16E-07F5FB30EDF9}"/>
    <cellStyle name="Normal 20 10 2 3 3 2 2" xfId="31693" xr:uid="{9AE6CA82-FF84-4CF2-A623-B1F07E2C9DCD}"/>
    <cellStyle name="Normal 20 10 2 3 3 3" xfId="23605" xr:uid="{404CA088-621A-4D43-9E9C-AEFB55574E32}"/>
    <cellStyle name="Normal 20 10 2 3 4" xfId="10127" xr:uid="{156AA74D-521E-41F6-9CD6-4471D37DFE5B}"/>
    <cellStyle name="Normal 20 10 2 3 4 2" xfId="26303" xr:uid="{E75F7687-F4A9-48ED-8D59-156DF9E79F60}"/>
    <cellStyle name="Normal 20 10 2 3 5" xfId="18215" xr:uid="{AED83267-37C9-4CED-B0BD-C3EA6C802CC1}"/>
    <cellStyle name="Normal 20 10 2 4" xfId="3388" xr:uid="{00000000-0005-0000-0000-0000730F0000}"/>
    <cellStyle name="Normal 20 10 2 4 2" xfId="11476" xr:uid="{FFB5EDEA-EF47-440C-9ED0-76BB2D6ADD34}"/>
    <cellStyle name="Normal 20 10 2 4 2 2" xfId="27652" xr:uid="{4C759B98-C958-4B24-BABE-FF41C8AA5922}"/>
    <cellStyle name="Normal 20 10 2 4 3" xfId="19564" xr:uid="{D0C19072-3769-4CF6-B18B-BC7F81964767}"/>
    <cellStyle name="Normal 20 10 2 5" xfId="6082" xr:uid="{00000000-0005-0000-0000-0000740F0000}"/>
    <cellStyle name="Normal 20 10 2 5 2" xfId="14170" xr:uid="{50D84FE9-01A8-4B5F-88BA-C9B20A433D42}"/>
    <cellStyle name="Normal 20 10 2 5 2 2" xfId="30346" xr:uid="{6A773132-204E-4ABC-84C5-4A3419053D20}"/>
    <cellStyle name="Normal 20 10 2 5 3" xfId="22258" xr:uid="{D8BF9D0B-F9A5-4BDB-9E4C-FA18F8D09DD9}"/>
    <cellStyle name="Normal 20 10 2 6" xfId="8780" xr:uid="{F67E3685-3371-4C19-97DC-B325CC3FC3D2}"/>
    <cellStyle name="Normal 20 10 2 6 2" xfId="24956" xr:uid="{DA7CE66B-BC33-420B-AD3F-49C8E6F9136E}"/>
    <cellStyle name="Normal 20 10 2 7" xfId="16868" xr:uid="{6C67EF09-7BD6-4C05-B7D9-8444CF25A14A}"/>
    <cellStyle name="Normal 20 10 3" xfId="1027" xr:uid="{00000000-0005-0000-0000-0000750F0000}"/>
    <cellStyle name="Normal 20 10 3 2" xfId="2375" xr:uid="{00000000-0005-0000-0000-0000760F0000}"/>
    <cellStyle name="Normal 20 10 3 2 2" xfId="5071" xr:uid="{00000000-0005-0000-0000-0000770F0000}"/>
    <cellStyle name="Normal 20 10 3 2 2 2" xfId="13159" xr:uid="{D2DDE94D-217D-4C0D-9DD6-3C35E948B79C}"/>
    <cellStyle name="Normal 20 10 3 2 2 2 2" xfId="29335" xr:uid="{E9974C37-90C5-44F3-8B02-A2C43B425E97}"/>
    <cellStyle name="Normal 20 10 3 2 2 3" xfId="21247" xr:uid="{2E3A7B14-C98B-498D-950D-FFF46DBF340C}"/>
    <cellStyle name="Normal 20 10 3 2 3" xfId="7765" xr:uid="{00000000-0005-0000-0000-0000780F0000}"/>
    <cellStyle name="Normal 20 10 3 2 3 2" xfId="15853" xr:uid="{AB8FB57A-96C4-442C-A8EE-DC4B2A4D2458}"/>
    <cellStyle name="Normal 20 10 3 2 3 2 2" xfId="32029" xr:uid="{189F34A9-0120-43B7-AA0F-671845C113F6}"/>
    <cellStyle name="Normal 20 10 3 2 3 3" xfId="23941" xr:uid="{7CC7F670-F9BB-44C6-B384-44956D8DC675}"/>
    <cellStyle name="Normal 20 10 3 2 4" xfId="10463" xr:uid="{820366E0-2A38-4188-975D-319B657ED17A}"/>
    <cellStyle name="Normal 20 10 3 2 4 2" xfId="26639" xr:uid="{C04D0E35-A727-419B-981D-85A4DB953D93}"/>
    <cellStyle name="Normal 20 10 3 2 5" xfId="18551" xr:uid="{EFFD8FAD-5FA5-43DB-B490-E07AD9D01AF2}"/>
    <cellStyle name="Normal 20 10 3 3" xfId="3724" xr:uid="{00000000-0005-0000-0000-0000790F0000}"/>
    <cellStyle name="Normal 20 10 3 3 2" xfId="11812" xr:uid="{7814A2A5-AB18-457F-AF64-B8BC6565A624}"/>
    <cellStyle name="Normal 20 10 3 3 2 2" xfId="27988" xr:uid="{26D76AAC-A349-49D6-99AE-8A59067DDF7D}"/>
    <cellStyle name="Normal 20 10 3 3 3" xfId="19900" xr:uid="{28465A12-3709-46FB-9922-B21FA07BB260}"/>
    <cellStyle name="Normal 20 10 3 4" xfId="6418" xr:uid="{00000000-0005-0000-0000-00007A0F0000}"/>
    <cellStyle name="Normal 20 10 3 4 2" xfId="14506" xr:uid="{05CCD714-4349-414D-AF19-F54990051903}"/>
    <cellStyle name="Normal 20 10 3 4 2 2" xfId="30682" xr:uid="{36188F60-A1BE-44E5-8593-0D99926FA173}"/>
    <cellStyle name="Normal 20 10 3 4 3" xfId="22594" xr:uid="{8F17BEFD-3C7D-4C9C-A300-5DF221B22EC2}"/>
    <cellStyle name="Normal 20 10 3 5" xfId="9116" xr:uid="{FDC847BE-A0EC-4B6B-A655-ACF443E9A3FC}"/>
    <cellStyle name="Normal 20 10 3 5 2" xfId="25292" xr:uid="{73D74D89-A3EB-4695-8106-06FBEDD039EC}"/>
    <cellStyle name="Normal 20 10 3 6" xfId="17204" xr:uid="{88A53DB3-A683-4277-A7DC-CBF12A23FCE0}"/>
    <cellStyle name="Normal 20 10 4" xfId="1703" xr:uid="{00000000-0005-0000-0000-00007B0F0000}"/>
    <cellStyle name="Normal 20 10 4 2" xfId="4399" xr:uid="{00000000-0005-0000-0000-00007C0F0000}"/>
    <cellStyle name="Normal 20 10 4 2 2" xfId="12487" xr:uid="{EEAA217B-ED58-4D16-880C-A6AE5E91D8AC}"/>
    <cellStyle name="Normal 20 10 4 2 2 2" xfId="28663" xr:uid="{7129EC1E-A72A-4A1E-B7DB-8B6B6C3D2F62}"/>
    <cellStyle name="Normal 20 10 4 2 3" xfId="20575" xr:uid="{BB29F3B9-B261-4E80-83F8-E0737D455E55}"/>
    <cellStyle name="Normal 20 10 4 3" xfId="7093" xr:uid="{00000000-0005-0000-0000-00007D0F0000}"/>
    <cellStyle name="Normal 20 10 4 3 2" xfId="15181" xr:uid="{9BCA0181-6591-4CAA-94C2-3A271A250673}"/>
    <cellStyle name="Normal 20 10 4 3 2 2" xfId="31357" xr:uid="{4FE2DF1F-2BB0-4219-A422-15A97212A010}"/>
    <cellStyle name="Normal 20 10 4 3 3" xfId="23269" xr:uid="{268CDA27-F391-45C9-A708-B9CD4A2D245F}"/>
    <cellStyle name="Normal 20 10 4 4" xfId="9791" xr:uid="{FFC59FA1-1C09-404C-A0EF-1B3B5EA1A321}"/>
    <cellStyle name="Normal 20 10 4 4 2" xfId="25967" xr:uid="{F133202E-6AE5-43F9-A4DE-797D705612EB}"/>
    <cellStyle name="Normal 20 10 4 5" xfId="17879" xr:uid="{59B60FB5-1BC9-4049-B165-EC8E331BB7C6}"/>
    <cellStyle name="Normal 20 10 5" xfId="3052" xr:uid="{00000000-0005-0000-0000-00007E0F0000}"/>
    <cellStyle name="Normal 20 10 5 2" xfId="11140" xr:uid="{35068499-A9F4-4559-8254-4FC7942BA485}"/>
    <cellStyle name="Normal 20 10 5 2 2" xfId="27316" xr:uid="{DCAE14A7-0F47-448C-A160-38C99178675F}"/>
    <cellStyle name="Normal 20 10 5 3" xfId="19228" xr:uid="{E2AA2334-3BF8-4AB9-A802-CD4225E2429E}"/>
    <cellStyle name="Normal 20 10 6" xfId="5746" xr:uid="{00000000-0005-0000-0000-00007F0F0000}"/>
    <cellStyle name="Normal 20 10 6 2" xfId="13834" xr:uid="{B7452AE4-5825-43C3-A0E6-5F4A8BCE1B6B}"/>
    <cellStyle name="Normal 20 10 6 2 2" xfId="30010" xr:uid="{BD48512D-8C7B-43FA-AB07-6D040B57AC71}"/>
    <cellStyle name="Normal 20 10 6 3" xfId="21922" xr:uid="{DB692739-F845-42FA-8785-580D22EAE971}"/>
    <cellStyle name="Normal 20 10 7" xfId="8444" xr:uid="{3B8D774C-93BC-4094-871D-5103B013D580}"/>
    <cellStyle name="Normal 20 10 7 2" xfId="24620" xr:uid="{B8F629A9-57AA-457C-BCD1-A0CE36578EEA}"/>
    <cellStyle name="Normal 20 10 8" xfId="16532" xr:uid="{9E0B668D-9105-42AA-9EC5-3EDA6059FD5D}"/>
    <cellStyle name="Normal 20 11" xfId="263" xr:uid="{00000000-0005-0000-0000-0000800F0000}"/>
    <cellStyle name="Normal 20 11 2" xfId="636" xr:uid="{00000000-0005-0000-0000-0000810F0000}"/>
    <cellStyle name="Normal 20 11 2 2" xfId="1311" xr:uid="{00000000-0005-0000-0000-0000820F0000}"/>
    <cellStyle name="Normal 20 11 2 2 2" xfId="2659" xr:uid="{00000000-0005-0000-0000-0000830F0000}"/>
    <cellStyle name="Normal 20 11 2 2 2 2" xfId="5355" xr:uid="{00000000-0005-0000-0000-0000840F0000}"/>
    <cellStyle name="Normal 20 11 2 2 2 2 2" xfId="13443" xr:uid="{DAFC9AE1-E379-4C3E-A1D6-DA8CAC0E2A89}"/>
    <cellStyle name="Normal 20 11 2 2 2 2 2 2" xfId="29619" xr:uid="{D120D7E2-5BC2-4F79-BB18-CB3B0B3F4C57}"/>
    <cellStyle name="Normal 20 11 2 2 2 2 3" xfId="21531" xr:uid="{D48AAF03-732E-4DC1-A804-A881332AB9AC}"/>
    <cellStyle name="Normal 20 11 2 2 2 3" xfId="8049" xr:uid="{00000000-0005-0000-0000-0000850F0000}"/>
    <cellStyle name="Normal 20 11 2 2 2 3 2" xfId="16137" xr:uid="{F7FB860E-421F-4209-B407-46A3D349E3BE}"/>
    <cellStyle name="Normal 20 11 2 2 2 3 2 2" xfId="32313" xr:uid="{9F0AA3C6-939C-4E5B-83DE-67A70C7A83F4}"/>
    <cellStyle name="Normal 20 11 2 2 2 3 3" xfId="24225" xr:uid="{A4A40CA0-C19A-4307-BBA9-C7BA499F2EFE}"/>
    <cellStyle name="Normal 20 11 2 2 2 4" xfId="10747" xr:uid="{6A0742E8-3473-4960-9965-4302C0612CA8}"/>
    <cellStyle name="Normal 20 11 2 2 2 4 2" xfId="26923" xr:uid="{2E26AD58-00F7-4D36-AF26-9402F39C5DF6}"/>
    <cellStyle name="Normal 20 11 2 2 2 5" xfId="18835" xr:uid="{586CB37A-D477-475E-B39A-3EA8361D11A9}"/>
    <cellStyle name="Normal 20 11 2 2 3" xfId="4008" xr:uid="{00000000-0005-0000-0000-0000860F0000}"/>
    <cellStyle name="Normal 20 11 2 2 3 2" xfId="12096" xr:uid="{ACCBDF8D-09C0-46A6-9A4B-BFAB7555A8D8}"/>
    <cellStyle name="Normal 20 11 2 2 3 2 2" xfId="28272" xr:uid="{2831F20C-F3A7-45DB-B4BE-01CC8C56238E}"/>
    <cellStyle name="Normal 20 11 2 2 3 3" xfId="20184" xr:uid="{29EBE55E-B268-4CB1-8046-4D00ED89E213}"/>
    <cellStyle name="Normal 20 11 2 2 4" xfId="6702" xr:uid="{00000000-0005-0000-0000-0000870F0000}"/>
    <cellStyle name="Normal 20 11 2 2 4 2" xfId="14790" xr:uid="{83731F66-3F8D-4F5A-A7DD-ADE5B9BFF38F}"/>
    <cellStyle name="Normal 20 11 2 2 4 2 2" xfId="30966" xr:uid="{2E7BA435-BA30-4C47-A10C-1FD52BD55AA7}"/>
    <cellStyle name="Normal 20 11 2 2 4 3" xfId="22878" xr:uid="{3392351F-1FC3-43E8-AA66-F944D36F31D2}"/>
    <cellStyle name="Normal 20 11 2 2 5" xfId="9400" xr:uid="{4B77DF76-2252-4731-83B1-1BD39FF315B1}"/>
    <cellStyle name="Normal 20 11 2 2 5 2" xfId="25576" xr:uid="{CD74BE21-EF0C-4822-9FF0-DE366B995728}"/>
    <cellStyle name="Normal 20 11 2 2 6" xfId="17488" xr:uid="{7B044168-3911-4855-BDE2-854DD11A583E}"/>
    <cellStyle name="Normal 20 11 2 3" xfId="1987" xr:uid="{00000000-0005-0000-0000-0000880F0000}"/>
    <cellStyle name="Normal 20 11 2 3 2" xfId="4683" xr:uid="{00000000-0005-0000-0000-0000890F0000}"/>
    <cellStyle name="Normal 20 11 2 3 2 2" xfId="12771" xr:uid="{94B7362F-82D3-4201-A5D2-8E906C7F54E2}"/>
    <cellStyle name="Normal 20 11 2 3 2 2 2" xfId="28947" xr:uid="{E377E39A-089D-4A7B-A92F-4986288C7A04}"/>
    <cellStyle name="Normal 20 11 2 3 2 3" xfId="20859" xr:uid="{373E5CE6-56C1-495F-A5C5-6FD7B3173E3F}"/>
    <cellStyle name="Normal 20 11 2 3 3" xfId="7377" xr:uid="{00000000-0005-0000-0000-00008A0F0000}"/>
    <cellStyle name="Normal 20 11 2 3 3 2" xfId="15465" xr:uid="{C9B49992-F0D1-499D-BB47-BB601AD40A07}"/>
    <cellStyle name="Normal 20 11 2 3 3 2 2" xfId="31641" xr:uid="{C2197D54-F3DD-4A51-B061-EA6859B1C3D5}"/>
    <cellStyle name="Normal 20 11 2 3 3 3" xfId="23553" xr:uid="{DEF33691-F601-4C6C-A90F-DA4E2F65F270}"/>
    <cellStyle name="Normal 20 11 2 3 4" xfId="10075" xr:uid="{61C2ECA5-53D9-46EB-936C-743F89A24841}"/>
    <cellStyle name="Normal 20 11 2 3 4 2" xfId="26251" xr:uid="{8C15F099-16F6-49B7-A3EF-909710CEE81D}"/>
    <cellStyle name="Normal 20 11 2 3 5" xfId="18163" xr:uid="{27ACC8DE-670B-4F9C-89C2-F83C6CB1B4C0}"/>
    <cellStyle name="Normal 20 11 2 4" xfId="3336" xr:uid="{00000000-0005-0000-0000-00008B0F0000}"/>
    <cellStyle name="Normal 20 11 2 4 2" xfId="11424" xr:uid="{36492C99-05CB-4385-8BC0-D23ADE3F4732}"/>
    <cellStyle name="Normal 20 11 2 4 2 2" xfId="27600" xr:uid="{6442DE3B-C242-4023-8588-52FA6F48B69C}"/>
    <cellStyle name="Normal 20 11 2 4 3" xfId="19512" xr:uid="{448FA486-B06D-47B0-8F84-AD2854EEDDD2}"/>
    <cellStyle name="Normal 20 11 2 5" xfId="6030" xr:uid="{00000000-0005-0000-0000-00008C0F0000}"/>
    <cellStyle name="Normal 20 11 2 5 2" xfId="14118" xr:uid="{56FAEE92-7B36-4B08-AA99-C280621EA604}"/>
    <cellStyle name="Normal 20 11 2 5 2 2" xfId="30294" xr:uid="{87560AF6-3FF7-47A1-854C-9ADCA0CDE51A}"/>
    <cellStyle name="Normal 20 11 2 5 3" xfId="22206" xr:uid="{52104C22-3A90-4CDB-BFAF-93E453B99B41}"/>
    <cellStyle name="Normal 20 11 2 6" xfId="8728" xr:uid="{99ED3C17-296F-462D-BCE0-B0D883F9DD5D}"/>
    <cellStyle name="Normal 20 11 2 6 2" xfId="24904" xr:uid="{87502918-BF3A-4AB1-8963-81CEB24C494A}"/>
    <cellStyle name="Normal 20 11 2 7" xfId="16816" xr:uid="{6BF635BD-10D6-4CFF-A7E9-7BEABEE215D1}"/>
    <cellStyle name="Normal 20 11 3" xfId="975" xr:uid="{00000000-0005-0000-0000-00008D0F0000}"/>
    <cellStyle name="Normal 20 11 3 2" xfId="2323" xr:uid="{00000000-0005-0000-0000-00008E0F0000}"/>
    <cellStyle name="Normal 20 11 3 2 2" xfId="5019" xr:uid="{00000000-0005-0000-0000-00008F0F0000}"/>
    <cellStyle name="Normal 20 11 3 2 2 2" xfId="13107" xr:uid="{E86BD800-C803-4DB4-B988-5A6EB0C48348}"/>
    <cellStyle name="Normal 20 11 3 2 2 2 2" xfId="29283" xr:uid="{77BFCAC5-56A3-4F76-91D3-9BB6786BBE47}"/>
    <cellStyle name="Normal 20 11 3 2 2 3" xfId="21195" xr:uid="{6B1899EF-C549-4076-899E-37612F4E8FEC}"/>
    <cellStyle name="Normal 20 11 3 2 3" xfId="7713" xr:uid="{00000000-0005-0000-0000-0000900F0000}"/>
    <cellStyle name="Normal 20 11 3 2 3 2" xfId="15801" xr:uid="{AF0C0B76-B4A2-4685-B01A-F1745BC59738}"/>
    <cellStyle name="Normal 20 11 3 2 3 2 2" xfId="31977" xr:uid="{517B8822-4050-4969-A250-B0DCB6DC9536}"/>
    <cellStyle name="Normal 20 11 3 2 3 3" xfId="23889" xr:uid="{C672F124-56F3-4653-B29A-523810524D17}"/>
    <cellStyle name="Normal 20 11 3 2 4" xfId="10411" xr:uid="{1E472553-D439-4769-B58C-BB1BF11538D1}"/>
    <cellStyle name="Normal 20 11 3 2 4 2" xfId="26587" xr:uid="{FACC04FC-35EA-46E0-8917-E502784FE4B4}"/>
    <cellStyle name="Normal 20 11 3 2 5" xfId="18499" xr:uid="{FD3ECAAB-0A23-474E-98A2-FCD0ABC943E3}"/>
    <cellStyle name="Normal 20 11 3 3" xfId="3672" xr:uid="{00000000-0005-0000-0000-0000910F0000}"/>
    <cellStyle name="Normal 20 11 3 3 2" xfId="11760" xr:uid="{5659C6C6-2218-473C-A86B-0AA536018155}"/>
    <cellStyle name="Normal 20 11 3 3 2 2" xfId="27936" xr:uid="{985563AB-294C-4F65-8B94-21F9453730E9}"/>
    <cellStyle name="Normal 20 11 3 3 3" xfId="19848" xr:uid="{2ACBBC2C-3499-42ED-8142-75213502EBD6}"/>
    <cellStyle name="Normal 20 11 3 4" xfId="6366" xr:uid="{00000000-0005-0000-0000-0000920F0000}"/>
    <cellStyle name="Normal 20 11 3 4 2" xfId="14454" xr:uid="{150B548C-AA28-4C3A-A107-444650C69168}"/>
    <cellStyle name="Normal 20 11 3 4 2 2" xfId="30630" xr:uid="{8567B35E-F65D-4F03-96F5-45FE04774E47}"/>
    <cellStyle name="Normal 20 11 3 4 3" xfId="22542" xr:uid="{C9AD8241-AA29-4682-BBDC-049619355A59}"/>
    <cellStyle name="Normal 20 11 3 5" xfId="9064" xr:uid="{60A934BA-6A6E-45F8-BD8A-BB6E8FC3599D}"/>
    <cellStyle name="Normal 20 11 3 5 2" xfId="25240" xr:uid="{F0A4362A-B476-4A2C-AD7A-A8AC6E7E7271}"/>
    <cellStyle name="Normal 20 11 3 6" xfId="17152" xr:uid="{588B99EC-E9A7-4A0E-8E99-8B0641F9FF50}"/>
    <cellStyle name="Normal 20 11 4" xfId="1651" xr:uid="{00000000-0005-0000-0000-0000930F0000}"/>
    <cellStyle name="Normal 20 11 4 2" xfId="4347" xr:uid="{00000000-0005-0000-0000-0000940F0000}"/>
    <cellStyle name="Normal 20 11 4 2 2" xfId="12435" xr:uid="{CB9D9002-8873-481F-968A-5BB5BCFEA932}"/>
    <cellStyle name="Normal 20 11 4 2 2 2" xfId="28611" xr:uid="{6E512C00-D895-49F7-A17A-E21AB156A5B2}"/>
    <cellStyle name="Normal 20 11 4 2 3" xfId="20523" xr:uid="{5EB54A4B-F3AD-4424-B55E-3E4A1881376F}"/>
    <cellStyle name="Normal 20 11 4 3" xfId="7041" xr:uid="{00000000-0005-0000-0000-0000950F0000}"/>
    <cellStyle name="Normal 20 11 4 3 2" xfId="15129" xr:uid="{DECBFEDB-EF71-4C2F-90B8-ED6C30BF822D}"/>
    <cellStyle name="Normal 20 11 4 3 2 2" xfId="31305" xr:uid="{5F23FE25-7223-4E9A-A1B0-9067B1AA075A}"/>
    <cellStyle name="Normal 20 11 4 3 3" xfId="23217" xr:uid="{E2413EDC-5DA6-423A-A2CB-88FB4F650020}"/>
    <cellStyle name="Normal 20 11 4 4" xfId="9739" xr:uid="{0F68E366-A84F-43ED-A305-CC548C3585A8}"/>
    <cellStyle name="Normal 20 11 4 4 2" xfId="25915" xr:uid="{CFA80BFF-EFF9-4265-9027-C47C7B06D4CD}"/>
    <cellStyle name="Normal 20 11 4 5" xfId="17827" xr:uid="{529B7470-0D3B-4323-9758-C5829ECA60F9}"/>
    <cellStyle name="Normal 20 11 5" xfId="3000" xr:uid="{00000000-0005-0000-0000-0000960F0000}"/>
    <cellStyle name="Normal 20 11 5 2" xfId="11088" xr:uid="{2A9D6A72-227F-4018-8817-78C8BA1C6D23}"/>
    <cellStyle name="Normal 20 11 5 2 2" xfId="27264" xr:uid="{4D4B5CAE-A10B-4355-8DBA-D1DF7F09AD9C}"/>
    <cellStyle name="Normal 20 11 5 3" xfId="19176" xr:uid="{D00E31D8-E169-4B9C-92EE-9A3FAB4DB473}"/>
    <cellStyle name="Normal 20 11 6" xfId="5694" xr:uid="{00000000-0005-0000-0000-0000970F0000}"/>
    <cellStyle name="Normal 20 11 6 2" xfId="13782" xr:uid="{7D987017-352D-4DFE-A6F0-12EF6AA7394B}"/>
    <cellStyle name="Normal 20 11 6 2 2" xfId="29958" xr:uid="{3032E078-E4B1-4E69-B5AD-67A2D84F4509}"/>
    <cellStyle name="Normal 20 11 6 3" xfId="21870" xr:uid="{B5F8F846-26B4-42C8-8FF1-F8FBF222996C}"/>
    <cellStyle name="Normal 20 11 7" xfId="8392" xr:uid="{4D376AA3-9BE3-49E7-B7B5-C41160CB874D}"/>
    <cellStyle name="Normal 20 11 7 2" xfId="24568" xr:uid="{7BBFB750-8200-4CE6-B2EF-12795CBA8632}"/>
    <cellStyle name="Normal 20 11 8" xfId="16480" xr:uid="{D2C76C03-F77E-43FA-BFDF-F0FE20DF007C}"/>
    <cellStyle name="Normal 20 12" xfId="330" xr:uid="{00000000-0005-0000-0000-0000980F0000}"/>
    <cellStyle name="Normal 20 12 2" xfId="689" xr:uid="{00000000-0005-0000-0000-0000990F0000}"/>
    <cellStyle name="Normal 20 12 2 2" xfId="1364" xr:uid="{00000000-0005-0000-0000-00009A0F0000}"/>
    <cellStyle name="Normal 20 12 2 2 2" xfId="2712" xr:uid="{00000000-0005-0000-0000-00009B0F0000}"/>
    <cellStyle name="Normal 20 12 2 2 2 2" xfId="5408" xr:uid="{00000000-0005-0000-0000-00009C0F0000}"/>
    <cellStyle name="Normal 20 12 2 2 2 2 2" xfId="13496" xr:uid="{3D56A69F-E2C4-40FB-87E1-5B0D3A30237A}"/>
    <cellStyle name="Normal 20 12 2 2 2 2 2 2" xfId="29672" xr:uid="{72A648E0-4E04-4BC7-AA50-B8E0E3959C4F}"/>
    <cellStyle name="Normal 20 12 2 2 2 2 3" xfId="21584" xr:uid="{94AFF468-3C0F-4DAD-A76B-04A0D2C9B99C}"/>
    <cellStyle name="Normal 20 12 2 2 2 3" xfId="8102" xr:uid="{00000000-0005-0000-0000-00009D0F0000}"/>
    <cellStyle name="Normal 20 12 2 2 2 3 2" xfId="16190" xr:uid="{D775E0F6-DDEB-4F38-9EDE-D76DFCAA71CC}"/>
    <cellStyle name="Normal 20 12 2 2 2 3 2 2" xfId="32366" xr:uid="{DAD217A6-9883-480F-A6B3-7274EE7575DC}"/>
    <cellStyle name="Normal 20 12 2 2 2 3 3" xfId="24278" xr:uid="{985A191D-C6C0-4CFE-B5C6-C8F5AEC26483}"/>
    <cellStyle name="Normal 20 12 2 2 2 4" xfId="10800" xr:uid="{1A7667C2-E2CD-4E01-9C3A-64E9E6581D5B}"/>
    <cellStyle name="Normal 20 12 2 2 2 4 2" xfId="26976" xr:uid="{BEB36F7C-9CCB-43F1-B4C4-9F6F1562B3D9}"/>
    <cellStyle name="Normal 20 12 2 2 2 5" xfId="18888" xr:uid="{CF444625-6912-4488-8742-35EABBB12FFD}"/>
    <cellStyle name="Normal 20 12 2 2 3" xfId="4061" xr:uid="{00000000-0005-0000-0000-00009E0F0000}"/>
    <cellStyle name="Normal 20 12 2 2 3 2" xfId="12149" xr:uid="{AAA607AC-179A-49CD-B9CB-10C8AEDD91A5}"/>
    <cellStyle name="Normal 20 12 2 2 3 2 2" xfId="28325" xr:uid="{29FDA11D-6A43-425C-A9FA-1093FAA73FDD}"/>
    <cellStyle name="Normal 20 12 2 2 3 3" xfId="20237" xr:uid="{0AD2A42C-5D89-44E5-BA1F-9E05441880B9}"/>
    <cellStyle name="Normal 20 12 2 2 4" xfId="6755" xr:uid="{00000000-0005-0000-0000-00009F0F0000}"/>
    <cellStyle name="Normal 20 12 2 2 4 2" xfId="14843" xr:uid="{66DA5DF4-0C36-4820-870F-C679808ED4CE}"/>
    <cellStyle name="Normal 20 12 2 2 4 2 2" xfId="31019" xr:uid="{12291A7B-A30F-4F56-A545-9FDC74DCCE39}"/>
    <cellStyle name="Normal 20 12 2 2 4 3" xfId="22931" xr:uid="{64F49B99-3159-402C-B198-9422C2249915}"/>
    <cellStyle name="Normal 20 12 2 2 5" xfId="9453" xr:uid="{5F00CE2F-9C21-4FD9-AD27-0B9487970D4B}"/>
    <cellStyle name="Normal 20 12 2 2 5 2" xfId="25629" xr:uid="{484AED07-5D23-479D-A415-9A9E739995DD}"/>
    <cellStyle name="Normal 20 12 2 2 6" xfId="17541" xr:uid="{BABF008C-96B5-4A25-B8FE-FEC163321A5C}"/>
    <cellStyle name="Normal 20 12 2 3" xfId="2040" xr:uid="{00000000-0005-0000-0000-0000A00F0000}"/>
    <cellStyle name="Normal 20 12 2 3 2" xfId="4736" xr:uid="{00000000-0005-0000-0000-0000A10F0000}"/>
    <cellStyle name="Normal 20 12 2 3 2 2" xfId="12824" xr:uid="{E27EB726-F693-4F31-99F7-B599C41759A4}"/>
    <cellStyle name="Normal 20 12 2 3 2 2 2" xfId="29000" xr:uid="{BB0B70B4-D5D3-4D4A-B0C8-BD024E955BEA}"/>
    <cellStyle name="Normal 20 12 2 3 2 3" xfId="20912" xr:uid="{CF070F39-7F91-4E7D-BFAC-D99D91332D28}"/>
    <cellStyle name="Normal 20 12 2 3 3" xfId="7430" xr:uid="{00000000-0005-0000-0000-0000A20F0000}"/>
    <cellStyle name="Normal 20 12 2 3 3 2" xfId="15518" xr:uid="{B2F1D072-BD71-461E-B867-4722D35A1EE5}"/>
    <cellStyle name="Normal 20 12 2 3 3 2 2" xfId="31694" xr:uid="{B552F85A-A09D-4D48-91CA-6B4D6E7B3FCE}"/>
    <cellStyle name="Normal 20 12 2 3 3 3" xfId="23606" xr:uid="{456D73BA-7D64-47F8-87EC-25B81638A033}"/>
    <cellStyle name="Normal 20 12 2 3 4" xfId="10128" xr:uid="{E2F4115C-1F2E-40C5-8605-D5D33AA394F2}"/>
    <cellStyle name="Normal 20 12 2 3 4 2" xfId="26304" xr:uid="{27BF2103-8727-4002-B880-F3133FF2CD27}"/>
    <cellStyle name="Normal 20 12 2 3 5" xfId="18216" xr:uid="{7D525AA4-2DD7-496C-8B24-60FEC469BDE5}"/>
    <cellStyle name="Normal 20 12 2 4" xfId="3389" xr:uid="{00000000-0005-0000-0000-0000A30F0000}"/>
    <cellStyle name="Normal 20 12 2 4 2" xfId="11477" xr:uid="{F51EC8A7-3BCA-43E9-ACA6-6B5F9F30FE75}"/>
    <cellStyle name="Normal 20 12 2 4 2 2" xfId="27653" xr:uid="{2FD50BBB-AF4E-4021-9AC7-C903115E4C3D}"/>
    <cellStyle name="Normal 20 12 2 4 3" xfId="19565" xr:uid="{4437A180-9E6E-4301-A7A8-26FF203D82AE}"/>
    <cellStyle name="Normal 20 12 2 5" xfId="6083" xr:uid="{00000000-0005-0000-0000-0000A40F0000}"/>
    <cellStyle name="Normal 20 12 2 5 2" xfId="14171" xr:uid="{E77A5485-56FA-45CB-ACB2-B4C9DC11B530}"/>
    <cellStyle name="Normal 20 12 2 5 2 2" xfId="30347" xr:uid="{9A35656E-0383-4DB6-AEE0-8D2E1907B493}"/>
    <cellStyle name="Normal 20 12 2 5 3" xfId="22259" xr:uid="{9D8B2054-4E93-4589-8CD9-60F2A830E6AE}"/>
    <cellStyle name="Normal 20 12 2 6" xfId="8781" xr:uid="{7A8FFE48-7F9C-4734-AEFE-BF8A58AC24BE}"/>
    <cellStyle name="Normal 20 12 2 6 2" xfId="24957" xr:uid="{7DD6FC26-EB7A-4369-97C8-35D103560474}"/>
    <cellStyle name="Normal 20 12 2 7" xfId="16869" xr:uid="{8EC2DD6F-78A5-4453-92FF-D6F27E4D050E}"/>
    <cellStyle name="Normal 20 12 3" xfId="1028" xr:uid="{00000000-0005-0000-0000-0000A50F0000}"/>
    <cellStyle name="Normal 20 12 3 2" xfId="2376" xr:uid="{00000000-0005-0000-0000-0000A60F0000}"/>
    <cellStyle name="Normal 20 12 3 2 2" xfId="5072" xr:uid="{00000000-0005-0000-0000-0000A70F0000}"/>
    <cellStyle name="Normal 20 12 3 2 2 2" xfId="13160" xr:uid="{F066F4C4-4EF5-4210-AAB8-6028C879D651}"/>
    <cellStyle name="Normal 20 12 3 2 2 2 2" xfId="29336" xr:uid="{C2105EAC-4A20-4F09-B1A4-086E39CD7371}"/>
    <cellStyle name="Normal 20 12 3 2 2 3" xfId="21248" xr:uid="{1A527EA4-F2A9-4E27-B3D9-4AC12D76446B}"/>
    <cellStyle name="Normal 20 12 3 2 3" xfId="7766" xr:uid="{00000000-0005-0000-0000-0000A80F0000}"/>
    <cellStyle name="Normal 20 12 3 2 3 2" xfId="15854" xr:uid="{D8057484-84E9-4B26-9A3F-40266E904E08}"/>
    <cellStyle name="Normal 20 12 3 2 3 2 2" xfId="32030" xr:uid="{CDDA643A-F28F-409C-A8A8-F33DAEC7933D}"/>
    <cellStyle name="Normal 20 12 3 2 3 3" xfId="23942" xr:uid="{FFF3A9E7-0833-4551-98BD-7E7A6D8A6112}"/>
    <cellStyle name="Normal 20 12 3 2 4" xfId="10464" xr:uid="{94B071C1-67BD-4319-9BDA-23FE72564FF6}"/>
    <cellStyle name="Normal 20 12 3 2 4 2" xfId="26640" xr:uid="{5EA0850B-0623-494F-8BE6-C12465B5407E}"/>
    <cellStyle name="Normal 20 12 3 2 5" xfId="18552" xr:uid="{43A45EC7-9330-4B71-95AA-5CF4B953F27C}"/>
    <cellStyle name="Normal 20 12 3 3" xfId="3725" xr:uid="{00000000-0005-0000-0000-0000A90F0000}"/>
    <cellStyle name="Normal 20 12 3 3 2" xfId="11813" xr:uid="{BCE3347F-FFDD-4411-886A-642796AB0977}"/>
    <cellStyle name="Normal 20 12 3 3 2 2" xfId="27989" xr:uid="{C30F7BAD-35DB-4F96-BB94-E48926813439}"/>
    <cellStyle name="Normal 20 12 3 3 3" xfId="19901" xr:uid="{B0E52C92-780A-4CB7-92C0-E349AC5CD9A6}"/>
    <cellStyle name="Normal 20 12 3 4" xfId="6419" xr:uid="{00000000-0005-0000-0000-0000AA0F0000}"/>
    <cellStyle name="Normal 20 12 3 4 2" xfId="14507" xr:uid="{FEC36300-6085-4946-878B-E84CED51832B}"/>
    <cellStyle name="Normal 20 12 3 4 2 2" xfId="30683" xr:uid="{B26B05E5-459B-4D63-92BE-3A84E99C9110}"/>
    <cellStyle name="Normal 20 12 3 4 3" xfId="22595" xr:uid="{02277902-66A1-4D97-8E7A-46B996BFEA49}"/>
    <cellStyle name="Normal 20 12 3 5" xfId="9117" xr:uid="{64B40B4F-4FC0-44FF-BFCC-ED05B61CE3F7}"/>
    <cellStyle name="Normal 20 12 3 5 2" xfId="25293" xr:uid="{8743358A-91A5-465F-931F-BB139BD41933}"/>
    <cellStyle name="Normal 20 12 3 6" xfId="17205" xr:uid="{E13440A5-D7ED-487F-95CB-DEEEDDF50DCE}"/>
    <cellStyle name="Normal 20 12 4" xfId="1704" xr:uid="{00000000-0005-0000-0000-0000AB0F0000}"/>
    <cellStyle name="Normal 20 12 4 2" xfId="4400" xr:uid="{00000000-0005-0000-0000-0000AC0F0000}"/>
    <cellStyle name="Normal 20 12 4 2 2" xfId="12488" xr:uid="{CCA87312-3238-4BEE-8162-3C763ACAB559}"/>
    <cellStyle name="Normal 20 12 4 2 2 2" xfId="28664" xr:uid="{779BA4AB-12CA-4A86-B764-0746D1FDD33D}"/>
    <cellStyle name="Normal 20 12 4 2 3" xfId="20576" xr:uid="{13E01158-860F-432F-BCB6-81515D672321}"/>
    <cellStyle name="Normal 20 12 4 3" xfId="7094" xr:uid="{00000000-0005-0000-0000-0000AD0F0000}"/>
    <cellStyle name="Normal 20 12 4 3 2" xfId="15182" xr:uid="{64E4D66E-7550-4740-87DD-D4A26DF85791}"/>
    <cellStyle name="Normal 20 12 4 3 2 2" xfId="31358" xr:uid="{E146F7C7-BC62-4DCB-9547-3EBD7B53D062}"/>
    <cellStyle name="Normal 20 12 4 3 3" xfId="23270" xr:uid="{9D5C9812-B580-485A-A7CE-A726D2CEF472}"/>
    <cellStyle name="Normal 20 12 4 4" xfId="9792" xr:uid="{D698F852-1611-4638-9A29-273B9391261A}"/>
    <cellStyle name="Normal 20 12 4 4 2" xfId="25968" xr:uid="{3CB4218F-C377-42FB-874A-C86A8B49E042}"/>
    <cellStyle name="Normal 20 12 4 5" xfId="17880" xr:uid="{9FF62813-F195-4A03-B9CD-D7103B9F3075}"/>
    <cellStyle name="Normal 20 12 5" xfId="3053" xr:uid="{00000000-0005-0000-0000-0000AE0F0000}"/>
    <cellStyle name="Normal 20 12 5 2" xfId="11141" xr:uid="{A1B4D92C-227A-45E7-AF61-BF7D434BB15A}"/>
    <cellStyle name="Normal 20 12 5 2 2" xfId="27317" xr:uid="{C8845D9B-887D-4E04-A83D-A45E712E21AE}"/>
    <cellStyle name="Normal 20 12 5 3" xfId="19229" xr:uid="{33DB7957-24CA-4A5F-893F-90D09791FB88}"/>
    <cellStyle name="Normal 20 12 6" xfId="5747" xr:uid="{00000000-0005-0000-0000-0000AF0F0000}"/>
    <cellStyle name="Normal 20 12 6 2" xfId="13835" xr:uid="{46EF8868-C98D-4F6E-A504-E8F54EB8DA16}"/>
    <cellStyle name="Normal 20 12 6 2 2" xfId="30011" xr:uid="{491E6D89-4EF6-4E47-A418-DC5FD7BA68C5}"/>
    <cellStyle name="Normal 20 12 6 3" xfId="21923" xr:uid="{3D9EB6A0-7303-494C-8BA6-87E72558572B}"/>
    <cellStyle name="Normal 20 12 7" xfId="8445" xr:uid="{789E4577-81A8-46AD-9570-34C24FBD3B2A}"/>
    <cellStyle name="Normal 20 12 7 2" xfId="24621" xr:uid="{D9EE16C2-E674-4970-9AAA-EBCD2E36BBF7}"/>
    <cellStyle name="Normal 20 12 8" xfId="16533" xr:uid="{785E05E2-3608-4C31-A179-25E0E1530830}"/>
    <cellStyle name="Normal 20 13" xfId="391" xr:uid="{00000000-0005-0000-0000-0000B00F0000}"/>
    <cellStyle name="Normal 20 13 2" xfId="743" xr:uid="{00000000-0005-0000-0000-0000B10F0000}"/>
    <cellStyle name="Normal 20 13 2 2" xfId="1418" xr:uid="{00000000-0005-0000-0000-0000B20F0000}"/>
    <cellStyle name="Normal 20 13 2 2 2" xfId="2766" xr:uid="{00000000-0005-0000-0000-0000B30F0000}"/>
    <cellStyle name="Normal 20 13 2 2 2 2" xfId="5462" xr:uid="{00000000-0005-0000-0000-0000B40F0000}"/>
    <cellStyle name="Normal 20 13 2 2 2 2 2" xfId="13550" xr:uid="{8871C4A9-FA9C-4495-ADCE-049B871C8B4B}"/>
    <cellStyle name="Normal 20 13 2 2 2 2 2 2" xfId="29726" xr:uid="{0C90036E-54EB-467A-A4EA-E8013E390E55}"/>
    <cellStyle name="Normal 20 13 2 2 2 2 3" xfId="21638" xr:uid="{48BC34DA-1C22-48D8-85A3-36171D0E9FCE}"/>
    <cellStyle name="Normal 20 13 2 2 2 3" xfId="8156" xr:uid="{00000000-0005-0000-0000-0000B50F0000}"/>
    <cellStyle name="Normal 20 13 2 2 2 3 2" xfId="16244" xr:uid="{04377030-37C8-4947-A6BE-7868E5792A94}"/>
    <cellStyle name="Normal 20 13 2 2 2 3 2 2" xfId="32420" xr:uid="{ACCA46AF-A050-4C3E-BB14-0E5C36389711}"/>
    <cellStyle name="Normal 20 13 2 2 2 3 3" xfId="24332" xr:uid="{8B78BC4A-20D5-454C-9D0C-BC22D4C6909D}"/>
    <cellStyle name="Normal 20 13 2 2 2 4" xfId="10854" xr:uid="{396437A0-9CE7-48E2-B82A-6D3A6FE402EE}"/>
    <cellStyle name="Normal 20 13 2 2 2 4 2" xfId="27030" xr:uid="{2B9795A4-3C3E-4DC6-B994-50DEA4705529}"/>
    <cellStyle name="Normal 20 13 2 2 2 5" xfId="18942" xr:uid="{6882C4A9-6E49-4140-8F47-6D632E3FE61A}"/>
    <cellStyle name="Normal 20 13 2 2 3" xfId="4115" xr:uid="{00000000-0005-0000-0000-0000B60F0000}"/>
    <cellStyle name="Normal 20 13 2 2 3 2" xfId="12203" xr:uid="{00F15425-8C1D-458B-BA8C-07F8870A9E72}"/>
    <cellStyle name="Normal 20 13 2 2 3 2 2" xfId="28379" xr:uid="{B4D52C36-601C-4502-B77D-A209386AAF8A}"/>
    <cellStyle name="Normal 20 13 2 2 3 3" xfId="20291" xr:uid="{29C4B722-6E1A-4F7B-89FA-6E95E4A323A4}"/>
    <cellStyle name="Normal 20 13 2 2 4" xfId="6809" xr:uid="{00000000-0005-0000-0000-0000B70F0000}"/>
    <cellStyle name="Normal 20 13 2 2 4 2" xfId="14897" xr:uid="{27E7D529-1AF7-4F5B-AB91-CBF5EB227E0C}"/>
    <cellStyle name="Normal 20 13 2 2 4 2 2" xfId="31073" xr:uid="{876289D4-72A0-43B6-AEC0-22F4AC506C70}"/>
    <cellStyle name="Normal 20 13 2 2 4 3" xfId="22985" xr:uid="{3915D9D9-5DE1-4E09-BBD8-9717F303C637}"/>
    <cellStyle name="Normal 20 13 2 2 5" xfId="9507" xr:uid="{60A92CF3-2084-434C-8518-81D89A493F5B}"/>
    <cellStyle name="Normal 20 13 2 2 5 2" xfId="25683" xr:uid="{28926EC3-5459-46B6-B5AF-DAC837980C52}"/>
    <cellStyle name="Normal 20 13 2 2 6" xfId="17595" xr:uid="{2B7B9EFE-C0DC-4F22-B144-F298C6F14E89}"/>
    <cellStyle name="Normal 20 13 2 3" xfId="2094" xr:uid="{00000000-0005-0000-0000-0000B80F0000}"/>
    <cellStyle name="Normal 20 13 2 3 2" xfId="4790" xr:uid="{00000000-0005-0000-0000-0000B90F0000}"/>
    <cellStyle name="Normal 20 13 2 3 2 2" xfId="12878" xr:uid="{54D55CE4-8328-47A8-B9ED-7DFFF18DF622}"/>
    <cellStyle name="Normal 20 13 2 3 2 2 2" xfId="29054" xr:uid="{E96A5EE6-E758-4859-BDDF-B5EB519FCA5C}"/>
    <cellStyle name="Normal 20 13 2 3 2 3" xfId="20966" xr:uid="{AD6AC7B4-FDE4-4343-8119-DFB03190D5F2}"/>
    <cellStyle name="Normal 20 13 2 3 3" xfId="7484" xr:uid="{00000000-0005-0000-0000-0000BA0F0000}"/>
    <cellStyle name="Normal 20 13 2 3 3 2" xfId="15572" xr:uid="{BEE76542-A5D0-43B1-9FE6-9393E3EF77B5}"/>
    <cellStyle name="Normal 20 13 2 3 3 2 2" xfId="31748" xr:uid="{4D0F1411-F932-4510-BA58-7A89C6B31489}"/>
    <cellStyle name="Normal 20 13 2 3 3 3" xfId="23660" xr:uid="{2A71910A-ED66-4056-86CD-6C862C85F8FA}"/>
    <cellStyle name="Normal 20 13 2 3 4" xfId="10182" xr:uid="{04A6D6AA-0149-4AE4-B38C-E9681C18AE18}"/>
    <cellStyle name="Normal 20 13 2 3 4 2" xfId="26358" xr:uid="{4B6144C7-95A1-405F-8F21-8032B2D2D80D}"/>
    <cellStyle name="Normal 20 13 2 3 5" xfId="18270" xr:uid="{371070C8-6F2F-44F6-BCD8-31CB0C07878C}"/>
    <cellStyle name="Normal 20 13 2 4" xfId="3443" xr:uid="{00000000-0005-0000-0000-0000BB0F0000}"/>
    <cellStyle name="Normal 20 13 2 4 2" xfId="11531" xr:uid="{8E825660-9EC9-4D55-A9AB-83870210D301}"/>
    <cellStyle name="Normal 20 13 2 4 2 2" xfId="27707" xr:uid="{9B90A7D1-0EC1-4EDC-9EDF-2FE8B6AFA4E5}"/>
    <cellStyle name="Normal 20 13 2 4 3" xfId="19619" xr:uid="{4CF1809F-E972-4B8F-B112-8385D9FFE7D4}"/>
    <cellStyle name="Normal 20 13 2 5" xfId="6137" xr:uid="{00000000-0005-0000-0000-0000BC0F0000}"/>
    <cellStyle name="Normal 20 13 2 5 2" xfId="14225" xr:uid="{9B1FCC2A-A094-46D9-8FF6-1E7DF835EBB1}"/>
    <cellStyle name="Normal 20 13 2 5 2 2" xfId="30401" xr:uid="{E5812D8A-CF9C-4D45-8863-CB184E466065}"/>
    <cellStyle name="Normal 20 13 2 5 3" xfId="22313" xr:uid="{407903F7-22D1-401B-81A6-1B472702C1E2}"/>
    <cellStyle name="Normal 20 13 2 6" xfId="8835" xr:uid="{9C1338B7-6F91-496E-A41F-C57D6FBECDBC}"/>
    <cellStyle name="Normal 20 13 2 6 2" xfId="25011" xr:uid="{E73F3A54-8C37-42DA-8A6E-CE65A760D7D1}"/>
    <cellStyle name="Normal 20 13 2 7" xfId="16923" xr:uid="{BB69607C-323B-489A-8185-E2722FE29DC2}"/>
    <cellStyle name="Normal 20 13 3" xfId="1082" xr:uid="{00000000-0005-0000-0000-0000BD0F0000}"/>
    <cellStyle name="Normal 20 13 3 2" xfId="2430" xr:uid="{00000000-0005-0000-0000-0000BE0F0000}"/>
    <cellStyle name="Normal 20 13 3 2 2" xfId="5126" xr:uid="{00000000-0005-0000-0000-0000BF0F0000}"/>
    <cellStyle name="Normal 20 13 3 2 2 2" xfId="13214" xr:uid="{7E0F0D32-5D25-4E55-969F-0EE0B91EAC65}"/>
    <cellStyle name="Normal 20 13 3 2 2 2 2" xfId="29390" xr:uid="{0ED0E7AF-C148-4050-B49B-30FD0E3E6F40}"/>
    <cellStyle name="Normal 20 13 3 2 2 3" xfId="21302" xr:uid="{0D0F439E-5899-4505-A6A8-786A33DFDD69}"/>
    <cellStyle name="Normal 20 13 3 2 3" xfId="7820" xr:uid="{00000000-0005-0000-0000-0000C00F0000}"/>
    <cellStyle name="Normal 20 13 3 2 3 2" xfId="15908" xr:uid="{249F5658-2442-488E-8A95-46125E0C1E3D}"/>
    <cellStyle name="Normal 20 13 3 2 3 2 2" xfId="32084" xr:uid="{0DCED79C-CB3E-4CC0-BD94-B709C781C086}"/>
    <cellStyle name="Normal 20 13 3 2 3 3" xfId="23996" xr:uid="{3B428BDA-9815-4308-A653-B49DD07450B0}"/>
    <cellStyle name="Normal 20 13 3 2 4" xfId="10518" xr:uid="{F931BDB4-C1B9-4CEE-8E27-E89F096AB9DC}"/>
    <cellStyle name="Normal 20 13 3 2 4 2" xfId="26694" xr:uid="{0AD01B51-1666-4D2D-A6F9-25F013CC901D}"/>
    <cellStyle name="Normal 20 13 3 2 5" xfId="18606" xr:uid="{E48E6A7D-B474-4A56-9368-42352D4FD209}"/>
    <cellStyle name="Normal 20 13 3 3" xfId="3779" xr:uid="{00000000-0005-0000-0000-0000C10F0000}"/>
    <cellStyle name="Normal 20 13 3 3 2" xfId="11867" xr:uid="{383AB9CE-DCAA-4DC9-99B3-269FC0F049F4}"/>
    <cellStyle name="Normal 20 13 3 3 2 2" xfId="28043" xr:uid="{BEC8954E-1E71-491D-BAEA-19E2EA094E83}"/>
    <cellStyle name="Normal 20 13 3 3 3" xfId="19955" xr:uid="{E58BE886-0BF4-4788-92BC-60B313D171E6}"/>
    <cellStyle name="Normal 20 13 3 4" xfId="6473" xr:uid="{00000000-0005-0000-0000-0000C20F0000}"/>
    <cellStyle name="Normal 20 13 3 4 2" xfId="14561" xr:uid="{4112464E-793B-471D-8A32-D8671485E12F}"/>
    <cellStyle name="Normal 20 13 3 4 2 2" xfId="30737" xr:uid="{52913A4F-60AF-412D-93B5-47760A56C091}"/>
    <cellStyle name="Normal 20 13 3 4 3" xfId="22649" xr:uid="{0068AAD6-421C-41A7-A2B6-590DB24888F3}"/>
    <cellStyle name="Normal 20 13 3 5" xfId="9171" xr:uid="{5B9FD5C6-69CC-4856-A295-2030C1D8D504}"/>
    <cellStyle name="Normal 20 13 3 5 2" xfId="25347" xr:uid="{7D9C0FFF-BE4A-436C-9D26-363507FCEDAF}"/>
    <cellStyle name="Normal 20 13 3 6" xfId="17259" xr:uid="{0982C96E-78FE-4406-8755-757524659D58}"/>
    <cellStyle name="Normal 20 13 4" xfId="1758" xr:uid="{00000000-0005-0000-0000-0000C30F0000}"/>
    <cellStyle name="Normal 20 13 4 2" xfId="4454" xr:uid="{00000000-0005-0000-0000-0000C40F0000}"/>
    <cellStyle name="Normal 20 13 4 2 2" xfId="12542" xr:uid="{E9D1A847-9C19-4640-9073-D5534ECA5355}"/>
    <cellStyle name="Normal 20 13 4 2 2 2" xfId="28718" xr:uid="{F6090569-6307-49F8-BE7A-65B421CB4EF5}"/>
    <cellStyle name="Normal 20 13 4 2 3" xfId="20630" xr:uid="{EFE7B790-2E27-4BDE-A941-5DD04F41C17F}"/>
    <cellStyle name="Normal 20 13 4 3" xfId="7148" xr:uid="{00000000-0005-0000-0000-0000C50F0000}"/>
    <cellStyle name="Normal 20 13 4 3 2" xfId="15236" xr:uid="{A89A0CEE-2CE2-4F0B-88C9-9FAC36FDDFD4}"/>
    <cellStyle name="Normal 20 13 4 3 2 2" xfId="31412" xr:uid="{618A7B74-9380-4E65-8009-D9EDA74FE4A7}"/>
    <cellStyle name="Normal 20 13 4 3 3" xfId="23324" xr:uid="{BCD0FB75-BA32-4431-BEF1-FEDC4EF15A8A}"/>
    <cellStyle name="Normal 20 13 4 4" xfId="9846" xr:uid="{49F67DA7-C4D6-4158-978A-4965B4F59E86}"/>
    <cellStyle name="Normal 20 13 4 4 2" xfId="26022" xr:uid="{E72F4673-4985-47A3-8328-16771524AF82}"/>
    <cellStyle name="Normal 20 13 4 5" xfId="17934" xr:uid="{20712DA8-7746-4CC3-9133-38B2CE653ACE}"/>
    <cellStyle name="Normal 20 13 5" xfId="3107" xr:uid="{00000000-0005-0000-0000-0000C60F0000}"/>
    <cellStyle name="Normal 20 13 5 2" xfId="11195" xr:uid="{5395F103-FAEA-4658-BE93-F92587A866AE}"/>
    <cellStyle name="Normal 20 13 5 2 2" xfId="27371" xr:uid="{41834EC3-87DE-4936-89FB-A50E7991A1BE}"/>
    <cellStyle name="Normal 20 13 5 3" xfId="19283" xr:uid="{0C88E5FF-D42A-41AA-A76E-1F46BD40A739}"/>
    <cellStyle name="Normal 20 13 6" xfId="5801" xr:uid="{00000000-0005-0000-0000-0000C70F0000}"/>
    <cellStyle name="Normal 20 13 6 2" xfId="13889" xr:uid="{A08CFC91-765B-4469-A0BE-66C59CA7A930}"/>
    <cellStyle name="Normal 20 13 6 2 2" xfId="30065" xr:uid="{75970B57-13A3-4DD1-BAE3-1026D1FF992D}"/>
    <cellStyle name="Normal 20 13 6 3" xfId="21977" xr:uid="{8D70380F-FBCC-4AA2-A9E7-EEBF11362A9E}"/>
    <cellStyle name="Normal 20 13 7" xfId="8499" xr:uid="{C086C858-BB30-49DC-9891-D9C3EE1D6738}"/>
    <cellStyle name="Normal 20 13 7 2" xfId="24675" xr:uid="{58F28CA0-6A76-474B-90A5-931346F56001}"/>
    <cellStyle name="Normal 20 13 8" xfId="16587" xr:uid="{3EA591E4-2140-4806-8218-C099E15A8550}"/>
    <cellStyle name="Normal 20 14" xfId="390" xr:uid="{00000000-0005-0000-0000-0000C80F0000}"/>
    <cellStyle name="Normal 20 14 2" xfId="742" xr:uid="{00000000-0005-0000-0000-0000C90F0000}"/>
    <cellStyle name="Normal 20 14 2 2" xfId="1417" xr:uid="{00000000-0005-0000-0000-0000CA0F0000}"/>
    <cellStyle name="Normal 20 14 2 2 2" xfId="2765" xr:uid="{00000000-0005-0000-0000-0000CB0F0000}"/>
    <cellStyle name="Normal 20 14 2 2 2 2" xfId="5461" xr:uid="{00000000-0005-0000-0000-0000CC0F0000}"/>
    <cellStyle name="Normal 20 14 2 2 2 2 2" xfId="13549" xr:uid="{215F25D7-3AA8-4F76-94DD-1CFA20A89B91}"/>
    <cellStyle name="Normal 20 14 2 2 2 2 2 2" xfId="29725" xr:uid="{F948BB8D-A06C-4AFE-B8AF-7D2FFC41DC4F}"/>
    <cellStyle name="Normal 20 14 2 2 2 2 3" xfId="21637" xr:uid="{54F51755-38CF-44E5-86C9-4BFC7C937363}"/>
    <cellStyle name="Normal 20 14 2 2 2 3" xfId="8155" xr:uid="{00000000-0005-0000-0000-0000CD0F0000}"/>
    <cellStyle name="Normal 20 14 2 2 2 3 2" xfId="16243" xr:uid="{5B2E319A-8996-47AB-952C-70EC6A8A9656}"/>
    <cellStyle name="Normal 20 14 2 2 2 3 2 2" xfId="32419" xr:uid="{234DEC17-DEA6-4F93-906F-C439977EE961}"/>
    <cellStyle name="Normal 20 14 2 2 2 3 3" xfId="24331" xr:uid="{C6373AAE-0C5E-433D-B756-1631F3A8EBC0}"/>
    <cellStyle name="Normal 20 14 2 2 2 4" xfId="10853" xr:uid="{F887BEBF-0549-4AB2-9132-DA386F87E98D}"/>
    <cellStyle name="Normal 20 14 2 2 2 4 2" xfId="27029" xr:uid="{A34086FE-919A-4890-A105-E9F07B05B118}"/>
    <cellStyle name="Normal 20 14 2 2 2 5" xfId="18941" xr:uid="{1BFA0338-278E-4B28-95FA-ACA58A9AF083}"/>
    <cellStyle name="Normal 20 14 2 2 3" xfId="4114" xr:uid="{00000000-0005-0000-0000-0000CE0F0000}"/>
    <cellStyle name="Normal 20 14 2 2 3 2" xfId="12202" xr:uid="{D51FD4FC-B135-43A0-9DED-8D57783A6C56}"/>
    <cellStyle name="Normal 20 14 2 2 3 2 2" xfId="28378" xr:uid="{6CB5CC50-B392-48C2-9C1A-F933177EDE5C}"/>
    <cellStyle name="Normal 20 14 2 2 3 3" xfId="20290" xr:uid="{6423F942-43A4-4E97-9425-FD979E5F9EB1}"/>
    <cellStyle name="Normal 20 14 2 2 4" xfId="6808" xr:uid="{00000000-0005-0000-0000-0000CF0F0000}"/>
    <cellStyle name="Normal 20 14 2 2 4 2" xfId="14896" xr:uid="{4DFB9740-BE14-4F5D-B004-CAFF4413DFF5}"/>
    <cellStyle name="Normal 20 14 2 2 4 2 2" xfId="31072" xr:uid="{DC24DE83-7BA7-440B-AE12-7DD2FA2CB5E9}"/>
    <cellStyle name="Normal 20 14 2 2 4 3" xfId="22984" xr:uid="{4D2EF67E-3DA6-4360-8EEE-3A4BDA436D3C}"/>
    <cellStyle name="Normal 20 14 2 2 5" xfId="9506" xr:uid="{094FF3A1-BDAD-428D-8859-2CE2D93DC1EE}"/>
    <cellStyle name="Normal 20 14 2 2 5 2" xfId="25682" xr:uid="{966B9012-5482-4E9F-ABF2-D812FB9F28EB}"/>
    <cellStyle name="Normal 20 14 2 2 6" xfId="17594" xr:uid="{6C43EF20-88EE-4221-8A6F-6D9E01C77AC9}"/>
    <cellStyle name="Normal 20 14 2 3" xfId="2093" xr:uid="{00000000-0005-0000-0000-0000D00F0000}"/>
    <cellStyle name="Normal 20 14 2 3 2" xfId="4789" xr:uid="{00000000-0005-0000-0000-0000D10F0000}"/>
    <cellStyle name="Normal 20 14 2 3 2 2" xfId="12877" xr:uid="{1C3C87A5-4E23-4501-B94C-8B13C498C36C}"/>
    <cellStyle name="Normal 20 14 2 3 2 2 2" xfId="29053" xr:uid="{CF58585C-C57A-4A43-A6F7-C47D31265C9F}"/>
    <cellStyle name="Normal 20 14 2 3 2 3" xfId="20965" xr:uid="{89D37BC9-4E04-4911-9CD3-093C04541449}"/>
    <cellStyle name="Normal 20 14 2 3 3" xfId="7483" xr:uid="{00000000-0005-0000-0000-0000D20F0000}"/>
    <cellStyle name="Normal 20 14 2 3 3 2" xfId="15571" xr:uid="{9FCF0F33-C48B-4FAF-8668-35456B7A3D1E}"/>
    <cellStyle name="Normal 20 14 2 3 3 2 2" xfId="31747" xr:uid="{276242E5-92CB-4C19-A60F-397AF7E7ABD4}"/>
    <cellStyle name="Normal 20 14 2 3 3 3" xfId="23659" xr:uid="{10418EFE-E0A9-49D1-9961-D53F36024453}"/>
    <cellStyle name="Normal 20 14 2 3 4" xfId="10181" xr:uid="{9F78B21A-07C4-4EDC-AF90-9523E5A5DA70}"/>
    <cellStyle name="Normal 20 14 2 3 4 2" xfId="26357" xr:uid="{D719DFC0-F379-4469-8205-452F14A25754}"/>
    <cellStyle name="Normal 20 14 2 3 5" xfId="18269" xr:uid="{CC57B849-87CA-44A3-B44C-70E926055C8A}"/>
    <cellStyle name="Normal 20 14 2 4" xfId="3442" xr:uid="{00000000-0005-0000-0000-0000D30F0000}"/>
    <cellStyle name="Normal 20 14 2 4 2" xfId="11530" xr:uid="{1DCCE8CD-1A5C-4866-9736-62C1A73E53B8}"/>
    <cellStyle name="Normal 20 14 2 4 2 2" xfId="27706" xr:uid="{AAF8E70F-0F9C-4EB4-86D8-67EBA6E12246}"/>
    <cellStyle name="Normal 20 14 2 4 3" xfId="19618" xr:uid="{CE775066-25DD-4F49-B2B0-3B8DAD11EFE9}"/>
    <cellStyle name="Normal 20 14 2 5" xfId="6136" xr:uid="{00000000-0005-0000-0000-0000D40F0000}"/>
    <cellStyle name="Normal 20 14 2 5 2" xfId="14224" xr:uid="{A216275A-59AF-43C4-8179-39B27E62B99C}"/>
    <cellStyle name="Normal 20 14 2 5 2 2" xfId="30400" xr:uid="{E662991F-9722-49E5-82B3-FE5AF294CB0F}"/>
    <cellStyle name="Normal 20 14 2 5 3" xfId="22312" xr:uid="{21320968-DDBD-4A13-9C7F-81AEE03BF57F}"/>
    <cellStyle name="Normal 20 14 2 6" xfId="8834" xr:uid="{A816A8F3-B024-4E58-8E76-DB8606A585C3}"/>
    <cellStyle name="Normal 20 14 2 6 2" xfId="25010" xr:uid="{E93F891E-38F3-4DD5-B1BF-1345E7A30A70}"/>
    <cellStyle name="Normal 20 14 2 7" xfId="16922" xr:uid="{E5403A0F-518A-429D-BEBF-AC01ACD263B2}"/>
    <cellStyle name="Normal 20 14 3" xfId="1081" xr:uid="{00000000-0005-0000-0000-0000D50F0000}"/>
    <cellStyle name="Normal 20 14 3 2" xfId="2429" xr:uid="{00000000-0005-0000-0000-0000D60F0000}"/>
    <cellStyle name="Normal 20 14 3 2 2" xfId="5125" xr:uid="{00000000-0005-0000-0000-0000D70F0000}"/>
    <cellStyle name="Normal 20 14 3 2 2 2" xfId="13213" xr:uid="{26F2D5AE-6A05-4EA7-A5AC-1EECDB40DC39}"/>
    <cellStyle name="Normal 20 14 3 2 2 2 2" xfId="29389" xr:uid="{81760CA1-22E5-4E36-A10E-813B9321EE03}"/>
    <cellStyle name="Normal 20 14 3 2 2 3" xfId="21301" xr:uid="{0F16FD8B-ADFE-412D-BF1F-A83BFFD69FE2}"/>
    <cellStyle name="Normal 20 14 3 2 3" xfId="7819" xr:uid="{00000000-0005-0000-0000-0000D80F0000}"/>
    <cellStyle name="Normal 20 14 3 2 3 2" xfId="15907" xr:uid="{D427C390-6B9D-40D0-902D-BD0C575ED9DA}"/>
    <cellStyle name="Normal 20 14 3 2 3 2 2" xfId="32083" xr:uid="{D055E412-B5EC-4BB8-A160-C46DD4593C40}"/>
    <cellStyle name="Normal 20 14 3 2 3 3" xfId="23995" xr:uid="{79E453B4-216E-4D2D-903F-CE5323BB8395}"/>
    <cellStyle name="Normal 20 14 3 2 4" xfId="10517" xr:uid="{8622D008-A025-4BAF-8C04-B101185752FE}"/>
    <cellStyle name="Normal 20 14 3 2 4 2" xfId="26693" xr:uid="{FBC39925-4ABD-4D0D-AAED-A23A713B972E}"/>
    <cellStyle name="Normal 20 14 3 2 5" xfId="18605" xr:uid="{2B33B667-C72E-4741-84A3-49D2AF33E7F9}"/>
    <cellStyle name="Normal 20 14 3 3" xfId="3778" xr:uid="{00000000-0005-0000-0000-0000D90F0000}"/>
    <cellStyle name="Normal 20 14 3 3 2" xfId="11866" xr:uid="{4B3F3F70-8617-4FF9-BF94-7A66F7901478}"/>
    <cellStyle name="Normal 20 14 3 3 2 2" xfId="28042" xr:uid="{1FD13ACE-511A-4DD4-87CA-03A3687CF512}"/>
    <cellStyle name="Normal 20 14 3 3 3" xfId="19954" xr:uid="{09F2F581-31C5-4622-A9B7-204147503C88}"/>
    <cellStyle name="Normal 20 14 3 4" xfId="6472" xr:uid="{00000000-0005-0000-0000-0000DA0F0000}"/>
    <cellStyle name="Normal 20 14 3 4 2" xfId="14560" xr:uid="{3360DB9F-87B1-486E-A7F7-296D77AD683A}"/>
    <cellStyle name="Normal 20 14 3 4 2 2" xfId="30736" xr:uid="{9F05AA89-0F89-44E8-B2D8-601C54F1FDC4}"/>
    <cellStyle name="Normal 20 14 3 4 3" xfId="22648" xr:uid="{55A3BB46-2B9E-4635-B58A-AB51F13CEE23}"/>
    <cellStyle name="Normal 20 14 3 5" xfId="9170" xr:uid="{BEEB3238-C65F-4A00-9AA6-F3B371664F5F}"/>
    <cellStyle name="Normal 20 14 3 5 2" xfId="25346" xr:uid="{FB9C3394-A886-49EA-8CEB-61AF5CB4E734}"/>
    <cellStyle name="Normal 20 14 3 6" xfId="17258" xr:uid="{BA2A1B45-9492-4B6F-8800-A6DCBE10174F}"/>
    <cellStyle name="Normal 20 14 4" xfId="1757" xr:uid="{00000000-0005-0000-0000-0000DB0F0000}"/>
    <cellStyle name="Normal 20 14 4 2" xfId="4453" xr:uid="{00000000-0005-0000-0000-0000DC0F0000}"/>
    <cellStyle name="Normal 20 14 4 2 2" xfId="12541" xr:uid="{6C77C45A-5CEE-40F9-AE0A-12884051D1C9}"/>
    <cellStyle name="Normal 20 14 4 2 2 2" xfId="28717" xr:uid="{AA72F2CD-6248-4A87-83F8-75FB435834DD}"/>
    <cellStyle name="Normal 20 14 4 2 3" xfId="20629" xr:uid="{760ECF0C-7E96-4B69-BC0B-F14536A2F4B4}"/>
    <cellStyle name="Normal 20 14 4 3" xfId="7147" xr:uid="{00000000-0005-0000-0000-0000DD0F0000}"/>
    <cellStyle name="Normal 20 14 4 3 2" xfId="15235" xr:uid="{EDBC8D2B-496D-404E-9317-FBB18E7FF083}"/>
    <cellStyle name="Normal 20 14 4 3 2 2" xfId="31411" xr:uid="{B8EED5CF-3C08-45B2-806E-B8EB6F4A1831}"/>
    <cellStyle name="Normal 20 14 4 3 3" xfId="23323" xr:uid="{37F312EB-1C2C-4FEF-816F-AEBA8A3F4D7B}"/>
    <cellStyle name="Normal 20 14 4 4" xfId="9845" xr:uid="{80EEE6AF-9B7E-401B-9FFA-8EC85C278BE1}"/>
    <cellStyle name="Normal 20 14 4 4 2" xfId="26021" xr:uid="{2EFF5F43-0DA2-46B2-BD74-F14212BD7426}"/>
    <cellStyle name="Normal 20 14 4 5" xfId="17933" xr:uid="{133404EA-93DE-4251-8B1C-7AF1D62F054B}"/>
    <cellStyle name="Normal 20 14 5" xfId="3106" xr:uid="{00000000-0005-0000-0000-0000DE0F0000}"/>
    <cellStyle name="Normal 20 14 5 2" xfId="11194" xr:uid="{6BE20650-46A8-4A85-B83C-4BBC9FFCA410}"/>
    <cellStyle name="Normal 20 14 5 2 2" xfId="27370" xr:uid="{5314E8BB-56C5-458C-ACD0-5990E5FE4066}"/>
    <cellStyle name="Normal 20 14 5 3" xfId="19282" xr:uid="{1B0068B0-4B64-485E-B458-5170EBE0088D}"/>
    <cellStyle name="Normal 20 14 6" xfId="5800" xr:uid="{00000000-0005-0000-0000-0000DF0F0000}"/>
    <cellStyle name="Normal 20 14 6 2" xfId="13888" xr:uid="{AAEC84DA-CFE8-4692-A469-5BEFDF41BED8}"/>
    <cellStyle name="Normal 20 14 6 2 2" xfId="30064" xr:uid="{FC72D956-FA47-4B0F-A66B-2867ADE59815}"/>
    <cellStyle name="Normal 20 14 6 3" xfId="21976" xr:uid="{A02FBDF0-6AED-45A0-A4D0-81C6BCC9BD91}"/>
    <cellStyle name="Normal 20 14 7" xfId="8498" xr:uid="{77136454-C5F3-4740-AA25-7ED12FBAA600}"/>
    <cellStyle name="Normal 20 14 7 2" xfId="24674" xr:uid="{2BA90BE9-6AAB-4C04-BDF4-0BF3C7700E44}"/>
    <cellStyle name="Normal 20 14 8" xfId="16586" xr:uid="{A8EE2652-0943-45AB-AB21-EB705EF3F5F8}"/>
    <cellStyle name="Normal 20 15" xfId="352" xr:uid="{00000000-0005-0000-0000-0000E00F0000}"/>
    <cellStyle name="Normal 20 15 2" xfId="707" xr:uid="{00000000-0005-0000-0000-0000E10F0000}"/>
    <cellStyle name="Normal 20 15 2 2" xfId="1382" xr:uid="{00000000-0005-0000-0000-0000E20F0000}"/>
    <cellStyle name="Normal 20 15 2 2 2" xfId="2730" xr:uid="{00000000-0005-0000-0000-0000E30F0000}"/>
    <cellStyle name="Normal 20 15 2 2 2 2" xfId="5426" xr:uid="{00000000-0005-0000-0000-0000E40F0000}"/>
    <cellStyle name="Normal 20 15 2 2 2 2 2" xfId="13514" xr:uid="{43BAF34D-3901-49EA-8BD8-9306D75378E3}"/>
    <cellStyle name="Normal 20 15 2 2 2 2 2 2" xfId="29690" xr:uid="{ECAB19A6-AD8C-49EC-BAF7-28CFCB77CCAA}"/>
    <cellStyle name="Normal 20 15 2 2 2 2 3" xfId="21602" xr:uid="{F25F8055-8998-4842-BEE6-EF3099BED4FA}"/>
    <cellStyle name="Normal 20 15 2 2 2 3" xfId="8120" xr:uid="{00000000-0005-0000-0000-0000E50F0000}"/>
    <cellStyle name="Normal 20 15 2 2 2 3 2" xfId="16208" xr:uid="{1AFB371A-E97F-4909-9651-ACCE153A1A33}"/>
    <cellStyle name="Normal 20 15 2 2 2 3 2 2" xfId="32384" xr:uid="{74A8A227-64D1-4F38-A0E2-092E8271F29A}"/>
    <cellStyle name="Normal 20 15 2 2 2 3 3" xfId="24296" xr:uid="{C5FCACE0-D343-4F58-8586-B04369FF7068}"/>
    <cellStyle name="Normal 20 15 2 2 2 4" xfId="10818" xr:uid="{09F39295-FEA2-4A3A-9C45-8391C7CB9F73}"/>
    <cellStyle name="Normal 20 15 2 2 2 4 2" xfId="26994" xr:uid="{0EE5484F-E205-4ED4-A770-FF8B1C3124E4}"/>
    <cellStyle name="Normal 20 15 2 2 2 5" xfId="18906" xr:uid="{8DEB3251-C276-4089-A3C0-C959E8E7A167}"/>
    <cellStyle name="Normal 20 15 2 2 3" xfId="4079" xr:uid="{00000000-0005-0000-0000-0000E60F0000}"/>
    <cellStyle name="Normal 20 15 2 2 3 2" xfId="12167" xr:uid="{04945A57-50C2-4F92-8D60-8380A2E94596}"/>
    <cellStyle name="Normal 20 15 2 2 3 2 2" xfId="28343" xr:uid="{C25526B5-361C-478C-BBD7-ED9396314431}"/>
    <cellStyle name="Normal 20 15 2 2 3 3" xfId="20255" xr:uid="{F411821B-F874-4558-B3B0-C6448A20FE1A}"/>
    <cellStyle name="Normal 20 15 2 2 4" xfId="6773" xr:uid="{00000000-0005-0000-0000-0000E70F0000}"/>
    <cellStyle name="Normal 20 15 2 2 4 2" xfId="14861" xr:uid="{03722BDB-5661-4FFB-A774-5EB86AFF2847}"/>
    <cellStyle name="Normal 20 15 2 2 4 2 2" xfId="31037" xr:uid="{B860D17B-D313-4C9B-B855-66BDFD7CAB72}"/>
    <cellStyle name="Normal 20 15 2 2 4 3" xfId="22949" xr:uid="{8D943837-9FF2-4311-9537-673973DE20C1}"/>
    <cellStyle name="Normal 20 15 2 2 5" xfId="9471" xr:uid="{4DBAA402-1021-4016-96CC-0DAAC9E2BD21}"/>
    <cellStyle name="Normal 20 15 2 2 5 2" xfId="25647" xr:uid="{A1F0B388-41D1-47E7-8E0F-E9FE720C1611}"/>
    <cellStyle name="Normal 20 15 2 2 6" xfId="17559" xr:uid="{82226A3B-E785-455F-B3CF-E4275E060CB5}"/>
    <cellStyle name="Normal 20 15 2 3" xfId="2058" xr:uid="{00000000-0005-0000-0000-0000E80F0000}"/>
    <cellStyle name="Normal 20 15 2 3 2" xfId="4754" xr:uid="{00000000-0005-0000-0000-0000E90F0000}"/>
    <cellStyle name="Normal 20 15 2 3 2 2" xfId="12842" xr:uid="{5578ED37-C0A3-4764-9A6F-555E9E23485C}"/>
    <cellStyle name="Normal 20 15 2 3 2 2 2" xfId="29018" xr:uid="{BDDE5440-F8EF-40A6-8800-87CE19C67CE5}"/>
    <cellStyle name="Normal 20 15 2 3 2 3" xfId="20930" xr:uid="{AA8C1F27-9281-4147-A47C-2E17BDA17B34}"/>
    <cellStyle name="Normal 20 15 2 3 3" xfId="7448" xr:uid="{00000000-0005-0000-0000-0000EA0F0000}"/>
    <cellStyle name="Normal 20 15 2 3 3 2" xfId="15536" xr:uid="{ECE5FCBF-76A9-48BC-943D-057310B07831}"/>
    <cellStyle name="Normal 20 15 2 3 3 2 2" xfId="31712" xr:uid="{1816B571-075F-47D8-AF5C-5E1F40432170}"/>
    <cellStyle name="Normal 20 15 2 3 3 3" xfId="23624" xr:uid="{C875FB91-2AB0-4445-9C7F-FBF06CBE706C}"/>
    <cellStyle name="Normal 20 15 2 3 4" xfId="10146" xr:uid="{CCFA67C8-4C70-4DB6-B006-17FA06505042}"/>
    <cellStyle name="Normal 20 15 2 3 4 2" xfId="26322" xr:uid="{C10A7494-4245-4BCC-8F4F-88C2AC5F0125}"/>
    <cellStyle name="Normal 20 15 2 3 5" xfId="18234" xr:uid="{2F3240FE-3206-4E1E-8F44-BB6B34367CE5}"/>
    <cellStyle name="Normal 20 15 2 4" xfId="3407" xr:uid="{00000000-0005-0000-0000-0000EB0F0000}"/>
    <cellStyle name="Normal 20 15 2 4 2" xfId="11495" xr:uid="{A5DF2293-B2AF-4AD9-95F9-E3F6C924AC92}"/>
    <cellStyle name="Normal 20 15 2 4 2 2" xfId="27671" xr:uid="{514760BB-D916-4B66-B8F4-E519075F93B7}"/>
    <cellStyle name="Normal 20 15 2 4 3" xfId="19583" xr:uid="{32254E76-8A82-445E-B742-01932980E2E1}"/>
    <cellStyle name="Normal 20 15 2 5" xfId="6101" xr:uid="{00000000-0005-0000-0000-0000EC0F0000}"/>
    <cellStyle name="Normal 20 15 2 5 2" xfId="14189" xr:uid="{C8F3A4DF-FAFE-4196-BAB8-AA7FEA026F12}"/>
    <cellStyle name="Normal 20 15 2 5 2 2" xfId="30365" xr:uid="{34595D13-69F1-47E5-A0C0-99383CE4AA41}"/>
    <cellStyle name="Normal 20 15 2 5 3" xfId="22277" xr:uid="{BE739E35-973B-4443-AF5F-743C3AFB156F}"/>
    <cellStyle name="Normal 20 15 2 6" xfId="8799" xr:uid="{BED12652-7DE6-43AC-88D2-CB5023DF9F9A}"/>
    <cellStyle name="Normal 20 15 2 6 2" xfId="24975" xr:uid="{65206892-1728-437A-B8EE-AE7F73329CB6}"/>
    <cellStyle name="Normal 20 15 2 7" xfId="16887" xr:uid="{61ECFA72-3EE7-4E20-A8DB-D362B57626BE}"/>
    <cellStyle name="Normal 20 15 3" xfId="1046" xr:uid="{00000000-0005-0000-0000-0000ED0F0000}"/>
    <cellStyle name="Normal 20 15 3 2" xfId="2394" xr:uid="{00000000-0005-0000-0000-0000EE0F0000}"/>
    <cellStyle name="Normal 20 15 3 2 2" xfId="5090" xr:uid="{00000000-0005-0000-0000-0000EF0F0000}"/>
    <cellStyle name="Normal 20 15 3 2 2 2" xfId="13178" xr:uid="{23BD0B54-EC89-4DAE-B4E5-845424DBBD7D}"/>
    <cellStyle name="Normal 20 15 3 2 2 2 2" xfId="29354" xr:uid="{B2C13DE4-55F8-4541-8A9F-C0F774D823C4}"/>
    <cellStyle name="Normal 20 15 3 2 2 3" xfId="21266" xr:uid="{6AC4FE7F-6BB5-4271-8549-21D0AC72B994}"/>
    <cellStyle name="Normal 20 15 3 2 3" xfId="7784" xr:uid="{00000000-0005-0000-0000-0000F00F0000}"/>
    <cellStyle name="Normal 20 15 3 2 3 2" xfId="15872" xr:uid="{C9BFD797-EDDF-43A5-9EAE-5305E4C3388A}"/>
    <cellStyle name="Normal 20 15 3 2 3 2 2" xfId="32048" xr:uid="{02D80E4B-E103-481C-A19F-D0337D05166A}"/>
    <cellStyle name="Normal 20 15 3 2 3 3" xfId="23960" xr:uid="{86061C59-786F-4FD9-B0F4-27FC2B515C33}"/>
    <cellStyle name="Normal 20 15 3 2 4" xfId="10482" xr:uid="{4C497979-E258-49CD-B526-1C0D87F190B1}"/>
    <cellStyle name="Normal 20 15 3 2 4 2" xfId="26658" xr:uid="{E65F7B61-E90E-4188-BE54-0CED0852A55D}"/>
    <cellStyle name="Normal 20 15 3 2 5" xfId="18570" xr:uid="{2305ED9F-5F13-4144-960B-0D7F969D139E}"/>
    <cellStyle name="Normal 20 15 3 3" xfId="3743" xr:uid="{00000000-0005-0000-0000-0000F10F0000}"/>
    <cellStyle name="Normal 20 15 3 3 2" xfId="11831" xr:uid="{351DE4A2-E04D-4086-AAF2-76BED13DC082}"/>
    <cellStyle name="Normal 20 15 3 3 2 2" xfId="28007" xr:uid="{B2011732-8C11-4A48-A1B6-D457C13B7759}"/>
    <cellStyle name="Normal 20 15 3 3 3" xfId="19919" xr:uid="{C92A9067-2015-4A52-A82C-90038FDE4699}"/>
    <cellStyle name="Normal 20 15 3 4" xfId="6437" xr:uid="{00000000-0005-0000-0000-0000F20F0000}"/>
    <cellStyle name="Normal 20 15 3 4 2" xfId="14525" xr:uid="{2AE07697-4EF3-412D-A9C7-268AB723A7DE}"/>
    <cellStyle name="Normal 20 15 3 4 2 2" xfId="30701" xr:uid="{2CB5A89B-5930-438E-8260-3CE41D956995}"/>
    <cellStyle name="Normal 20 15 3 4 3" xfId="22613" xr:uid="{E8E7C9B4-0430-42EE-AFB1-3C5513E590AD}"/>
    <cellStyle name="Normal 20 15 3 5" xfId="9135" xr:uid="{7DD485E3-D6E1-4271-B4E9-D6166793EE58}"/>
    <cellStyle name="Normal 20 15 3 5 2" xfId="25311" xr:uid="{1734396A-0A5C-4DBE-89DB-341472D31C66}"/>
    <cellStyle name="Normal 20 15 3 6" xfId="17223" xr:uid="{1A0993E9-F966-43E2-8F1A-EFAC4BE6779E}"/>
    <cellStyle name="Normal 20 15 4" xfId="1722" xr:uid="{00000000-0005-0000-0000-0000F30F0000}"/>
    <cellStyle name="Normal 20 15 4 2" xfId="4418" xr:uid="{00000000-0005-0000-0000-0000F40F0000}"/>
    <cellStyle name="Normal 20 15 4 2 2" xfId="12506" xr:uid="{E5A6D717-AF55-405A-A88F-8ABF2986631E}"/>
    <cellStyle name="Normal 20 15 4 2 2 2" xfId="28682" xr:uid="{882FCBA6-1428-46AB-8902-51DB64A5BF81}"/>
    <cellStyle name="Normal 20 15 4 2 3" xfId="20594" xr:uid="{3DF072BD-8BAB-4F27-B17F-8E106E3F7DB7}"/>
    <cellStyle name="Normal 20 15 4 3" xfId="7112" xr:uid="{00000000-0005-0000-0000-0000F50F0000}"/>
    <cellStyle name="Normal 20 15 4 3 2" xfId="15200" xr:uid="{857FDD05-DFAD-4F83-9523-CB800F91F36F}"/>
    <cellStyle name="Normal 20 15 4 3 2 2" xfId="31376" xr:uid="{D382B6D2-B6E3-45CD-A2CC-CBFCD7317A78}"/>
    <cellStyle name="Normal 20 15 4 3 3" xfId="23288" xr:uid="{81E549F5-36FE-4065-8A32-43A3AAB79429}"/>
    <cellStyle name="Normal 20 15 4 4" xfId="9810" xr:uid="{7CF1D59B-2B4E-4112-9B38-E4B38372AFE4}"/>
    <cellStyle name="Normal 20 15 4 4 2" xfId="25986" xr:uid="{19031597-E471-47A6-8CA3-1213C317AF7E}"/>
    <cellStyle name="Normal 20 15 4 5" xfId="17898" xr:uid="{43E02B5B-8F55-4827-A6EE-B3D1322999F4}"/>
    <cellStyle name="Normal 20 15 5" xfId="3071" xr:uid="{00000000-0005-0000-0000-0000F60F0000}"/>
    <cellStyle name="Normal 20 15 5 2" xfId="11159" xr:uid="{6D2A93F4-4A0A-49EA-B343-CE57ED43FCB3}"/>
    <cellStyle name="Normal 20 15 5 2 2" xfId="27335" xr:uid="{BF4A7B6C-3F81-4BA6-A28A-E1712AF0A7CA}"/>
    <cellStyle name="Normal 20 15 5 3" xfId="19247" xr:uid="{1455169B-7A8F-4E0D-8C40-961E4FEF957E}"/>
    <cellStyle name="Normal 20 15 6" xfId="5765" xr:uid="{00000000-0005-0000-0000-0000F70F0000}"/>
    <cellStyle name="Normal 20 15 6 2" xfId="13853" xr:uid="{934B9E39-2236-4F0E-925F-3D1A798C21F7}"/>
    <cellStyle name="Normal 20 15 6 2 2" xfId="30029" xr:uid="{409D225E-29D7-4C5E-8C67-1A9E5ECA56BE}"/>
    <cellStyle name="Normal 20 15 6 3" xfId="21941" xr:uid="{9A478A14-09F4-4465-9810-5E7B79A1C359}"/>
    <cellStyle name="Normal 20 15 7" xfId="8463" xr:uid="{42B2176C-4BB3-4F76-8B1E-7CD96BC93B74}"/>
    <cellStyle name="Normal 20 15 7 2" xfId="24639" xr:uid="{DE3074A9-2E6E-476A-867D-732ECEB3BB7A}"/>
    <cellStyle name="Normal 20 15 8" xfId="16551" xr:uid="{57CCD320-EA41-48CD-B31D-B6FBD8F0A9B9}"/>
    <cellStyle name="Normal 20 16" xfId="321" xr:uid="{00000000-0005-0000-0000-0000F80F0000}"/>
    <cellStyle name="Normal 20 16 2" xfId="682" xr:uid="{00000000-0005-0000-0000-0000F90F0000}"/>
    <cellStyle name="Normal 20 16 2 2" xfId="1357" xr:uid="{00000000-0005-0000-0000-0000FA0F0000}"/>
    <cellStyle name="Normal 20 16 2 2 2" xfId="2705" xr:uid="{00000000-0005-0000-0000-0000FB0F0000}"/>
    <cellStyle name="Normal 20 16 2 2 2 2" xfId="5401" xr:uid="{00000000-0005-0000-0000-0000FC0F0000}"/>
    <cellStyle name="Normal 20 16 2 2 2 2 2" xfId="13489" xr:uid="{4D39D7B2-0CFD-427B-9CBE-D7040C89CD86}"/>
    <cellStyle name="Normal 20 16 2 2 2 2 2 2" xfId="29665" xr:uid="{7C82A13C-1F6E-47AE-96F6-444A79C4F507}"/>
    <cellStyle name="Normal 20 16 2 2 2 2 3" xfId="21577" xr:uid="{223DBF02-85EA-4464-8449-31733908A3F5}"/>
    <cellStyle name="Normal 20 16 2 2 2 3" xfId="8095" xr:uid="{00000000-0005-0000-0000-0000FD0F0000}"/>
    <cellStyle name="Normal 20 16 2 2 2 3 2" xfId="16183" xr:uid="{3C50DCBC-E89E-4C9B-9ACC-3A5AE68CA90A}"/>
    <cellStyle name="Normal 20 16 2 2 2 3 2 2" xfId="32359" xr:uid="{8F2EA33D-E6E1-4FF8-8B03-194E979C87F5}"/>
    <cellStyle name="Normal 20 16 2 2 2 3 3" xfId="24271" xr:uid="{3441C934-C31C-42B2-B4E1-A734B1376F1A}"/>
    <cellStyle name="Normal 20 16 2 2 2 4" xfId="10793" xr:uid="{2A63CAD7-D91E-4EB8-BDF2-C49A91C1AD3F}"/>
    <cellStyle name="Normal 20 16 2 2 2 4 2" xfId="26969" xr:uid="{1342E959-8F70-4425-847A-8C69AEB2A93E}"/>
    <cellStyle name="Normal 20 16 2 2 2 5" xfId="18881" xr:uid="{EFD27AE5-1607-47D5-BB9F-9EDC33ED291A}"/>
    <cellStyle name="Normal 20 16 2 2 3" xfId="4054" xr:uid="{00000000-0005-0000-0000-0000FE0F0000}"/>
    <cellStyle name="Normal 20 16 2 2 3 2" xfId="12142" xr:uid="{F2A167C7-ADC2-45A0-B740-087762392AA4}"/>
    <cellStyle name="Normal 20 16 2 2 3 2 2" xfId="28318" xr:uid="{7DE2C03F-3823-4DC4-8F4A-C4A0FA1F33C7}"/>
    <cellStyle name="Normal 20 16 2 2 3 3" xfId="20230" xr:uid="{C557E3C5-3984-480E-B799-CFD2A460815A}"/>
    <cellStyle name="Normal 20 16 2 2 4" xfId="6748" xr:uid="{00000000-0005-0000-0000-0000FF0F0000}"/>
    <cellStyle name="Normal 20 16 2 2 4 2" xfId="14836" xr:uid="{B2116C62-5618-4D23-AF37-455AF0182559}"/>
    <cellStyle name="Normal 20 16 2 2 4 2 2" xfId="31012" xr:uid="{48BCC15F-EE28-4E96-9CB5-4D3C845ACF5B}"/>
    <cellStyle name="Normal 20 16 2 2 4 3" xfId="22924" xr:uid="{39A8813D-91EF-4600-818E-1CC0EF0E9A3B}"/>
    <cellStyle name="Normal 20 16 2 2 5" xfId="9446" xr:uid="{514FD2F0-40BC-471A-8149-DBDAAA696E01}"/>
    <cellStyle name="Normal 20 16 2 2 5 2" xfId="25622" xr:uid="{83DD4260-9720-4A6E-948D-B5DE922FA038}"/>
    <cellStyle name="Normal 20 16 2 2 6" xfId="17534" xr:uid="{6E3B16D4-1409-496A-8009-DE30F51F8F25}"/>
    <cellStyle name="Normal 20 16 2 3" xfId="2033" xr:uid="{00000000-0005-0000-0000-000000100000}"/>
    <cellStyle name="Normal 20 16 2 3 2" xfId="4729" xr:uid="{00000000-0005-0000-0000-000001100000}"/>
    <cellStyle name="Normal 20 16 2 3 2 2" xfId="12817" xr:uid="{E77D6296-1546-466B-B3A9-4323C744C056}"/>
    <cellStyle name="Normal 20 16 2 3 2 2 2" xfId="28993" xr:uid="{B483784D-84F4-43FD-A7DA-F697207E4AD6}"/>
    <cellStyle name="Normal 20 16 2 3 2 3" xfId="20905" xr:uid="{75447CC1-98A5-4C86-8C23-E1E9A8D40C87}"/>
    <cellStyle name="Normal 20 16 2 3 3" xfId="7423" xr:uid="{00000000-0005-0000-0000-000002100000}"/>
    <cellStyle name="Normal 20 16 2 3 3 2" xfId="15511" xr:uid="{F80AFFD0-84F9-4F77-990E-B03257EFF53B}"/>
    <cellStyle name="Normal 20 16 2 3 3 2 2" xfId="31687" xr:uid="{115F2506-DE21-499A-9BB3-7C036BB25122}"/>
    <cellStyle name="Normal 20 16 2 3 3 3" xfId="23599" xr:uid="{8B6CD98C-5FD8-4EBB-B31B-2767551C3505}"/>
    <cellStyle name="Normal 20 16 2 3 4" xfId="10121" xr:uid="{8694FB22-E3F1-445C-BBF4-D32434E67A15}"/>
    <cellStyle name="Normal 20 16 2 3 4 2" xfId="26297" xr:uid="{3E0D92B5-D444-4B02-9BDC-93A2F0E5940F}"/>
    <cellStyle name="Normal 20 16 2 3 5" xfId="18209" xr:uid="{5ED3D70F-07A1-4BD3-845B-156C96E3DA43}"/>
    <cellStyle name="Normal 20 16 2 4" xfId="3382" xr:uid="{00000000-0005-0000-0000-000003100000}"/>
    <cellStyle name="Normal 20 16 2 4 2" xfId="11470" xr:uid="{68817579-59D0-4B3F-B428-EC91A7169D2B}"/>
    <cellStyle name="Normal 20 16 2 4 2 2" xfId="27646" xr:uid="{B49FCA9B-968D-4C67-927E-77636784C9D8}"/>
    <cellStyle name="Normal 20 16 2 4 3" xfId="19558" xr:uid="{585776BB-965F-4321-994F-A078471A7779}"/>
    <cellStyle name="Normal 20 16 2 5" xfId="6076" xr:uid="{00000000-0005-0000-0000-000004100000}"/>
    <cellStyle name="Normal 20 16 2 5 2" xfId="14164" xr:uid="{0966FC77-3ED3-451F-8678-8170441A56A7}"/>
    <cellStyle name="Normal 20 16 2 5 2 2" xfId="30340" xr:uid="{0781E2CA-B2E6-4BFE-A90A-4625FDD8A831}"/>
    <cellStyle name="Normal 20 16 2 5 3" xfId="22252" xr:uid="{6CF6376A-532C-44E4-A59F-C1031B386347}"/>
    <cellStyle name="Normal 20 16 2 6" xfId="8774" xr:uid="{0E88DF8A-F778-4663-AE10-3C8F8342D6E0}"/>
    <cellStyle name="Normal 20 16 2 6 2" xfId="24950" xr:uid="{1F068325-3980-4578-AFBA-80D7DFE7963F}"/>
    <cellStyle name="Normal 20 16 2 7" xfId="16862" xr:uid="{0AE55D82-A2E4-4052-B896-41BBC801D5E6}"/>
    <cellStyle name="Normal 20 16 3" xfId="1021" xr:uid="{00000000-0005-0000-0000-000005100000}"/>
    <cellStyle name="Normal 20 16 3 2" xfId="2369" xr:uid="{00000000-0005-0000-0000-000006100000}"/>
    <cellStyle name="Normal 20 16 3 2 2" xfId="5065" xr:uid="{00000000-0005-0000-0000-000007100000}"/>
    <cellStyle name="Normal 20 16 3 2 2 2" xfId="13153" xr:uid="{9F7F1959-48A3-44A4-8879-6438229CFFDA}"/>
    <cellStyle name="Normal 20 16 3 2 2 2 2" xfId="29329" xr:uid="{A0358635-A6AE-42F0-B5B1-5B9313799B49}"/>
    <cellStyle name="Normal 20 16 3 2 2 3" xfId="21241" xr:uid="{459A18E5-1A2D-48EA-A593-C02454046036}"/>
    <cellStyle name="Normal 20 16 3 2 3" xfId="7759" xr:uid="{00000000-0005-0000-0000-000008100000}"/>
    <cellStyle name="Normal 20 16 3 2 3 2" xfId="15847" xr:uid="{541461CE-9103-4563-9D94-0CB8CB4DF509}"/>
    <cellStyle name="Normal 20 16 3 2 3 2 2" xfId="32023" xr:uid="{6DD146DC-46A9-49E7-80F1-3F5B4693EF3D}"/>
    <cellStyle name="Normal 20 16 3 2 3 3" xfId="23935" xr:uid="{9123BBE8-0D9D-4177-89E9-5774AF943B74}"/>
    <cellStyle name="Normal 20 16 3 2 4" xfId="10457" xr:uid="{549AC8AC-F5F1-452E-AB7A-A0C21ACA7703}"/>
    <cellStyle name="Normal 20 16 3 2 4 2" xfId="26633" xr:uid="{541321DB-F951-4A76-8FD7-DD713765597F}"/>
    <cellStyle name="Normal 20 16 3 2 5" xfId="18545" xr:uid="{8720B615-8167-4CED-A50C-B878650C3688}"/>
    <cellStyle name="Normal 20 16 3 3" xfId="3718" xr:uid="{00000000-0005-0000-0000-000009100000}"/>
    <cellStyle name="Normal 20 16 3 3 2" xfId="11806" xr:uid="{1C5F9953-9449-496A-97FC-40FF0D11C221}"/>
    <cellStyle name="Normal 20 16 3 3 2 2" xfId="27982" xr:uid="{45A55361-E848-4B57-9933-1E54BD42CD1C}"/>
    <cellStyle name="Normal 20 16 3 3 3" xfId="19894" xr:uid="{23A9855D-C9A0-422E-9665-1D100CC38195}"/>
    <cellStyle name="Normal 20 16 3 4" xfId="6412" xr:uid="{00000000-0005-0000-0000-00000A100000}"/>
    <cellStyle name="Normal 20 16 3 4 2" xfId="14500" xr:uid="{055A54D2-F6B8-425C-97BB-CDF97EAC8CE4}"/>
    <cellStyle name="Normal 20 16 3 4 2 2" xfId="30676" xr:uid="{E5334523-2762-4849-8204-758CC131B832}"/>
    <cellStyle name="Normal 20 16 3 4 3" xfId="22588" xr:uid="{4C4AC991-B184-4DA8-B34F-CB09B424638D}"/>
    <cellStyle name="Normal 20 16 3 5" xfId="9110" xr:uid="{A5D246F2-DEE5-4CC4-B17A-E893FCE5CC9A}"/>
    <cellStyle name="Normal 20 16 3 5 2" xfId="25286" xr:uid="{F12D3BD2-1B69-4842-85B3-FA026806E4FB}"/>
    <cellStyle name="Normal 20 16 3 6" xfId="17198" xr:uid="{9D1D0ED9-A5AE-473D-BD0B-5596A72059CE}"/>
    <cellStyle name="Normal 20 16 4" xfId="1697" xr:uid="{00000000-0005-0000-0000-00000B100000}"/>
    <cellStyle name="Normal 20 16 4 2" xfId="4393" xr:uid="{00000000-0005-0000-0000-00000C100000}"/>
    <cellStyle name="Normal 20 16 4 2 2" xfId="12481" xr:uid="{60D657C1-5429-4C80-A8B8-4F8F81166CBF}"/>
    <cellStyle name="Normal 20 16 4 2 2 2" xfId="28657" xr:uid="{9C2BA74A-5C8C-44C3-AED2-F2C2728DE495}"/>
    <cellStyle name="Normal 20 16 4 2 3" xfId="20569" xr:uid="{5B83F139-2B05-41B4-A843-3580A1D07A54}"/>
    <cellStyle name="Normal 20 16 4 3" xfId="7087" xr:uid="{00000000-0005-0000-0000-00000D100000}"/>
    <cellStyle name="Normal 20 16 4 3 2" xfId="15175" xr:uid="{BF45A501-C604-40A9-AA04-F06E8B38A269}"/>
    <cellStyle name="Normal 20 16 4 3 2 2" xfId="31351" xr:uid="{C52EB987-BD3D-4D34-8CC8-E7DFFD7175B2}"/>
    <cellStyle name="Normal 20 16 4 3 3" xfId="23263" xr:uid="{3FC43845-C198-4725-B5D7-BD3105187731}"/>
    <cellStyle name="Normal 20 16 4 4" xfId="9785" xr:uid="{B6A1E5F6-011D-48ED-BB16-78331C28F812}"/>
    <cellStyle name="Normal 20 16 4 4 2" xfId="25961" xr:uid="{D1DAAFD6-0EAB-46C7-ADB1-0D18B762643B}"/>
    <cellStyle name="Normal 20 16 4 5" xfId="17873" xr:uid="{16024F46-D795-4201-AFD9-B3C146A969B9}"/>
    <cellStyle name="Normal 20 16 5" xfId="3046" xr:uid="{00000000-0005-0000-0000-00000E100000}"/>
    <cellStyle name="Normal 20 16 5 2" xfId="11134" xr:uid="{97AE0B4E-FF8D-495B-B9D4-17D03AF36B9E}"/>
    <cellStyle name="Normal 20 16 5 2 2" xfId="27310" xr:uid="{713F1023-4715-4A23-B6FE-E294B1248A48}"/>
    <cellStyle name="Normal 20 16 5 3" xfId="19222" xr:uid="{03364D2A-ADF8-49A1-BDBF-98F6909E27DD}"/>
    <cellStyle name="Normal 20 16 6" xfId="5740" xr:uid="{00000000-0005-0000-0000-00000F100000}"/>
    <cellStyle name="Normal 20 16 6 2" xfId="13828" xr:uid="{854A828A-6C8F-4984-92ED-70867C8278EC}"/>
    <cellStyle name="Normal 20 16 6 2 2" xfId="30004" xr:uid="{18EB8D85-E31D-43D9-B28C-81A87B981124}"/>
    <cellStyle name="Normal 20 16 6 3" xfId="21916" xr:uid="{9CA4804B-8B3F-40F5-B900-087899819F67}"/>
    <cellStyle name="Normal 20 16 7" xfId="8438" xr:uid="{BC87F623-3A00-4E13-AE8B-DEE18F74F329}"/>
    <cellStyle name="Normal 20 16 7 2" xfId="24614" xr:uid="{29E7F602-0769-460D-A3F2-4E84B83FC104}"/>
    <cellStyle name="Normal 20 16 8" xfId="16526" xr:uid="{F57E7328-0BDB-4DC9-BA6D-EAB3E94C013D}"/>
    <cellStyle name="Normal 20 17" xfId="450" xr:uid="{00000000-0005-0000-0000-000010100000}"/>
    <cellStyle name="Normal 20 17 2" xfId="1125" xr:uid="{00000000-0005-0000-0000-000011100000}"/>
    <cellStyle name="Normal 20 17 2 2" xfId="2473" xr:uid="{00000000-0005-0000-0000-000012100000}"/>
    <cellStyle name="Normal 20 17 2 2 2" xfId="5169" xr:uid="{00000000-0005-0000-0000-000013100000}"/>
    <cellStyle name="Normal 20 17 2 2 2 2" xfId="13257" xr:uid="{46446E05-E0A9-45B8-8448-3E39F6243AD4}"/>
    <cellStyle name="Normal 20 17 2 2 2 2 2" xfId="29433" xr:uid="{35D132A4-A8CF-489A-B972-54E5893A514A}"/>
    <cellStyle name="Normal 20 17 2 2 2 3" xfId="21345" xr:uid="{3FCCC4B9-F25C-40F3-9ED5-0E28D612B7F9}"/>
    <cellStyle name="Normal 20 17 2 2 3" xfId="7863" xr:uid="{00000000-0005-0000-0000-000014100000}"/>
    <cellStyle name="Normal 20 17 2 2 3 2" xfId="15951" xr:uid="{A35B2D4B-F3C2-4066-A86F-38D8B6ADD68F}"/>
    <cellStyle name="Normal 20 17 2 2 3 2 2" xfId="32127" xr:uid="{011D0817-2DB9-435C-9FB2-D4F27F4053E6}"/>
    <cellStyle name="Normal 20 17 2 2 3 3" xfId="24039" xr:uid="{ED54BD85-DA52-4135-8B4E-0549415990D0}"/>
    <cellStyle name="Normal 20 17 2 2 4" xfId="10561" xr:uid="{25B26A62-AFA0-4A6A-99A7-415C4556AFB7}"/>
    <cellStyle name="Normal 20 17 2 2 4 2" xfId="26737" xr:uid="{14BB3427-F0E9-42CD-9331-E2AEA9A3460E}"/>
    <cellStyle name="Normal 20 17 2 2 5" xfId="18649" xr:uid="{CD6E1B2B-1417-44B6-B567-92BA1462BD52}"/>
    <cellStyle name="Normal 20 17 2 3" xfId="3822" xr:uid="{00000000-0005-0000-0000-000015100000}"/>
    <cellStyle name="Normal 20 17 2 3 2" xfId="11910" xr:uid="{BF7F83FB-5B76-4126-B21B-3E6A53334E5D}"/>
    <cellStyle name="Normal 20 17 2 3 2 2" xfId="28086" xr:uid="{6062BA51-C867-41B8-9B52-EDA339D3A653}"/>
    <cellStyle name="Normal 20 17 2 3 3" xfId="19998" xr:uid="{E1107A5D-4D85-446C-9573-66DD82338DE5}"/>
    <cellStyle name="Normal 20 17 2 4" xfId="6516" xr:uid="{00000000-0005-0000-0000-000016100000}"/>
    <cellStyle name="Normal 20 17 2 4 2" xfId="14604" xr:uid="{991BFB9B-EF3C-4376-BA1C-A3742F231918}"/>
    <cellStyle name="Normal 20 17 2 4 2 2" xfId="30780" xr:uid="{8FC54438-3EB7-4940-A579-12CD23B1F2B5}"/>
    <cellStyle name="Normal 20 17 2 4 3" xfId="22692" xr:uid="{457A042C-7CC1-47D5-BFDA-67AEA1A7E6F1}"/>
    <cellStyle name="Normal 20 17 2 5" xfId="9214" xr:uid="{C2BD939C-E11A-4086-A028-2AF71A262B18}"/>
    <cellStyle name="Normal 20 17 2 5 2" xfId="25390" xr:uid="{30AE9635-1AE8-49AE-9B34-9E47D108AB7D}"/>
    <cellStyle name="Normal 20 17 2 6" xfId="17302" xr:uid="{D2AACF7A-E337-4916-BF2C-D217F6F95EE4}"/>
    <cellStyle name="Normal 20 17 3" xfId="1801" xr:uid="{00000000-0005-0000-0000-000017100000}"/>
    <cellStyle name="Normal 20 17 3 2" xfId="4497" xr:uid="{00000000-0005-0000-0000-000018100000}"/>
    <cellStyle name="Normal 20 17 3 2 2" xfId="12585" xr:uid="{32565537-6FB4-417C-8FBC-9F0FAB852369}"/>
    <cellStyle name="Normal 20 17 3 2 2 2" xfId="28761" xr:uid="{3A9C54B7-D604-48B2-9494-22714C4335BE}"/>
    <cellStyle name="Normal 20 17 3 2 3" xfId="20673" xr:uid="{E2D78D3C-24B3-4FFF-81BB-D6E4AB23FF17}"/>
    <cellStyle name="Normal 20 17 3 3" xfId="7191" xr:uid="{00000000-0005-0000-0000-000019100000}"/>
    <cellStyle name="Normal 20 17 3 3 2" xfId="15279" xr:uid="{F78D39A0-18AF-407A-A0E4-2037C5BD7C13}"/>
    <cellStyle name="Normal 20 17 3 3 2 2" xfId="31455" xr:uid="{87B3D012-41C0-441A-BD0F-E79EB935EEE6}"/>
    <cellStyle name="Normal 20 17 3 3 3" xfId="23367" xr:uid="{8612C691-7011-45FD-8E14-B09B80C3C5E5}"/>
    <cellStyle name="Normal 20 17 3 4" xfId="9889" xr:uid="{6D4ABE37-BED6-4FFA-8E8F-087CCFBD22A4}"/>
    <cellStyle name="Normal 20 17 3 4 2" xfId="26065" xr:uid="{1C77601E-0DE5-4D83-B46B-B37864841696}"/>
    <cellStyle name="Normal 20 17 3 5" xfId="17977" xr:uid="{EDDDF128-9913-485F-8C29-1D6C435612E6}"/>
    <cellStyle name="Normal 20 17 4" xfId="3150" xr:uid="{00000000-0005-0000-0000-00001A100000}"/>
    <cellStyle name="Normal 20 17 4 2" xfId="11238" xr:uid="{42007B99-74C6-49B8-91FA-153E0E50BF76}"/>
    <cellStyle name="Normal 20 17 4 2 2" xfId="27414" xr:uid="{238066CF-2376-4B3D-96EB-869146770F8F}"/>
    <cellStyle name="Normal 20 17 4 3" xfId="19326" xr:uid="{950E6D71-0FD4-4CA8-BCD2-6A0EE8BFC2B1}"/>
    <cellStyle name="Normal 20 17 5" xfId="5844" xr:uid="{00000000-0005-0000-0000-00001B100000}"/>
    <cellStyle name="Normal 20 17 5 2" xfId="13932" xr:uid="{FEDF9C7E-D87E-46FB-8D14-1E7B5B440024}"/>
    <cellStyle name="Normal 20 17 5 2 2" xfId="30108" xr:uid="{5C1A9E87-86F1-4DDF-A780-65C5E600E1A9}"/>
    <cellStyle name="Normal 20 17 5 3" xfId="22020" xr:uid="{247D99B6-7E95-4270-9BF0-D4878C118D58}"/>
    <cellStyle name="Normal 20 17 6" xfId="8542" xr:uid="{B052AFB4-C084-4E8D-853C-BB5C49352A52}"/>
    <cellStyle name="Normal 20 17 6 2" xfId="24718" xr:uid="{A3552C41-78D9-4E87-9ACA-B0FBDF8B8BD7}"/>
    <cellStyle name="Normal 20 17 7" xfId="16630" xr:uid="{75638FBD-0CC8-484E-A855-EE74248F258E}"/>
    <cellStyle name="Normal 20 18" xfId="789" xr:uid="{00000000-0005-0000-0000-00001C100000}"/>
    <cellStyle name="Normal 20 18 2" xfId="2137" xr:uid="{00000000-0005-0000-0000-00001D100000}"/>
    <cellStyle name="Normal 20 18 2 2" xfId="4833" xr:uid="{00000000-0005-0000-0000-00001E100000}"/>
    <cellStyle name="Normal 20 18 2 2 2" xfId="12921" xr:uid="{D5B08ECA-F155-4CC8-9CFD-70264DA5B66E}"/>
    <cellStyle name="Normal 20 18 2 2 2 2" xfId="29097" xr:uid="{CB8F6845-FB90-4B15-ACB2-1E123ACD7F0B}"/>
    <cellStyle name="Normal 20 18 2 2 3" xfId="21009" xr:uid="{ED172A13-0A38-4EC7-9074-FD55F18B90B7}"/>
    <cellStyle name="Normal 20 18 2 3" xfId="7527" xr:uid="{00000000-0005-0000-0000-00001F100000}"/>
    <cellStyle name="Normal 20 18 2 3 2" xfId="15615" xr:uid="{9F8F95D3-3F63-416E-AF0B-1A67831E4F50}"/>
    <cellStyle name="Normal 20 18 2 3 2 2" xfId="31791" xr:uid="{42D00805-3981-41C0-855B-DCED972F7247}"/>
    <cellStyle name="Normal 20 18 2 3 3" xfId="23703" xr:uid="{9B1EE53D-D67D-4B2D-A60D-D82C39E7D2F7}"/>
    <cellStyle name="Normal 20 18 2 4" xfId="10225" xr:uid="{B64BA283-036E-4C45-A704-B686AD031874}"/>
    <cellStyle name="Normal 20 18 2 4 2" xfId="26401" xr:uid="{87B5D5D6-F0A1-4BBC-9C2A-50E4F9F71CD1}"/>
    <cellStyle name="Normal 20 18 2 5" xfId="18313" xr:uid="{8C18A771-C3D1-4F3A-B665-0F6414772B39}"/>
    <cellStyle name="Normal 20 18 3" xfId="3486" xr:uid="{00000000-0005-0000-0000-000020100000}"/>
    <cellStyle name="Normal 20 18 3 2" xfId="11574" xr:uid="{A03CE1CA-E92A-4EDF-9069-3C4581645057}"/>
    <cellStyle name="Normal 20 18 3 2 2" xfId="27750" xr:uid="{52ABFFF7-7BD5-4677-9425-B0AEE5EF7398}"/>
    <cellStyle name="Normal 20 18 3 3" xfId="19662" xr:uid="{094F42BE-AACA-4CCB-BA18-B705CDCE3786}"/>
    <cellStyle name="Normal 20 18 4" xfId="6180" xr:uid="{00000000-0005-0000-0000-000021100000}"/>
    <cellStyle name="Normal 20 18 4 2" xfId="14268" xr:uid="{C1A1C230-E474-4AD3-A755-33DD8ACACA26}"/>
    <cellStyle name="Normal 20 18 4 2 2" xfId="30444" xr:uid="{ED84EEAE-B5F9-42DC-955A-CAF079468875}"/>
    <cellStyle name="Normal 20 18 4 3" xfId="22356" xr:uid="{171188D4-1B7F-4322-AB20-C7CEAC4E95E9}"/>
    <cellStyle name="Normal 20 18 5" xfId="8878" xr:uid="{D7F975AA-CC76-4881-AC5C-C366DBAFFC19}"/>
    <cellStyle name="Normal 20 18 5 2" xfId="25054" xr:uid="{C13B07C9-C2B2-418F-A9B1-2265D0F4D546}"/>
    <cellStyle name="Normal 20 18 6" xfId="16966" xr:uid="{57D164BD-46B8-4832-A211-A5526D321C4D}"/>
    <cellStyle name="Normal 20 19" xfId="1465" xr:uid="{00000000-0005-0000-0000-000022100000}"/>
    <cellStyle name="Normal 20 19 2" xfId="4161" xr:uid="{00000000-0005-0000-0000-000023100000}"/>
    <cellStyle name="Normal 20 19 2 2" xfId="12249" xr:uid="{2B8BE6C9-25A2-4BAC-B82B-D57B72CD38F6}"/>
    <cellStyle name="Normal 20 19 2 2 2" xfId="28425" xr:uid="{3F7A2C34-D18F-4857-974D-5460F35E0184}"/>
    <cellStyle name="Normal 20 19 2 3" xfId="20337" xr:uid="{314931B8-82CF-4D96-BFDF-09CBC576216F}"/>
    <cellStyle name="Normal 20 19 3" xfId="6855" xr:uid="{00000000-0005-0000-0000-000024100000}"/>
    <cellStyle name="Normal 20 19 3 2" xfId="14943" xr:uid="{A7E60544-2D0E-4784-94E0-766B6623D194}"/>
    <cellStyle name="Normal 20 19 3 2 2" xfId="31119" xr:uid="{0DE948B5-EAE9-4870-B88E-B2412BAAD094}"/>
    <cellStyle name="Normal 20 19 3 3" xfId="23031" xr:uid="{9661BEB5-08A9-4994-88D2-B8234AF5AF7F}"/>
    <cellStyle name="Normal 20 19 4" xfId="9553" xr:uid="{9799D4B0-179D-40A1-973A-30F73102017D}"/>
    <cellStyle name="Normal 20 19 4 2" xfId="25729" xr:uid="{CE832FFF-338D-4BA1-805B-8D5E6B45A02A}"/>
    <cellStyle name="Normal 20 19 5" xfId="17641" xr:uid="{EE388508-E7CB-41C6-8144-4C1A7F1F7482}"/>
    <cellStyle name="Normal 20 2" xfId="77" xr:uid="{00000000-0005-0000-0000-000025100000}"/>
    <cellStyle name="Normal 20 2 2" xfId="483" xr:uid="{00000000-0005-0000-0000-000026100000}"/>
    <cellStyle name="Normal 20 2 2 2" xfId="1158" xr:uid="{00000000-0005-0000-0000-000027100000}"/>
    <cellStyle name="Normal 20 2 2 2 2" xfId="2506" xr:uid="{00000000-0005-0000-0000-000028100000}"/>
    <cellStyle name="Normal 20 2 2 2 2 2" xfId="5202" xr:uid="{00000000-0005-0000-0000-000029100000}"/>
    <cellStyle name="Normal 20 2 2 2 2 2 2" xfId="13290" xr:uid="{21C67149-14AC-4A39-A1A3-A0BCD07EF96D}"/>
    <cellStyle name="Normal 20 2 2 2 2 2 2 2" xfId="29466" xr:uid="{32A919B5-D700-4922-A4C7-933D0386106D}"/>
    <cellStyle name="Normal 20 2 2 2 2 2 3" xfId="21378" xr:uid="{B6AD4E7D-FA15-4206-B646-F82F016FF67D}"/>
    <cellStyle name="Normal 20 2 2 2 2 3" xfId="7896" xr:uid="{00000000-0005-0000-0000-00002A100000}"/>
    <cellStyle name="Normal 20 2 2 2 2 3 2" xfId="15984" xr:uid="{9895012F-4CAE-481B-8560-85F2AAAE0913}"/>
    <cellStyle name="Normal 20 2 2 2 2 3 2 2" xfId="32160" xr:uid="{E6B0F75B-6A97-4ECC-A336-E858137D3A4C}"/>
    <cellStyle name="Normal 20 2 2 2 2 3 3" xfId="24072" xr:uid="{58A5CF6B-0053-4DD4-BDF6-D56978DEC8CC}"/>
    <cellStyle name="Normal 20 2 2 2 2 4" xfId="10594" xr:uid="{619E68C0-7575-4BCD-BEE4-6517E894F6EA}"/>
    <cellStyle name="Normal 20 2 2 2 2 4 2" xfId="26770" xr:uid="{F36B7E78-06FA-4F4C-A7DF-05E75AD6AC4D}"/>
    <cellStyle name="Normal 20 2 2 2 2 5" xfId="18682" xr:uid="{3FB64A15-E09C-46E2-A7BC-DDACA9BD14C1}"/>
    <cellStyle name="Normal 20 2 2 2 3" xfId="3855" xr:uid="{00000000-0005-0000-0000-00002B100000}"/>
    <cellStyle name="Normal 20 2 2 2 3 2" xfId="11943" xr:uid="{58C0E117-F03F-44FF-94F8-72167C079583}"/>
    <cellStyle name="Normal 20 2 2 2 3 2 2" xfId="28119" xr:uid="{60CB2591-A884-4239-9A5B-D9EA51F86149}"/>
    <cellStyle name="Normal 20 2 2 2 3 3" xfId="20031" xr:uid="{59AF0B11-ED65-48F9-8AE6-D297B63105AF}"/>
    <cellStyle name="Normal 20 2 2 2 4" xfId="6549" xr:uid="{00000000-0005-0000-0000-00002C100000}"/>
    <cellStyle name="Normal 20 2 2 2 4 2" xfId="14637" xr:uid="{A0E38553-28B9-48F0-A7B5-1C645975F671}"/>
    <cellStyle name="Normal 20 2 2 2 4 2 2" xfId="30813" xr:uid="{740CFDF6-45F0-48ED-AF0A-90E40AF73223}"/>
    <cellStyle name="Normal 20 2 2 2 4 3" xfId="22725" xr:uid="{6CCA8CF3-168D-41D5-ABCB-230FD0FCAEE3}"/>
    <cellStyle name="Normal 20 2 2 2 5" xfId="9247" xr:uid="{1429E15A-C9BA-4B10-B36E-A60ED24EB27D}"/>
    <cellStyle name="Normal 20 2 2 2 5 2" xfId="25423" xr:uid="{085E3671-D195-4325-8E0A-9E9CA580C39A}"/>
    <cellStyle name="Normal 20 2 2 2 6" xfId="17335" xr:uid="{EFE0779B-572E-4758-B5DE-684727453CB3}"/>
    <cellStyle name="Normal 20 2 2 3" xfId="1834" xr:uid="{00000000-0005-0000-0000-00002D100000}"/>
    <cellStyle name="Normal 20 2 2 3 2" xfId="4530" xr:uid="{00000000-0005-0000-0000-00002E100000}"/>
    <cellStyle name="Normal 20 2 2 3 2 2" xfId="12618" xr:uid="{8E583088-DFB1-4A6E-8282-E1FBD358AF26}"/>
    <cellStyle name="Normal 20 2 2 3 2 2 2" xfId="28794" xr:uid="{C747D611-D120-41F5-900B-9053BE53901F}"/>
    <cellStyle name="Normal 20 2 2 3 2 3" xfId="20706" xr:uid="{BC50ABF9-A624-4B45-929F-C3FC8D156DAE}"/>
    <cellStyle name="Normal 20 2 2 3 3" xfId="7224" xr:uid="{00000000-0005-0000-0000-00002F100000}"/>
    <cellStyle name="Normal 20 2 2 3 3 2" xfId="15312" xr:uid="{F3F6E235-3B6D-4B87-96F5-6FF42537E681}"/>
    <cellStyle name="Normal 20 2 2 3 3 2 2" xfId="31488" xr:uid="{85593219-9410-48B2-9C88-8117E65891D1}"/>
    <cellStyle name="Normal 20 2 2 3 3 3" xfId="23400" xr:uid="{22163DE3-2EB9-4879-A9DE-401A2C3405A7}"/>
    <cellStyle name="Normal 20 2 2 3 4" xfId="9922" xr:uid="{0CBCEFF7-2E6D-4B70-9312-977A44A856DF}"/>
    <cellStyle name="Normal 20 2 2 3 4 2" xfId="26098" xr:uid="{79F328A4-1138-4880-B2B1-664D4AA4F3F3}"/>
    <cellStyle name="Normal 20 2 2 3 5" xfId="18010" xr:uid="{DFB632D6-B744-49AF-AF7B-216CCAB7E718}"/>
    <cellStyle name="Normal 20 2 2 4" xfId="3183" xr:uid="{00000000-0005-0000-0000-000030100000}"/>
    <cellStyle name="Normal 20 2 2 4 2" xfId="11271" xr:uid="{3DCC4A90-F027-4DBE-8053-F939539229F0}"/>
    <cellStyle name="Normal 20 2 2 4 2 2" xfId="27447" xr:uid="{C8D76D2E-A2BB-48A2-99E9-8FE773032469}"/>
    <cellStyle name="Normal 20 2 2 4 3" xfId="19359" xr:uid="{77E760EE-8E85-4351-A5C7-6B1FEF36B633}"/>
    <cellStyle name="Normal 20 2 2 5" xfId="5877" xr:uid="{00000000-0005-0000-0000-000031100000}"/>
    <cellStyle name="Normal 20 2 2 5 2" xfId="13965" xr:uid="{4AB33A1C-BB96-4023-B673-1866CACC1BE9}"/>
    <cellStyle name="Normal 20 2 2 5 2 2" xfId="30141" xr:uid="{CF9D017F-49D6-4C66-A60C-5BB0DEAD906A}"/>
    <cellStyle name="Normal 20 2 2 5 3" xfId="22053" xr:uid="{997937F6-8F5B-4A02-A2B6-FFF3DC843363}"/>
    <cellStyle name="Normal 20 2 2 6" xfId="8575" xr:uid="{38ABF561-AB2A-4774-9D89-A8E2C4DBCC56}"/>
    <cellStyle name="Normal 20 2 2 6 2" xfId="24751" xr:uid="{2359CB05-192F-4C8B-8C73-7119FF7B3964}"/>
    <cellStyle name="Normal 20 2 2 7" xfId="16663" xr:uid="{4008558D-5789-4D0A-B2F1-366E05C4B9D9}"/>
    <cellStyle name="Normal 20 2 3" xfId="822" xr:uid="{00000000-0005-0000-0000-000032100000}"/>
    <cellStyle name="Normal 20 2 3 2" xfId="2170" xr:uid="{00000000-0005-0000-0000-000033100000}"/>
    <cellStyle name="Normal 20 2 3 2 2" xfId="4866" xr:uid="{00000000-0005-0000-0000-000034100000}"/>
    <cellStyle name="Normal 20 2 3 2 2 2" xfId="12954" xr:uid="{E197C209-557E-4B1D-B89F-B7E77AEA66CC}"/>
    <cellStyle name="Normal 20 2 3 2 2 2 2" xfId="29130" xr:uid="{A495519F-5CE2-41F3-B496-0034C6A20BFE}"/>
    <cellStyle name="Normal 20 2 3 2 2 3" xfId="21042" xr:uid="{F2072E01-E641-49F8-93E9-8FF02910BAEF}"/>
    <cellStyle name="Normal 20 2 3 2 3" xfId="7560" xr:uid="{00000000-0005-0000-0000-000035100000}"/>
    <cellStyle name="Normal 20 2 3 2 3 2" xfId="15648" xr:uid="{1327E7CC-C214-4274-9D98-41B59084B225}"/>
    <cellStyle name="Normal 20 2 3 2 3 2 2" xfId="31824" xr:uid="{890480FB-896E-4F9F-90C1-93293724E551}"/>
    <cellStyle name="Normal 20 2 3 2 3 3" xfId="23736" xr:uid="{C4956E17-259F-4B87-B376-CFA03B4C3F1E}"/>
    <cellStyle name="Normal 20 2 3 2 4" xfId="10258" xr:uid="{831AF2D7-1BC6-443E-B7E4-E461A350FC1A}"/>
    <cellStyle name="Normal 20 2 3 2 4 2" xfId="26434" xr:uid="{F5E7DAE9-2EDF-48E5-8D1E-E7997CD46035}"/>
    <cellStyle name="Normal 20 2 3 2 5" xfId="18346" xr:uid="{0FAEAEC3-09B6-4DA8-A1FF-0FD12779F0A7}"/>
    <cellStyle name="Normal 20 2 3 3" xfId="3519" xr:uid="{00000000-0005-0000-0000-000036100000}"/>
    <cellStyle name="Normal 20 2 3 3 2" xfId="11607" xr:uid="{9EC993FD-8C19-4276-BBF5-DBE8F5E2986A}"/>
    <cellStyle name="Normal 20 2 3 3 2 2" xfId="27783" xr:uid="{69EFDBB7-1EBF-49ED-81A5-7B9E223317A3}"/>
    <cellStyle name="Normal 20 2 3 3 3" xfId="19695" xr:uid="{CDEC829A-1A21-46BE-9D58-3F71E5915FA8}"/>
    <cellStyle name="Normal 20 2 3 4" xfId="6213" xr:uid="{00000000-0005-0000-0000-000037100000}"/>
    <cellStyle name="Normal 20 2 3 4 2" xfId="14301" xr:uid="{4E795423-BDA6-4EC1-B91F-F9310CC4891A}"/>
    <cellStyle name="Normal 20 2 3 4 2 2" xfId="30477" xr:uid="{F82205B4-A4A7-4EEB-AA1E-E6059CEAB3D1}"/>
    <cellStyle name="Normal 20 2 3 4 3" xfId="22389" xr:uid="{D4C14C59-AADA-41CA-B90E-DCA6B9FBD2B2}"/>
    <cellStyle name="Normal 20 2 3 5" xfId="8911" xr:uid="{4D4B2D8F-70AE-4175-A4F4-EC28D5D3DEE6}"/>
    <cellStyle name="Normal 20 2 3 5 2" xfId="25087" xr:uid="{A7A872DB-2E07-4DD1-9740-DB2E35AB39D7}"/>
    <cellStyle name="Normal 20 2 3 6" xfId="16999" xr:uid="{C7FF3D19-09F9-4971-8640-CA1DA0F5339E}"/>
    <cellStyle name="Normal 20 2 4" xfId="1498" xr:uid="{00000000-0005-0000-0000-000038100000}"/>
    <cellStyle name="Normal 20 2 4 2" xfId="4194" xr:uid="{00000000-0005-0000-0000-000039100000}"/>
    <cellStyle name="Normal 20 2 4 2 2" xfId="12282" xr:uid="{C42A76D0-7515-49CF-BF16-369C079A53AC}"/>
    <cellStyle name="Normal 20 2 4 2 2 2" xfId="28458" xr:uid="{3F430847-25D5-42BE-A8B8-8257ECC22803}"/>
    <cellStyle name="Normal 20 2 4 2 3" xfId="20370" xr:uid="{057521B1-7265-4C32-80B3-2E191D2AAE1F}"/>
    <cellStyle name="Normal 20 2 4 3" xfId="6888" xr:uid="{00000000-0005-0000-0000-00003A100000}"/>
    <cellStyle name="Normal 20 2 4 3 2" xfId="14976" xr:uid="{C1A43074-A94B-4E92-9406-7667937D9A94}"/>
    <cellStyle name="Normal 20 2 4 3 2 2" xfId="31152" xr:uid="{F8D9A984-E9E4-4505-A658-58DB13BD633D}"/>
    <cellStyle name="Normal 20 2 4 3 3" xfId="23064" xr:uid="{E38217BC-53D5-4150-844C-7F44C5B34530}"/>
    <cellStyle name="Normal 20 2 4 4" xfId="9586" xr:uid="{AE5CC6CA-07FF-4A94-BC2E-68F5E9E58A8C}"/>
    <cellStyle name="Normal 20 2 4 4 2" xfId="25762" xr:uid="{7D5B609F-1DD2-45B6-B8E6-008A3FBC1497}"/>
    <cellStyle name="Normal 20 2 4 5" xfId="17674" xr:uid="{466DD773-742C-4E54-B0D6-FCE54FB5B413}"/>
    <cellStyle name="Normal 20 2 5" xfId="2847" xr:uid="{00000000-0005-0000-0000-00003B100000}"/>
    <cellStyle name="Normal 20 2 5 2" xfId="10935" xr:uid="{D6BE8C04-4C32-4EF5-A81A-4511158A4A03}"/>
    <cellStyle name="Normal 20 2 5 2 2" xfId="27111" xr:uid="{F225E325-9CDE-4154-8F1F-FF4770AF7E85}"/>
    <cellStyle name="Normal 20 2 5 3" xfId="19023" xr:uid="{79B76465-80B9-4936-B160-2A0AA4DC21D5}"/>
    <cellStyle name="Normal 20 2 6" xfId="5541" xr:uid="{00000000-0005-0000-0000-00003C100000}"/>
    <cellStyle name="Normal 20 2 6 2" xfId="13629" xr:uid="{2376913C-3DD2-4457-BB01-E9A9544A31A9}"/>
    <cellStyle name="Normal 20 2 6 2 2" xfId="29805" xr:uid="{810BF8A2-209C-45D8-A117-5361931953F1}"/>
    <cellStyle name="Normal 20 2 6 3" xfId="21717" xr:uid="{9FF0EDD7-AF74-4E7D-8ED8-13368888DAC0}"/>
    <cellStyle name="Normal 20 2 7" xfId="8239" xr:uid="{3F111448-08FD-4948-8E91-753DB30FA8AB}"/>
    <cellStyle name="Normal 20 2 7 2" xfId="24415" xr:uid="{6D7BBF22-1DCF-4DB3-9EDC-A082BA5320C2}"/>
    <cellStyle name="Normal 20 2 8" xfId="16327" xr:uid="{18796827-EA80-4374-AF7D-47D6C0EDDC84}"/>
    <cellStyle name="Normal 20 20" xfId="2814" xr:uid="{00000000-0005-0000-0000-00003D100000}"/>
    <cellStyle name="Normal 20 20 2" xfId="10902" xr:uid="{77DB041E-9457-4706-9662-D61C3764EB5A}"/>
    <cellStyle name="Normal 20 20 2 2" xfId="27078" xr:uid="{FE08688D-B9E8-490D-BA47-C11DFCCDE073}"/>
    <cellStyle name="Normal 20 20 3" xfId="18990" xr:uid="{20466DE7-6F28-41E6-8478-DBD24A8C8D89}"/>
    <cellStyle name="Normal 20 21" xfId="5508" xr:uid="{00000000-0005-0000-0000-00003E100000}"/>
    <cellStyle name="Normal 20 21 2" xfId="13596" xr:uid="{00F03D53-4822-48F1-8948-4EF7ACB73A18}"/>
    <cellStyle name="Normal 20 21 2 2" xfId="29772" xr:uid="{EAFC9C20-708E-4BAA-B581-F3755BBD6260}"/>
    <cellStyle name="Normal 20 21 3" xfId="21684" xr:uid="{FCAB0A50-F6FE-4201-B43F-9F25FB0B3A99}"/>
    <cellStyle name="Normal 20 22" xfId="8206" xr:uid="{1AEA5802-6997-420D-B559-9EF81A4A47C8}"/>
    <cellStyle name="Normal 20 22 2" xfId="24382" xr:uid="{95FC7F7F-E5DC-4F76-A968-B57C52D0B454}"/>
    <cellStyle name="Normal 20 23" xfId="16294" xr:uid="{54FE14C7-566E-4182-8D7E-F03191A15DE0}"/>
    <cellStyle name="Normal 20 3" xfId="103" xr:uid="{00000000-0005-0000-0000-00003F100000}"/>
    <cellStyle name="Normal 20 3 2" xfId="507" xr:uid="{00000000-0005-0000-0000-000040100000}"/>
    <cellStyle name="Normal 20 3 2 2" xfId="1182" xr:uid="{00000000-0005-0000-0000-000041100000}"/>
    <cellStyle name="Normal 20 3 2 2 2" xfId="2530" xr:uid="{00000000-0005-0000-0000-000042100000}"/>
    <cellStyle name="Normal 20 3 2 2 2 2" xfId="5226" xr:uid="{00000000-0005-0000-0000-000043100000}"/>
    <cellStyle name="Normal 20 3 2 2 2 2 2" xfId="13314" xr:uid="{F64C73E7-5D6D-4C59-998E-12C10F6C791A}"/>
    <cellStyle name="Normal 20 3 2 2 2 2 2 2" xfId="29490" xr:uid="{BD1F0892-93EF-42A3-80AE-DB8C2417875B}"/>
    <cellStyle name="Normal 20 3 2 2 2 2 3" xfId="21402" xr:uid="{3166C005-B331-482F-99E2-AF26B4771B00}"/>
    <cellStyle name="Normal 20 3 2 2 2 3" xfId="7920" xr:uid="{00000000-0005-0000-0000-000044100000}"/>
    <cellStyle name="Normal 20 3 2 2 2 3 2" xfId="16008" xr:uid="{1229DAB7-B82C-4F70-9DCE-833B7EA90247}"/>
    <cellStyle name="Normal 20 3 2 2 2 3 2 2" xfId="32184" xr:uid="{BB40BA84-4910-4FAD-955B-3C8C7E44B731}"/>
    <cellStyle name="Normal 20 3 2 2 2 3 3" xfId="24096" xr:uid="{44ABC33B-1023-4CF1-A832-D74EC603F8F1}"/>
    <cellStyle name="Normal 20 3 2 2 2 4" xfId="10618" xr:uid="{2CE7A324-B014-46D1-A5FF-2485E9B50FFD}"/>
    <cellStyle name="Normal 20 3 2 2 2 4 2" xfId="26794" xr:uid="{E7C5E652-A8F7-4CB4-9B94-96ABCB999EE0}"/>
    <cellStyle name="Normal 20 3 2 2 2 5" xfId="18706" xr:uid="{B408236D-3BFE-4726-8323-5E295D4C8ADC}"/>
    <cellStyle name="Normal 20 3 2 2 3" xfId="3879" xr:uid="{00000000-0005-0000-0000-000045100000}"/>
    <cellStyle name="Normal 20 3 2 2 3 2" xfId="11967" xr:uid="{4F5A39CD-A004-46CC-9F9F-D82385E81B46}"/>
    <cellStyle name="Normal 20 3 2 2 3 2 2" xfId="28143" xr:uid="{079C18ED-3B33-47F0-BF26-2E58DC61EE2C}"/>
    <cellStyle name="Normal 20 3 2 2 3 3" xfId="20055" xr:uid="{7C277796-7876-4198-9E9E-7CE8BDE1D0EC}"/>
    <cellStyle name="Normal 20 3 2 2 4" xfId="6573" xr:uid="{00000000-0005-0000-0000-000046100000}"/>
    <cellStyle name="Normal 20 3 2 2 4 2" xfId="14661" xr:uid="{FD533F26-51DA-4B96-B9F5-C93470DBA06B}"/>
    <cellStyle name="Normal 20 3 2 2 4 2 2" xfId="30837" xr:uid="{184A453E-B5E2-4EC8-9052-043EDEF7C8E0}"/>
    <cellStyle name="Normal 20 3 2 2 4 3" xfId="22749" xr:uid="{3ACB8423-5984-4893-8D6F-A3FB9A982042}"/>
    <cellStyle name="Normal 20 3 2 2 5" xfId="9271" xr:uid="{CA6B84E6-33E8-4D8A-92BC-8AFFE0B1E512}"/>
    <cellStyle name="Normal 20 3 2 2 5 2" xfId="25447" xr:uid="{BD55C9D1-4BEE-4E8D-8E21-B2C00D7E657D}"/>
    <cellStyle name="Normal 20 3 2 2 6" xfId="17359" xr:uid="{E1F519EF-F046-4D09-B889-136E194EF65E}"/>
    <cellStyle name="Normal 20 3 2 3" xfId="1858" xr:uid="{00000000-0005-0000-0000-000047100000}"/>
    <cellStyle name="Normal 20 3 2 3 2" xfId="4554" xr:uid="{00000000-0005-0000-0000-000048100000}"/>
    <cellStyle name="Normal 20 3 2 3 2 2" xfId="12642" xr:uid="{E0263B4C-99B2-4C3F-AD6F-46DDDBAA009A}"/>
    <cellStyle name="Normal 20 3 2 3 2 2 2" xfId="28818" xr:uid="{C10026B7-4FC3-4845-9F67-E54A03633FE3}"/>
    <cellStyle name="Normal 20 3 2 3 2 3" xfId="20730" xr:uid="{43DA74C3-98E6-4869-9A64-0C629D63519A}"/>
    <cellStyle name="Normal 20 3 2 3 3" xfId="7248" xr:uid="{00000000-0005-0000-0000-000049100000}"/>
    <cellStyle name="Normal 20 3 2 3 3 2" xfId="15336" xr:uid="{7CB9839B-0DAC-4D71-A8AD-258939314F6B}"/>
    <cellStyle name="Normal 20 3 2 3 3 2 2" xfId="31512" xr:uid="{6A33484B-B54B-4E1D-839C-D1B5301D88AD}"/>
    <cellStyle name="Normal 20 3 2 3 3 3" xfId="23424" xr:uid="{42619E1F-A757-49C1-8FEF-2CD1D5CBD50B}"/>
    <cellStyle name="Normal 20 3 2 3 4" xfId="9946" xr:uid="{5E143F87-6569-4EE1-B012-6118D9185E5F}"/>
    <cellStyle name="Normal 20 3 2 3 4 2" xfId="26122" xr:uid="{A780BE02-61CE-4385-91FD-FA184E7A8DE7}"/>
    <cellStyle name="Normal 20 3 2 3 5" xfId="18034" xr:uid="{F40E0A91-A0D0-4FB0-9301-25652084BB0D}"/>
    <cellStyle name="Normal 20 3 2 4" xfId="3207" xr:uid="{00000000-0005-0000-0000-00004A100000}"/>
    <cellStyle name="Normal 20 3 2 4 2" xfId="11295" xr:uid="{4AEB1334-125B-4732-9269-06298CF5AF0B}"/>
    <cellStyle name="Normal 20 3 2 4 2 2" xfId="27471" xr:uid="{7D9EAB5F-4050-4DB2-8748-4C809C997F51}"/>
    <cellStyle name="Normal 20 3 2 4 3" xfId="19383" xr:uid="{80369998-C729-4A24-8593-1AEE1299F26F}"/>
    <cellStyle name="Normal 20 3 2 5" xfId="5901" xr:uid="{00000000-0005-0000-0000-00004B100000}"/>
    <cellStyle name="Normal 20 3 2 5 2" xfId="13989" xr:uid="{3027D537-4BFA-46EF-B4BA-13EDD78A375B}"/>
    <cellStyle name="Normal 20 3 2 5 2 2" xfId="30165" xr:uid="{4205B1CB-2699-400D-BC7F-45569E1F6B6D}"/>
    <cellStyle name="Normal 20 3 2 5 3" xfId="22077" xr:uid="{EF16F76C-2852-4075-A6A3-4D8862E104B0}"/>
    <cellStyle name="Normal 20 3 2 6" xfId="8599" xr:uid="{F8A42288-AD40-4CE2-BCE3-9408E5E9CEB6}"/>
    <cellStyle name="Normal 20 3 2 6 2" xfId="24775" xr:uid="{27979A39-1C86-4CA2-B22B-585FFCCF63EC}"/>
    <cellStyle name="Normal 20 3 2 7" xfId="16687" xr:uid="{5DCE0A3D-6856-4890-A95C-C0229C9D14C0}"/>
    <cellStyle name="Normal 20 3 3" xfId="846" xr:uid="{00000000-0005-0000-0000-00004C100000}"/>
    <cellStyle name="Normal 20 3 3 2" xfId="2194" xr:uid="{00000000-0005-0000-0000-00004D100000}"/>
    <cellStyle name="Normal 20 3 3 2 2" xfId="4890" xr:uid="{00000000-0005-0000-0000-00004E100000}"/>
    <cellStyle name="Normal 20 3 3 2 2 2" xfId="12978" xr:uid="{5BC25E4B-635F-4137-BB4A-1AC8090C6E88}"/>
    <cellStyle name="Normal 20 3 3 2 2 2 2" xfId="29154" xr:uid="{D343C054-200B-4B28-B6CE-E28F69534B32}"/>
    <cellStyle name="Normal 20 3 3 2 2 3" xfId="21066" xr:uid="{7503E936-6615-42DA-9546-BB85654BB2AB}"/>
    <cellStyle name="Normal 20 3 3 2 3" xfId="7584" xr:uid="{00000000-0005-0000-0000-00004F100000}"/>
    <cellStyle name="Normal 20 3 3 2 3 2" xfId="15672" xr:uid="{E415BAF4-8E3F-4F60-9516-FF83570ED3A2}"/>
    <cellStyle name="Normal 20 3 3 2 3 2 2" xfId="31848" xr:uid="{5DBD02FC-EFF2-49C7-A571-E90151B19D20}"/>
    <cellStyle name="Normal 20 3 3 2 3 3" xfId="23760" xr:uid="{55D79367-A25C-4EC3-B2C6-F186612E5C3B}"/>
    <cellStyle name="Normal 20 3 3 2 4" xfId="10282" xr:uid="{B2F3BFD1-69F6-4702-BD05-0C27F601B86D}"/>
    <cellStyle name="Normal 20 3 3 2 4 2" xfId="26458" xr:uid="{52A36B8C-E34B-464E-9BF0-B61590061E06}"/>
    <cellStyle name="Normal 20 3 3 2 5" xfId="18370" xr:uid="{D9F01200-42BC-47BE-B797-1A55E8F5F628}"/>
    <cellStyle name="Normal 20 3 3 3" xfId="3543" xr:uid="{00000000-0005-0000-0000-000050100000}"/>
    <cellStyle name="Normal 20 3 3 3 2" xfId="11631" xr:uid="{BF6A91C1-3812-4925-BCFC-3F9A9D795A47}"/>
    <cellStyle name="Normal 20 3 3 3 2 2" xfId="27807" xr:uid="{3C3B70CC-B9F7-4373-A007-E16A2AADD1AD}"/>
    <cellStyle name="Normal 20 3 3 3 3" xfId="19719" xr:uid="{2690D030-41A9-4FEA-A65F-F7E7D386F169}"/>
    <cellStyle name="Normal 20 3 3 4" xfId="6237" xr:uid="{00000000-0005-0000-0000-000051100000}"/>
    <cellStyle name="Normal 20 3 3 4 2" xfId="14325" xr:uid="{E6083D7C-7E3F-48F3-BDB1-DEAE505B9C5C}"/>
    <cellStyle name="Normal 20 3 3 4 2 2" xfId="30501" xr:uid="{C2D486EA-51DA-45EB-B8AB-B14A9720C06B}"/>
    <cellStyle name="Normal 20 3 3 4 3" xfId="22413" xr:uid="{ACD1157A-BF5F-4763-8E7E-912661C82C36}"/>
    <cellStyle name="Normal 20 3 3 5" xfId="8935" xr:uid="{21792210-21D1-4B6A-86C1-6219223CFACC}"/>
    <cellStyle name="Normal 20 3 3 5 2" xfId="25111" xr:uid="{5F9C9C97-1EC6-472E-8584-4ADDF9CBAB86}"/>
    <cellStyle name="Normal 20 3 3 6" xfId="17023" xr:uid="{D1BEA5A8-B36E-4B55-A38F-BB9D10E37B90}"/>
    <cellStyle name="Normal 20 3 4" xfId="1522" xr:uid="{00000000-0005-0000-0000-000052100000}"/>
    <cellStyle name="Normal 20 3 4 2" xfId="4218" xr:uid="{00000000-0005-0000-0000-000053100000}"/>
    <cellStyle name="Normal 20 3 4 2 2" xfId="12306" xr:uid="{64428851-E373-41A9-AB2A-ED8A734A3BBE}"/>
    <cellStyle name="Normal 20 3 4 2 2 2" xfId="28482" xr:uid="{6D2CEE30-78AE-473E-81C2-A99EB79A2FC1}"/>
    <cellStyle name="Normal 20 3 4 2 3" xfId="20394" xr:uid="{36B09DB1-2DAA-4308-B817-BE9772D111AC}"/>
    <cellStyle name="Normal 20 3 4 3" xfId="6912" xr:uid="{00000000-0005-0000-0000-000054100000}"/>
    <cellStyle name="Normal 20 3 4 3 2" xfId="15000" xr:uid="{9ED42148-4F57-4241-945B-B6C5D00F4900}"/>
    <cellStyle name="Normal 20 3 4 3 2 2" xfId="31176" xr:uid="{23413310-FAB4-4DA8-8647-61BF8A5518B1}"/>
    <cellStyle name="Normal 20 3 4 3 3" xfId="23088" xr:uid="{2245971B-F3C5-4A30-9854-26A219E7AD33}"/>
    <cellStyle name="Normal 20 3 4 4" xfId="9610" xr:uid="{E68106C3-ABD3-4545-B795-CA16F0115F96}"/>
    <cellStyle name="Normal 20 3 4 4 2" xfId="25786" xr:uid="{87CA4389-EF31-43B9-9CBE-F6FC0966A392}"/>
    <cellStyle name="Normal 20 3 4 5" xfId="17698" xr:uid="{9E5EDAAC-BB61-4B56-A47F-D90AC391A20F}"/>
    <cellStyle name="Normal 20 3 5" xfId="2871" xr:uid="{00000000-0005-0000-0000-000055100000}"/>
    <cellStyle name="Normal 20 3 5 2" xfId="10959" xr:uid="{AC0BFB5B-6397-48C8-B55E-73B43016ABBE}"/>
    <cellStyle name="Normal 20 3 5 2 2" xfId="27135" xr:uid="{2ACFDF50-A8A3-4F08-9E56-D884C0A814E0}"/>
    <cellStyle name="Normal 20 3 5 3" xfId="19047" xr:uid="{D995E76A-0538-4B29-9913-58BCCAC78A35}"/>
    <cellStyle name="Normal 20 3 6" xfId="5565" xr:uid="{00000000-0005-0000-0000-000056100000}"/>
    <cellStyle name="Normal 20 3 6 2" xfId="13653" xr:uid="{479A4042-63CF-4811-B0A5-561451CE8089}"/>
    <cellStyle name="Normal 20 3 6 2 2" xfId="29829" xr:uid="{DD296BF2-BC77-408F-AE69-F663CAE5E0D3}"/>
    <cellStyle name="Normal 20 3 6 3" xfId="21741" xr:uid="{BD5EA314-044E-4811-AB7C-ABE9153AE561}"/>
    <cellStyle name="Normal 20 3 7" xfId="8263" xr:uid="{EEE8E55A-C2B0-422F-9866-A6DBD31DF1A9}"/>
    <cellStyle name="Normal 20 3 7 2" xfId="24439" xr:uid="{B3CB74C8-6588-4481-9C58-2742B5C71CAC}"/>
    <cellStyle name="Normal 20 3 8" xfId="16351" xr:uid="{CF8AF7CD-E0A0-4170-894B-1FD4D07BB68B}"/>
    <cellStyle name="Normal 20 4" xfId="57" xr:uid="{00000000-0005-0000-0000-000057100000}"/>
    <cellStyle name="Normal 20 4 2" xfId="465" xr:uid="{00000000-0005-0000-0000-000058100000}"/>
    <cellStyle name="Normal 20 4 2 2" xfId="1140" xr:uid="{00000000-0005-0000-0000-000059100000}"/>
    <cellStyle name="Normal 20 4 2 2 2" xfId="2488" xr:uid="{00000000-0005-0000-0000-00005A100000}"/>
    <cellStyle name="Normal 20 4 2 2 2 2" xfId="5184" xr:uid="{00000000-0005-0000-0000-00005B100000}"/>
    <cellStyle name="Normal 20 4 2 2 2 2 2" xfId="13272" xr:uid="{E3DE6443-DD7B-4F1C-9186-6E3BF3C92A99}"/>
    <cellStyle name="Normal 20 4 2 2 2 2 2 2" xfId="29448" xr:uid="{2F4A9688-8D52-480E-BE42-B6847BC36AFB}"/>
    <cellStyle name="Normal 20 4 2 2 2 2 3" xfId="21360" xr:uid="{E508D559-D323-468B-99BB-B6FE6085E8CB}"/>
    <cellStyle name="Normal 20 4 2 2 2 3" xfId="7878" xr:uid="{00000000-0005-0000-0000-00005C100000}"/>
    <cellStyle name="Normal 20 4 2 2 2 3 2" xfId="15966" xr:uid="{C3EA2931-E5D3-49D6-A0EB-EAA7BB7CE3D1}"/>
    <cellStyle name="Normal 20 4 2 2 2 3 2 2" xfId="32142" xr:uid="{4FA9AA5C-6B85-420D-9949-6DC0CCB4B845}"/>
    <cellStyle name="Normal 20 4 2 2 2 3 3" xfId="24054" xr:uid="{15C1DC18-2D3B-4A34-A1B4-A9A7555F2818}"/>
    <cellStyle name="Normal 20 4 2 2 2 4" xfId="10576" xr:uid="{C1B01061-1D8B-4FEB-98CC-339F51B19125}"/>
    <cellStyle name="Normal 20 4 2 2 2 4 2" xfId="26752" xr:uid="{BC9F8E11-B510-4C50-B177-512153E25D4F}"/>
    <cellStyle name="Normal 20 4 2 2 2 5" xfId="18664" xr:uid="{290F99C3-8744-447B-B100-FA53A8E6EAF2}"/>
    <cellStyle name="Normal 20 4 2 2 3" xfId="3837" xr:uid="{00000000-0005-0000-0000-00005D100000}"/>
    <cellStyle name="Normal 20 4 2 2 3 2" xfId="11925" xr:uid="{4B30074E-EFD6-4DB7-8FA4-35E81A260901}"/>
    <cellStyle name="Normal 20 4 2 2 3 2 2" xfId="28101" xr:uid="{5CC548C3-7D36-4075-ACBC-0EEC9A11E557}"/>
    <cellStyle name="Normal 20 4 2 2 3 3" xfId="20013" xr:uid="{754F7A1D-019B-4122-B932-9A391C2C79C1}"/>
    <cellStyle name="Normal 20 4 2 2 4" xfId="6531" xr:uid="{00000000-0005-0000-0000-00005E100000}"/>
    <cellStyle name="Normal 20 4 2 2 4 2" xfId="14619" xr:uid="{9AF0010D-9E02-41D8-9082-FC9BA06BBC4B}"/>
    <cellStyle name="Normal 20 4 2 2 4 2 2" xfId="30795" xr:uid="{A60D60F5-2828-4A75-8FD2-158118781E55}"/>
    <cellStyle name="Normal 20 4 2 2 4 3" xfId="22707" xr:uid="{BD140DB2-787E-4AFC-8DAB-B9B04D22CCE2}"/>
    <cellStyle name="Normal 20 4 2 2 5" xfId="9229" xr:uid="{6150C163-DBB0-43F1-854A-2F278F16F3D9}"/>
    <cellStyle name="Normal 20 4 2 2 5 2" xfId="25405" xr:uid="{DC03F630-AADD-4DD5-A555-D85288AA28C5}"/>
    <cellStyle name="Normal 20 4 2 2 6" xfId="17317" xr:uid="{AB441DBE-9470-4E24-83A7-111A2260AF9D}"/>
    <cellStyle name="Normal 20 4 2 3" xfId="1816" xr:uid="{00000000-0005-0000-0000-00005F100000}"/>
    <cellStyle name="Normal 20 4 2 3 2" xfId="4512" xr:uid="{00000000-0005-0000-0000-000060100000}"/>
    <cellStyle name="Normal 20 4 2 3 2 2" xfId="12600" xr:uid="{A34D6BE1-995E-44F2-9FCE-2BE1665811D3}"/>
    <cellStyle name="Normal 20 4 2 3 2 2 2" xfId="28776" xr:uid="{352A647B-2D4A-4CC9-8A75-6B346D358DC3}"/>
    <cellStyle name="Normal 20 4 2 3 2 3" xfId="20688" xr:uid="{8D968668-EDA5-422D-A41B-F1C4A36BE3E4}"/>
    <cellStyle name="Normal 20 4 2 3 3" xfId="7206" xr:uid="{00000000-0005-0000-0000-000061100000}"/>
    <cellStyle name="Normal 20 4 2 3 3 2" xfId="15294" xr:uid="{1AB9B4FE-1B0B-4D48-98C2-16E3ED0E186F}"/>
    <cellStyle name="Normal 20 4 2 3 3 2 2" xfId="31470" xr:uid="{0F1F09CE-08FD-4CD6-A866-2AA213D91F21}"/>
    <cellStyle name="Normal 20 4 2 3 3 3" xfId="23382" xr:uid="{C00AAD12-5F52-4B6B-B802-0F35E6362C19}"/>
    <cellStyle name="Normal 20 4 2 3 4" xfId="9904" xr:uid="{A27A2772-4827-43F7-8030-D4D331527D95}"/>
    <cellStyle name="Normal 20 4 2 3 4 2" xfId="26080" xr:uid="{08C1479C-3622-4535-A475-C264111D4CA3}"/>
    <cellStyle name="Normal 20 4 2 3 5" xfId="17992" xr:uid="{A013E618-1F08-41B4-9277-DA5CB918678C}"/>
    <cellStyle name="Normal 20 4 2 4" xfId="3165" xr:uid="{00000000-0005-0000-0000-000062100000}"/>
    <cellStyle name="Normal 20 4 2 4 2" xfId="11253" xr:uid="{4239B4C6-5A28-46B3-AC55-BFE52724C2A9}"/>
    <cellStyle name="Normal 20 4 2 4 2 2" xfId="27429" xr:uid="{F16E9C30-791B-4918-BDA5-7DFEA595B11A}"/>
    <cellStyle name="Normal 20 4 2 4 3" xfId="19341" xr:uid="{1CB556AB-CE37-4AAB-9E1A-21406FF0D4E9}"/>
    <cellStyle name="Normal 20 4 2 5" xfId="5859" xr:uid="{00000000-0005-0000-0000-000063100000}"/>
    <cellStyle name="Normal 20 4 2 5 2" xfId="13947" xr:uid="{697BC24A-64C8-4D8B-8D97-B90B5F4BDB8F}"/>
    <cellStyle name="Normal 20 4 2 5 2 2" xfId="30123" xr:uid="{A2E399A0-242A-43D0-88CE-04C20D222514}"/>
    <cellStyle name="Normal 20 4 2 5 3" xfId="22035" xr:uid="{7FB9441D-4B5F-4D11-8EAC-D8F44B8277B0}"/>
    <cellStyle name="Normal 20 4 2 6" xfId="8557" xr:uid="{85AD477B-2C2E-4715-B614-A6D882DD3510}"/>
    <cellStyle name="Normal 20 4 2 6 2" xfId="24733" xr:uid="{555DE48E-CF05-4D4F-A0EB-44967EE5ECD5}"/>
    <cellStyle name="Normal 20 4 2 7" xfId="16645" xr:uid="{C2C0B565-A327-4AF9-BF10-F35F43A51A0D}"/>
    <cellStyle name="Normal 20 4 3" xfId="804" xr:uid="{00000000-0005-0000-0000-000064100000}"/>
    <cellStyle name="Normal 20 4 3 2" xfId="2152" xr:uid="{00000000-0005-0000-0000-000065100000}"/>
    <cellStyle name="Normal 20 4 3 2 2" xfId="4848" xr:uid="{00000000-0005-0000-0000-000066100000}"/>
    <cellStyle name="Normal 20 4 3 2 2 2" xfId="12936" xr:uid="{5CD6178B-49A8-4A8D-9C46-7A522D36B77A}"/>
    <cellStyle name="Normal 20 4 3 2 2 2 2" xfId="29112" xr:uid="{1D346765-4283-486C-814D-CD19958861F4}"/>
    <cellStyle name="Normal 20 4 3 2 2 3" xfId="21024" xr:uid="{529EF7DD-B2D8-4DA8-A38B-D20B21BFD3BF}"/>
    <cellStyle name="Normal 20 4 3 2 3" xfId="7542" xr:uid="{00000000-0005-0000-0000-000067100000}"/>
    <cellStyle name="Normal 20 4 3 2 3 2" xfId="15630" xr:uid="{D97DBDA5-415C-4771-ACA0-811B344A3AFF}"/>
    <cellStyle name="Normal 20 4 3 2 3 2 2" xfId="31806" xr:uid="{32117B24-D082-46C7-B317-BE934EBA9A3F}"/>
    <cellStyle name="Normal 20 4 3 2 3 3" xfId="23718" xr:uid="{324AF361-E55E-4C53-82AD-265E54D02671}"/>
    <cellStyle name="Normal 20 4 3 2 4" xfId="10240" xr:uid="{8BFA162D-4A98-4756-876D-85CB278E64B0}"/>
    <cellStyle name="Normal 20 4 3 2 4 2" xfId="26416" xr:uid="{908CF94D-6A68-4211-9489-257C33534607}"/>
    <cellStyle name="Normal 20 4 3 2 5" xfId="18328" xr:uid="{204E17B4-5907-4865-A582-6FB4978F7547}"/>
    <cellStyle name="Normal 20 4 3 3" xfId="3501" xr:uid="{00000000-0005-0000-0000-000068100000}"/>
    <cellStyle name="Normal 20 4 3 3 2" xfId="11589" xr:uid="{F5C9DDE3-CCA6-49CF-B5CA-1E1B7796BF74}"/>
    <cellStyle name="Normal 20 4 3 3 2 2" xfId="27765" xr:uid="{D5371285-105D-48DA-B4FD-AA896D3734F6}"/>
    <cellStyle name="Normal 20 4 3 3 3" xfId="19677" xr:uid="{5862F30A-8B2C-40BD-A143-99ED621D6814}"/>
    <cellStyle name="Normal 20 4 3 4" xfId="6195" xr:uid="{00000000-0005-0000-0000-000069100000}"/>
    <cellStyle name="Normal 20 4 3 4 2" xfId="14283" xr:uid="{8C618252-01BC-4C86-AE69-3FDB5E44C76B}"/>
    <cellStyle name="Normal 20 4 3 4 2 2" xfId="30459" xr:uid="{3E1774C0-435A-4BCC-92A0-6AE407041350}"/>
    <cellStyle name="Normal 20 4 3 4 3" xfId="22371" xr:uid="{C4A5B03C-9D15-4D05-A838-02615420C721}"/>
    <cellStyle name="Normal 20 4 3 5" xfId="8893" xr:uid="{D1DD4BA7-B18B-4A79-B366-1F85E64BE711}"/>
    <cellStyle name="Normal 20 4 3 5 2" xfId="25069" xr:uid="{9D848568-8E98-4595-AADB-B4C9F8C05FBD}"/>
    <cellStyle name="Normal 20 4 3 6" xfId="16981" xr:uid="{94690625-551A-41E8-8B09-FA613D7AF688}"/>
    <cellStyle name="Normal 20 4 4" xfId="1480" xr:uid="{00000000-0005-0000-0000-00006A100000}"/>
    <cellStyle name="Normal 20 4 4 2" xfId="4176" xr:uid="{00000000-0005-0000-0000-00006B100000}"/>
    <cellStyle name="Normal 20 4 4 2 2" xfId="12264" xr:uid="{A2613701-9689-4A29-9CAF-2A70BE00AB67}"/>
    <cellStyle name="Normal 20 4 4 2 2 2" xfId="28440" xr:uid="{22889853-EFB4-41D6-B47E-16C9069FC462}"/>
    <cellStyle name="Normal 20 4 4 2 3" xfId="20352" xr:uid="{A0CD6E9C-6177-4DC1-B951-48696CC1921F}"/>
    <cellStyle name="Normal 20 4 4 3" xfId="6870" xr:uid="{00000000-0005-0000-0000-00006C100000}"/>
    <cellStyle name="Normal 20 4 4 3 2" xfId="14958" xr:uid="{B6514551-7842-4E59-8715-8F99B8F13E00}"/>
    <cellStyle name="Normal 20 4 4 3 2 2" xfId="31134" xr:uid="{15B2D7F4-051F-4919-97A2-9656121CB6EF}"/>
    <cellStyle name="Normal 20 4 4 3 3" xfId="23046" xr:uid="{CEB174C9-CF86-4FD3-93B0-9178CFD9DC2A}"/>
    <cellStyle name="Normal 20 4 4 4" xfId="9568" xr:uid="{49272540-B176-4ACF-A3FD-09F85D4BEE54}"/>
    <cellStyle name="Normal 20 4 4 4 2" xfId="25744" xr:uid="{2A139834-1426-431E-93CF-22824968323A}"/>
    <cellStyle name="Normal 20 4 4 5" xfId="17656" xr:uid="{0B68B7C8-E5DA-4C54-9193-74FFAF98776B}"/>
    <cellStyle name="Normal 20 4 5" xfId="2829" xr:uid="{00000000-0005-0000-0000-00006D100000}"/>
    <cellStyle name="Normal 20 4 5 2" xfId="10917" xr:uid="{1FD0D363-15D5-45CB-AF08-5E06D5B8989A}"/>
    <cellStyle name="Normal 20 4 5 2 2" xfId="27093" xr:uid="{012EA0A9-5F13-451E-8A4F-759BB769B219}"/>
    <cellStyle name="Normal 20 4 5 3" xfId="19005" xr:uid="{5AD16580-3A12-464B-B2E7-05B923456076}"/>
    <cellStyle name="Normal 20 4 6" xfId="5523" xr:uid="{00000000-0005-0000-0000-00006E100000}"/>
    <cellStyle name="Normal 20 4 6 2" xfId="13611" xr:uid="{A8C3ED38-B4F7-4DC0-B42D-435AF3C21294}"/>
    <cellStyle name="Normal 20 4 6 2 2" xfId="29787" xr:uid="{FD7246BC-51EA-4581-A55C-086D114F20EF}"/>
    <cellStyle name="Normal 20 4 6 3" xfId="21699" xr:uid="{3F48B7A4-9ACE-4B98-AF0A-2D49AA0F96F2}"/>
    <cellStyle name="Normal 20 4 7" xfId="8221" xr:uid="{2364EBF2-5A46-456E-9498-93F5D20B27C8}"/>
    <cellStyle name="Normal 20 4 7 2" xfId="24397" xr:uid="{6C1EA69E-FB8E-4F42-AC24-091C0188A04D}"/>
    <cellStyle name="Normal 20 4 8" xfId="16309" xr:uid="{CF19F632-ACA8-4AD5-810F-1F9D2E6BEDB1}"/>
    <cellStyle name="Normal 20 5" xfId="150" xr:uid="{00000000-0005-0000-0000-00006F100000}"/>
    <cellStyle name="Normal 20 5 2" xfId="543" xr:uid="{00000000-0005-0000-0000-000070100000}"/>
    <cellStyle name="Normal 20 5 2 2" xfId="1218" xr:uid="{00000000-0005-0000-0000-000071100000}"/>
    <cellStyle name="Normal 20 5 2 2 2" xfId="2566" xr:uid="{00000000-0005-0000-0000-000072100000}"/>
    <cellStyle name="Normal 20 5 2 2 2 2" xfId="5262" xr:uid="{00000000-0005-0000-0000-000073100000}"/>
    <cellStyle name="Normal 20 5 2 2 2 2 2" xfId="13350" xr:uid="{C169CEE2-AB25-490D-AC12-FB3339652AC8}"/>
    <cellStyle name="Normal 20 5 2 2 2 2 2 2" xfId="29526" xr:uid="{4C216160-DC5D-4208-8A5A-4BBAD724F8C6}"/>
    <cellStyle name="Normal 20 5 2 2 2 2 3" xfId="21438" xr:uid="{787FAF43-B198-40D3-BDDE-2DFA83A2E48E}"/>
    <cellStyle name="Normal 20 5 2 2 2 3" xfId="7956" xr:uid="{00000000-0005-0000-0000-000074100000}"/>
    <cellStyle name="Normal 20 5 2 2 2 3 2" xfId="16044" xr:uid="{C38921F6-8EEC-4003-BC7F-1F07DBF78617}"/>
    <cellStyle name="Normal 20 5 2 2 2 3 2 2" xfId="32220" xr:uid="{DED871BA-D645-4BCB-80AA-BC77B61A69B2}"/>
    <cellStyle name="Normal 20 5 2 2 2 3 3" xfId="24132" xr:uid="{CA6A7A91-64DB-4E38-82BF-B996E991446D}"/>
    <cellStyle name="Normal 20 5 2 2 2 4" xfId="10654" xr:uid="{6A39AA69-8EC1-4F63-8186-99AD732F4CC7}"/>
    <cellStyle name="Normal 20 5 2 2 2 4 2" xfId="26830" xr:uid="{71EF7E89-DE14-4CA6-9856-639174066413}"/>
    <cellStyle name="Normal 20 5 2 2 2 5" xfId="18742" xr:uid="{D6CD6FDB-5DFF-47DB-80FE-58CE4DC3DB83}"/>
    <cellStyle name="Normal 20 5 2 2 3" xfId="3915" xr:uid="{00000000-0005-0000-0000-000075100000}"/>
    <cellStyle name="Normal 20 5 2 2 3 2" xfId="12003" xr:uid="{59EB09AC-7C19-443E-A383-B7C03E245C5F}"/>
    <cellStyle name="Normal 20 5 2 2 3 2 2" xfId="28179" xr:uid="{F08D356E-AB58-4BCE-8847-7F49D27EBD4A}"/>
    <cellStyle name="Normal 20 5 2 2 3 3" xfId="20091" xr:uid="{57709B4D-B93E-4266-B924-6C2B33FF9029}"/>
    <cellStyle name="Normal 20 5 2 2 4" xfId="6609" xr:uid="{00000000-0005-0000-0000-000076100000}"/>
    <cellStyle name="Normal 20 5 2 2 4 2" xfId="14697" xr:uid="{CBEEE43F-99BA-433B-BEAB-AD4D348DB053}"/>
    <cellStyle name="Normal 20 5 2 2 4 2 2" xfId="30873" xr:uid="{66798CAE-B5D7-4F92-9AA8-5BC8DA5AB78C}"/>
    <cellStyle name="Normal 20 5 2 2 4 3" xfId="22785" xr:uid="{D05DA516-DD5E-4C66-A256-D54BFB2B1080}"/>
    <cellStyle name="Normal 20 5 2 2 5" xfId="9307" xr:uid="{B6C27644-89AB-416D-A060-7851E9A5F9B0}"/>
    <cellStyle name="Normal 20 5 2 2 5 2" xfId="25483" xr:uid="{CA0437D4-8D4B-4C3E-B3D0-636D2D8CC51E}"/>
    <cellStyle name="Normal 20 5 2 2 6" xfId="17395" xr:uid="{3801A9EB-C0D1-4417-8DC8-276C037A7F73}"/>
    <cellStyle name="Normal 20 5 2 3" xfId="1894" xr:uid="{00000000-0005-0000-0000-000077100000}"/>
    <cellStyle name="Normal 20 5 2 3 2" xfId="4590" xr:uid="{00000000-0005-0000-0000-000078100000}"/>
    <cellStyle name="Normal 20 5 2 3 2 2" xfId="12678" xr:uid="{7F2BAF49-7F7E-4AA8-9714-7091E263FC6B}"/>
    <cellStyle name="Normal 20 5 2 3 2 2 2" xfId="28854" xr:uid="{2E607B01-29DB-4488-8506-F0D4C63BDFB0}"/>
    <cellStyle name="Normal 20 5 2 3 2 3" xfId="20766" xr:uid="{195C21ED-4E6E-4D19-BAB1-2AC1E998DF3C}"/>
    <cellStyle name="Normal 20 5 2 3 3" xfId="7284" xr:uid="{00000000-0005-0000-0000-000079100000}"/>
    <cellStyle name="Normal 20 5 2 3 3 2" xfId="15372" xr:uid="{BBC092FA-EBEF-48F7-B231-53B8442A6B95}"/>
    <cellStyle name="Normal 20 5 2 3 3 2 2" xfId="31548" xr:uid="{16961135-8E34-431A-8B9D-41E933C67C91}"/>
    <cellStyle name="Normal 20 5 2 3 3 3" xfId="23460" xr:uid="{E2507AE3-3020-4741-90D9-F2A351A88294}"/>
    <cellStyle name="Normal 20 5 2 3 4" xfId="9982" xr:uid="{6F3696D3-9A96-4EA1-91FB-09EA7CF6CD48}"/>
    <cellStyle name="Normal 20 5 2 3 4 2" xfId="26158" xr:uid="{E5969313-A0FB-4DB6-8651-20947993AD48}"/>
    <cellStyle name="Normal 20 5 2 3 5" xfId="18070" xr:uid="{B6FC2C98-79A7-4EA3-A9F5-94A39FC344A9}"/>
    <cellStyle name="Normal 20 5 2 4" xfId="3243" xr:uid="{00000000-0005-0000-0000-00007A100000}"/>
    <cellStyle name="Normal 20 5 2 4 2" xfId="11331" xr:uid="{9B56B217-A81A-4A99-A04A-0932F3D00777}"/>
    <cellStyle name="Normal 20 5 2 4 2 2" xfId="27507" xr:uid="{DC6BB6CB-2A0B-4AE0-BDDE-3B80A3A5656A}"/>
    <cellStyle name="Normal 20 5 2 4 3" xfId="19419" xr:uid="{900B0304-53F2-4092-BB2C-14607893D82E}"/>
    <cellStyle name="Normal 20 5 2 5" xfId="5937" xr:uid="{00000000-0005-0000-0000-00007B100000}"/>
    <cellStyle name="Normal 20 5 2 5 2" xfId="14025" xr:uid="{BDA91AF7-7750-4A01-AD59-883810B761DA}"/>
    <cellStyle name="Normal 20 5 2 5 2 2" xfId="30201" xr:uid="{107C3FBF-8B83-4A41-8446-16667A0B6C01}"/>
    <cellStyle name="Normal 20 5 2 5 3" xfId="22113" xr:uid="{E1C98954-A1A2-4114-86D5-51A8E1A18A28}"/>
    <cellStyle name="Normal 20 5 2 6" xfId="8635" xr:uid="{FBFE1C6B-B69F-4E31-BF6D-08C2F63A2DF2}"/>
    <cellStyle name="Normal 20 5 2 6 2" xfId="24811" xr:uid="{FA0B9536-9F52-46AA-9580-8A43D08EF576}"/>
    <cellStyle name="Normal 20 5 2 7" xfId="16723" xr:uid="{C3F738B3-E846-4E47-8C54-F63676D436CB}"/>
    <cellStyle name="Normal 20 5 3" xfId="882" xr:uid="{00000000-0005-0000-0000-00007C100000}"/>
    <cellStyle name="Normal 20 5 3 2" xfId="2230" xr:uid="{00000000-0005-0000-0000-00007D100000}"/>
    <cellStyle name="Normal 20 5 3 2 2" xfId="4926" xr:uid="{00000000-0005-0000-0000-00007E100000}"/>
    <cellStyle name="Normal 20 5 3 2 2 2" xfId="13014" xr:uid="{2090406C-EC9B-496F-8DA1-38E10DBAB814}"/>
    <cellStyle name="Normal 20 5 3 2 2 2 2" xfId="29190" xr:uid="{2A95D663-308E-4DDB-B0A7-C96C4EBEB419}"/>
    <cellStyle name="Normal 20 5 3 2 2 3" xfId="21102" xr:uid="{0220E7E0-8795-4531-9565-BF3BD45BE8EC}"/>
    <cellStyle name="Normal 20 5 3 2 3" xfId="7620" xr:uid="{00000000-0005-0000-0000-00007F100000}"/>
    <cellStyle name="Normal 20 5 3 2 3 2" xfId="15708" xr:uid="{9CBA330B-4678-4B92-850F-4458283CB337}"/>
    <cellStyle name="Normal 20 5 3 2 3 2 2" xfId="31884" xr:uid="{E2CE85A7-274A-4261-AA7F-DD7EABCBB817}"/>
    <cellStyle name="Normal 20 5 3 2 3 3" xfId="23796" xr:uid="{7DAA6B84-6F0C-4D2C-9CF8-3502DD12C3B8}"/>
    <cellStyle name="Normal 20 5 3 2 4" xfId="10318" xr:uid="{04309ADD-0ED2-4941-88E5-F9BCA55D2FB3}"/>
    <cellStyle name="Normal 20 5 3 2 4 2" xfId="26494" xr:uid="{7BF5ECDE-E07C-4F37-B9B2-AC76F44B37B4}"/>
    <cellStyle name="Normal 20 5 3 2 5" xfId="18406" xr:uid="{D65CB089-7C8C-46D3-8ADC-70E65DCB9274}"/>
    <cellStyle name="Normal 20 5 3 3" xfId="3579" xr:uid="{00000000-0005-0000-0000-000080100000}"/>
    <cellStyle name="Normal 20 5 3 3 2" xfId="11667" xr:uid="{F3E17B7E-22B7-493B-8E04-0B240599C143}"/>
    <cellStyle name="Normal 20 5 3 3 2 2" xfId="27843" xr:uid="{2D61D592-D835-42ED-A820-DFEEC4076843}"/>
    <cellStyle name="Normal 20 5 3 3 3" xfId="19755" xr:uid="{30517E51-F3E7-4A78-98F9-09D3CF29E14E}"/>
    <cellStyle name="Normal 20 5 3 4" xfId="6273" xr:uid="{00000000-0005-0000-0000-000081100000}"/>
    <cellStyle name="Normal 20 5 3 4 2" xfId="14361" xr:uid="{ABE23F9E-07B2-4D35-AE33-867E698D8583}"/>
    <cellStyle name="Normal 20 5 3 4 2 2" xfId="30537" xr:uid="{885C764D-C182-4E21-9337-8917833549D9}"/>
    <cellStyle name="Normal 20 5 3 4 3" xfId="22449" xr:uid="{5976EFC6-5226-4337-8061-4A3362B62CC3}"/>
    <cellStyle name="Normal 20 5 3 5" xfId="8971" xr:uid="{78A80FC1-EF4E-4532-8727-6B64BFBBCD0F}"/>
    <cellStyle name="Normal 20 5 3 5 2" xfId="25147" xr:uid="{84C78DD2-C637-4D21-B2EA-6391903B7369}"/>
    <cellStyle name="Normal 20 5 3 6" xfId="17059" xr:uid="{E5793A9D-494A-4A5B-96D7-329AEEF68356}"/>
    <cellStyle name="Normal 20 5 4" xfId="1558" xr:uid="{00000000-0005-0000-0000-000082100000}"/>
    <cellStyle name="Normal 20 5 4 2" xfId="4254" xr:uid="{00000000-0005-0000-0000-000083100000}"/>
    <cellStyle name="Normal 20 5 4 2 2" xfId="12342" xr:uid="{004C9BC0-F5EC-4DBE-AA5F-1EDCC453F9EA}"/>
    <cellStyle name="Normal 20 5 4 2 2 2" xfId="28518" xr:uid="{1F7A063B-B86A-4808-87C6-66C193829C34}"/>
    <cellStyle name="Normal 20 5 4 2 3" xfId="20430" xr:uid="{7D882F96-E8D5-472D-ADB6-E385A986994F}"/>
    <cellStyle name="Normal 20 5 4 3" xfId="6948" xr:uid="{00000000-0005-0000-0000-000084100000}"/>
    <cellStyle name="Normal 20 5 4 3 2" xfId="15036" xr:uid="{7F7D1D39-D464-4AC4-B004-0587446B9BE1}"/>
    <cellStyle name="Normal 20 5 4 3 2 2" xfId="31212" xr:uid="{07F0C9FA-1CDA-47D1-A44B-6AB6F58DCE42}"/>
    <cellStyle name="Normal 20 5 4 3 3" xfId="23124" xr:uid="{61A9AECE-1F56-4925-8FA3-51FA9BABAF2B}"/>
    <cellStyle name="Normal 20 5 4 4" xfId="9646" xr:uid="{BC76D450-5935-4128-852D-4477A0089F61}"/>
    <cellStyle name="Normal 20 5 4 4 2" xfId="25822" xr:uid="{5920CA20-4D73-4E4A-8C2D-640F9CFF3BC6}"/>
    <cellStyle name="Normal 20 5 4 5" xfId="17734" xr:uid="{064AEA83-320E-480B-B811-4F27C4D83C58}"/>
    <cellStyle name="Normal 20 5 5" xfId="2907" xr:uid="{00000000-0005-0000-0000-000085100000}"/>
    <cellStyle name="Normal 20 5 5 2" xfId="10995" xr:uid="{29BEF528-6AD3-477D-8986-D4880EB07139}"/>
    <cellStyle name="Normal 20 5 5 2 2" xfId="27171" xr:uid="{EAEFF9DA-CBE2-48DF-BECB-81A5CFCC50D7}"/>
    <cellStyle name="Normal 20 5 5 3" xfId="19083" xr:uid="{02A4AB6A-959D-452F-AB08-D9574280DE10}"/>
    <cellStyle name="Normal 20 5 6" xfId="5601" xr:uid="{00000000-0005-0000-0000-000086100000}"/>
    <cellStyle name="Normal 20 5 6 2" xfId="13689" xr:uid="{35223CEC-2B4B-40F6-B3DB-A4E327468DC4}"/>
    <cellStyle name="Normal 20 5 6 2 2" xfId="29865" xr:uid="{9760D050-8E9B-404C-B094-3ACCCB82C32B}"/>
    <cellStyle name="Normal 20 5 6 3" xfId="21777" xr:uid="{048422CA-7839-4B26-B5EC-B970F97C2E81}"/>
    <cellStyle name="Normal 20 5 7" xfId="8299" xr:uid="{AEB8135F-D83C-456C-B748-3C358A4AE9E5}"/>
    <cellStyle name="Normal 20 5 7 2" xfId="24475" xr:uid="{6A511879-8C3D-4ADA-8C8B-D2D95DE1CC27}"/>
    <cellStyle name="Normal 20 5 8" xfId="16387" xr:uid="{84CE6C6A-D106-4064-BA26-B7530A16984D}"/>
    <cellStyle name="Normal 20 6" xfId="129" xr:uid="{00000000-0005-0000-0000-000087100000}"/>
    <cellStyle name="Normal 20 6 2" xfId="529" xr:uid="{00000000-0005-0000-0000-000088100000}"/>
    <cellStyle name="Normal 20 6 2 2" xfId="1204" xr:uid="{00000000-0005-0000-0000-000089100000}"/>
    <cellStyle name="Normal 20 6 2 2 2" xfId="2552" xr:uid="{00000000-0005-0000-0000-00008A100000}"/>
    <cellStyle name="Normal 20 6 2 2 2 2" xfId="5248" xr:uid="{00000000-0005-0000-0000-00008B100000}"/>
    <cellStyle name="Normal 20 6 2 2 2 2 2" xfId="13336" xr:uid="{C44C0DE0-A770-47C7-B45D-FE13F0722D07}"/>
    <cellStyle name="Normal 20 6 2 2 2 2 2 2" xfId="29512" xr:uid="{EE6EEA80-673E-4D91-8E26-36319A9C8CD9}"/>
    <cellStyle name="Normal 20 6 2 2 2 2 3" xfId="21424" xr:uid="{4DB8E4DE-650A-4989-98FA-7EE85067EEC5}"/>
    <cellStyle name="Normal 20 6 2 2 2 3" xfId="7942" xr:uid="{00000000-0005-0000-0000-00008C100000}"/>
    <cellStyle name="Normal 20 6 2 2 2 3 2" xfId="16030" xr:uid="{57435C89-136A-4AAB-AF60-44B3236B9CF2}"/>
    <cellStyle name="Normal 20 6 2 2 2 3 2 2" xfId="32206" xr:uid="{42A89A23-98C8-45E0-9C5C-C315BB45A4A1}"/>
    <cellStyle name="Normal 20 6 2 2 2 3 3" xfId="24118" xr:uid="{2186D82B-257D-4886-9828-3BCF98DBD883}"/>
    <cellStyle name="Normal 20 6 2 2 2 4" xfId="10640" xr:uid="{F442F69F-0A6C-4AFE-8DE4-D7D7978B3021}"/>
    <cellStyle name="Normal 20 6 2 2 2 4 2" xfId="26816" xr:uid="{4C8FC6D8-9208-4BDA-9B0F-3D5247884FC8}"/>
    <cellStyle name="Normal 20 6 2 2 2 5" xfId="18728" xr:uid="{5741A533-AC60-44A9-A44D-51C6D6E76F0B}"/>
    <cellStyle name="Normal 20 6 2 2 3" xfId="3901" xr:uid="{00000000-0005-0000-0000-00008D100000}"/>
    <cellStyle name="Normal 20 6 2 2 3 2" xfId="11989" xr:uid="{CDFAFE40-2320-439D-ACD0-77841F04E33F}"/>
    <cellStyle name="Normal 20 6 2 2 3 2 2" xfId="28165" xr:uid="{38BD7660-A5B5-4800-B0CE-1FEC6E8BFAF4}"/>
    <cellStyle name="Normal 20 6 2 2 3 3" xfId="20077" xr:uid="{54A0FFAE-232A-47C9-972E-843E164212F2}"/>
    <cellStyle name="Normal 20 6 2 2 4" xfId="6595" xr:uid="{00000000-0005-0000-0000-00008E100000}"/>
    <cellStyle name="Normal 20 6 2 2 4 2" xfId="14683" xr:uid="{08F2F429-E291-4C53-BC0B-9A4BE85C5A39}"/>
    <cellStyle name="Normal 20 6 2 2 4 2 2" xfId="30859" xr:uid="{D2427043-8235-46C1-A420-BD2009697F85}"/>
    <cellStyle name="Normal 20 6 2 2 4 3" xfId="22771" xr:uid="{922165DC-846F-4125-AC06-3201EF0C7FB4}"/>
    <cellStyle name="Normal 20 6 2 2 5" xfId="9293" xr:uid="{4E0FA16D-892C-4D14-8719-D3311086C1DE}"/>
    <cellStyle name="Normal 20 6 2 2 5 2" xfId="25469" xr:uid="{22BCE573-C5EC-438D-AD44-29BDAE73ACF3}"/>
    <cellStyle name="Normal 20 6 2 2 6" xfId="17381" xr:uid="{FC00507A-B54B-445D-AB2C-C71A7B61F53B}"/>
    <cellStyle name="Normal 20 6 2 3" xfId="1880" xr:uid="{00000000-0005-0000-0000-00008F100000}"/>
    <cellStyle name="Normal 20 6 2 3 2" xfId="4576" xr:uid="{00000000-0005-0000-0000-000090100000}"/>
    <cellStyle name="Normal 20 6 2 3 2 2" xfId="12664" xr:uid="{34B8036D-C911-45CC-AFDF-5549CDC1D502}"/>
    <cellStyle name="Normal 20 6 2 3 2 2 2" xfId="28840" xr:uid="{B4E767C3-34F3-47FA-8043-91A0C0C559F0}"/>
    <cellStyle name="Normal 20 6 2 3 2 3" xfId="20752" xr:uid="{E42490CC-2E6C-48AE-A553-F3927D3EF431}"/>
    <cellStyle name="Normal 20 6 2 3 3" xfId="7270" xr:uid="{00000000-0005-0000-0000-000091100000}"/>
    <cellStyle name="Normal 20 6 2 3 3 2" xfId="15358" xr:uid="{19241474-9EEE-46B4-97ED-20BF401D73E1}"/>
    <cellStyle name="Normal 20 6 2 3 3 2 2" xfId="31534" xr:uid="{2F373112-7ECE-4755-9302-FE731E5C1657}"/>
    <cellStyle name="Normal 20 6 2 3 3 3" xfId="23446" xr:uid="{238498DC-256E-4663-AD1D-EB776D4E3E32}"/>
    <cellStyle name="Normal 20 6 2 3 4" xfId="9968" xr:uid="{52C4A487-32CD-4C31-9C8A-DDD1B15CA596}"/>
    <cellStyle name="Normal 20 6 2 3 4 2" xfId="26144" xr:uid="{371ABAA4-135A-4F18-9D53-FF6E93B3028C}"/>
    <cellStyle name="Normal 20 6 2 3 5" xfId="18056" xr:uid="{09C7ECE4-FA36-4CA9-9D71-216021D83C60}"/>
    <cellStyle name="Normal 20 6 2 4" xfId="3229" xr:uid="{00000000-0005-0000-0000-000092100000}"/>
    <cellStyle name="Normal 20 6 2 4 2" xfId="11317" xr:uid="{6C94FED0-211B-4C10-945B-A08921704F08}"/>
    <cellStyle name="Normal 20 6 2 4 2 2" xfId="27493" xr:uid="{89BCA3AA-544E-444B-97C8-455ABE597E5C}"/>
    <cellStyle name="Normal 20 6 2 4 3" xfId="19405" xr:uid="{E9DF20A9-F8D4-4F1F-BEFF-6A960CD48561}"/>
    <cellStyle name="Normal 20 6 2 5" xfId="5923" xr:uid="{00000000-0005-0000-0000-000093100000}"/>
    <cellStyle name="Normal 20 6 2 5 2" xfId="14011" xr:uid="{3090FB68-175B-4A73-A591-7CD0DF5AD7E5}"/>
    <cellStyle name="Normal 20 6 2 5 2 2" xfId="30187" xr:uid="{C4902A64-9ACF-42DB-9AC6-84132165CDEA}"/>
    <cellStyle name="Normal 20 6 2 5 3" xfId="22099" xr:uid="{B593C296-3B15-4482-A16D-3AAB371E87FD}"/>
    <cellStyle name="Normal 20 6 2 6" xfId="8621" xr:uid="{3EA95FFB-2294-46C2-A130-3617EC426369}"/>
    <cellStyle name="Normal 20 6 2 6 2" xfId="24797" xr:uid="{6FEC12F1-71FA-4888-BF28-C9173568C48C}"/>
    <cellStyle name="Normal 20 6 2 7" xfId="16709" xr:uid="{96A85D91-499C-479F-85AF-2E0BFA1C660F}"/>
    <cellStyle name="Normal 20 6 3" xfId="868" xr:uid="{00000000-0005-0000-0000-000094100000}"/>
    <cellStyle name="Normal 20 6 3 2" xfId="2216" xr:uid="{00000000-0005-0000-0000-000095100000}"/>
    <cellStyle name="Normal 20 6 3 2 2" xfId="4912" xr:uid="{00000000-0005-0000-0000-000096100000}"/>
    <cellStyle name="Normal 20 6 3 2 2 2" xfId="13000" xr:uid="{0ED8490A-B7F7-4024-805D-119DBF8D79F1}"/>
    <cellStyle name="Normal 20 6 3 2 2 2 2" xfId="29176" xr:uid="{C55A6B67-E6B8-4DF1-9ACF-D1342E0BD072}"/>
    <cellStyle name="Normal 20 6 3 2 2 3" xfId="21088" xr:uid="{672CE65B-C1FA-4E40-94F7-EE60E268610F}"/>
    <cellStyle name="Normal 20 6 3 2 3" xfId="7606" xr:uid="{00000000-0005-0000-0000-000097100000}"/>
    <cellStyle name="Normal 20 6 3 2 3 2" xfId="15694" xr:uid="{43533B03-9939-43B1-9834-78A077E022FB}"/>
    <cellStyle name="Normal 20 6 3 2 3 2 2" xfId="31870" xr:uid="{CFCF62DC-43ED-4823-8BB4-B70C91744B67}"/>
    <cellStyle name="Normal 20 6 3 2 3 3" xfId="23782" xr:uid="{9AA27A3F-E5EB-48DA-8020-168D98EE7002}"/>
    <cellStyle name="Normal 20 6 3 2 4" xfId="10304" xr:uid="{3DD4EA2E-C697-4D3D-9274-8E84CB8164C0}"/>
    <cellStyle name="Normal 20 6 3 2 4 2" xfId="26480" xr:uid="{36C7DA68-45DF-4C0D-B9A5-43C7D75A7140}"/>
    <cellStyle name="Normal 20 6 3 2 5" xfId="18392" xr:uid="{52912DF2-7120-4F6B-A6C8-B584E33724C8}"/>
    <cellStyle name="Normal 20 6 3 3" xfId="3565" xr:uid="{00000000-0005-0000-0000-000098100000}"/>
    <cellStyle name="Normal 20 6 3 3 2" xfId="11653" xr:uid="{9C1A0FC6-D1C5-4DF4-A1DC-EAAD0DF642AF}"/>
    <cellStyle name="Normal 20 6 3 3 2 2" xfId="27829" xr:uid="{A5B3B922-2FAF-442C-9892-6956A215A836}"/>
    <cellStyle name="Normal 20 6 3 3 3" xfId="19741" xr:uid="{324C3186-310C-42AE-A192-98ED12F030F9}"/>
    <cellStyle name="Normal 20 6 3 4" xfId="6259" xr:uid="{00000000-0005-0000-0000-000099100000}"/>
    <cellStyle name="Normal 20 6 3 4 2" xfId="14347" xr:uid="{FB4312F7-0424-4F44-9697-31BC8B1657A0}"/>
    <cellStyle name="Normal 20 6 3 4 2 2" xfId="30523" xr:uid="{7CE929B0-3412-4B46-939D-66C982DC51CF}"/>
    <cellStyle name="Normal 20 6 3 4 3" xfId="22435" xr:uid="{8510DAA6-A2BE-4D5E-BACB-9BFC51CA1F67}"/>
    <cellStyle name="Normal 20 6 3 5" xfId="8957" xr:uid="{D315BA65-9A62-4836-8754-6E82DCDF6C75}"/>
    <cellStyle name="Normal 20 6 3 5 2" xfId="25133" xr:uid="{5819D00C-6046-4C3F-A690-0DB38E21F895}"/>
    <cellStyle name="Normal 20 6 3 6" xfId="17045" xr:uid="{EBF66982-A136-466A-B58F-FECA7C20B4AE}"/>
    <cellStyle name="Normal 20 6 4" xfId="1544" xr:uid="{00000000-0005-0000-0000-00009A100000}"/>
    <cellStyle name="Normal 20 6 4 2" xfId="4240" xr:uid="{00000000-0005-0000-0000-00009B100000}"/>
    <cellStyle name="Normal 20 6 4 2 2" xfId="12328" xr:uid="{6C4E5AE9-2873-4252-A0F7-A741AB2B0F55}"/>
    <cellStyle name="Normal 20 6 4 2 2 2" xfId="28504" xr:uid="{BEE9A7A2-159F-4CF9-B8FD-5B93C63B4ECA}"/>
    <cellStyle name="Normal 20 6 4 2 3" xfId="20416" xr:uid="{55AB9AA2-837E-4EB8-A501-7AAA8F64A0F8}"/>
    <cellStyle name="Normal 20 6 4 3" xfId="6934" xr:uid="{00000000-0005-0000-0000-00009C100000}"/>
    <cellStyle name="Normal 20 6 4 3 2" xfId="15022" xr:uid="{EC8DF0BA-131E-44F5-8107-3CA91FEEC6DF}"/>
    <cellStyle name="Normal 20 6 4 3 2 2" xfId="31198" xr:uid="{E6E262EB-EDB1-46B5-B94A-9E23181AAA5A}"/>
    <cellStyle name="Normal 20 6 4 3 3" xfId="23110" xr:uid="{72C5A550-A302-415F-9895-D7080D3506E0}"/>
    <cellStyle name="Normal 20 6 4 4" xfId="9632" xr:uid="{7355BDD4-8618-450B-A028-1E0562FA342E}"/>
    <cellStyle name="Normal 20 6 4 4 2" xfId="25808" xr:uid="{EAC92DB8-B96D-4D85-80DE-821968682D6D}"/>
    <cellStyle name="Normal 20 6 4 5" xfId="17720" xr:uid="{85560712-9573-40F7-8A08-97D511DB61B7}"/>
    <cellStyle name="Normal 20 6 5" xfId="2893" xr:uid="{00000000-0005-0000-0000-00009D100000}"/>
    <cellStyle name="Normal 20 6 5 2" xfId="10981" xr:uid="{9FDBB598-79FE-42FB-929A-8EC96C135994}"/>
    <cellStyle name="Normal 20 6 5 2 2" xfId="27157" xr:uid="{9E7BC064-B7E2-42EF-AE12-59539370661B}"/>
    <cellStyle name="Normal 20 6 5 3" xfId="19069" xr:uid="{D97E2ED4-F129-4C73-AC9B-497792745A6B}"/>
    <cellStyle name="Normal 20 6 6" xfId="5587" xr:uid="{00000000-0005-0000-0000-00009E100000}"/>
    <cellStyle name="Normal 20 6 6 2" xfId="13675" xr:uid="{50DB32F9-95EC-4838-AB72-C565E57BF2EF}"/>
    <cellStyle name="Normal 20 6 6 2 2" xfId="29851" xr:uid="{FA3E91C3-DD39-4686-A5B8-BDBAA94E29EE}"/>
    <cellStyle name="Normal 20 6 6 3" xfId="21763" xr:uid="{76DA8AB0-CAF6-47C4-9105-D9DFA5C5126E}"/>
    <cellStyle name="Normal 20 6 7" xfId="8285" xr:uid="{E6E495E0-18F8-418D-B80F-5E21C6C65F01}"/>
    <cellStyle name="Normal 20 6 7 2" xfId="24461" xr:uid="{C0236009-2F36-40B5-9628-E2E5E43E96D3}"/>
    <cellStyle name="Normal 20 6 8" xfId="16373" xr:uid="{66BBF023-044E-465A-9AC0-90E45BF88EEF}"/>
    <cellStyle name="Normal 20 7" xfId="224" xr:uid="{00000000-0005-0000-0000-00009F100000}"/>
    <cellStyle name="Normal 20 7 2" xfId="605" xr:uid="{00000000-0005-0000-0000-0000A0100000}"/>
    <cellStyle name="Normal 20 7 2 2" xfId="1280" xr:uid="{00000000-0005-0000-0000-0000A1100000}"/>
    <cellStyle name="Normal 20 7 2 2 2" xfId="2628" xr:uid="{00000000-0005-0000-0000-0000A2100000}"/>
    <cellStyle name="Normal 20 7 2 2 2 2" xfId="5324" xr:uid="{00000000-0005-0000-0000-0000A3100000}"/>
    <cellStyle name="Normal 20 7 2 2 2 2 2" xfId="13412" xr:uid="{9F38E54F-6683-4133-9BA3-493EB8D54428}"/>
    <cellStyle name="Normal 20 7 2 2 2 2 2 2" xfId="29588" xr:uid="{01378007-471E-46B9-82C6-A84D3AD43AFE}"/>
    <cellStyle name="Normal 20 7 2 2 2 2 3" xfId="21500" xr:uid="{CFFD51D9-92B0-43AA-8AB8-5ADDC27E9A92}"/>
    <cellStyle name="Normal 20 7 2 2 2 3" xfId="8018" xr:uid="{00000000-0005-0000-0000-0000A4100000}"/>
    <cellStyle name="Normal 20 7 2 2 2 3 2" xfId="16106" xr:uid="{21928E8C-76A2-4407-AE7D-B89D9CACFAD2}"/>
    <cellStyle name="Normal 20 7 2 2 2 3 2 2" xfId="32282" xr:uid="{3464F434-534A-45E2-99FE-150B73B143DA}"/>
    <cellStyle name="Normal 20 7 2 2 2 3 3" xfId="24194" xr:uid="{3BA9CEB3-2A83-4ED9-B412-CB592DADB809}"/>
    <cellStyle name="Normal 20 7 2 2 2 4" xfId="10716" xr:uid="{905FA69C-CB17-4EFB-BADF-B3E8637801F3}"/>
    <cellStyle name="Normal 20 7 2 2 2 4 2" xfId="26892" xr:uid="{EE3D7C2E-39B0-41C5-8E36-A83092D6628D}"/>
    <cellStyle name="Normal 20 7 2 2 2 5" xfId="18804" xr:uid="{1A49C19C-8B89-4AB6-9BD7-92ACCFC4A386}"/>
    <cellStyle name="Normal 20 7 2 2 3" xfId="3977" xr:uid="{00000000-0005-0000-0000-0000A5100000}"/>
    <cellStyle name="Normal 20 7 2 2 3 2" xfId="12065" xr:uid="{A3AE56D1-C6E3-47F9-9913-881EB2B92CF3}"/>
    <cellStyle name="Normal 20 7 2 2 3 2 2" xfId="28241" xr:uid="{64CEA644-CA4B-468F-BAE4-6399076E3641}"/>
    <cellStyle name="Normal 20 7 2 2 3 3" xfId="20153" xr:uid="{F82CAB49-E8F7-4FD9-8CFD-50042D7D84D5}"/>
    <cellStyle name="Normal 20 7 2 2 4" xfId="6671" xr:uid="{00000000-0005-0000-0000-0000A6100000}"/>
    <cellStyle name="Normal 20 7 2 2 4 2" xfId="14759" xr:uid="{F04BCA63-C845-4BAF-83DA-AF1BD58CCDC6}"/>
    <cellStyle name="Normal 20 7 2 2 4 2 2" xfId="30935" xr:uid="{E71C0D7D-8F58-461A-9902-6A006BECCB9D}"/>
    <cellStyle name="Normal 20 7 2 2 4 3" xfId="22847" xr:uid="{50170602-80B8-4E65-8352-F116109A31AE}"/>
    <cellStyle name="Normal 20 7 2 2 5" xfId="9369" xr:uid="{B491D781-6D9C-4288-967A-0AAC35CC3693}"/>
    <cellStyle name="Normal 20 7 2 2 5 2" xfId="25545" xr:uid="{932561CF-B651-49DD-9744-668325EA5ADE}"/>
    <cellStyle name="Normal 20 7 2 2 6" xfId="17457" xr:uid="{E2057B28-88B8-43BD-A7B9-28935CEBD7A4}"/>
    <cellStyle name="Normal 20 7 2 3" xfId="1956" xr:uid="{00000000-0005-0000-0000-0000A7100000}"/>
    <cellStyle name="Normal 20 7 2 3 2" xfId="4652" xr:uid="{00000000-0005-0000-0000-0000A8100000}"/>
    <cellStyle name="Normal 20 7 2 3 2 2" xfId="12740" xr:uid="{268A19DB-55DA-489D-942A-44A4804F4979}"/>
    <cellStyle name="Normal 20 7 2 3 2 2 2" xfId="28916" xr:uid="{2EA17AA1-40AA-4889-BBA9-932E04504C24}"/>
    <cellStyle name="Normal 20 7 2 3 2 3" xfId="20828" xr:uid="{1FFCB228-001B-4DCB-AC0D-2FF8F19C1D10}"/>
    <cellStyle name="Normal 20 7 2 3 3" xfId="7346" xr:uid="{00000000-0005-0000-0000-0000A9100000}"/>
    <cellStyle name="Normal 20 7 2 3 3 2" xfId="15434" xr:uid="{19D89956-033C-43F0-96D7-DB2EE84D515D}"/>
    <cellStyle name="Normal 20 7 2 3 3 2 2" xfId="31610" xr:uid="{D6994FFC-7A59-49B7-8B9B-43D8B0844B90}"/>
    <cellStyle name="Normal 20 7 2 3 3 3" xfId="23522" xr:uid="{214BB488-49DE-48AB-84F3-C6DD2E612696}"/>
    <cellStyle name="Normal 20 7 2 3 4" xfId="10044" xr:uid="{F1835960-DA19-425D-A1DF-879B8D2FAEF8}"/>
    <cellStyle name="Normal 20 7 2 3 4 2" xfId="26220" xr:uid="{0A82FCC6-8CC3-4735-A657-1C16427E6E3F}"/>
    <cellStyle name="Normal 20 7 2 3 5" xfId="18132" xr:uid="{777B2AC8-69E4-4850-9939-648E8803457E}"/>
    <cellStyle name="Normal 20 7 2 4" xfId="3305" xr:uid="{00000000-0005-0000-0000-0000AA100000}"/>
    <cellStyle name="Normal 20 7 2 4 2" xfId="11393" xr:uid="{2528B4C9-0039-4CB7-AA0F-BEF3600CB986}"/>
    <cellStyle name="Normal 20 7 2 4 2 2" xfId="27569" xr:uid="{117E6BCA-8950-402E-8837-E2BAB1E35ABF}"/>
    <cellStyle name="Normal 20 7 2 4 3" xfId="19481" xr:uid="{5C0A47F5-131E-4F76-972D-B6A73DAA8D2D}"/>
    <cellStyle name="Normal 20 7 2 5" xfId="5999" xr:uid="{00000000-0005-0000-0000-0000AB100000}"/>
    <cellStyle name="Normal 20 7 2 5 2" xfId="14087" xr:uid="{5996A370-E005-4489-8F63-3741061F4F27}"/>
    <cellStyle name="Normal 20 7 2 5 2 2" xfId="30263" xr:uid="{D7087ABE-799B-45EB-8EFD-47F389E7E488}"/>
    <cellStyle name="Normal 20 7 2 5 3" xfId="22175" xr:uid="{A696DF63-2620-4674-8DA3-0333CF7A9B27}"/>
    <cellStyle name="Normal 20 7 2 6" xfId="8697" xr:uid="{C38FC02F-88D1-4D73-920E-259AF61C86BE}"/>
    <cellStyle name="Normal 20 7 2 6 2" xfId="24873" xr:uid="{B36EEF01-10C7-42CF-9DCD-D401A782F606}"/>
    <cellStyle name="Normal 20 7 2 7" xfId="16785" xr:uid="{23E35950-4D85-4289-96BB-E88AF1A1CE1C}"/>
    <cellStyle name="Normal 20 7 3" xfId="944" xr:uid="{00000000-0005-0000-0000-0000AC100000}"/>
    <cellStyle name="Normal 20 7 3 2" xfId="2292" xr:uid="{00000000-0005-0000-0000-0000AD100000}"/>
    <cellStyle name="Normal 20 7 3 2 2" xfId="4988" xr:uid="{00000000-0005-0000-0000-0000AE100000}"/>
    <cellStyle name="Normal 20 7 3 2 2 2" xfId="13076" xr:uid="{9CA70582-DB7E-4252-9BC4-8FC1B89A48BF}"/>
    <cellStyle name="Normal 20 7 3 2 2 2 2" xfId="29252" xr:uid="{6D00F887-7A6A-4C42-9325-B07E61A9380F}"/>
    <cellStyle name="Normal 20 7 3 2 2 3" xfId="21164" xr:uid="{0F0EC855-179E-4DEE-A82D-7036B7400342}"/>
    <cellStyle name="Normal 20 7 3 2 3" xfId="7682" xr:uid="{00000000-0005-0000-0000-0000AF100000}"/>
    <cellStyle name="Normal 20 7 3 2 3 2" xfId="15770" xr:uid="{BB270CD0-7443-4BC5-BDBD-37818745D88B}"/>
    <cellStyle name="Normal 20 7 3 2 3 2 2" xfId="31946" xr:uid="{9CEB6A2A-ED20-474A-988A-5E9B6E771A19}"/>
    <cellStyle name="Normal 20 7 3 2 3 3" xfId="23858" xr:uid="{D1EF2818-6250-4222-A4E4-B8F99D688263}"/>
    <cellStyle name="Normal 20 7 3 2 4" xfId="10380" xr:uid="{842F2E76-51ED-4EAE-8065-124FD78E9300}"/>
    <cellStyle name="Normal 20 7 3 2 4 2" xfId="26556" xr:uid="{085F8802-0B8B-4822-B096-D3DD5F521A9D}"/>
    <cellStyle name="Normal 20 7 3 2 5" xfId="18468" xr:uid="{431C28DA-7154-4D01-B6B9-DEED012447BF}"/>
    <cellStyle name="Normal 20 7 3 3" xfId="3641" xr:uid="{00000000-0005-0000-0000-0000B0100000}"/>
    <cellStyle name="Normal 20 7 3 3 2" xfId="11729" xr:uid="{F5DE5AA7-0416-4B8D-93FE-0215257897C4}"/>
    <cellStyle name="Normal 20 7 3 3 2 2" xfId="27905" xr:uid="{F2BEC8C2-7EFD-4E44-93AA-370943582599}"/>
    <cellStyle name="Normal 20 7 3 3 3" xfId="19817" xr:uid="{B14321F5-081E-4D47-9414-E150BCA1F057}"/>
    <cellStyle name="Normal 20 7 3 4" xfId="6335" xr:uid="{00000000-0005-0000-0000-0000B1100000}"/>
    <cellStyle name="Normal 20 7 3 4 2" xfId="14423" xr:uid="{A4D7A721-CE4F-40C1-93C8-86B883A5E73C}"/>
    <cellStyle name="Normal 20 7 3 4 2 2" xfId="30599" xr:uid="{ED1CBB39-6B35-4A87-9C60-0EB7DCE3A6A0}"/>
    <cellStyle name="Normal 20 7 3 4 3" xfId="22511" xr:uid="{CD18D262-D6A8-4E5E-87B4-AA1A3EEB26AF}"/>
    <cellStyle name="Normal 20 7 3 5" xfId="9033" xr:uid="{A59321D0-C8ED-4781-B7B9-20D97953BDDC}"/>
    <cellStyle name="Normal 20 7 3 5 2" xfId="25209" xr:uid="{CD7B4940-4C14-4EEE-96B8-B49D8D3B79F9}"/>
    <cellStyle name="Normal 20 7 3 6" xfId="17121" xr:uid="{A914D712-AF22-4D51-B655-252C3EF15447}"/>
    <cellStyle name="Normal 20 7 4" xfId="1620" xr:uid="{00000000-0005-0000-0000-0000B2100000}"/>
    <cellStyle name="Normal 20 7 4 2" xfId="4316" xr:uid="{00000000-0005-0000-0000-0000B3100000}"/>
    <cellStyle name="Normal 20 7 4 2 2" xfId="12404" xr:uid="{3EF8C4B3-D50C-404C-A50D-7A941DD3CA18}"/>
    <cellStyle name="Normal 20 7 4 2 2 2" xfId="28580" xr:uid="{DA32FAD3-7EE8-4F51-ABF6-8FD01374DCAD}"/>
    <cellStyle name="Normal 20 7 4 2 3" xfId="20492" xr:uid="{C56F177B-C27C-4F13-8537-93A75FF6EDB6}"/>
    <cellStyle name="Normal 20 7 4 3" xfId="7010" xr:uid="{00000000-0005-0000-0000-0000B4100000}"/>
    <cellStyle name="Normal 20 7 4 3 2" xfId="15098" xr:uid="{75131EE7-4506-4C44-8BD6-18E3EF7F2C18}"/>
    <cellStyle name="Normal 20 7 4 3 2 2" xfId="31274" xr:uid="{AC982203-688F-44C6-9598-DAC129A33730}"/>
    <cellStyle name="Normal 20 7 4 3 3" xfId="23186" xr:uid="{77EF34EC-F265-475B-848A-979A3DFAFD99}"/>
    <cellStyle name="Normal 20 7 4 4" xfId="9708" xr:uid="{F3A91FCC-67B6-4CF0-81A9-5F0BFA35800D}"/>
    <cellStyle name="Normal 20 7 4 4 2" xfId="25884" xr:uid="{F38D1439-1091-40EF-856B-8F2001696B93}"/>
    <cellStyle name="Normal 20 7 4 5" xfId="17796" xr:uid="{AE233B88-72B3-4CA6-9861-75A10AD5FFD4}"/>
    <cellStyle name="Normal 20 7 5" xfId="2969" xr:uid="{00000000-0005-0000-0000-0000B5100000}"/>
    <cellStyle name="Normal 20 7 5 2" xfId="11057" xr:uid="{CB27179F-2CE0-4AEB-A5F7-742F999DC3E6}"/>
    <cellStyle name="Normal 20 7 5 2 2" xfId="27233" xr:uid="{361441A4-A104-4471-BFC6-A916CC519583}"/>
    <cellStyle name="Normal 20 7 5 3" xfId="19145" xr:uid="{20FA5040-AFB3-4330-B2B8-84E983CD5D9F}"/>
    <cellStyle name="Normal 20 7 6" xfId="5663" xr:uid="{00000000-0005-0000-0000-0000B6100000}"/>
    <cellStyle name="Normal 20 7 6 2" xfId="13751" xr:uid="{E38D1CAE-05A8-4732-A37D-04F0E66DD327}"/>
    <cellStyle name="Normal 20 7 6 2 2" xfId="29927" xr:uid="{1029264A-C1B3-4AF5-9FAF-DF8622FFCB30}"/>
    <cellStyle name="Normal 20 7 6 3" xfId="21839" xr:uid="{347A5AF8-B8A6-48A8-BE82-E0FA2DD8D679}"/>
    <cellStyle name="Normal 20 7 7" xfId="8361" xr:uid="{7009A241-C3EB-4BEA-95F1-6B146F62E17D}"/>
    <cellStyle name="Normal 20 7 7 2" xfId="24537" xr:uid="{CEFF2318-B32C-4A17-B1B0-F06C9788A69F}"/>
    <cellStyle name="Normal 20 7 8" xfId="16449" xr:uid="{D3EA60BD-80BE-42F3-9B79-131B46327BF3}"/>
    <cellStyle name="Normal 20 8" xfId="211" xr:uid="{00000000-0005-0000-0000-0000B7100000}"/>
    <cellStyle name="Normal 20 8 2" xfId="593" xr:uid="{00000000-0005-0000-0000-0000B8100000}"/>
    <cellStyle name="Normal 20 8 2 2" xfId="1268" xr:uid="{00000000-0005-0000-0000-0000B9100000}"/>
    <cellStyle name="Normal 20 8 2 2 2" xfId="2616" xr:uid="{00000000-0005-0000-0000-0000BA100000}"/>
    <cellStyle name="Normal 20 8 2 2 2 2" xfId="5312" xr:uid="{00000000-0005-0000-0000-0000BB100000}"/>
    <cellStyle name="Normal 20 8 2 2 2 2 2" xfId="13400" xr:uid="{FB7E459C-CA8F-46F3-9173-CE94109D78DA}"/>
    <cellStyle name="Normal 20 8 2 2 2 2 2 2" xfId="29576" xr:uid="{E35D1FF6-66CA-43E4-9F86-EA079610AA18}"/>
    <cellStyle name="Normal 20 8 2 2 2 2 3" xfId="21488" xr:uid="{794D1407-BCDC-4E4E-A8DE-C4147AFBBDD6}"/>
    <cellStyle name="Normal 20 8 2 2 2 3" xfId="8006" xr:uid="{00000000-0005-0000-0000-0000BC100000}"/>
    <cellStyle name="Normal 20 8 2 2 2 3 2" xfId="16094" xr:uid="{BD85FD64-827F-454F-9D63-FC6C45738375}"/>
    <cellStyle name="Normal 20 8 2 2 2 3 2 2" xfId="32270" xr:uid="{2C37E25A-C0C8-45A7-9294-079A309E0013}"/>
    <cellStyle name="Normal 20 8 2 2 2 3 3" xfId="24182" xr:uid="{13BBAB3B-C786-401C-9EB8-E4A72CF1FD3F}"/>
    <cellStyle name="Normal 20 8 2 2 2 4" xfId="10704" xr:uid="{DA6B18DF-1228-4501-9E60-409AA34DFA87}"/>
    <cellStyle name="Normal 20 8 2 2 2 4 2" xfId="26880" xr:uid="{5A335AB7-B1A2-4585-B6F1-BD62F259DFD7}"/>
    <cellStyle name="Normal 20 8 2 2 2 5" xfId="18792" xr:uid="{1231A65D-DFBE-478A-996D-A136C3D1004C}"/>
    <cellStyle name="Normal 20 8 2 2 3" xfId="3965" xr:uid="{00000000-0005-0000-0000-0000BD100000}"/>
    <cellStyle name="Normal 20 8 2 2 3 2" xfId="12053" xr:uid="{332E1993-004D-41B5-A265-FBED38605EA7}"/>
    <cellStyle name="Normal 20 8 2 2 3 2 2" xfId="28229" xr:uid="{5122C6C1-9D39-4681-9516-46BEC51F1F0E}"/>
    <cellStyle name="Normal 20 8 2 2 3 3" xfId="20141" xr:uid="{5203825A-1B9C-4CCB-B33A-9D985FEDC662}"/>
    <cellStyle name="Normal 20 8 2 2 4" xfId="6659" xr:uid="{00000000-0005-0000-0000-0000BE100000}"/>
    <cellStyle name="Normal 20 8 2 2 4 2" xfId="14747" xr:uid="{95B473C3-57DE-4D9B-BFEE-2DE811AEA2E0}"/>
    <cellStyle name="Normal 20 8 2 2 4 2 2" xfId="30923" xr:uid="{5794E240-59D7-48DC-9619-64B4CD423C9F}"/>
    <cellStyle name="Normal 20 8 2 2 4 3" xfId="22835" xr:uid="{C9729686-27FC-4C9A-B808-1991A5701ECB}"/>
    <cellStyle name="Normal 20 8 2 2 5" xfId="9357" xr:uid="{FFE9A331-0A53-499C-87D7-9F2C59D36012}"/>
    <cellStyle name="Normal 20 8 2 2 5 2" xfId="25533" xr:uid="{97BAE007-7F17-4984-B345-9695D0565096}"/>
    <cellStyle name="Normal 20 8 2 2 6" xfId="17445" xr:uid="{920BA0B8-CEAF-4201-9FEA-9507ADF32979}"/>
    <cellStyle name="Normal 20 8 2 3" xfId="1944" xr:uid="{00000000-0005-0000-0000-0000BF100000}"/>
    <cellStyle name="Normal 20 8 2 3 2" xfId="4640" xr:uid="{00000000-0005-0000-0000-0000C0100000}"/>
    <cellStyle name="Normal 20 8 2 3 2 2" xfId="12728" xr:uid="{103579C3-50B8-4DA7-A7BC-79805E4E41AE}"/>
    <cellStyle name="Normal 20 8 2 3 2 2 2" xfId="28904" xr:uid="{D5EC40DC-C5F1-441D-800A-7473C49123CC}"/>
    <cellStyle name="Normal 20 8 2 3 2 3" xfId="20816" xr:uid="{4F7E99E3-86CC-44D0-8DDB-1617BE585330}"/>
    <cellStyle name="Normal 20 8 2 3 3" xfId="7334" xr:uid="{00000000-0005-0000-0000-0000C1100000}"/>
    <cellStyle name="Normal 20 8 2 3 3 2" xfId="15422" xr:uid="{D51C03A8-C20C-4DD1-80F7-80799F0F53C3}"/>
    <cellStyle name="Normal 20 8 2 3 3 2 2" xfId="31598" xr:uid="{38618839-2753-48A1-909B-F8834C19CA4C}"/>
    <cellStyle name="Normal 20 8 2 3 3 3" xfId="23510" xr:uid="{7D88F508-548A-4CC1-8F02-813A00B1D515}"/>
    <cellStyle name="Normal 20 8 2 3 4" xfId="10032" xr:uid="{42298548-DB48-446B-9554-C0E8A8663FFA}"/>
    <cellStyle name="Normal 20 8 2 3 4 2" xfId="26208" xr:uid="{A9197BA1-87B5-4D41-A4A2-517E59EA0013}"/>
    <cellStyle name="Normal 20 8 2 3 5" xfId="18120" xr:uid="{422F8F8D-4EA1-4ED3-BB26-A0B9FD37A317}"/>
    <cellStyle name="Normal 20 8 2 4" xfId="3293" xr:uid="{00000000-0005-0000-0000-0000C2100000}"/>
    <cellStyle name="Normal 20 8 2 4 2" xfId="11381" xr:uid="{D83333AF-D003-4966-A055-3FD8B9985EDD}"/>
    <cellStyle name="Normal 20 8 2 4 2 2" xfId="27557" xr:uid="{01B4B391-C464-4DFA-8EE4-B433AFC2F57D}"/>
    <cellStyle name="Normal 20 8 2 4 3" xfId="19469" xr:uid="{D024F37E-2B00-4998-9BFD-F31B65193D95}"/>
    <cellStyle name="Normal 20 8 2 5" xfId="5987" xr:uid="{00000000-0005-0000-0000-0000C3100000}"/>
    <cellStyle name="Normal 20 8 2 5 2" xfId="14075" xr:uid="{880EAC1F-952D-4BC7-AA4A-67F92C91B49F}"/>
    <cellStyle name="Normal 20 8 2 5 2 2" xfId="30251" xr:uid="{A9D403F2-A1C8-4A84-AAA2-9AFAC4D5693E}"/>
    <cellStyle name="Normal 20 8 2 5 3" xfId="22163" xr:uid="{5723507E-6EC7-4CCD-855C-68640AEA4644}"/>
    <cellStyle name="Normal 20 8 2 6" xfId="8685" xr:uid="{0B0455B9-D71F-4E76-AF6E-46D26C53323A}"/>
    <cellStyle name="Normal 20 8 2 6 2" xfId="24861" xr:uid="{32E8B663-D1A3-47D4-98FF-05EA2D6D88CE}"/>
    <cellStyle name="Normal 20 8 2 7" xfId="16773" xr:uid="{E063B224-3504-407C-9EF6-174D8D5223FD}"/>
    <cellStyle name="Normal 20 8 3" xfId="932" xr:uid="{00000000-0005-0000-0000-0000C4100000}"/>
    <cellStyle name="Normal 20 8 3 2" xfId="2280" xr:uid="{00000000-0005-0000-0000-0000C5100000}"/>
    <cellStyle name="Normal 20 8 3 2 2" xfId="4976" xr:uid="{00000000-0005-0000-0000-0000C6100000}"/>
    <cellStyle name="Normal 20 8 3 2 2 2" xfId="13064" xr:uid="{441F8821-D3FB-4410-888D-A7568982E5C8}"/>
    <cellStyle name="Normal 20 8 3 2 2 2 2" xfId="29240" xr:uid="{EDB8BE7F-6880-4560-B7FD-3AF33744452F}"/>
    <cellStyle name="Normal 20 8 3 2 2 3" xfId="21152" xr:uid="{01A6D870-79A0-4727-B680-FAF9611F0FA6}"/>
    <cellStyle name="Normal 20 8 3 2 3" xfId="7670" xr:uid="{00000000-0005-0000-0000-0000C7100000}"/>
    <cellStyle name="Normal 20 8 3 2 3 2" xfId="15758" xr:uid="{5507F5D3-48D9-480D-A46B-BD6F8D115A87}"/>
    <cellStyle name="Normal 20 8 3 2 3 2 2" xfId="31934" xr:uid="{89E019F2-D136-4BCD-B5FB-429FE640028C}"/>
    <cellStyle name="Normal 20 8 3 2 3 3" xfId="23846" xr:uid="{82E3CCAC-A88A-4895-8313-C30444582E6D}"/>
    <cellStyle name="Normal 20 8 3 2 4" xfId="10368" xr:uid="{F86240AD-58F0-473D-9BD4-1904C7F55318}"/>
    <cellStyle name="Normal 20 8 3 2 4 2" xfId="26544" xr:uid="{5AD429DB-2C4F-45BC-93C3-1AF7956CB060}"/>
    <cellStyle name="Normal 20 8 3 2 5" xfId="18456" xr:uid="{166587D5-5FB3-4042-AE0B-B9EFA32C531A}"/>
    <cellStyle name="Normal 20 8 3 3" xfId="3629" xr:uid="{00000000-0005-0000-0000-0000C8100000}"/>
    <cellStyle name="Normal 20 8 3 3 2" xfId="11717" xr:uid="{3D036C90-6FC8-4EF5-98A3-486288110C99}"/>
    <cellStyle name="Normal 20 8 3 3 2 2" xfId="27893" xr:uid="{CF8018A9-E114-434A-885B-5EDAC399D38E}"/>
    <cellStyle name="Normal 20 8 3 3 3" xfId="19805" xr:uid="{75F68C05-3D5F-4F66-AA0A-11C9D3BD02DD}"/>
    <cellStyle name="Normal 20 8 3 4" xfId="6323" xr:uid="{00000000-0005-0000-0000-0000C9100000}"/>
    <cellStyle name="Normal 20 8 3 4 2" xfId="14411" xr:uid="{C56BBF66-5463-4963-9CE2-17D2B3F614A3}"/>
    <cellStyle name="Normal 20 8 3 4 2 2" xfId="30587" xr:uid="{CD1A2CA5-69C5-4ECA-B4EC-43AFFB090032}"/>
    <cellStyle name="Normal 20 8 3 4 3" xfId="22499" xr:uid="{852E8579-DE17-4F26-96D7-740F786B89D4}"/>
    <cellStyle name="Normal 20 8 3 5" xfId="9021" xr:uid="{46BEEE12-9C5A-40B2-88DB-42BBA31D711B}"/>
    <cellStyle name="Normal 20 8 3 5 2" xfId="25197" xr:uid="{953445D1-86BD-44C2-94A0-E37025EBA053}"/>
    <cellStyle name="Normal 20 8 3 6" xfId="17109" xr:uid="{9E3095C8-B3E6-44A5-83D2-8B0232CC72B9}"/>
    <cellStyle name="Normal 20 8 4" xfId="1608" xr:uid="{00000000-0005-0000-0000-0000CA100000}"/>
    <cellStyle name="Normal 20 8 4 2" xfId="4304" xr:uid="{00000000-0005-0000-0000-0000CB100000}"/>
    <cellStyle name="Normal 20 8 4 2 2" xfId="12392" xr:uid="{6CC143A9-C4D2-4F87-B745-76D5008FBCF5}"/>
    <cellStyle name="Normal 20 8 4 2 2 2" xfId="28568" xr:uid="{1BD92B52-91CA-4AA5-B8FC-D7EFE5F3E3D1}"/>
    <cellStyle name="Normal 20 8 4 2 3" xfId="20480" xr:uid="{2875FECD-680D-405D-A3CF-BC08E4DC2D44}"/>
    <cellStyle name="Normal 20 8 4 3" xfId="6998" xr:uid="{00000000-0005-0000-0000-0000CC100000}"/>
    <cellStyle name="Normal 20 8 4 3 2" xfId="15086" xr:uid="{43002EFC-223C-4233-BDC7-978E5CD82EC2}"/>
    <cellStyle name="Normal 20 8 4 3 2 2" xfId="31262" xr:uid="{8818FFD8-5B0F-4FC4-871B-780AF310912C}"/>
    <cellStyle name="Normal 20 8 4 3 3" xfId="23174" xr:uid="{1F924C64-7248-427C-85D1-01572568B63A}"/>
    <cellStyle name="Normal 20 8 4 4" xfId="9696" xr:uid="{D8EE7A64-DBD0-4274-9791-C1DF867C8B30}"/>
    <cellStyle name="Normal 20 8 4 4 2" xfId="25872" xr:uid="{CA61174F-97B2-4A49-BAD9-C3CE0D9CC840}"/>
    <cellStyle name="Normal 20 8 4 5" xfId="17784" xr:uid="{1E447A72-17EB-482B-9120-0AE66AABDA88}"/>
    <cellStyle name="Normal 20 8 5" xfId="2957" xr:uid="{00000000-0005-0000-0000-0000CD100000}"/>
    <cellStyle name="Normal 20 8 5 2" xfId="11045" xr:uid="{F92848B1-93C2-43FC-8A05-E193C204786F}"/>
    <cellStyle name="Normal 20 8 5 2 2" xfId="27221" xr:uid="{38DE66D6-A3D4-4E29-9729-344B1CAB0835}"/>
    <cellStyle name="Normal 20 8 5 3" xfId="19133" xr:uid="{EC69C6D0-EC54-4AF4-A404-5CD2CE2AB49B}"/>
    <cellStyle name="Normal 20 8 6" xfId="5651" xr:uid="{00000000-0005-0000-0000-0000CE100000}"/>
    <cellStyle name="Normal 20 8 6 2" xfId="13739" xr:uid="{950DC025-B0E2-478D-A014-C6564ADFAE11}"/>
    <cellStyle name="Normal 20 8 6 2 2" xfId="29915" xr:uid="{B8F10F8D-37DE-4E76-ADF1-B32B360CF2E0}"/>
    <cellStyle name="Normal 20 8 6 3" xfId="21827" xr:uid="{D19A159F-627B-41E0-9DA1-F2917C8CF368}"/>
    <cellStyle name="Normal 20 8 7" xfId="8349" xr:uid="{E14711D5-E082-42B5-A7AC-90A610E73683}"/>
    <cellStyle name="Normal 20 8 7 2" xfId="24525" xr:uid="{36AAD5DF-4E13-4F8D-9126-E1759794DEAC}"/>
    <cellStyle name="Normal 20 8 8" xfId="16437" xr:uid="{BFF661EB-097A-47E1-80D9-869009ACEF4A}"/>
    <cellStyle name="Normal 20 9" xfId="258" xr:uid="{00000000-0005-0000-0000-0000CF100000}"/>
    <cellStyle name="Normal 20 9 2" xfId="632" xr:uid="{00000000-0005-0000-0000-0000D0100000}"/>
    <cellStyle name="Normal 20 9 2 2" xfId="1307" xr:uid="{00000000-0005-0000-0000-0000D1100000}"/>
    <cellStyle name="Normal 20 9 2 2 2" xfId="2655" xr:uid="{00000000-0005-0000-0000-0000D2100000}"/>
    <cellStyle name="Normal 20 9 2 2 2 2" xfId="5351" xr:uid="{00000000-0005-0000-0000-0000D3100000}"/>
    <cellStyle name="Normal 20 9 2 2 2 2 2" xfId="13439" xr:uid="{E1F895A5-F19D-4A39-818E-46FE03E77B2C}"/>
    <cellStyle name="Normal 20 9 2 2 2 2 2 2" xfId="29615" xr:uid="{57770C8E-556C-440D-80F5-DC7E8849AF3F}"/>
    <cellStyle name="Normal 20 9 2 2 2 2 3" xfId="21527" xr:uid="{3FB23807-AF14-4047-ABD6-69A2BEC9770B}"/>
    <cellStyle name="Normal 20 9 2 2 2 3" xfId="8045" xr:uid="{00000000-0005-0000-0000-0000D4100000}"/>
    <cellStyle name="Normal 20 9 2 2 2 3 2" xfId="16133" xr:uid="{E39ACE50-D204-438E-BC4D-AB3067952E41}"/>
    <cellStyle name="Normal 20 9 2 2 2 3 2 2" xfId="32309" xr:uid="{0F6DAB58-8BC6-4158-8BD5-348C91280B4E}"/>
    <cellStyle name="Normal 20 9 2 2 2 3 3" xfId="24221" xr:uid="{2BCE9BCA-8168-40F5-B1BA-1697A4E4670F}"/>
    <cellStyle name="Normal 20 9 2 2 2 4" xfId="10743" xr:uid="{A3E4FB64-1CE8-4C45-9728-3EAA36F37FDE}"/>
    <cellStyle name="Normal 20 9 2 2 2 4 2" xfId="26919" xr:uid="{6A30BD68-C231-4B40-B1C8-BA60E2A04D55}"/>
    <cellStyle name="Normal 20 9 2 2 2 5" xfId="18831" xr:uid="{405119A8-9B93-477C-AA92-2FAEB0732266}"/>
    <cellStyle name="Normal 20 9 2 2 3" xfId="4004" xr:uid="{00000000-0005-0000-0000-0000D5100000}"/>
    <cellStyle name="Normal 20 9 2 2 3 2" xfId="12092" xr:uid="{EA110BA9-409A-4E22-B79A-0129A4B24A12}"/>
    <cellStyle name="Normal 20 9 2 2 3 2 2" xfId="28268" xr:uid="{EED71786-E29B-4866-B8DF-1AD5EFAF9E77}"/>
    <cellStyle name="Normal 20 9 2 2 3 3" xfId="20180" xr:uid="{CD104F3C-43E0-4E32-BDAF-20E346A6DC1A}"/>
    <cellStyle name="Normal 20 9 2 2 4" xfId="6698" xr:uid="{00000000-0005-0000-0000-0000D6100000}"/>
    <cellStyle name="Normal 20 9 2 2 4 2" xfId="14786" xr:uid="{B61CFC05-95A9-4E8F-ADF4-0EE3F4F212AA}"/>
    <cellStyle name="Normal 20 9 2 2 4 2 2" xfId="30962" xr:uid="{9B0E3891-4BF3-4E4D-9B0C-85E0D191449B}"/>
    <cellStyle name="Normal 20 9 2 2 4 3" xfId="22874" xr:uid="{DB3107D4-5B0C-40E3-A13E-8E0C7FDF5CCE}"/>
    <cellStyle name="Normal 20 9 2 2 5" xfId="9396" xr:uid="{CB44AAA1-5857-4921-9419-94F67F267030}"/>
    <cellStyle name="Normal 20 9 2 2 5 2" xfId="25572" xr:uid="{FA74131F-1CE3-4C43-8325-5A6ED2576430}"/>
    <cellStyle name="Normal 20 9 2 2 6" xfId="17484" xr:uid="{83CF25A9-58F5-4760-8877-BFFF4389CF8E}"/>
    <cellStyle name="Normal 20 9 2 3" xfId="1983" xr:uid="{00000000-0005-0000-0000-0000D7100000}"/>
    <cellStyle name="Normal 20 9 2 3 2" xfId="4679" xr:uid="{00000000-0005-0000-0000-0000D8100000}"/>
    <cellStyle name="Normal 20 9 2 3 2 2" xfId="12767" xr:uid="{826F3A57-6449-4216-9558-FF196A3B9B83}"/>
    <cellStyle name="Normal 20 9 2 3 2 2 2" xfId="28943" xr:uid="{093516B7-1E8B-42FC-B7EF-E30F6F8BD2F3}"/>
    <cellStyle name="Normal 20 9 2 3 2 3" xfId="20855" xr:uid="{3F7FDC19-9B26-4477-B487-D8140F57AB6A}"/>
    <cellStyle name="Normal 20 9 2 3 3" xfId="7373" xr:uid="{00000000-0005-0000-0000-0000D9100000}"/>
    <cellStyle name="Normal 20 9 2 3 3 2" xfId="15461" xr:uid="{180ACAC4-7088-4198-898B-40CF60403785}"/>
    <cellStyle name="Normal 20 9 2 3 3 2 2" xfId="31637" xr:uid="{CAED5CE6-3B36-4F09-86C3-0BCC7B4851E5}"/>
    <cellStyle name="Normal 20 9 2 3 3 3" xfId="23549" xr:uid="{66B3EF55-C303-42F2-88E5-C08A6EB4082F}"/>
    <cellStyle name="Normal 20 9 2 3 4" xfId="10071" xr:uid="{A2D70C04-D63B-476B-9511-B12988A47613}"/>
    <cellStyle name="Normal 20 9 2 3 4 2" xfId="26247" xr:uid="{40B02AA1-BD0F-4F64-A334-4426A2424C22}"/>
    <cellStyle name="Normal 20 9 2 3 5" xfId="18159" xr:uid="{9D7F1462-EEEA-4BFD-9D56-E9A87097CC1B}"/>
    <cellStyle name="Normal 20 9 2 4" xfId="3332" xr:uid="{00000000-0005-0000-0000-0000DA100000}"/>
    <cellStyle name="Normal 20 9 2 4 2" xfId="11420" xr:uid="{5C8B1CCB-FC27-4F7F-B13A-A8EBA9999F9B}"/>
    <cellStyle name="Normal 20 9 2 4 2 2" xfId="27596" xr:uid="{212F43E0-666F-4150-A3D0-95BA4884946A}"/>
    <cellStyle name="Normal 20 9 2 4 3" xfId="19508" xr:uid="{F1770403-6E8C-45B4-84AF-4167AFCC86C0}"/>
    <cellStyle name="Normal 20 9 2 5" xfId="6026" xr:uid="{00000000-0005-0000-0000-0000DB100000}"/>
    <cellStyle name="Normal 20 9 2 5 2" xfId="14114" xr:uid="{71F6B1AA-9758-42A2-A021-ABBBD502F0AF}"/>
    <cellStyle name="Normal 20 9 2 5 2 2" xfId="30290" xr:uid="{AA79A2BA-408C-4529-AD48-295C9F96C5B9}"/>
    <cellStyle name="Normal 20 9 2 5 3" xfId="22202" xr:uid="{DA0FEC59-62DA-4DF2-8CC7-9A2E86EC0399}"/>
    <cellStyle name="Normal 20 9 2 6" xfId="8724" xr:uid="{574E531F-83F4-4E93-B0EF-90366911D034}"/>
    <cellStyle name="Normal 20 9 2 6 2" xfId="24900" xr:uid="{B1DA6296-8759-49A2-B837-4D90E2C1C9DC}"/>
    <cellStyle name="Normal 20 9 2 7" xfId="16812" xr:uid="{BB82B3A7-50C9-4369-8E1C-62414F5D741A}"/>
    <cellStyle name="Normal 20 9 3" xfId="971" xr:uid="{00000000-0005-0000-0000-0000DC100000}"/>
    <cellStyle name="Normal 20 9 3 2" xfId="2319" xr:uid="{00000000-0005-0000-0000-0000DD100000}"/>
    <cellStyle name="Normal 20 9 3 2 2" xfId="5015" xr:uid="{00000000-0005-0000-0000-0000DE100000}"/>
    <cellStyle name="Normal 20 9 3 2 2 2" xfId="13103" xr:uid="{D7CE8A72-3BE1-4137-B926-BEBD9D1E5E0A}"/>
    <cellStyle name="Normal 20 9 3 2 2 2 2" xfId="29279" xr:uid="{098B20C4-BBF2-456A-ADC3-01E01CC233EA}"/>
    <cellStyle name="Normal 20 9 3 2 2 3" xfId="21191" xr:uid="{CD56403C-F3E6-40D0-972E-9E080CFC0280}"/>
    <cellStyle name="Normal 20 9 3 2 3" xfId="7709" xr:uid="{00000000-0005-0000-0000-0000DF100000}"/>
    <cellStyle name="Normal 20 9 3 2 3 2" xfId="15797" xr:uid="{AC17BCC0-0E13-4228-86CA-08CD3DB42E54}"/>
    <cellStyle name="Normal 20 9 3 2 3 2 2" xfId="31973" xr:uid="{4676C6C8-6C63-441A-A2DD-E96E93186B4D}"/>
    <cellStyle name="Normal 20 9 3 2 3 3" xfId="23885" xr:uid="{1A2EC7E0-9BC4-46D1-9CE1-CB205404A2B9}"/>
    <cellStyle name="Normal 20 9 3 2 4" xfId="10407" xr:uid="{D030979D-98CA-4AFE-8865-AD32B51699B7}"/>
    <cellStyle name="Normal 20 9 3 2 4 2" xfId="26583" xr:uid="{C74AEFB9-6C19-4186-B461-725B36E6478C}"/>
    <cellStyle name="Normal 20 9 3 2 5" xfId="18495" xr:uid="{9020928F-238A-4F31-8E95-263BD4A97DFB}"/>
    <cellStyle name="Normal 20 9 3 3" xfId="3668" xr:uid="{00000000-0005-0000-0000-0000E0100000}"/>
    <cellStyle name="Normal 20 9 3 3 2" xfId="11756" xr:uid="{E43EE7E8-AF0E-40F3-9CAB-8EB0AE9DC691}"/>
    <cellStyle name="Normal 20 9 3 3 2 2" xfId="27932" xr:uid="{BD105BAA-B8E7-4DD5-AE90-1B659D7E0A86}"/>
    <cellStyle name="Normal 20 9 3 3 3" xfId="19844" xr:uid="{75923BBD-DD8F-4B60-979C-E0A578B718E9}"/>
    <cellStyle name="Normal 20 9 3 4" xfId="6362" xr:uid="{00000000-0005-0000-0000-0000E1100000}"/>
    <cellStyle name="Normal 20 9 3 4 2" xfId="14450" xr:uid="{62B90993-60E4-4CC4-8A3E-57D3AF6076F9}"/>
    <cellStyle name="Normal 20 9 3 4 2 2" xfId="30626" xr:uid="{E329763D-6C88-44D8-A4C4-AE0841B967FF}"/>
    <cellStyle name="Normal 20 9 3 4 3" xfId="22538" xr:uid="{98DCD814-4AE7-484E-BE33-A5E1609350E8}"/>
    <cellStyle name="Normal 20 9 3 5" xfId="9060" xr:uid="{1D19E57A-E3FC-44E9-8716-F38BD7235F48}"/>
    <cellStyle name="Normal 20 9 3 5 2" xfId="25236" xr:uid="{84CC08E8-A713-46E0-AB21-DCE9654C2174}"/>
    <cellStyle name="Normal 20 9 3 6" xfId="17148" xr:uid="{57629044-CB82-4DAB-93B2-9B841BBBFCCF}"/>
    <cellStyle name="Normal 20 9 4" xfId="1647" xr:uid="{00000000-0005-0000-0000-0000E2100000}"/>
    <cellStyle name="Normal 20 9 4 2" xfId="4343" xr:uid="{00000000-0005-0000-0000-0000E3100000}"/>
    <cellStyle name="Normal 20 9 4 2 2" xfId="12431" xr:uid="{35F477EC-A653-4DDA-8140-11AC32A5C799}"/>
    <cellStyle name="Normal 20 9 4 2 2 2" xfId="28607" xr:uid="{9FB5A78F-2F06-4CD6-9967-571D6A924CB3}"/>
    <cellStyle name="Normal 20 9 4 2 3" xfId="20519" xr:uid="{50C3DF31-99C2-42AA-85F7-17B81C62922B}"/>
    <cellStyle name="Normal 20 9 4 3" xfId="7037" xr:uid="{00000000-0005-0000-0000-0000E4100000}"/>
    <cellStyle name="Normal 20 9 4 3 2" xfId="15125" xr:uid="{68A8829D-3384-435E-B149-600DE0377B5E}"/>
    <cellStyle name="Normal 20 9 4 3 2 2" xfId="31301" xr:uid="{AE07F498-3B42-468C-9085-DBA945268318}"/>
    <cellStyle name="Normal 20 9 4 3 3" xfId="23213" xr:uid="{E03DF58D-60C9-4038-BFF3-B3B89574F03E}"/>
    <cellStyle name="Normal 20 9 4 4" xfId="9735" xr:uid="{DAF75FA7-9DB8-4EDD-88E0-C527696890C5}"/>
    <cellStyle name="Normal 20 9 4 4 2" xfId="25911" xr:uid="{F6484A7F-E7DA-4311-A66A-2214B55C8CA2}"/>
    <cellStyle name="Normal 20 9 4 5" xfId="17823" xr:uid="{D9678A34-0CBF-4819-B43B-315B98774113}"/>
    <cellStyle name="Normal 20 9 5" xfId="2996" xr:uid="{00000000-0005-0000-0000-0000E5100000}"/>
    <cellStyle name="Normal 20 9 5 2" xfId="11084" xr:uid="{4F2B4D52-28D5-45B5-BF8C-A8B7E75066B4}"/>
    <cellStyle name="Normal 20 9 5 2 2" xfId="27260" xr:uid="{21CEC82F-F2C7-44FE-8F5B-F72420ACD363}"/>
    <cellStyle name="Normal 20 9 5 3" xfId="19172" xr:uid="{D5253AE9-2C04-410E-A945-8F5D8041933B}"/>
    <cellStyle name="Normal 20 9 6" xfId="5690" xr:uid="{00000000-0005-0000-0000-0000E6100000}"/>
    <cellStyle name="Normal 20 9 6 2" xfId="13778" xr:uid="{BBAB91D6-57B7-4244-AE49-CC0B1ED54B2F}"/>
    <cellStyle name="Normal 20 9 6 2 2" xfId="29954" xr:uid="{11941769-19A5-4480-9349-8132E34F4B2C}"/>
    <cellStyle name="Normal 20 9 6 3" xfId="21866" xr:uid="{C6CDD831-969A-43A8-93ED-8B74D8006632}"/>
    <cellStyle name="Normal 20 9 7" xfId="8388" xr:uid="{DF95E2EA-7689-49B5-8A97-9767F50926FF}"/>
    <cellStyle name="Normal 20 9 7 2" xfId="24564" xr:uid="{2ABE703E-1DC1-42D5-B59E-40ED1C7050F8}"/>
    <cellStyle name="Normal 20 9 8" xfId="16476" xr:uid="{ABC065E5-ED75-49FF-BEC9-D753B60ACABB}"/>
    <cellStyle name="Normal 21" xfId="40" xr:uid="{00000000-0005-0000-0000-0000E7100000}"/>
    <cellStyle name="Normal 21 10" xfId="343" xr:uid="{00000000-0005-0000-0000-0000E8100000}"/>
    <cellStyle name="Normal 21 10 2" xfId="699" xr:uid="{00000000-0005-0000-0000-0000E9100000}"/>
    <cellStyle name="Normal 21 10 2 2" xfId="1374" xr:uid="{00000000-0005-0000-0000-0000EA100000}"/>
    <cellStyle name="Normal 21 10 2 2 2" xfId="2722" xr:uid="{00000000-0005-0000-0000-0000EB100000}"/>
    <cellStyle name="Normal 21 10 2 2 2 2" xfId="5418" xr:uid="{00000000-0005-0000-0000-0000EC100000}"/>
    <cellStyle name="Normal 21 10 2 2 2 2 2" xfId="13506" xr:uid="{1679EBEF-D104-4C43-82E6-03C968519552}"/>
    <cellStyle name="Normal 21 10 2 2 2 2 2 2" xfId="29682" xr:uid="{AD958526-14A6-4DBC-8311-293C46F82E57}"/>
    <cellStyle name="Normal 21 10 2 2 2 2 3" xfId="21594" xr:uid="{04ECE712-69E4-4073-A55A-35BC97DD5C31}"/>
    <cellStyle name="Normal 21 10 2 2 2 3" xfId="8112" xr:uid="{00000000-0005-0000-0000-0000ED100000}"/>
    <cellStyle name="Normal 21 10 2 2 2 3 2" xfId="16200" xr:uid="{54E4ADA8-049F-4C31-86BD-07F1EEAA5274}"/>
    <cellStyle name="Normal 21 10 2 2 2 3 2 2" xfId="32376" xr:uid="{F05885A1-0A81-4953-9FE9-224070754FC6}"/>
    <cellStyle name="Normal 21 10 2 2 2 3 3" xfId="24288" xr:uid="{22E42E1B-B02A-444B-B5DD-BD3FAE3306EB}"/>
    <cellStyle name="Normal 21 10 2 2 2 4" xfId="10810" xr:uid="{38688F06-C184-4394-AA90-E4FDE2418FE8}"/>
    <cellStyle name="Normal 21 10 2 2 2 4 2" xfId="26986" xr:uid="{43A321B3-9AAA-4802-8D03-85D747478AE5}"/>
    <cellStyle name="Normal 21 10 2 2 2 5" xfId="18898" xr:uid="{4530704C-5AC5-48BF-AD71-0FCCC942F95E}"/>
    <cellStyle name="Normal 21 10 2 2 3" xfId="4071" xr:uid="{00000000-0005-0000-0000-0000EE100000}"/>
    <cellStyle name="Normal 21 10 2 2 3 2" xfId="12159" xr:uid="{F957ADC1-4620-48CE-9E49-F9A07FEB28BC}"/>
    <cellStyle name="Normal 21 10 2 2 3 2 2" xfId="28335" xr:uid="{B8D1384E-CBF0-4419-B3ED-C91B83E76E0F}"/>
    <cellStyle name="Normal 21 10 2 2 3 3" xfId="20247" xr:uid="{FF8BEEB1-3512-4AF8-BFAB-D73D92569B4E}"/>
    <cellStyle name="Normal 21 10 2 2 4" xfId="6765" xr:uid="{00000000-0005-0000-0000-0000EF100000}"/>
    <cellStyle name="Normal 21 10 2 2 4 2" xfId="14853" xr:uid="{3C21D859-826B-42CA-8452-C0302C43C6E3}"/>
    <cellStyle name="Normal 21 10 2 2 4 2 2" xfId="31029" xr:uid="{6A692E85-B9E0-47B2-8FEE-31C19CCA3045}"/>
    <cellStyle name="Normal 21 10 2 2 4 3" xfId="22941" xr:uid="{FA47E591-C08D-4D91-8C8C-C9934F23F437}"/>
    <cellStyle name="Normal 21 10 2 2 5" xfId="9463" xr:uid="{C3E9303B-287B-44EA-B941-A3B13B2867EC}"/>
    <cellStyle name="Normal 21 10 2 2 5 2" xfId="25639" xr:uid="{080D8683-F671-4C05-813A-B80F0428C44C}"/>
    <cellStyle name="Normal 21 10 2 2 6" xfId="17551" xr:uid="{B77245AB-B604-4ED2-8B61-3F5590A93433}"/>
    <cellStyle name="Normal 21 10 2 3" xfId="2050" xr:uid="{00000000-0005-0000-0000-0000F0100000}"/>
    <cellStyle name="Normal 21 10 2 3 2" xfId="4746" xr:uid="{00000000-0005-0000-0000-0000F1100000}"/>
    <cellStyle name="Normal 21 10 2 3 2 2" xfId="12834" xr:uid="{50278EFB-C9FE-4C10-86C1-337E3F0DBBB0}"/>
    <cellStyle name="Normal 21 10 2 3 2 2 2" xfId="29010" xr:uid="{5B6ECF0A-6EF6-4364-89A9-5BBC10A048BD}"/>
    <cellStyle name="Normal 21 10 2 3 2 3" xfId="20922" xr:uid="{1EE385F6-470C-418F-B6EE-76406D812EA7}"/>
    <cellStyle name="Normal 21 10 2 3 3" xfId="7440" xr:uid="{00000000-0005-0000-0000-0000F2100000}"/>
    <cellStyle name="Normal 21 10 2 3 3 2" xfId="15528" xr:uid="{0DA18E2A-1942-447B-A010-4D8823D5FF12}"/>
    <cellStyle name="Normal 21 10 2 3 3 2 2" xfId="31704" xr:uid="{226DB0B9-C7E4-4184-82EF-471168CEF56F}"/>
    <cellStyle name="Normal 21 10 2 3 3 3" xfId="23616" xr:uid="{C38333FD-A1C7-473F-ACD6-F49027DB0548}"/>
    <cellStyle name="Normal 21 10 2 3 4" xfId="10138" xr:uid="{284EC867-19A9-460D-8283-3591F48C2403}"/>
    <cellStyle name="Normal 21 10 2 3 4 2" xfId="26314" xr:uid="{B4DBEF17-0579-486B-A6AD-174F6BCF1B84}"/>
    <cellStyle name="Normal 21 10 2 3 5" xfId="18226" xr:uid="{422BECAA-7C54-4E0D-B4A6-7E3FEB8DCC1B}"/>
    <cellStyle name="Normal 21 10 2 4" xfId="3399" xr:uid="{00000000-0005-0000-0000-0000F3100000}"/>
    <cellStyle name="Normal 21 10 2 4 2" xfId="11487" xr:uid="{9E53DF60-8E40-48C3-AD7C-E27A315FE117}"/>
    <cellStyle name="Normal 21 10 2 4 2 2" xfId="27663" xr:uid="{CB76B236-B6D3-40AB-BC81-C9C8C08EF0E8}"/>
    <cellStyle name="Normal 21 10 2 4 3" xfId="19575" xr:uid="{24D50F51-0982-4ADA-997B-7114C3F26F09}"/>
    <cellStyle name="Normal 21 10 2 5" xfId="6093" xr:uid="{00000000-0005-0000-0000-0000F4100000}"/>
    <cellStyle name="Normal 21 10 2 5 2" xfId="14181" xr:uid="{C9A48179-B7B1-4FF3-8464-875B809FB2C7}"/>
    <cellStyle name="Normal 21 10 2 5 2 2" xfId="30357" xr:uid="{2BF32DAB-2F47-44B9-999F-CD8455F95219}"/>
    <cellStyle name="Normal 21 10 2 5 3" xfId="22269" xr:uid="{DBAE657A-C92C-4663-8136-2320F5F4AECA}"/>
    <cellStyle name="Normal 21 10 2 6" xfId="8791" xr:uid="{8743955B-FFC0-4040-8AB9-F8BAC998A675}"/>
    <cellStyle name="Normal 21 10 2 6 2" xfId="24967" xr:uid="{550B26F1-C006-47B9-A173-3D236931B388}"/>
    <cellStyle name="Normal 21 10 2 7" xfId="16879" xr:uid="{5C1B0C05-B934-43E5-9A5A-B77B48AA6FA2}"/>
    <cellStyle name="Normal 21 10 3" xfId="1038" xr:uid="{00000000-0005-0000-0000-0000F5100000}"/>
    <cellStyle name="Normal 21 10 3 2" xfId="2386" xr:uid="{00000000-0005-0000-0000-0000F6100000}"/>
    <cellStyle name="Normal 21 10 3 2 2" xfId="5082" xr:uid="{00000000-0005-0000-0000-0000F7100000}"/>
    <cellStyle name="Normal 21 10 3 2 2 2" xfId="13170" xr:uid="{7E5A365D-432B-4BB8-9F58-46704B14CCE0}"/>
    <cellStyle name="Normal 21 10 3 2 2 2 2" xfId="29346" xr:uid="{AE01AE25-914C-4319-ADF9-161B06F0C910}"/>
    <cellStyle name="Normal 21 10 3 2 2 3" xfId="21258" xr:uid="{6A826B99-0D7F-40F9-AEE1-E3981AEFFA0F}"/>
    <cellStyle name="Normal 21 10 3 2 3" xfId="7776" xr:uid="{00000000-0005-0000-0000-0000F8100000}"/>
    <cellStyle name="Normal 21 10 3 2 3 2" xfId="15864" xr:uid="{1B2F558C-6E8C-4447-8266-FAB8A8161CF7}"/>
    <cellStyle name="Normal 21 10 3 2 3 2 2" xfId="32040" xr:uid="{806BE975-AA69-46B7-B43E-6F38657B1A1D}"/>
    <cellStyle name="Normal 21 10 3 2 3 3" xfId="23952" xr:uid="{E9D52EDE-869C-420A-A5E5-B5F7CB344C27}"/>
    <cellStyle name="Normal 21 10 3 2 4" xfId="10474" xr:uid="{F7E599A9-62E7-4EAF-80D6-DEA6CA7F33D0}"/>
    <cellStyle name="Normal 21 10 3 2 4 2" xfId="26650" xr:uid="{C94CA73C-1CAC-49EA-8057-EE87BEB7EE4B}"/>
    <cellStyle name="Normal 21 10 3 2 5" xfId="18562" xr:uid="{DA63D112-281F-4805-8B10-2035248B6649}"/>
    <cellStyle name="Normal 21 10 3 3" xfId="3735" xr:uid="{00000000-0005-0000-0000-0000F9100000}"/>
    <cellStyle name="Normal 21 10 3 3 2" xfId="11823" xr:uid="{6C61470B-6B9E-48F2-8B4A-AAE31F7B2F55}"/>
    <cellStyle name="Normal 21 10 3 3 2 2" xfId="27999" xr:uid="{EB562F42-48AD-4826-BC13-3DD7DC44D99E}"/>
    <cellStyle name="Normal 21 10 3 3 3" xfId="19911" xr:uid="{58C9C1A2-0FB4-46BA-BECD-59B2AECC51B2}"/>
    <cellStyle name="Normal 21 10 3 4" xfId="6429" xr:uid="{00000000-0005-0000-0000-0000FA100000}"/>
    <cellStyle name="Normal 21 10 3 4 2" xfId="14517" xr:uid="{DC51ED90-E0B6-4737-BA75-C852DB10A341}"/>
    <cellStyle name="Normal 21 10 3 4 2 2" xfId="30693" xr:uid="{04434AE9-1725-4133-AB4C-C951CD201AD9}"/>
    <cellStyle name="Normal 21 10 3 4 3" xfId="22605" xr:uid="{269D4CF1-6A74-488D-B3E1-80AFEA4DD358}"/>
    <cellStyle name="Normal 21 10 3 5" xfId="9127" xr:uid="{F702341F-991C-4CDB-8279-20312046156D}"/>
    <cellStyle name="Normal 21 10 3 5 2" xfId="25303" xr:uid="{AE4FE7D5-5478-4B83-AE2A-90B8647C077B}"/>
    <cellStyle name="Normal 21 10 3 6" xfId="17215" xr:uid="{B852816E-E624-477A-8AB1-1E0431F45094}"/>
    <cellStyle name="Normal 21 10 4" xfId="1714" xr:uid="{00000000-0005-0000-0000-0000FB100000}"/>
    <cellStyle name="Normal 21 10 4 2" xfId="4410" xr:uid="{00000000-0005-0000-0000-0000FC100000}"/>
    <cellStyle name="Normal 21 10 4 2 2" xfId="12498" xr:uid="{DC45E00C-2974-47D6-85BC-7AEA2902F783}"/>
    <cellStyle name="Normal 21 10 4 2 2 2" xfId="28674" xr:uid="{4C5E7432-B053-4001-AEE0-B732EDAA20EC}"/>
    <cellStyle name="Normal 21 10 4 2 3" xfId="20586" xr:uid="{9BC32408-3117-40FE-BC0A-567F3AD920DF}"/>
    <cellStyle name="Normal 21 10 4 3" xfId="7104" xr:uid="{00000000-0005-0000-0000-0000FD100000}"/>
    <cellStyle name="Normal 21 10 4 3 2" xfId="15192" xr:uid="{C1579C21-2222-42E8-A1BD-CED63AA36A46}"/>
    <cellStyle name="Normal 21 10 4 3 2 2" xfId="31368" xr:uid="{F0B8ACFB-CEF4-4C88-AA9F-9FD80EAA438D}"/>
    <cellStyle name="Normal 21 10 4 3 3" xfId="23280" xr:uid="{ED5D399F-697A-4C90-9CFF-3FCCD1AF4752}"/>
    <cellStyle name="Normal 21 10 4 4" xfId="9802" xr:uid="{748EB842-2F03-4401-BDDD-BADDF8765DF2}"/>
    <cellStyle name="Normal 21 10 4 4 2" xfId="25978" xr:uid="{BDC0305E-BF9B-419B-8F41-DF07D96BB573}"/>
    <cellStyle name="Normal 21 10 4 5" xfId="17890" xr:uid="{8855E41A-19F7-42F5-9E3E-630ABEAA0733}"/>
    <cellStyle name="Normal 21 10 5" xfId="3063" xr:uid="{00000000-0005-0000-0000-0000FE100000}"/>
    <cellStyle name="Normal 21 10 5 2" xfId="11151" xr:uid="{69256851-C26B-4DA5-A9D0-4D5500228F2B}"/>
    <cellStyle name="Normal 21 10 5 2 2" xfId="27327" xr:uid="{5A551B84-40A8-4C30-9EE1-450839D71342}"/>
    <cellStyle name="Normal 21 10 5 3" xfId="19239" xr:uid="{BFDE6CF0-37C4-4A97-9788-EE92DCD37D44}"/>
    <cellStyle name="Normal 21 10 6" xfId="5757" xr:uid="{00000000-0005-0000-0000-0000FF100000}"/>
    <cellStyle name="Normal 21 10 6 2" xfId="13845" xr:uid="{9CACCC3A-3A72-40B3-9114-4D7665E29758}"/>
    <cellStyle name="Normal 21 10 6 2 2" xfId="30021" xr:uid="{1E22045B-5BF3-4FDB-AA3B-E1DCCD87225E}"/>
    <cellStyle name="Normal 21 10 6 3" xfId="21933" xr:uid="{91D1188A-831E-4E77-95D8-B1C17FA49704}"/>
    <cellStyle name="Normal 21 10 7" xfId="8455" xr:uid="{FB011CFB-216E-43F2-969D-D0973E7A1E79}"/>
    <cellStyle name="Normal 21 10 7 2" xfId="24631" xr:uid="{5A3558CA-D3A1-4496-BD0E-BDE83714B9D0}"/>
    <cellStyle name="Normal 21 10 8" xfId="16543" xr:uid="{6C6A9B1A-C2B3-47EF-B7B8-22AFD92A2DF1}"/>
    <cellStyle name="Normal 21 11" xfId="270" xr:uid="{00000000-0005-0000-0000-000000110000}"/>
    <cellStyle name="Normal 21 11 2" xfId="643" xr:uid="{00000000-0005-0000-0000-000001110000}"/>
    <cellStyle name="Normal 21 11 2 2" xfId="1318" xr:uid="{00000000-0005-0000-0000-000002110000}"/>
    <cellStyle name="Normal 21 11 2 2 2" xfId="2666" xr:uid="{00000000-0005-0000-0000-000003110000}"/>
    <cellStyle name="Normal 21 11 2 2 2 2" xfId="5362" xr:uid="{00000000-0005-0000-0000-000004110000}"/>
    <cellStyle name="Normal 21 11 2 2 2 2 2" xfId="13450" xr:uid="{C972832E-BA9B-4B1F-9F29-21C515433A89}"/>
    <cellStyle name="Normal 21 11 2 2 2 2 2 2" xfId="29626" xr:uid="{A39AC2C9-FA18-4282-8FFF-C5854D50B861}"/>
    <cellStyle name="Normal 21 11 2 2 2 2 3" xfId="21538" xr:uid="{B2C54354-8BC9-4F0F-A757-A79C6C365FA5}"/>
    <cellStyle name="Normal 21 11 2 2 2 3" xfId="8056" xr:uid="{00000000-0005-0000-0000-000005110000}"/>
    <cellStyle name="Normal 21 11 2 2 2 3 2" xfId="16144" xr:uid="{958B3AF4-979F-4008-835F-8A87D68ECB2A}"/>
    <cellStyle name="Normal 21 11 2 2 2 3 2 2" xfId="32320" xr:uid="{9E2C2CB0-B0F2-440D-8717-4E5D2B9F3009}"/>
    <cellStyle name="Normal 21 11 2 2 2 3 3" xfId="24232" xr:uid="{801E82C1-1C3C-4FCB-A463-12E12625C7F3}"/>
    <cellStyle name="Normal 21 11 2 2 2 4" xfId="10754" xr:uid="{379D01B7-48EF-458F-BDBE-CB5D76571005}"/>
    <cellStyle name="Normal 21 11 2 2 2 4 2" xfId="26930" xr:uid="{A5E88B9A-DB9F-48E6-85F0-8128BDBD0DDD}"/>
    <cellStyle name="Normal 21 11 2 2 2 5" xfId="18842" xr:uid="{06647083-2910-437B-9298-2F9132B082F9}"/>
    <cellStyle name="Normal 21 11 2 2 3" xfId="4015" xr:uid="{00000000-0005-0000-0000-000006110000}"/>
    <cellStyle name="Normal 21 11 2 2 3 2" xfId="12103" xr:uid="{67A01808-A781-482E-B6B4-C9807B818A43}"/>
    <cellStyle name="Normal 21 11 2 2 3 2 2" xfId="28279" xr:uid="{718462D6-48E1-48D9-96CB-4BAD71D9F099}"/>
    <cellStyle name="Normal 21 11 2 2 3 3" xfId="20191" xr:uid="{392B78CE-D588-4D59-B9AD-773AB93E6E63}"/>
    <cellStyle name="Normal 21 11 2 2 4" xfId="6709" xr:uid="{00000000-0005-0000-0000-000007110000}"/>
    <cellStyle name="Normal 21 11 2 2 4 2" xfId="14797" xr:uid="{0B687F6B-AD10-412E-8067-68F5C23ED4F6}"/>
    <cellStyle name="Normal 21 11 2 2 4 2 2" xfId="30973" xr:uid="{7D09D604-87BD-4775-BAC5-33B47DF11573}"/>
    <cellStyle name="Normal 21 11 2 2 4 3" xfId="22885" xr:uid="{7D5A9645-4683-42D5-A573-BFCE681126DA}"/>
    <cellStyle name="Normal 21 11 2 2 5" xfId="9407" xr:uid="{5DC00A3F-9FD3-44B8-8CF9-B0B23444A413}"/>
    <cellStyle name="Normal 21 11 2 2 5 2" xfId="25583" xr:uid="{9272DCF9-7E78-4AB0-A144-66D5827AD4A5}"/>
    <cellStyle name="Normal 21 11 2 2 6" xfId="17495" xr:uid="{98188484-5AA1-4175-8E61-31A4BC2D890F}"/>
    <cellStyle name="Normal 21 11 2 3" xfId="1994" xr:uid="{00000000-0005-0000-0000-000008110000}"/>
    <cellStyle name="Normal 21 11 2 3 2" xfId="4690" xr:uid="{00000000-0005-0000-0000-000009110000}"/>
    <cellStyle name="Normal 21 11 2 3 2 2" xfId="12778" xr:uid="{F64DF42A-C6D5-4E91-9F95-895D87330DB7}"/>
    <cellStyle name="Normal 21 11 2 3 2 2 2" xfId="28954" xr:uid="{02B3BCB4-4264-4480-875B-C4ED2FCF29CD}"/>
    <cellStyle name="Normal 21 11 2 3 2 3" xfId="20866" xr:uid="{B922AC2D-629B-47E8-BA70-767A3DCE6574}"/>
    <cellStyle name="Normal 21 11 2 3 3" xfId="7384" xr:uid="{00000000-0005-0000-0000-00000A110000}"/>
    <cellStyle name="Normal 21 11 2 3 3 2" xfId="15472" xr:uid="{B14FC1FD-8CFF-4048-8307-C81EA08FA106}"/>
    <cellStyle name="Normal 21 11 2 3 3 2 2" xfId="31648" xr:uid="{F0379DC3-47C8-4655-B3D5-69EF4A8061C1}"/>
    <cellStyle name="Normal 21 11 2 3 3 3" xfId="23560" xr:uid="{AC02D55C-2AC7-4D7B-A6A1-F7217078394F}"/>
    <cellStyle name="Normal 21 11 2 3 4" xfId="10082" xr:uid="{55B05C73-96D9-4841-A5B6-636ACC0B66E9}"/>
    <cellStyle name="Normal 21 11 2 3 4 2" xfId="26258" xr:uid="{9984C124-AB88-40E9-8799-BD87AF8DDA10}"/>
    <cellStyle name="Normal 21 11 2 3 5" xfId="18170" xr:uid="{84FD9F26-A8C0-40F0-B446-4EC96B6AFB78}"/>
    <cellStyle name="Normal 21 11 2 4" xfId="3343" xr:uid="{00000000-0005-0000-0000-00000B110000}"/>
    <cellStyle name="Normal 21 11 2 4 2" xfId="11431" xr:uid="{BC147A43-9011-4443-8FC5-B41310FF0E12}"/>
    <cellStyle name="Normal 21 11 2 4 2 2" xfId="27607" xr:uid="{16A9010E-688C-4AE9-BD58-33652C740C51}"/>
    <cellStyle name="Normal 21 11 2 4 3" xfId="19519" xr:uid="{6996FE1E-FF2E-4E87-8556-2DDD6C2539ED}"/>
    <cellStyle name="Normal 21 11 2 5" xfId="6037" xr:uid="{00000000-0005-0000-0000-00000C110000}"/>
    <cellStyle name="Normal 21 11 2 5 2" xfId="14125" xr:uid="{8923108B-19E3-49F2-A56E-5D454492336D}"/>
    <cellStyle name="Normal 21 11 2 5 2 2" xfId="30301" xr:uid="{EF9E750C-2BF0-40A9-93F0-EDE3EE23DC14}"/>
    <cellStyle name="Normal 21 11 2 5 3" xfId="22213" xr:uid="{2D5DAA09-0FB7-46ED-8424-B57B59F4FCE1}"/>
    <cellStyle name="Normal 21 11 2 6" xfId="8735" xr:uid="{C94ADF6A-20D1-46A6-BD2C-5D589F109F33}"/>
    <cellStyle name="Normal 21 11 2 6 2" xfId="24911" xr:uid="{03C1FDBF-3F28-4B62-AF65-1553C9E3E62B}"/>
    <cellStyle name="Normal 21 11 2 7" xfId="16823" xr:uid="{496A2F0A-707F-4E89-9E96-129AB21C263B}"/>
    <cellStyle name="Normal 21 11 3" xfId="982" xr:uid="{00000000-0005-0000-0000-00000D110000}"/>
    <cellStyle name="Normal 21 11 3 2" xfId="2330" xr:uid="{00000000-0005-0000-0000-00000E110000}"/>
    <cellStyle name="Normal 21 11 3 2 2" xfId="5026" xr:uid="{00000000-0005-0000-0000-00000F110000}"/>
    <cellStyle name="Normal 21 11 3 2 2 2" xfId="13114" xr:uid="{3355452C-306B-4D25-BBB9-DC097701A5F4}"/>
    <cellStyle name="Normal 21 11 3 2 2 2 2" xfId="29290" xr:uid="{619ED7BE-C070-411A-9CCB-B3AAC1C23B92}"/>
    <cellStyle name="Normal 21 11 3 2 2 3" xfId="21202" xr:uid="{03FE1FC9-85B6-42DC-954D-94CEB093E3BA}"/>
    <cellStyle name="Normal 21 11 3 2 3" xfId="7720" xr:uid="{00000000-0005-0000-0000-000010110000}"/>
    <cellStyle name="Normal 21 11 3 2 3 2" xfId="15808" xr:uid="{728E2B35-E427-4D0B-9D5A-3570FF25E66C}"/>
    <cellStyle name="Normal 21 11 3 2 3 2 2" xfId="31984" xr:uid="{D12C9F64-7DC2-486F-A0C1-88356898D6C9}"/>
    <cellStyle name="Normal 21 11 3 2 3 3" xfId="23896" xr:uid="{53BE9F15-A531-417B-8209-85907E71E13C}"/>
    <cellStyle name="Normal 21 11 3 2 4" xfId="10418" xr:uid="{98E1D545-553E-46F0-8A2B-A31C80A09E2A}"/>
    <cellStyle name="Normal 21 11 3 2 4 2" xfId="26594" xr:uid="{96B9F178-FA40-46D3-BA5D-1EBD1E5AE92B}"/>
    <cellStyle name="Normal 21 11 3 2 5" xfId="18506" xr:uid="{202765F5-E1F8-4E0E-8365-50D6FA904303}"/>
    <cellStyle name="Normal 21 11 3 3" xfId="3679" xr:uid="{00000000-0005-0000-0000-000011110000}"/>
    <cellStyle name="Normal 21 11 3 3 2" xfId="11767" xr:uid="{E749A1E7-1535-414C-B127-C98544EC1AE2}"/>
    <cellStyle name="Normal 21 11 3 3 2 2" xfId="27943" xr:uid="{C7ABC18D-4533-4EDC-9166-AFB75DF01271}"/>
    <cellStyle name="Normal 21 11 3 3 3" xfId="19855" xr:uid="{B0809B84-5630-458C-A6FD-C4F03F833348}"/>
    <cellStyle name="Normal 21 11 3 4" xfId="6373" xr:uid="{00000000-0005-0000-0000-000012110000}"/>
    <cellStyle name="Normal 21 11 3 4 2" xfId="14461" xr:uid="{C47874A5-77EF-4663-826F-9B165961AE54}"/>
    <cellStyle name="Normal 21 11 3 4 2 2" xfId="30637" xr:uid="{139E5998-EBB3-4590-A342-9CC021F18360}"/>
    <cellStyle name="Normal 21 11 3 4 3" xfId="22549" xr:uid="{E66FC7B6-AAE5-4A32-8327-FEBA11C82C49}"/>
    <cellStyle name="Normal 21 11 3 5" xfId="9071" xr:uid="{415580F6-49DB-47D2-A062-F15696C3EE46}"/>
    <cellStyle name="Normal 21 11 3 5 2" xfId="25247" xr:uid="{09A64907-B474-45AE-9BDC-36EAF6172D8E}"/>
    <cellStyle name="Normal 21 11 3 6" xfId="17159" xr:uid="{42994EF0-E047-4353-9AD7-21CD0FEB27FB}"/>
    <cellStyle name="Normal 21 11 4" xfId="1658" xr:uid="{00000000-0005-0000-0000-000013110000}"/>
    <cellStyle name="Normal 21 11 4 2" xfId="4354" xr:uid="{00000000-0005-0000-0000-000014110000}"/>
    <cellStyle name="Normal 21 11 4 2 2" xfId="12442" xr:uid="{737A1FA7-BDD3-44D3-ABFB-85C9958262D1}"/>
    <cellStyle name="Normal 21 11 4 2 2 2" xfId="28618" xr:uid="{A1401518-A645-492C-9DFF-C3BD6EC8993C}"/>
    <cellStyle name="Normal 21 11 4 2 3" xfId="20530" xr:uid="{C44A7F88-65CD-457B-BA99-74E429637751}"/>
    <cellStyle name="Normal 21 11 4 3" xfId="7048" xr:uid="{00000000-0005-0000-0000-000015110000}"/>
    <cellStyle name="Normal 21 11 4 3 2" xfId="15136" xr:uid="{B75DE85A-2F49-4BDE-8E55-98340EBF5649}"/>
    <cellStyle name="Normal 21 11 4 3 2 2" xfId="31312" xr:uid="{EF87F838-41E3-4C72-AA5C-CB696A5D5B69}"/>
    <cellStyle name="Normal 21 11 4 3 3" xfId="23224" xr:uid="{FD9B0A4B-6DF7-49AD-83B9-8B1185FB3256}"/>
    <cellStyle name="Normal 21 11 4 4" xfId="9746" xr:uid="{790220DB-5C1C-4E89-B34A-1A863AB2173C}"/>
    <cellStyle name="Normal 21 11 4 4 2" xfId="25922" xr:uid="{E9C94EE3-3484-4F67-B642-1663076410BB}"/>
    <cellStyle name="Normal 21 11 4 5" xfId="17834" xr:uid="{DFC9E1E4-394E-4165-B8D2-FC3C843D523C}"/>
    <cellStyle name="Normal 21 11 5" xfId="3007" xr:uid="{00000000-0005-0000-0000-000016110000}"/>
    <cellStyle name="Normal 21 11 5 2" xfId="11095" xr:uid="{0A3F85F9-B96C-47FC-9724-96D7544B5321}"/>
    <cellStyle name="Normal 21 11 5 2 2" xfId="27271" xr:uid="{C43D5669-DAE1-42C9-9040-DC20D36D628D}"/>
    <cellStyle name="Normal 21 11 5 3" xfId="19183" xr:uid="{0132C9B2-0963-4051-8948-A6CF459E2740}"/>
    <cellStyle name="Normal 21 11 6" xfId="5701" xr:uid="{00000000-0005-0000-0000-000017110000}"/>
    <cellStyle name="Normal 21 11 6 2" xfId="13789" xr:uid="{FADBE268-AC2C-4E76-887E-7A332B6363D8}"/>
    <cellStyle name="Normal 21 11 6 2 2" xfId="29965" xr:uid="{EC4D1956-9F1E-43DF-83C3-372A9DD2EA99}"/>
    <cellStyle name="Normal 21 11 6 3" xfId="21877" xr:uid="{A0C19F27-229A-490F-8663-B165862986A0}"/>
    <cellStyle name="Normal 21 11 7" xfId="8399" xr:uid="{2A7C9719-2036-479A-9DFC-E47E7F97B055}"/>
    <cellStyle name="Normal 21 11 7 2" xfId="24575" xr:uid="{A7D0A1DF-BEA3-466B-A7CB-150BA6D6E6D4}"/>
    <cellStyle name="Normal 21 11 8" xfId="16487" xr:uid="{2E82E2F7-1E08-4965-BDA8-045B8EC20B3D}"/>
    <cellStyle name="Normal 21 12" xfId="299" xr:uid="{00000000-0005-0000-0000-000018110000}"/>
    <cellStyle name="Normal 21 12 2" xfId="665" xr:uid="{00000000-0005-0000-0000-000019110000}"/>
    <cellStyle name="Normal 21 12 2 2" xfId="1340" xr:uid="{00000000-0005-0000-0000-00001A110000}"/>
    <cellStyle name="Normal 21 12 2 2 2" xfId="2688" xr:uid="{00000000-0005-0000-0000-00001B110000}"/>
    <cellStyle name="Normal 21 12 2 2 2 2" xfId="5384" xr:uid="{00000000-0005-0000-0000-00001C110000}"/>
    <cellStyle name="Normal 21 12 2 2 2 2 2" xfId="13472" xr:uid="{AE0A0F44-D342-4D5C-AC31-491EFDBB55BC}"/>
    <cellStyle name="Normal 21 12 2 2 2 2 2 2" xfId="29648" xr:uid="{FF8DB66E-E281-4742-820A-495A15268796}"/>
    <cellStyle name="Normal 21 12 2 2 2 2 3" xfId="21560" xr:uid="{B4A7660E-D3E5-4B2B-B032-0E0D074CA8F6}"/>
    <cellStyle name="Normal 21 12 2 2 2 3" xfId="8078" xr:uid="{00000000-0005-0000-0000-00001D110000}"/>
    <cellStyle name="Normal 21 12 2 2 2 3 2" xfId="16166" xr:uid="{6A226F4E-ADD6-4083-B134-9C52F373FEB1}"/>
    <cellStyle name="Normal 21 12 2 2 2 3 2 2" xfId="32342" xr:uid="{C1DF686B-EEA4-4489-AB64-510542FCAEAF}"/>
    <cellStyle name="Normal 21 12 2 2 2 3 3" xfId="24254" xr:uid="{A1023EBC-EFA1-47F6-8042-08CC189B8840}"/>
    <cellStyle name="Normal 21 12 2 2 2 4" xfId="10776" xr:uid="{E21D0533-727D-45C5-9DE4-0307040C9912}"/>
    <cellStyle name="Normal 21 12 2 2 2 4 2" xfId="26952" xr:uid="{15E6A9AD-C39F-45AE-8D04-1265AC9A09BA}"/>
    <cellStyle name="Normal 21 12 2 2 2 5" xfId="18864" xr:uid="{A215EC1B-96F3-45D2-96C3-AD67C75AA378}"/>
    <cellStyle name="Normal 21 12 2 2 3" xfId="4037" xr:uid="{00000000-0005-0000-0000-00001E110000}"/>
    <cellStyle name="Normal 21 12 2 2 3 2" xfId="12125" xr:uid="{5B08DA2D-D0D6-4938-ADB0-00CEEC5CF9A0}"/>
    <cellStyle name="Normal 21 12 2 2 3 2 2" xfId="28301" xr:uid="{08F4E7E1-4270-4EF0-94CD-2C7BAF9E2F87}"/>
    <cellStyle name="Normal 21 12 2 2 3 3" xfId="20213" xr:uid="{9FC7BF51-E0BE-42B5-B592-168E9F886C1B}"/>
    <cellStyle name="Normal 21 12 2 2 4" xfId="6731" xr:uid="{00000000-0005-0000-0000-00001F110000}"/>
    <cellStyle name="Normal 21 12 2 2 4 2" xfId="14819" xr:uid="{1787E869-6475-4F36-905F-25A926423BA7}"/>
    <cellStyle name="Normal 21 12 2 2 4 2 2" xfId="30995" xr:uid="{A46AF455-2E16-4AB5-AE7B-B6A84FC8FFE5}"/>
    <cellStyle name="Normal 21 12 2 2 4 3" xfId="22907" xr:uid="{53D19303-41EE-4047-AED1-001717E96FA4}"/>
    <cellStyle name="Normal 21 12 2 2 5" xfId="9429" xr:uid="{46451ABA-8FC5-46C3-A0B0-6D85689A8593}"/>
    <cellStyle name="Normal 21 12 2 2 5 2" xfId="25605" xr:uid="{8B63D9A7-F94C-474A-953A-E687C30A2FCB}"/>
    <cellStyle name="Normal 21 12 2 2 6" xfId="17517" xr:uid="{60C15A1F-D7EF-4C40-BCEF-AFC55F93FC24}"/>
    <cellStyle name="Normal 21 12 2 3" xfId="2016" xr:uid="{00000000-0005-0000-0000-000020110000}"/>
    <cellStyle name="Normal 21 12 2 3 2" xfId="4712" xr:uid="{00000000-0005-0000-0000-000021110000}"/>
    <cellStyle name="Normal 21 12 2 3 2 2" xfId="12800" xr:uid="{B297D171-9447-48CF-9F7C-C5344C2A10F2}"/>
    <cellStyle name="Normal 21 12 2 3 2 2 2" xfId="28976" xr:uid="{FBF1EBFC-9411-48F2-BEBF-C6CDCAF4F0F7}"/>
    <cellStyle name="Normal 21 12 2 3 2 3" xfId="20888" xr:uid="{8BA8B13E-E7F2-4F8E-B033-783ABF92AAF4}"/>
    <cellStyle name="Normal 21 12 2 3 3" xfId="7406" xr:uid="{00000000-0005-0000-0000-000022110000}"/>
    <cellStyle name="Normal 21 12 2 3 3 2" xfId="15494" xr:uid="{0403665A-105E-48CE-B41F-A91114DB7796}"/>
    <cellStyle name="Normal 21 12 2 3 3 2 2" xfId="31670" xr:uid="{67D727D9-E20F-446D-8B41-8EDE1D4ADB49}"/>
    <cellStyle name="Normal 21 12 2 3 3 3" xfId="23582" xr:uid="{EE501D50-AB68-4C6C-B104-9176E2A9D465}"/>
    <cellStyle name="Normal 21 12 2 3 4" xfId="10104" xr:uid="{72D22A7C-B226-43E8-937E-ABFA37F34F13}"/>
    <cellStyle name="Normal 21 12 2 3 4 2" xfId="26280" xr:uid="{204DB98B-A404-4FA6-A3A2-ADBDD3F854C8}"/>
    <cellStyle name="Normal 21 12 2 3 5" xfId="18192" xr:uid="{D86957B4-F764-4D1B-AB53-E022DD6A49F6}"/>
    <cellStyle name="Normal 21 12 2 4" xfId="3365" xr:uid="{00000000-0005-0000-0000-000023110000}"/>
    <cellStyle name="Normal 21 12 2 4 2" xfId="11453" xr:uid="{5A64A5DE-ED48-41BA-925A-F6D0DFC63B76}"/>
    <cellStyle name="Normal 21 12 2 4 2 2" xfId="27629" xr:uid="{D9C87C8A-740F-4AF2-B381-8B0466844659}"/>
    <cellStyle name="Normal 21 12 2 4 3" xfId="19541" xr:uid="{07A2D132-4194-4F3E-B129-CB75F8620F4B}"/>
    <cellStyle name="Normal 21 12 2 5" xfId="6059" xr:uid="{00000000-0005-0000-0000-000024110000}"/>
    <cellStyle name="Normal 21 12 2 5 2" xfId="14147" xr:uid="{BE5857BB-9B18-4804-831D-A9F8ECFB72BD}"/>
    <cellStyle name="Normal 21 12 2 5 2 2" xfId="30323" xr:uid="{AB38338C-D5C9-4511-A2CD-90E0F1A0CE21}"/>
    <cellStyle name="Normal 21 12 2 5 3" xfId="22235" xr:uid="{A56CBF63-D055-445D-8D75-9A077282901D}"/>
    <cellStyle name="Normal 21 12 2 6" xfId="8757" xr:uid="{F1FC0D39-F5D5-431D-8543-19818D18CC27}"/>
    <cellStyle name="Normal 21 12 2 6 2" xfId="24933" xr:uid="{F2B0FACC-7E14-45FF-B2A3-7D9DA0FEDAA3}"/>
    <cellStyle name="Normal 21 12 2 7" xfId="16845" xr:uid="{361D81B6-D2B0-46A7-A138-1008B95C2C41}"/>
    <cellStyle name="Normal 21 12 3" xfId="1004" xr:uid="{00000000-0005-0000-0000-000025110000}"/>
    <cellStyle name="Normal 21 12 3 2" xfId="2352" xr:uid="{00000000-0005-0000-0000-000026110000}"/>
    <cellStyle name="Normal 21 12 3 2 2" xfId="5048" xr:uid="{00000000-0005-0000-0000-000027110000}"/>
    <cellStyle name="Normal 21 12 3 2 2 2" xfId="13136" xr:uid="{9B2BD4EF-C8FB-4669-8AF1-3EE66E8069BD}"/>
    <cellStyle name="Normal 21 12 3 2 2 2 2" xfId="29312" xr:uid="{678263ED-E405-4FF1-98AA-AB4DF6C46B71}"/>
    <cellStyle name="Normal 21 12 3 2 2 3" xfId="21224" xr:uid="{FFD960BD-93C5-4FF6-A8F6-AD1E59C9C472}"/>
    <cellStyle name="Normal 21 12 3 2 3" xfId="7742" xr:uid="{00000000-0005-0000-0000-000028110000}"/>
    <cellStyle name="Normal 21 12 3 2 3 2" xfId="15830" xr:uid="{51B29E86-F522-4117-924B-0CE3DA93DD8E}"/>
    <cellStyle name="Normal 21 12 3 2 3 2 2" xfId="32006" xr:uid="{91D28DC5-A480-46C5-9907-3F626785DCBE}"/>
    <cellStyle name="Normal 21 12 3 2 3 3" xfId="23918" xr:uid="{4813A935-8D0C-4220-942F-647073768EFE}"/>
    <cellStyle name="Normal 21 12 3 2 4" xfId="10440" xr:uid="{E2F6DE61-A99D-4B7C-B4CE-135A4C37767C}"/>
    <cellStyle name="Normal 21 12 3 2 4 2" xfId="26616" xr:uid="{22B5AE3F-ED68-41C6-9C34-41B38A741BB2}"/>
    <cellStyle name="Normal 21 12 3 2 5" xfId="18528" xr:uid="{20D569FE-124B-468E-8CFD-665E8530E963}"/>
    <cellStyle name="Normal 21 12 3 3" xfId="3701" xr:uid="{00000000-0005-0000-0000-000029110000}"/>
    <cellStyle name="Normal 21 12 3 3 2" xfId="11789" xr:uid="{E7F07CF3-ED1C-43B3-BB22-FE43AC31B2C4}"/>
    <cellStyle name="Normal 21 12 3 3 2 2" xfId="27965" xr:uid="{C4B9C65A-71A6-4A66-8825-8BE10AAE822D}"/>
    <cellStyle name="Normal 21 12 3 3 3" xfId="19877" xr:uid="{190C7E1C-2A53-4D73-81D0-783E49E97387}"/>
    <cellStyle name="Normal 21 12 3 4" xfId="6395" xr:uid="{00000000-0005-0000-0000-00002A110000}"/>
    <cellStyle name="Normal 21 12 3 4 2" xfId="14483" xr:uid="{B10CF9BA-BDD7-404F-8E6B-992F7E494013}"/>
    <cellStyle name="Normal 21 12 3 4 2 2" xfId="30659" xr:uid="{53494FF0-685D-4CFF-95BD-79EE2A50F041}"/>
    <cellStyle name="Normal 21 12 3 4 3" xfId="22571" xr:uid="{D1DB3BD9-DF80-473C-8A2A-D4B4809D1700}"/>
    <cellStyle name="Normal 21 12 3 5" xfId="9093" xr:uid="{3CDBC713-7DB8-4452-8530-68F1AFBBCE50}"/>
    <cellStyle name="Normal 21 12 3 5 2" xfId="25269" xr:uid="{F352C1D6-9569-4B83-86DF-62B896B297EF}"/>
    <cellStyle name="Normal 21 12 3 6" xfId="17181" xr:uid="{B52A0939-6F8C-4D14-BD87-EE4E7212AF59}"/>
    <cellStyle name="Normal 21 12 4" xfId="1680" xr:uid="{00000000-0005-0000-0000-00002B110000}"/>
    <cellStyle name="Normal 21 12 4 2" xfId="4376" xr:uid="{00000000-0005-0000-0000-00002C110000}"/>
    <cellStyle name="Normal 21 12 4 2 2" xfId="12464" xr:uid="{E4C224FC-A335-4BFB-B8F6-549A0AF362EC}"/>
    <cellStyle name="Normal 21 12 4 2 2 2" xfId="28640" xr:uid="{CECD859C-058A-47DD-9A2C-2111CB921643}"/>
    <cellStyle name="Normal 21 12 4 2 3" xfId="20552" xr:uid="{6510218E-1FAE-4347-B98F-FC9B015ABDF8}"/>
    <cellStyle name="Normal 21 12 4 3" xfId="7070" xr:uid="{00000000-0005-0000-0000-00002D110000}"/>
    <cellStyle name="Normal 21 12 4 3 2" xfId="15158" xr:uid="{F95898E4-0CA8-4D9F-997D-929AE8BA6AFD}"/>
    <cellStyle name="Normal 21 12 4 3 2 2" xfId="31334" xr:uid="{F46CF464-A256-44E7-8AC5-9EBD9641EA31}"/>
    <cellStyle name="Normal 21 12 4 3 3" xfId="23246" xr:uid="{F256E802-18BF-402E-B85A-0F23A0FBF4A3}"/>
    <cellStyle name="Normal 21 12 4 4" xfId="9768" xr:uid="{BA3D5685-6ED1-47C2-B256-506D48ED62BD}"/>
    <cellStyle name="Normal 21 12 4 4 2" xfId="25944" xr:uid="{66444A2D-ACD5-46EB-B0AF-B1839378F853}"/>
    <cellStyle name="Normal 21 12 4 5" xfId="17856" xr:uid="{9F41EA76-4C7E-4624-A2A7-0E39BDA7C356}"/>
    <cellStyle name="Normal 21 12 5" xfId="3029" xr:uid="{00000000-0005-0000-0000-00002E110000}"/>
    <cellStyle name="Normal 21 12 5 2" xfId="11117" xr:uid="{E03B8307-41E6-4944-BF97-596217707EF9}"/>
    <cellStyle name="Normal 21 12 5 2 2" xfId="27293" xr:uid="{5C4479B4-9701-434D-9043-0A469E9C7385}"/>
    <cellStyle name="Normal 21 12 5 3" xfId="19205" xr:uid="{1F8C7FF9-0151-4F8D-BA3A-0C43AB012043}"/>
    <cellStyle name="Normal 21 12 6" xfId="5723" xr:uid="{00000000-0005-0000-0000-00002F110000}"/>
    <cellStyle name="Normal 21 12 6 2" xfId="13811" xr:uid="{EFB6B6FA-8740-4F76-AD11-E917F5E77527}"/>
    <cellStyle name="Normal 21 12 6 2 2" xfId="29987" xr:uid="{8ACBC068-FB33-493B-BA5D-30AF846580A9}"/>
    <cellStyle name="Normal 21 12 6 3" xfId="21899" xr:uid="{48B97426-22B0-4349-A488-E5D69AAE6A97}"/>
    <cellStyle name="Normal 21 12 7" xfId="8421" xr:uid="{BEE7825B-E2C3-45D8-A029-B6CD59037439}"/>
    <cellStyle name="Normal 21 12 7 2" xfId="24597" xr:uid="{03F5B6EA-E199-435F-B4DF-5AB5BF169CC3}"/>
    <cellStyle name="Normal 21 12 8" xfId="16509" xr:uid="{C30C9124-EE59-4143-B8BF-83FF1AB5D235}"/>
    <cellStyle name="Normal 21 13" xfId="387" xr:uid="{00000000-0005-0000-0000-000030110000}"/>
    <cellStyle name="Normal 21 13 2" xfId="739" xr:uid="{00000000-0005-0000-0000-000031110000}"/>
    <cellStyle name="Normal 21 13 2 2" xfId="1414" xr:uid="{00000000-0005-0000-0000-000032110000}"/>
    <cellStyle name="Normal 21 13 2 2 2" xfId="2762" xr:uid="{00000000-0005-0000-0000-000033110000}"/>
    <cellStyle name="Normal 21 13 2 2 2 2" xfId="5458" xr:uid="{00000000-0005-0000-0000-000034110000}"/>
    <cellStyle name="Normal 21 13 2 2 2 2 2" xfId="13546" xr:uid="{7E3DE269-83D2-48BD-91EB-95140F160A55}"/>
    <cellStyle name="Normal 21 13 2 2 2 2 2 2" xfId="29722" xr:uid="{C51DC041-72F5-460C-8175-77F635830E85}"/>
    <cellStyle name="Normal 21 13 2 2 2 2 3" xfId="21634" xr:uid="{FBC382DC-47BD-4B50-8350-073B82178D34}"/>
    <cellStyle name="Normal 21 13 2 2 2 3" xfId="8152" xr:uid="{00000000-0005-0000-0000-000035110000}"/>
    <cellStyle name="Normal 21 13 2 2 2 3 2" xfId="16240" xr:uid="{4C533303-819A-4D2B-A643-B2BE8C290929}"/>
    <cellStyle name="Normal 21 13 2 2 2 3 2 2" xfId="32416" xr:uid="{01447B19-5EA0-4FB0-A66A-F78F3A6A4EF5}"/>
    <cellStyle name="Normal 21 13 2 2 2 3 3" xfId="24328" xr:uid="{43A34763-DCE2-44FA-B1BE-E1083A2838D3}"/>
    <cellStyle name="Normal 21 13 2 2 2 4" xfId="10850" xr:uid="{3C643AA6-8DCA-4FCA-8F2D-AD2CFA112281}"/>
    <cellStyle name="Normal 21 13 2 2 2 4 2" xfId="27026" xr:uid="{932D54F4-1761-4738-BFC9-776C68484DCB}"/>
    <cellStyle name="Normal 21 13 2 2 2 5" xfId="18938" xr:uid="{EFE51CD4-5962-4F24-A015-6FCF5324709B}"/>
    <cellStyle name="Normal 21 13 2 2 3" xfId="4111" xr:uid="{00000000-0005-0000-0000-000036110000}"/>
    <cellStyle name="Normal 21 13 2 2 3 2" xfId="12199" xr:uid="{D3882F96-A063-47E6-88BD-C20BC2331C2C}"/>
    <cellStyle name="Normal 21 13 2 2 3 2 2" xfId="28375" xr:uid="{EA805974-16F3-4372-BFA8-78CFE20B21F2}"/>
    <cellStyle name="Normal 21 13 2 2 3 3" xfId="20287" xr:uid="{EE8AE22D-4389-4685-B98C-0D75FF4D222F}"/>
    <cellStyle name="Normal 21 13 2 2 4" xfId="6805" xr:uid="{00000000-0005-0000-0000-000037110000}"/>
    <cellStyle name="Normal 21 13 2 2 4 2" xfId="14893" xr:uid="{3F1CB6A6-108D-4689-A316-579DFFFDE9F3}"/>
    <cellStyle name="Normal 21 13 2 2 4 2 2" xfId="31069" xr:uid="{8F465BE3-0A00-4DB7-BE95-EEC9B69BB70A}"/>
    <cellStyle name="Normal 21 13 2 2 4 3" xfId="22981" xr:uid="{FC6E46FB-CD3E-45E6-995F-D1D0828F3111}"/>
    <cellStyle name="Normal 21 13 2 2 5" xfId="9503" xr:uid="{2535B5E3-C1D2-4F53-98D1-421B4BAE7AE0}"/>
    <cellStyle name="Normal 21 13 2 2 5 2" xfId="25679" xr:uid="{110E655A-A161-40FE-89A5-C59CA063EB0E}"/>
    <cellStyle name="Normal 21 13 2 2 6" xfId="17591" xr:uid="{DC4282AF-4ED0-4FD7-B80A-9508B6961911}"/>
    <cellStyle name="Normal 21 13 2 3" xfId="2090" xr:uid="{00000000-0005-0000-0000-000038110000}"/>
    <cellStyle name="Normal 21 13 2 3 2" xfId="4786" xr:uid="{00000000-0005-0000-0000-000039110000}"/>
    <cellStyle name="Normal 21 13 2 3 2 2" xfId="12874" xr:uid="{0A375081-66DE-4817-8DC3-C6B2BE3A4BDD}"/>
    <cellStyle name="Normal 21 13 2 3 2 2 2" xfId="29050" xr:uid="{AF969FBC-AD1A-4559-986A-B4F565C4E5B0}"/>
    <cellStyle name="Normal 21 13 2 3 2 3" xfId="20962" xr:uid="{263296B6-C159-4716-960F-B1543AFC2497}"/>
    <cellStyle name="Normal 21 13 2 3 3" xfId="7480" xr:uid="{00000000-0005-0000-0000-00003A110000}"/>
    <cellStyle name="Normal 21 13 2 3 3 2" xfId="15568" xr:uid="{40A07620-6AE1-45B1-9720-50271255125F}"/>
    <cellStyle name="Normal 21 13 2 3 3 2 2" xfId="31744" xr:uid="{9C730A52-632C-406E-95AD-5152DAE34B46}"/>
    <cellStyle name="Normal 21 13 2 3 3 3" xfId="23656" xr:uid="{CDCBA245-40FC-47E4-B67B-A2392E5277CF}"/>
    <cellStyle name="Normal 21 13 2 3 4" xfId="10178" xr:uid="{F4482D0B-820A-419C-9445-DE32379FA6B4}"/>
    <cellStyle name="Normal 21 13 2 3 4 2" xfId="26354" xr:uid="{1E2763EB-C9B8-45C0-8B49-34A425450320}"/>
    <cellStyle name="Normal 21 13 2 3 5" xfId="18266" xr:uid="{63565393-764A-46F5-BEB9-1CA2A7551F2B}"/>
    <cellStyle name="Normal 21 13 2 4" xfId="3439" xr:uid="{00000000-0005-0000-0000-00003B110000}"/>
    <cellStyle name="Normal 21 13 2 4 2" xfId="11527" xr:uid="{D850331A-9DA9-48A7-8381-BABCB3A53AAD}"/>
    <cellStyle name="Normal 21 13 2 4 2 2" xfId="27703" xr:uid="{A4743931-38F8-4881-8EA7-B12C5EB89483}"/>
    <cellStyle name="Normal 21 13 2 4 3" xfId="19615" xr:uid="{BB24B379-0B18-44B5-B43A-21DAC14D7A1E}"/>
    <cellStyle name="Normal 21 13 2 5" xfId="6133" xr:uid="{00000000-0005-0000-0000-00003C110000}"/>
    <cellStyle name="Normal 21 13 2 5 2" xfId="14221" xr:uid="{D1DCD339-CCC0-4E58-AFB0-49E8BFFFFFF7}"/>
    <cellStyle name="Normal 21 13 2 5 2 2" xfId="30397" xr:uid="{A1B024A4-471B-49E1-8576-EEC3D423C63C}"/>
    <cellStyle name="Normal 21 13 2 5 3" xfId="22309" xr:uid="{0D3E8000-6F87-440A-BAC2-C2E1152978A6}"/>
    <cellStyle name="Normal 21 13 2 6" xfId="8831" xr:uid="{60D17986-E2EE-4E0B-9CA5-EC28EC2DEDAB}"/>
    <cellStyle name="Normal 21 13 2 6 2" xfId="25007" xr:uid="{87B55A86-A02D-4A54-AB6B-D4346454EBDF}"/>
    <cellStyle name="Normal 21 13 2 7" xfId="16919" xr:uid="{7C05825B-C412-47D6-B8AC-AC1945DF4742}"/>
    <cellStyle name="Normal 21 13 3" xfId="1078" xr:uid="{00000000-0005-0000-0000-00003D110000}"/>
    <cellStyle name="Normal 21 13 3 2" xfId="2426" xr:uid="{00000000-0005-0000-0000-00003E110000}"/>
    <cellStyle name="Normal 21 13 3 2 2" xfId="5122" xr:uid="{00000000-0005-0000-0000-00003F110000}"/>
    <cellStyle name="Normal 21 13 3 2 2 2" xfId="13210" xr:uid="{D9639595-CDE6-40C0-982C-60FDD6C76DBD}"/>
    <cellStyle name="Normal 21 13 3 2 2 2 2" xfId="29386" xr:uid="{A70EF8AC-9C22-4727-AD3B-F44AA0B8FC9A}"/>
    <cellStyle name="Normal 21 13 3 2 2 3" xfId="21298" xr:uid="{6FD7E0EE-EA54-4256-9300-E8B87A865A08}"/>
    <cellStyle name="Normal 21 13 3 2 3" xfId="7816" xr:uid="{00000000-0005-0000-0000-000040110000}"/>
    <cellStyle name="Normal 21 13 3 2 3 2" xfId="15904" xr:uid="{7D2F5556-BFB0-4541-95E0-A1F40A24F298}"/>
    <cellStyle name="Normal 21 13 3 2 3 2 2" xfId="32080" xr:uid="{6D247AA0-308A-459C-A6A7-B3D92DDBE247}"/>
    <cellStyle name="Normal 21 13 3 2 3 3" xfId="23992" xr:uid="{E739C832-30F8-4626-92EC-4E2FA021B476}"/>
    <cellStyle name="Normal 21 13 3 2 4" xfId="10514" xr:uid="{D2303A0D-FCAA-47F0-8B98-24DE78F156E3}"/>
    <cellStyle name="Normal 21 13 3 2 4 2" xfId="26690" xr:uid="{DAE4EC2A-50AE-40AC-BFAC-268CE59686BB}"/>
    <cellStyle name="Normal 21 13 3 2 5" xfId="18602" xr:uid="{7CC18430-3FA2-4E25-930A-5A9F9B0664F2}"/>
    <cellStyle name="Normal 21 13 3 3" xfId="3775" xr:uid="{00000000-0005-0000-0000-000041110000}"/>
    <cellStyle name="Normal 21 13 3 3 2" xfId="11863" xr:uid="{C6459245-0FC6-4F51-BE08-84A5A6F13744}"/>
    <cellStyle name="Normal 21 13 3 3 2 2" xfId="28039" xr:uid="{21A44376-F0B4-4032-9950-D1455677E931}"/>
    <cellStyle name="Normal 21 13 3 3 3" xfId="19951" xr:uid="{92E66C04-0CF5-4C66-B8FC-D2F342A16859}"/>
    <cellStyle name="Normal 21 13 3 4" xfId="6469" xr:uid="{00000000-0005-0000-0000-000042110000}"/>
    <cellStyle name="Normal 21 13 3 4 2" xfId="14557" xr:uid="{9A2FF2C6-70CB-4700-8D49-BE65CBB2B401}"/>
    <cellStyle name="Normal 21 13 3 4 2 2" xfId="30733" xr:uid="{42D3950A-EF97-4423-B1DE-179E59284B14}"/>
    <cellStyle name="Normal 21 13 3 4 3" xfId="22645" xr:uid="{8209029B-0253-4AD6-B4B2-F8CFEBFAB250}"/>
    <cellStyle name="Normal 21 13 3 5" xfId="9167" xr:uid="{1F924190-6A40-4020-8F82-7F3C041A628C}"/>
    <cellStyle name="Normal 21 13 3 5 2" xfId="25343" xr:uid="{783B710F-4F47-449D-AEF7-395BD3EB372D}"/>
    <cellStyle name="Normal 21 13 3 6" xfId="17255" xr:uid="{4EC1E02C-8869-4405-8685-263C4CFE6A78}"/>
    <cellStyle name="Normal 21 13 4" xfId="1754" xr:uid="{00000000-0005-0000-0000-000043110000}"/>
    <cellStyle name="Normal 21 13 4 2" xfId="4450" xr:uid="{00000000-0005-0000-0000-000044110000}"/>
    <cellStyle name="Normal 21 13 4 2 2" xfId="12538" xr:uid="{71C51B15-668F-4DCC-88C2-916BC779E357}"/>
    <cellStyle name="Normal 21 13 4 2 2 2" xfId="28714" xr:uid="{57A5D53E-B76B-4CCC-84DC-342CE7D1D867}"/>
    <cellStyle name="Normal 21 13 4 2 3" xfId="20626" xr:uid="{6170B746-29BD-48F5-AAB4-40AC4696B8AF}"/>
    <cellStyle name="Normal 21 13 4 3" xfId="7144" xr:uid="{00000000-0005-0000-0000-000045110000}"/>
    <cellStyle name="Normal 21 13 4 3 2" xfId="15232" xr:uid="{B8703DDC-29CA-4E89-9920-215DAFFF14FA}"/>
    <cellStyle name="Normal 21 13 4 3 2 2" xfId="31408" xr:uid="{44D258AF-A063-4CBD-8FFD-EBBA30FE77E6}"/>
    <cellStyle name="Normal 21 13 4 3 3" xfId="23320" xr:uid="{124FDA87-D077-4E4B-9102-84E244D3A633}"/>
    <cellStyle name="Normal 21 13 4 4" xfId="9842" xr:uid="{D9E3AFBD-B369-43E2-BB45-52EA89D2242E}"/>
    <cellStyle name="Normal 21 13 4 4 2" xfId="26018" xr:uid="{B39BC5C0-59E5-4273-9FDA-690DF823FC69}"/>
    <cellStyle name="Normal 21 13 4 5" xfId="17930" xr:uid="{3967A305-6277-4468-A2A5-9B6877B4A372}"/>
    <cellStyle name="Normal 21 13 5" xfId="3103" xr:uid="{00000000-0005-0000-0000-000046110000}"/>
    <cellStyle name="Normal 21 13 5 2" xfId="11191" xr:uid="{E420D682-C2E0-42E4-BF7B-3A046A6E6D35}"/>
    <cellStyle name="Normal 21 13 5 2 2" xfId="27367" xr:uid="{2EE8E712-DA6C-47F4-BD85-B739984A8A82}"/>
    <cellStyle name="Normal 21 13 5 3" xfId="19279" xr:uid="{6DC2FDFA-6A1E-4969-9C70-23F06407D1B8}"/>
    <cellStyle name="Normal 21 13 6" xfId="5797" xr:uid="{00000000-0005-0000-0000-000047110000}"/>
    <cellStyle name="Normal 21 13 6 2" xfId="13885" xr:uid="{55235DCB-B7CC-4D2A-BA73-577F54276B5E}"/>
    <cellStyle name="Normal 21 13 6 2 2" xfId="30061" xr:uid="{EBD197F5-5113-485A-9AB4-B000C273F633}"/>
    <cellStyle name="Normal 21 13 6 3" xfId="21973" xr:uid="{8BA9E841-5EE6-4ABB-B523-3A9C9F96A483}"/>
    <cellStyle name="Normal 21 13 7" xfId="8495" xr:uid="{EBF12F7D-CAD4-4B76-9F6F-FA282A14A749}"/>
    <cellStyle name="Normal 21 13 7 2" xfId="24671" xr:uid="{0B52BE01-5789-4DC2-8D52-A5D414BF59D9}"/>
    <cellStyle name="Normal 21 13 8" xfId="16583" xr:uid="{F070A762-B573-4EE8-87E9-E066EEE772EA}"/>
    <cellStyle name="Normal 21 14" xfId="404" xr:uid="{00000000-0005-0000-0000-000048110000}"/>
    <cellStyle name="Normal 21 14 2" xfId="754" xr:uid="{00000000-0005-0000-0000-000049110000}"/>
    <cellStyle name="Normal 21 14 2 2" xfId="1429" xr:uid="{00000000-0005-0000-0000-00004A110000}"/>
    <cellStyle name="Normal 21 14 2 2 2" xfId="2777" xr:uid="{00000000-0005-0000-0000-00004B110000}"/>
    <cellStyle name="Normal 21 14 2 2 2 2" xfId="5473" xr:uid="{00000000-0005-0000-0000-00004C110000}"/>
    <cellStyle name="Normal 21 14 2 2 2 2 2" xfId="13561" xr:uid="{F0FEDC94-4D40-40C4-A78D-A2F85167CF87}"/>
    <cellStyle name="Normal 21 14 2 2 2 2 2 2" xfId="29737" xr:uid="{1EB4AEF2-DA8D-4B9D-9AA0-ACC8AB50428E}"/>
    <cellStyle name="Normal 21 14 2 2 2 2 3" xfId="21649" xr:uid="{512E2E73-EFA1-4748-B1C9-8EDF50E9E898}"/>
    <cellStyle name="Normal 21 14 2 2 2 3" xfId="8167" xr:uid="{00000000-0005-0000-0000-00004D110000}"/>
    <cellStyle name="Normal 21 14 2 2 2 3 2" xfId="16255" xr:uid="{E5D26FF8-7B2C-4E9F-9011-2E4F2F0195AA}"/>
    <cellStyle name="Normal 21 14 2 2 2 3 2 2" xfId="32431" xr:uid="{4376A98B-99AB-4C23-B94B-C0BE948D3F5C}"/>
    <cellStyle name="Normal 21 14 2 2 2 3 3" xfId="24343" xr:uid="{EF2B5F57-EC4C-4221-930E-8FDC3C80D5E2}"/>
    <cellStyle name="Normal 21 14 2 2 2 4" xfId="10865" xr:uid="{5298D7F2-B676-4DA2-820E-504FE86616D9}"/>
    <cellStyle name="Normal 21 14 2 2 2 4 2" xfId="27041" xr:uid="{C68A2159-8D6B-422B-B36D-8B9AEF789CF8}"/>
    <cellStyle name="Normal 21 14 2 2 2 5" xfId="18953" xr:uid="{9B5C13F7-C5B3-4B04-88DD-9BCD8A4D9D4E}"/>
    <cellStyle name="Normal 21 14 2 2 3" xfId="4126" xr:uid="{00000000-0005-0000-0000-00004E110000}"/>
    <cellStyle name="Normal 21 14 2 2 3 2" xfId="12214" xr:uid="{672E93EB-BC3F-4DBC-BA67-C8CD5E757708}"/>
    <cellStyle name="Normal 21 14 2 2 3 2 2" xfId="28390" xr:uid="{3BB2F9E2-566B-4BD5-9097-E3556F4783A1}"/>
    <cellStyle name="Normal 21 14 2 2 3 3" xfId="20302" xr:uid="{08E04879-17F9-4117-80FF-1D8EA0E6C9FB}"/>
    <cellStyle name="Normal 21 14 2 2 4" xfId="6820" xr:uid="{00000000-0005-0000-0000-00004F110000}"/>
    <cellStyle name="Normal 21 14 2 2 4 2" xfId="14908" xr:uid="{0B8F2C6C-89B5-43B2-A60A-CFEB30A4A902}"/>
    <cellStyle name="Normal 21 14 2 2 4 2 2" xfId="31084" xr:uid="{ED55240B-831E-43E1-A95C-99C95CE516FE}"/>
    <cellStyle name="Normal 21 14 2 2 4 3" xfId="22996" xr:uid="{1932B170-F403-412D-9CF9-D26DD7925C2F}"/>
    <cellStyle name="Normal 21 14 2 2 5" xfId="9518" xr:uid="{900C7D8F-576A-4B76-A7BF-0486AE5D11CF}"/>
    <cellStyle name="Normal 21 14 2 2 5 2" xfId="25694" xr:uid="{3CA843F2-1470-4D60-8FB0-D2E0C5A1C95A}"/>
    <cellStyle name="Normal 21 14 2 2 6" xfId="17606" xr:uid="{531A108C-BA6B-4F93-B23F-2F2F2ABB515A}"/>
    <cellStyle name="Normal 21 14 2 3" xfId="2105" xr:uid="{00000000-0005-0000-0000-000050110000}"/>
    <cellStyle name="Normal 21 14 2 3 2" xfId="4801" xr:uid="{00000000-0005-0000-0000-000051110000}"/>
    <cellStyle name="Normal 21 14 2 3 2 2" xfId="12889" xr:uid="{4CC3EC87-0A2C-4EB8-86AD-823E25C53FD8}"/>
    <cellStyle name="Normal 21 14 2 3 2 2 2" xfId="29065" xr:uid="{DD16DA1E-75DD-4DCE-B52D-F4DFF400E958}"/>
    <cellStyle name="Normal 21 14 2 3 2 3" xfId="20977" xr:uid="{A53ECF8F-9818-4524-B019-78A6B1A14F89}"/>
    <cellStyle name="Normal 21 14 2 3 3" xfId="7495" xr:uid="{00000000-0005-0000-0000-000052110000}"/>
    <cellStyle name="Normal 21 14 2 3 3 2" xfId="15583" xr:uid="{354C6DF9-6E98-44DE-A244-9DA4537820D2}"/>
    <cellStyle name="Normal 21 14 2 3 3 2 2" xfId="31759" xr:uid="{6E8EC5AD-B5B7-4164-A41E-429300250DCE}"/>
    <cellStyle name="Normal 21 14 2 3 3 3" xfId="23671" xr:uid="{55D08376-E566-4E9A-9206-08DFCFE4F5AA}"/>
    <cellStyle name="Normal 21 14 2 3 4" xfId="10193" xr:uid="{04DC570A-8B01-4151-BDB2-84E87FC2890F}"/>
    <cellStyle name="Normal 21 14 2 3 4 2" xfId="26369" xr:uid="{1439E597-D7B5-4E51-8668-F1C92CEA1288}"/>
    <cellStyle name="Normal 21 14 2 3 5" xfId="18281" xr:uid="{7DFEF032-06AC-4751-BF80-0B74D0B7730D}"/>
    <cellStyle name="Normal 21 14 2 4" xfId="3454" xr:uid="{00000000-0005-0000-0000-000053110000}"/>
    <cellStyle name="Normal 21 14 2 4 2" xfId="11542" xr:uid="{08330D85-23CA-4DC4-81E8-E4C99440C3B8}"/>
    <cellStyle name="Normal 21 14 2 4 2 2" xfId="27718" xr:uid="{04B680AC-8A1D-4C68-94AE-42EDFCB1CA0E}"/>
    <cellStyle name="Normal 21 14 2 4 3" xfId="19630" xr:uid="{E77384DE-2DD4-4C79-896E-B7C75EDB707D}"/>
    <cellStyle name="Normal 21 14 2 5" xfId="6148" xr:uid="{00000000-0005-0000-0000-000054110000}"/>
    <cellStyle name="Normal 21 14 2 5 2" xfId="14236" xr:uid="{5100BEC6-21DE-447D-8CE9-085B49DE3BAA}"/>
    <cellStyle name="Normal 21 14 2 5 2 2" xfId="30412" xr:uid="{E55112DE-02B8-48F9-B7B3-5CFB30597EEF}"/>
    <cellStyle name="Normal 21 14 2 5 3" xfId="22324" xr:uid="{32CB8923-499E-413C-A78A-B9B6C23B61BE}"/>
    <cellStyle name="Normal 21 14 2 6" xfId="8846" xr:uid="{C8408A8E-48FC-4055-918D-9D11C3EB3EB9}"/>
    <cellStyle name="Normal 21 14 2 6 2" xfId="25022" xr:uid="{0DA2A4BB-9D04-4A78-8D49-50F08BF5BFFF}"/>
    <cellStyle name="Normal 21 14 2 7" xfId="16934" xr:uid="{B194BA99-10FA-488A-8F33-24811914D1CA}"/>
    <cellStyle name="Normal 21 14 3" xfId="1093" xr:uid="{00000000-0005-0000-0000-000055110000}"/>
    <cellStyle name="Normal 21 14 3 2" xfId="2441" xr:uid="{00000000-0005-0000-0000-000056110000}"/>
    <cellStyle name="Normal 21 14 3 2 2" xfId="5137" xr:uid="{00000000-0005-0000-0000-000057110000}"/>
    <cellStyle name="Normal 21 14 3 2 2 2" xfId="13225" xr:uid="{DA76E265-CC03-4418-80F8-CFB18431C468}"/>
    <cellStyle name="Normal 21 14 3 2 2 2 2" xfId="29401" xr:uid="{161B3A20-778B-4F7F-8E57-5E7D696B9D7D}"/>
    <cellStyle name="Normal 21 14 3 2 2 3" xfId="21313" xr:uid="{58CD6F2B-9AB2-49C3-B770-E7AA0705A7E7}"/>
    <cellStyle name="Normal 21 14 3 2 3" xfId="7831" xr:uid="{00000000-0005-0000-0000-000058110000}"/>
    <cellStyle name="Normal 21 14 3 2 3 2" xfId="15919" xr:uid="{AB992BD1-7156-4475-87D6-A3E95D5A73B6}"/>
    <cellStyle name="Normal 21 14 3 2 3 2 2" xfId="32095" xr:uid="{4F211021-96AD-44A4-A087-3F7C2278F92C}"/>
    <cellStyle name="Normal 21 14 3 2 3 3" xfId="24007" xr:uid="{7159511E-30FA-44A2-A28B-A8692FC8B85A}"/>
    <cellStyle name="Normal 21 14 3 2 4" xfId="10529" xr:uid="{0B79F882-1EEA-467C-8860-608F7580BEAD}"/>
    <cellStyle name="Normal 21 14 3 2 4 2" xfId="26705" xr:uid="{3054A30D-E93F-48EA-BED6-CF852A1852BC}"/>
    <cellStyle name="Normal 21 14 3 2 5" xfId="18617" xr:uid="{D8991B02-143D-4F6D-8584-FE80BCC2CF94}"/>
    <cellStyle name="Normal 21 14 3 3" xfId="3790" xr:uid="{00000000-0005-0000-0000-000059110000}"/>
    <cellStyle name="Normal 21 14 3 3 2" xfId="11878" xr:uid="{6EDE4FA3-AFFC-4968-BC75-9470F374FF17}"/>
    <cellStyle name="Normal 21 14 3 3 2 2" xfId="28054" xr:uid="{56103E16-533B-45F1-9F29-AF279592DA28}"/>
    <cellStyle name="Normal 21 14 3 3 3" xfId="19966" xr:uid="{4B1AF6E3-0BDE-4035-9E00-C7BEC0FC60BF}"/>
    <cellStyle name="Normal 21 14 3 4" xfId="6484" xr:uid="{00000000-0005-0000-0000-00005A110000}"/>
    <cellStyle name="Normal 21 14 3 4 2" xfId="14572" xr:uid="{BCDE2B8F-C778-400B-984D-C6E8524ACD9D}"/>
    <cellStyle name="Normal 21 14 3 4 2 2" xfId="30748" xr:uid="{DA94BDCF-3BD6-4553-BE6A-579DDDB96BBF}"/>
    <cellStyle name="Normal 21 14 3 4 3" xfId="22660" xr:uid="{11827BBA-18FA-4401-8980-F62BDA58260A}"/>
    <cellStyle name="Normal 21 14 3 5" xfId="9182" xr:uid="{C342060B-4F48-4388-9C4D-1A04ABAC2AEE}"/>
    <cellStyle name="Normal 21 14 3 5 2" xfId="25358" xr:uid="{F3995949-B35D-4CC3-80E2-D8EF97F50844}"/>
    <cellStyle name="Normal 21 14 3 6" xfId="17270" xr:uid="{419AB1BA-7DE6-4CC8-A292-7281ECCA75A3}"/>
    <cellStyle name="Normal 21 14 4" xfId="1769" xr:uid="{00000000-0005-0000-0000-00005B110000}"/>
    <cellStyle name="Normal 21 14 4 2" xfId="4465" xr:uid="{00000000-0005-0000-0000-00005C110000}"/>
    <cellStyle name="Normal 21 14 4 2 2" xfId="12553" xr:uid="{17546758-EB37-4DBE-A8DF-55C99574F262}"/>
    <cellStyle name="Normal 21 14 4 2 2 2" xfId="28729" xr:uid="{06325488-D777-46DE-9E94-E2003D2333CA}"/>
    <cellStyle name="Normal 21 14 4 2 3" xfId="20641" xr:uid="{A506DF83-4CF1-4446-A69D-D20AF37DB389}"/>
    <cellStyle name="Normal 21 14 4 3" xfId="7159" xr:uid="{00000000-0005-0000-0000-00005D110000}"/>
    <cellStyle name="Normal 21 14 4 3 2" xfId="15247" xr:uid="{5767E10F-87BD-4CAF-9C78-1BE6E2BA933C}"/>
    <cellStyle name="Normal 21 14 4 3 2 2" xfId="31423" xr:uid="{B6688DD2-D82D-405D-AA05-DBDFA0D22D49}"/>
    <cellStyle name="Normal 21 14 4 3 3" xfId="23335" xr:uid="{B56639BC-1BDD-45EC-B86C-0ED0ED19910F}"/>
    <cellStyle name="Normal 21 14 4 4" xfId="9857" xr:uid="{9E7B3FF3-6C15-4EE3-B133-B892622C2DA9}"/>
    <cellStyle name="Normal 21 14 4 4 2" xfId="26033" xr:uid="{44237743-E0C8-487C-AA4F-875F5401C346}"/>
    <cellStyle name="Normal 21 14 4 5" xfId="17945" xr:uid="{C89D5478-0CE8-41E9-B5A6-BCA251FFE58A}"/>
    <cellStyle name="Normal 21 14 5" xfId="3118" xr:uid="{00000000-0005-0000-0000-00005E110000}"/>
    <cellStyle name="Normal 21 14 5 2" xfId="11206" xr:uid="{4ADA90F9-8A21-4125-9A31-36356CBA7632}"/>
    <cellStyle name="Normal 21 14 5 2 2" xfId="27382" xr:uid="{278D7BDC-A2FE-443F-BD20-6758EB563DE2}"/>
    <cellStyle name="Normal 21 14 5 3" xfId="19294" xr:uid="{E00E1B7E-CFF2-4BCE-BA8B-F0E50DD45B44}"/>
    <cellStyle name="Normal 21 14 6" xfId="5812" xr:uid="{00000000-0005-0000-0000-00005F110000}"/>
    <cellStyle name="Normal 21 14 6 2" xfId="13900" xr:uid="{4091AC3B-70FF-449C-8EAE-FC76F0E72A78}"/>
    <cellStyle name="Normal 21 14 6 2 2" xfId="30076" xr:uid="{C623EE95-DC28-4172-9800-5587D023DD4F}"/>
    <cellStyle name="Normal 21 14 6 3" xfId="21988" xr:uid="{1AF91689-1863-47EA-BD30-1F4E80096781}"/>
    <cellStyle name="Normal 21 14 7" xfId="8510" xr:uid="{A6C8A729-5BCF-4CEF-A2FA-12A092AFF486}"/>
    <cellStyle name="Normal 21 14 7 2" xfId="24686" xr:uid="{C2AEDE42-8437-43CD-A4F6-2BFDFF5D899A}"/>
    <cellStyle name="Normal 21 14 8" xfId="16598" xr:uid="{94FAE5FE-161A-4815-84BB-B82E70A31880}"/>
    <cellStyle name="Normal 21 15" xfId="394" xr:uid="{00000000-0005-0000-0000-000060110000}"/>
    <cellStyle name="Normal 21 15 2" xfId="746" xr:uid="{00000000-0005-0000-0000-000061110000}"/>
    <cellStyle name="Normal 21 15 2 2" xfId="1421" xr:uid="{00000000-0005-0000-0000-000062110000}"/>
    <cellStyle name="Normal 21 15 2 2 2" xfId="2769" xr:uid="{00000000-0005-0000-0000-000063110000}"/>
    <cellStyle name="Normal 21 15 2 2 2 2" xfId="5465" xr:uid="{00000000-0005-0000-0000-000064110000}"/>
    <cellStyle name="Normal 21 15 2 2 2 2 2" xfId="13553" xr:uid="{04E17CFD-EA0C-497E-B6B0-6BB542E466ED}"/>
    <cellStyle name="Normal 21 15 2 2 2 2 2 2" xfId="29729" xr:uid="{618C46F2-EC6E-40D9-B691-CC4ED7D083EB}"/>
    <cellStyle name="Normal 21 15 2 2 2 2 3" xfId="21641" xr:uid="{7FE7F721-CE7C-4117-ABBA-D6546E8D23D3}"/>
    <cellStyle name="Normal 21 15 2 2 2 3" xfId="8159" xr:uid="{00000000-0005-0000-0000-000065110000}"/>
    <cellStyle name="Normal 21 15 2 2 2 3 2" xfId="16247" xr:uid="{27F97D87-3DB9-4903-AB36-E9EDA6328B50}"/>
    <cellStyle name="Normal 21 15 2 2 2 3 2 2" xfId="32423" xr:uid="{4897553B-77DD-45D3-AD2F-B98321C861F9}"/>
    <cellStyle name="Normal 21 15 2 2 2 3 3" xfId="24335" xr:uid="{0FDF8A22-C327-49DF-B2A2-7B31E05D4B77}"/>
    <cellStyle name="Normal 21 15 2 2 2 4" xfId="10857" xr:uid="{3DEF6B0C-3ACC-4CFE-ABFB-A184A11050D2}"/>
    <cellStyle name="Normal 21 15 2 2 2 4 2" xfId="27033" xr:uid="{EE627B7C-39E9-4C37-9B97-851D25D8CB51}"/>
    <cellStyle name="Normal 21 15 2 2 2 5" xfId="18945" xr:uid="{EA466B3F-E291-4B02-8BE8-C2D62403C7C5}"/>
    <cellStyle name="Normal 21 15 2 2 3" xfId="4118" xr:uid="{00000000-0005-0000-0000-000066110000}"/>
    <cellStyle name="Normal 21 15 2 2 3 2" xfId="12206" xr:uid="{22069405-2F58-4BCB-8214-F48E061502A6}"/>
    <cellStyle name="Normal 21 15 2 2 3 2 2" xfId="28382" xr:uid="{FAA0F5CA-EA4F-4F5E-9F79-B053153BDE45}"/>
    <cellStyle name="Normal 21 15 2 2 3 3" xfId="20294" xr:uid="{542E15FF-1414-493A-B87E-DD4A76A16A58}"/>
    <cellStyle name="Normal 21 15 2 2 4" xfId="6812" xr:uid="{00000000-0005-0000-0000-000067110000}"/>
    <cellStyle name="Normal 21 15 2 2 4 2" xfId="14900" xr:uid="{DF7DF276-E203-4F95-84F8-AB5883959814}"/>
    <cellStyle name="Normal 21 15 2 2 4 2 2" xfId="31076" xr:uid="{AA29BB4E-F9C3-4F75-8862-AB463289967B}"/>
    <cellStyle name="Normal 21 15 2 2 4 3" xfId="22988" xr:uid="{34D60A12-0210-40FF-B00C-8E7EE3F0EB4C}"/>
    <cellStyle name="Normal 21 15 2 2 5" xfId="9510" xr:uid="{58913919-1E7C-4DD8-9CF8-E69C0685FBB6}"/>
    <cellStyle name="Normal 21 15 2 2 5 2" xfId="25686" xr:uid="{1BCC8701-DBCE-4ADA-A8BB-665E1447BD3C}"/>
    <cellStyle name="Normal 21 15 2 2 6" xfId="17598" xr:uid="{22162F10-3126-4C07-8D5C-554F0353278D}"/>
    <cellStyle name="Normal 21 15 2 3" xfId="2097" xr:uid="{00000000-0005-0000-0000-000068110000}"/>
    <cellStyle name="Normal 21 15 2 3 2" xfId="4793" xr:uid="{00000000-0005-0000-0000-000069110000}"/>
    <cellStyle name="Normal 21 15 2 3 2 2" xfId="12881" xr:uid="{E4B92A93-DD03-4D18-9109-D0F349E03B9A}"/>
    <cellStyle name="Normal 21 15 2 3 2 2 2" xfId="29057" xr:uid="{7A3E4FB0-04E8-414B-852A-1B296E91228F}"/>
    <cellStyle name="Normal 21 15 2 3 2 3" xfId="20969" xr:uid="{4EF48E72-2AEE-410B-8105-F66B78579B23}"/>
    <cellStyle name="Normal 21 15 2 3 3" xfId="7487" xr:uid="{00000000-0005-0000-0000-00006A110000}"/>
    <cellStyle name="Normal 21 15 2 3 3 2" xfId="15575" xr:uid="{EB73C2B2-FC4F-44FB-BABF-4C1DB76B643B}"/>
    <cellStyle name="Normal 21 15 2 3 3 2 2" xfId="31751" xr:uid="{C89AF20E-CA65-4272-985A-9D5BD758DABB}"/>
    <cellStyle name="Normal 21 15 2 3 3 3" xfId="23663" xr:uid="{28FCF5AF-A3B7-4FFB-A2DB-9073EB363CB3}"/>
    <cellStyle name="Normal 21 15 2 3 4" xfId="10185" xr:uid="{7DBB100B-D2AC-4CD5-9C56-6E2E457149A0}"/>
    <cellStyle name="Normal 21 15 2 3 4 2" xfId="26361" xr:uid="{3A1D9134-82F2-43A8-9169-40232FF926C8}"/>
    <cellStyle name="Normal 21 15 2 3 5" xfId="18273" xr:uid="{242A2D4C-A857-432B-9C47-18D28DF13274}"/>
    <cellStyle name="Normal 21 15 2 4" xfId="3446" xr:uid="{00000000-0005-0000-0000-00006B110000}"/>
    <cellStyle name="Normal 21 15 2 4 2" xfId="11534" xr:uid="{BEF7F681-FEC1-448B-A010-DBCEB7001CC9}"/>
    <cellStyle name="Normal 21 15 2 4 2 2" xfId="27710" xr:uid="{8C2ED675-BD85-450C-9259-2757710ABB24}"/>
    <cellStyle name="Normal 21 15 2 4 3" xfId="19622" xr:uid="{5E590EBB-B682-468A-9552-B0C646D40252}"/>
    <cellStyle name="Normal 21 15 2 5" xfId="6140" xr:uid="{00000000-0005-0000-0000-00006C110000}"/>
    <cellStyle name="Normal 21 15 2 5 2" xfId="14228" xr:uid="{0975BAED-FD7A-43F5-AF75-044DE3F808ED}"/>
    <cellStyle name="Normal 21 15 2 5 2 2" xfId="30404" xr:uid="{7BA44697-27BA-4DAC-87F2-4C103F93BB8B}"/>
    <cellStyle name="Normal 21 15 2 5 3" xfId="22316" xr:uid="{615523C6-8817-4B5A-BFA4-D19C1457DDE0}"/>
    <cellStyle name="Normal 21 15 2 6" xfId="8838" xr:uid="{68240352-96C0-418E-8D81-E6C6E4895E5B}"/>
    <cellStyle name="Normal 21 15 2 6 2" xfId="25014" xr:uid="{FD2EAF1A-FE41-4BAD-8667-6648E2F66483}"/>
    <cellStyle name="Normal 21 15 2 7" xfId="16926" xr:uid="{6BEADD08-08D0-4CBE-8DA9-41D4FC967315}"/>
    <cellStyle name="Normal 21 15 3" xfId="1085" xr:uid="{00000000-0005-0000-0000-00006D110000}"/>
    <cellStyle name="Normal 21 15 3 2" xfId="2433" xr:uid="{00000000-0005-0000-0000-00006E110000}"/>
    <cellStyle name="Normal 21 15 3 2 2" xfId="5129" xr:uid="{00000000-0005-0000-0000-00006F110000}"/>
    <cellStyle name="Normal 21 15 3 2 2 2" xfId="13217" xr:uid="{A080538B-2085-4ED9-BFEC-7D83BAD1A157}"/>
    <cellStyle name="Normal 21 15 3 2 2 2 2" xfId="29393" xr:uid="{878FA645-97FA-49B8-8F43-38C472C6C16F}"/>
    <cellStyle name="Normal 21 15 3 2 2 3" xfId="21305" xr:uid="{657439B5-6B97-459E-82EE-257E4C1E7144}"/>
    <cellStyle name="Normal 21 15 3 2 3" xfId="7823" xr:uid="{00000000-0005-0000-0000-000070110000}"/>
    <cellStyle name="Normal 21 15 3 2 3 2" xfId="15911" xr:uid="{ED6E4533-2255-471F-A964-CD00DA02EC42}"/>
    <cellStyle name="Normal 21 15 3 2 3 2 2" xfId="32087" xr:uid="{12F3ADDC-289A-4232-BD8C-8B2B6A4EC415}"/>
    <cellStyle name="Normal 21 15 3 2 3 3" xfId="23999" xr:uid="{36E9CE28-A160-4AE2-8AC5-135205E2329E}"/>
    <cellStyle name="Normal 21 15 3 2 4" xfId="10521" xr:uid="{C399DEE0-9843-418D-AE05-715C364D19D8}"/>
    <cellStyle name="Normal 21 15 3 2 4 2" xfId="26697" xr:uid="{C5F70F7F-BF85-48CC-8EBB-95129C46CF63}"/>
    <cellStyle name="Normal 21 15 3 2 5" xfId="18609" xr:uid="{3438F2C8-D9F1-4B68-9D1F-1EB5EB0B6C6C}"/>
    <cellStyle name="Normal 21 15 3 3" xfId="3782" xr:uid="{00000000-0005-0000-0000-000071110000}"/>
    <cellStyle name="Normal 21 15 3 3 2" xfId="11870" xr:uid="{07FD1960-DDF1-4325-AC9C-2423BB3973A0}"/>
    <cellStyle name="Normal 21 15 3 3 2 2" xfId="28046" xr:uid="{C11930C7-49CF-4DBF-93A3-A01102DCF7FE}"/>
    <cellStyle name="Normal 21 15 3 3 3" xfId="19958" xr:uid="{BBEF0D1B-2519-4FF5-93FB-75D456A2645B}"/>
    <cellStyle name="Normal 21 15 3 4" xfId="6476" xr:uid="{00000000-0005-0000-0000-000072110000}"/>
    <cellStyle name="Normal 21 15 3 4 2" xfId="14564" xr:uid="{4C62D394-2C0D-45F4-997C-9F4AA7E32D82}"/>
    <cellStyle name="Normal 21 15 3 4 2 2" xfId="30740" xr:uid="{C8F22D02-3C88-4C12-B8B8-489AAA2570D0}"/>
    <cellStyle name="Normal 21 15 3 4 3" xfId="22652" xr:uid="{ACC050D6-7E5E-448E-A782-E78DD522A14D}"/>
    <cellStyle name="Normal 21 15 3 5" xfId="9174" xr:uid="{CE25EAC0-B084-4C96-9A79-1A06B8E1E025}"/>
    <cellStyle name="Normal 21 15 3 5 2" xfId="25350" xr:uid="{E2985B55-5C1A-42F2-A70A-494B6BBA54A1}"/>
    <cellStyle name="Normal 21 15 3 6" xfId="17262" xr:uid="{DE30E0A8-554F-4BB8-A2F4-26F96E828F1B}"/>
    <cellStyle name="Normal 21 15 4" xfId="1761" xr:uid="{00000000-0005-0000-0000-000073110000}"/>
    <cellStyle name="Normal 21 15 4 2" xfId="4457" xr:uid="{00000000-0005-0000-0000-000074110000}"/>
    <cellStyle name="Normal 21 15 4 2 2" xfId="12545" xr:uid="{DBE366F5-9837-488B-8A2F-1C1C30FC5E50}"/>
    <cellStyle name="Normal 21 15 4 2 2 2" xfId="28721" xr:uid="{2F733359-F571-4D2C-BD3A-33F797770412}"/>
    <cellStyle name="Normal 21 15 4 2 3" xfId="20633" xr:uid="{0DAB9AB7-DA3A-4C6C-9D25-B8E1CC5B631A}"/>
    <cellStyle name="Normal 21 15 4 3" xfId="7151" xr:uid="{00000000-0005-0000-0000-000075110000}"/>
    <cellStyle name="Normal 21 15 4 3 2" xfId="15239" xr:uid="{3341FDA0-BAC4-422A-B98E-5B6871BCB350}"/>
    <cellStyle name="Normal 21 15 4 3 2 2" xfId="31415" xr:uid="{8545E035-C0D1-491F-9733-D0DC5941CEDB}"/>
    <cellStyle name="Normal 21 15 4 3 3" xfId="23327" xr:uid="{5782477A-7933-4F98-8914-F72CC001FBF7}"/>
    <cellStyle name="Normal 21 15 4 4" xfId="9849" xr:uid="{E5CCED0D-E61F-4DE5-A79F-8F9AB26C875A}"/>
    <cellStyle name="Normal 21 15 4 4 2" xfId="26025" xr:uid="{1BA5ADC5-6CF4-47F1-BF7E-1E23EDA97074}"/>
    <cellStyle name="Normal 21 15 4 5" xfId="17937" xr:uid="{DB33163C-1054-4902-BD0E-42E658F68CDD}"/>
    <cellStyle name="Normal 21 15 5" xfId="3110" xr:uid="{00000000-0005-0000-0000-000076110000}"/>
    <cellStyle name="Normal 21 15 5 2" xfId="11198" xr:uid="{8AAC9935-C997-44A3-9FD0-656B3E3179C4}"/>
    <cellStyle name="Normal 21 15 5 2 2" xfId="27374" xr:uid="{E5CBA886-E390-40CB-AE5E-8471EE2D6203}"/>
    <cellStyle name="Normal 21 15 5 3" xfId="19286" xr:uid="{EB625B2E-D4AA-4A2B-ADAA-820849B3BD3C}"/>
    <cellStyle name="Normal 21 15 6" xfId="5804" xr:uid="{00000000-0005-0000-0000-000077110000}"/>
    <cellStyle name="Normal 21 15 6 2" xfId="13892" xr:uid="{9D4C3DB4-1E96-4350-8B15-4D18E9CDE5ED}"/>
    <cellStyle name="Normal 21 15 6 2 2" xfId="30068" xr:uid="{1F77488A-5ED0-453C-8249-BB6C5EEC68CA}"/>
    <cellStyle name="Normal 21 15 6 3" xfId="21980" xr:uid="{1ED2CDC1-EC3A-4040-AE74-57427E7C8C90}"/>
    <cellStyle name="Normal 21 15 7" xfId="8502" xr:uid="{B4D641D5-0B7F-4524-ABB5-92BD256D99DE}"/>
    <cellStyle name="Normal 21 15 7 2" xfId="24678" xr:uid="{4BFFC245-102E-4721-A564-B8D88306B296}"/>
    <cellStyle name="Normal 21 15 8" xfId="16590" xr:uid="{32719594-6B4D-49F1-B592-D1B24B88ADC8}"/>
    <cellStyle name="Normal 21 16" xfId="415" xr:uid="{00000000-0005-0000-0000-000078110000}"/>
    <cellStyle name="Normal 21 16 2" xfId="761" xr:uid="{00000000-0005-0000-0000-000079110000}"/>
    <cellStyle name="Normal 21 16 2 2" xfId="1436" xr:uid="{00000000-0005-0000-0000-00007A110000}"/>
    <cellStyle name="Normal 21 16 2 2 2" xfId="2784" xr:uid="{00000000-0005-0000-0000-00007B110000}"/>
    <cellStyle name="Normal 21 16 2 2 2 2" xfId="5480" xr:uid="{00000000-0005-0000-0000-00007C110000}"/>
    <cellStyle name="Normal 21 16 2 2 2 2 2" xfId="13568" xr:uid="{D1C3B8D0-9387-49BF-9213-B52C5C474507}"/>
    <cellStyle name="Normal 21 16 2 2 2 2 2 2" xfId="29744" xr:uid="{461768F6-8FC5-426D-AA62-20DB05176A37}"/>
    <cellStyle name="Normal 21 16 2 2 2 2 3" xfId="21656" xr:uid="{C0FDAE63-E461-4B08-B621-1D17756ADC9B}"/>
    <cellStyle name="Normal 21 16 2 2 2 3" xfId="8174" xr:uid="{00000000-0005-0000-0000-00007D110000}"/>
    <cellStyle name="Normal 21 16 2 2 2 3 2" xfId="16262" xr:uid="{B72DEB7F-938D-48C9-8D38-6526E2915BE5}"/>
    <cellStyle name="Normal 21 16 2 2 2 3 2 2" xfId="32438" xr:uid="{CA176247-E2DB-417E-892F-18E77F5CC687}"/>
    <cellStyle name="Normal 21 16 2 2 2 3 3" xfId="24350" xr:uid="{62DBC322-075E-4A67-B6A9-7A9D8686565B}"/>
    <cellStyle name="Normal 21 16 2 2 2 4" xfId="10872" xr:uid="{BF458DBB-DC71-4494-8A9E-1A3E9EBB8FC0}"/>
    <cellStyle name="Normal 21 16 2 2 2 4 2" xfId="27048" xr:uid="{94D2FFEC-4953-4A57-8570-F73A5C57867A}"/>
    <cellStyle name="Normal 21 16 2 2 2 5" xfId="18960" xr:uid="{8D285D73-2109-4B05-9472-383F53FD7311}"/>
    <cellStyle name="Normal 21 16 2 2 3" xfId="4133" xr:uid="{00000000-0005-0000-0000-00007E110000}"/>
    <cellStyle name="Normal 21 16 2 2 3 2" xfId="12221" xr:uid="{4FA68279-1725-4502-80F1-472445E16EE3}"/>
    <cellStyle name="Normal 21 16 2 2 3 2 2" xfId="28397" xr:uid="{C75ED0A4-673B-4C43-984F-45458E431A68}"/>
    <cellStyle name="Normal 21 16 2 2 3 3" xfId="20309" xr:uid="{6FE3F159-41A1-4655-A848-B3834AB8829F}"/>
    <cellStyle name="Normal 21 16 2 2 4" xfId="6827" xr:uid="{00000000-0005-0000-0000-00007F110000}"/>
    <cellStyle name="Normal 21 16 2 2 4 2" xfId="14915" xr:uid="{0E89B066-CBF0-4442-9AD2-5A5AE072D037}"/>
    <cellStyle name="Normal 21 16 2 2 4 2 2" xfId="31091" xr:uid="{753A1BEF-DBB7-4734-A1B2-BDD52FBD866D}"/>
    <cellStyle name="Normal 21 16 2 2 4 3" xfId="23003" xr:uid="{325C4372-0378-488E-98FC-B9A905390267}"/>
    <cellStyle name="Normal 21 16 2 2 5" xfId="9525" xr:uid="{EF4EAF94-A90D-45BF-9870-482DE5F5D016}"/>
    <cellStyle name="Normal 21 16 2 2 5 2" xfId="25701" xr:uid="{84DE6DAE-080D-42BB-9C2C-53BA15F7E2C4}"/>
    <cellStyle name="Normal 21 16 2 2 6" xfId="17613" xr:uid="{DB24B156-34F9-46DB-87F4-04B8F7714B5D}"/>
    <cellStyle name="Normal 21 16 2 3" xfId="2112" xr:uid="{00000000-0005-0000-0000-000080110000}"/>
    <cellStyle name="Normal 21 16 2 3 2" xfId="4808" xr:uid="{00000000-0005-0000-0000-000081110000}"/>
    <cellStyle name="Normal 21 16 2 3 2 2" xfId="12896" xr:uid="{FAB0E0EE-09AA-4F6F-A81E-8925EAED6B9E}"/>
    <cellStyle name="Normal 21 16 2 3 2 2 2" xfId="29072" xr:uid="{25BC4B1C-0992-4BC4-89A8-772EAD264FF0}"/>
    <cellStyle name="Normal 21 16 2 3 2 3" xfId="20984" xr:uid="{530ADDBC-8D6C-48C1-BC3D-D63783B716DA}"/>
    <cellStyle name="Normal 21 16 2 3 3" xfId="7502" xr:uid="{00000000-0005-0000-0000-000082110000}"/>
    <cellStyle name="Normal 21 16 2 3 3 2" xfId="15590" xr:uid="{208D1565-D1CD-476C-AA80-D8F775693007}"/>
    <cellStyle name="Normal 21 16 2 3 3 2 2" xfId="31766" xr:uid="{109E4F40-8FF4-478C-9430-4F76D77A0802}"/>
    <cellStyle name="Normal 21 16 2 3 3 3" xfId="23678" xr:uid="{71BEE64B-A975-42B8-ABC3-9E8B091D7F52}"/>
    <cellStyle name="Normal 21 16 2 3 4" xfId="10200" xr:uid="{77AB0737-4C8B-481D-B8AE-B66BB15DA5F1}"/>
    <cellStyle name="Normal 21 16 2 3 4 2" xfId="26376" xr:uid="{D13776BE-1E1B-4248-97B8-3D2D0D32FEEF}"/>
    <cellStyle name="Normal 21 16 2 3 5" xfId="18288" xr:uid="{822DB170-EF6C-4A8B-933B-CE23181455D5}"/>
    <cellStyle name="Normal 21 16 2 4" xfId="3461" xr:uid="{00000000-0005-0000-0000-000083110000}"/>
    <cellStyle name="Normal 21 16 2 4 2" xfId="11549" xr:uid="{49E07EB7-E56E-4176-82ED-F287D0E12E26}"/>
    <cellStyle name="Normal 21 16 2 4 2 2" xfId="27725" xr:uid="{0C94F1E3-B4A1-4ABE-A337-743235FFD338}"/>
    <cellStyle name="Normal 21 16 2 4 3" xfId="19637" xr:uid="{28D51087-282C-4EB0-8E0A-2F8AF82680E3}"/>
    <cellStyle name="Normal 21 16 2 5" xfId="6155" xr:uid="{00000000-0005-0000-0000-000084110000}"/>
    <cellStyle name="Normal 21 16 2 5 2" xfId="14243" xr:uid="{49542CBB-7115-4E63-A059-4D437015CBBC}"/>
    <cellStyle name="Normal 21 16 2 5 2 2" xfId="30419" xr:uid="{F0F3D2B2-AE7A-456E-8A16-DCED50E240AB}"/>
    <cellStyle name="Normal 21 16 2 5 3" xfId="22331" xr:uid="{98017136-D1C0-4219-850B-BDBFCEE05B6C}"/>
    <cellStyle name="Normal 21 16 2 6" xfId="8853" xr:uid="{67615F2C-FAC2-4463-8C31-E2C5DCDB1069}"/>
    <cellStyle name="Normal 21 16 2 6 2" xfId="25029" xr:uid="{9FC11346-5BF5-4ABB-87AD-705AE863687F}"/>
    <cellStyle name="Normal 21 16 2 7" xfId="16941" xr:uid="{CD9ABB35-7AE9-4431-8634-3261751B4B90}"/>
    <cellStyle name="Normal 21 16 3" xfId="1100" xr:uid="{00000000-0005-0000-0000-000085110000}"/>
    <cellStyle name="Normal 21 16 3 2" xfId="2448" xr:uid="{00000000-0005-0000-0000-000086110000}"/>
    <cellStyle name="Normal 21 16 3 2 2" xfId="5144" xr:uid="{00000000-0005-0000-0000-000087110000}"/>
    <cellStyle name="Normal 21 16 3 2 2 2" xfId="13232" xr:uid="{B5AC89D0-8BE4-4A3F-B657-2EBCAD8AF051}"/>
    <cellStyle name="Normal 21 16 3 2 2 2 2" xfId="29408" xr:uid="{9385DB99-362C-4ABD-952F-5A7179E61301}"/>
    <cellStyle name="Normal 21 16 3 2 2 3" xfId="21320" xr:uid="{0D8D3919-D9F7-40F2-9C64-49DC6B8D77CD}"/>
    <cellStyle name="Normal 21 16 3 2 3" xfId="7838" xr:uid="{00000000-0005-0000-0000-000088110000}"/>
    <cellStyle name="Normal 21 16 3 2 3 2" xfId="15926" xr:uid="{AC81B02F-7BB4-43F2-B8A5-44561A95003F}"/>
    <cellStyle name="Normal 21 16 3 2 3 2 2" xfId="32102" xr:uid="{B873E2D4-63FF-4F5F-B7F8-D7F52A4CDD31}"/>
    <cellStyle name="Normal 21 16 3 2 3 3" xfId="24014" xr:uid="{3EE953B7-286E-400B-9C52-F93BAA55DBC4}"/>
    <cellStyle name="Normal 21 16 3 2 4" xfId="10536" xr:uid="{1C9D198E-29EA-44A1-A8AD-7DAD892BD93B}"/>
    <cellStyle name="Normal 21 16 3 2 4 2" xfId="26712" xr:uid="{84964A49-B793-4EBB-B8E1-A64733C1A473}"/>
    <cellStyle name="Normal 21 16 3 2 5" xfId="18624" xr:uid="{FA222AB3-C0C6-4AAB-BC79-BF0153600157}"/>
    <cellStyle name="Normal 21 16 3 3" xfId="3797" xr:uid="{00000000-0005-0000-0000-000089110000}"/>
    <cellStyle name="Normal 21 16 3 3 2" xfId="11885" xr:uid="{D922C67A-EFBE-4BF5-9E93-AB23D287A2F6}"/>
    <cellStyle name="Normal 21 16 3 3 2 2" xfId="28061" xr:uid="{88297C02-1BC3-4D81-9BAA-5BA79CE72F01}"/>
    <cellStyle name="Normal 21 16 3 3 3" xfId="19973" xr:uid="{7A8458CE-568E-461C-A6ED-FD0CBB714166}"/>
    <cellStyle name="Normal 21 16 3 4" xfId="6491" xr:uid="{00000000-0005-0000-0000-00008A110000}"/>
    <cellStyle name="Normal 21 16 3 4 2" xfId="14579" xr:uid="{D8051575-34EB-4FBB-8766-805D7B7AD283}"/>
    <cellStyle name="Normal 21 16 3 4 2 2" xfId="30755" xr:uid="{46D760AF-2342-4295-9462-C518A5DCBD0F}"/>
    <cellStyle name="Normal 21 16 3 4 3" xfId="22667" xr:uid="{7C171D8B-B436-4281-B564-49954998E63F}"/>
    <cellStyle name="Normal 21 16 3 5" xfId="9189" xr:uid="{F6293867-DEE1-4CE9-A8DF-CA1460906F1D}"/>
    <cellStyle name="Normal 21 16 3 5 2" xfId="25365" xr:uid="{CEEE20CF-DBB7-4141-A7CC-4FF0F5D3C408}"/>
    <cellStyle name="Normal 21 16 3 6" xfId="17277" xr:uid="{37843212-CB67-4CC0-BAA0-E1D3E339306C}"/>
    <cellStyle name="Normal 21 16 4" xfId="1776" xr:uid="{00000000-0005-0000-0000-00008B110000}"/>
    <cellStyle name="Normal 21 16 4 2" xfId="4472" xr:uid="{00000000-0005-0000-0000-00008C110000}"/>
    <cellStyle name="Normal 21 16 4 2 2" xfId="12560" xr:uid="{C258695F-E0A9-413F-945C-1513BB3727E6}"/>
    <cellStyle name="Normal 21 16 4 2 2 2" xfId="28736" xr:uid="{66B78A2C-B9A1-489C-B339-393CCAE31B5E}"/>
    <cellStyle name="Normal 21 16 4 2 3" xfId="20648" xr:uid="{146024EB-C087-4BBD-9DDD-E706A8F01403}"/>
    <cellStyle name="Normal 21 16 4 3" xfId="7166" xr:uid="{00000000-0005-0000-0000-00008D110000}"/>
    <cellStyle name="Normal 21 16 4 3 2" xfId="15254" xr:uid="{AD0BABB8-6BCE-4E76-B9B5-2598A6B36AD2}"/>
    <cellStyle name="Normal 21 16 4 3 2 2" xfId="31430" xr:uid="{B6F979E3-7370-4462-87AA-CCA4DCA44B39}"/>
    <cellStyle name="Normal 21 16 4 3 3" xfId="23342" xr:uid="{D815E556-9EC5-49DF-9BAE-CB41EAAC8C9A}"/>
    <cellStyle name="Normal 21 16 4 4" xfId="9864" xr:uid="{C2FC48DC-931B-4E47-80DB-00A5A4E23E16}"/>
    <cellStyle name="Normal 21 16 4 4 2" xfId="26040" xr:uid="{FADA98D8-D2FD-4E35-8E87-356DC6FE7449}"/>
    <cellStyle name="Normal 21 16 4 5" xfId="17952" xr:uid="{D9FB5FAD-E51E-4E9D-9925-6046FB5FACA6}"/>
    <cellStyle name="Normal 21 16 5" xfId="3125" xr:uid="{00000000-0005-0000-0000-00008E110000}"/>
    <cellStyle name="Normal 21 16 5 2" xfId="11213" xr:uid="{FCAE3EB1-A909-49B7-9B65-A059661D83D9}"/>
    <cellStyle name="Normal 21 16 5 2 2" xfId="27389" xr:uid="{424CF50D-8BF7-4DBA-878C-BC08240E2589}"/>
    <cellStyle name="Normal 21 16 5 3" xfId="19301" xr:uid="{4CB36B43-CB55-402D-8B33-6606D7CAA3FD}"/>
    <cellStyle name="Normal 21 16 6" xfId="5819" xr:uid="{00000000-0005-0000-0000-00008F110000}"/>
    <cellStyle name="Normal 21 16 6 2" xfId="13907" xr:uid="{A779D04C-0B8C-4364-95E4-191A5F5C93EF}"/>
    <cellStyle name="Normal 21 16 6 2 2" xfId="30083" xr:uid="{C2D74B00-527B-42AF-8EEB-94B7465FDD5B}"/>
    <cellStyle name="Normal 21 16 6 3" xfId="21995" xr:uid="{57B9532F-F8C4-4FAE-B6E6-FC83BC48FA1C}"/>
    <cellStyle name="Normal 21 16 7" xfId="8517" xr:uid="{6A1E48BF-B315-4AF8-B99B-F43BD0ED61DB}"/>
    <cellStyle name="Normal 21 16 7 2" xfId="24693" xr:uid="{0843AF32-F18F-45CB-8EB8-C89A01E5951A}"/>
    <cellStyle name="Normal 21 16 8" xfId="16605" xr:uid="{F2677CFA-C8D1-4AE9-956F-91BE6622AE78}"/>
    <cellStyle name="Normal 21 17" xfId="451" xr:uid="{00000000-0005-0000-0000-000090110000}"/>
    <cellStyle name="Normal 21 17 2" xfId="1126" xr:uid="{00000000-0005-0000-0000-000091110000}"/>
    <cellStyle name="Normal 21 17 2 2" xfId="2474" xr:uid="{00000000-0005-0000-0000-000092110000}"/>
    <cellStyle name="Normal 21 17 2 2 2" xfId="5170" xr:uid="{00000000-0005-0000-0000-000093110000}"/>
    <cellStyle name="Normal 21 17 2 2 2 2" xfId="13258" xr:uid="{2D6A40AA-5779-4962-A66D-F919FD4EDE64}"/>
    <cellStyle name="Normal 21 17 2 2 2 2 2" xfId="29434" xr:uid="{C063AC2A-EA00-4396-B763-D8CABA1FB8AD}"/>
    <cellStyle name="Normal 21 17 2 2 2 3" xfId="21346" xr:uid="{99A02413-87B1-4567-84C3-B9167446DA43}"/>
    <cellStyle name="Normal 21 17 2 2 3" xfId="7864" xr:uid="{00000000-0005-0000-0000-000094110000}"/>
    <cellStyle name="Normal 21 17 2 2 3 2" xfId="15952" xr:uid="{1F833C04-2448-4615-AB25-16F83D2F18A8}"/>
    <cellStyle name="Normal 21 17 2 2 3 2 2" xfId="32128" xr:uid="{3CC89BBA-BB20-4421-8486-74DA744353BE}"/>
    <cellStyle name="Normal 21 17 2 2 3 3" xfId="24040" xr:uid="{822DF536-496A-4764-BAA1-F3A3EBD2C091}"/>
    <cellStyle name="Normal 21 17 2 2 4" xfId="10562" xr:uid="{B5E70980-D7A5-4DF6-AFA9-94FA6D8DADD7}"/>
    <cellStyle name="Normal 21 17 2 2 4 2" xfId="26738" xr:uid="{97D94C34-09D7-4204-B9D5-1E76BAA5B952}"/>
    <cellStyle name="Normal 21 17 2 2 5" xfId="18650" xr:uid="{CD3D09B2-DA42-4562-99DE-1061E2981E38}"/>
    <cellStyle name="Normal 21 17 2 3" xfId="3823" xr:uid="{00000000-0005-0000-0000-000095110000}"/>
    <cellStyle name="Normal 21 17 2 3 2" xfId="11911" xr:uid="{B0076C94-4904-49BD-B0BA-5F5193D6AC93}"/>
    <cellStyle name="Normal 21 17 2 3 2 2" xfId="28087" xr:uid="{72DAF1C8-AE15-4388-8065-60CC9936E296}"/>
    <cellStyle name="Normal 21 17 2 3 3" xfId="19999" xr:uid="{C43056EF-95BF-4495-ADA2-F680B315C3BF}"/>
    <cellStyle name="Normal 21 17 2 4" xfId="6517" xr:uid="{00000000-0005-0000-0000-000096110000}"/>
    <cellStyle name="Normal 21 17 2 4 2" xfId="14605" xr:uid="{0D85C432-7EF3-4061-B253-84048ADDFB84}"/>
    <cellStyle name="Normal 21 17 2 4 2 2" xfId="30781" xr:uid="{F3F85760-91B7-400D-AF16-7D82ABDD0211}"/>
    <cellStyle name="Normal 21 17 2 4 3" xfId="22693" xr:uid="{2891A7F7-D163-4B7E-B98A-581C1E3E90B2}"/>
    <cellStyle name="Normal 21 17 2 5" xfId="9215" xr:uid="{3B05B045-A380-42E8-A567-8492AAF554E3}"/>
    <cellStyle name="Normal 21 17 2 5 2" xfId="25391" xr:uid="{DF8ABB59-FC39-45B9-826E-6ECB2C014015}"/>
    <cellStyle name="Normal 21 17 2 6" xfId="17303" xr:uid="{9284B1F2-B82C-4FB6-A57C-1B9AA6E6F712}"/>
    <cellStyle name="Normal 21 17 3" xfId="1802" xr:uid="{00000000-0005-0000-0000-000097110000}"/>
    <cellStyle name="Normal 21 17 3 2" xfId="4498" xr:uid="{00000000-0005-0000-0000-000098110000}"/>
    <cellStyle name="Normal 21 17 3 2 2" xfId="12586" xr:uid="{5FF9B0DF-AD81-45B8-9868-E112EF01CEFF}"/>
    <cellStyle name="Normal 21 17 3 2 2 2" xfId="28762" xr:uid="{7EB09BF9-8390-4365-995D-E885AA747A2D}"/>
    <cellStyle name="Normal 21 17 3 2 3" xfId="20674" xr:uid="{FE7AE3E7-C76B-4374-8C71-8A27965A6DA2}"/>
    <cellStyle name="Normal 21 17 3 3" xfId="7192" xr:uid="{00000000-0005-0000-0000-000099110000}"/>
    <cellStyle name="Normal 21 17 3 3 2" xfId="15280" xr:uid="{7F24DD44-50DB-4317-9D4D-0D2759C523E8}"/>
    <cellStyle name="Normal 21 17 3 3 2 2" xfId="31456" xr:uid="{857A22AC-B526-4DFF-8F30-DBF62A1FD4A1}"/>
    <cellStyle name="Normal 21 17 3 3 3" xfId="23368" xr:uid="{789317B2-C84B-4F65-976F-1287078A2A1F}"/>
    <cellStyle name="Normal 21 17 3 4" xfId="9890" xr:uid="{8C0A4A17-CC85-4DC7-94AB-F7A6CD07EE43}"/>
    <cellStyle name="Normal 21 17 3 4 2" xfId="26066" xr:uid="{99C987DD-3290-49A0-A5D8-9266AE6A8F71}"/>
    <cellStyle name="Normal 21 17 3 5" xfId="17978" xr:uid="{14338E8E-9AA9-4A98-9259-72A1C2292271}"/>
    <cellStyle name="Normal 21 17 4" xfId="3151" xr:uid="{00000000-0005-0000-0000-00009A110000}"/>
    <cellStyle name="Normal 21 17 4 2" xfId="11239" xr:uid="{45231C4F-5E1F-41BB-8D6A-1F5D1B447A13}"/>
    <cellStyle name="Normal 21 17 4 2 2" xfId="27415" xr:uid="{15B446A5-2443-4726-89D4-729C64263124}"/>
    <cellStyle name="Normal 21 17 4 3" xfId="19327" xr:uid="{C24A048B-C6FB-4BF0-AEE7-7AE265BC569B}"/>
    <cellStyle name="Normal 21 17 5" xfId="5845" xr:uid="{00000000-0005-0000-0000-00009B110000}"/>
    <cellStyle name="Normal 21 17 5 2" xfId="13933" xr:uid="{89660FF8-B7FA-44EC-938E-C3B360331CE8}"/>
    <cellStyle name="Normal 21 17 5 2 2" xfId="30109" xr:uid="{25D6103E-5668-4BF3-A3F2-7C8F650A5D5F}"/>
    <cellStyle name="Normal 21 17 5 3" xfId="22021" xr:uid="{3BAA2591-9D0C-4F07-80E2-81CAB31CD5E0}"/>
    <cellStyle name="Normal 21 17 6" xfId="8543" xr:uid="{793FC9AB-1D8A-454B-884B-7A8F42EBFC47}"/>
    <cellStyle name="Normal 21 17 6 2" xfId="24719" xr:uid="{B3C1AB6E-447B-4E9E-9D0A-C1B40A80A1CC}"/>
    <cellStyle name="Normal 21 17 7" xfId="16631" xr:uid="{8ECB3295-DE61-48A4-9BDC-3AD548734228}"/>
    <cellStyle name="Normal 21 18" xfId="790" xr:uid="{00000000-0005-0000-0000-00009C110000}"/>
    <cellStyle name="Normal 21 18 2" xfId="2138" xr:uid="{00000000-0005-0000-0000-00009D110000}"/>
    <cellStyle name="Normal 21 18 2 2" xfId="4834" xr:uid="{00000000-0005-0000-0000-00009E110000}"/>
    <cellStyle name="Normal 21 18 2 2 2" xfId="12922" xr:uid="{1A8AC820-014D-46AA-89B7-568C795B7797}"/>
    <cellStyle name="Normal 21 18 2 2 2 2" xfId="29098" xr:uid="{646C0ADB-33F1-45B0-BEFF-A613ADB37D0B}"/>
    <cellStyle name="Normal 21 18 2 2 3" xfId="21010" xr:uid="{876D8ACF-EDD7-43FC-9A6A-B5E331C0EE90}"/>
    <cellStyle name="Normal 21 18 2 3" xfId="7528" xr:uid="{00000000-0005-0000-0000-00009F110000}"/>
    <cellStyle name="Normal 21 18 2 3 2" xfId="15616" xr:uid="{8B0B23D9-BFEC-4848-B4CE-E18218F49260}"/>
    <cellStyle name="Normal 21 18 2 3 2 2" xfId="31792" xr:uid="{5DB7F82D-5BF5-42AB-B0D0-6577EF4A171D}"/>
    <cellStyle name="Normal 21 18 2 3 3" xfId="23704" xr:uid="{5685C9C9-FF7A-47C4-A8E2-FD84A166BCDD}"/>
    <cellStyle name="Normal 21 18 2 4" xfId="10226" xr:uid="{A25E78FB-8C3E-4480-AABF-663505B2AE59}"/>
    <cellStyle name="Normal 21 18 2 4 2" xfId="26402" xr:uid="{24A9EBF6-5B9C-4460-ACE6-E6DCC07265C0}"/>
    <cellStyle name="Normal 21 18 2 5" xfId="18314" xr:uid="{76EA78F8-DA0E-470E-AE83-96EEC714E255}"/>
    <cellStyle name="Normal 21 18 3" xfId="3487" xr:uid="{00000000-0005-0000-0000-0000A0110000}"/>
    <cellStyle name="Normal 21 18 3 2" xfId="11575" xr:uid="{650DB1B6-9631-4C76-B33A-E0E7DD1842A0}"/>
    <cellStyle name="Normal 21 18 3 2 2" xfId="27751" xr:uid="{82CA51ED-1D00-4615-82A9-2C9244FAFFB3}"/>
    <cellStyle name="Normal 21 18 3 3" xfId="19663" xr:uid="{6C085474-6F71-4150-8BBC-634E2953325C}"/>
    <cellStyle name="Normal 21 18 4" xfId="6181" xr:uid="{00000000-0005-0000-0000-0000A1110000}"/>
    <cellStyle name="Normal 21 18 4 2" xfId="14269" xr:uid="{FB28FFEA-6817-4F6F-9778-C8193B7D1B5C}"/>
    <cellStyle name="Normal 21 18 4 2 2" xfId="30445" xr:uid="{92BED012-85B7-4499-9EF7-7FF3E02CEF2B}"/>
    <cellStyle name="Normal 21 18 4 3" xfId="22357" xr:uid="{84C8B746-585A-4365-A33F-1611FABBC365}"/>
    <cellStyle name="Normal 21 18 5" xfId="8879" xr:uid="{4DD6D0EC-9760-469C-8213-B1972A404F7E}"/>
    <cellStyle name="Normal 21 18 5 2" xfId="25055" xr:uid="{CECD461B-8DC7-4805-9AAC-411227BA3105}"/>
    <cellStyle name="Normal 21 18 6" xfId="16967" xr:uid="{CB7B74A4-FC04-4D48-A8C3-8EFE5F4BABDD}"/>
    <cellStyle name="Normal 21 19" xfId="1466" xr:uid="{00000000-0005-0000-0000-0000A2110000}"/>
    <cellStyle name="Normal 21 19 2" xfId="4162" xr:uid="{00000000-0005-0000-0000-0000A3110000}"/>
    <cellStyle name="Normal 21 19 2 2" xfId="12250" xr:uid="{CC31AF9F-723B-419A-9331-4047048E2E1D}"/>
    <cellStyle name="Normal 21 19 2 2 2" xfId="28426" xr:uid="{8EEE9108-1176-43B4-AB21-6172F99C051D}"/>
    <cellStyle name="Normal 21 19 2 3" xfId="20338" xr:uid="{32563B76-A1DB-4215-9935-14181AF083C0}"/>
    <cellStyle name="Normal 21 19 3" xfId="6856" xr:uid="{00000000-0005-0000-0000-0000A4110000}"/>
    <cellStyle name="Normal 21 19 3 2" xfId="14944" xr:uid="{E5E25EC2-FE93-421E-89A1-322E626DBE64}"/>
    <cellStyle name="Normal 21 19 3 2 2" xfId="31120" xr:uid="{B8EAB70A-2D99-4863-9590-D3ACED7C4EC4}"/>
    <cellStyle name="Normal 21 19 3 3" xfId="23032" xr:uid="{F545F5EF-2A43-445D-AABA-220D58615D2C}"/>
    <cellStyle name="Normal 21 19 4" xfId="9554" xr:uid="{AD4DCF96-FD86-48D2-84A5-8809D8461250}"/>
    <cellStyle name="Normal 21 19 4 2" xfId="25730" xr:uid="{EF59299B-439B-42DB-9FD6-4C50DD6438C0}"/>
    <cellStyle name="Normal 21 19 5" xfId="17642" xr:uid="{9A836ECC-DAC8-49A7-A8AE-0935CDD49D25}"/>
    <cellStyle name="Normal 21 2" xfId="78" xr:uid="{00000000-0005-0000-0000-0000A5110000}"/>
    <cellStyle name="Normal 21 2 2" xfId="484" xr:uid="{00000000-0005-0000-0000-0000A6110000}"/>
    <cellStyle name="Normal 21 2 2 2" xfId="1159" xr:uid="{00000000-0005-0000-0000-0000A7110000}"/>
    <cellStyle name="Normal 21 2 2 2 2" xfId="2507" xr:uid="{00000000-0005-0000-0000-0000A8110000}"/>
    <cellStyle name="Normal 21 2 2 2 2 2" xfId="5203" xr:uid="{00000000-0005-0000-0000-0000A9110000}"/>
    <cellStyle name="Normal 21 2 2 2 2 2 2" xfId="13291" xr:uid="{2C87C116-C28B-4C76-BCC1-F93EAF3C8E2B}"/>
    <cellStyle name="Normal 21 2 2 2 2 2 2 2" xfId="29467" xr:uid="{F032274C-7930-4DD2-9C17-F13676ACF810}"/>
    <cellStyle name="Normal 21 2 2 2 2 2 3" xfId="21379" xr:uid="{45A559F0-5B3C-47AF-BE03-81F2E3D5F39D}"/>
    <cellStyle name="Normal 21 2 2 2 2 3" xfId="7897" xr:uid="{00000000-0005-0000-0000-0000AA110000}"/>
    <cellStyle name="Normal 21 2 2 2 2 3 2" xfId="15985" xr:uid="{C8023150-7EF0-4264-B117-2662C6498805}"/>
    <cellStyle name="Normal 21 2 2 2 2 3 2 2" xfId="32161" xr:uid="{57CF19DC-9AA0-40D0-93AE-EE4A49BF25F5}"/>
    <cellStyle name="Normal 21 2 2 2 2 3 3" xfId="24073" xr:uid="{588C18C6-684A-4F2A-B74A-08C07DCA321D}"/>
    <cellStyle name="Normal 21 2 2 2 2 4" xfId="10595" xr:uid="{8EDB1BDB-A541-4033-AB2C-EBB68967F702}"/>
    <cellStyle name="Normal 21 2 2 2 2 4 2" xfId="26771" xr:uid="{341C0C36-D552-4DCB-AACB-7F4428EA8A5C}"/>
    <cellStyle name="Normal 21 2 2 2 2 5" xfId="18683" xr:uid="{68B18CCF-6A8A-4139-9F0D-799AE21B99D5}"/>
    <cellStyle name="Normal 21 2 2 2 3" xfId="3856" xr:uid="{00000000-0005-0000-0000-0000AB110000}"/>
    <cellStyle name="Normal 21 2 2 2 3 2" xfId="11944" xr:uid="{51513DD4-DEED-4895-A9BA-F8A9F9DCD7A2}"/>
    <cellStyle name="Normal 21 2 2 2 3 2 2" xfId="28120" xr:uid="{623CC9A9-8EC8-4143-9CB7-B8F045F78432}"/>
    <cellStyle name="Normal 21 2 2 2 3 3" xfId="20032" xr:uid="{329D061F-92B2-47A9-AF98-5A29627E7613}"/>
    <cellStyle name="Normal 21 2 2 2 4" xfId="6550" xr:uid="{00000000-0005-0000-0000-0000AC110000}"/>
    <cellStyle name="Normal 21 2 2 2 4 2" xfId="14638" xr:uid="{A99F108C-9F3D-43DD-8620-CAF11725941B}"/>
    <cellStyle name="Normal 21 2 2 2 4 2 2" xfId="30814" xr:uid="{1207D65E-A884-4C4C-85B8-4E09735F342B}"/>
    <cellStyle name="Normal 21 2 2 2 4 3" xfId="22726" xr:uid="{BEB4FB6A-8A7E-4823-9C0D-CB70CECBAB6F}"/>
    <cellStyle name="Normal 21 2 2 2 5" xfId="9248" xr:uid="{B67B35C7-8053-4445-B02F-7E7CD1DC5A21}"/>
    <cellStyle name="Normal 21 2 2 2 5 2" xfId="25424" xr:uid="{64F5B9AC-13FD-483A-940F-1B7C82557CD7}"/>
    <cellStyle name="Normal 21 2 2 2 6" xfId="17336" xr:uid="{65C6A679-D297-4D2E-B34B-F5F65E6B7651}"/>
    <cellStyle name="Normal 21 2 2 3" xfId="1835" xr:uid="{00000000-0005-0000-0000-0000AD110000}"/>
    <cellStyle name="Normal 21 2 2 3 2" xfId="4531" xr:uid="{00000000-0005-0000-0000-0000AE110000}"/>
    <cellStyle name="Normal 21 2 2 3 2 2" xfId="12619" xr:uid="{7EDC5D54-FCB2-4712-A164-94DF671677E0}"/>
    <cellStyle name="Normal 21 2 2 3 2 2 2" xfId="28795" xr:uid="{30147270-6676-46C5-9366-38E5FD3CD2E8}"/>
    <cellStyle name="Normal 21 2 2 3 2 3" xfId="20707" xr:uid="{0081BD6E-C8E8-4E40-B0D7-8564CB31946F}"/>
    <cellStyle name="Normal 21 2 2 3 3" xfId="7225" xr:uid="{00000000-0005-0000-0000-0000AF110000}"/>
    <cellStyle name="Normal 21 2 2 3 3 2" xfId="15313" xr:uid="{028D5C47-332C-41A4-8072-C181EB0B964C}"/>
    <cellStyle name="Normal 21 2 2 3 3 2 2" xfId="31489" xr:uid="{2D419A63-81D6-4547-975C-D61510FD8B6B}"/>
    <cellStyle name="Normal 21 2 2 3 3 3" xfId="23401" xr:uid="{B4BA398F-A87B-4A05-9B57-23D066490008}"/>
    <cellStyle name="Normal 21 2 2 3 4" xfId="9923" xr:uid="{6D493CB0-577D-4E6C-9163-01BF15F5F694}"/>
    <cellStyle name="Normal 21 2 2 3 4 2" xfId="26099" xr:uid="{06648F40-1EF7-4B63-8686-482B447759F4}"/>
    <cellStyle name="Normal 21 2 2 3 5" xfId="18011" xr:uid="{2D7B4096-29F7-4C16-9CD5-AA1FDD876AB5}"/>
    <cellStyle name="Normal 21 2 2 4" xfId="3184" xr:uid="{00000000-0005-0000-0000-0000B0110000}"/>
    <cellStyle name="Normal 21 2 2 4 2" xfId="11272" xr:uid="{16FF0CA8-0656-4E97-8694-BEF4492D3C0F}"/>
    <cellStyle name="Normal 21 2 2 4 2 2" xfId="27448" xr:uid="{E831F08F-BAC3-4A4C-BBDE-3D668DB4BA68}"/>
    <cellStyle name="Normal 21 2 2 4 3" xfId="19360" xr:uid="{06E3C9E0-6D8F-49E6-95F5-51968269AB6D}"/>
    <cellStyle name="Normal 21 2 2 5" xfId="5878" xr:uid="{00000000-0005-0000-0000-0000B1110000}"/>
    <cellStyle name="Normal 21 2 2 5 2" xfId="13966" xr:uid="{3C143C91-FF30-4F1A-AA93-C4AA380DCF6B}"/>
    <cellStyle name="Normal 21 2 2 5 2 2" xfId="30142" xr:uid="{69EDD089-7182-4C7F-8200-4A03B70ECD86}"/>
    <cellStyle name="Normal 21 2 2 5 3" xfId="22054" xr:uid="{780F991F-101C-4946-A42A-98D497246677}"/>
    <cellStyle name="Normal 21 2 2 6" xfId="8576" xr:uid="{CA181955-9D7B-4555-A68D-90ABE9258AC0}"/>
    <cellStyle name="Normal 21 2 2 6 2" xfId="24752" xr:uid="{1EF3F3CC-9152-4104-95C3-E15CF17ED4C1}"/>
    <cellStyle name="Normal 21 2 2 7" xfId="16664" xr:uid="{9DBF2D1D-B5F2-469D-9427-02D513C36B6C}"/>
    <cellStyle name="Normal 21 2 3" xfId="823" xr:uid="{00000000-0005-0000-0000-0000B2110000}"/>
    <cellStyle name="Normal 21 2 3 2" xfId="2171" xr:uid="{00000000-0005-0000-0000-0000B3110000}"/>
    <cellStyle name="Normal 21 2 3 2 2" xfId="4867" xr:uid="{00000000-0005-0000-0000-0000B4110000}"/>
    <cellStyle name="Normal 21 2 3 2 2 2" xfId="12955" xr:uid="{EAD535EB-5289-4A8D-9C00-C22E3A72B9D8}"/>
    <cellStyle name="Normal 21 2 3 2 2 2 2" xfId="29131" xr:uid="{B57F6062-123B-4F4E-897B-87D5BBF5AD92}"/>
    <cellStyle name="Normal 21 2 3 2 2 3" xfId="21043" xr:uid="{D9ADDA69-19CE-4684-B77D-17EA6E6C2004}"/>
    <cellStyle name="Normal 21 2 3 2 3" xfId="7561" xr:uid="{00000000-0005-0000-0000-0000B5110000}"/>
    <cellStyle name="Normal 21 2 3 2 3 2" xfId="15649" xr:uid="{9003F910-DAFA-49B1-99A9-D3D4646E46EE}"/>
    <cellStyle name="Normal 21 2 3 2 3 2 2" xfId="31825" xr:uid="{3E8D909A-82B0-46DC-AC8A-3FFFCD1ACA1E}"/>
    <cellStyle name="Normal 21 2 3 2 3 3" xfId="23737" xr:uid="{B2147FC0-2465-4D07-B494-FC6DAEB67D4E}"/>
    <cellStyle name="Normal 21 2 3 2 4" xfId="10259" xr:uid="{443DE7DA-AFDA-430D-A784-FC279210FAA7}"/>
    <cellStyle name="Normal 21 2 3 2 4 2" xfId="26435" xr:uid="{AD17DC39-28B6-42C1-95E9-9AC5082EDCDF}"/>
    <cellStyle name="Normal 21 2 3 2 5" xfId="18347" xr:uid="{E9931A7A-38AD-42C8-9F59-B91A7177E2C8}"/>
    <cellStyle name="Normal 21 2 3 3" xfId="3520" xr:uid="{00000000-0005-0000-0000-0000B6110000}"/>
    <cellStyle name="Normal 21 2 3 3 2" xfId="11608" xr:uid="{EE31C548-3EFE-4523-ABE5-B577EBE92941}"/>
    <cellStyle name="Normal 21 2 3 3 2 2" xfId="27784" xr:uid="{2034EEA2-0F73-4AB1-A3A1-654DF28635A5}"/>
    <cellStyle name="Normal 21 2 3 3 3" xfId="19696" xr:uid="{F967B3E7-9349-43C8-8C71-4310E140F508}"/>
    <cellStyle name="Normal 21 2 3 4" xfId="6214" xr:uid="{00000000-0005-0000-0000-0000B7110000}"/>
    <cellStyle name="Normal 21 2 3 4 2" xfId="14302" xr:uid="{FF5D2DBD-2F2D-4969-A122-EAA1CBAB8E57}"/>
    <cellStyle name="Normal 21 2 3 4 2 2" xfId="30478" xr:uid="{7A6BB481-0C2B-4F88-8D0B-87BED5270309}"/>
    <cellStyle name="Normal 21 2 3 4 3" xfId="22390" xr:uid="{F43EB4DC-F61B-4C5A-B86A-2719259655C2}"/>
    <cellStyle name="Normal 21 2 3 5" xfId="8912" xr:uid="{77C843CB-32AB-44F1-A00A-D11745AB2E99}"/>
    <cellStyle name="Normal 21 2 3 5 2" xfId="25088" xr:uid="{58BBC891-D059-48B1-84F0-8105E3457F16}"/>
    <cellStyle name="Normal 21 2 3 6" xfId="17000" xr:uid="{E8684D88-736C-4503-848D-20850F1A8047}"/>
    <cellStyle name="Normal 21 2 4" xfId="1499" xr:uid="{00000000-0005-0000-0000-0000B8110000}"/>
    <cellStyle name="Normal 21 2 4 2" xfId="4195" xr:uid="{00000000-0005-0000-0000-0000B9110000}"/>
    <cellStyle name="Normal 21 2 4 2 2" xfId="12283" xr:uid="{2B55B446-B747-4808-B500-EBEB080BDA99}"/>
    <cellStyle name="Normal 21 2 4 2 2 2" xfId="28459" xr:uid="{5665A496-5DAE-44C1-BA61-4EBAB2D6D538}"/>
    <cellStyle name="Normal 21 2 4 2 3" xfId="20371" xr:uid="{89CE0E6B-B45B-4955-9F6A-38F3E085ACA0}"/>
    <cellStyle name="Normal 21 2 4 3" xfId="6889" xr:uid="{00000000-0005-0000-0000-0000BA110000}"/>
    <cellStyle name="Normal 21 2 4 3 2" xfId="14977" xr:uid="{5EE1E19A-3E94-49C0-90DD-05AEE8637F9B}"/>
    <cellStyle name="Normal 21 2 4 3 2 2" xfId="31153" xr:uid="{CCD736D6-C2D9-4435-82AC-6D5B5DDFC9F9}"/>
    <cellStyle name="Normal 21 2 4 3 3" xfId="23065" xr:uid="{BA8A4842-F896-42C3-B977-EF8961C71ACE}"/>
    <cellStyle name="Normal 21 2 4 4" xfId="9587" xr:uid="{20CF5704-F987-47C4-85DE-6671C867B2EE}"/>
    <cellStyle name="Normal 21 2 4 4 2" xfId="25763" xr:uid="{6CC2694A-9CAA-49C5-A799-9B6E2BEBC068}"/>
    <cellStyle name="Normal 21 2 4 5" xfId="17675" xr:uid="{3BA02951-F81D-479F-B346-11C9EC91EB26}"/>
    <cellStyle name="Normal 21 2 5" xfId="2848" xr:uid="{00000000-0005-0000-0000-0000BB110000}"/>
    <cellStyle name="Normal 21 2 5 2" xfId="10936" xr:uid="{991E24FB-7594-4729-9294-DBF9F435825E}"/>
    <cellStyle name="Normal 21 2 5 2 2" xfId="27112" xr:uid="{4BF63AE7-20E4-4EF6-B7D1-54E2BAB20D7A}"/>
    <cellStyle name="Normal 21 2 5 3" xfId="19024" xr:uid="{22EE9378-5105-4DE5-BA75-76FBEAE1EFB9}"/>
    <cellStyle name="Normal 21 2 6" xfId="5542" xr:uid="{00000000-0005-0000-0000-0000BC110000}"/>
    <cellStyle name="Normal 21 2 6 2" xfId="13630" xr:uid="{15DC990D-D4F0-46ED-A40F-50505903483B}"/>
    <cellStyle name="Normal 21 2 6 2 2" xfId="29806" xr:uid="{FCC611C3-85A0-4EF9-B340-81007846E844}"/>
    <cellStyle name="Normal 21 2 6 3" xfId="21718" xr:uid="{C707799E-F6E0-48DE-AA8E-D74057BB2330}"/>
    <cellStyle name="Normal 21 2 7" xfId="8240" xr:uid="{06E1708B-028B-4886-839B-66882007661C}"/>
    <cellStyle name="Normal 21 2 7 2" xfId="24416" xr:uid="{99D1F570-A617-4D1E-9A58-C9C66B0413F5}"/>
    <cellStyle name="Normal 21 2 8" xfId="16328" xr:uid="{86DD0377-D24E-4CFA-A705-FCDB4ADB971B}"/>
    <cellStyle name="Normal 21 20" xfId="2815" xr:uid="{00000000-0005-0000-0000-0000BD110000}"/>
    <cellStyle name="Normal 21 20 2" xfId="10903" xr:uid="{45ABDB06-6DDC-4FB0-AE2B-DFD8E1B00D34}"/>
    <cellStyle name="Normal 21 20 2 2" xfId="27079" xr:uid="{0FB4BC0B-99AC-43F8-9E84-E5E88DBBBB92}"/>
    <cellStyle name="Normal 21 20 3" xfId="18991" xr:uid="{52080BFD-DC44-471C-893B-C16F2F8D39D0}"/>
    <cellStyle name="Normal 21 21" xfId="5509" xr:uid="{00000000-0005-0000-0000-0000BE110000}"/>
    <cellStyle name="Normal 21 21 2" xfId="13597" xr:uid="{CBBCA113-A025-478A-964E-BD97276AD9C8}"/>
    <cellStyle name="Normal 21 21 2 2" xfId="29773" xr:uid="{17B70C1C-7268-4C38-AC0B-6F8B453B37E6}"/>
    <cellStyle name="Normal 21 21 3" xfId="21685" xr:uid="{B19F5A8D-7D91-4676-B186-F52E7FA07D74}"/>
    <cellStyle name="Normal 21 22" xfId="8207" xr:uid="{E409090E-9F30-4ECC-A975-3912696BB8E5}"/>
    <cellStyle name="Normal 21 22 2" xfId="24383" xr:uid="{C41A73C0-13A5-4A17-84F1-8850C5A422DC}"/>
    <cellStyle name="Normal 21 23" xfId="16295" xr:uid="{BCA61C44-738E-4450-92AE-FD3E1F9F616C}"/>
    <cellStyle name="Normal 21 3" xfId="104" xr:uid="{00000000-0005-0000-0000-0000BF110000}"/>
    <cellStyle name="Normal 21 3 2" xfId="508" xr:uid="{00000000-0005-0000-0000-0000C0110000}"/>
    <cellStyle name="Normal 21 3 2 2" xfId="1183" xr:uid="{00000000-0005-0000-0000-0000C1110000}"/>
    <cellStyle name="Normal 21 3 2 2 2" xfId="2531" xr:uid="{00000000-0005-0000-0000-0000C2110000}"/>
    <cellStyle name="Normal 21 3 2 2 2 2" xfId="5227" xr:uid="{00000000-0005-0000-0000-0000C3110000}"/>
    <cellStyle name="Normal 21 3 2 2 2 2 2" xfId="13315" xr:uid="{8DE14F23-DF2A-4882-ACBB-008BF9C4F199}"/>
    <cellStyle name="Normal 21 3 2 2 2 2 2 2" xfId="29491" xr:uid="{401364F4-4C09-427F-8E39-54626146028B}"/>
    <cellStyle name="Normal 21 3 2 2 2 2 3" xfId="21403" xr:uid="{452FC243-93DC-40DA-B706-44D02C1B6643}"/>
    <cellStyle name="Normal 21 3 2 2 2 3" xfId="7921" xr:uid="{00000000-0005-0000-0000-0000C4110000}"/>
    <cellStyle name="Normal 21 3 2 2 2 3 2" xfId="16009" xr:uid="{9369ED2A-D456-4377-A63F-1AB6BD94B637}"/>
    <cellStyle name="Normal 21 3 2 2 2 3 2 2" xfId="32185" xr:uid="{0B779715-8572-4EBB-B10F-9403AF82958E}"/>
    <cellStyle name="Normal 21 3 2 2 2 3 3" xfId="24097" xr:uid="{A549E8B2-24C2-4E9A-ADC2-EFC44C9757D0}"/>
    <cellStyle name="Normal 21 3 2 2 2 4" xfId="10619" xr:uid="{00A76207-0271-4B9D-AF4D-CB57EB9B9AC6}"/>
    <cellStyle name="Normal 21 3 2 2 2 4 2" xfId="26795" xr:uid="{690E297C-8093-48D0-9F7D-D8FA282C312D}"/>
    <cellStyle name="Normal 21 3 2 2 2 5" xfId="18707" xr:uid="{AC7038F6-1B22-4899-8A84-BCDEC05D2ADE}"/>
    <cellStyle name="Normal 21 3 2 2 3" xfId="3880" xr:uid="{00000000-0005-0000-0000-0000C5110000}"/>
    <cellStyle name="Normal 21 3 2 2 3 2" xfId="11968" xr:uid="{DC7806F3-2A71-43FB-B748-DDAEB2F75600}"/>
    <cellStyle name="Normal 21 3 2 2 3 2 2" xfId="28144" xr:uid="{D7D334B8-E4E4-44A5-B4C9-838D07BE39B3}"/>
    <cellStyle name="Normal 21 3 2 2 3 3" xfId="20056" xr:uid="{D032355C-53E0-4909-994E-599F3D2659EA}"/>
    <cellStyle name="Normal 21 3 2 2 4" xfId="6574" xr:uid="{00000000-0005-0000-0000-0000C6110000}"/>
    <cellStyle name="Normal 21 3 2 2 4 2" xfId="14662" xr:uid="{5E2E0121-EDD0-4A42-B882-0FE1602B5676}"/>
    <cellStyle name="Normal 21 3 2 2 4 2 2" xfId="30838" xr:uid="{4AE88A11-9925-4F9E-81CD-D26613FC87DB}"/>
    <cellStyle name="Normal 21 3 2 2 4 3" xfId="22750" xr:uid="{792E7829-CDB5-4584-9705-8A83897C67E4}"/>
    <cellStyle name="Normal 21 3 2 2 5" xfId="9272" xr:uid="{8D32B427-25CD-4490-ABE2-0E88C8B023DC}"/>
    <cellStyle name="Normal 21 3 2 2 5 2" xfId="25448" xr:uid="{62F6F9B8-ABB2-4E05-B037-4442E799AEE3}"/>
    <cellStyle name="Normal 21 3 2 2 6" xfId="17360" xr:uid="{34B9F89B-775A-4518-A950-5B9F7446FCE6}"/>
    <cellStyle name="Normal 21 3 2 3" xfId="1859" xr:uid="{00000000-0005-0000-0000-0000C7110000}"/>
    <cellStyle name="Normal 21 3 2 3 2" xfId="4555" xr:uid="{00000000-0005-0000-0000-0000C8110000}"/>
    <cellStyle name="Normal 21 3 2 3 2 2" xfId="12643" xr:uid="{093E8506-F027-4E41-91DE-3C54D871EE4B}"/>
    <cellStyle name="Normal 21 3 2 3 2 2 2" xfId="28819" xr:uid="{CB460985-5E49-4EBD-95A5-9204EDC04A13}"/>
    <cellStyle name="Normal 21 3 2 3 2 3" xfId="20731" xr:uid="{7A507FC9-5CFB-441A-95F8-AF12ABE155ED}"/>
    <cellStyle name="Normal 21 3 2 3 3" xfId="7249" xr:uid="{00000000-0005-0000-0000-0000C9110000}"/>
    <cellStyle name="Normal 21 3 2 3 3 2" xfId="15337" xr:uid="{E1118441-A639-4F3F-ABC7-48AA3BBA8860}"/>
    <cellStyle name="Normal 21 3 2 3 3 2 2" xfId="31513" xr:uid="{8A06B838-75B8-40B7-BD56-639FFAA7D81D}"/>
    <cellStyle name="Normal 21 3 2 3 3 3" xfId="23425" xr:uid="{1BB73E21-69D2-46E0-A2FA-87B9EEC5EAE5}"/>
    <cellStyle name="Normal 21 3 2 3 4" xfId="9947" xr:uid="{F7CE48F4-5CF8-4990-A55F-7475D5A2EB48}"/>
    <cellStyle name="Normal 21 3 2 3 4 2" xfId="26123" xr:uid="{147220E7-F74A-4E4F-8A1E-0FB971E60CDB}"/>
    <cellStyle name="Normal 21 3 2 3 5" xfId="18035" xr:uid="{8F00EF52-A336-42ED-AF92-0BA53687E484}"/>
    <cellStyle name="Normal 21 3 2 4" xfId="3208" xr:uid="{00000000-0005-0000-0000-0000CA110000}"/>
    <cellStyle name="Normal 21 3 2 4 2" xfId="11296" xr:uid="{39903E1C-CA10-4A5D-9E95-3B4B3A32F7B1}"/>
    <cellStyle name="Normal 21 3 2 4 2 2" xfId="27472" xr:uid="{1EBF3AC9-3F62-4173-9366-802151881A57}"/>
    <cellStyle name="Normal 21 3 2 4 3" xfId="19384" xr:uid="{8401A37F-B9C3-4C32-AF76-44AB3508474A}"/>
    <cellStyle name="Normal 21 3 2 5" xfId="5902" xr:uid="{00000000-0005-0000-0000-0000CB110000}"/>
    <cellStyle name="Normal 21 3 2 5 2" xfId="13990" xr:uid="{19CDC1F6-C576-42A7-89BE-5C9515069EE9}"/>
    <cellStyle name="Normal 21 3 2 5 2 2" xfId="30166" xr:uid="{4255F190-823D-4AA0-AC8F-040AAAF089EC}"/>
    <cellStyle name="Normal 21 3 2 5 3" xfId="22078" xr:uid="{578678ED-2130-4C4C-81AA-212F3B65AC74}"/>
    <cellStyle name="Normal 21 3 2 6" xfId="8600" xr:uid="{976E5A7F-0697-41B0-BC92-1423341D32A4}"/>
    <cellStyle name="Normal 21 3 2 6 2" xfId="24776" xr:uid="{6146C9EA-2477-4A87-8017-1CC7FFB231DB}"/>
    <cellStyle name="Normal 21 3 2 7" xfId="16688" xr:uid="{314E5F70-5375-48EE-8158-42C6881FD309}"/>
    <cellStyle name="Normal 21 3 3" xfId="847" xr:uid="{00000000-0005-0000-0000-0000CC110000}"/>
    <cellStyle name="Normal 21 3 3 2" xfId="2195" xr:uid="{00000000-0005-0000-0000-0000CD110000}"/>
    <cellStyle name="Normal 21 3 3 2 2" xfId="4891" xr:uid="{00000000-0005-0000-0000-0000CE110000}"/>
    <cellStyle name="Normal 21 3 3 2 2 2" xfId="12979" xr:uid="{571E9AB3-69BB-44CE-B4F0-14DD273734E9}"/>
    <cellStyle name="Normal 21 3 3 2 2 2 2" xfId="29155" xr:uid="{760B071A-EDEA-460A-AD0D-DE1F21123A1A}"/>
    <cellStyle name="Normal 21 3 3 2 2 3" xfId="21067" xr:uid="{837D4DC4-C01F-44B3-B033-D3B02DBB2E6A}"/>
    <cellStyle name="Normal 21 3 3 2 3" xfId="7585" xr:uid="{00000000-0005-0000-0000-0000CF110000}"/>
    <cellStyle name="Normal 21 3 3 2 3 2" xfId="15673" xr:uid="{0CBC4790-056B-4EA8-9255-5BA83FD6FE16}"/>
    <cellStyle name="Normal 21 3 3 2 3 2 2" xfId="31849" xr:uid="{CB252C25-FBE1-47DD-A61A-511390480729}"/>
    <cellStyle name="Normal 21 3 3 2 3 3" xfId="23761" xr:uid="{D015AEB2-501F-4B68-928F-EA78EB356BDD}"/>
    <cellStyle name="Normal 21 3 3 2 4" xfId="10283" xr:uid="{32CF0BAF-39C5-4562-90C8-702DDE531D74}"/>
    <cellStyle name="Normal 21 3 3 2 4 2" xfId="26459" xr:uid="{A9F5CD17-6F64-4E6F-A14E-BB3C60A6D1F8}"/>
    <cellStyle name="Normal 21 3 3 2 5" xfId="18371" xr:uid="{A0CBA7BD-E7BD-47B7-86C8-AE3B65892066}"/>
    <cellStyle name="Normal 21 3 3 3" xfId="3544" xr:uid="{00000000-0005-0000-0000-0000D0110000}"/>
    <cellStyle name="Normal 21 3 3 3 2" xfId="11632" xr:uid="{615CF32F-03D4-4D89-8840-8749A357E93B}"/>
    <cellStyle name="Normal 21 3 3 3 2 2" xfId="27808" xr:uid="{B2E27E64-C776-4AF5-BBA9-0B10B3EEB52F}"/>
    <cellStyle name="Normal 21 3 3 3 3" xfId="19720" xr:uid="{BE611057-BFAA-46B2-BFA7-F8CFDA3A6FD6}"/>
    <cellStyle name="Normal 21 3 3 4" xfId="6238" xr:uid="{00000000-0005-0000-0000-0000D1110000}"/>
    <cellStyle name="Normal 21 3 3 4 2" xfId="14326" xr:uid="{6A593982-D312-4173-A381-C7BC06BA215C}"/>
    <cellStyle name="Normal 21 3 3 4 2 2" xfId="30502" xr:uid="{FB6A30FD-8221-41EB-80F4-DFFE11D0C94F}"/>
    <cellStyle name="Normal 21 3 3 4 3" xfId="22414" xr:uid="{54E7ADE7-D73B-432D-976C-7283CF57C6C3}"/>
    <cellStyle name="Normal 21 3 3 5" xfId="8936" xr:uid="{AFA62C54-B9C8-4624-95FE-AF449E9E99E8}"/>
    <cellStyle name="Normal 21 3 3 5 2" xfId="25112" xr:uid="{C5750628-423A-4706-9029-955B268BDD4A}"/>
    <cellStyle name="Normal 21 3 3 6" xfId="17024" xr:uid="{9A6EEC79-F6D9-4B83-ADA0-C89FA0FE10AB}"/>
    <cellStyle name="Normal 21 3 4" xfId="1523" xr:uid="{00000000-0005-0000-0000-0000D2110000}"/>
    <cellStyle name="Normal 21 3 4 2" xfId="4219" xr:uid="{00000000-0005-0000-0000-0000D3110000}"/>
    <cellStyle name="Normal 21 3 4 2 2" xfId="12307" xr:uid="{4B6D754F-0E8D-4D0C-9EC5-D507E880E4E4}"/>
    <cellStyle name="Normal 21 3 4 2 2 2" xfId="28483" xr:uid="{D05B31B6-351F-4242-B972-895CFA80F1CF}"/>
    <cellStyle name="Normal 21 3 4 2 3" xfId="20395" xr:uid="{5D30CD45-B4A0-4AE6-B11E-B097D9333BB8}"/>
    <cellStyle name="Normal 21 3 4 3" xfId="6913" xr:uid="{00000000-0005-0000-0000-0000D4110000}"/>
    <cellStyle name="Normal 21 3 4 3 2" xfId="15001" xr:uid="{E44498DC-46D9-441E-9412-80DE3C015EB0}"/>
    <cellStyle name="Normal 21 3 4 3 2 2" xfId="31177" xr:uid="{ADED32E1-6FDB-4566-A9F0-90A5C5D63593}"/>
    <cellStyle name="Normal 21 3 4 3 3" xfId="23089" xr:uid="{226C2022-2DDF-4131-905E-226FE415B016}"/>
    <cellStyle name="Normal 21 3 4 4" xfId="9611" xr:uid="{1D834CA9-9079-485C-B7C8-6539FBA5BC0F}"/>
    <cellStyle name="Normal 21 3 4 4 2" xfId="25787" xr:uid="{18603B1A-26C6-4679-BF51-D3F6EF20F435}"/>
    <cellStyle name="Normal 21 3 4 5" xfId="17699" xr:uid="{17AF55A1-1CA1-4D60-A893-6E597DC639FF}"/>
    <cellStyle name="Normal 21 3 5" xfId="2872" xr:uid="{00000000-0005-0000-0000-0000D5110000}"/>
    <cellStyle name="Normal 21 3 5 2" xfId="10960" xr:uid="{FB70BCE1-374C-4B4E-A93F-CA3A965380D0}"/>
    <cellStyle name="Normal 21 3 5 2 2" xfId="27136" xr:uid="{1FC3A799-1F82-486D-8770-E011A75A5317}"/>
    <cellStyle name="Normal 21 3 5 3" xfId="19048" xr:uid="{DE004429-16C6-44DD-AF0A-4F4529259A68}"/>
    <cellStyle name="Normal 21 3 6" xfId="5566" xr:uid="{00000000-0005-0000-0000-0000D6110000}"/>
    <cellStyle name="Normal 21 3 6 2" xfId="13654" xr:uid="{269B25C7-B073-4DCA-9561-5206E20C6798}"/>
    <cellStyle name="Normal 21 3 6 2 2" xfId="29830" xr:uid="{6D81970C-FDCD-47FC-917C-A2F66DA6ED36}"/>
    <cellStyle name="Normal 21 3 6 3" xfId="21742" xr:uid="{DB36DC0E-2213-46AA-B7AA-4716FF3D69FF}"/>
    <cellStyle name="Normal 21 3 7" xfId="8264" xr:uid="{F311B925-A7D4-4104-ACE7-4922B5CC0D1B}"/>
    <cellStyle name="Normal 21 3 7 2" xfId="24440" xr:uid="{EDA45FE5-BC4F-4F17-AAF2-A738661A1A90}"/>
    <cellStyle name="Normal 21 3 8" xfId="16352" xr:uid="{971C5959-27B0-4163-BBD8-578D23D09EC4}"/>
    <cellStyle name="Normal 21 4" xfId="114" xr:uid="{00000000-0005-0000-0000-0000D7110000}"/>
    <cellStyle name="Normal 21 4 2" xfId="515" xr:uid="{00000000-0005-0000-0000-0000D8110000}"/>
    <cellStyle name="Normal 21 4 2 2" xfId="1190" xr:uid="{00000000-0005-0000-0000-0000D9110000}"/>
    <cellStyle name="Normal 21 4 2 2 2" xfId="2538" xr:uid="{00000000-0005-0000-0000-0000DA110000}"/>
    <cellStyle name="Normal 21 4 2 2 2 2" xfId="5234" xr:uid="{00000000-0005-0000-0000-0000DB110000}"/>
    <cellStyle name="Normal 21 4 2 2 2 2 2" xfId="13322" xr:uid="{7634A5C7-1CE0-4FA0-88F4-E075BBB4B491}"/>
    <cellStyle name="Normal 21 4 2 2 2 2 2 2" xfId="29498" xr:uid="{C6A21479-EAE0-47F0-942D-4324A3C8B306}"/>
    <cellStyle name="Normal 21 4 2 2 2 2 3" xfId="21410" xr:uid="{54B78ED6-5522-47F5-B908-71AC48F61437}"/>
    <cellStyle name="Normal 21 4 2 2 2 3" xfId="7928" xr:uid="{00000000-0005-0000-0000-0000DC110000}"/>
    <cellStyle name="Normal 21 4 2 2 2 3 2" xfId="16016" xr:uid="{5D8643C9-F3EA-4381-9B7A-A6FD81D3D115}"/>
    <cellStyle name="Normal 21 4 2 2 2 3 2 2" xfId="32192" xr:uid="{EFDC4923-4871-4EE3-BA9D-55342F344814}"/>
    <cellStyle name="Normal 21 4 2 2 2 3 3" xfId="24104" xr:uid="{080764ED-2D96-4C80-A36B-F6830970DE19}"/>
    <cellStyle name="Normal 21 4 2 2 2 4" xfId="10626" xr:uid="{569625AE-4B08-4BD9-A130-EDC093307925}"/>
    <cellStyle name="Normal 21 4 2 2 2 4 2" xfId="26802" xr:uid="{0FD70829-FE2F-4FD6-83E5-8938362F4821}"/>
    <cellStyle name="Normal 21 4 2 2 2 5" xfId="18714" xr:uid="{E5B9957E-6029-4F5E-AFD7-0CA5C4FDC449}"/>
    <cellStyle name="Normal 21 4 2 2 3" xfId="3887" xr:uid="{00000000-0005-0000-0000-0000DD110000}"/>
    <cellStyle name="Normal 21 4 2 2 3 2" xfId="11975" xr:uid="{8CDB6722-0988-422C-840C-C733CAF672F7}"/>
    <cellStyle name="Normal 21 4 2 2 3 2 2" xfId="28151" xr:uid="{FD0B2DA6-D69C-4B6A-A800-8EC01B4B7691}"/>
    <cellStyle name="Normal 21 4 2 2 3 3" xfId="20063" xr:uid="{C9765BF1-7D18-4A4D-8BF0-612F3DFA7AEC}"/>
    <cellStyle name="Normal 21 4 2 2 4" xfId="6581" xr:uid="{00000000-0005-0000-0000-0000DE110000}"/>
    <cellStyle name="Normal 21 4 2 2 4 2" xfId="14669" xr:uid="{44BC9CAE-106A-4187-A6E8-5FEE5CA4B65F}"/>
    <cellStyle name="Normal 21 4 2 2 4 2 2" xfId="30845" xr:uid="{E34D0D0A-D80C-49B1-A57C-19341B159D51}"/>
    <cellStyle name="Normal 21 4 2 2 4 3" xfId="22757" xr:uid="{8F0B002B-50A1-49F4-932E-5D3D4EA388ED}"/>
    <cellStyle name="Normal 21 4 2 2 5" xfId="9279" xr:uid="{AB49C459-0A37-4011-8DF8-32120BD182DB}"/>
    <cellStyle name="Normal 21 4 2 2 5 2" xfId="25455" xr:uid="{C4D3CDFC-FF60-42C5-B5FC-E90A98A4AF1E}"/>
    <cellStyle name="Normal 21 4 2 2 6" xfId="17367" xr:uid="{F6ABBFF9-BE13-4C3C-B0EB-B96DA38421EA}"/>
    <cellStyle name="Normal 21 4 2 3" xfId="1866" xr:uid="{00000000-0005-0000-0000-0000DF110000}"/>
    <cellStyle name="Normal 21 4 2 3 2" xfId="4562" xr:uid="{00000000-0005-0000-0000-0000E0110000}"/>
    <cellStyle name="Normal 21 4 2 3 2 2" xfId="12650" xr:uid="{60D919EA-EAF8-42F1-AAF5-D34A14D9098D}"/>
    <cellStyle name="Normal 21 4 2 3 2 2 2" xfId="28826" xr:uid="{CC73EDFF-B858-4A20-9A09-4657C5A7EE02}"/>
    <cellStyle name="Normal 21 4 2 3 2 3" xfId="20738" xr:uid="{59F90E33-3200-435E-87EC-08BA151E4A5D}"/>
    <cellStyle name="Normal 21 4 2 3 3" xfId="7256" xr:uid="{00000000-0005-0000-0000-0000E1110000}"/>
    <cellStyle name="Normal 21 4 2 3 3 2" xfId="15344" xr:uid="{96164EC6-C128-4B4A-92EB-8753A23670B2}"/>
    <cellStyle name="Normal 21 4 2 3 3 2 2" xfId="31520" xr:uid="{585A8D6C-764F-4716-A773-5E68AB677A76}"/>
    <cellStyle name="Normal 21 4 2 3 3 3" xfId="23432" xr:uid="{5DDEFE81-6FD2-4441-9F15-9EEA01F985CD}"/>
    <cellStyle name="Normal 21 4 2 3 4" xfId="9954" xr:uid="{3818F454-C6D5-45EB-BE46-2FB6FBE2216C}"/>
    <cellStyle name="Normal 21 4 2 3 4 2" xfId="26130" xr:uid="{A00CCD00-8F11-4DEE-BAD8-DC63194852EF}"/>
    <cellStyle name="Normal 21 4 2 3 5" xfId="18042" xr:uid="{0ACE680D-9C35-475F-827A-386E65D0EBDF}"/>
    <cellStyle name="Normal 21 4 2 4" xfId="3215" xr:uid="{00000000-0005-0000-0000-0000E2110000}"/>
    <cellStyle name="Normal 21 4 2 4 2" xfId="11303" xr:uid="{639BBF6C-765B-4F77-9868-3C5A2D809EF0}"/>
    <cellStyle name="Normal 21 4 2 4 2 2" xfId="27479" xr:uid="{1319A87F-B75B-46E2-BDA2-43397D673970}"/>
    <cellStyle name="Normal 21 4 2 4 3" xfId="19391" xr:uid="{A5DE8F62-1867-4744-AB7B-CA127855E766}"/>
    <cellStyle name="Normal 21 4 2 5" xfId="5909" xr:uid="{00000000-0005-0000-0000-0000E3110000}"/>
    <cellStyle name="Normal 21 4 2 5 2" xfId="13997" xr:uid="{BCA5E8FB-EDB3-48D5-9565-412E8940F572}"/>
    <cellStyle name="Normal 21 4 2 5 2 2" xfId="30173" xr:uid="{41F9CF9D-F2B0-44A1-BF70-DA975CF38518}"/>
    <cellStyle name="Normal 21 4 2 5 3" xfId="22085" xr:uid="{41E8BCA0-4E49-4E34-995B-22AE979A532B}"/>
    <cellStyle name="Normal 21 4 2 6" xfId="8607" xr:uid="{B3649885-693E-4A75-A515-4A1BE77AF11F}"/>
    <cellStyle name="Normal 21 4 2 6 2" xfId="24783" xr:uid="{2A35CF7B-9A24-44DA-A0BB-6FF5668D16FF}"/>
    <cellStyle name="Normal 21 4 2 7" xfId="16695" xr:uid="{A62798CE-0AD8-451B-9886-7A1B081AF53F}"/>
    <cellStyle name="Normal 21 4 3" xfId="854" xr:uid="{00000000-0005-0000-0000-0000E4110000}"/>
    <cellStyle name="Normal 21 4 3 2" xfId="2202" xr:uid="{00000000-0005-0000-0000-0000E5110000}"/>
    <cellStyle name="Normal 21 4 3 2 2" xfId="4898" xr:uid="{00000000-0005-0000-0000-0000E6110000}"/>
    <cellStyle name="Normal 21 4 3 2 2 2" xfId="12986" xr:uid="{533C98F3-C0A7-429D-806F-EC390F3FC266}"/>
    <cellStyle name="Normal 21 4 3 2 2 2 2" xfId="29162" xr:uid="{59C27603-5F2A-4D8C-80BB-E4764394529B}"/>
    <cellStyle name="Normal 21 4 3 2 2 3" xfId="21074" xr:uid="{616ACE5D-3350-4D0F-B290-C8D901D3E494}"/>
    <cellStyle name="Normal 21 4 3 2 3" xfId="7592" xr:uid="{00000000-0005-0000-0000-0000E7110000}"/>
    <cellStyle name="Normal 21 4 3 2 3 2" xfId="15680" xr:uid="{EBBD9FE8-7E28-4FF7-BA4D-A8D17E3347B4}"/>
    <cellStyle name="Normal 21 4 3 2 3 2 2" xfId="31856" xr:uid="{3D44363B-12D5-4B1C-8EC8-390A5E215220}"/>
    <cellStyle name="Normal 21 4 3 2 3 3" xfId="23768" xr:uid="{9D48AFAA-7026-40E6-A3E0-98F4BBC20415}"/>
    <cellStyle name="Normal 21 4 3 2 4" xfId="10290" xr:uid="{44C12B0A-A2BD-491F-889E-9E2789CB5638}"/>
    <cellStyle name="Normal 21 4 3 2 4 2" xfId="26466" xr:uid="{AD25E305-F827-471A-8565-D520069EE748}"/>
    <cellStyle name="Normal 21 4 3 2 5" xfId="18378" xr:uid="{432B40B6-3363-4AB5-BAE9-E9CFB67FB0EC}"/>
    <cellStyle name="Normal 21 4 3 3" xfId="3551" xr:uid="{00000000-0005-0000-0000-0000E8110000}"/>
    <cellStyle name="Normal 21 4 3 3 2" xfId="11639" xr:uid="{80D34CDD-570C-44C7-9832-E211EE21DFD1}"/>
    <cellStyle name="Normal 21 4 3 3 2 2" xfId="27815" xr:uid="{80BA9426-CAF8-47EB-AD9E-40E330B73BCE}"/>
    <cellStyle name="Normal 21 4 3 3 3" xfId="19727" xr:uid="{55F60972-7E2C-4B79-B594-8D796BDCD7B1}"/>
    <cellStyle name="Normal 21 4 3 4" xfId="6245" xr:uid="{00000000-0005-0000-0000-0000E9110000}"/>
    <cellStyle name="Normal 21 4 3 4 2" xfId="14333" xr:uid="{AD964844-62BB-43C5-A20F-AEDD04212E6D}"/>
    <cellStyle name="Normal 21 4 3 4 2 2" xfId="30509" xr:uid="{0C8202BE-AEE6-448F-85D5-61ABE0F7E9CF}"/>
    <cellStyle name="Normal 21 4 3 4 3" xfId="22421" xr:uid="{F6308720-ECDB-4CB1-98C7-AEC50B42B15F}"/>
    <cellStyle name="Normal 21 4 3 5" xfId="8943" xr:uid="{E84A00D5-907D-45FA-84E5-C741C0246EA6}"/>
    <cellStyle name="Normal 21 4 3 5 2" xfId="25119" xr:uid="{34F369E3-2A4E-4791-AB89-8750618D1E62}"/>
    <cellStyle name="Normal 21 4 3 6" xfId="17031" xr:uid="{2C71687F-6509-4503-A138-0B980F583300}"/>
    <cellStyle name="Normal 21 4 4" xfId="1530" xr:uid="{00000000-0005-0000-0000-0000EA110000}"/>
    <cellStyle name="Normal 21 4 4 2" xfId="4226" xr:uid="{00000000-0005-0000-0000-0000EB110000}"/>
    <cellStyle name="Normal 21 4 4 2 2" xfId="12314" xr:uid="{F8BFD08C-3626-4077-8596-BD498C7B5CC1}"/>
    <cellStyle name="Normal 21 4 4 2 2 2" xfId="28490" xr:uid="{70E73E3C-D074-4623-B684-4C30DB3A91C8}"/>
    <cellStyle name="Normal 21 4 4 2 3" xfId="20402" xr:uid="{D14D79D9-D38B-43D4-86F8-81B658291403}"/>
    <cellStyle name="Normal 21 4 4 3" xfId="6920" xr:uid="{00000000-0005-0000-0000-0000EC110000}"/>
    <cellStyle name="Normal 21 4 4 3 2" xfId="15008" xr:uid="{7D8EA6C7-910C-4188-A4C4-52FA6DD8868D}"/>
    <cellStyle name="Normal 21 4 4 3 2 2" xfId="31184" xr:uid="{0938EF9B-C07D-4440-AC5A-29502C274268}"/>
    <cellStyle name="Normal 21 4 4 3 3" xfId="23096" xr:uid="{BD8A2E1F-E314-4C9B-87F9-8F9750950235}"/>
    <cellStyle name="Normal 21 4 4 4" xfId="9618" xr:uid="{5801A9F0-9FB9-4A6F-A418-264F7AB45651}"/>
    <cellStyle name="Normal 21 4 4 4 2" xfId="25794" xr:uid="{8F4BA8C9-98CF-49C4-84B6-BCC1F24C0A1D}"/>
    <cellStyle name="Normal 21 4 4 5" xfId="17706" xr:uid="{C092BE69-4FA2-401D-B336-72AA3CD66EB7}"/>
    <cellStyle name="Normal 21 4 5" xfId="2879" xr:uid="{00000000-0005-0000-0000-0000ED110000}"/>
    <cellStyle name="Normal 21 4 5 2" xfId="10967" xr:uid="{3F0FEADB-0001-4A6D-9F81-5BFAB5B7CA10}"/>
    <cellStyle name="Normal 21 4 5 2 2" xfId="27143" xr:uid="{FCE3939C-B578-4E20-9433-2D6FBF7B2FA2}"/>
    <cellStyle name="Normal 21 4 5 3" xfId="19055" xr:uid="{5A14B7FE-50C1-4329-9E62-6AB65581466B}"/>
    <cellStyle name="Normal 21 4 6" xfId="5573" xr:uid="{00000000-0005-0000-0000-0000EE110000}"/>
    <cellStyle name="Normal 21 4 6 2" xfId="13661" xr:uid="{6AF43DDA-3F4B-42AE-9D41-F35CC656CABD}"/>
    <cellStyle name="Normal 21 4 6 2 2" xfId="29837" xr:uid="{CB52129E-4165-4668-B1EF-D19A6BE42F5D}"/>
    <cellStyle name="Normal 21 4 6 3" xfId="21749" xr:uid="{EB019CA5-004A-4F5D-828C-7F98B7B24298}"/>
    <cellStyle name="Normal 21 4 7" xfId="8271" xr:uid="{27319676-1D4E-4047-850B-01B0BBBC069D}"/>
    <cellStyle name="Normal 21 4 7 2" xfId="24447" xr:uid="{67581499-6667-4358-94BD-6823A4C38CA2}"/>
    <cellStyle name="Normal 21 4 8" xfId="16359" xr:uid="{3EE0102C-B734-404D-B5E4-81945911D5E2}"/>
    <cellStyle name="Normal 21 5" xfId="169" xr:uid="{00000000-0005-0000-0000-0000EF110000}"/>
    <cellStyle name="Normal 21 5 2" xfId="557" xr:uid="{00000000-0005-0000-0000-0000F0110000}"/>
    <cellStyle name="Normal 21 5 2 2" xfId="1232" xr:uid="{00000000-0005-0000-0000-0000F1110000}"/>
    <cellStyle name="Normal 21 5 2 2 2" xfId="2580" xr:uid="{00000000-0005-0000-0000-0000F2110000}"/>
    <cellStyle name="Normal 21 5 2 2 2 2" xfId="5276" xr:uid="{00000000-0005-0000-0000-0000F3110000}"/>
    <cellStyle name="Normal 21 5 2 2 2 2 2" xfId="13364" xr:uid="{F7753F68-2B97-4E16-A8C8-BC7F5AE2DF7B}"/>
    <cellStyle name="Normal 21 5 2 2 2 2 2 2" xfId="29540" xr:uid="{106E7671-886B-40BC-8FC3-A9BAD388D5FA}"/>
    <cellStyle name="Normal 21 5 2 2 2 2 3" xfId="21452" xr:uid="{2C143CE8-8E5E-4F07-8DD8-48FB99C9CA44}"/>
    <cellStyle name="Normal 21 5 2 2 2 3" xfId="7970" xr:uid="{00000000-0005-0000-0000-0000F4110000}"/>
    <cellStyle name="Normal 21 5 2 2 2 3 2" xfId="16058" xr:uid="{BD4707B8-4588-4A1E-847A-A6DEDE07BC98}"/>
    <cellStyle name="Normal 21 5 2 2 2 3 2 2" xfId="32234" xr:uid="{F4147ED7-1049-4A75-9F8A-43C6B6618C15}"/>
    <cellStyle name="Normal 21 5 2 2 2 3 3" xfId="24146" xr:uid="{653DCC1B-023D-47A0-A99D-A7506FA64ED7}"/>
    <cellStyle name="Normal 21 5 2 2 2 4" xfId="10668" xr:uid="{52F95857-4652-4BA1-AD26-CB25C2281134}"/>
    <cellStyle name="Normal 21 5 2 2 2 4 2" xfId="26844" xr:uid="{BDE94F72-3BF7-47B6-B401-D8967C9546F1}"/>
    <cellStyle name="Normal 21 5 2 2 2 5" xfId="18756" xr:uid="{8E971AEE-C0A1-4C0A-9EDE-DA72439AB31E}"/>
    <cellStyle name="Normal 21 5 2 2 3" xfId="3929" xr:uid="{00000000-0005-0000-0000-0000F5110000}"/>
    <cellStyle name="Normal 21 5 2 2 3 2" xfId="12017" xr:uid="{1EB46413-6C89-4570-85F1-9EB2B5C63D36}"/>
    <cellStyle name="Normal 21 5 2 2 3 2 2" xfId="28193" xr:uid="{F4ACC409-3BF9-4D83-9891-45F98C5C6EA5}"/>
    <cellStyle name="Normal 21 5 2 2 3 3" xfId="20105" xr:uid="{050A07E2-9465-43BD-BD2A-28210DA26963}"/>
    <cellStyle name="Normal 21 5 2 2 4" xfId="6623" xr:uid="{00000000-0005-0000-0000-0000F6110000}"/>
    <cellStyle name="Normal 21 5 2 2 4 2" xfId="14711" xr:uid="{0CB89F4F-0C06-47C5-A905-2122FBAD872E}"/>
    <cellStyle name="Normal 21 5 2 2 4 2 2" xfId="30887" xr:uid="{8C707D73-528D-48BB-B748-62CB7FCC707E}"/>
    <cellStyle name="Normal 21 5 2 2 4 3" xfId="22799" xr:uid="{D7E264FA-3088-44A2-8475-84ECACB3189B}"/>
    <cellStyle name="Normal 21 5 2 2 5" xfId="9321" xr:uid="{CAB14B13-BDD8-494B-8B64-38E1C19D829E}"/>
    <cellStyle name="Normal 21 5 2 2 5 2" xfId="25497" xr:uid="{6F7BF1B2-D468-48C4-8792-515DD25A8AFA}"/>
    <cellStyle name="Normal 21 5 2 2 6" xfId="17409" xr:uid="{2DED4AC1-AACB-4239-B78B-F440908DB065}"/>
    <cellStyle name="Normal 21 5 2 3" xfId="1908" xr:uid="{00000000-0005-0000-0000-0000F7110000}"/>
    <cellStyle name="Normal 21 5 2 3 2" xfId="4604" xr:uid="{00000000-0005-0000-0000-0000F8110000}"/>
    <cellStyle name="Normal 21 5 2 3 2 2" xfId="12692" xr:uid="{7EEF050C-CCCC-48B3-AC11-3FB26F6AD09F}"/>
    <cellStyle name="Normal 21 5 2 3 2 2 2" xfId="28868" xr:uid="{0746A01D-7A99-43EC-A759-53A245C10239}"/>
    <cellStyle name="Normal 21 5 2 3 2 3" xfId="20780" xr:uid="{A116A6C4-E0C7-4D64-8B03-383B30FCA69F}"/>
    <cellStyle name="Normal 21 5 2 3 3" xfId="7298" xr:uid="{00000000-0005-0000-0000-0000F9110000}"/>
    <cellStyle name="Normal 21 5 2 3 3 2" xfId="15386" xr:uid="{13B17751-CF71-4FBA-A637-43A7F2B8338C}"/>
    <cellStyle name="Normal 21 5 2 3 3 2 2" xfId="31562" xr:uid="{F4CBAF66-CF33-4276-8CAA-E7DCB754610A}"/>
    <cellStyle name="Normal 21 5 2 3 3 3" xfId="23474" xr:uid="{B8D338EC-7CC1-4D15-A70C-97C7E91DFBE2}"/>
    <cellStyle name="Normal 21 5 2 3 4" xfId="9996" xr:uid="{F3C40EEE-73CC-419E-B462-40852875D9DC}"/>
    <cellStyle name="Normal 21 5 2 3 4 2" xfId="26172" xr:uid="{E0D6838D-ADC2-4E67-A26F-A41FB1D4CB98}"/>
    <cellStyle name="Normal 21 5 2 3 5" xfId="18084" xr:uid="{3298D8ED-DFB0-4E90-A89A-8BE0A3FC8F96}"/>
    <cellStyle name="Normal 21 5 2 4" xfId="3257" xr:uid="{00000000-0005-0000-0000-0000FA110000}"/>
    <cellStyle name="Normal 21 5 2 4 2" xfId="11345" xr:uid="{94F04793-02F1-4CCD-894D-ABAFDBA15EBA}"/>
    <cellStyle name="Normal 21 5 2 4 2 2" xfId="27521" xr:uid="{F15C7C4C-B530-4BB9-AAA5-111C1F35BAA2}"/>
    <cellStyle name="Normal 21 5 2 4 3" xfId="19433" xr:uid="{F2D75CCE-B844-4266-83F3-837FD57F764B}"/>
    <cellStyle name="Normal 21 5 2 5" xfId="5951" xr:uid="{00000000-0005-0000-0000-0000FB110000}"/>
    <cellStyle name="Normal 21 5 2 5 2" xfId="14039" xr:uid="{7F72B270-E1A0-494F-8755-9715F07B74AF}"/>
    <cellStyle name="Normal 21 5 2 5 2 2" xfId="30215" xr:uid="{FEB8BD1D-A9B7-4142-968C-3E451C26A883}"/>
    <cellStyle name="Normal 21 5 2 5 3" xfId="22127" xr:uid="{ADE729BA-81E1-4CB7-9261-181AAF18C792}"/>
    <cellStyle name="Normal 21 5 2 6" xfId="8649" xr:uid="{04D4E5D4-6E91-4C56-8265-95D7E19D1726}"/>
    <cellStyle name="Normal 21 5 2 6 2" xfId="24825" xr:uid="{0A9E9A55-1922-4C5E-8460-5608D2B19858}"/>
    <cellStyle name="Normal 21 5 2 7" xfId="16737" xr:uid="{F15573A6-FF6C-4C49-8BA1-5BB8320BDDFF}"/>
    <cellStyle name="Normal 21 5 3" xfId="896" xr:uid="{00000000-0005-0000-0000-0000FC110000}"/>
    <cellStyle name="Normal 21 5 3 2" xfId="2244" xr:uid="{00000000-0005-0000-0000-0000FD110000}"/>
    <cellStyle name="Normal 21 5 3 2 2" xfId="4940" xr:uid="{00000000-0005-0000-0000-0000FE110000}"/>
    <cellStyle name="Normal 21 5 3 2 2 2" xfId="13028" xr:uid="{366FD4FF-2C96-4CCF-A972-25369520F232}"/>
    <cellStyle name="Normal 21 5 3 2 2 2 2" xfId="29204" xr:uid="{E374346D-80CE-47B2-870F-F5842505F500}"/>
    <cellStyle name="Normal 21 5 3 2 2 3" xfId="21116" xr:uid="{97F7613D-D362-47C6-B3D1-BD82D4D59620}"/>
    <cellStyle name="Normal 21 5 3 2 3" xfId="7634" xr:uid="{00000000-0005-0000-0000-0000FF110000}"/>
    <cellStyle name="Normal 21 5 3 2 3 2" xfId="15722" xr:uid="{A991AD4E-D707-4201-AA2F-F241D1F8F5AB}"/>
    <cellStyle name="Normal 21 5 3 2 3 2 2" xfId="31898" xr:uid="{4279D577-E5A4-4C47-A5F8-00EC2C79F3D4}"/>
    <cellStyle name="Normal 21 5 3 2 3 3" xfId="23810" xr:uid="{2B68FD20-58DC-453F-B8B9-4C58580366F9}"/>
    <cellStyle name="Normal 21 5 3 2 4" xfId="10332" xr:uid="{6879FB53-3E0E-41FD-87B6-F2AB2EE9C021}"/>
    <cellStyle name="Normal 21 5 3 2 4 2" xfId="26508" xr:uid="{FCA0FDFB-E706-4FC2-A763-23BA7B0EE01E}"/>
    <cellStyle name="Normal 21 5 3 2 5" xfId="18420" xr:uid="{4E356CF5-E899-4442-AB9E-369BA48AF1F7}"/>
    <cellStyle name="Normal 21 5 3 3" xfId="3593" xr:uid="{00000000-0005-0000-0000-000000120000}"/>
    <cellStyle name="Normal 21 5 3 3 2" xfId="11681" xr:uid="{5382FDBA-5E73-44A6-BAA9-B435AB2BF95B}"/>
    <cellStyle name="Normal 21 5 3 3 2 2" xfId="27857" xr:uid="{18DD7916-4B3B-4B57-A842-3F16DCC4F724}"/>
    <cellStyle name="Normal 21 5 3 3 3" xfId="19769" xr:uid="{AA831228-4B10-41A2-8E82-B79D84744333}"/>
    <cellStyle name="Normal 21 5 3 4" xfId="6287" xr:uid="{00000000-0005-0000-0000-000001120000}"/>
    <cellStyle name="Normal 21 5 3 4 2" xfId="14375" xr:uid="{0CC29F05-ED32-4771-AED4-92910FF7C99E}"/>
    <cellStyle name="Normal 21 5 3 4 2 2" xfId="30551" xr:uid="{B33A7266-C892-4D52-B6B0-FD47E1CC3B30}"/>
    <cellStyle name="Normal 21 5 3 4 3" xfId="22463" xr:uid="{A0FBCFBE-DBF0-498A-A6B5-A69378FE72E8}"/>
    <cellStyle name="Normal 21 5 3 5" xfId="8985" xr:uid="{EB835BA5-AE19-4D11-9EF4-3756B1A7A1DF}"/>
    <cellStyle name="Normal 21 5 3 5 2" xfId="25161" xr:uid="{2AC73937-D11E-46B8-844E-871088CDA7B5}"/>
    <cellStyle name="Normal 21 5 3 6" xfId="17073" xr:uid="{6A113F94-35C0-4A0B-AD81-84470089C47B}"/>
    <cellStyle name="Normal 21 5 4" xfId="1572" xr:uid="{00000000-0005-0000-0000-000002120000}"/>
    <cellStyle name="Normal 21 5 4 2" xfId="4268" xr:uid="{00000000-0005-0000-0000-000003120000}"/>
    <cellStyle name="Normal 21 5 4 2 2" xfId="12356" xr:uid="{C354C419-8D9E-4077-BFFB-C425653B9729}"/>
    <cellStyle name="Normal 21 5 4 2 2 2" xfId="28532" xr:uid="{99AC4EB1-34B9-446A-B38C-82FD425684ED}"/>
    <cellStyle name="Normal 21 5 4 2 3" xfId="20444" xr:uid="{C40BEE6D-3249-432E-9BC0-B8E556343F92}"/>
    <cellStyle name="Normal 21 5 4 3" xfId="6962" xr:uid="{00000000-0005-0000-0000-000004120000}"/>
    <cellStyle name="Normal 21 5 4 3 2" xfId="15050" xr:uid="{01F57BBB-280F-4302-9F3C-AA7D1BCB7D79}"/>
    <cellStyle name="Normal 21 5 4 3 2 2" xfId="31226" xr:uid="{3E219EEF-E2AE-44E3-96F7-14C2284F0A76}"/>
    <cellStyle name="Normal 21 5 4 3 3" xfId="23138" xr:uid="{93178B92-1815-4C89-8601-5A5EC5D1DB50}"/>
    <cellStyle name="Normal 21 5 4 4" xfId="9660" xr:uid="{A6B31F8A-34EE-4578-B624-6ABD34F64FE7}"/>
    <cellStyle name="Normal 21 5 4 4 2" xfId="25836" xr:uid="{4191A90E-5F53-4645-B57C-11F9920BD264}"/>
    <cellStyle name="Normal 21 5 4 5" xfId="17748" xr:uid="{94D3953C-6588-4699-B230-BFFED9B7FD3F}"/>
    <cellStyle name="Normal 21 5 5" xfId="2921" xr:uid="{00000000-0005-0000-0000-000005120000}"/>
    <cellStyle name="Normal 21 5 5 2" xfId="11009" xr:uid="{F9F45C2B-B551-47FF-8D85-E0EF81BFF5F6}"/>
    <cellStyle name="Normal 21 5 5 2 2" xfId="27185" xr:uid="{385536C9-3DA6-425F-8EC2-86C1534FEECB}"/>
    <cellStyle name="Normal 21 5 5 3" xfId="19097" xr:uid="{3A89FC36-5736-4583-9CF7-D080651B4210}"/>
    <cellStyle name="Normal 21 5 6" xfId="5615" xr:uid="{00000000-0005-0000-0000-000006120000}"/>
    <cellStyle name="Normal 21 5 6 2" xfId="13703" xr:uid="{28789168-348F-4063-AD67-D8D2B9A83933}"/>
    <cellStyle name="Normal 21 5 6 2 2" xfId="29879" xr:uid="{AE3923F9-B83E-4607-A56B-6F9F8D5E48F6}"/>
    <cellStyle name="Normal 21 5 6 3" xfId="21791" xr:uid="{D0FEDDFD-A771-441A-B9E9-15E1AAF95DD8}"/>
    <cellStyle name="Normal 21 5 7" xfId="8313" xr:uid="{AF9FDBE5-C8DD-466B-8D4D-D6CA8BE2444C}"/>
    <cellStyle name="Normal 21 5 7 2" xfId="24489" xr:uid="{D4324382-37DF-4293-A2AC-3410AB976123}"/>
    <cellStyle name="Normal 21 5 8" xfId="16401" xr:uid="{9F1B93E8-6EBC-4FB7-93EE-BC433F378BFC}"/>
    <cellStyle name="Normal 21 6" xfId="199" xr:uid="{00000000-0005-0000-0000-000007120000}"/>
    <cellStyle name="Normal 21 6 2" xfId="581" xr:uid="{00000000-0005-0000-0000-000008120000}"/>
    <cellStyle name="Normal 21 6 2 2" xfId="1256" xr:uid="{00000000-0005-0000-0000-000009120000}"/>
    <cellStyle name="Normal 21 6 2 2 2" xfId="2604" xr:uid="{00000000-0005-0000-0000-00000A120000}"/>
    <cellStyle name="Normal 21 6 2 2 2 2" xfId="5300" xr:uid="{00000000-0005-0000-0000-00000B120000}"/>
    <cellStyle name="Normal 21 6 2 2 2 2 2" xfId="13388" xr:uid="{9BC31664-0E16-4BCC-80CE-06DC9F87B3DD}"/>
    <cellStyle name="Normal 21 6 2 2 2 2 2 2" xfId="29564" xr:uid="{658A1078-3DF5-4CDA-BDC5-B4637AF117BA}"/>
    <cellStyle name="Normal 21 6 2 2 2 2 3" xfId="21476" xr:uid="{731E6A56-C3F0-43BD-8553-C18F2DCBC3ED}"/>
    <cellStyle name="Normal 21 6 2 2 2 3" xfId="7994" xr:uid="{00000000-0005-0000-0000-00000C120000}"/>
    <cellStyle name="Normal 21 6 2 2 2 3 2" xfId="16082" xr:uid="{5E6D4764-1345-47C9-8873-ACA8D4E6FD3C}"/>
    <cellStyle name="Normal 21 6 2 2 2 3 2 2" xfId="32258" xr:uid="{191EEE85-2383-4A5E-920D-86602984BF50}"/>
    <cellStyle name="Normal 21 6 2 2 2 3 3" xfId="24170" xr:uid="{F9C60AF7-18F6-4A49-B8AE-1B24AAB756FC}"/>
    <cellStyle name="Normal 21 6 2 2 2 4" xfId="10692" xr:uid="{107D890F-FDBD-4608-92E3-951D2E58400E}"/>
    <cellStyle name="Normal 21 6 2 2 2 4 2" xfId="26868" xr:uid="{462F49A2-6FDA-4E75-B017-4CB1B43AA43C}"/>
    <cellStyle name="Normal 21 6 2 2 2 5" xfId="18780" xr:uid="{45DC1F28-8C6A-40F5-912C-83F3E4582BAD}"/>
    <cellStyle name="Normal 21 6 2 2 3" xfId="3953" xr:uid="{00000000-0005-0000-0000-00000D120000}"/>
    <cellStyle name="Normal 21 6 2 2 3 2" xfId="12041" xr:uid="{AB9D555D-3688-4F63-BB1D-E862D4AD5E62}"/>
    <cellStyle name="Normal 21 6 2 2 3 2 2" xfId="28217" xr:uid="{D87CFC24-DEC4-4D1E-8DA0-9D976DAE2C3C}"/>
    <cellStyle name="Normal 21 6 2 2 3 3" xfId="20129" xr:uid="{9B7BFBF6-CB9F-4005-8260-D835A0C0930E}"/>
    <cellStyle name="Normal 21 6 2 2 4" xfId="6647" xr:uid="{00000000-0005-0000-0000-00000E120000}"/>
    <cellStyle name="Normal 21 6 2 2 4 2" xfId="14735" xr:uid="{118EDE28-1DEB-491C-9A7E-96F89EB68920}"/>
    <cellStyle name="Normal 21 6 2 2 4 2 2" xfId="30911" xr:uid="{022A6814-C453-4177-A744-727478A2E44F}"/>
    <cellStyle name="Normal 21 6 2 2 4 3" xfId="22823" xr:uid="{7C68082E-8E91-4915-9DF3-49CFBB609673}"/>
    <cellStyle name="Normal 21 6 2 2 5" xfId="9345" xr:uid="{6C07B2FD-6822-4A95-B230-1F94E01FDC2C}"/>
    <cellStyle name="Normal 21 6 2 2 5 2" xfId="25521" xr:uid="{E22D2CFB-C4B9-40BB-BE73-FBFA5A17312F}"/>
    <cellStyle name="Normal 21 6 2 2 6" xfId="17433" xr:uid="{459ABF0A-7C8C-47BC-B4E4-4BAD108F7AE4}"/>
    <cellStyle name="Normal 21 6 2 3" xfId="1932" xr:uid="{00000000-0005-0000-0000-00000F120000}"/>
    <cellStyle name="Normal 21 6 2 3 2" xfId="4628" xr:uid="{00000000-0005-0000-0000-000010120000}"/>
    <cellStyle name="Normal 21 6 2 3 2 2" xfId="12716" xr:uid="{8B851A05-3173-4D62-B1FC-33DB49BC4548}"/>
    <cellStyle name="Normal 21 6 2 3 2 2 2" xfId="28892" xr:uid="{C68526C6-C5DF-4E90-AB3B-925AECAD0D41}"/>
    <cellStyle name="Normal 21 6 2 3 2 3" xfId="20804" xr:uid="{8C62CB59-A633-42AF-8AC8-53B02BD07A08}"/>
    <cellStyle name="Normal 21 6 2 3 3" xfId="7322" xr:uid="{00000000-0005-0000-0000-000011120000}"/>
    <cellStyle name="Normal 21 6 2 3 3 2" xfId="15410" xr:uid="{C915CFCD-3DE2-4D8A-A7AA-8A43A164C403}"/>
    <cellStyle name="Normal 21 6 2 3 3 2 2" xfId="31586" xr:uid="{E7E8269D-17F1-44D1-907B-A110DD51BC10}"/>
    <cellStyle name="Normal 21 6 2 3 3 3" xfId="23498" xr:uid="{6E558EB3-3F87-4497-A8AB-B95364D62BF8}"/>
    <cellStyle name="Normal 21 6 2 3 4" xfId="10020" xr:uid="{03A4C39C-9F74-41D0-95CC-3F69A39496A5}"/>
    <cellStyle name="Normal 21 6 2 3 4 2" xfId="26196" xr:uid="{7F248B94-C6CD-4AB0-B50C-791C8A4004AB}"/>
    <cellStyle name="Normal 21 6 2 3 5" xfId="18108" xr:uid="{8A46DF5C-6522-4C32-B0A9-CEDFF2B9DDCE}"/>
    <cellStyle name="Normal 21 6 2 4" xfId="3281" xr:uid="{00000000-0005-0000-0000-000012120000}"/>
    <cellStyle name="Normal 21 6 2 4 2" xfId="11369" xr:uid="{11DF787D-ED92-4901-A73F-5304A161D4A2}"/>
    <cellStyle name="Normal 21 6 2 4 2 2" xfId="27545" xr:uid="{7DF1400F-5874-4D8C-BF9C-80F2DD327E7C}"/>
    <cellStyle name="Normal 21 6 2 4 3" xfId="19457" xr:uid="{E33DA7D7-FB8A-49B7-B1DA-76C645ADD154}"/>
    <cellStyle name="Normal 21 6 2 5" xfId="5975" xr:uid="{00000000-0005-0000-0000-000013120000}"/>
    <cellStyle name="Normal 21 6 2 5 2" xfId="14063" xr:uid="{93251202-E7F5-47C5-BC4B-05D8033910CF}"/>
    <cellStyle name="Normal 21 6 2 5 2 2" xfId="30239" xr:uid="{FCCD281F-F6B1-423A-BEA8-367BB3804BAE}"/>
    <cellStyle name="Normal 21 6 2 5 3" xfId="22151" xr:uid="{2E393EDD-1E8E-4385-A70B-843CD83B60C6}"/>
    <cellStyle name="Normal 21 6 2 6" xfId="8673" xr:uid="{2737DDB6-F4D7-4A80-AB7D-047A121CED0E}"/>
    <cellStyle name="Normal 21 6 2 6 2" xfId="24849" xr:uid="{0C6B2A34-B150-4F2D-9B26-F84235FA16B3}"/>
    <cellStyle name="Normal 21 6 2 7" xfId="16761" xr:uid="{1BBE6AAD-D504-4600-BAC6-1E47992882BE}"/>
    <cellStyle name="Normal 21 6 3" xfId="920" xr:uid="{00000000-0005-0000-0000-000014120000}"/>
    <cellStyle name="Normal 21 6 3 2" xfId="2268" xr:uid="{00000000-0005-0000-0000-000015120000}"/>
    <cellStyle name="Normal 21 6 3 2 2" xfId="4964" xr:uid="{00000000-0005-0000-0000-000016120000}"/>
    <cellStyle name="Normal 21 6 3 2 2 2" xfId="13052" xr:uid="{B4CFD08C-4495-44DD-8BC4-B4F5D116F3F4}"/>
    <cellStyle name="Normal 21 6 3 2 2 2 2" xfId="29228" xr:uid="{2B28CBC2-E780-4CB0-A29D-7B74DBA17673}"/>
    <cellStyle name="Normal 21 6 3 2 2 3" xfId="21140" xr:uid="{519E6FB6-3DCF-4A67-9A87-BE1F09DDF6DB}"/>
    <cellStyle name="Normal 21 6 3 2 3" xfId="7658" xr:uid="{00000000-0005-0000-0000-000017120000}"/>
    <cellStyle name="Normal 21 6 3 2 3 2" xfId="15746" xr:uid="{81E257AE-FFE2-490D-B79A-F337B4388ACC}"/>
    <cellStyle name="Normal 21 6 3 2 3 2 2" xfId="31922" xr:uid="{D7E51089-EE83-4C9D-A620-7335421ABA25}"/>
    <cellStyle name="Normal 21 6 3 2 3 3" xfId="23834" xr:uid="{74E590F3-CB18-44B7-A13C-737DF4057501}"/>
    <cellStyle name="Normal 21 6 3 2 4" xfId="10356" xr:uid="{2477BC94-77CC-4475-B7C5-9735C29E7B38}"/>
    <cellStyle name="Normal 21 6 3 2 4 2" xfId="26532" xr:uid="{7389FBD6-F97F-4969-93EA-0AA8222B578F}"/>
    <cellStyle name="Normal 21 6 3 2 5" xfId="18444" xr:uid="{0B05F536-16D2-4902-AF68-C0879C169E97}"/>
    <cellStyle name="Normal 21 6 3 3" xfId="3617" xr:uid="{00000000-0005-0000-0000-000018120000}"/>
    <cellStyle name="Normal 21 6 3 3 2" xfId="11705" xr:uid="{2F889F78-E29B-42CA-B722-CEA0F87BC1F8}"/>
    <cellStyle name="Normal 21 6 3 3 2 2" xfId="27881" xr:uid="{57D1EA45-FD12-474E-9070-0664009823D9}"/>
    <cellStyle name="Normal 21 6 3 3 3" xfId="19793" xr:uid="{3EAF59F8-7706-4C0C-972A-675525A7EB41}"/>
    <cellStyle name="Normal 21 6 3 4" xfId="6311" xr:uid="{00000000-0005-0000-0000-000019120000}"/>
    <cellStyle name="Normal 21 6 3 4 2" xfId="14399" xr:uid="{9DC9533E-6207-4CE3-AFC3-069BA24174C3}"/>
    <cellStyle name="Normal 21 6 3 4 2 2" xfId="30575" xr:uid="{38F6959D-17F8-485A-ADB2-64DF91CF9D06}"/>
    <cellStyle name="Normal 21 6 3 4 3" xfId="22487" xr:uid="{DB0FF3B4-12D7-49E3-98C3-A6CC6D67AE67}"/>
    <cellStyle name="Normal 21 6 3 5" xfId="9009" xr:uid="{0AA29C53-4551-4711-9091-497F7F59F545}"/>
    <cellStyle name="Normal 21 6 3 5 2" xfId="25185" xr:uid="{C82F15E3-53B8-42FF-A08F-6EEAF9D7302E}"/>
    <cellStyle name="Normal 21 6 3 6" xfId="17097" xr:uid="{77DCD0A5-7D92-46D7-B195-C6A302B6D504}"/>
    <cellStyle name="Normal 21 6 4" xfId="1596" xr:uid="{00000000-0005-0000-0000-00001A120000}"/>
    <cellStyle name="Normal 21 6 4 2" xfId="4292" xr:uid="{00000000-0005-0000-0000-00001B120000}"/>
    <cellStyle name="Normal 21 6 4 2 2" xfId="12380" xr:uid="{B5989A52-E7CA-4814-8685-D3EE6AEF9887}"/>
    <cellStyle name="Normal 21 6 4 2 2 2" xfId="28556" xr:uid="{E833F4C6-E575-4B77-B1BC-4A38E553DEBF}"/>
    <cellStyle name="Normal 21 6 4 2 3" xfId="20468" xr:uid="{36729A36-AF6C-4024-A319-26A73E5FAAE6}"/>
    <cellStyle name="Normal 21 6 4 3" xfId="6986" xr:uid="{00000000-0005-0000-0000-00001C120000}"/>
    <cellStyle name="Normal 21 6 4 3 2" xfId="15074" xr:uid="{06018EAD-8A89-4B98-865C-81C96E58F98B}"/>
    <cellStyle name="Normal 21 6 4 3 2 2" xfId="31250" xr:uid="{5A740FA7-A8A0-4C2D-A394-995B995480C9}"/>
    <cellStyle name="Normal 21 6 4 3 3" xfId="23162" xr:uid="{D261120F-1805-4F5C-968B-78A56F431248}"/>
    <cellStyle name="Normal 21 6 4 4" xfId="9684" xr:uid="{D6885BD6-46A4-49C1-8868-3FE105F8AAAB}"/>
    <cellStyle name="Normal 21 6 4 4 2" xfId="25860" xr:uid="{BF2A7EEE-A038-4B47-A4C4-4215ED000D0D}"/>
    <cellStyle name="Normal 21 6 4 5" xfId="17772" xr:uid="{55ED4175-8F07-4F60-A7CC-BAF91C66E639}"/>
    <cellStyle name="Normal 21 6 5" xfId="2945" xr:uid="{00000000-0005-0000-0000-00001D120000}"/>
    <cellStyle name="Normal 21 6 5 2" xfId="11033" xr:uid="{8CFA4DA5-B52C-4278-999C-713019012944}"/>
    <cellStyle name="Normal 21 6 5 2 2" xfId="27209" xr:uid="{7F66D808-40B4-497B-9A3E-606E23A7B37D}"/>
    <cellStyle name="Normal 21 6 5 3" xfId="19121" xr:uid="{AE6BD5BA-5205-45B7-B393-F9F326B41733}"/>
    <cellStyle name="Normal 21 6 6" xfId="5639" xr:uid="{00000000-0005-0000-0000-00001E120000}"/>
    <cellStyle name="Normal 21 6 6 2" xfId="13727" xr:uid="{8D8676F9-A4C6-49C6-BC59-C7E1BCBBC557}"/>
    <cellStyle name="Normal 21 6 6 2 2" xfId="29903" xr:uid="{60801F45-8FA5-4579-BE06-E8824185CB30}"/>
    <cellStyle name="Normal 21 6 6 3" xfId="21815" xr:uid="{A2EE4C93-A9EE-4E9F-8629-562986F2FB99}"/>
    <cellStyle name="Normal 21 6 7" xfId="8337" xr:uid="{1EB6ECCB-5031-484D-90D5-A07DCA5CD7DC}"/>
    <cellStyle name="Normal 21 6 7 2" xfId="24513" xr:uid="{13C8981C-5F01-4C75-8920-979887E519E2}"/>
    <cellStyle name="Normal 21 6 8" xfId="16425" xr:uid="{59CDE7CD-0F22-4FB3-95CD-796615CED7E1}"/>
    <cellStyle name="Normal 21 7" xfId="165" xr:uid="{00000000-0005-0000-0000-00001F120000}"/>
    <cellStyle name="Normal 21 7 2" xfId="553" xr:uid="{00000000-0005-0000-0000-000020120000}"/>
    <cellStyle name="Normal 21 7 2 2" xfId="1228" xr:uid="{00000000-0005-0000-0000-000021120000}"/>
    <cellStyle name="Normal 21 7 2 2 2" xfId="2576" xr:uid="{00000000-0005-0000-0000-000022120000}"/>
    <cellStyle name="Normal 21 7 2 2 2 2" xfId="5272" xr:uid="{00000000-0005-0000-0000-000023120000}"/>
    <cellStyle name="Normal 21 7 2 2 2 2 2" xfId="13360" xr:uid="{270C86DC-82A0-4534-8C4B-0A998A4E7110}"/>
    <cellStyle name="Normal 21 7 2 2 2 2 2 2" xfId="29536" xr:uid="{12B89C5B-655A-4992-B038-8E8866E2B16A}"/>
    <cellStyle name="Normal 21 7 2 2 2 2 3" xfId="21448" xr:uid="{C48E28B6-C8E6-4EE2-8565-382CEA224590}"/>
    <cellStyle name="Normal 21 7 2 2 2 3" xfId="7966" xr:uid="{00000000-0005-0000-0000-000024120000}"/>
    <cellStyle name="Normal 21 7 2 2 2 3 2" xfId="16054" xr:uid="{B72D0B7D-B99D-4499-8A73-A9D7003B0E5C}"/>
    <cellStyle name="Normal 21 7 2 2 2 3 2 2" xfId="32230" xr:uid="{1A8CC525-E84F-444B-B829-2BF35DBB6C81}"/>
    <cellStyle name="Normal 21 7 2 2 2 3 3" xfId="24142" xr:uid="{19BF5505-6552-469B-AEE0-EC5A237EA8FA}"/>
    <cellStyle name="Normal 21 7 2 2 2 4" xfId="10664" xr:uid="{844AAF39-4322-46CB-8255-149E4570D64E}"/>
    <cellStyle name="Normal 21 7 2 2 2 4 2" xfId="26840" xr:uid="{07379D13-8A0B-4041-9CAB-B07AEB260368}"/>
    <cellStyle name="Normal 21 7 2 2 2 5" xfId="18752" xr:uid="{50AD1D74-E3C6-41B2-89B2-8BEC69AFE4C3}"/>
    <cellStyle name="Normal 21 7 2 2 3" xfId="3925" xr:uid="{00000000-0005-0000-0000-000025120000}"/>
    <cellStyle name="Normal 21 7 2 2 3 2" xfId="12013" xr:uid="{232D4288-81C3-4F27-ABA9-FF89EBD6ABCD}"/>
    <cellStyle name="Normal 21 7 2 2 3 2 2" xfId="28189" xr:uid="{8FD022C0-96B0-4BCD-AD03-D34BE3BE3B3C}"/>
    <cellStyle name="Normal 21 7 2 2 3 3" xfId="20101" xr:uid="{5617BB66-0133-4E32-B247-FC0D92D29DC9}"/>
    <cellStyle name="Normal 21 7 2 2 4" xfId="6619" xr:uid="{00000000-0005-0000-0000-000026120000}"/>
    <cellStyle name="Normal 21 7 2 2 4 2" xfId="14707" xr:uid="{DD8B44EE-484B-458F-8FA4-3A04A3ECAF92}"/>
    <cellStyle name="Normal 21 7 2 2 4 2 2" xfId="30883" xr:uid="{3D92B0C9-87D9-4B3E-A052-1B176E734FE6}"/>
    <cellStyle name="Normal 21 7 2 2 4 3" xfId="22795" xr:uid="{11530DED-789A-4975-A8BF-0EE81DD7FE24}"/>
    <cellStyle name="Normal 21 7 2 2 5" xfId="9317" xr:uid="{D60AA30F-0423-4F8B-9DE3-9689C93C1427}"/>
    <cellStyle name="Normal 21 7 2 2 5 2" xfId="25493" xr:uid="{7D4228AD-EB6B-4216-A2CB-D19ABC226C30}"/>
    <cellStyle name="Normal 21 7 2 2 6" xfId="17405" xr:uid="{247AFA19-6C7D-4469-B9AC-DE7530931666}"/>
    <cellStyle name="Normal 21 7 2 3" xfId="1904" xr:uid="{00000000-0005-0000-0000-000027120000}"/>
    <cellStyle name="Normal 21 7 2 3 2" xfId="4600" xr:uid="{00000000-0005-0000-0000-000028120000}"/>
    <cellStyle name="Normal 21 7 2 3 2 2" xfId="12688" xr:uid="{31F14BC4-C92B-4AB8-B716-16B2353CFB41}"/>
    <cellStyle name="Normal 21 7 2 3 2 2 2" xfId="28864" xr:uid="{D7D047CE-73E8-4314-A3D0-41658C710B2E}"/>
    <cellStyle name="Normal 21 7 2 3 2 3" xfId="20776" xr:uid="{DA4DEDE5-00BB-40F0-B60A-20CBFBFDE362}"/>
    <cellStyle name="Normal 21 7 2 3 3" xfId="7294" xr:uid="{00000000-0005-0000-0000-000029120000}"/>
    <cellStyle name="Normal 21 7 2 3 3 2" xfId="15382" xr:uid="{0AB48D16-C227-4766-BA0A-06A1F09608A9}"/>
    <cellStyle name="Normal 21 7 2 3 3 2 2" xfId="31558" xr:uid="{CBF5B817-E80E-4D21-A696-26EAA4F2D1D1}"/>
    <cellStyle name="Normal 21 7 2 3 3 3" xfId="23470" xr:uid="{4E526758-5255-4B6F-A254-51BBB47CDBBB}"/>
    <cellStyle name="Normal 21 7 2 3 4" xfId="9992" xr:uid="{CBBEAF7F-F6B0-4CDF-A99A-396B2E99E99F}"/>
    <cellStyle name="Normal 21 7 2 3 4 2" xfId="26168" xr:uid="{79AF7163-5DA2-4A36-B4FE-09C7915FBB81}"/>
    <cellStyle name="Normal 21 7 2 3 5" xfId="18080" xr:uid="{3107FE35-439F-4F16-AE18-4A7364E8376F}"/>
    <cellStyle name="Normal 21 7 2 4" xfId="3253" xr:uid="{00000000-0005-0000-0000-00002A120000}"/>
    <cellStyle name="Normal 21 7 2 4 2" xfId="11341" xr:uid="{FF38A54E-1439-4146-9249-5FCA20EE1878}"/>
    <cellStyle name="Normal 21 7 2 4 2 2" xfId="27517" xr:uid="{0A99BFE3-89B9-4568-B8D7-0B10D6A9272E}"/>
    <cellStyle name="Normal 21 7 2 4 3" xfId="19429" xr:uid="{10B0FC56-A988-4C4F-9EC5-A8A50B95AAF3}"/>
    <cellStyle name="Normal 21 7 2 5" xfId="5947" xr:uid="{00000000-0005-0000-0000-00002B120000}"/>
    <cellStyle name="Normal 21 7 2 5 2" xfId="14035" xr:uid="{2195FF13-C5D7-4DA1-B839-0E8B5597D291}"/>
    <cellStyle name="Normal 21 7 2 5 2 2" xfId="30211" xr:uid="{F4378248-E936-48BE-93C6-C9D2C17FCA99}"/>
    <cellStyle name="Normal 21 7 2 5 3" xfId="22123" xr:uid="{A9F607D6-39F7-4CFF-BC57-D99DF1451869}"/>
    <cellStyle name="Normal 21 7 2 6" xfId="8645" xr:uid="{DF3B5FFC-28D0-42DB-A80B-84913E485B5F}"/>
    <cellStyle name="Normal 21 7 2 6 2" xfId="24821" xr:uid="{CAA219C5-17C1-4F9E-A70B-1D5E9A7416AA}"/>
    <cellStyle name="Normal 21 7 2 7" xfId="16733" xr:uid="{238C3C86-2AB1-4C18-BF77-2D61E2D9283A}"/>
    <cellStyle name="Normal 21 7 3" xfId="892" xr:uid="{00000000-0005-0000-0000-00002C120000}"/>
    <cellStyle name="Normal 21 7 3 2" xfId="2240" xr:uid="{00000000-0005-0000-0000-00002D120000}"/>
    <cellStyle name="Normal 21 7 3 2 2" xfId="4936" xr:uid="{00000000-0005-0000-0000-00002E120000}"/>
    <cellStyle name="Normal 21 7 3 2 2 2" xfId="13024" xr:uid="{3E35AB8A-C6E8-41C9-87EA-E030957B7F05}"/>
    <cellStyle name="Normal 21 7 3 2 2 2 2" xfId="29200" xr:uid="{17B71642-ACB1-4EA2-926A-E408F7581A70}"/>
    <cellStyle name="Normal 21 7 3 2 2 3" xfId="21112" xr:uid="{882417BB-12ED-45B2-97E2-D2165B0A5BFB}"/>
    <cellStyle name="Normal 21 7 3 2 3" xfId="7630" xr:uid="{00000000-0005-0000-0000-00002F120000}"/>
    <cellStyle name="Normal 21 7 3 2 3 2" xfId="15718" xr:uid="{BE30E82A-2028-45F9-91C0-DCF5CB316064}"/>
    <cellStyle name="Normal 21 7 3 2 3 2 2" xfId="31894" xr:uid="{763FE6FF-ABCC-44B1-B714-A1A663727691}"/>
    <cellStyle name="Normal 21 7 3 2 3 3" xfId="23806" xr:uid="{C50286D1-3BA4-4164-9B99-4383B53A0062}"/>
    <cellStyle name="Normal 21 7 3 2 4" xfId="10328" xr:uid="{B44969C6-791A-44D9-9EE6-EF3B65AF3FF3}"/>
    <cellStyle name="Normal 21 7 3 2 4 2" xfId="26504" xr:uid="{617CD8F3-EEF5-4C4E-8101-A3FE7A89F5B7}"/>
    <cellStyle name="Normal 21 7 3 2 5" xfId="18416" xr:uid="{FD325546-E4DA-4CE0-96CD-43A743BDEBFD}"/>
    <cellStyle name="Normal 21 7 3 3" xfId="3589" xr:uid="{00000000-0005-0000-0000-000030120000}"/>
    <cellStyle name="Normal 21 7 3 3 2" xfId="11677" xr:uid="{17844079-C134-45AD-98F8-2BA4DD22DAC3}"/>
    <cellStyle name="Normal 21 7 3 3 2 2" xfId="27853" xr:uid="{3D9FC5E1-6FD5-4B1D-9289-1EB9EEAA0423}"/>
    <cellStyle name="Normal 21 7 3 3 3" xfId="19765" xr:uid="{BBB5BB20-BED1-4935-8DC0-F9635CAFB4B0}"/>
    <cellStyle name="Normal 21 7 3 4" xfId="6283" xr:uid="{00000000-0005-0000-0000-000031120000}"/>
    <cellStyle name="Normal 21 7 3 4 2" xfId="14371" xr:uid="{E51E5E25-43AF-4790-BC0B-359B60722711}"/>
    <cellStyle name="Normal 21 7 3 4 2 2" xfId="30547" xr:uid="{810E3BA9-9D06-4A83-8767-22BCCCEBAB78}"/>
    <cellStyle name="Normal 21 7 3 4 3" xfId="22459" xr:uid="{C6B2D5C0-E0CD-40B7-8664-7937C4361C70}"/>
    <cellStyle name="Normal 21 7 3 5" xfId="8981" xr:uid="{14E2FF07-651B-453D-A614-861403A7890B}"/>
    <cellStyle name="Normal 21 7 3 5 2" xfId="25157" xr:uid="{A53F3D3B-5361-4AB6-ADDD-6DF0EB7D9B16}"/>
    <cellStyle name="Normal 21 7 3 6" xfId="17069" xr:uid="{EA1061D8-1748-4BC8-9D00-7FD6A75949F0}"/>
    <cellStyle name="Normal 21 7 4" xfId="1568" xr:uid="{00000000-0005-0000-0000-000032120000}"/>
    <cellStyle name="Normal 21 7 4 2" xfId="4264" xr:uid="{00000000-0005-0000-0000-000033120000}"/>
    <cellStyle name="Normal 21 7 4 2 2" xfId="12352" xr:uid="{786BDE01-1C69-4A24-85E8-118CE3E32860}"/>
    <cellStyle name="Normal 21 7 4 2 2 2" xfId="28528" xr:uid="{C33CBDE1-3D85-4EAC-BBB7-5AB5C09E7A27}"/>
    <cellStyle name="Normal 21 7 4 2 3" xfId="20440" xr:uid="{A465C835-E2EB-4D68-AD65-6AE5883F77C8}"/>
    <cellStyle name="Normal 21 7 4 3" xfId="6958" xr:uid="{00000000-0005-0000-0000-000034120000}"/>
    <cellStyle name="Normal 21 7 4 3 2" xfId="15046" xr:uid="{43A281B1-530A-4B29-8C40-E8BED1C7F544}"/>
    <cellStyle name="Normal 21 7 4 3 2 2" xfId="31222" xr:uid="{D6277F37-BB03-450B-8910-84260A90ACA5}"/>
    <cellStyle name="Normal 21 7 4 3 3" xfId="23134" xr:uid="{2D33771D-4646-44B1-B2F9-E91B3D27F76A}"/>
    <cellStyle name="Normal 21 7 4 4" xfId="9656" xr:uid="{ADB48526-06E3-4FFD-9DEA-E7560D14D6A6}"/>
    <cellStyle name="Normal 21 7 4 4 2" xfId="25832" xr:uid="{8A4B67AC-F4A3-42C9-901A-18136E610A8D}"/>
    <cellStyle name="Normal 21 7 4 5" xfId="17744" xr:uid="{D0486A57-3FC5-4EE3-9184-88EF114669E5}"/>
    <cellStyle name="Normal 21 7 5" xfId="2917" xr:uid="{00000000-0005-0000-0000-000035120000}"/>
    <cellStyle name="Normal 21 7 5 2" xfId="11005" xr:uid="{37B5654E-9AC7-4BBA-AB1A-D7DF91926FB1}"/>
    <cellStyle name="Normal 21 7 5 2 2" xfId="27181" xr:uid="{01119E9F-A743-449A-95E7-6B271D970A8C}"/>
    <cellStyle name="Normal 21 7 5 3" xfId="19093" xr:uid="{1644A7DD-2CF4-40D3-88A2-2595269372CE}"/>
    <cellStyle name="Normal 21 7 6" xfId="5611" xr:uid="{00000000-0005-0000-0000-000036120000}"/>
    <cellStyle name="Normal 21 7 6 2" xfId="13699" xr:uid="{66BDA63E-1980-45DB-828F-0FE8A075D37E}"/>
    <cellStyle name="Normal 21 7 6 2 2" xfId="29875" xr:uid="{3C802FB8-8200-4FDB-AF1C-76FF7A396265}"/>
    <cellStyle name="Normal 21 7 6 3" xfId="21787" xr:uid="{1060A11C-C70C-43C8-A769-781D01D365CA}"/>
    <cellStyle name="Normal 21 7 7" xfId="8309" xr:uid="{DE24EB9D-E004-4E69-9388-565B70FA7FC5}"/>
    <cellStyle name="Normal 21 7 7 2" xfId="24485" xr:uid="{85EF43ED-F08B-4D25-837D-ECA3BE8C91B1}"/>
    <cellStyle name="Normal 21 7 8" xfId="16397" xr:uid="{5E0BEA0E-E4CA-4989-9908-952EBB197F7A}"/>
    <cellStyle name="Normal 21 8" xfId="231" xr:uid="{00000000-0005-0000-0000-000037120000}"/>
    <cellStyle name="Normal 21 8 2" xfId="610" xr:uid="{00000000-0005-0000-0000-000038120000}"/>
    <cellStyle name="Normal 21 8 2 2" xfId="1285" xr:uid="{00000000-0005-0000-0000-000039120000}"/>
    <cellStyle name="Normal 21 8 2 2 2" xfId="2633" xr:uid="{00000000-0005-0000-0000-00003A120000}"/>
    <cellStyle name="Normal 21 8 2 2 2 2" xfId="5329" xr:uid="{00000000-0005-0000-0000-00003B120000}"/>
    <cellStyle name="Normal 21 8 2 2 2 2 2" xfId="13417" xr:uid="{0B2379F7-DBA9-4B95-A378-BDB235F6615A}"/>
    <cellStyle name="Normal 21 8 2 2 2 2 2 2" xfId="29593" xr:uid="{1599B547-6495-41D7-916A-98EE7EC39C11}"/>
    <cellStyle name="Normal 21 8 2 2 2 2 3" xfId="21505" xr:uid="{0137CD88-A7EA-43B8-906F-800998207C5A}"/>
    <cellStyle name="Normal 21 8 2 2 2 3" xfId="8023" xr:uid="{00000000-0005-0000-0000-00003C120000}"/>
    <cellStyle name="Normal 21 8 2 2 2 3 2" xfId="16111" xr:uid="{AF1EA57F-0EAD-426F-A47D-82159AA63BF0}"/>
    <cellStyle name="Normal 21 8 2 2 2 3 2 2" xfId="32287" xr:uid="{C70ACF89-9B57-4B67-AC0F-E2F326FCBDA5}"/>
    <cellStyle name="Normal 21 8 2 2 2 3 3" xfId="24199" xr:uid="{D00D43FB-C149-40FF-B7EC-FE3CB6D31148}"/>
    <cellStyle name="Normal 21 8 2 2 2 4" xfId="10721" xr:uid="{74570878-F8A8-4D6E-96F4-F4B609F5EF36}"/>
    <cellStyle name="Normal 21 8 2 2 2 4 2" xfId="26897" xr:uid="{006F5BB4-E671-4E04-8C0C-BA859443279A}"/>
    <cellStyle name="Normal 21 8 2 2 2 5" xfId="18809" xr:uid="{49C9EF6C-D38D-4D43-9B05-8C284DF1E352}"/>
    <cellStyle name="Normal 21 8 2 2 3" xfId="3982" xr:uid="{00000000-0005-0000-0000-00003D120000}"/>
    <cellStyle name="Normal 21 8 2 2 3 2" xfId="12070" xr:uid="{7DD7830B-20A0-4FF1-9DBC-D511F65D9657}"/>
    <cellStyle name="Normal 21 8 2 2 3 2 2" xfId="28246" xr:uid="{012C26B7-EB9D-40D2-BB84-5EB344B2CCD7}"/>
    <cellStyle name="Normal 21 8 2 2 3 3" xfId="20158" xr:uid="{FBB9DC0D-DBEF-4873-8D46-B79824D01BD4}"/>
    <cellStyle name="Normal 21 8 2 2 4" xfId="6676" xr:uid="{00000000-0005-0000-0000-00003E120000}"/>
    <cellStyle name="Normal 21 8 2 2 4 2" xfId="14764" xr:uid="{23BFA5B2-77DB-49A1-BEF4-79C7051356EF}"/>
    <cellStyle name="Normal 21 8 2 2 4 2 2" xfId="30940" xr:uid="{24CD78B6-8C18-42D7-B87F-6A5D3B9E756C}"/>
    <cellStyle name="Normal 21 8 2 2 4 3" xfId="22852" xr:uid="{024BA8FC-2DFC-4E78-A3AB-DF91ED8892F6}"/>
    <cellStyle name="Normal 21 8 2 2 5" xfId="9374" xr:uid="{7619294F-3591-4BE4-BD54-A7ADBE75ACA9}"/>
    <cellStyle name="Normal 21 8 2 2 5 2" xfId="25550" xr:uid="{154F0164-AE9F-4261-9363-98B5E3699C7C}"/>
    <cellStyle name="Normal 21 8 2 2 6" xfId="17462" xr:uid="{B3C07DC8-F725-4F82-B5FB-32CA1DDCB64E}"/>
    <cellStyle name="Normal 21 8 2 3" xfId="1961" xr:uid="{00000000-0005-0000-0000-00003F120000}"/>
    <cellStyle name="Normal 21 8 2 3 2" xfId="4657" xr:uid="{00000000-0005-0000-0000-000040120000}"/>
    <cellStyle name="Normal 21 8 2 3 2 2" xfId="12745" xr:uid="{DA3061E6-FE76-48A9-BB36-EE181D310354}"/>
    <cellStyle name="Normal 21 8 2 3 2 2 2" xfId="28921" xr:uid="{556EBC01-13E4-4EB5-8035-DC3B7ED39683}"/>
    <cellStyle name="Normal 21 8 2 3 2 3" xfId="20833" xr:uid="{AF41A416-3E12-4B33-BB11-0E2B579E8FB2}"/>
    <cellStyle name="Normal 21 8 2 3 3" xfId="7351" xr:uid="{00000000-0005-0000-0000-000041120000}"/>
    <cellStyle name="Normal 21 8 2 3 3 2" xfId="15439" xr:uid="{8127B029-769E-4CD5-97A7-E6A41424FB9F}"/>
    <cellStyle name="Normal 21 8 2 3 3 2 2" xfId="31615" xr:uid="{2256AE88-C47D-4093-8B77-DDDD94B36D03}"/>
    <cellStyle name="Normal 21 8 2 3 3 3" xfId="23527" xr:uid="{618D1844-69D5-453D-9C5F-F9ABD3656D82}"/>
    <cellStyle name="Normal 21 8 2 3 4" xfId="10049" xr:uid="{7C146955-7497-407A-9D56-E818AFAFA4AD}"/>
    <cellStyle name="Normal 21 8 2 3 4 2" xfId="26225" xr:uid="{CC1E9F39-1BD1-42F9-892A-D5B78246FBCE}"/>
    <cellStyle name="Normal 21 8 2 3 5" xfId="18137" xr:uid="{5E074F61-4D62-42D4-843D-5170F7AF07FF}"/>
    <cellStyle name="Normal 21 8 2 4" xfId="3310" xr:uid="{00000000-0005-0000-0000-000042120000}"/>
    <cellStyle name="Normal 21 8 2 4 2" xfId="11398" xr:uid="{39134D1A-B2B1-4072-8A4C-2FBE42A26F95}"/>
    <cellStyle name="Normal 21 8 2 4 2 2" xfId="27574" xr:uid="{2475657F-65D9-431A-8319-20139ABC058A}"/>
    <cellStyle name="Normal 21 8 2 4 3" xfId="19486" xr:uid="{49827DC9-6D78-464B-BA92-30318E820C8A}"/>
    <cellStyle name="Normal 21 8 2 5" xfId="6004" xr:uid="{00000000-0005-0000-0000-000043120000}"/>
    <cellStyle name="Normal 21 8 2 5 2" xfId="14092" xr:uid="{7EB38824-D4EB-4221-B746-EC1C85309037}"/>
    <cellStyle name="Normal 21 8 2 5 2 2" xfId="30268" xr:uid="{40E8B37B-5CA7-47AD-B619-4CBCEC14742B}"/>
    <cellStyle name="Normal 21 8 2 5 3" xfId="22180" xr:uid="{7EE4DB48-CA73-4A61-B59F-A57A93EBB25A}"/>
    <cellStyle name="Normal 21 8 2 6" xfId="8702" xr:uid="{5F322AC2-ED96-4C13-8A02-45B20706D4AD}"/>
    <cellStyle name="Normal 21 8 2 6 2" xfId="24878" xr:uid="{E0CE4EA7-8A08-4D8F-A99C-CF65B78EF9E4}"/>
    <cellStyle name="Normal 21 8 2 7" xfId="16790" xr:uid="{CED77C66-E412-4FA1-8C5C-7908FB5CCC86}"/>
    <cellStyle name="Normal 21 8 3" xfId="949" xr:uid="{00000000-0005-0000-0000-000044120000}"/>
    <cellStyle name="Normal 21 8 3 2" xfId="2297" xr:uid="{00000000-0005-0000-0000-000045120000}"/>
    <cellStyle name="Normal 21 8 3 2 2" xfId="4993" xr:uid="{00000000-0005-0000-0000-000046120000}"/>
    <cellStyle name="Normal 21 8 3 2 2 2" xfId="13081" xr:uid="{875F65A6-FD16-4202-AF9F-18631F563C01}"/>
    <cellStyle name="Normal 21 8 3 2 2 2 2" xfId="29257" xr:uid="{25D7E8BF-7526-438D-9037-04DD5D520B58}"/>
    <cellStyle name="Normal 21 8 3 2 2 3" xfId="21169" xr:uid="{35AB35BB-1563-4C35-B22C-A04B701B0E06}"/>
    <cellStyle name="Normal 21 8 3 2 3" xfId="7687" xr:uid="{00000000-0005-0000-0000-000047120000}"/>
    <cellStyle name="Normal 21 8 3 2 3 2" xfId="15775" xr:uid="{46939316-88BA-4B72-B627-ED71A349A23C}"/>
    <cellStyle name="Normal 21 8 3 2 3 2 2" xfId="31951" xr:uid="{18F4BB08-0908-470A-9E6B-83717DD766FE}"/>
    <cellStyle name="Normal 21 8 3 2 3 3" xfId="23863" xr:uid="{7C8336A0-73FD-4634-BF60-4F3038443663}"/>
    <cellStyle name="Normal 21 8 3 2 4" xfId="10385" xr:uid="{FCD1960C-C616-4337-A68D-E486F4DEB01E}"/>
    <cellStyle name="Normal 21 8 3 2 4 2" xfId="26561" xr:uid="{0AD18105-B33E-4B28-9C05-5BC623B0868E}"/>
    <cellStyle name="Normal 21 8 3 2 5" xfId="18473" xr:uid="{5EF72A76-34B5-4C75-8971-04E5DAA44767}"/>
    <cellStyle name="Normal 21 8 3 3" xfId="3646" xr:uid="{00000000-0005-0000-0000-000048120000}"/>
    <cellStyle name="Normal 21 8 3 3 2" xfId="11734" xr:uid="{15686BBC-DAD5-4587-806D-7D6AFF2F12F8}"/>
    <cellStyle name="Normal 21 8 3 3 2 2" xfId="27910" xr:uid="{EDD65C1D-DD9B-4E4B-B1BB-F28DE40E0190}"/>
    <cellStyle name="Normal 21 8 3 3 3" xfId="19822" xr:uid="{000A38EF-BD1E-4C6A-9A1C-6E1050C452A3}"/>
    <cellStyle name="Normal 21 8 3 4" xfId="6340" xr:uid="{00000000-0005-0000-0000-000049120000}"/>
    <cellStyle name="Normal 21 8 3 4 2" xfId="14428" xr:uid="{53446F8D-54E5-46B1-B0FB-5DAAE7F05B44}"/>
    <cellStyle name="Normal 21 8 3 4 2 2" xfId="30604" xr:uid="{ECA62A6F-30BB-41DB-B2DF-058BE2A71A96}"/>
    <cellStyle name="Normal 21 8 3 4 3" xfId="22516" xr:uid="{D22DE971-814D-4703-BB58-A28B85D0B67C}"/>
    <cellStyle name="Normal 21 8 3 5" xfId="9038" xr:uid="{82651B86-0FCD-4BDB-B2A5-FF3C769CD4CB}"/>
    <cellStyle name="Normal 21 8 3 5 2" xfId="25214" xr:uid="{2D4E620D-A26B-4527-BFE1-0A8A35EBB272}"/>
    <cellStyle name="Normal 21 8 3 6" xfId="17126" xr:uid="{324D9E93-90A8-478E-9D27-429E8B14B6D0}"/>
    <cellStyle name="Normal 21 8 4" xfId="1625" xr:uid="{00000000-0005-0000-0000-00004A120000}"/>
    <cellStyle name="Normal 21 8 4 2" xfId="4321" xr:uid="{00000000-0005-0000-0000-00004B120000}"/>
    <cellStyle name="Normal 21 8 4 2 2" xfId="12409" xr:uid="{E995A5AA-A662-4484-AC34-3530D7F97691}"/>
    <cellStyle name="Normal 21 8 4 2 2 2" xfId="28585" xr:uid="{0DDA59E9-DD50-4CF3-91DA-284135C3A8A7}"/>
    <cellStyle name="Normal 21 8 4 2 3" xfId="20497" xr:uid="{3E0E3692-FF56-4560-B6A0-933DE77BF021}"/>
    <cellStyle name="Normal 21 8 4 3" xfId="7015" xr:uid="{00000000-0005-0000-0000-00004C120000}"/>
    <cellStyle name="Normal 21 8 4 3 2" xfId="15103" xr:uid="{211B8149-CC6C-4624-8A87-1C9A64E21FBE}"/>
    <cellStyle name="Normal 21 8 4 3 2 2" xfId="31279" xr:uid="{5C03F980-2620-4248-97F8-8448A1B6C9D2}"/>
    <cellStyle name="Normal 21 8 4 3 3" xfId="23191" xr:uid="{4549B547-0122-4C98-A2D3-3DBDEC6D8F0A}"/>
    <cellStyle name="Normal 21 8 4 4" xfId="9713" xr:uid="{2D54B405-3C35-4DC8-89F9-6B3E91D70396}"/>
    <cellStyle name="Normal 21 8 4 4 2" xfId="25889" xr:uid="{0D85225F-09D8-418F-9B0A-F3E2B8DA85B4}"/>
    <cellStyle name="Normal 21 8 4 5" xfId="17801" xr:uid="{7AED0455-B503-411C-B8F7-0143ECC90031}"/>
    <cellStyle name="Normal 21 8 5" xfId="2974" xr:uid="{00000000-0005-0000-0000-00004D120000}"/>
    <cellStyle name="Normal 21 8 5 2" xfId="11062" xr:uid="{D290458B-44E1-409E-83FF-825465CB9D06}"/>
    <cellStyle name="Normal 21 8 5 2 2" xfId="27238" xr:uid="{2518703F-0D8F-4C1A-B213-7F70FFA4A630}"/>
    <cellStyle name="Normal 21 8 5 3" xfId="19150" xr:uid="{2BE9AF07-9A89-4270-B785-096F78620344}"/>
    <cellStyle name="Normal 21 8 6" xfId="5668" xr:uid="{00000000-0005-0000-0000-00004E120000}"/>
    <cellStyle name="Normal 21 8 6 2" xfId="13756" xr:uid="{86048905-31D8-455D-A995-E76A884AD152}"/>
    <cellStyle name="Normal 21 8 6 2 2" xfId="29932" xr:uid="{757831A1-AA06-450A-8C11-AEF433B9A00F}"/>
    <cellStyle name="Normal 21 8 6 3" xfId="21844" xr:uid="{1356F30E-362C-42D0-9EAE-BF025E6F0210}"/>
    <cellStyle name="Normal 21 8 7" xfId="8366" xr:uid="{BB0ACB51-1B46-42F8-9E29-E50457A52BC3}"/>
    <cellStyle name="Normal 21 8 7 2" xfId="24542" xr:uid="{764991DB-0AB8-4990-91D2-EF44086E1354}"/>
    <cellStyle name="Normal 21 8 8" xfId="16454" xr:uid="{D9D054F4-9075-4CD7-A610-006627A7D79E}"/>
    <cellStyle name="Normal 21 9" xfId="178" xr:uid="{00000000-0005-0000-0000-00004F120000}"/>
    <cellStyle name="Normal 21 9 2" xfId="566" xr:uid="{00000000-0005-0000-0000-000050120000}"/>
    <cellStyle name="Normal 21 9 2 2" xfId="1241" xr:uid="{00000000-0005-0000-0000-000051120000}"/>
    <cellStyle name="Normal 21 9 2 2 2" xfId="2589" xr:uid="{00000000-0005-0000-0000-000052120000}"/>
    <cellStyle name="Normal 21 9 2 2 2 2" xfId="5285" xr:uid="{00000000-0005-0000-0000-000053120000}"/>
    <cellStyle name="Normal 21 9 2 2 2 2 2" xfId="13373" xr:uid="{AD0F145C-740C-4724-AED3-F536D9AB3940}"/>
    <cellStyle name="Normal 21 9 2 2 2 2 2 2" xfId="29549" xr:uid="{4F34FEDE-CBF9-4BCF-A3ED-27F2BFE9A0F1}"/>
    <cellStyle name="Normal 21 9 2 2 2 2 3" xfId="21461" xr:uid="{8C19CD4D-946F-4E1C-A5E5-2D0B399ADFA4}"/>
    <cellStyle name="Normal 21 9 2 2 2 3" xfId="7979" xr:uid="{00000000-0005-0000-0000-000054120000}"/>
    <cellStyle name="Normal 21 9 2 2 2 3 2" xfId="16067" xr:uid="{CECF07C2-A407-41FC-9D84-1CCB90B31805}"/>
    <cellStyle name="Normal 21 9 2 2 2 3 2 2" xfId="32243" xr:uid="{FA50A4F3-D0ED-43FE-85FA-1537A616283D}"/>
    <cellStyle name="Normal 21 9 2 2 2 3 3" xfId="24155" xr:uid="{246EA820-D8A7-403A-A001-02E64D2C30FA}"/>
    <cellStyle name="Normal 21 9 2 2 2 4" xfId="10677" xr:uid="{0D492FDD-286B-49B7-846F-2B07F908E5AA}"/>
    <cellStyle name="Normal 21 9 2 2 2 4 2" xfId="26853" xr:uid="{7BA0B83A-F9D6-4FBB-9243-CFA0816C5030}"/>
    <cellStyle name="Normal 21 9 2 2 2 5" xfId="18765" xr:uid="{509125E0-8391-4CBB-B285-4C2AC669C62C}"/>
    <cellStyle name="Normal 21 9 2 2 3" xfId="3938" xr:uid="{00000000-0005-0000-0000-000055120000}"/>
    <cellStyle name="Normal 21 9 2 2 3 2" xfId="12026" xr:uid="{A1429492-D23D-4E59-B61E-C1945BD3E2F1}"/>
    <cellStyle name="Normal 21 9 2 2 3 2 2" xfId="28202" xr:uid="{DBB84711-73F7-41D1-ADEB-CC7D58F3C144}"/>
    <cellStyle name="Normal 21 9 2 2 3 3" xfId="20114" xr:uid="{6D8BBCE4-882F-4472-B8A4-15197FB96353}"/>
    <cellStyle name="Normal 21 9 2 2 4" xfId="6632" xr:uid="{00000000-0005-0000-0000-000056120000}"/>
    <cellStyle name="Normal 21 9 2 2 4 2" xfId="14720" xr:uid="{DBDB8D3B-A467-4121-AA4F-165FB430F2A9}"/>
    <cellStyle name="Normal 21 9 2 2 4 2 2" xfId="30896" xr:uid="{149F0224-FF28-45B2-AE93-F89C2AB59383}"/>
    <cellStyle name="Normal 21 9 2 2 4 3" xfId="22808" xr:uid="{E94D29A5-F388-49D1-8592-BE8D7D3BDAFE}"/>
    <cellStyle name="Normal 21 9 2 2 5" xfId="9330" xr:uid="{7AB47AB4-C6F1-49AA-B1CA-F977BB29A5ED}"/>
    <cellStyle name="Normal 21 9 2 2 5 2" xfId="25506" xr:uid="{72DCCB85-ECC4-4D4B-B403-055AE5EBEF12}"/>
    <cellStyle name="Normal 21 9 2 2 6" xfId="17418" xr:uid="{A8304607-8E58-4C65-A504-3A31BD0E86A4}"/>
    <cellStyle name="Normal 21 9 2 3" xfId="1917" xr:uid="{00000000-0005-0000-0000-000057120000}"/>
    <cellStyle name="Normal 21 9 2 3 2" xfId="4613" xr:uid="{00000000-0005-0000-0000-000058120000}"/>
    <cellStyle name="Normal 21 9 2 3 2 2" xfId="12701" xr:uid="{6022F7FF-3A78-4FF1-9375-416BF41B7A26}"/>
    <cellStyle name="Normal 21 9 2 3 2 2 2" xfId="28877" xr:uid="{C9CE6A10-A69A-409B-B4F7-DA71EBE49484}"/>
    <cellStyle name="Normal 21 9 2 3 2 3" xfId="20789" xr:uid="{3AF8016E-8660-407A-9C68-D063C400FA01}"/>
    <cellStyle name="Normal 21 9 2 3 3" xfId="7307" xr:uid="{00000000-0005-0000-0000-000059120000}"/>
    <cellStyle name="Normal 21 9 2 3 3 2" xfId="15395" xr:uid="{14CC1C7B-D04C-434E-9280-F21880494E9F}"/>
    <cellStyle name="Normal 21 9 2 3 3 2 2" xfId="31571" xr:uid="{9867E713-0853-4DF9-82A3-5527556DA8E3}"/>
    <cellStyle name="Normal 21 9 2 3 3 3" xfId="23483" xr:uid="{B11D2034-51F4-44E3-88CD-B097E8DA3098}"/>
    <cellStyle name="Normal 21 9 2 3 4" xfId="10005" xr:uid="{1BC45951-F97D-49C8-8A3B-33E8F96E2FD8}"/>
    <cellStyle name="Normal 21 9 2 3 4 2" xfId="26181" xr:uid="{63556668-B183-4882-A42C-894A27AD021F}"/>
    <cellStyle name="Normal 21 9 2 3 5" xfId="18093" xr:uid="{9CA41F52-C23C-4197-BD25-15E8EA72186F}"/>
    <cellStyle name="Normal 21 9 2 4" xfId="3266" xr:uid="{00000000-0005-0000-0000-00005A120000}"/>
    <cellStyle name="Normal 21 9 2 4 2" xfId="11354" xr:uid="{6FBA573C-E9FC-4201-9FA2-13DF5DDB2FD1}"/>
    <cellStyle name="Normal 21 9 2 4 2 2" xfId="27530" xr:uid="{B81E3094-FAF7-48BD-AEF3-B39242CEBABB}"/>
    <cellStyle name="Normal 21 9 2 4 3" xfId="19442" xr:uid="{3E401FBA-0FAA-4A35-933C-0DD13E419C3B}"/>
    <cellStyle name="Normal 21 9 2 5" xfId="5960" xr:uid="{00000000-0005-0000-0000-00005B120000}"/>
    <cellStyle name="Normal 21 9 2 5 2" xfId="14048" xr:uid="{05FE367E-EDFF-438A-8F0A-A26281CB3B90}"/>
    <cellStyle name="Normal 21 9 2 5 2 2" xfId="30224" xr:uid="{C0F5A835-6941-4F8E-A204-1B270D0A2A09}"/>
    <cellStyle name="Normal 21 9 2 5 3" xfId="22136" xr:uid="{817B40ED-6AA5-494C-A550-92E3F723D401}"/>
    <cellStyle name="Normal 21 9 2 6" xfId="8658" xr:uid="{6FB8B8D0-0B2F-4FC2-B6A0-EF9D6F2C97B6}"/>
    <cellStyle name="Normal 21 9 2 6 2" xfId="24834" xr:uid="{DDA597B3-86F5-4A7A-9235-AD646D4D6F91}"/>
    <cellStyle name="Normal 21 9 2 7" xfId="16746" xr:uid="{94E4A722-0840-4DEB-9BC2-DFE9025C32A1}"/>
    <cellStyle name="Normal 21 9 3" xfId="905" xr:uid="{00000000-0005-0000-0000-00005C120000}"/>
    <cellStyle name="Normal 21 9 3 2" xfId="2253" xr:uid="{00000000-0005-0000-0000-00005D120000}"/>
    <cellStyle name="Normal 21 9 3 2 2" xfId="4949" xr:uid="{00000000-0005-0000-0000-00005E120000}"/>
    <cellStyle name="Normal 21 9 3 2 2 2" xfId="13037" xr:uid="{08FD79F9-CC24-4405-A798-031A43E12C04}"/>
    <cellStyle name="Normal 21 9 3 2 2 2 2" xfId="29213" xr:uid="{5C8064D1-E963-4BDE-86A3-A175FF268A16}"/>
    <cellStyle name="Normal 21 9 3 2 2 3" xfId="21125" xr:uid="{7EFF43C1-6736-4570-ADD9-29D8D008113B}"/>
    <cellStyle name="Normal 21 9 3 2 3" xfId="7643" xr:uid="{00000000-0005-0000-0000-00005F120000}"/>
    <cellStyle name="Normal 21 9 3 2 3 2" xfId="15731" xr:uid="{660A591A-7683-4C50-A647-9F01FF3EF54B}"/>
    <cellStyle name="Normal 21 9 3 2 3 2 2" xfId="31907" xr:uid="{D4CB4DAE-73FB-4369-BA35-4BE46AD0DE35}"/>
    <cellStyle name="Normal 21 9 3 2 3 3" xfId="23819" xr:uid="{5CE27C70-9DD7-4BBF-BFBD-E97E6F7CF59F}"/>
    <cellStyle name="Normal 21 9 3 2 4" xfId="10341" xr:uid="{7979A960-E310-4902-B052-FDF3D3B6A192}"/>
    <cellStyle name="Normal 21 9 3 2 4 2" xfId="26517" xr:uid="{603DEC79-14EA-4143-B80A-854681B747FD}"/>
    <cellStyle name="Normal 21 9 3 2 5" xfId="18429" xr:uid="{818967FE-26F6-473B-88EA-CB0BD71CB122}"/>
    <cellStyle name="Normal 21 9 3 3" xfId="3602" xr:uid="{00000000-0005-0000-0000-000060120000}"/>
    <cellStyle name="Normal 21 9 3 3 2" xfId="11690" xr:uid="{793D2A31-42BA-4339-8F45-D84F14820B00}"/>
    <cellStyle name="Normal 21 9 3 3 2 2" xfId="27866" xr:uid="{F6EA28B5-DB35-46D9-B645-00703BADFED2}"/>
    <cellStyle name="Normal 21 9 3 3 3" xfId="19778" xr:uid="{01862A45-A553-4A83-BA61-A038E49D4C18}"/>
    <cellStyle name="Normal 21 9 3 4" xfId="6296" xr:uid="{00000000-0005-0000-0000-000061120000}"/>
    <cellStyle name="Normal 21 9 3 4 2" xfId="14384" xr:uid="{87781794-39F4-4D76-B609-17EA2551357A}"/>
    <cellStyle name="Normal 21 9 3 4 2 2" xfId="30560" xr:uid="{6F47A882-1C61-4331-8606-D7EEA334EEFD}"/>
    <cellStyle name="Normal 21 9 3 4 3" xfId="22472" xr:uid="{EAF1DA99-F4FA-49FF-A5EA-3E2213FBB855}"/>
    <cellStyle name="Normal 21 9 3 5" xfId="8994" xr:uid="{EFF1D5AA-E1F7-4CD3-86BD-ABE6461A4ED4}"/>
    <cellStyle name="Normal 21 9 3 5 2" xfId="25170" xr:uid="{80E73B35-EAD1-46A4-B917-174B8023DCEF}"/>
    <cellStyle name="Normal 21 9 3 6" xfId="17082" xr:uid="{B4EB92B3-7CE2-455B-B610-10C3B6B2E249}"/>
    <cellStyle name="Normal 21 9 4" xfId="1581" xr:uid="{00000000-0005-0000-0000-000062120000}"/>
    <cellStyle name="Normal 21 9 4 2" xfId="4277" xr:uid="{00000000-0005-0000-0000-000063120000}"/>
    <cellStyle name="Normal 21 9 4 2 2" xfId="12365" xr:uid="{71DCE497-FEA8-4364-9D16-DF54AB43C2F1}"/>
    <cellStyle name="Normal 21 9 4 2 2 2" xfId="28541" xr:uid="{65F7754D-4724-4565-97F7-FC74988A5578}"/>
    <cellStyle name="Normal 21 9 4 2 3" xfId="20453" xr:uid="{94ADA048-1C5A-42FF-9027-5854BF2C48D1}"/>
    <cellStyle name="Normal 21 9 4 3" xfId="6971" xr:uid="{00000000-0005-0000-0000-000064120000}"/>
    <cellStyle name="Normal 21 9 4 3 2" xfId="15059" xr:uid="{5546E2A3-5435-4A55-B070-C4486C2999EB}"/>
    <cellStyle name="Normal 21 9 4 3 2 2" xfId="31235" xr:uid="{68E2A87A-39AF-46AF-97AD-9E256E52609D}"/>
    <cellStyle name="Normal 21 9 4 3 3" xfId="23147" xr:uid="{84FFF65B-EAB0-4297-AB2F-B0CA3FE5A9DF}"/>
    <cellStyle name="Normal 21 9 4 4" xfId="9669" xr:uid="{8EE6834E-C341-42EF-B620-8C702183758A}"/>
    <cellStyle name="Normal 21 9 4 4 2" xfId="25845" xr:uid="{B6F19249-17AF-426B-AA92-13173F2D460D}"/>
    <cellStyle name="Normal 21 9 4 5" xfId="17757" xr:uid="{DD525EA7-CD43-4B0C-B611-06E21A262693}"/>
    <cellStyle name="Normal 21 9 5" xfId="2930" xr:uid="{00000000-0005-0000-0000-000065120000}"/>
    <cellStyle name="Normal 21 9 5 2" xfId="11018" xr:uid="{3CF71356-84DC-429D-B8B0-B0B01EA7CF0E}"/>
    <cellStyle name="Normal 21 9 5 2 2" xfId="27194" xr:uid="{4D2953F2-0301-4521-A4FA-2A341907736D}"/>
    <cellStyle name="Normal 21 9 5 3" xfId="19106" xr:uid="{B59D2236-434E-4689-838F-824E64F1F182}"/>
    <cellStyle name="Normal 21 9 6" xfId="5624" xr:uid="{00000000-0005-0000-0000-000066120000}"/>
    <cellStyle name="Normal 21 9 6 2" xfId="13712" xr:uid="{FF26A96A-6D21-4807-BC60-2ED5DDE01B96}"/>
    <cellStyle name="Normal 21 9 6 2 2" xfId="29888" xr:uid="{A1FB6965-840D-4C49-8669-56159030346E}"/>
    <cellStyle name="Normal 21 9 6 3" xfId="21800" xr:uid="{B131F117-1FB6-4313-AD11-DE434AB35387}"/>
    <cellStyle name="Normal 21 9 7" xfId="8322" xr:uid="{10AE54A8-81E6-447C-81C5-ACEB22DD77A3}"/>
    <cellStyle name="Normal 21 9 7 2" xfId="24498" xr:uid="{D66CD4A9-C343-4964-9E10-082BDBD9047C}"/>
    <cellStyle name="Normal 21 9 8" xfId="16410" xr:uid="{84AD6988-42A7-4C63-B2A5-31ABBDB419A9}"/>
    <cellStyle name="Normal 22" xfId="42" xr:uid="{00000000-0005-0000-0000-000067120000}"/>
    <cellStyle name="Normal 22 10" xfId="140" xr:uid="{00000000-0005-0000-0000-000068120000}"/>
    <cellStyle name="Normal 22 10 2" xfId="534" xr:uid="{00000000-0005-0000-0000-000069120000}"/>
    <cellStyle name="Normal 22 10 2 2" xfId="1209" xr:uid="{00000000-0005-0000-0000-00006A120000}"/>
    <cellStyle name="Normal 22 10 2 2 2" xfId="2557" xr:uid="{00000000-0005-0000-0000-00006B120000}"/>
    <cellStyle name="Normal 22 10 2 2 2 2" xfId="5253" xr:uid="{00000000-0005-0000-0000-00006C120000}"/>
    <cellStyle name="Normal 22 10 2 2 2 2 2" xfId="13341" xr:uid="{099C8A57-FB85-44CC-AFD6-9A654DB790B6}"/>
    <cellStyle name="Normal 22 10 2 2 2 2 2 2" xfId="29517" xr:uid="{45910CCD-9091-413F-A365-FC3DA7E87710}"/>
    <cellStyle name="Normal 22 10 2 2 2 2 3" xfId="21429" xr:uid="{242844A2-E2B4-4E26-B2B3-8C6758627064}"/>
    <cellStyle name="Normal 22 10 2 2 2 3" xfId="7947" xr:uid="{00000000-0005-0000-0000-00006D120000}"/>
    <cellStyle name="Normal 22 10 2 2 2 3 2" xfId="16035" xr:uid="{BE673009-1B1B-4730-8E07-88BB1D67CFCD}"/>
    <cellStyle name="Normal 22 10 2 2 2 3 2 2" xfId="32211" xr:uid="{CF88FB1B-A48D-4E36-B120-3A37A0912678}"/>
    <cellStyle name="Normal 22 10 2 2 2 3 3" xfId="24123" xr:uid="{7B3EC9A7-F61A-495B-9C40-2212F754D568}"/>
    <cellStyle name="Normal 22 10 2 2 2 4" xfId="10645" xr:uid="{C909C7F1-CD9C-4EAF-83FE-643E9A526A48}"/>
    <cellStyle name="Normal 22 10 2 2 2 4 2" xfId="26821" xr:uid="{71070797-B55A-4FE8-BA58-6C6DDDC1EE6D}"/>
    <cellStyle name="Normal 22 10 2 2 2 5" xfId="18733" xr:uid="{304509F5-F34D-47C7-9D8A-3D8A032245B9}"/>
    <cellStyle name="Normal 22 10 2 2 3" xfId="3906" xr:uid="{00000000-0005-0000-0000-00006E120000}"/>
    <cellStyle name="Normal 22 10 2 2 3 2" xfId="11994" xr:uid="{459409BD-F29B-43C1-9E29-E96AFAE31C2C}"/>
    <cellStyle name="Normal 22 10 2 2 3 2 2" xfId="28170" xr:uid="{3434BC34-97E3-436A-8921-61A55344DEC4}"/>
    <cellStyle name="Normal 22 10 2 2 3 3" xfId="20082" xr:uid="{E76E6762-BC1F-43FC-A29D-EA6EACA8BE25}"/>
    <cellStyle name="Normal 22 10 2 2 4" xfId="6600" xr:uid="{00000000-0005-0000-0000-00006F120000}"/>
    <cellStyle name="Normal 22 10 2 2 4 2" xfId="14688" xr:uid="{2F4F5AD9-C038-47CF-96FD-1B4AFF700663}"/>
    <cellStyle name="Normal 22 10 2 2 4 2 2" xfId="30864" xr:uid="{C8CEE264-B135-4FCF-9B7B-A30D8EE2A343}"/>
    <cellStyle name="Normal 22 10 2 2 4 3" xfId="22776" xr:uid="{B421AF2F-AF90-403E-8697-C0E63E988FAD}"/>
    <cellStyle name="Normal 22 10 2 2 5" xfId="9298" xr:uid="{74A303E6-9544-4849-95ED-081B01219431}"/>
    <cellStyle name="Normal 22 10 2 2 5 2" xfId="25474" xr:uid="{8F151443-FF42-4353-A2E9-BB6084FB73ED}"/>
    <cellStyle name="Normal 22 10 2 2 6" xfId="17386" xr:uid="{56252749-D335-494D-9B7F-91655D8EAEFC}"/>
    <cellStyle name="Normal 22 10 2 3" xfId="1885" xr:uid="{00000000-0005-0000-0000-000070120000}"/>
    <cellStyle name="Normal 22 10 2 3 2" xfId="4581" xr:uid="{00000000-0005-0000-0000-000071120000}"/>
    <cellStyle name="Normal 22 10 2 3 2 2" xfId="12669" xr:uid="{5E0189B8-494A-49C8-95EE-AE2B4E4F38B7}"/>
    <cellStyle name="Normal 22 10 2 3 2 2 2" xfId="28845" xr:uid="{E9DEDDF7-6F8B-404A-9606-55C27B5889C4}"/>
    <cellStyle name="Normal 22 10 2 3 2 3" xfId="20757" xr:uid="{FCABB872-92EA-4B06-9332-6FB929AB922D}"/>
    <cellStyle name="Normal 22 10 2 3 3" xfId="7275" xr:uid="{00000000-0005-0000-0000-000072120000}"/>
    <cellStyle name="Normal 22 10 2 3 3 2" xfId="15363" xr:uid="{B505AD49-51B7-4499-A055-A1ECB2AAAE53}"/>
    <cellStyle name="Normal 22 10 2 3 3 2 2" xfId="31539" xr:uid="{6F6E911E-B2FE-40B3-8E8B-82C79AE00197}"/>
    <cellStyle name="Normal 22 10 2 3 3 3" xfId="23451" xr:uid="{F8F68A73-B884-45E2-A948-EB23C91CBDF1}"/>
    <cellStyle name="Normal 22 10 2 3 4" xfId="9973" xr:uid="{211A95B7-A95F-4082-B1F0-CC3E27C4334A}"/>
    <cellStyle name="Normal 22 10 2 3 4 2" xfId="26149" xr:uid="{074F5FD3-65E6-4CA7-A5FD-E36089356B89}"/>
    <cellStyle name="Normal 22 10 2 3 5" xfId="18061" xr:uid="{2B41AA02-007C-4714-9C87-42F831B08043}"/>
    <cellStyle name="Normal 22 10 2 4" xfId="3234" xr:uid="{00000000-0005-0000-0000-000073120000}"/>
    <cellStyle name="Normal 22 10 2 4 2" xfId="11322" xr:uid="{21CF8736-FD77-43A0-A869-E0B8583C3551}"/>
    <cellStyle name="Normal 22 10 2 4 2 2" xfId="27498" xr:uid="{6A709F88-3AAE-4633-BCE8-2D4EB7898495}"/>
    <cellStyle name="Normal 22 10 2 4 3" xfId="19410" xr:uid="{B2CBAA09-92CB-4FD3-BAEA-8962EDC81369}"/>
    <cellStyle name="Normal 22 10 2 5" xfId="5928" xr:uid="{00000000-0005-0000-0000-000074120000}"/>
    <cellStyle name="Normal 22 10 2 5 2" xfId="14016" xr:uid="{884F0BE1-9193-40EE-AFF9-6C5905892E98}"/>
    <cellStyle name="Normal 22 10 2 5 2 2" xfId="30192" xr:uid="{48D94CB6-BF2F-4AB2-B05B-1052EA08D192}"/>
    <cellStyle name="Normal 22 10 2 5 3" xfId="22104" xr:uid="{2F429A32-1067-4E17-BCC4-FE156925EBF9}"/>
    <cellStyle name="Normal 22 10 2 6" xfId="8626" xr:uid="{90C0911F-318D-4880-BC80-AA4617443796}"/>
    <cellStyle name="Normal 22 10 2 6 2" xfId="24802" xr:uid="{02FEA81B-AEAD-4F37-A323-3FF229F331C9}"/>
    <cellStyle name="Normal 22 10 2 7" xfId="16714" xr:uid="{30445700-FFC1-4267-8BA5-C295545C9035}"/>
    <cellStyle name="Normal 22 10 3" xfId="873" xr:uid="{00000000-0005-0000-0000-000075120000}"/>
    <cellStyle name="Normal 22 10 3 2" xfId="2221" xr:uid="{00000000-0005-0000-0000-000076120000}"/>
    <cellStyle name="Normal 22 10 3 2 2" xfId="4917" xr:uid="{00000000-0005-0000-0000-000077120000}"/>
    <cellStyle name="Normal 22 10 3 2 2 2" xfId="13005" xr:uid="{B855A955-5499-4711-B4BE-DEA026C711CF}"/>
    <cellStyle name="Normal 22 10 3 2 2 2 2" xfId="29181" xr:uid="{326A5530-5947-447A-B489-191DE1085311}"/>
    <cellStyle name="Normal 22 10 3 2 2 3" xfId="21093" xr:uid="{3D416CE3-FE13-422D-9179-4C8947EE5D28}"/>
    <cellStyle name="Normal 22 10 3 2 3" xfId="7611" xr:uid="{00000000-0005-0000-0000-000078120000}"/>
    <cellStyle name="Normal 22 10 3 2 3 2" xfId="15699" xr:uid="{3EFF0394-1295-415F-A5C5-730185886DDE}"/>
    <cellStyle name="Normal 22 10 3 2 3 2 2" xfId="31875" xr:uid="{82B4570F-344A-4CC5-9C1C-3A071C6E543D}"/>
    <cellStyle name="Normal 22 10 3 2 3 3" xfId="23787" xr:uid="{637BC33B-E06C-425C-A764-F684EBF0DCE9}"/>
    <cellStyle name="Normal 22 10 3 2 4" xfId="10309" xr:uid="{A0BD582D-BD18-499C-8242-1B098976FE5A}"/>
    <cellStyle name="Normal 22 10 3 2 4 2" xfId="26485" xr:uid="{838BA7E0-C630-46B0-9376-AB23E7D51667}"/>
    <cellStyle name="Normal 22 10 3 2 5" xfId="18397" xr:uid="{AAF99154-9B4A-46D5-9596-8C0BC3DA9EF5}"/>
    <cellStyle name="Normal 22 10 3 3" xfId="3570" xr:uid="{00000000-0005-0000-0000-000079120000}"/>
    <cellStyle name="Normal 22 10 3 3 2" xfId="11658" xr:uid="{64FE1592-BD7A-4B80-B12B-ECAF38C72654}"/>
    <cellStyle name="Normal 22 10 3 3 2 2" xfId="27834" xr:uid="{6BA22567-CD3E-4505-9007-83E6DF45E2D1}"/>
    <cellStyle name="Normal 22 10 3 3 3" xfId="19746" xr:uid="{98DBE56E-E41E-4CEA-B8C0-1EFE1C623D4E}"/>
    <cellStyle name="Normal 22 10 3 4" xfId="6264" xr:uid="{00000000-0005-0000-0000-00007A120000}"/>
    <cellStyle name="Normal 22 10 3 4 2" xfId="14352" xr:uid="{E93E7B58-5BD3-462E-B507-443372257369}"/>
    <cellStyle name="Normal 22 10 3 4 2 2" xfId="30528" xr:uid="{123D503C-E61F-4FE4-9C05-9F51A88D5B23}"/>
    <cellStyle name="Normal 22 10 3 4 3" xfId="22440" xr:uid="{DECA789A-E9EC-4147-9756-52B14E896547}"/>
    <cellStyle name="Normal 22 10 3 5" xfId="8962" xr:uid="{FA4BFC16-843B-490F-B7C5-D347E146AB59}"/>
    <cellStyle name="Normal 22 10 3 5 2" xfId="25138" xr:uid="{6A641F6C-4FD4-4232-94E8-64914120E8E7}"/>
    <cellStyle name="Normal 22 10 3 6" xfId="17050" xr:uid="{D87AAF9E-01AF-42D2-8235-5349C38C6BB1}"/>
    <cellStyle name="Normal 22 10 4" xfId="1549" xr:uid="{00000000-0005-0000-0000-00007B120000}"/>
    <cellStyle name="Normal 22 10 4 2" xfId="4245" xr:uid="{00000000-0005-0000-0000-00007C120000}"/>
    <cellStyle name="Normal 22 10 4 2 2" xfId="12333" xr:uid="{7B855504-7A07-4B8E-9A21-DF30A857C2F9}"/>
    <cellStyle name="Normal 22 10 4 2 2 2" xfId="28509" xr:uid="{139EA20A-757F-4351-82C0-5AED0268F65A}"/>
    <cellStyle name="Normal 22 10 4 2 3" xfId="20421" xr:uid="{D81E53D7-7FD1-4264-AD8D-BCFA0B91EC88}"/>
    <cellStyle name="Normal 22 10 4 3" xfId="6939" xr:uid="{00000000-0005-0000-0000-00007D120000}"/>
    <cellStyle name="Normal 22 10 4 3 2" xfId="15027" xr:uid="{E0BDDC4A-AB44-4A22-B332-2AC093DFF16F}"/>
    <cellStyle name="Normal 22 10 4 3 2 2" xfId="31203" xr:uid="{055D50D0-54F5-40F1-9033-3D50A171AB32}"/>
    <cellStyle name="Normal 22 10 4 3 3" xfId="23115" xr:uid="{929E99AF-5E6D-4AEE-8D4E-4AFFCC160F35}"/>
    <cellStyle name="Normal 22 10 4 4" xfId="9637" xr:uid="{303DC9E2-E40C-4912-BFDE-B7722FB7A0DA}"/>
    <cellStyle name="Normal 22 10 4 4 2" xfId="25813" xr:uid="{85813C11-83CE-46F5-8E1B-520FAC3DAD83}"/>
    <cellStyle name="Normal 22 10 4 5" xfId="17725" xr:uid="{396F4CD2-080B-4893-B33E-5A5262CBAB44}"/>
    <cellStyle name="Normal 22 10 5" xfId="2898" xr:uid="{00000000-0005-0000-0000-00007E120000}"/>
    <cellStyle name="Normal 22 10 5 2" xfId="10986" xr:uid="{A7542D71-429A-4FE2-AEBC-914A2BBA26B2}"/>
    <cellStyle name="Normal 22 10 5 2 2" xfId="27162" xr:uid="{FB31264B-E734-4766-8941-F184512B373E}"/>
    <cellStyle name="Normal 22 10 5 3" xfId="19074" xr:uid="{71C637C7-8E0A-46F3-B49D-88FE5D593F42}"/>
    <cellStyle name="Normal 22 10 6" xfId="5592" xr:uid="{00000000-0005-0000-0000-00007F120000}"/>
    <cellStyle name="Normal 22 10 6 2" xfId="13680" xr:uid="{F0FCA5B1-C0F4-43D2-AE4A-4100ED6D6C63}"/>
    <cellStyle name="Normal 22 10 6 2 2" xfId="29856" xr:uid="{98888186-4C55-41CC-9A00-3D1F92C6DFEA}"/>
    <cellStyle name="Normal 22 10 6 3" xfId="21768" xr:uid="{C48EFE88-34D4-4213-B989-F8EBB098B847}"/>
    <cellStyle name="Normal 22 10 7" xfId="8290" xr:uid="{5A510BCA-C052-4921-8C9F-3550287F32DE}"/>
    <cellStyle name="Normal 22 10 7 2" xfId="24466" xr:uid="{4FC779EA-EFAD-4AF6-BB98-C6FECB9AC0DB}"/>
    <cellStyle name="Normal 22 10 8" xfId="16378" xr:uid="{1595EC75-2040-4546-8BF1-DB6074270449}"/>
    <cellStyle name="Normal 22 11" xfId="319" xr:uid="{00000000-0005-0000-0000-000080120000}"/>
    <cellStyle name="Normal 22 11 2" xfId="681" xr:uid="{00000000-0005-0000-0000-000081120000}"/>
    <cellStyle name="Normal 22 11 2 2" xfId="1356" xr:uid="{00000000-0005-0000-0000-000082120000}"/>
    <cellStyle name="Normal 22 11 2 2 2" xfId="2704" xr:uid="{00000000-0005-0000-0000-000083120000}"/>
    <cellStyle name="Normal 22 11 2 2 2 2" xfId="5400" xr:uid="{00000000-0005-0000-0000-000084120000}"/>
    <cellStyle name="Normal 22 11 2 2 2 2 2" xfId="13488" xr:uid="{C6586E62-2DF4-47D7-859F-2118944EC87A}"/>
    <cellStyle name="Normal 22 11 2 2 2 2 2 2" xfId="29664" xr:uid="{7B92C8FE-7A32-4F27-B1B1-C3D33920C614}"/>
    <cellStyle name="Normal 22 11 2 2 2 2 3" xfId="21576" xr:uid="{7CB80AF3-169E-4595-880D-D2217F9605BB}"/>
    <cellStyle name="Normal 22 11 2 2 2 3" xfId="8094" xr:uid="{00000000-0005-0000-0000-000085120000}"/>
    <cellStyle name="Normal 22 11 2 2 2 3 2" xfId="16182" xr:uid="{F0E38EBA-463E-4646-BF9B-7AD8E756C2BC}"/>
    <cellStyle name="Normal 22 11 2 2 2 3 2 2" xfId="32358" xr:uid="{6A7C3A3C-8A56-4A6C-9815-B7D0AFB4827D}"/>
    <cellStyle name="Normal 22 11 2 2 2 3 3" xfId="24270" xr:uid="{60B130AC-D9C3-45BA-9D74-BD4A26AF818A}"/>
    <cellStyle name="Normal 22 11 2 2 2 4" xfId="10792" xr:uid="{AE57BA04-9124-440A-BF2D-51C6DDD3BC48}"/>
    <cellStyle name="Normal 22 11 2 2 2 4 2" xfId="26968" xr:uid="{C364315F-AFE0-4B79-B875-1AD90A22B89E}"/>
    <cellStyle name="Normal 22 11 2 2 2 5" xfId="18880" xr:uid="{B210D234-63EA-481D-BD54-E3816B2051A3}"/>
    <cellStyle name="Normal 22 11 2 2 3" xfId="4053" xr:uid="{00000000-0005-0000-0000-000086120000}"/>
    <cellStyle name="Normal 22 11 2 2 3 2" xfId="12141" xr:uid="{D0307CFC-E975-4347-8133-285D02D3DE8A}"/>
    <cellStyle name="Normal 22 11 2 2 3 2 2" xfId="28317" xr:uid="{79F7FFA7-BD61-42FB-820F-7C93E38AE0D0}"/>
    <cellStyle name="Normal 22 11 2 2 3 3" xfId="20229" xr:uid="{8C381904-D99E-4EB4-A487-10577DBF9D21}"/>
    <cellStyle name="Normal 22 11 2 2 4" xfId="6747" xr:uid="{00000000-0005-0000-0000-000087120000}"/>
    <cellStyle name="Normal 22 11 2 2 4 2" xfId="14835" xr:uid="{289F0643-F77C-43C9-B3C7-616E95D44F81}"/>
    <cellStyle name="Normal 22 11 2 2 4 2 2" xfId="31011" xr:uid="{5767AF74-6BB9-40C0-9978-871055DA3769}"/>
    <cellStyle name="Normal 22 11 2 2 4 3" xfId="22923" xr:uid="{5B0F61F6-B943-4906-9A2B-5766FBEE5610}"/>
    <cellStyle name="Normal 22 11 2 2 5" xfId="9445" xr:uid="{A0B510DD-D822-4A4A-B981-B31D958BE471}"/>
    <cellStyle name="Normal 22 11 2 2 5 2" xfId="25621" xr:uid="{B7A40D05-47DD-46C5-90CF-1BC947188493}"/>
    <cellStyle name="Normal 22 11 2 2 6" xfId="17533" xr:uid="{4CD8B2A5-A5C1-418B-B65B-C99139F59DC4}"/>
    <cellStyle name="Normal 22 11 2 3" xfId="2032" xr:uid="{00000000-0005-0000-0000-000088120000}"/>
    <cellStyle name="Normal 22 11 2 3 2" xfId="4728" xr:uid="{00000000-0005-0000-0000-000089120000}"/>
    <cellStyle name="Normal 22 11 2 3 2 2" xfId="12816" xr:uid="{09013A11-DAAB-473E-9D7D-44DBFA39F83B}"/>
    <cellStyle name="Normal 22 11 2 3 2 2 2" xfId="28992" xr:uid="{29D843FC-D471-4E5D-9CC0-2841842FEEE8}"/>
    <cellStyle name="Normal 22 11 2 3 2 3" xfId="20904" xr:uid="{BE3C5415-D2C4-41AD-ADCF-D330470E0AA2}"/>
    <cellStyle name="Normal 22 11 2 3 3" xfId="7422" xr:uid="{00000000-0005-0000-0000-00008A120000}"/>
    <cellStyle name="Normal 22 11 2 3 3 2" xfId="15510" xr:uid="{0A6EFBD3-292A-4196-B0CF-F29AB76779B1}"/>
    <cellStyle name="Normal 22 11 2 3 3 2 2" xfId="31686" xr:uid="{20B27691-71EE-4926-8412-49610BF9B265}"/>
    <cellStyle name="Normal 22 11 2 3 3 3" xfId="23598" xr:uid="{B134A457-5EC6-4579-BDF0-61C4D0F89245}"/>
    <cellStyle name="Normal 22 11 2 3 4" xfId="10120" xr:uid="{01AD41AF-6C94-49A8-8E59-D7BC1A067670}"/>
    <cellStyle name="Normal 22 11 2 3 4 2" xfId="26296" xr:uid="{1A220EDD-022C-4E34-8DCE-8CA03058E525}"/>
    <cellStyle name="Normal 22 11 2 3 5" xfId="18208" xr:uid="{137F203A-29D5-4860-9D4A-C9711AA4A3AB}"/>
    <cellStyle name="Normal 22 11 2 4" xfId="3381" xr:uid="{00000000-0005-0000-0000-00008B120000}"/>
    <cellStyle name="Normal 22 11 2 4 2" xfId="11469" xr:uid="{7878E923-9D5A-4AF8-A1E1-FBC617E0747A}"/>
    <cellStyle name="Normal 22 11 2 4 2 2" xfId="27645" xr:uid="{F49826E3-E0B6-4462-94C0-20BEF7AEC9AE}"/>
    <cellStyle name="Normal 22 11 2 4 3" xfId="19557" xr:uid="{6DD40E0F-9A04-4289-B742-43AD3C7B554B}"/>
    <cellStyle name="Normal 22 11 2 5" xfId="6075" xr:uid="{00000000-0005-0000-0000-00008C120000}"/>
    <cellStyle name="Normal 22 11 2 5 2" xfId="14163" xr:uid="{37FBB96D-4718-4964-BAA6-FE75A764194C}"/>
    <cellStyle name="Normal 22 11 2 5 2 2" xfId="30339" xr:uid="{2518B005-BCDF-488A-ACAD-BA878A3A328B}"/>
    <cellStyle name="Normal 22 11 2 5 3" xfId="22251" xr:uid="{98D4E3E2-E63E-4B05-9E68-53A1C51A3E3F}"/>
    <cellStyle name="Normal 22 11 2 6" xfId="8773" xr:uid="{4C852855-68D6-466B-85F2-B2A3FB8805B0}"/>
    <cellStyle name="Normal 22 11 2 6 2" xfId="24949" xr:uid="{91A22EA8-83F1-43A8-9A66-F5D7AD86BBBC}"/>
    <cellStyle name="Normal 22 11 2 7" xfId="16861" xr:uid="{C28F622A-8659-4C25-811B-514AF32F5DBA}"/>
    <cellStyle name="Normal 22 11 3" xfId="1020" xr:uid="{00000000-0005-0000-0000-00008D120000}"/>
    <cellStyle name="Normal 22 11 3 2" xfId="2368" xr:uid="{00000000-0005-0000-0000-00008E120000}"/>
    <cellStyle name="Normal 22 11 3 2 2" xfId="5064" xr:uid="{00000000-0005-0000-0000-00008F120000}"/>
    <cellStyle name="Normal 22 11 3 2 2 2" xfId="13152" xr:uid="{32F97711-79F9-4C16-A8A5-301C7B2DA7DA}"/>
    <cellStyle name="Normal 22 11 3 2 2 2 2" xfId="29328" xr:uid="{2BAA96FC-B37F-4752-AF89-22FBCF9961DB}"/>
    <cellStyle name="Normal 22 11 3 2 2 3" xfId="21240" xr:uid="{FE085574-45B6-43E0-82D2-8FA683B5225F}"/>
    <cellStyle name="Normal 22 11 3 2 3" xfId="7758" xr:uid="{00000000-0005-0000-0000-000090120000}"/>
    <cellStyle name="Normal 22 11 3 2 3 2" xfId="15846" xr:uid="{2C64D2B1-AFB5-44A1-81DE-78854E5F4F46}"/>
    <cellStyle name="Normal 22 11 3 2 3 2 2" xfId="32022" xr:uid="{937FE4E4-E142-4C02-AF96-9FC02B4F5695}"/>
    <cellStyle name="Normal 22 11 3 2 3 3" xfId="23934" xr:uid="{827A0506-178F-4642-AD05-812D132C3D1D}"/>
    <cellStyle name="Normal 22 11 3 2 4" xfId="10456" xr:uid="{1DAF172B-C8EF-40CC-A513-43684C807113}"/>
    <cellStyle name="Normal 22 11 3 2 4 2" xfId="26632" xr:uid="{7F8422C5-C271-4758-8770-A8C2B8CFDE24}"/>
    <cellStyle name="Normal 22 11 3 2 5" xfId="18544" xr:uid="{B3EB68BB-A01D-4DB7-B8A3-A6869CD1BC37}"/>
    <cellStyle name="Normal 22 11 3 3" xfId="3717" xr:uid="{00000000-0005-0000-0000-000091120000}"/>
    <cellStyle name="Normal 22 11 3 3 2" xfId="11805" xr:uid="{C33B1A88-2451-4B44-9DF2-E09308A6D979}"/>
    <cellStyle name="Normal 22 11 3 3 2 2" xfId="27981" xr:uid="{805971AB-F5D1-4328-84F6-2DDFACC8DC62}"/>
    <cellStyle name="Normal 22 11 3 3 3" xfId="19893" xr:uid="{540D9077-65E0-449A-98BC-29E66670770F}"/>
    <cellStyle name="Normal 22 11 3 4" xfId="6411" xr:uid="{00000000-0005-0000-0000-000092120000}"/>
    <cellStyle name="Normal 22 11 3 4 2" xfId="14499" xr:uid="{8D9ED9BF-1370-4AEB-9557-52258F3DEA59}"/>
    <cellStyle name="Normal 22 11 3 4 2 2" xfId="30675" xr:uid="{A0481599-7CC8-4E4D-82D6-69878FBD6EC4}"/>
    <cellStyle name="Normal 22 11 3 4 3" xfId="22587" xr:uid="{087CDF65-C8F5-4A26-B275-A3295DED9894}"/>
    <cellStyle name="Normal 22 11 3 5" xfId="9109" xr:uid="{592BD927-BA25-4C21-951E-A19150C5CF4F}"/>
    <cellStyle name="Normal 22 11 3 5 2" xfId="25285" xr:uid="{D81B0FB2-0DD5-420F-9768-6400FA167E58}"/>
    <cellStyle name="Normal 22 11 3 6" xfId="17197" xr:uid="{CC4EEB2A-806E-44D4-9844-68DA582FC14D}"/>
    <cellStyle name="Normal 22 11 4" xfId="1696" xr:uid="{00000000-0005-0000-0000-000093120000}"/>
    <cellStyle name="Normal 22 11 4 2" xfId="4392" xr:uid="{00000000-0005-0000-0000-000094120000}"/>
    <cellStyle name="Normal 22 11 4 2 2" xfId="12480" xr:uid="{624EBB86-6731-40A6-BB53-7FBE0771F232}"/>
    <cellStyle name="Normal 22 11 4 2 2 2" xfId="28656" xr:uid="{AC3979E9-75A7-4BAD-800F-014C36804DE4}"/>
    <cellStyle name="Normal 22 11 4 2 3" xfId="20568" xr:uid="{F82F33CE-FDED-4332-9B11-AFF78D2F9DC4}"/>
    <cellStyle name="Normal 22 11 4 3" xfId="7086" xr:uid="{00000000-0005-0000-0000-000095120000}"/>
    <cellStyle name="Normal 22 11 4 3 2" xfId="15174" xr:uid="{EF1CBC9B-EBC5-426F-896B-BDF2142E62F0}"/>
    <cellStyle name="Normal 22 11 4 3 2 2" xfId="31350" xr:uid="{35A8A3F2-B0DB-4003-A24B-B72EF5D29A3B}"/>
    <cellStyle name="Normal 22 11 4 3 3" xfId="23262" xr:uid="{03E53135-9C41-4EEA-A3F1-1563AE40D9D8}"/>
    <cellStyle name="Normal 22 11 4 4" xfId="9784" xr:uid="{E5BE243B-2723-4559-A88D-F5A4109F8AEC}"/>
    <cellStyle name="Normal 22 11 4 4 2" xfId="25960" xr:uid="{B184CA5E-B5D0-48C6-94AB-13DDF353E084}"/>
    <cellStyle name="Normal 22 11 4 5" xfId="17872" xr:uid="{2251F304-0EDD-4EB6-93F1-0C50DB864028}"/>
    <cellStyle name="Normal 22 11 5" xfId="3045" xr:uid="{00000000-0005-0000-0000-000096120000}"/>
    <cellStyle name="Normal 22 11 5 2" xfId="11133" xr:uid="{7B5D4161-F18E-4D2D-97DC-5E7BE5ABA02C}"/>
    <cellStyle name="Normal 22 11 5 2 2" xfId="27309" xr:uid="{8384B7E8-449C-4F9C-BCCA-8F13BF6B4C09}"/>
    <cellStyle name="Normal 22 11 5 3" xfId="19221" xr:uid="{0A653A02-4177-4B8C-A0DC-D27F7A98CCEF}"/>
    <cellStyle name="Normal 22 11 6" xfId="5739" xr:uid="{00000000-0005-0000-0000-000097120000}"/>
    <cellStyle name="Normal 22 11 6 2" xfId="13827" xr:uid="{F3629020-BC8A-45A2-97C8-29E7FFA114E9}"/>
    <cellStyle name="Normal 22 11 6 2 2" xfId="30003" xr:uid="{6E380017-8ACD-4743-9A12-E1FD258313D6}"/>
    <cellStyle name="Normal 22 11 6 3" xfId="21915" xr:uid="{22643DF1-BA85-46DA-8F5F-A4F29C368D41}"/>
    <cellStyle name="Normal 22 11 7" xfId="8437" xr:uid="{9F1C2BD9-1365-4E5B-B49A-5C52D0078214}"/>
    <cellStyle name="Normal 22 11 7 2" xfId="24613" xr:uid="{1F435853-CF6E-4C0A-8BBC-018F88AAB1A5}"/>
    <cellStyle name="Normal 22 11 8" xfId="16525" xr:uid="{CE58B97F-B0ED-4473-8A99-D52BD4EFA991}"/>
    <cellStyle name="Normal 22 12" xfId="217" xr:uid="{00000000-0005-0000-0000-000098120000}"/>
    <cellStyle name="Normal 22 12 2" xfId="599" xr:uid="{00000000-0005-0000-0000-000099120000}"/>
    <cellStyle name="Normal 22 12 2 2" xfId="1274" xr:uid="{00000000-0005-0000-0000-00009A120000}"/>
    <cellStyle name="Normal 22 12 2 2 2" xfId="2622" xr:uid="{00000000-0005-0000-0000-00009B120000}"/>
    <cellStyle name="Normal 22 12 2 2 2 2" xfId="5318" xr:uid="{00000000-0005-0000-0000-00009C120000}"/>
    <cellStyle name="Normal 22 12 2 2 2 2 2" xfId="13406" xr:uid="{BFDF4B71-6036-4583-A251-12890013157D}"/>
    <cellStyle name="Normal 22 12 2 2 2 2 2 2" xfId="29582" xr:uid="{250D774D-0F22-4B81-AAE4-70DB811B136B}"/>
    <cellStyle name="Normal 22 12 2 2 2 2 3" xfId="21494" xr:uid="{DDE2E5BA-9214-4645-AA75-4DF7C0A026C2}"/>
    <cellStyle name="Normal 22 12 2 2 2 3" xfId="8012" xr:uid="{00000000-0005-0000-0000-00009D120000}"/>
    <cellStyle name="Normal 22 12 2 2 2 3 2" xfId="16100" xr:uid="{8CEBA143-F2F7-41D5-87D1-1588A49A21CD}"/>
    <cellStyle name="Normal 22 12 2 2 2 3 2 2" xfId="32276" xr:uid="{C1005BDB-2568-4517-A4A4-7424242C716A}"/>
    <cellStyle name="Normal 22 12 2 2 2 3 3" xfId="24188" xr:uid="{4B8DA561-384E-4E19-B5A9-916094E4C74E}"/>
    <cellStyle name="Normal 22 12 2 2 2 4" xfId="10710" xr:uid="{E2886A93-BDAA-460E-B53B-5CB240DB0955}"/>
    <cellStyle name="Normal 22 12 2 2 2 4 2" xfId="26886" xr:uid="{0993CDD8-14BD-4FE2-97DF-CAD7EA8A3E17}"/>
    <cellStyle name="Normal 22 12 2 2 2 5" xfId="18798" xr:uid="{D3EE252E-9117-4008-BAE9-B787A1ED9649}"/>
    <cellStyle name="Normal 22 12 2 2 3" xfId="3971" xr:uid="{00000000-0005-0000-0000-00009E120000}"/>
    <cellStyle name="Normal 22 12 2 2 3 2" xfId="12059" xr:uid="{D5461DC9-DDF2-4724-B07A-C1F04E69130F}"/>
    <cellStyle name="Normal 22 12 2 2 3 2 2" xfId="28235" xr:uid="{3DE49A98-B06C-46A2-9DC6-4498E7F981D3}"/>
    <cellStyle name="Normal 22 12 2 2 3 3" xfId="20147" xr:uid="{F6384B7C-E7C8-4996-B326-BA650E033003}"/>
    <cellStyle name="Normal 22 12 2 2 4" xfId="6665" xr:uid="{00000000-0005-0000-0000-00009F120000}"/>
    <cellStyle name="Normal 22 12 2 2 4 2" xfId="14753" xr:uid="{80C7B4DE-F309-4E69-A8B6-794C281A4014}"/>
    <cellStyle name="Normal 22 12 2 2 4 2 2" xfId="30929" xr:uid="{AF3F5C86-6904-419F-B846-D3CDB289774A}"/>
    <cellStyle name="Normal 22 12 2 2 4 3" xfId="22841" xr:uid="{6EF85F71-7537-4E29-8D8F-499B841C57EE}"/>
    <cellStyle name="Normal 22 12 2 2 5" xfId="9363" xr:uid="{D3B30FE9-8D10-4959-AEC1-EF30B32CC5C5}"/>
    <cellStyle name="Normal 22 12 2 2 5 2" xfId="25539" xr:uid="{F5408CCD-8A5A-4B86-B7A3-411C4DD9A38C}"/>
    <cellStyle name="Normal 22 12 2 2 6" xfId="17451" xr:uid="{793A1B76-E34A-41E3-8F3D-13ED4792AA29}"/>
    <cellStyle name="Normal 22 12 2 3" xfId="1950" xr:uid="{00000000-0005-0000-0000-0000A0120000}"/>
    <cellStyle name="Normal 22 12 2 3 2" xfId="4646" xr:uid="{00000000-0005-0000-0000-0000A1120000}"/>
    <cellStyle name="Normal 22 12 2 3 2 2" xfId="12734" xr:uid="{22CFCEB2-D7E9-48EE-87B7-771E09448BEB}"/>
    <cellStyle name="Normal 22 12 2 3 2 2 2" xfId="28910" xr:uid="{468A4006-7D86-40E2-8F4D-BAB86A6E49C0}"/>
    <cellStyle name="Normal 22 12 2 3 2 3" xfId="20822" xr:uid="{BEB85875-1532-47A7-B1F8-EC97631818A6}"/>
    <cellStyle name="Normal 22 12 2 3 3" xfId="7340" xr:uid="{00000000-0005-0000-0000-0000A2120000}"/>
    <cellStyle name="Normal 22 12 2 3 3 2" xfId="15428" xr:uid="{BBF9E336-7AFF-40A3-8F12-A1B19AF709D3}"/>
    <cellStyle name="Normal 22 12 2 3 3 2 2" xfId="31604" xr:uid="{7ED686FC-CBE8-4B16-9212-B5CB81ADF213}"/>
    <cellStyle name="Normal 22 12 2 3 3 3" xfId="23516" xr:uid="{EEE646ED-53EF-4761-B18A-D696E02D3803}"/>
    <cellStyle name="Normal 22 12 2 3 4" xfId="10038" xr:uid="{3A4F27E3-2DEE-439C-8ACC-B08725C8E381}"/>
    <cellStyle name="Normal 22 12 2 3 4 2" xfId="26214" xr:uid="{C7E114B6-8BE2-4C7B-93A7-80D021510706}"/>
    <cellStyle name="Normal 22 12 2 3 5" xfId="18126" xr:uid="{E3A1419F-93B6-472B-9B86-022E406C462F}"/>
    <cellStyle name="Normal 22 12 2 4" xfId="3299" xr:uid="{00000000-0005-0000-0000-0000A3120000}"/>
    <cellStyle name="Normal 22 12 2 4 2" xfId="11387" xr:uid="{B6C8B0F5-C614-4E08-B3B2-CCE47B0C50C7}"/>
    <cellStyle name="Normal 22 12 2 4 2 2" xfId="27563" xr:uid="{EC421B0E-C1AC-49CC-A61F-C2F6C3612FB8}"/>
    <cellStyle name="Normal 22 12 2 4 3" xfId="19475" xr:uid="{F83DEC2F-7400-4AE7-931E-5CDAF6F754E8}"/>
    <cellStyle name="Normal 22 12 2 5" xfId="5993" xr:uid="{00000000-0005-0000-0000-0000A4120000}"/>
    <cellStyle name="Normal 22 12 2 5 2" xfId="14081" xr:uid="{3A2BB684-A2BA-4FC4-8560-FA6FD678673B}"/>
    <cellStyle name="Normal 22 12 2 5 2 2" xfId="30257" xr:uid="{72B1D2AE-930C-476B-A833-879B70077390}"/>
    <cellStyle name="Normal 22 12 2 5 3" xfId="22169" xr:uid="{2392ADA5-6B02-4057-98AC-C45628B3A9B2}"/>
    <cellStyle name="Normal 22 12 2 6" xfId="8691" xr:uid="{0304DB23-8806-4FEC-9F6C-647ACDB1BBB2}"/>
    <cellStyle name="Normal 22 12 2 6 2" xfId="24867" xr:uid="{D0FA381C-894F-4C66-AD7D-FD889FE8A83A}"/>
    <cellStyle name="Normal 22 12 2 7" xfId="16779" xr:uid="{69FBBE15-FE73-4DCD-9C60-69388D896479}"/>
    <cellStyle name="Normal 22 12 3" xfId="938" xr:uid="{00000000-0005-0000-0000-0000A5120000}"/>
    <cellStyle name="Normal 22 12 3 2" xfId="2286" xr:uid="{00000000-0005-0000-0000-0000A6120000}"/>
    <cellStyle name="Normal 22 12 3 2 2" xfId="4982" xr:uid="{00000000-0005-0000-0000-0000A7120000}"/>
    <cellStyle name="Normal 22 12 3 2 2 2" xfId="13070" xr:uid="{75D355E5-827B-4CD8-BDA2-9A6F01D999B1}"/>
    <cellStyle name="Normal 22 12 3 2 2 2 2" xfId="29246" xr:uid="{C9C65967-9FF5-43C3-8025-E0E812B665A8}"/>
    <cellStyle name="Normal 22 12 3 2 2 3" xfId="21158" xr:uid="{A221A465-1620-48EA-93EB-D1999177080D}"/>
    <cellStyle name="Normal 22 12 3 2 3" xfId="7676" xr:uid="{00000000-0005-0000-0000-0000A8120000}"/>
    <cellStyle name="Normal 22 12 3 2 3 2" xfId="15764" xr:uid="{C366A23B-47DA-4A6D-9026-8031CD70CBA8}"/>
    <cellStyle name="Normal 22 12 3 2 3 2 2" xfId="31940" xr:uid="{FFE6C06D-3122-48A7-B192-D56D1CB73F09}"/>
    <cellStyle name="Normal 22 12 3 2 3 3" xfId="23852" xr:uid="{A01A5624-7A2B-46A0-9D36-2C396E043E30}"/>
    <cellStyle name="Normal 22 12 3 2 4" xfId="10374" xr:uid="{391183AB-7A2A-4A3C-A743-7EEE94F37303}"/>
    <cellStyle name="Normal 22 12 3 2 4 2" xfId="26550" xr:uid="{FB0F6C8E-7DE0-4F33-8F07-433DA07BB707}"/>
    <cellStyle name="Normal 22 12 3 2 5" xfId="18462" xr:uid="{F1147361-FDCA-4565-B805-D76F12252EEC}"/>
    <cellStyle name="Normal 22 12 3 3" xfId="3635" xr:uid="{00000000-0005-0000-0000-0000A9120000}"/>
    <cellStyle name="Normal 22 12 3 3 2" xfId="11723" xr:uid="{A9069E6D-83F6-4071-B3AC-9560BDD1EB39}"/>
    <cellStyle name="Normal 22 12 3 3 2 2" xfId="27899" xr:uid="{2918E3AA-73B7-4B36-943B-3A5D23DACF10}"/>
    <cellStyle name="Normal 22 12 3 3 3" xfId="19811" xr:uid="{68D4F065-8B32-4345-882C-C7E505B1AA30}"/>
    <cellStyle name="Normal 22 12 3 4" xfId="6329" xr:uid="{00000000-0005-0000-0000-0000AA120000}"/>
    <cellStyle name="Normal 22 12 3 4 2" xfId="14417" xr:uid="{91024CB6-4812-4824-8D69-C093F32D2E02}"/>
    <cellStyle name="Normal 22 12 3 4 2 2" xfId="30593" xr:uid="{BF325AC5-95B2-495F-832A-3DB52954F7C9}"/>
    <cellStyle name="Normal 22 12 3 4 3" xfId="22505" xr:uid="{1D7447B7-05B7-42C6-9C74-891A8A4585E7}"/>
    <cellStyle name="Normal 22 12 3 5" xfId="9027" xr:uid="{CE630E03-CA2B-4571-98A1-00B3E51EC7E4}"/>
    <cellStyle name="Normal 22 12 3 5 2" xfId="25203" xr:uid="{A83FEB4A-9A42-4BF0-9E18-BE90EDAD7E56}"/>
    <cellStyle name="Normal 22 12 3 6" xfId="17115" xr:uid="{236661D1-A789-43B3-8457-7442E6897C2F}"/>
    <cellStyle name="Normal 22 12 4" xfId="1614" xr:uid="{00000000-0005-0000-0000-0000AB120000}"/>
    <cellStyle name="Normal 22 12 4 2" xfId="4310" xr:uid="{00000000-0005-0000-0000-0000AC120000}"/>
    <cellStyle name="Normal 22 12 4 2 2" xfId="12398" xr:uid="{E818D956-B01A-40EB-B3B5-FA88EE24FFF5}"/>
    <cellStyle name="Normal 22 12 4 2 2 2" xfId="28574" xr:uid="{9BAAF2C2-E0CC-4E80-A430-BB63319504F9}"/>
    <cellStyle name="Normal 22 12 4 2 3" xfId="20486" xr:uid="{E330F39A-5E8F-42FF-B522-D356CD89D4BB}"/>
    <cellStyle name="Normal 22 12 4 3" xfId="7004" xr:uid="{00000000-0005-0000-0000-0000AD120000}"/>
    <cellStyle name="Normal 22 12 4 3 2" xfId="15092" xr:uid="{8EC1340B-27A0-49BF-903F-A18A1AA406CE}"/>
    <cellStyle name="Normal 22 12 4 3 2 2" xfId="31268" xr:uid="{4CC09277-32DF-4A46-AECA-17BD3E63347B}"/>
    <cellStyle name="Normal 22 12 4 3 3" xfId="23180" xr:uid="{40DAF8C3-89AA-4DFE-AA01-E0225B253D51}"/>
    <cellStyle name="Normal 22 12 4 4" xfId="9702" xr:uid="{CF379B82-C5A7-4908-A07C-A7D77CD17D56}"/>
    <cellStyle name="Normal 22 12 4 4 2" xfId="25878" xr:uid="{CB2247C2-347E-4446-8DE5-275D3E83F0BA}"/>
    <cellStyle name="Normal 22 12 4 5" xfId="17790" xr:uid="{EBC603A6-5CDA-47EB-A16D-20CD2D963025}"/>
    <cellStyle name="Normal 22 12 5" xfId="2963" xr:uid="{00000000-0005-0000-0000-0000AE120000}"/>
    <cellStyle name="Normal 22 12 5 2" xfId="11051" xr:uid="{C1862E17-CA30-4076-A0CE-6AE3845530B8}"/>
    <cellStyle name="Normal 22 12 5 2 2" xfId="27227" xr:uid="{D0761C76-A023-4D9F-B861-D30063D2F62E}"/>
    <cellStyle name="Normal 22 12 5 3" xfId="19139" xr:uid="{E68011D8-586D-4DBD-83CE-8E3171EED955}"/>
    <cellStyle name="Normal 22 12 6" xfId="5657" xr:uid="{00000000-0005-0000-0000-0000AF120000}"/>
    <cellStyle name="Normal 22 12 6 2" xfId="13745" xr:uid="{1A9515FD-4FAE-4CC3-B20A-9590A46C11EE}"/>
    <cellStyle name="Normal 22 12 6 2 2" xfId="29921" xr:uid="{6340FC00-BEE9-4683-866D-B503B7E586F8}"/>
    <cellStyle name="Normal 22 12 6 3" xfId="21833" xr:uid="{3F64B98C-3604-4810-8263-B31B44B4C358}"/>
    <cellStyle name="Normal 22 12 7" xfId="8355" xr:uid="{B31B8263-BDBA-4CF7-BC5C-C26DF24C8329}"/>
    <cellStyle name="Normal 22 12 7 2" xfId="24531" xr:uid="{69E2A203-DC1A-414C-A7B3-B87956781839}"/>
    <cellStyle name="Normal 22 12 8" xfId="16443" xr:uid="{2B173A5F-2372-4284-835E-4CA6850C872B}"/>
    <cellStyle name="Normal 22 13" xfId="356" xr:uid="{00000000-0005-0000-0000-0000B0120000}"/>
    <cellStyle name="Normal 22 13 2" xfId="711" xr:uid="{00000000-0005-0000-0000-0000B1120000}"/>
    <cellStyle name="Normal 22 13 2 2" xfId="1386" xr:uid="{00000000-0005-0000-0000-0000B2120000}"/>
    <cellStyle name="Normal 22 13 2 2 2" xfId="2734" xr:uid="{00000000-0005-0000-0000-0000B3120000}"/>
    <cellStyle name="Normal 22 13 2 2 2 2" xfId="5430" xr:uid="{00000000-0005-0000-0000-0000B4120000}"/>
    <cellStyle name="Normal 22 13 2 2 2 2 2" xfId="13518" xr:uid="{E63563D8-9ECE-4CCD-9CE1-2EFC07D5C150}"/>
    <cellStyle name="Normal 22 13 2 2 2 2 2 2" xfId="29694" xr:uid="{04D0C041-7C02-4DC4-9A0B-826B0C99417D}"/>
    <cellStyle name="Normal 22 13 2 2 2 2 3" xfId="21606" xr:uid="{BE5DA4B6-129E-4D83-9DF2-8B935EA0C1DA}"/>
    <cellStyle name="Normal 22 13 2 2 2 3" xfId="8124" xr:uid="{00000000-0005-0000-0000-0000B5120000}"/>
    <cellStyle name="Normal 22 13 2 2 2 3 2" xfId="16212" xr:uid="{24426076-AB22-479E-ADC4-D51F778AAF0F}"/>
    <cellStyle name="Normal 22 13 2 2 2 3 2 2" xfId="32388" xr:uid="{E71BC8A0-E265-47AF-9DDD-0F6B74B2C35C}"/>
    <cellStyle name="Normal 22 13 2 2 2 3 3" xfId="24300" xr:uid="{4E7560F6-0C5F-416B-B1A3-0E687B4D1AC2}"/>
    <cellStyle name="Normal 22 13 2 2 2 4" xfId="10822" xr:uid="{AA0436F2-995C-4BF9-992B-19AD7D8B76CF}"/>
    <cellStyle name="Normal 22 13 2 2 2 4 2" xfId="26998" xr:uid="{0E6F8132-9953-48F4-BE53-5D654A2DC08F}"/>
    <cellStyle name="Normal 22 13 2 2 2 5" xfId="18910" xr:uid="{0ADB7EA6-5EFD-452E-8654-3587C4FEB874}"/>
    <cellStyle name="Normal 22 13 2 2 3" xfId="4083" xr:uid="{00000000-0005-0000-0000-0000B6120000}"/>
    <cellStyle name="Normal 22 13 2 2 3 2" xfId="12171" xr:uid="{0FBBF1DB-B390-4414-B567-F280C5C5F01A}"/>
    <cellStyle name="Normal 22 13 2 2 3 2 2" xfId="28347" xr:uid="{A9D7B47E-D5B2-4F6F-8ABD-90C2053E5D27}"/>
    <cellStyle name="Normal 22 13 2 2 3 3" xfId="20259" xr:uid="{5F8BD4BB-72AD-45EE-A72A-77E9E83FA11E}"/>
    <cellStyle name="Normal 22 13 2 2 4" xfId="6777" xr:uid="{00000000-0005-0000-0000-0000B7120000}"/>
    <cellStyle name="Normal 22 13 2 2 4 2" xfId="14865" xr:uid="{3101E400-0CB5-43DB-A5B0-91C47D1C43D2}"/>
    <cellStyle name="Normal 22 13 2 2 4 2 2" xfId="31041" xr:uid="{297B63D3-A695-447C-851B-5A401D85ACBC}"/>
    <cellStyle name="Normal 22 13 2 2 4 3" xfId="22953" xr:uid="{A2AAB6C0-D4FE-4ABE-9C98-D008AEDC72A4}"/>
    <cellStyle name="Normal 22 13 2 2 5" xfId="9475" xr:uid="{3AB99C79-F6F6-45C5-A645-6DFF849822E4}"/>
    <cellStyle name="Normal 22 13 2 2 5 2" xfId="25651" xr:uid="{72768846-BB4A-4B7C-B24E-6F96800049E5}"/>
    <cellStyle name="Normal 22 13 2 2 6" xfId="17563" xr:uid="{0A41F7E1-FC86-4898-BB1B-F5E834CE29EF}"/>
    <cellStyle name="Normal 22 13 2 3" xfId="2062" xr:uid="{00000000-0005-0000-0000-0000B8120000}"/>
    <cellStyle name="Normal 22 13 2 3 2" xfId="4758" xr:uid="{00000000-0005-0000-0000-0000B9120000}"/>
    <cellStyle name="Normal 22 13 2 3 2 2" xfId="12846" xr:uid="{35863BFD-A0DC-41A2-8CD0-7D05B0A25D46}"/>
    <cellStyle name="Normal 22 13 2 3 2 2 2" xfId="29022" xr:uid="{C2C06952-07BA-4A18-9CD8-A3E6246077E0}"/>
    <cellStyle name="Normal 22 13 2 3 2 3" xfId="20934" xr:uid="{36B48D36-D70B-4598-ADD8-E0337663D548}"/>
    <cellStyle name="Normal 22 13 2 3 3" xfId="7452" xr:uid="{00000000-0005-0000-0000-0000BA120000}"/>
    <cellStyle name="Normal 22 13 2 3 3 2" xfId="15540" xr:uid="{74399B59-B983-45DA-A030-C414A9777A5D}"/>
    <cellStyle name="Normal 22 13 2 3 3 2 2" xfId="31716" xr:uid="{DE6376C3-6A3E-4079-85B1-DF84DB311B73}"/>
    <cellStyle name="Normal 22 13 2 3 3 3" xfId="23628" xr:uid="{E68BFF09-7B76-4631-8F2E-8C5C67C76187}"/>
    <cellStyle name="Normal 22 13 2 3 4" xfId="10150" xr:uid="{3B54C4C4-7480-4E24-9C6B-1664CD750F74}"/>
    <cellStyle name="Normal 22 13 2 3 4 2" xfId="26326" xr:uid="{99622D15-CA42-4B70-992F-149DCA46506E}"/>
    <cellStyle name="Normal 22 13 2 3 5" xfId="18238" xr:uid="{B0644DCD-849D-43BB-9A6B-E93724EE3976}"/>
    <cellStyle name="Normal 22 13 2 4" xfId="3411" xr:uid="{00000000-0005-0000-0000-0000BB120000}"/>
    <cellStyle name="Normal 22 13 2 4 2" xfId="11499" xr:uid="{FD1FC5AA-133F-4DC4-8B93-18B54A7B69CE}"/>
    <cellStyle name="Normal 22 13 2 4 2 2" xfId="27675" xr:uid="{56A96235-8E41-4C2C-A145-75759C0BC34B}"/>
    <cellStyle name="Normal 22 13 2 4 3" xfId="19587" xr:uid="{2A159463-2873-4C3E-9D1F-D3B16505E4D6}"/>
    <cellStyle name="Normal 22 13 2 5" xfId="6105" xr:uid="{00000000-0005-0000-0000-0000BC120000}"/>
    <cellStyle name="Normal 22 13 2 5 2" xfId="14193" xr:uid="{F35ABE84-0C38-455A-8912-2C207089F87B}"/>
    <cellStyle name="Normal 22 13 2 5 2 2" xfId="30369" xr:uid="{AD239BD0-AA16-4D3D-9B1D-597A4B5FDB4B}"/>
    <cellStyle name="Normal 22 13 2 5 3" xfId="22281" xr:uid="{A8EAE594-4458-4AF6-9244-4684593DC366}"/>
    <cellStyle name="Normal 22 13 2 6" xfId="8803" xr:uid="{A1F74C9D-CD61-4440-8760-0F0059B520BF}"/>
    <cellStyle name="Normal 22 13 2 6 2" xfId="24979" xr:uid="{A029918E-7553-4588-BB8C-AED12E9E3F4D}"/>
    <cellStyle name="Normal 22 13 2 7" xfId="16891" xr:uid="{CD69EC90-A454-4CDB-A3CA-79B0F48BA75B}"/>
    <cellStyle name="Normal 22 13 3" xfId="1050" xr:uid="{00000000-0005-0000-0000-0000BD120000}"/>
    <cellStyle name="Normal 22 13 3 2" xfId="2398" xr:uid="{00000000-0005-0000-0000-0000BE120000}"/>
    <cellStyle name="Normal 22 13 3 2 2" xfId="5094" xr:uid="{00000000-0005-0000-0000-0000BF120000}"/>
    <cellStyle name="Normal 22 13 3 2 2 2" xfId="13182" xr:uid="{0185D932-678F-4366-AE13-EC1B03EDBA72}"/>
    <cellStyle name="Normal 22 13 3 2 2 2 2" xfId="29358" xr:uid="{7C893A46-68AA-4570-A6B5-44823E32F93C}"/>
    <cellStyle name="Normal 22 13 3 2 2 3" xfId="21270" xr:uid="{71BBC808-1F40-491B-BA40-CF6F59DDF004}"/>
    <cellStyle name="Normal 22 13 3 2 3" xfId="7788" xr:uid="{00000000-0005-0000-0000-0000C0120000}"/>
    <cellStyle name="Normal 22 13 3 2 3 2" xfId="15876" xr:uid="{2344776E-D40F-4FF4-97E7-65D14999B637}"/>
    <cellStyle name="Normal 22 13 3 2 3 2 2" xfId="32052" xr:uid="{3DE16314-949B-42A8-BCC3-1750F7904272}"/>
    <cellStyle name="Normal 22 13 3 2 3 3" xfId="23964" xr:uid="{2C5FB802-8793-4C61-96CC-3D6397A38D17}"/>
    <cellStyle name="Normal 22 13 3 2 4" xfId="10486" xr:uid="{D250BB26-19E6-484A-B2AA-AC141725EF58}"/>
    <cellStyle name="Normal 22 13 3 2 4 2" xfId="26662" xr:uid="{C013DD39-E9C0-4F4C-8DB9-5D29E6C9594B}"/>
    <cellStyle name="Normal 22 13 3 2 5" xfId="18574" xr:uid="{B3B72C15-E92A-4FC0-B2E5-62912EFB9EA4}"/>
    <cellStyle name="Normal 22 13 3 3" xfId="3747" xr:uid="{00000000-0005-0000-0000-0000C1120000}"/>
    <cellStyle name="Normal 22 13 3 3 2" xfId="11835" xr:uid="{7295CC03-17CE-4DEA-A804-08279C28FB14}"/>
    <cellStyle name="Normal 22 13 3 3 2 2" xfId="28011" xr:uid="{2D23071A-41A1-4F08-9AEE-6757BA567EC3}"/>
    <cellStyle name="Normal 22 13 3 3 3" xfId="19923" xr:uid="{0D488A0C-4CBC-4A82-9116-3AAB6B91A5CF}"/>
    <cellStyle name="Normal 22 13 3 4" xfId="6441" xr:uid="{00000000-0005-0000-0000-0000C2120000}"/>
    <cellStyle name="Normal 22 13 3 4 2" xfId="14529" xr:uid="{40519276-C6F4-496F-A089-DB204E7EB8C5}"/>
    <cellStyle name="Normal 22 13 3 4 2 2" xfId="30705" xr:uid="{A5200EAF-9483-4EF4-ADF7-9E6B9A72BDCC}"/>
    <cellStyle name="Normal 22 13 3 4 3" xfId="22617" xr:uid="{90D6B75D-E695-467A-86D8-D2971713606C}"/>
    <cellStyle name="Normal 22 13 3 5" xfId="9139" xr:uid="{8CE5E9ED-22BA-4BA2-B3FD-9356C9953420}"/>
    <cellStyle name="Normal 22 13 3 5 2" xfId="25315" xr:uid="{BDFD5992-92A6-40AC-88E2-380507306D96}"/>
    <cellStyle name="Normal 22 13 3 6" xfId="17227" xr:uid="{F3B3F0BA-1317-4A9F-BF90-5253FCA7C44E}"/>
    <cellStyle name="Normal 22 13 4" xfId="1726" xr:uid="{00000000-0005-0000-0000-0000C3120000}"/>
    <cellStyle name="Normal 22 13 4 2" xfId="4422" xr:uid="{00000000-0005-0000-0000-0000C4120000}"/>
    <cellStyle name="Normal 22 13 4 2 2" xfId="12510" xr:uid="{F9615616-0A8A-4B0A-AC65-E43943C9FD10}"/>
    <cellStyle name="Normal 22 13 4 2 2 2" xfId="28686" xr:uid="{4AFCD8A8-17AC-4929-9649-01397097F003}"/>
    <cellStyle name="Normal 22 13 4 2 3" xfId="20598" xr:uid="{FAEF6638-5F3C-47EA-BC3C-B81CF12F60E0}"/>
    <cellStyle name="Normal 22 13 4 3" xfId="7116" xr:uid="{00000000-0005-0000-0000-0000C5120000}"/>
    <cellStyle name="Normal 22 13 4 3 2" xfId="15204" xr:uid="{130B8A0C-B9F6-4FBA-9D1C-A282739001F5}"/>
    <cellStyle name="Normal 22 13 4 3 2 2" xfId="31380" xr:uid="{8AA73B2B-1CB8-4890-9C6B-CF9ABFE675E2}"/>
    <cellStyle name="Normal 22 13 4 3 3" xfId="23292" xr:uid="{FABF552C-54B3-4751-AF99-9FDFDF14A10F}"/>
    <cellStyle name="Normal 22 13 4 4" xfId="9814" xr:uid="{1AE3AB5F-3F72-4D08-9322-55E54642A837}"/>
    <cellStyle name="Normal 22 13 4 4 2" xfId="25990" xr:uid="{6FAE8220-8DA4-42D7-B24F-98DD67C38605}"/>
    <cellStyle name="Normal 22 13 4 5" xfId="17902" xr:uid="{280765BE-D83E-4C06-B48D-BA6871BFB2F3}"/>
    <cellStyle name="Normal 22 13 5" xfId="3075" xr:uid="{00000000-0005-0000-0000-0000C6120000}"/>
    <cellStyle name="Normal 22 13 5 2" xfId="11163" xr:uid="{2BC67591-318B-47AC-876C-C7EF5FB4B375}"/>
    <cellStyle name="Normal 22 13 5 2 2" xfId="27339" xr:uid="{EF3BFA44-4AC2-4835-B9A2-FCAAD3A66F9D}"/>
    <cellStyle name="Normal 22 13 5 3" xfId="19251" xr:uid="{7E158D5F-FC9B-4343-9C3D-0471388AD2AC}"/>
    <cellStyle name="Normal 22 13 6" xfId="5769" xr:uid="{00000000-0005-0000-0000-0000C7120000}"/>
    <cellStyle name="Normal 22 13 6 2" xfId="13857" xr:uid="{91DA1782-2CB2-48CD-B446-878F03F84E5F}"/>
    <cellStyle name="Normal 22 13 6 2 2" xfId="30033" xr:uid="{000A0B29-D6E4-4C38-A71C-80C8FA1388D8}"/>
    <cellStyle name="Normal 22 13 6 3" xfId="21945" xr:uid="{69374A68-EB01-467A-841E-D2DE374B7B63}"/>
    <cellStyle name="Normal 22 13 7" xfId="8467" xr:uid="{C6BECFF4-D034-41F8-920F-9859B53EC3B7}"/>
    <cellStyle name="Normal 22 13 7 2" xfId="24643" xr:uid="{C2D16F19-1E9E-44FA-844C-70821EA69150}"/>
    <cellStyle name="Normal 22 13 8" xfId="16555" xr:uid="{0BFA8A0D-1599-4B6A-98EE-4143078FCB9A}"/>
    <cellStyle name="Normal 22 14" xfId="397" xr:uid="{00000000-0005-0000-0000-0000C8120000}"/>
    <cellStyle name="Normal 22 14 2" xfId="749" xr:uid="{00000000-0005-0000-0000-0000C9120000}"/>
    <cellStyle name="Normal 22 14 2 2" xfId="1424" xr:uid="{00000000-0005-0000-0000-0000CA120000}"/>
    <cellStyle name="Normal 22 14 2 2 2" xfId="2772" xr:uid="{00000000-0005-0000-0000-0000CB120000}"/>
    <cellStyle name="Normal 22 14 2 2 2 2" xfId="5468" xr:uid="{00000000-0005-0000-0000-0000CC120000}"/>
    <cellStyle name="Normal 22 14 2 2 2 2 2" xfId="13556" xr:uid="{68C77191-A2FD-4B63-A21E-DC7505025EA9}"/>
    <cellStyle name="Normal 22 14 2 2 2 2 2 2" xfId="29732" xr:uid="{2E6523F0-A73E-4FF0-9E03-493DC20E4FE2}"/>
    <cellStyle name="Normal 22 14 2 2 2 2 3" xfId="21644" xr:uid="{E749BA16-5E3C-4458-BE34-EB8BEAE8F2CD}"/>
    <cellStyle name="Normal 22 14 2 2 2 3" xfId="8162" xr:uid="{00000000-0005-0000-0000-0000CD120000}"/>
    <cellStyle name="Normal 22 14 2 2 2 3 2" xfId="16250" xr:uid="{4EA4F210-3B97-4D6E-A1C8-1BB02D25C569}"/>
    <cellStyle name="Normal 22 14 2 2 2 3 2 2" xfId="32426" xr:uid="{3AC6D919-A4B2-4062-B09D-5AB06F02F27B}"/>
    <cellStyle name="Normal 22 14 2 2 2 3 3" xfId="24338" xr:uid="{3D09B0A2-9491-4605-A6ED-943DBCDE17CA}"/>
    <cellStyle name="Normal 22 14 2 2 2 4" xfId="10860" xr:uid="{4BBB7D6B-3D3F-4FDE-92B3-D61EB1416790}"/>
    <cellStyle name="Normal 22 14 2 2 2 4 2" xfId="27036" xr:uid="{CDEBBB7D-76EC-463C-9C0E-49FC226F40D2}"/>
    <cellStyle name="Normal 22 14 2 2 2 5" xfId="18948" xr:uid="{E860BBF1-3BD9-46D5-B782-1702BCF8EF09}"/>
    <cellStyle name="Normal 22 14 2 2 3" xfId="4121" xr:uid="{00000000-0005-0000-0000-0000CE120000}"/>
    <cellStyle name="Normal 22 14 2 2 3 2" xfId="12209" xr:uid="{A0EA77EA-BC50-49A8-BE58-0B1185FB72AF}"/>
    <cellStyle name="Normal 22 14 2 2 3 2 2" xfId="28385" xr:uid="{CAC5829C-9A05-4B6B-9680-2AAFDEF2D3BC}"/>
    <cellStyle name="Normal 22 14 2 2 3 3" xfId="20297" xr:uid="{94020892-7147-469F-A690-1E9CB1C54278}"/>
    <cellStyle name="Normal 22 14 2 2 4" xfId="6815" xr:uid="{00000000-0005-0000-0000-0000CF120000}"/>
    <cellStyle name="Normal 22 14 2 2 4 2" xfId="14903" xr:uid="{8396F3A3-47CA-46B0-BF07-C1FEA47A4618}"/>
    <cellStyle name="Normal 22 14 2 2 4 2 2" xfId="31079" xr:uid="{57B78588-6093-47EB-BF76-EB4E3486BEAA}"/>
    <cellStyle name="Normal 22 14 2 2 4 3" xfId="22991" xr:uid="{1865A47F-8037-41F2-9D72-51C4B55E7771}"/>
    <cellStyle name="Normal 22 14 2 2 5" xfId="9513" xr:uid="{E89EB4CD-2E4E-4DE4-A2C9-E6D9FF89BECC}"/>
    <cellStyle name="Normal 22 14 2 2 5 2" xfId="25689" xr:uid="{4757B6C6-70E9-4D19-8728-D64A12D00479}"/>
    <cellStyle name="Normal 22 14 2 2 6" xfId="17601" xr:uid="{0D23AC5D-0A28-46A4-BEF0-96121322C763}"/>
    <cellStyle name="Normal 22 14 2 3" xfId="2100" xr:uid="{00000000-0005-0000-0000-0000D0120000}"/>
    <cellStyle name="Normal 22 14 2 3 2" xfId="4796" xr:uid="{00000000-0005-0000-0000-0000D1120000}"/>
    <cellStyle name="Normal 22 14 2 3 2 2" xfId="12884" xr:uid="{E766BEEF-4E58-429D-933C-28AB893BCABA}"/>
    <cellStyle name="Normal 22 14 2 3 2 2 2" xfId="29060" xr:uid="{DF01D96C-7674-471A-9619-2470755FAAD7}"/>
    <cellStyle name="Normal 22 14 2 3 2 3" xfId="20972" xr:uid="{65F976D5-A79F-44B9-AAAB-30097F32965D}"/>
    <cellStyle name="Normal 22 14 2 3 3" xfId="7490" xr:uid="{00000000-0005-0000-0000-0000D2120000}"/>
    <cellStyle name="Normal 22 14 2 3 3 2" xfId="15578" xr:uid="{934CBB96-6193-439C-A2AD-4CCE30C9E2A7}"/>
    <cellStyle name="Normal 22 14 2 3 3 2 2" xfId="31754" xr:uid="{0ECE5438-BDF3-41B0-98DA-F8CA9A2A92F6}"/>
    <cellStyle name="Normal 22 14 2 3 3 3" xfId="23666" xr:uid="{DDC23B8B-882A-4172-9752-531C7789FCC0}"/>
    <cellStyle name="Normal 22 14 2 3 4" xfId="10188" xr:uid="{F24C170D-AB63-4A11-9FF9-54D9D32E5E43}"/>
    <cellStyle name="Normal 22 14 2 3 4 2" xfId="26364" xr:uid="{DB14F9D1-3184-4721-AFFC-FAAFBDD6B99B}"/>
    <cellStyle name="Normal 22 14 2 3 5" xfId="18276" xr:uid="{B0B9A8D6-7DF9-4E39-A04B-D8815E719EFB}"/>
    <cellStyle name="Normal 22 14 2 4" xfId="3449" xr:uid="{00000000-0005-0000-0000-0000D3120000}"/>
    <cellStyle name="Normal 22 14 2 4 2" xfId="11537" xr:uid="{DFC1CD7B-EE65-4E54-99A3-F138F763282F}"/>
    <cellStyle name="Normal 22 14 2 4 2 2" xfId="27713" xr:uid="{BE48F42B-2044-4EC7-9B25-ADCC6107EE6F}"/>
    <cellStyle name="Normal 22 14 2 4 3" xfId="19625" xr:uid="{7E073F01-4134-4A9F-9A09-1075DD6ED6B9}"/>
    <cellStyle name="Normal 22 14 2 5" xfId="6143" xr:uid="{00000000-0005-0000-0000-0000D4120000}"/>
    <cellStyle name="Normal 22 14 2 5 2" xfId="14231" xr:uid="{AAEDE63E-55F3-4B0B-B667-BC592170E348}"/>
    <cellStyle name="Normal 22 14 2 5 2 2" xfId="30407" xr:uid="{DF78EDE9-242A-4F4B-935B-98385E759B28}"/>
    <cellStyle name="Normal 22 14 2 5 3" xfId="22319" xr:uid="{A0493F58-C624-48FC-90D4-F95B8628D152}"/>
    <cellStyle name="Normal 22 14 2 6" xfId="8841" xr:uid="{35CA6204-E7BD-4349-B4C4-9F48EC1D6001}"/>
    <cellStyle name="Normal 22 14 2 6 2" xfId="25017" xr:uid="{F49DEB0E-C364-4CCF-89C2-252F330F38B7}"/>
    <cellStyle name="Normal 22 14 2 7" xfId="16929" xr:uid="{BE045E39-3192-4481-A7EF-960978A91979}"/>
    <cellStyle name="Normal 22 14 3" xfId="1088" xr:uid="{00000000-0005-0000-0000-0000D5120000}"/>
    <cellStyle name="Normal 22 14 3 2" xfId="2436" xr:uid="{00000000-0005-0000-0000-0000D6120000}"/>
    <cellStyle name="Normal 22 14 3 2 2" xfId="5132" xr:uid="{00000000-0005-0000-0000-0000D7120000}"/>
    <cellStyle name="Normal 22 14 3 2 2 2" xfId="13220" xr:uid="{204C3E54-CF7F-4DAD-84BC-E7056E5BA257}"/>
    <cellStyle name="Normal 22 14 3 2 2 2 2" xfId="29396" xr:uid="{FB19F9F5-4E34-4CDB-8E19-FCD4F84E87E9}"/>
    <cellStyle name="Normal 22 14 3 2 2 3" xfId="21308" xr:uid="{8338A4AF-1C97-4EC7-AC82-F0A7794E9A80}"/>
    <cellStyle name="Normal 22 14 3 2 3" xfId="7826" xr:uid="{00000000-0005-0000-0000-0000D8120000}"/>
    <cellStyle name="Normal 22 14 3 2 3 2" xfId="15914" xr:uid="{8B4B7FFF-FA7C-4605-8D3A-67B1CE2113A0}"/>
    <cellStyle name="Normal 22 14 3 2 3 2 2" xfId="32090" xr:uid="{EA515B24-CAAF-4A17-BDFD-FC22B7E7291E}"/>
    <cellStyle name="Normal 22 14 3 2 3 3" xfId="24002" xr:uid="{89D9F3F0-B059-4C4F-8EF2-901A18EF6AF2}"/>
    <cellStyle name="Normal 22 14 3 2 4" xfId="10524" xr:uid="{3B46652A-CDD3-48CE-9DEB-FC95F9D7420E}"/>
    <cellStyle name="Normal 22 14 3 2 4 2" xfId="26700" xr:uid="{CBB8175F-606F-445D-A932-9AF093BFFB3A}"/>
    <cellStyle name="Normal 22 14 3 2 5" xfId="18612" xr:uid="{E4B3B396-EC89-4112-89A7-213821859679}"/>
    <cellStyle name="Normal 22 14 3 3" xfId="3785" xr:uid="{00000000-0005-0000-0000-0000D9120000}"/>
    <cellStyle name="Normal 22 14 3 3 2" xfId="11873" xr:uid="{62065B78-7A75-408B-9706-865D0256E042}"/>
    <cellStyle name="Normal 22 14 3 3 2 2" xfId="28049" xr:uid="{329F460A-1B14-4AD6-8D82-709350D043CC}"/>
    <cellStyle name="Normal 22 14 3 3 3" xfId="19961" xr:uid="{F15D34E9-D73C-4B54-84B1-7FEC2EE8D361}"/>
    <cellStyle name="Normal 22 14 3 4" xfId="6479" xr:uid="{00000000-0005-0000-0000-0000DA120000}"/>
    <cellStyle name="Normal 22 14 3 4 2" xfId="14567" xr:uid="{7BFE17F0-63F2-475A-BBE3-174E995C5AA2}"/>
    <cellStyle name="Normal 22 14 3 4 2 2" xfId="30743" xr:uid="{87017447-2E7C-4216-A248-BF3851908F50}"/>
    <cellStyle name="Normal 22 14 3 4 3" xfId="22655" xr:uid="{0BDD0BA4-713A-403F-A5E7-7474282148DC}"/>
    <cellStyle name="Normal 22 14 3 5" xfId="9177" xr:uid="{98B3F97E-BA66-4C6D-9566-A8FFBAB5BBF2}"/>
    <cellStyle name="Normal 22 14 3 5 2" xfId="25353" xr:uid="{72A3BAA7-060F-4217-AFBC-D6A166983540}"/>
    <cellStyle name="Normal 22 14 3 6" xfId="17265" xr:uid="{389ECE43-E1FD-488B-88B6-7EE852D6DBC8}"/>
    <cellStyle name="Normal 22 14 4" xfId="1764" xr:uid="{00000000-0005-0000-0000-0000DB120000}"/>
    <cellStyle name="Normal 22 14 4 2" xfId="4460" xr:uid="{00000000-0005-0000-0000-0000DC120000}"/>
    <cellStyle name="Normal 22 14 4 2 2" xfId="12548" xr:uid="{F32A43CA-8BF7-461D-A0BC-55127AEB0832}"/>
    <cellStyle name="Normal 22 14 4 2 2 2" xfId="28724" xr:uid="{93E8AA5F-1425-4249-BE92-42052FB331D7}"/>
    <cellStyle name="Normal 22 14 4 2 3" xfId="20636" xr:uid="{5EED67CA-BC19-4B0D-879F-9105D4C05B2E}"/>
    <cellStyle name="Normal 22 14 4 3" xfId="7154" xr:uid="{00000000-0005-0000-0000-0000DD120000}"/>
    <cellStyle name="Normal 22 14 4 3 2" xfId="15242" xr:uid="{B2742E07-7110-4C45-88C9-0DACF4C20197}"/>
    <cellStyle name="Normal 22 14 4 3 2 2" xfId="31418" xr:uid="{6052C95C-C830-4092-B638-6C63B6E1A38C}"/>
    <cellStyle name="Normal 22 14 4 3 3" xfId="23330" xr:uid="{D34A2CD9-2DA2-4818-9AAA-6E669C58FAB3}"/>
    <cellStyle name="Normal 22 14 4 4" xfId="9852" xr:uid="{86567FCA-4949-4AA2-804E-08FB911A8C05}"/>
    <cellStyle name="Normal 22 14 4 4 2" xfId="26028" xr:uid="{15054407-569C-43CE-9BEA-5A547C4578DA}"/>
    <cellStyle name="Normal 22 14 4 5" xfId="17940" xr:uid="{ADFB3376-DDD7-434D-9F48-362247979728}"/>
    <cellStyle name="Normal 22 14 5" xfId="3113" xr:uid="{00000000-0005-0000-0000-0000DE120000}"/>
    <cellStyle name="Normal 22 14 5 2" xfId="11201" xr:uid="{29EB9ABB-7116-4040-8E20-7C6655343EF6}"/>
    <cellStyle name="Normal 22 14 5 2 2" xfId="27377" xr:uid="{68425942-D308-49F1-9B2E-3F50E43F19A4}"/>
    <cellStyle name="Normal 22 14 5 3" xfId="19289" xr:uid="{54290293-A890-423A-BB1E-661F0ECCB5D2}"/>
    <cellStyle name="Normal 22 14 6" xfId="5807" xr:uid="{00000000-0005-0000-0000-0000DF120000}"/>
    <cellStyle name="Normal 22 14 6 2" xfId="13895" xr:uid="{279FA116-5D15-4A99-9808-4C733C0ACBDE}"/>
    <cellStyle name="Normal 22 14 6 2 2" xfId="30071" xr:uid="{6DC23178-20EC-4922-A7E9-F6387542FA23}"/>
    <cellStyle name="Normal 22 14 6 3" xfId="21983" xr:uid="{ED5659D2-DE8B-4741-957F-92ACCCCCCDD4}"/>
    <cellStyle name="Normal 22 14 7" xfId="8505" xr:uid="{9449A169-8D67-47A6-9E75-114C4282B5CE}"/>
    <cellStyle name="Normal 22 14 7 2" xfId="24681" xr:uid="{085AB67E-628D-4DC8-BF4C-19106D79D55A}"/>
    <cellStyle name="Normal 22 14 8" xfId="16593" xr:uid="{232C45D0-59C7-40BA-9CB9-B96926E7CA67}"/>
    <cellStyle name="Normal 22 15" xfId="417" xr:uid="{00000000-0005-0000-0000-0000E0120000}"/>
    <cellStyle name="Normal 22 15 2" xfId="763" xr:uid="{00000000-0005-0000-0000-0000E1120000}"/>
    <cellStyle name="Normal 22 15 2 2" xfId="1438" xr:uid="{00000000-0005-0000-0000-0000E2120000}"/>
    <cellStyle name="Normal 22 15 2 2 2" xfId="2786" xr:uid="{00000000-0005-0000-0000-0000E3120000}"/>
    <cellStyle name="Normal 22 15 2 2 2 2" xfId="5482" xr:uid="{00000000-0005-0000-0000-0000E4120000}"/>
    <cellStyle name="Normal 22 15 2 2 2 2 2" xfId="13570" xr:uid="{27571959-0214-434A-8431-2C3853042347}"/>
    <cellStyle name="Normal 22 15 2 2 2 2 2 2" xfId="29746" xr:uid="{6A78E111-DBD7-4762-BC94-436268A84C18}"/>
    <cellStyle name="Normal 22 15 2 2 2 2 3" xfId="21658" xr:uid="{C0F5A3A2-AFB6-4DCD-B3C0-0D28640285AB}"/>
    <cellStyle name="Normal 22 15 2 2 2 3" xfId="8176" xr:uid="{00000000-0005-0000-0000-0000E5120000}"/>
    <cellStyle name="Normal 22 15 2 2 2 3 2" xfId="16264" xr:uid="{7D7D8757-C853-4B58-B4D9-8F33A32B1C35}"/>
    <cellStyle name="Normal 22 15 2 2 2 3 2 2" xfId="32440" xr:uid="{FC79568A-2A83-4A60-B46D-959315731A35}"/>
    <cellStyle name="Normal 22 15 2 2 2 3 3" xfId="24352" xr:uid="{69A17B17-1116-4C0B-B583-BA9D03AFD7AA}"/>
    <cellStyle name="Normal 22 15 2 2 2 4" xfId="10874" xr:uid="{CE108921-ED72-4106-8CE8-ED76A7D123B2}"/>
    <cellStyle name="Normal 22 15 2 2 2 4 2" xfId="27050" xr:uid="{DBCC721E-ABC7-40E0-A66B-2B2628D2DFFA}"/>
    <cellStyle name="Normal 22 15 2 2 2 5" xfId="18962" xr:uid="{32078EB4-0B1C-4AD9-B3D3-BCCE3725B27F}"/>
    <cellStyle name="Normal 22 15 2 2 3" xfId="4135" xr:uid="{00000000-0005-0000-0000-0000E6120000}"/>
    <cellStyle name="Normal 22 15 2 2 3 2" xfId="12223" xr:uid="{6CB5DC5A-63B3-42D4-A500-040F50F4DA63}"/>
    <cellStyle name="Normal 22 15 2 2 3 2 2" xfId="28399" xr:uid="{709EB62D-8546-4421-B2D9-8A9F85D9631F}"/>
    <cellStyle name="Normal 22 15 2 2 3 3" xfId="20311" xr:uid="{ECA71E57-E0C2-4867-86CF-3A2597576C64}"/>
    <cellStyle name="Normal 22 15 2 2 4" xfId="6829" xr:uid="{00000000-0005-0000-0000-0000E7120000}"/>
    <cellStyle name="Normal 22 15 2 2 4 2" xfId="14917" xr:uid="{B2566D0B-2736-4FEE-8B1C-3F9CF52ECCB9}"/>
    <cellStyle name="Normal 22 15 2 2 4 2 2" xfId="31093" xr:uid="{E17CDF88-479D-4AD7-9658-D11230E06B85}"/>
    <cellStyle name="Normal 22 15 2 2 4 3" xfId="23005" xr:uid="{F48C4685-9EF9-4DAD-8605-A92C6988299F}"/>
    <cellStyle name="Normal 22 15 2 2 5" xfId="9527" xr:uid="{B5F68C3B-DCBC-4834-83FA-31E83B3707A5}"/>
    <cellStyle name="Normal 22 15 2 2 5 2" xfId="25703" xr:uid="{DE37317D-240B-4918-ACDD-EA5877C60591}"/>
    <cellStyle name="Normal 22 15 2 2 6" xfId="17615" xr:uid="{5AE69183-0FB5-47FA-A357-3B40FD9181A5}"/>
    <cellStyle name="Normal 22 15 2 3" xfId="2114" xr:uid="{00000000-0005-0000-0000-0000E8120000}"/>
    <cellStyle name="Normal 22 15 2 3 2" xfId="4810" xr:uid="{00000000-0005-0000-0000-0000E9120000}"/>
    <cellStyle name="Normal 22 15 2 3 2 2" xfId="12898" xr:uid="{18BDCB02-F382-43AC-97A0-01343A06F628}"/>
    <cellStyle name="Normal 22 15 2 3 2 2 2" xfId="29074" xr:uid="{463C563E-6BE8-4D6E-A312-7A620CC11D42}"/>
    <cellStyle name="Normal 22 15 2 3 2 3" xfId="20986" xr:uid="{7E761645-2182-4BDB-ADE9-CB9D2FD6F968}"/>
    <cellStyle name="Normal 22 15 2 3 3" xfId="7504" xr:uid="{00000000-0005-0000-0000-0000EA120000}"/>
    <cellStyle name="Normal 22 15 2 3 3 2" xfId="15592" xr:uid="{3C48DE19-BBA1-4A6F-81C4-53888F2FD931}"/>
    <cellStyle name="Normal 22 15 2 3 3 2 2" xfId="31768" xr:uid="{943A6810-E968-4234-B9C4-6B388C2EB124}"/>
    <cellStyle name="Normal 22 15 2 3 3 3" xfId="23680" xr:uid="{50578AC3-D0CC-4E55-9755-40665DBB17DD}"/>
    <cellStyle name="Normal 22 15 2 3 4" xfId="10202" xr:uid="{2F2005F7-D6E3-4E9D-89FD-B2F48E824084}"/>
    <cellStyle name="Normal 22 15 2 3 4 2" xfId="26378" xr:uid="{B791E89A-9795-43A8-BA0B-72FCFCE4F144}"/>
    <cellStyle name="Normal 22 15 2 3 5" xfId="18290" xr:uid="{2216DFF9-420C-4A67-8A61-6E739394C832}"/>
    <cellStyle name="Normal 22 15 2 4" xfId="3463" xr:uid="{00000000-0005-0000-0000-0000EB120000}"/>
    <cellStyle name="Normal 22 15 2 4 2" xfId="11551" xr:uid="{DF3932ED-F34F-46E9-989E-85FDFB0BFDAF}"/>
    <cellStyle name="Normal 22 15 2 4 2 2" xfId="27727" xr:uid="{FA10891F-392E-42E1-860B-F03FE2EBB03E}"/>
    <cellStyle name="Normal 22 15 2 4 3" xfId="19639" xr:uid="{A1E4EED2-76A0-45F5-9A48-59C2D5B67A7A}"/>
    <cellStyle name="Normal 22 15 2 5" xfId="6157" xr:uid="{00000000-0005-0000-0000-0000EC120000}"/>
    <cellStyle name="Normal 22 15 2 5 2" xfId="14245" xr:uid="{A85E3A2F-880A-4B18-969F-A00CF8DA877C}"/>
    <cellStyle name="Normal 22 15 2 5 2 2" xfId="30421" xr:uid="{5F9AF31B-A4CD-43CA-8B65-4AEEF0152D90}"/>
    <cellStyle name="Normal 22 15 2 5 3" xfId="22333" xr:uid="{17343953-69B5-4729-9DBE-C05245EFEFF2}"/>
    <cellStyle name="Normal 22 15 2 6" xfId="8855" xr:uid="{46641A56-6105-4F44-814D-99A723144B3E}"/>
    <cellStyle name="Normal 22 15 2 6 2" xfId="25031" xr:uid="{E0037842-930B-4843-A3E4-3645D8EF64C0}"/>
    <cellStyle name="Normal 22 15 2 7" xfId="16943" xr:uid="{07DD7E04-CD84-4F61-A763-09A907F8AF05}"/>
    <cellStyle name="Normal 22 15 3" xfId="1102" xr:uid="{00000000-0005-0000-0000-0000ED120000}"/>
    <cellStyle name="Normal 22 15 3 2" xfId="2450" xr:uid="{00000000-0005-0000-0000-0000EE120000}"/>
    <cellStyle name="Normal 22 15 3 2 2" xfId="5146" xr:uid="{00000000-0005-0000-0000-0000EF120000}"/>
    <cellStyle name="Normal 22 15 3 2 2 2" xfId="13234" xr:uid="{F51C2F5F-0544-4000-BE8F-68C4B7CD9273}"/>
    <cellStyle name="Normal 22 15 3 2 2 2 2" xfId="29410" xr:uid="{1C2B7380-9F61-4219-B2E2-0F86D008251F}"/>
    <cellStyle name="Normal 22 15 3 2 2 3" xfId="21322" xr:uid="{8F7CC97F-A485-4B9F-9960-0E37AA666E15}"/>
    <cellStyle name="Normal 22 15 3 2 3" xfId="7840" xr:uid="{00000000-0005-0000-0000-0000F0120000}"/>
    <cellStyle name="Normal 22 15 3 2 3 2" xfId="15928" xr:uid="{4FFAC55E-8115-4019-82CE-BBF2EF435A53}"/>
    <cellStyle name="Normal 22 15 3 2 3 2 2" xfId="32104" xr:uid="{3E9D65AA-F27C-4F40-A9CD-7073AF0D600C}"/>
    <cellStyle name="Normal 22 15 3 2 3 3" xfId="24016" xr:uid="{185ADBCE-3F5E-42AF-B8B3-A816EB40B6B3}"/>
    <cellStyle name="Normal 22 15 3 2 4" xfId="10538" xr:uid="{D49A564E-5020-40E2-9A68-99DE7C2F239F}"/>
    <cellStyle name="Normal 22 15 3 2 4 2" xfId="26714" xr:uid="{7DA789D8-ADC0-4447-89B0-B09F0BDDCE1F}"/>
    <cellStyle name="Normal 22 15 3 2 5" xfId="18626" xr:uid="{D5A7C475-AD91-4F0B-8EF1-86E8180FA1BC}"/>
    <cellStyle name="Normal 22 15 3 3" xfId="3799" xr:uid="{00000000-0005-0000-0000-0000F1120000}"/>
    <cellStyle name="Normal 22 15 3 3 2" xfId="11887" xr:uid="{C7D8BE4E-867D-41AC-9432-A428C1B6F2B2}"/>
    <cellStyle name="Normal 22 15 3 3 2 2" xfId="28063" xr:uid="{D73CC6BF-7385-48B0-BD2F-772B1E1F985A}"/>
    <cellStyle name="Normal 22 15 3 3 3" xfId="19975" xr:uid="{F0F1C1F1-57E5-48BC-B500-CB9994BAD9D2}"/>
    <cellStyle name="Normal 22 15 3 4" xfId="6493" xr:uid="{00000000-0005-0000-0000-0000F2120000}"/>
    <cellStyle name="Normal 22 15 3 4 2" xfId="14581" xr:uid="{CEC54F2D-2C30-43C2-8019-FD4A0B7DAC90}"/>
    <cellStyle name="Normal 22 15 3 4 2 2" xfId="30757" xr:uid="{ABC305A0-A405-40C1-8E04-B65369571407}"/>
    <cellStyle name="Normal 22 15 3 4 3" xfId="22669" xr:uid="{56A38681-C4D4-4C91-8147-8BA279F0EBEB}"/>
    <cellStyle name="Normal 22 15 3 5" xfId="9191" xr:uid="{BA9BD9AC-634A-4F16-B635-A7C0A56B9A9D}"/>
    <cellStyle name="Normal 22 15 3 5 2" xfId="25367" xr:uid="{E2767DB3-C7C3-496E-96AD-2BE132AF2296}"/>
    <cellStyle name="Normal 22 15 3 6" xfId="17279" xr:uid="{DFF93F8F-1433-4C26-B143-EEF2384BD591}"/>
    <cellStyle name="Normal 22 15 4" xfId="1778" xr:uid="{00000000-0005-0000-0000-0000F3120000}"/>
    <cellStyle name="Normal 22 15 4 2" xfId="4474" xr:uid="{00000000-0005-0000-0000-0000F4120000}"/>
    <cellStyle name="Normal 22 15 4 2 2" xfId="12562" xr:uid="{CE62AA8A-A5F8-4B6C-A6DC-D76A23939187}"/>
    <cellStyle name="Normal 22 15 4 2 2 2" xfId="28738" xr:uid="{5BB76E66-8684-4FF0-9CAF-4C33220CC435}"/>
    <cellStyle name="Normal 22 15 4 2 3" xfId="20650" xr:uid="{E1D20B56-4EF0-4A63-BBDF-E60CA9F205FE}"/>
    <cellStyle name="Normal 22 15 4 3" xfId="7168" xr:uid="{00000000-0005-0000-0000-0000F5120000}"/>
    <cellStyle name="Normal 22 15 4 3 2" xfId="15256" xr:uid="{241ABAF0-632F-4870-833C-7338D991164C}"/>
    <cellStyle name="Normal 22 15 4 3 2 2" xfId="31432" xr:uid="{0E9CE48E-5303-428E-8F85-BA1D49D90CB2}"/>
    <cellStyle name="Normal 22 15 4 3 3" xfId="23344" xr:uid="{07763AD3-5DBF-48C5-B492-14560FCD6B23}"/>
    <cellStyle name="Normal 22 15 4 4" xfId="9866" xr:uid="{FBFB87C4-B8C7-4FD5-A1D9-B2F0CEFE9249}"/>
    <cellStyle name="Normal 22 15 4 4 2" xfId="26042" xr:uid="{60456628-B979-4362-9C00-3EC9941DDB9F}"/>
    <cellStyle name="Normal 22 15 4 5" xfId="17954" xr:uid="{8058E2D1-04E0-4BC5-9258-0B5410E1F3E5}"/>
    <cellStyle name="Normal 22 15 5" xfId="3127" xr:uid="{00000000-0005-0000-0000-0000F6120000}"/>
    <cellStyle name="Normal 22 15 5 2" xfId="11215" xr:uid="{97899439-7695-4A80-B34E-0713327509B4}"/>
    <cellStyle name="Normal 22 15 5 2 2" xfId="27391" xr:uid="{090C8C2C-A091-4912-9168-51896A272A78}"/>
    <cellStyle name="Normal 22 15 5 3" xfId="19303" xr:uid="{CB53FB62-B433-4D95-891B-7776EFA11655}"/>
    <cellStyle name="Normal 22 15 6" xfId="5821" xr:uid="{00000000-0005-0000-0000-0000F7120000}"/>
    <cellStyle name="Normal 22 15 6 2" xfId="13909" xr:uid="{F5191DB7-7E91-4A99-A5AD-98BF143481D5}"/>
    <cellStyle name="Normal 22 15 6 2 2" xfId="30085" xr:uid="{03BDD32E-B5DB-4617-834B-66CFF801352B}"/>
    <cellStyle name="Normal 22 15 6 3" xfId="21997" xr:uid="{7C7C2473-F3CA-4354-88E0-BFC201E83F19}"/>
    <cellStyle name="Normal 22 15 7" xfId="8519" xr:uid="{9016DD41-F9F4-4094-B09F-5E24484067E0}"/>
    <cellStyle name="Normal 22 15 7 2" xfId="24695" xr:uid="{49ACB412-A5C6-4CC9-AB85-239C0EEA2935}"/>
    <cellStyle name="Normal 22 15 8" xfId="16607" xr:uid="{FD9FCCC3-C839-4065-8B93-1D1E5ED3A66E}"/>
    <cellStyle name="Normal 22 16" xfId="384" xr:uid="{00000000-0005-0000-0000-0000F8120000}"/>
    <cellStyle name="Normal 22 16 2" xfId="736" xr:uid="{00000000-0005-0000-0000-0000F9120000}"/>
    <cellStyle name="Normal 22 16 2 2" xfId="1411" xr:uid="{00000000-0005-0000-0000-0000FA120000}"/>
    <cellStyle name="Normal 22 16 2 2 2" xfId="2759" xr:uid="{00000000-0005-0000-0000-0000FB120000}"/>
    <cellStyle name="Normal 22 16 2 2 2 2" xfId="5455" xr:uid="{00000000-0005-0000-0000-0000FC120000}"/>
    <cellStyle name="Normal 22 16 2 2 2 2 2" xfId="13543" xr:uid="{9365C26F-CAD7-4C64-864B-CE4D64EDF444}"/>
    <cellStyle name="Normal 22 16 2 2 2 2 2 2" xfId="29719" xr:uid="{006E4B5A-D093-471A-B9EF-87F3D10D66DF}"/>
    <cellStyle name="Normal 22 16 2 2 2 2 3" xfId="21631" xr:uid="{DD929E2E-3E57-455C-A60E-3D6AF2592E3D}"/>
    <cellStyle name="Normal 22 16 2 2 2 3" xfId="8149" xr:uid="{00000000-0005-0000-0000-0000FD120000}"/>
    <cellStyle name="Normal 22 16 2 2 2 3 2" xfId="16237" xr:uid="{445BEAD6-7A45-44E9-A88E-3A0F023E8945}"/>
    <cellStyle name="Normal 22 16 2 2 2 3 2 2" xfId="32413" xr:uid="{C60B5E89-DE1F-4CE0-8602-8D930684A82A}"/>
    <cellStyle name="Normal 22 16 2 2 2 3 3" xfId="24325" xr:uid="{8B5CDE22-782D-4B89-BED5-77168AA6877F}"/>
    <cellStyle name="Normal 22 16 2 2 2 4" xfId="10847" xr:uid="{A72D0B37-5AFA-475F-9165-25BEC9EA2A12}"/>
    <cellStyle name="Normal 22 16 2 2 2 4 2" xfId="27023" xr:uid="{25ACBEFB-C8C5-4C9E-B75C-AB4AFEB44801}"/>
    <cellStyle name="Normal 22 16 2 2 2 5" xfId="18935" xr:uid="{487AEB4B-D655-465D-B4E9-9D17722C428D}"/>
    <cellStyle name="Normal 22 16 2 2 3" xfId="4108" xr:uid="{00000000-0005-0000-0000-0000FE120000}"/>
    <cellStyle name="Normal 22 16 2 2 3 2" xfId="12196" xr:uid="{EE30F3C6-9E07-4C9F-8B8B-8F2F77D69787}"/>
    <cellStyle name="Normal 22 16 2 2 3 2 2" xfId="28372" xr:uid="{D9E5B8E6-2FB0-4081-A503-35337835730B}"/>
    <cellStyle name="Normal 22 16 2 2 3 3" xfId="20284" xr:uid="{CD757F3F-D7AF-4E88-B4B4-296F97017F62}"/>
    <cellStyle name="Normal 22 16 2 2 4" xfId="6802" xr:uid="{00000000-0005-0000-0000-0000FF120000}"/>
    <cellStyle name="Normal 22 16 2 2 4 2" xfId="14890" xr:uid="{4A074AAB-9E9D-4322-A63C-571515906F2A}"/>
    <cellStyle name="Normal 22 16 2 2 4 2 2" xfId="31066" xr:uid="{45E6ADC5-6BEC-4D35-8A31-EEABD4801B94}"/>
    <cellStyle name="Normal 22 16 2 2 4 3" xfId="22978" xr:uid="{6C57A213-7FEE-4F01-AA80-5051A2F74F20}"/>
    <cellStyle name="Normal 22 16 2 2 5" xfId="9500" xr:uid="{A0ED74C4-2D35-40C3-B5F8-F31AFDD882FE}"/>
    <cellStyle name="Normal 22 16 2 2 5 2" xfId="25676" xr:uid="{11FF968A-6114-48DA-A0E3-34F6A0D8B8A0}"/>
    <cellStyle name="Normal 22 16 2 2 6" xfId="17588" xr:uid="{FE81E11C-E2C6-4CF7-836B-472E0A52B4B5}"/>
    <cellStyle name="Normal 22 16 2 3" xfId="2087" xr:uid="{00000000-0005-0000-0000-000000130000}"/>
    <cellStyle name="Normal 22 16 2 3 2" xfId="4783" xr:uid="{00000000-0005-0000-0000-000001130000}"/>
    <cellStyle name="Normal 22 16 2 3 2 2" xfId="12871" xr:uid="{4492AAFC-5409-4E8B-9EA0-62EF7222C903}"/>
    <cellStyle name="Normal 22 16 2 3 2 2 2" xfId="29047" xr:uid="{DF9D1E9D-53DC-4829-A2CC-13B1F9BEE359}"/>
    <cellStyle name="Normal 22 16 2 3 2 3" xfId="20959" xr:uid="{5612E3C0-FCE0-44B0-96E4-A236049C8392}"/>
    <cellStyle name="Normal 22 16 2 3 3" xfId="7477" xr:uid="{00000000-0005-0000-0000-000002130000}"/>
    <cellStyle name="Normal 22 16 2 3 3 2" xfId="15565" xr:uid="{C3FF3F58-9837-4E45-87EA-8C3E4BB4A7C1}"/>
    <cellStyle name="Normal 22 16 2 3 3 2 2" xfId="31741" xr:uid="{3F5EC6EC-86F3-42E5-9BE3-2FBD5C8CB48B}"/>
    <cellStyle name="Normal 22 16 2 3 3 3" xfId="23653" xr:uid="{E60BE732-E34C-41E0-8E74-3491CEEE75A2}"/>
    <cellStyle name="Normal 22 16 2 3 4" xfId="10175" xr:uid="{DB1F1EB5-8DC1-4E93-8404-E39451FBCD3E}"/>
    <cellStyle name="Normal 22 16 2 3 4 2" xfId="26351" xr:uid="{05D98E2F-DB41-446E-AF1C-2F9BF25A5AC0}"/>
    <cellStyle name="Normal 22 16 2 3 5" xfId="18263" xr:uid="{951D00CA-8903-4F38-A1F1-F729F93FCB1C}"/>
    <cellStyle name="Normal 22 16 2 4" xfId="3436" xr:uid="{00000000-0005-0000-0000-000003130000}"/>
    <cellStyle name="Normal 22 16 2 4 2" xfId="11524" xr:uid="{4C38B966-B480-405D-B06F-25616949BE4F}"/>
    <cellStyle name="Normal 22 16 2 4 2 2" xfId="27700" xr:uid="{0DF4A920-A5D6-4F50-89D4-BAF0D8D896E6}"/>
    <cellStyle name="Normal 22 16 2 4 3" xfId="19612" xr:uid="{97BAA42B-D883-4D2D-BD27-681E68DB8344}"/>
    <cellStyle name="Normal 22 16 2 5" xfId="6130" xr:uid="{00000000-0005-0000-0000-000004130000}"/>
    <cellStyle name="Normal 22 16 2 5 2" xfId="14218" xr:uid="{667FF22C-14AB-49D0-921E-A9C62E7BBAFF}"/>
    <cellStyle name="Normal 22 16 2 5 2 2" xfId="30394" xr:uid="{DCD1C3EC-AC79-4E24-A1FA-F2981ACFAA1D}"/>
    <cellStyle name="Normal 22 16 2 5 3" xfId="22306" xr:uid="{1A93CC4E-0639-44AC-B6DC-AFCC7C70B5F0}"/>
    <cellStyle name="Normal 22 16 2 6" xfId="8828" xr:uid="{55DF79DC-5CF9-4BD1-BCAF-336DE4E9450A}"/>
    <cellStyle name="Normal 22 16 2 6 2" xfId="25004" xr:uid="{DC6EE7D3-B4C8-461A-A79A-D75800527783}"/>
    <cellStyle name="Normal 22 16 2 7" xfId="16916" xr:uid="{4C75FFAF-D3BB-4240-B225-ADA278931D9C}"/>
    <cellStyle name="Normal 22 16 3" xfId="1075" xr:uid="{00000000-0005-0000-0000-000005130000}"/>
    <cellStyle name="Normal 22 16 3 2" xfId="2423" xr:uid="{00000000-0005-0000-0000-000006130000}"/>
    <cellStyle name="Normal 22 16 3 2 2" xfId="5119" xr:uid="{00000000-0005-0000-0000-000007130000}"/>
    <cellStyle name="Normal 22 16 3 2 2 2" xfId="13207" xr:uid="{51A30C7D-0647-4B11-B3EC-2DD290E8051B}"/>
    <cellStyle name="Normal 22 16 3 2 2 2 2" xfId="29383" xr:uid="{D5DCF1E9-A95F-497E-BD9C-BF122128170C}"/>
    <cellStyle name="Normal 22 16 3 2 2 3" xfId="21295" xr:uid="{4EE75FEB-2D5E-4909-A544-949FA61DD6DD}"/>
    <cellStyle name="Normal 22 16 3 2 3" xfId="7813" xr:uid="{00000000-0005-0000-0000-000008130000}"/>
    <cellStyle name="Normal 22 16 3 2 3 2" xfId="15901" xr:uid="{0858E4B3-D51C-4B4F-9D36-D7A3E8E4B4CF}"/>
    <cellStyle name="Normal 22 16 3 2 3 2 2" xfId="32077" xr:uid="{3FBCF095-88C9-4C6D-88F1-504323E86926}"/>
    <cellStyle name="Normal 22 16 3 2 3 3" xfId="23989" xr:uid="{D1C0F6F0-808E-4A5E-9388-348DF831ADF9}"/>
    <cellStyle name="Normal 22 16 3 2 4" xfId="10511" xr:uid="{C930B92C-CB05-4B72-905E-17466EE2CA3F}"/>
    <cellStyle name="Normal 22 16 3 2 4 2" xfId="26687" xr:uid="{B694C0DC-3747-4B07-96A6-2C8AC9A68F8B}"/>
    <cellStyle name="Normal 22 16 3 2 5" xfId="18599" xr:uid="{BAC6B401-AA33-4833-83D5-E52833B06FDE}"/>
    <cellStyle name="Normal 22 16 3 3" xfId="3772" xr:uid="{00000000-0005-0000-0000-000009130000}"/>
    <cellStyle name="Normal 22 16 3 3 2" xfId="11860" xr:uid="{51F33C3C-7D2B-4CE8-96C7-64A32CEA54F2}"/>
    <cellStyle name="Normal 22 16 3 3 2 2" xfId="28036" xr:uid="{F300C8DE-2F25-4F62-89A4-B21468F26F4C}"/>
    <cellStyle name="Normal 22 16 3 3 3" xfId="19948" xr:uid="{DEEF4AD0-2E24-4921-8BFE-C897CF6E509B}"/>
    <cellStyle name="Normal 22 16 3 4" xfId="6466" xr:uid="{00000000-0005-0000-0000-00000A130000}"/>
    <cellStyle name="Normal 22 16 3 4 2" xfId="14554" xr:uid="{B95D16C8-8BC0-456F-98D3-334378A8A742}"/>
    <cellStyle name="Normal 22 16 3 4 2 2" xfId="30730" xr:uid="{176AA92D-A306-4E36-B8F8-5471743FE252}"/>
    <cellStyle name="Normal 22 16 3 4 3" xfId="22642" xr:uid="{8AA32E30-4468-48FA-924A-207540E3613A}"/>
    <cellStyle name="Normal 22 16 3 5" xfId="9164" xr:uid="{A87EF253-9B32-4AF0-8814-2B3158AC098F}"/>
    <cellStyle name="Normal 22 16 3 5 2" xfId="25340" xr:uid="{F4CDC85D-C97E-4069-8B6A-9914DCC342CB}"/>
    <cellStyle name="Normal 22 16 3 6" xfId="17252" xr:uid="{1A0D156E-1EF8-41CA-AFD9-2B77B5C8CD89}"/>
    <cellStyle name="Normal 22 16 4" xfId="1751" xr:uid="{00000000-0005-0000-0000-00000B130000}"/>
    <cellStyle name="Normal 22 16 4 2" xfId="4447" xr:uid="{00000000-0005-0000-0000-00000C130000}"/>
    <cellStyle name="Normal 22 16 4 2 2" xfId="12535" xr:uid="{1E393357-E632-44DE-BB9C-3E6D046FED6B}"/>
    <cellStyle name="Normal 22 16 4 2 2 2" xfId="28711" xr:uid="{E2457DBB-132B-4804-8E02-26683A8D2A38}"/>
    <cellStyle name="Normal 22 16 4 2 3" xfId="20623" xr:uid="{53CD4106-0983-42DC-9C5D-DF861698BC7C}"/>
    <cellStyle name="Normal 22 16 4 3" xfId="7141" xr:uid="{00000000-0005-0000-0000-00000D130000}"/>
    <cellStyle name="Normal 22 16 4 3 2" xfId="15229" xr:uid="{BF7ACDA9-CC0E-4810-A244-90EC4A926FD7}"/>
    <cellStyle name="Normal 22 16 4 3 2 2" xfId="31405" xr:uid="{73B1BDE2-87CB-450B-953F-19A229EDEFE7}"/>
    <cellStyle name="Normal 22 16 4 3 3" xfId="23317" xr:uid="{5AA82698-AE10-4767-BBBB-3F317544CEDA}"/>
    <cellStyle name="Normal 22 16 4 4" xfId="9839" xr:uid="{F4CE4F2A-2403-4139-B1DA-5C74EB1B51B4}"/>
    <cellStyle name="Normal 22 16 4 4 2" xfId="26015" xr:uid="{E48014DA-C786-4008-8511-8C34B61982BA}"/>
    <cellStyle name="Normal 22 16 4 5" xfId="17927" xr:uid="{8FD6D4A3-5259-4931-8BFF-0950B8EC294C}"/>
    <cellStyle name="Normal 22 16 5" xfId="3100" xr:uid="{00000000-0005-0000-0000-00000E130000}"/>
    <cellStyle name="Normal 22 16 5 2" xfId="11188" xr:uid="{7D70F710-731B-48D5-90E6-8D49E775D14A}"/>
    <cellStyle name="Normal 22 16 5 2 2" xfId="27364" xr:uid="{55976436-31D3-4601-8396-FECAC7EBEC9D}"/>
    <cellStyle name="Normal 22 16 5 3" xfId="19276" xr:uid="{2AE05641-BF0F-4BF0-AFBE-2610EC2BB97D}"/>
    <cellStyle name="Normal 22 16 6" xfId="5794" xr:uid="{00000000-0005-0000-0000-00000F130000}"/>
    <cellStyle name="Normal 22 16 6 2" xfId="13882" xr:uid="{6A9FAD19-876A-4D68-8488-D7032A686008}"/>
    <cellStyle name="Normal 22 16 6 2 2" xfId="30058" xr:uid="{44F66AB0-B25B-4944-A9C4-AFDD3A18A722}"/>
    <cellStyle name="Normal 22 16 6 3" xfId="21970" xr:uid="{D7CC32E1-5BF7-4F2F-B6FC-47F675C7281A}"/>
    <cellStyle name="Normal 22 16 7" xfId="8492" xr:uid="{1D3D6920-B48E-453E-81EA-BD93E8D06621}"/>
    <cellStyle name="Normal 22 16 7 2" xfId="24668" xr:uid="{762B0E9B-3798-438E-A827-9E9404392867}"/>
    <cellStyle name="Normal 22 16 8" xfId="16580" xr:uid="{7BD26A52-0957-49F9-A7A6-A179AD203A66}"/>
    <cellStyle name="Normal 22 17" xfId="453" xr:uid="{00000000-0005-0000-0000-000010130000}"/>
    <cellStyle name="Normal 22 17 2" xfId="1128" xr:uid="{00000000-0005-0000-0000-000011130000}"/>
    <cellStyle name="Normal 22 17 2 2" xfId="2476" xr:uid="{00000000-0005-0000-0000-000012130000}"/>
    <cellStyle name="Normal 22 17 2 2 2" xfId="5172" xr:uid="{00000000-0005-0000-0000-000013130000}"/>
    <cellStyle name="Normal 22 17 2 2 2 2" xfId="13260" xr:uid="{AEE2900A-58D4-48C9-9FC1-6F09F500D596}"/>
    <cellStyle name="Normal 22 17 2 2 2 2 2" xfId="29436" xr:uid="{2A16D6E8-E594-430F-A11A-EC1B74F9E7E7}"/>
    <cellStyle name="Normal 22 17 2 2 2 3" xfId="21348" xr:uid="{AE2AC0B2-C70A-40AC-B184-9EEC3C6DB5BA}"/>
    <cellStyle name="Normal 22 17 2 2 3" xfId="7866" xr:uid="{00000000-0005-0000-0000-000014130000}"/>
    <cellStyle name="Normal 22 17 2 2 3 2" xfId="15954" xr:uid="{46A07864-5C3D-49F3-BB31-18830716D1B4}"/>
    <cellStyle name="Normal 22 17 2 2 3 2 2" xfId="32130" xr:uid="{DD96921C-5AF2-4609-8570-E6C7D94CCDBC}"/>
    <cellStyle name="Normal 22 17 2 2 3 3" xfId="24042" xr:uid="{87D5A33E-D8D3-4E48-93B7-0466499ABF6A}"/>
    <cellStyle name="Normal 22 17 2 2 4" xfId="10564" xr:uid="{DAA967AE-77EE-4CD7-B17E-AD26FA151B54}"/>
    <cellStyle name="Normal 22 17 2 2 4 2" xfId="26740" xr:uid="{F90DEA9C-F2DB-418D-BBB9-7D4C00D90398}"/>
    <cellStyle name="Normal 22 17 2 2 5" xfId="18652" xr:uid="{4C0CF0AA-63BF-4506-95B6-4FB9EDF72AFC}"/>
    <cellStyle name="Normal 22 17 2 3" xfId="3825" xr:uid="{00000000-0005-0000-0000-000015130000}"/>
    <cellStyle name="Normal 22 17 2 3 2" xfId="11913" xr:uid="{C3561CEE-F839-4ADE-BD9E-0665AE611C64}"/>
    <cellStyle name="Normal 22 17 2 3 2 2" xfId="28089" xr:uid="{45B899EC-EE78-4347-B2FF-3D6EC2F464A7}"/>
    <cellStyle name="Normal 22 17 2 3 3" xfId="20001" xr:uid="{D10196DD-FE4F-4B28-8D8F-9B6BA99F05E5}"/>
    <cellStyle name="Normal 22 17 2 4" xfId="6519" xr:uid="{00000000-0005-0000-0000-000016130000}"/>
    <cellStyle name="Normal 22 17 2 4 2" xfId="14607" xr:uid="{2B35A164-E246-4F8C-B19E-65DE27E6513B}"/>
    <cellStyle name="Normal 22 17 2 4 2 2" xfId="30783" xr:uid="{CE848D49-B162-4DA2-A797-654C108CA961}"/>
    <cellStyle name="Normal 22 17 2 4 3" xfId="22695" xr:uid="{A4644D44-0DE1-457B-B67D-51FBDD8DF227}"/>
    <cellStyle name="Normal 22 17 2 5" xfId="9217" xr:uid="{22608048-BF5D-40BA-8404-E0C99573A3D8}"/>
    <cellStyle name="Normal 22 17 2 5 2" xfId="25393" xr:uid="{7A1ABF20-4245-4E58-858F-CD5A2A6F1281}"/>
    <cellStyle name="Normal 22 17 2 6" xfId="17305" xr:uid="{667B7D18-869F-42D1-9B51-98234D32400C}"/>
    <cellStyle name="Normal 22 17 3" xfId="1804" xr:uid="{00000000-0005-0000-0000-000017130000}"/>
    <cellStyle name="Normal 22 17 3 2" xfId="4500" xr:uid="{00000000-0005-0000-0000-000018130000}"/>
    <cellStyle name="Normal 22 17 3 2 2" xfId="12588" xr:uid="{1639BF73-9C84-4221-A9A4-D5D26019C1F0}"/>
    <cellStyle name="Normal 22 17 3 2 2 2" xfId="28764" xr:uid="{36A24E23-6FFF-48A5-A51F-7D4E9C7788DF}"/>
    <cellStyle name="Normal 22 17 3 2 3" xfId="20676" xr:uid="{4E7D4B4F-837C-46F3-965F-28D7C90D2CB4}"/>
    <cellStyle name="Normal 22 17 3 3" xfId="7194" xr:uid="{00000000-0005-0000-0000-000019130000}"/>
    <cellStyle name="Normal 22 17 3 3 2" xfId="15282" xr:uid="{DCBD7727-2AEE-4394-A2C2-728C557BE536}"/>
    <cellStyle name="Normal 22 17 3 3 2 2" xfId="31458" xr:uid="{7D247691-E860-4FBE-B536-10F8E87A2EA8}"/>
    <cellStyle name="Normal 22 17 3 3 3" xfId="23370" xr:uid="{E5E6546B-51C5-4661-B71F-A710B2B0E52B}"/>
    <cellStyle name="Normal 22 17 3 4" xfId="9892" xr:uid="{FB5C0DB1-4E77-4345-B6F7-EDFDF1BF714D}"/>
    <cellStyle name="Normal 22 17 3 4 2" xfId="26068" xr:uid="{B9EB1C10-6261-49F6-AFC6-F8F0034483BB}"/>
    <cellStyle name="Normal 22 17 3 5" xfId="17980" xr:uid="{8A9D38AE-5EFA-402F-BFF1-B164BDA97ED9}"/>
    <cellStyle name="Normal 22 17 4" xfId="3153" xr:uid="{00000000-0005-0000-0000-00001A130000}"/>
    <cellStyle name="Normal 22 17 4 2" xfId="11241" xr:uid="{ECEBBC0F-908F-4B42-B91C-1F4269848335}"/>
    <cellStyle name="Normal 22 17 4 2 2" xfId="27417" xr:uid="{F87DAC57-CABF-452B-B904-AAED50AA586E}"/>
    <cellStyle name="Normal 22 17 4 3" xfId="19329" xr:uid="{54BE0101-9F1F-437E-A1F6-ABC63E7D4EC0}"/>
    <cellStyle name="Normal 22 17 5" xfId="5847" xr:uid="{00000000-0005-0000-0000-00001B130000}"/>
    <cellStyle name="Normal 22 17 5 2" xfId="13935" xr:uid="{8CBFF967-4E2F-4972-85C2-6B32EC53814A}"/>
    <cellStyle name="Normal 22 17 5 2 2" xfId="30111" xr:uid="{BF54345C-BB55-4EF7-93E2-C33A3F554470}"/>
    <cellStyle name="Normal 22 17 5 3" xfId="22023" xr:uid="{FC1D06E8-093D-4080-91B9-0E27DF2074ED}"/>
    <cellStyle name="Normal 22 17 6" xfId="8545" xr:uid="{FF766382-F82C-4990-8C77-1270EF2A858B}"/>
    <cellStyle name="Normal 22 17 6 2" xfId="24721" xr:uid="{D9D8DED6-A516-465C-BE08-FC50AE72E93F}"/>
    <cellStyle name="Normal 22 17 7" xfId="16633" xr:uid="{2DD112DF-6441-4785-9FD7-9DC8BF00C18D}"/>
    <cellStyle name="Normal 22 18" xfId="792" xr:uid="{00000000-0005-0000-0000-00001C130000}"/>
    <cellStyle name="Normal 22 18 2" xfId="2140" xr:uid="{00000000-0005-0000-0000-00001D130000}"/>
    <cellStyle name="Normal 22 18 2 2" xfId="4836" xr:uid="{00000000-0005-0000-0000-00001E130000}"/>
    <cellStyle name="Normal 22 18 2 2 2" xfId="12924" xr:uid="{DD7FA148-F82D-47BF-B4ED-88B7A969C527}"/>
    <cellStyle name="Normal 22 18 2 2 2 2" xfId="29100" xr:uid="{21521A61-1C06-473C-B86B-087FEA1555E5}"/>
    <cellStyle name="Normal 22 18 2 2 3" xfId="21012" xr:uid="{193DDB0A-384E-4599-B013-43C08E0608FF}"/>
    <cellStyle name="Normal 22 18 2 3" xfId="7530" xr:uid="{00000000-0005-0000-0000-00001F130000}"/>
    <cellStyle name="Normal 22 18 2 3 2" xfId="15618" xr:uid="{BF5083CC-65B0-422E-BA17-28D0F34E42E8}"/>
    <cellStyle name="Normal 22 18 2 3 2 2" xfId="31794" xr:uid="{532E7C6D-2F4E-46B6-9FDE-FB341AF9236E}"/>
    <cellStyle name="Normal 22 18 2 3 3" xfId="23706" xr:uid="{DA7A6C72-5515-4726-BF48-0FC9085C01E8}"/>
    <cellStyle name="Normal 22 18 2 4" xfId="10228" xr:uid="{4B5E7D6F-6DC6-4B5D-88DB-2C901E0E61D0}"/>
    <cellStyle name="Normal 22 18 2 4 2" xfId="26404" xr:uid="{812F514A-643B-44B1-A811-E9044EFCEFBF}"/>
    <cellStyle name="Normal 22 18 2 5" xfId="18316" xr:uid="{2271C02E-4136-40CF-B124-99C0EE797143}"/>
    <cellStyle name="Normal 22 18 3" xfId="3489" xr:uid="{00000000-0005-0000-0000-000020130000}"/>
    <cellStyle name="Normal 22 18 3 2" xfId="11577" xr:uid="{27D1A953-31E8-4D0F-A673-B74A20F34626}"/>
    <cellStyle name="Normal 22 18 3 2 2" xfId="27753" xr:uid="{E5B7F51B-350D-4768-9B9B-09AEDD59FCE3}"/>
    <cellStyle name="Normal 22 18 3 3" xfId="19665" xr:uid="{7E623984-97E3-4967-85B8-145F5CE182F7}"/>
    <cellStyle name="Normal 22 18 4" xfId="6183" xr:uid="{00000000-0005-0000-0000-000021130000}"/>
    <cellStyle name="Normal 22 18 4 2" xfId="14271" xr:uid="{2083BB23-6C8B-4AB3-BC34-F60F4E6B3F3E}"/>
    <cellStyle name="Normal 22 18 4 2 2" xfId="30447" xr:uid="{115426E8-CC5A-4270-86C4-0907390DBF16}"/>
    <cellStyle name="Normal 22 18 4 3" xfId="22359" xr:uid="{703DB643-ADDC-4213-9D07-FD0E9E5E8FC7}"/>
    <cellStyle name="Normal 22 18 5" xfId="8881" xr:uid="{4C47318A-6CC6-4BA2-B2A0-EC60D8A5185F}"/>
    <cellStyle name="Normal 22 18 5 2" xfId="25057" xr:uid="{1F004418-1F17-4908-8D42-8EAF7C916891}"/>
    <cellStyle name="Normal 22 18 6" xfId="16969" xr:uid="{1A5952B3-AD0E-44C5-ABFD-582C03069146}"/>
    <cellStyle name="Normal 22 19" xfId="1468" xr:uid="{00000000-0005-0000-0000-000022130000}"/>
    <cellStyle name="Normal 22 19 2" xfId="4164" xr:uid="{00000000-0005-0000-0000-000023130000}"/>
    <cellStyle name="Normal 22 19 2 2" xfId="12252" xr:uid="{BD832E33-438C-475E-B73F-9DA3E313AA52}"/>
    <cellStyle name="Normal 22 19 2 2 2" xfId="28428" xr:uid="{66FBE713-B42B-4D20-826B-547A39CD4A4D}"/>
    <cellStyle name="Normal 22 19 2 3" xfId="20340" xr:uid="{002AB00E-5BDA-4245-88D9-70F9E023860A}"/>
    <cellStyle name="Normal 22 19 3" xfId="6858" xr:uid="{00000000-0005-0000-0000-000024130000}"/>
    <cellStyle name="Normal 22 19 3 2" xfId="14946" xr:uid="{7F934659-1300-4261-80CF-D975C59B1D33}"/>
    <cellStyle name="Normal 22 19 3 2 2" xfId="31122" xr:uid="{31474D9D-FD5C-4737-AA13-40C3356DF33A}"/>
    <cellStyle name="Normal 22 19 3 3" xfId="23034" xr:uid="{9023DF67-0006-42A3-8779-C76BC755E833}"/>
    <cellStyle name="Normal 22 19 4" xfId="9556" xr:uid="{2086D027-1BCD-419B-8589-3FCD7DA41054}"/>
    <cellStyle name="Normal 22 19 4 2" xfId="25732" xr:uid="{68E86CF0-D487-4F06-958B-9079C1DB328B}"/>
    <cellStyle name="Normal 22 19 5" xfId="17644" xr:uid="{AB20F0EB-DEB3-463E-A38F-BFD9FD81BA08}"/>
    <cellStyle name="Normal 22 2" xfId="80" xr:uid="{00000000-0005-0000-0000-000025130000}"/>
    <cellStyle name="Normal 22 2 2" xfId="486" xr:uid="{00000000-0005-0000-0000-000026130000}"/>
    <cellStyle name="Normal 22 2 2 2" xfId="1161" xr:uid="{00000000-0005-0000-0000-000027130000}"/>
    <cellStyle name="Normal 22 2 2 2 2" xfId="2509" xr:uid="{00000000-0005-0000-0000-000028130000}"/>
    <cellStyle name="Normal 22 2 2 2 2 2" xfId="5205" xr:uid="{00000000-0005-0000-0000-000029130000}"/>
    <cellStyle name="Normal 22 2 2 2 2 2 2" xfId="13293" xr:uid="{BE7940BA-0E77-4593-8A72-98CC6AA4A3A8}"/>
    <cellStyle name="Normal 22 2 2 2 2 2 2 2" xfId="29469" xr:uid="{59C0FCE5-538A-416B-9AC1-A22FCAE22783}"/>
    <cellStyle name="Normal 22 2 2 2 2 2 3" xfId="21381" xr:uid="{A2B8477D-473C-4997-B836-1F29CC7B4899}"/>
    <cellStyle name="Normal 22 2 2 2 2 3" xfId="7899" xr:uid="{00000000-0005-0000-0000-00002A130000}"/>
    <cellStyle name="Normal 22 2 2 2 2 3 2" xfId="15987" xr:uid="{11DE565A-A4F9-4128-838E-A59C13793516}"/>
    <cellStyle name="Normal 22 2 2 2 2 3 2 2" xfId="32163" xr:uid="{066E0EB5-03FC-4FC6-ACE4-B7936FCD889C}"/>
    <cellStyle name="Normal 22 2 2 2 2 3 3" xfId="24075" xr:uid="{5A2C59CA-E707-41A5-B98C-3D7DA52CB7BA}"/>
    <cellStyle name="Normal 22 2 2 2 2 4" xfId="10597" xr:uid="{95219E86-95B7-4D3A-A3D2-8AE5377EFC71}"/>
    <cellStyle name="Normal 22 2 2 2 2 4 2" xfId="26773" xr:uid="{95965936-89C3-4070-983C-57A588FB62D5}"/>
    <cellStyle name="Normal 22 2 2 2 2 5" xfId="18685" xr:uid="{19FEF173-D342-4C19-B517-3B8437910BFE}"/>
    <cellStyle name="Normal 22 2 2 2 3" xfId="3858" xr:uid="{00000000-0005-0000-0000-00002B130000}"/>
    <cellStyle name="Normal 22 2 2 2 3 2" xfId="11946" xr:uid="{428EC565-ECB8-48AC-9EB2-4516BF2CC674}"/>
    <cellStyle name="Normal 22 2 2 2 3 2 2" xfId="28122" xr:uid="{1248964B-4DEB-403D-91E7-F19BC5810981}"/>
    <cellStyle name="Normal 22 2 2 2 3 3" xfId="20034" xr:uid="{E047852F-A228-4A9F-BD44-207E070C49EF}"/>
    <cellStyle name="Normal 22 2 2 2 4" xfId="6552" xr:uid="{00000000-0005-0000-0000-00002C130000}"/>
    <cellStyle name="Normal 22 2 2 2 4 2" xfId="14640" xr:uid="{4C041553-A9CE-45A3-9D0F-003D44037EBC}"/>
    <cellStyle name="Normal 22 2 2 2 4 2 2" xfId="30816" xr:uid="{7225E410-6578-48B1-8065-CE7808E849D0}"/>
    <cellStyle name="Normal 22 2 2 2 4 3" xfId="22728" xr:uid="{4365EDA5-1A87-440E-8935-C06E8E9198B7}"/>
    <cellStyle name="Normal 22 2 2 2 5" xfId="9250" xr:uid="{FDD1BCC2-67A0-4FE0-8F53-2EC49EE14062}"/>
    <cellStyle name="Normal 22 2 2 2 5 2" xfId="25426" xr:uid="{EE39A5DE-DE5D-41BF-B287-76201FD4BD54}"/>
    <cellStyle name="Normal 22 2 2 2 6" xfId="17338" xr:uid="{FF96966A-8952-4228-8B47-DE7C80212EC1}"/>
    <cellStyle name="Normal 22 2 2 3" xfId="1837" xr:uid="{00000000-0005-0000-0000-00002D130000}"/>
    <cellStyle name="Normal 22 2 2 3 2" xfId="4533" xr:uid="{00000000-0005-0000-0000-00002E130000}"/>
    <cellStyle name="Normal 22 2 2 3 2 2" xfId="12621" xr:uid="{0E046D65-E711-4792-9B07-AD68F75260D5}"/>
    <cellStyle name="Normal 22 2 2 3 2 2 2" xfId="28797" xr:uid="{12B9EE48-2F91-433E-B7D0-8C0A0FF97144}"/>
    <cellStyle name="Normal 22 2 2 3 2 3" xfId="20709" xr:uid="{3B93F7DF-3D72-4FA7-B676-1ACC14D2CEDB}"/>
    <cellStyle name="Normal 22 2 2 3 3" xfId="7227" xr:uid="{00000000-0005-0000-0000-00002F130000}"/>
    <cellStyle name="Normal 22 2 2 3 3 2" xfId="15315" xr:uid="{B1DD8785-9026-4BC1-9F66-C900F6246449}"/>
    <cellStyle name="Normal 22 2 2 3 3 2 2" xfId="31491" xr:uid="{1F37ABE9-A31E-4153-B0AB-319B0DB72969}"/>
    <cellStyle name="Normal 22 2 2 3 3 3" xfId="23403" xr:uid="{25750859-2508-48E0-9601-79E6D98A439A}"/>
    <cellStyle name="Normal 22 2 2 3 4" xfId="9925" xr:uid="{DF1ACF43-9142-43FF-A49C-8D7844AF7B84}"/>
    <cellStyle name="Normal 22 2 2 3 4 2" xfId="26101" xr:uid="{DA06057C-F11E-41CC-921E-303EE386BFC1}"/>
    <cellStyle name="Normal 22 2 2 3 5" xfId="18013" xr:uid="{C8615BD0-5B56-425B-BD4C-300CC3D8FBAC}"/>
    <cellStyle name="Normal 22 2 2 4" xfId="3186" xr:uid="{00000000-0005-0000-0000-000030130000}"/>
    <cellStyle name="Normal 22 2 2 4 2" xfId="11274" xr:uid="{BFDAAE1A-8B55-457F-90DC-316C79E93A3F}"/>
    <cellStyle name="Normal 22 2 2 4 2 2" xfId="27450" xr:uid="{6EE4D37D-5BE2-4D2C-AC41-0F13CAA67305}"/>
    <cellStyle name="Normal 22 2 2 4 3" xfId="19362" xr:uid="{232ED62C-10E0-4289-9291-7C3E1312EC8B}"/>
    <cellStyle name="Normal 22 2 2 5" xfId="5880" xr:uid="{00000000-0005-0000-0000-000031130000}"/>
    <cellStyle name="Normal 22 2 2 5 2" xfId="13968" xr:uid="{E29343D7-C814-486D-93A9-E8E121B6D98A}"/>
    <cellStyle name="Normal 22 2 2 5 2 2" xfId="30144" xr:uid="{F04E3EB0-1B41-4E14-AC1E-B9546E14C74C}"/>
    <cellStyle name="Normal 22 2 2 5 3" xfId="22056" xr:uid="{5B8DCB29-3DB4-4BAC-BDFA-CD1807DF5648}"/>
    <cellStyle name="Normal 22 2 2 6" xfId="8578" xr:uid="{DE85F112-0583-49D6-9131-1939EEFCFD53}"/>
    <cellStyle name="Normal 22 2 2 6 2" xfId="24754" xr:uid="{4524B933-D886-452C-AECF-037C46FD8765}"/>
    <cellStyle name="Normal 22 2 2 7" xfId="16666" xr:uid="{F70F8FB4-6652-4185-99F6-89B766DA1291}"/>
    <cellStyle name="Normal 22 2 3" xfId="825" xr:uid="{00000000-0005-0000-0000-000032130000}"/>
    <cellStyle name="Normal 22 2 3 2" xfId="2173" xr:uid="{00000000-0005-0000-0000-000033130000}"/>
    <cellStyle name="Normal 22 2 3 2 2" xfId="4869" xr:uid="{00000000-0005-0000-0000-000034130000}"/>
    <cellStyle name="Normal 22 2 3 2 2 2" xfId="12957" xr:uid="{9658FFC9-E47C-42F7-955F-23A87A8B8902}"/>
    <cellStyle name="Normal 22 2 3 2 2 2 2" xfId="29133" xr:uid="{3EB05746-A36D-4BEC-867C-04C8F05642F7}"/>
    <cellStyle name="Normal 22 2 3 2 2 3" xfId="21045" xr:uid="{722CCA97-979E-4F6C-B671-0DBC344C9137}"/>
    <cellStyle name="Normal 22 2 3 2 3" xfId="7563" xr:uid="{00000000-0005-0000-0000-000035130000}"/>
    <cellStyle name="Normal 22 2 3 2 3 2" xfId="15651" xr:uid="{84025179-EE25-436E-816C-647068F2D27B}"/>
    <cellStyle name="Normal 22 2 3 2 3 2 2" xfId="31827" xr:uid="{B2D9832C-CD2E-452E-9374-C80E8117C7A2}"/>
    <cellStyle name="Normal 22 2 3 2 3 3" xfId="23739" xr:uid="{8C2FB4C6-B43F-46D0-AB81-C94964BF5254}"/>
    <cellStyle name="Normal 22 2 3 2 4" xfId="10261" xr:uid="{AAA167EE-19B3-47F5-A868-055FEAEAB93A}"/>
    <cellStyle name="Normal 22 2 3 2 4 2" xfId="26437" xr:uid="{5AD20A93-0F85-4A27-A675-A3549F48F2F3}"/>
    <cellStyle name="Normal 22 2 3 2 5" xfId="18349" xr:uid="{B544D7A1-4E3B-4899-89B6-88009032DDFE}"/>
    <cellStyle name="Normal 22 2 3 3" xfId="3522" xr:uid="{00000000-0005-0000-0000-000036130000}"/>
    <cellStyle name="Normal 22 2 3 3 2" xfId="11610" xr:uid="{5F6D3148-B09F-4590-8EF3-E678C2E5D1F8}"/>
    <cellStyle name="Normal 22 2 3 3 2 2" xfId="27786" xr:uid="{4CF08542-9E93-457A-B45D-C887F79623F7}"/>
    <cellStyle name="Normal 22 2 3 3 3" xfId="19698" xr:uid="{F41AF89F-0169-4202-8E9A-0DA61DB9E71C}"/>
    <cellStyle name="Normal 22 2 3 4" xfId="6216" xr:uid="{00000000-0005-0000-0000-000037130000}"/>
    <cellStyle name="Normal 22 2 3 4 2" xfId="14304" xr:uid="{CEB01585-84BC-4D12-8951-15BC7324407A}"/>
    <cellStyle name="Normal 22 2 3 4 2 2" xfId="30480" xr:uid="{92E4DCB6-4186-45B8-99D2-21462D4B64A2}"/>
    <cellStyle name="Normal 22 2 3 4 3" xfId="22392" xr:uid="{98A440D0-AA22-4E70-8B29-7D3013D65266}"/>
    <cellStyle name="Normal 22 2 3 5" xfId="8914" xr:uid="{C0DCC3FC-7CF1-49F2-B558-9760A4DB6342}"/>
    <cellStyle name="Normal 22 2 3 5 2" xfId="25090" xr:uid="{9B36758F-D530-4FB4-A75E-D11C8A4F5E54}"/>
    <cellStyle name="Normal 22 2 3 6" xfId="17002" xr:uid="{E8C08DEE-B20D-475B-A13A-3F0EB302D292}"/>
    <cellStyle name="Normal 22 2 4" xfId="1501" xr:uid="{00000000-0005-0000-0000-000038130000}"/>
    <cellStyle name="Normal 22 2 4 2" xfId="4197" xr:uid="{00000000-0005-0000-0000-000039130000}"/>
    <cellStyle name="Normal 22 2 4 2 2" xfId="12285" xr:uid="{471FD20E-B995-4D61-B0DA-1033AD4D2E53}"/>
    <cellStyle name="Normal 22 2 4 2 2 2" xfId="28461" xr:uid="{60C0CCE3-6FA2-42C3-A891-C830A7C10281}"/>
    <cellStyle name="Normal 22 2 4 2 3" xfId="20373" xr:uid="{7217E2E8-C69D-421C-91DF-05DE06BC15F7}"/>
    <cellStyle name="Normal 22 2 4 3" xfId="6891" xr:uid="{00000000-0005-0000-0000-00003A130000}"/>
    <cellStyle name="Normal 22 2 4 3 2" xfId="14979" xr:uid="{20C97868-5183-41CF-9E29-B8F4FED7536B}"/>
    <cellStyle name="Normal 22 2 4 3 2 2" xfId="31155" xr:uid="{741F4889-2327-42F8-8A43-3E0359701B2F}"/>
    <cellStyle name="Normal 22 2 4 3 3" xfId="23067" xr:uid="{C20685A5-8130-4ECA-A39C-5FCB302FC4B0}"/>
    <cellStyle name="Normal 22 2 4 4" xfId="9589" xr:uid="{9E723928-147F-46CC-BF70-2B5D64F17361}"/>
    <cellStyle name="Normal 22 2 4 4 2" xfId="25765" xr:uid="{B8F6D9E8-FCF7-4526-8B36-874DB627E588}"/>
    <cellStyle name="Normal 22 2 4 5" xfId="17677" xr:uid="{AF14FB59-6EED-4BFD-953C-13E1FBF4D9D8}"/>
    <cellStyle name="Normal 22 2 5" xfId="2850" xr:uid="{00000000-0005-0000-0000-00003B130000}"/>
    <cellStyle name="Normal 22 2 5 2" xfId="10938" xr:uid="{11C865B1-BF40-4A08-B321-1539D4D19D17}"/>
    <cellStyle name="Normal 22 2 5 2 2" xfId="27114" xr:uid="{BB0C04FF-BC19-47C1-850E-1AEBE964422D}"/>
    <cellStyle name="Normal 22 2 5 3" xfId="19026" xr:uid="{59F97EC5-4D1E-4231-A7DD-916D1F02DC55}"/>
    <cellStyle name="Normal 22 2 6" xfId="5544" xr:uid="{00000000-0005-0000-0000-00003C130000}"/>
    <cellStyle name="Normal 22 2 6 2" xfId="13632" xr:uid="{E44BBF15-0785-4B3D-973E-F863BA5D1BF7}"/>
    <cellStyle name="Normal 22 2 6 2 2" xfId="29808" xr:uid="{D338BF2F-94B8-4561-A756-05E4175FF039}"/>
    <cellStyle name="Normal 22 2 6 3" xfId="21720" xr:uid="{A6999F2D-52A8-46B5-8171-3EEC0A65B1A9}"/>
    <cellStyle name="Normal 22 2 7" xfId="8242" xr:uid="{D10D027D-9F37-4562-9764-8A47217FE6AB}"/>
    <cellStyle name="Normal 22 2 7 2" xfId="24418" xr:uid="{1D6CB958-5D22-49D1-AD9B-707E0F1482A6}"/>
    <cellStyle name="Normal 22 2 8" xfId="16330" xr:uid="{3B642129-8646-4D8D-8481-B0EEAF00CF2E}"/>
    <cellStyle name="Normal 22 20" xfId="2817" xr:uid="{00000000-0005-0000-0000-00003D130000}"/>
    <cellStyle name="Normal 22 20 2" xfId="10905" xr:uid="{9AE0AE58-B287-48FB-8515-545B019735D4}"/>
    <cellStyle name="Normal 22 20 2 2" xfId="27081" xr:uid="{74669D35-7209-4F2A-B694-6E52E396EC72}"/>
    <cellStyle name="Normal 22 20 3" xfId="18993" xr:uid="{DD6D2129-618D-481A-8806-5E2640A04B48}"/>
    <cellStyle name="Normal 22 21" xfId="5511" xr:uid="{00000000-0005-0000-0000-00003E130000}"/>
    <cellStyle name="Normal 22 21 2" xfId="13599" xr:uid="{98F7D639-B7B5-488D-B5E8-1FCBDBE937AD}"/>
    <cellStyle name="Normal 22 21 2 2" xfId="29775" xr:uid="{0E783D4F-A215-447A-B5AD-E38760951719}"/>
    <cellStyle name="Normal 22 21 3" xfId="21687" xr:uid="{BBF3D5AC-F5C8-45C7-AC71-ECB7A25096A9}"/>
    <cellStyle name="Normal 22 22" xfId="8209" xr:uid="{714EC4F3-9928-4E37-9566-21C751421CD8}"/>
    <cellStyle name="Normal 22 22 2" xfId="24385" xr:uid="{A2A1D3F8-FB37-4F82-949E-3656FAAE927C}"/>
    <cellStyle name="Normal 22 23" xfId="16297" xr:uid="{EFB0230F-C027-453F-AAEC-6F6BB3ADAC99}"/>
    <cellStyle name="Normal 22 3" xfId="106" xr:uid="{00000000-0005-0000-0000-00003F130000}"/>
    <cellStyle name="Normal 22 3 2" xfId="510" xr:uid="{00000000-0005-0000-0000-000040130000}"/>
    <cellStyle name="Normal 22 3 2 2" xfId="1185" xr:uid="{00000000-0005-0000-0000-000041130000}"/>
    <cellStyle name="Normal 22 3 2 2 2" xfId="2533" xr:uid="{00000000-0005-0000-0000-000042130000}"/>
    <cellStyle name="Normal 22 3 2 2 2 2" xfId="5229" xr:uid="{00000000-0005-0000-0000-000043130000}"/>
    <cellStyle name="Normal 22 3 2 2 2 2 2" xfId="13317" xr:uid="{19699C1E-A4CD-47CF-A01A-742931166384}"/>
    <cellStyle name="Normal 22 3 2 2 2 2 2 2" xfId="29493" xr:uid="{B32511AF-3375-4106-B62F-E08F3389D961}"/>
    <cellStyle name="Normal 22 3 2 2 2 2 3" xfId="21405" xr:uid="{3E26E6A6-C351-464F-9C93-96704C7CD9BD}"/>
    <cellStyle name="Normal 22 3 2 2 2 3" xfId="7923" xr:uid="{00000000-0005-0000-0000-000044130000}"/>
    <cellStyle name="Normal 22 3 2 2 2 3 2" xfId="16011" xr:uid="{FC3AF059-9CC2-4522-8D80-86AEA1F9E0BB}"/>
    <cellStyle name="Normal 22 3 2 2 2 3 2 2" xfId="32187" xr:uid="{9FBD92DA-A71E-41CD-959C-7EA98B7D390E}"/>
    <cellStyle name="Normal 22 3 2 2 2 3 3" xfId="24099" xr:uid="{BBDCD0FF-18AE-4D20-91AD-EDE4364F9E62}"/>
    <cellStyle name="Normal 22 3 2 2 2 4" xfId="10621" xr:uid="{C13FFD9B-D8B0-4C04-B6D2-76FD3D17D6C9}"/>
    <cellStyle name="Normal 22 3 2 2 2 4 2" xfId="26797" xr:uid="{6E8F10D1-4BAD-4625-B243-C320F4BE1BC3}"/>
    <cellStyle name="Normal 22 3 2 2 2 5" xfId="18709" xr:uid="{FC95BCCC-F630-47BE-88A5-BF7717224933}"/>
    <cellStyle name="Normal 22 3 2 2 3" xfId="3882" xr:uid="{00000000-0005-0000-0000-000045130000}"/>
    <cellStyle name="Normal 22 3 2 2 3 2" xfId="11970" xr:uid="{CBA1D4DB-7FA2-40D7-B2F3-64F9B36EA32B}"/>
    <cellStyle name="Normal 22 3 2 2 3 2 2" xfId="28146" xr:uid="{CC07DF58-B71F-4217-9137-A843DFAE1032}"/>
    <cellStyle name="Normal 22 3 2 2 3 3" xfId="20058" xr:uid="{C17ECFF1-F275-402C-8A03-333CD5B85311}"/>
    <cellStyle name="Normal 22 3 2 2 4" xfId="6576" xr:uid="{00000000-0005-0000-0000-000046130000}"/>
    <cellStyle name="Normal 22 3 2 2 4 2" xfId="14664" xr:uid="{93F187A6-2862-49B5-82CC-830FF217E619}"/>
    <cellStyle name="Normal 22 3 2 2 4 2 2" xfId="30840" xr:uid="{B7BA2CF9-ED94-4E85-AB7D-73C1453CBFFE}"/>
    <cellStyle name="Normal 22 3 2 2 4 3" xfId="22752" xr:uid="{84B12D47-E23C-450D-83EE-7BE977611367}"/>
    <cellStyle name="Normal 22 3 2 2 5" xfId="9274" xr:uid="{8A7CEA2B-92ED-4B6F-A12C-CCDB2D08D154}"/>
    <cellStyle name="Normal 22 3 2 2 5 2" xfId="25450" xr:uid="{93F7D424-8FB5-4FE4-91FF-A0732299BE27}"/>
    <cellStyle name="Normal 22 3 2 2 6" xfId="17362" xr:uid="{C51BFA4B-775E-45C4-A8F1-1273C4E80D38}"/>
    <cellStyle name="Normal 22 3 2 3" xfId="1861" xr:uid="{00000000-0005-0000-0000-000047130000}"/>
    <cellStyle name="Normal 22 3 2 3 2" xfId="4557" xr:uid="{00000000-0005-0000-0000-000048130000}"/>
    <cellStyle name="Normal 22 3 2 3 2 2" xfId="12645" xr:uid="{2224D558-2C8B-471C-86B1-7C7F2279A36B}"/>
    <cellStyle name="Normal 22 3 2 3 2 2 2" xfId="28821" xr:uid="{880A9AC2-54DA-4C4C-A719-5C34E54E3E62}"/>
    <cellStyle name="Normal 22 3 2 3 2 3" xfId="20733" xr:uid="{6A23BF4D-8192-407B-B2F3-7545A3F74A33}"/>
    <cellStyle name="Normal 22 3 2 3 3" xfId="7251" xr:uid="{00000000-0005-0000-0000-000049130000}"/>
    <cellStyle name="Normal 22 3 2 3 3 2" xfId="15339" xr:uid="{321940F8-167E-454C-B9E6-5BC7E9B9F30B}"/>
    <cellStyle name="Normal 22 3 2 3 3 2 2" xfId="31515" xr:uid="{29E3CF77-7299-421E-9786-1D225EC1248F}"/>
    <cellStyle name="Normal 22 3 2 3 3 3" xfId="23427" xr:uid="{0B94E417-6E6F-4B2F-B707-225EB580B427}"/>
    <cellStyle name="Normal 22 3 2 3 4" xfId="9949" xr:uid="{F846BCEE-E8B0-4822-AC35-69046C30FFB3}"/>
    <cellStyle name="Normal 22 3 2 3 4 2" xfId="26125" xr:uid="{D67F4AEF-ACB4-463E-BB2B-024CF657E829}"/>
    <cellStyle name="Normal 22 3 2 3 5" xfId="18037" xr:uid="{A1697842-66C5-47AD-AE36-39A734EC3719}"/>
    <cellStyle name="Normal 22 3 2 4" xfId="3210" xr:uid="{00000000-0005-0000-0000-00004A130000}"/>
    <cellStyle name="Normal 22 3 2 4 2" xfId="11298" xr:uid="{4C37E051-0F6D-43B9-B56B-DA4F5051605E}"/>
    <cellStyle name="Normal 22 3 2 4 2 2" xfId="27474" xr:uid="{DF920CBB-996A-4D2E-B4CB-3E85AA879EC6}"/>
    <cellStyle name="Normal 22 3 2 4 3" xfId="19386" xr:uid="{D7CBDFA9-7E6F-4D7C-BBDD-7D334A3C3EB3}"/>
    <cellStyle name="Normal 22 3 2 5" xfId="5904" xr:uid="{00000000-0005-0000-0000-00004B130000}"/>
    <cellStyle name="Normal 22 3 2 5 2" xfId="13992" xr:uid="{72AC0AF0-6ACB-4622-8C5F-4BCBC8769603}"/>
    <cellStyle name="Normal 22 3 2 5 2 2" xfId="30168" xr:uid="{C5300855-56C6-4D44-B11E-480EC027739D}"/>
    <cellStyle name="Normal 22 3 2 5 3" xfId="22080" xr:uid="{CF8CD4B3-DFBF-4293-9958-BD9D93D23367}"/>
    <cellStyle name="Normal 22 3 2 6" xfId="8602" xr:uid="{BE031957-7705-4DFB-8DB4-ED676E7B1621}"/>
    <cellStyle name="Normal 22 3 2 6 2" xfId="24778" xr:uid="{5B3D7DEA-7CC1-4F3B-9B81-8B326B016980}"/>
    <cellStyle name="Normal 22 3 2 7" xfId="16690" xr:uid="{17FD7494-7B57-4B11-83F2-B31841CDC873}"/>
    <cellStyle name="Normal 22 3 3" xfId="849" xr:uid="{00000000-0005-0000-0000-00004C130000}"/>
    <cellStyle name="Normal 22 3 3 2" xfId="2197" xr:uid="{00000000-0005-0000-0000-00004D130000}"/>
    <cellStyle name="Normal 22 3 3 2 2" xfId="4893" xr:uid="{00000000-0005-0000-0000-00004E130000}"/>
    <cellStyle name="Normal 22 3 3 2 2 2" xfId="12981" xr:uid="{4A5D7DFB-1242-48B1-BA87-51A8654718B6}"/>
    <cellStyle name="Normal 22 3 3 2 2 2 2" xfId="29157" xr:uid="{C4057EE2-9700-4EC1-8850-C0EBBDAC4E25}"/>
    <cellStyle name="Normal 22 3 3 2 2 3" xfId="21069" xr:uid="{4BED85AF-4674-466B-9AE5-D9C2A796373A}"/>
    <cellStyle name="Normal 22 3 3 2 3" xfId="7587" xr:uid="{00000000-0005-0000-0000-00004F130000}"/>
    <cellStyle name="Normal 22 3 3 2 3 2" xfId="15675" xr:uid="{7F12EF70-8021-43F1-AC6F-6C1133D0620B}"/>
    <cellStyle name="Normal 22 3 3 2 3 2 2" xfId="31851" xr:uid="{34E07271-AD7C-47ED-A60F-5B64DB8E72CF}"/>
    <cellStyle name="Normal 22 3 3 2 3 3" xfId="23763" xr:uid="{59B06B59-7BA8-43AA-82B0-12E2A7E9F111}"/>
    <cellStyle name="Normal 22 3 3 2 4" xfId="10285" xr:uid="{21612867-2CBC-454B-B763-F2F4AC24685F}"/>
    <cellStyle name="Normal 22 3 3 2 4 2" xfId="26461" xr:uid="{A4FCD28B-8B64-442C-956F-4A79D22A806A}"/>
    <cellStyle name="Normal 22 3 3 2 5" xfId="18373" xr:uid="{EBB405B0-208E-42DF-AD03-60144EA53281}"/>
    <cellStyle name="Normal 22 3 3 3" xfId="3546" xr:uid="{00000000-0005-0000-0000-000050130000}"/>
    <cellStyle name="Normal 22 3 3 3 2" xfId="11634" xr:uid="{F35B685E-245F-4705-A069-C9B93072B782}"/>
    <cellStyle name="Normal 22 3 3 3 2 2" xfId="27810" xr:uid="{CE40B487-2086-4DD6-874E-1A3F4D8998EA}"/>
    <cellStyle name="Normal 22 3 3 3 3" xfId="19722" xr:uid="{0E02A1D4-9E01-4A20-8E43-F076CA1BA5D1}"/>
    <cellStyle name="Normal 22 3 3 4" xfId="6240" xr:uid="{00000000-0005-0000-0000-000051130000}"/>
    <cellStyle name="Normal 22 3 3 4 2" xfId="14328" xr:uid="{CBC6AE54-1DF7-4FF0-B7D3-032ECB715E9E}"/>
    <cellStyle name="Normal 22 3 3 4 2 2" xfId="30504" xr:uid="{04B403EA-3CF3-4AB9-B41A-8872CA509F32}"/>
    <cellStyle name="Normal 22 3 3 4 3" xfId="22416" xr:uid="{F0A86722-C9C8-4EB0-9823-0A564C86E5DF}"/>
    <cellStyle name="Normal 22 3 3 5" xfId="8938" xr:uid="{67B9D449-6EA5-45D4-BC0E-12470AAE9A3E}"/>
    <cellStyle name="Normal 22 3 3 5 2" xfId="25114" xr:uid="{C723BB08-9882-47AF-80D9-C8DDA8EF5BF6}"/>
    <cellStyle name="Normal 22 3 3 6" xfId="17026" xr:uid="{979B04A1-1652-4769-9D19-20D6C13F245E}"/>
    <cellStyle name="Normal 22 3 4" xfId="1525" xr:uid="{00000000-0005-0000-0000-000052130000}"/>
    <cellStyle name="Normal 22 3 4 2" xfId="4221" xr:uid="{00000000-0005-0000-0000-000053130000}"/>
    <cellStyle name="Normal 22 3 4 2 2" xfId="12309" xr:uid="{AEA22C31-4EA8-44AA-9A3C-CB6F46675FF3}"/>
    <cellStyle name="Normal 22 3 4 2 2 2" xfId="28485" xr:uid="{4025848C-585F-4B2C-8B42-D5B28C93FC58}"/>
    <cellStyle name="Normal 22 3 4 2 3" xfId="20397" xr:uid="{9EC53A1E-AB10-4C1A-9E5A-62F52480BB20}"/>
    <cellStyle name="Normal 22 3 4 3" xfId="6915" xr:uid="{00000000-0005-0000-0000-000054130000}"/>
    <cellStyle name="Normal 22 3 4 3 2" xfId="15003" xr:uid="{0CBCAF1A-5255-4B7F-A98A-BAFBC2251842}"/>
    <cellStyle name="Normal 22 3 4 3 2 2" xfId="31179" xr:uid="{719D733F-3BF4-4211-AFEA-2BB0A702F9E0}"/>
    <cellStyle name="Normal 22 3 4 3 3" xfId="23091" xr:uid="{09651089-9A00-4E0F-9BB3-9A8F39D03BBC}"/>
    <cellStyle name="Normal 22 3 4 4" xfId="9613" xr:uid="{88306404-E753-4FFB-B6D0-1D9E88E61B6F}"/>
    <cellStyle name="Normal 22 3 4 4 2" xfId="25789" xr:uid="{44388981-155C-4FE7-A92C-B854E6E5F614}"/>
    <cellStyle name="Normal 22 3 4 5" xfId="17701" xr:uid="{D7F1C0E6-0340-49C8-912D-D0120895C93F}"/>
    <cellStyle name="Normal 22 3 5" xfId="2874" xr:uid="{00000000-0005-0000-0000-000055130000}"/>
    <cellStyle name="Normal 22 3 5 2" xfId="10962" xr:uid="{BBA6E94D-100F-4705-8BC2-4DBA3F431F25}"/>
    <cellStyle name="Normal 22 3 5 2 2" xfId="27138" xr:uid="{5E3B9F5A-046A-45AB-A1D2-2A55C677E20B}"/>
    <cellStyle name="Normal 22 3 5 3" xfId="19050" xr:uid="{60F196C0-AE2C-46D4-9D1F-EC3E1E99C26F}"/>
    <cellStyle name="Normal 22 3 6" xfId="5568" xr:uid="{00000000-0005-0000-0000-000056130000}"/>
    <cellStyle name="Normal 22 3 6 2" xfId="13656" xr:uid="{0E5E09E2-4B9B-4D4E-8F57-4211035D262B}"/>
    <cellStyle name="Normal 22 3 6 2 2" xfId="29832" xr:uid="{38893E58-A004-4650-B84E-54A71A2A7846}"/>
    <cellStyle name="Normal 22 3 6 3" xfId="21744" xr:uid="{2132311C-1391-49EE-AE4E-AEE2126A13CA}"/>
    <cellStyle name="Normal 22 3 7" xfId="8266" xr:uid="{93EF27E9-8625-4D9A-BD0E-C12AB5614AE7}"/>
    <cellStyle name="Normal 22 3 7 2" xfId="24442" xr:uid="{A204D163-5C9F-4CB0-9090-283936D91B0E}"/>
    <cellStyle name="Normal 22 3 8" xfId="16354" xr:uid="{27B597B8-AA37-40B5-8A0C-D38EA2660307}"/>
    <cellStyle name="Normal 22 4" xfId="56" xr:uid="{00000000-0005-0000-0000-000057130000}"/>
    <cellStyle name="Normal 22 4 2" xfId="464" xr:uid="{00000000-0005-0000-0000-000058130000}"/>
    <cellStyle name="Normal 22 4 2 2" xfId="1139" xr:uid="{00000000-0005-0000-0000-000059130000}"/>
    <cellStyle name="Normal 22 4 2 2 2" xfId="2487" xr:uid="{00000000-0005-0000-0000-00005A130000}"/>
    <cellStyle name="Normal 22 4 2 2 2 2" xfId="5183" xr:uid="{00000000-0005-0000-0000-00005B130000}"/>
    <cellStyle name="Normal 22 4 2 2 2 2 2" xfId="13271" xr:uid="{3B085720-C7DB-4F10-9AD4-67490E27984F}"/>
    <cellStyle name="Normal 22 4 2 2 2 2 2 2" xfId="29447" xr:uid="{05CBEEFC-DFEF-44E6-BC8D-80BD3FBC797C}"/>
    <cellStyle name="Normal 22 4 2 2 2 2 3" xfId="21359" xr:uid="{3854E53A-D8F7-410B-8DC7-048F0B0CB26E}"/>
    <cellStyle name="Normal 22 4 2 2 2 3" xfId="7877" xr:uid="{00000000-0005-0000-0000-00005C130000}"/>
    <cellStyle name="Normal 22 4 2 2 2 3 2" xfId="15965" xr:uid="{8C744308-FEE1-430D-AD3E-D1350F42A83F}"/>
    <cellStyle name="Normal 22 4 2 2 2 3 2 2" xfId="32141" xr:uid="{FECC3535-AA09-4879-8207-2FFA7EF53AAC}"/>
    <cellStyle name="Normal 22 4 2 2 2 3 3" xfId="24053" xr:uid="{384509BA-8254-48ED-B790-47D1F8ABF91D}"/>
    <cellStyle name="Normal 22 4 2 2 2 4" xfId="10575" xr:uid="{0F4C66C5-3D0E-493E-A9F3-88CB160106AC}"/>
    <cellStyle name="Normal 22 4 2 2 2 4 2" xfId="26751" xr:uid="{C8E40157-CF61-467C-8FFB-D9B29712D97E}"/>
    <cellStyle name="Normal 22 4 2 2 2 5" xfId="18663" xr:uid="{21B422AE-1EFD-476B-B52D-5C3293664F05}"/>
    <cellStyle name="Normal 22 4 2 2 3" xfId="3836" xr:uid="{00000000-0005-0000-0000-00005D130000}"/>
    <cellStyle name="Normal 22 4 2 2 3 2" xfId="11924" xr:uid="{2DF726B1-1528-4F7E-AAE1-821285D8FD1D}"/>
    <cellStyle name="Normal 22 4 2 2 3 2 2" xfId="28100" xr:uid="{26861804-5128-4792-8911-750A460B19E0}"/>
    <cellStyle name="Normal 22 4 2 2 3 3" xfId="20012" xr:uid="{814D0F87-27FA-4FC4-85EB-89EE1745CFDD}"/>
    <cellStyle name="Normal 22 4 2 2 4" xfId="6530" xr:uid="{00000000-0005-0000-0000-00005E130000}"/>
    <cellStyle name="Normal 22 4 2 2 4 2" xfId="14618" xr:uid="{C5EB235F-E3A1-47E0-B300-B1A185007C4A}"/>
    <cellStyle name="Normal 22 4 2 2 4 2 2" xfId="30794" xr:uid="{B0E0EC25-CBEA-416F-B655-14C90F516C0C}"/>
    <cellStyle name="Normal 22 4 2 2 4 3" xfId="22706" xr:uid="{E09F5560-A043-4E29-9EBB-13106927D119}"/>
    <cellStyle name="Normal 22 4 2 2 5" xfId="9228" xr:uid="{34C6E132-46B6-4C0E-AAC6-EA2500592B24}"/>
    <cellStyle name="Normal 22 4 2 2 5 2" xfId="25404" xr:uid="{37CEE34B-C286-4C4F-8D3C-2C05084032FA}"/>
    <cellStyle name="Normal 22 4 2 2 6" xfId="17316" xr:uid="{A6012BED-1A47-43B9-8127-D3C3379E9734}"/>
    <cellStyle name="Normal 22 4 2 3" xfId="1815" xr:uid="{00000000-0005-0000-0000-00005F130000}"/>
    <cellStyle name="Normal 22 4 2 3 2" xfId="4511" xr:uid="{00000000-0005-0000-0000-000060130000}"/>
    <cellStyle name="Normal 22 4 2 3 2 2" xfId="12599" xr:uid="{C6BE7266-0924-49E1-9E8E-80255BCFE359}"/>
    <cellStyle name="Normal 22 4 2 3 2 2 2" xfId="28775" xr:uid="{71184B0D-2E88-41A0-B7E5-5ECAFD4EF874}"/>
    <cellStyle name="Normal 22 4 2 3 2 3" xfId="20687" xr:uid="{5653E622-636C-48D5-8A7E-B764293948DA}"/>
    <cellStyle name="Normal 22 4 2 3 3" xfId="7205" xr:uid="{00000000-0005-0000-0000-000061130000}"/>
    <cellStyle name="Normal 22 4 2 3 3 2" xfId="15293" xr:uid="{4A354F46-7787-4DE5-BA9D-881C0E35FFA3}"/>
    <cellStyle name="Normal 22 4 2 3 3 2 2" xfId="31469" xr:uid="{130AFC05-E679-4807-860D-55E8276DF765}"/>
    <cellStyle name="Normal 22 4 2 3 3 3" xfId="23381" xr:uid="{9E1F3081-95CE-4C66-A5BC-9087C3B5C1A0}"/>
    <cellStyle name="Normal 22 4 2 3 4" xfId="9903" xr:uid="{6A6BD0C5-BCFF-4A95-8AF3-119D4CA3D7DB}"/>
    <cellStyle name="Normal 22 4 2 3 4 2" xfId="26079" xr:uid="{1C30D3D6-C611-4D69-930A-5DB7D2084BDC}"/>
    <cellStyle name="Normal 22 4 2 3 5" xfId="17991" xr:uid="{0CCC5D88-1F97-480B-95C4-DCA6A7DF3417}"/>
    <cellStyle name="Normal 22 4 2 4" xfId="3164" xr:uid="{00000000-0005-0000-0000-000062130000}"/>
    <cellStyle name="Normal 22 4 2 4 2" xfId="11252" xr:uid="{1A712D8C-671B-415E-A292-57BA21BEE282}"/>
    <cellStyle name="Normal 22 4 2 4 2 2" xfId="27428" xr:uid="{E468AF8E-887A-4E78-A6AD-AFC48BEE63A9}"/>
    <cellStyle name="Normal 22 4 2 4 3" xfId="19340" xr:uid="{6B1B3CE3-3C90-404D-A5E1-910C3DB30EF7}"/>
    <cellStyle name="Normal 22 4 2 5" xfId="5858" xr:uid="{00000000-0005-0000-0000-000063130000}"/>
    <cellStyle name="Normal 22 4 2 5 2" xfId="13946" xr:uid="{3F6692FC-D3CB-450D-99A4-8E04B3FEE1A3}"/>
    <cellStyle name="Normal 22 4 2 5 2 2" xfId="30122" xr:uid="{5CF4A7F5-AACE-471C-8DFA-AB31886F2FBB}"/>
    <cellStyle name="Normal 22 4 2 5 3" xfId="22034" xr:uid="{BB72BCC2-43E7-47DB-92B9-B76BC6C93549}"/>
    <cellStyle name="Normal 22 4 2 6" xfId="8556" xr:uid="{699AB0F0-70F4-453F-912C-C121ADAFF077}"/>
    <cellStyle name="Normal 22 4 2 6 2" xfId="24732" xr:uid="{EB16D3BE-C521-4FD7-B25A-8AA6D2484E1B}"/>
    <cellStyle name="Normal 22 4 2 7" xfId="16644" xr:uid="{4BF00F22-5688-4576-A9F0-8142BD21FAF9}"/>
    <cellStyle name="Normal 22 4 3" xfId="803" xr:uid="{00000000-0005-0000-0000-000064130000}"/>
    <cellStyle name="Normal 22 4 3 2" xfId="2151" xr:uid="{00000000-0005-0000-0000-000065130000}"/>
    <cellStyle name="Normal 22 4 3 2 2" xfId="4847" xr:uid="{00000000-0005-0000-0000-000066130000}"/>
    <cellStyle name="Normal 22 4 3 2 2 2" xfId="12935" xr:uid="{5535E8D0-121D-46D9-A6AD-2E63B74DAA1F}"/>
    <cellStyle name="Normal 22 4 3 2 2 2 2" xfId="29111" xr:uid="{AFD9348D-3F8C-4015-BD6C-8E70FF1FCCD0}"/>
    <cellStyle name="Normal 22 4 3 2 2 3" xfId="21023" xr:uid="{B6B21935-D8A5-40C9-9911-2371280717CC}"/>
    <cellStyle name="Normal 22 4 3 2 3" xfId="7541" xr:uid="{00000000-0005-0000-0000-000067130000}"/>
    <cellStyle name="Normal 22 4 3 2 3 2" xfId="15629" xr:uid="{672B84D9-FA55-434C-B2C8-DE88B4DBC002}"/>
    <cellStyle name="Normal 22 4 3 2 3 2 2" xfId="31805" xr:uid="{F2A9813A-E734-457A-972C-82F240157DE4}"/>
    <cellStyle name="Normal 22 4 3 2 3 3" xfId="23717" xr:uid="{50CC4534-EB29-463F-9B1E-CC4947F7870C}"/>
    <cellStyle name="Normal 22 4 3 2 4" xfId="10239" xr:uid="{5D54677C-896E-4D47-9486-1F97A88A1357}"/>
    <cellStyle name="Normal 22 4 3 2 4 2" xfId="26415" xr:uid="{CCBA02E0-7A80-4001-8147-498EAFC68301}"/>
    <cellStyle name="Normal 22 4 3 2 5" xfId="18327" xr:uid="{20D6497A-E3D8-42C1-968C-6A2245F8E3AC}"/>
    <cellStyle name="Normal 22 4 3 3" xfId="3500" xr:uid="{00000000-0005-0000-0000-000068130000}"/>
    <cellStyle name="Normal 22 4 3 3 2" xfId="11588" xr:uid="{4008D481-4FA1-4FEC-8699-2AF81835734C}"/>
    <cellStyle name="Normal 22 4 3 3 2 2" xfId="27764" xr:uid="{AFB147A2-882A-4EDD-AE1A-269D6BBB38FC}"/>
    <cellStyle name="Normal 22 4 3 3 3" xfId="19676" xr:uid="{C3E45460-CB2D-4B12-A350-155CA4CE0C52}"/>
    <cellStyle name="Normal 22 4 3 4" xfId="6194" xr:uid="{00000000-0005-0000-0000-000069130000}"/>
    <cellStyle name="Normal 22 4 3 4 2" xfId="14282" xr:uid="{E576D33A-BACF-4F94-A6D7-D59342C5898E}"/>
    <cellStyle name="Normal 22 4 3 4 2 2" xfId="30458" xr:uid="{3F352CC5-C687-490E-A6CB-0CED0A2E177C}"/>
    <cellStyle name="Normal 22 4 3 4 3" xfId="22370" xr:uid="{8C8AD2A9-A0BB-404C-A70A-EA780CB4696F}"/>
    <cellStyle name="Normal 22 4 3 5" xfId="8892" xr:uid="{A65BCD64-1130-472C-A547-9248AA887C9E}"/>
    <cellStyle name="Normal 22 4 3 5 2" xfId="25068" xr:uid="{4B060A2F-7185-4C14-B82A-67F7ECE6B2D0}"/>
    <cellStyle name="Normal 22 4 3 6" xfId="16980" xr:uid="{D5854091-A420-41D1-BF7A-93AF0E1A4F73}"/>
    <cellStyle name="Normal 22 4 4" xfId="1479" xr:uid="{00000000-0005-0000-0000-00006A130000}"/>
    <cellStyle name="Normal 22 4 4 2" xfId="4175" xr:uid="{00000000-0005-0000-0000-00006B130000}"/>
    <cellStyle name="Normal 22 4 4 2 2" xfId="12263" xr:uid="{8B7FB612-8BDF-4C6B-87AF-FA66FE9DD1ED}"/>
    <cellStyle name="Normal 22 4 4 2 2 2" xfId="28439" xr:uid="{9610723F-ABA6-4EB8-BF6D-BC09044E94FE}"/>
    <cellStyle name="Normal 22 4 4 2 3" xfId="20351" xr:uid="{685C2420-54D6-469D-9C5D-B54E84466CC9}"/>
    <cellStyle name="Normal 22 4 4 3" xfId="6869" xr:uid="{00000000-0005-0000-0000-00006C130000}"/>
    <cellStyle name="Normal 22 4 4 3 2" xfId="14957" xr:uid="{8BB6F2B0-02DE-4918-94FB-E28FEAA1679A}"/>
    <cellStyle name="Normal 22 4 4 3 2 2" xfId="31133" xr:uid="{AB53D3B7-588F-4C96-92CC-7E588B2C94DD}"/>
    <cellStyle name="Normal 22 4 4 3 3" xfId="23045" xr:uid="{3941729C-A81F-4C90-A57B-1BD773718616}"/>
    <cellStyle name="Normal 22 4 4 4" xfId="9567" xr:uid="{FADF78A6-18C9-4E28-8DB5-32F62FD2CA68}"/>
    <cellStyle name="Normal 22 4 4 4 2" xfId="25743" xr:uid="{3CF1DAA1-AD09-4F9E-995C-A18EF0CD6BC7}"/>
    <cellStyle name="Normal 22 4 4 5" xfId="17655" xr:uid="{0F1C02BF-CDB1-4B1C-ABA3-BC80C14D3BE2}"/>
    <cellStyle name="Normal 22 4 5" xfId="2828" xr:uid="{00000000-0005-0000-0000-00006D130000}"/>
    <cellStyle name="Normal 22 4 5 2" xfId="10916" xr:uid="{1FB51F23-9715-4124-AFEC-96DE7EED830D}"/>
    <cellStyle name="Normal 22 4 5 2 2" xfId="27092" xr:uid="{68E807D3-60E7-4620-AA7F-52682614E923}"/>
    <cellStyle name="Normal 22 4 5 3" xfId="19004" xr:uid="{BE0D1C23-5A46-407D-BBA2-1AE97C8B7D6F}"/>
    <cellStyle name="Normal 22 4 6" xfId="5522" xr:uid="{00000000-0005-0000-0000-00006E130000}"/>
    <cellStyle name="Normal 22 4 6 2" xfId="13610" xr:uid="{533E900D-B203-4EBD-BB8D-31EA7D871325}"/>
    <cellStyle name="Normal 22 4 6 2 2" xfId="29786" xr:uid="{D6AF8A3F-2C78-4D11-8951-3073C1BEFC83}"/>
    <cellStyle name="Normal 22 4 6 3" xfId="21698" xr:uid="{54591A61-5B41-465C-9A1F-C0B667A2E6E6}"/>
    <cellStyle name="Normal 22 4 7" xfId="8220" xr:uid="{63F75357-DC6D-4354-BF62-765396975115}"/>
    <cellStyle name="Normal 22 4 7 2" xfId="24396" xr:uid="{54A1B551-DEEC-4A53-AA5E-2DDDF5585015}"/>
    <cellStyle name="Normal 22 4 8" xfId="16308" xr:uid="{42DFD820-6614-45C8-B048-F174983FFB2E}"/>
    <cellStyle name="Normal 22 5" xfId="168" xr:uid="{00000000-0005-0000-0000-00006F130000}"/>
    <cellStyle name="Normal 22 5 2" xfId="556" xr:uid="{00000000-0005-0000-0000-000070130000}"/>
    <cellStyle name="Normal 22 5 2 2" xfId="1231" xr:uid="{00000000-0005-0000-0000-000071130000}"/>
    <cellStyle name="Normal 22 5 2 2 2" xfId="2579" xr:uid="{00000000-0005-0000-0000-000072130000}"/>
    <cellStyle name="Normal 22 5 2 2 2 2" xfId="5275" xr:uid="{00000000-0005-0000-0000-000073130000}"/>
    <cellStyle name="Normal 22 5 2 2 2 2 2" xfId="13363" xr:uid="{26413A91-F9B8-40BC-A3A8-D68CFC3AD2B1}"/>
    <cellStyle name="Normal 22 5 2 2 2 2 2 2" xfId="29539" xr:uid="{AEE01AA7-29EB-4D64-8650-A9DD92AE3733}"/>
    <cellStyle name="Normal 22 5 2 2 2 2 3" xfId="21451" xr:uid="{76DAC9A8-E922-44B5-B4E0-9F49F80D7531}"/>
    <cellStyle name="Normal 22 5 2 2 2 3" xfId="7969" xr:uid="{00000000-0005-0000-0000-000074130000}"/>
    <cellStyle name="Normal 22 5 2 2 2 3 2" xfId="16057" xr:uid="{C95C20C7-F9D4-439B-8D26-E929AFEF89F6}"/>
    <cellStyle name="Normal 22 5 2 2 2 3 2 2" xfId="32233" xr:uid="{0FA666E8-92FC-41B9-8CBA-BDD2C742A611}"/>
    <cellStyle name="Normal 22 5 2 2 2 3 3" xfId="24145" xr:uid="{5ED9C519-B6E0-461B-802D-7E1650A6DF80}"/>
    <cellStyle name="Normal 22 5 2 2 2 4" xfId="10667" xr:uid="{D63C3335-5389-497D-8B48-C958B8A827F6}"/>
    <cellStyle name="Normal 22 5 2 2 2 4 2" xfId="26843" xr:uid="{5F5581FB-DF59-46A2-8FC1-58006413C6D9}"/>
    <cellStyle name="Normal 22 5 2 2 2 5" xfId="18755" xr:uid="{098F6126-E677-4968-BA7C-8D55C69F2DE9}"/>
    <cellStyle name="Normal 22 5 2 2 3" xfId="3928" xr:uid="{00000000-0005-0000-0000-000075130000}"/>
    <cellStyle name="Normal 22 5 2 2 3 2" xfId="12016" xr:uid="{96F16771-0263-49C5-AD8F-349394B598B8}"/>
    <cellStyle name="Normal 22 5 2 2 3 2 2" xfId="28192" xr:uid="{FF8E2FF1-DC31-4ED4-99DB-739BCCA219B1}"/>
    <cellStyle name="Normal 22 5 2 2 3 3" xfId="20104" xr:uid="{E25B6A04-E6CE-42B4-BD81-9BCF3045A7DA}"/>
    <cellStyle name="Normal 22 5 2 2 4" xfId="6622" xr:uid="{00000000-0005-0000-0000-000076130000}"/>
    <cellStyle name="Normal 22 5 2 2 4 2" xfId="14710" xr:uid="{BEC4780A-0412-495F-A3E5-99D6960FAAE7}"/>
    <cellStyle name="Normal 22 5 2 2 4 2 2" xfId="30886" xr:uid="{E500F1D9-87D9-4F05-914E-9BB8BB090620}"/>
    <cellStyle name="Normal 22 5 2 2 4 3" xfId="22798" xr:uid="{E7E609CF-C09B-4DB3-A83B-1C3B9709DCCC}"/>
    <cellStyle name="Normal 22 5 2 2 5" xfId="9320" xr:uid="{03998F76-3219-461A-A114-7FCA978DA106}"/>
    <cellStyle name="Normal 22 5 2 2 5 2" xfId="25496" xr:uid="{0020AB22-3815-4627-882F-9CBFB37D31AB}"/>
    <cellStyle name="Normal 22 5 2 2 6" xfId="17408" xr:uid="{30230BAB-7E51-4416-BE71-776FF74BCB72}"/>
    <cellStyle name="Normal 22 5 2 3" xfId="1907" xr:uid="{00000000-0005-0000-0000-000077130000}"/>
    <cellStyle name="Normal 22 5 2 3 2" xfId="4603" xr:uid="{00000000-0005-0000-0000-000078130000}"/>
    <cellStyle name="Normal 22 5 2 3 2 2" xfId="12691" xr:uid="{B8A34044-77D7-4B85-9616-B0B6C0D58401}"/>
    <cellStyle name="Normal 22 5 2 3 2 2 2" xfId="28867" xr:uid="{F347BE2E-B9AF-405E-9260-0AD1493AD3B9}"/>
    <cellStyle name="Normal 22 5 2 3 2 3" xfId="20779" xr:uid="{16A0FEC8-740E-4B30-B030-73BD3AAEBE32}"/>
    <cellStyle name="Normal 22 5 2 3 3" xfId="7297" xr:uid="{00000000-0005-0000-0000-000079130000}"/>
    <cellStyle name="Normal 22 5 2 3 3 2" xfId="15385" xr:uid="{D4E2E6BA-8FD4-4971-941B-1E10CD459204}"/>
    <cellStyle name="Normal 22 5 2 3 3 2 2" xfId="31561" xr:uid="{3DD680BA-FA3C-451D-AEBA-EAEFEA46313D}"/>
    <cellStyle name="Normal 22 5 2 3 3 3" xfId="23473" xr:uid="{9C079986-EEF2-4D4C-9055-584B708DC8F2}"/>
    <cellStyle name="Normal 22 5 2 3 4" xfId="9995" xr:uid="{BC5495E7-0273-4288-ABB5-3425CC58254B}"/>
    <cellStyle name="Normal 22 5 2 3 4 2" xfId="26171" xr:uid="{73D9D029-D056-47BD-BFF8-BEE76CCE540B}"/>
    <cellStyle name="Normal 22 5 2 3 5" xfId="18083" xr:uid="{36C96F10-1ECB-44AC-97C4-7F9E6FE7316C}"/>
    <cellStyle name="Normal 22 5 2 4" xfId="3256" xr:uid="{00000000-0005-0000-0000-00007A130000}"/>
    <cellStyle name="Normal 22 5 2 4 2" xfId="11344" xr:uid="{BB6E1C4E-BA52-4264-A2B7-FBCBD47C685C}"/>
    <cellStyle name="Normal 22 5 2 4 2 2" xfId="27520" xr:uid="{CF6587F8-7EB0-4795-B70A-F0F524D5C5D5}"/>
    <cellStyle name="Normal 22 5 2 4 3" xfId="19432" xr:uid="{5293E18E-5BFF-449F-A8E6-C2CE20E2DEE5}"/>
    <cellStyle name="Normal 22 5 2 5" xfId="5950" xr:uid="{00000000-0005-0000-0000-00007B130000}"/>
    <cellStyle name="Normal 22 5 2 5 2" xfId="14038" xr:uid="{E255C9E3-B0B1-425B-8553-2EDB433EA8B9}"/>
    <cellStyle name="Normal 22 5 2 5 2 2" xfId="30214" xr:uid="{D7475385-0047-45FF-822B-15C51FDCFC60}"/>
    <cellStyle name="Normal 22 5 2 5 3" xfId="22126" xr:uid="{5D21BAFE-A522-47AC-97A1-9D925ED86F2D}"/>
    <cellStyle name="Normal 22 5 2 6" xfId="8648" xr:uid="{FA82252D-4618-43CA-B2E3-A95A2314ED1A}"/>
    <cellStyle name="Normal 22 5 2 6 2" xfId="24824" xr:uid="{20D9FD1B-3A94-492A-91D3-5234855A6620}"/>
    <cellStyle name="Normal 22 5 2 7" xfId="16736" xr:uid="{B59A6B38-E254-421F-B278-8F61A1C6C748}"/>
    <cellStyle name="Normal 22 5 3" xfId="895" xr:uid="{00000000-0005-0000-0000-00007C130000}"/>
    <cellStyle name="Normal 22 5 3 2" xfId="2243" xr:uid="{00000000-0005-0000-0000-00007D130000}"/>
    <cellStyle name="Normal 22 5 3 2 2" xfId="4939" xr:uid="{00000000-0005-0000-0000-00007E130000}"/>
    <cellStyle name="Normal 22 5 3 2 2 2" xfId="13027" xr:uid="{72E0599E-4B69-4ABB-B7B1-2627C3958A67}"/>
    <cellStyle name="Normal 22 5 3 2 2 2 2" xfId="29203" xr:uid="{83DBEE55-AE28-47A5-A3A5-46D027F3F8A1}"/>
    <cellStyle name="Normal 22 5 3 2 2 3" xfId="21115" xr:uid="{46F5899D-8EFC-403E-94F0-98737E7A55AE}"/>
    <cellStyle name="Normal 22 5 3 2 3" xfId="7633" xr:uid="{00000000-0005-0000-0000-00007F130000}"/>
    <cellStyle name="Normal 22 5 3 2 3 2" xfId="15721" xr:uid="{3D02B3DA-E342-48D8-9667-352030A96DD0}"/>
    <cellStyle name="Normal 22 5 3 2 3 2 2" xfId="31897" xr:uid="{A4AA2421-57A5-4E5A-AF2C-5CBB5B450D44}"/>
    <cellStyle name="Normal 22 5 3 2 3 3" xfId="23809" xr:uid="{C6B1177D-5FA4-4D72-BAD3-0B6623F6339C}"/>
    <cellStyle name="Normal 22 5 3 2 4" xfId="10331" xr:uid="{EB953D3A-3DEF-4D76-8D40-46D9CA233273}"/>
    <cellStyle name="Normal 22 5 3 2 4 2" xfId="26507" xr:uid="{C05D8FEF-5894-47F7-8A03-7FF47C7500A6}"/>
    <cellStyle name="Normal 22 5 3 2 5" xfId="18419" xr:uid="{53D20A9D-4356-4BEF-B724-9A94F3D6D8DE}"/>
    <cellStyle name="Normal 22 5 3 3" xfId="3592" xr:uid="{00000000-0005-0000-0000-000080130000}"/>
    <cellStyle name="Normal 22 5 3 3 2" xfId="11680" xr:uid="{5043E35A-BFB2-4F79-9B6D-C1B5D6D5A9B6}"/>
    <cellStyle name="Normal 22 5 3 3 2 2" xfId="27856" xr:uid="{23A0283F-B545-441F-A11F-7A5BB5F0A6F1}"/>
    <cellStyle name="Normal 22 5 3 3 3" xfId="19768" xr:uid="{0583ECF9-639E-414F-8B2C-4937D5DAC9CA}"/>
    <cellStyle name="Normal 22 5 3 4" xfId="6286" xr:uid="{00000000-0005-0000-0000-000081130000}"/>
    <cellStyle name="Normal 22 5 3 4 2" xfId="14374" xr:uid="{E1A5A533-8A8C-4B8C-9B60-A7B64E33A3E6}"/>
    <cellStyle name="Normal 22 5 3 4 2 2" xfId="30550" xr:uid="{6797174A-254C-4EBF-9B68-332F012C6C24}"/>
    <cellStyle name="Normal 22 5 3 4 3" xfId="22462" xr:uid="{DF95E10A-2F81-40EC-8563-43309C250290}"/>
    <cellStyle name="Normal 22 5 3 5" xfId="8984" xr:uid="{68C3D908-70AE-44F9-85F9-949AEC5FE0D1}"/>
    <cellStyle name="Normal 22 5 3 5 2" xfId="25160" xr:uid="{9A5DC44C-6750-4053-AF7F-905F733562B3}"/>
    <cellStyle name="Normal 22 5 3 6" xfId="17072" xr:uid="{9AFC0BD8-1BEE-49F9-B1DA-6E83CBBF3EC4}"/>
    <cellStyle name="Normal 22 5 4" xfId="1571" xr:uid="{00000000-0005-0000-0000-000082130000}"/>
    <cellStyle name="Normal 22 5 4 2" xfId="4267" xr:uid="{00000000-0005-0000-0000-000083130000}"/>
    <cellStyle name="Normal 22 5 4 2 2" xfId="12355" xr:uid="{80777A70-E2F4-4FEE-8CFD-8232E49C414A}"/>
    <cellStyle name="Normal 22 5 4 2 2 2" xfId="28531" xr:uid="{6E253CEC-59B5-408E-850C-ACFC1242601A}"/>
    <cellStyle name="Normal 22 5 4 2 3" xfId="20443" xr:uid="{030871A2-3971-4003-ABF9-868008BF1789}"/>
    <cellStyle name="Normal 22 5 4 3" xfId="6961" xr:uid="{00000000-0005-0000-0000-000084130000}"/>
    <cellStyle name="Normal 22 5 4 3 2" xfId="15049" xr:uid="{204FD8E5-FCF4-45C2-85A8-A449AA47B553}"/>
    <cellStyle name="Normal 22 5 4 3 2 2" xfId="31225" xr:uid="{E14AC7AF-90F8-4E7A-8418-3699D0EE9BC0}"/>
    <cellStyle name="Normal 22 5 4 3 3" xfId="23137" xr:uid="{F92188DB-399D-4C53-9288-C0D40503BA1E}"/>
    <cellStyle name="Normal 22 5 4 4" xfId="9659" xr:uid="{D4DCE1E2-58EB-4D66-AF64-6791A9056BEB}"/>
    <cellStyle name="Normal 22 5 4 4 2" xfId="25835" xr:uid="{D15C5189-DC26-42CA-9D38-649876436A19}"/>
    <cellStyle name="Normal 22 5 4 5" xfId="17747" xr:uid="{61A78782-E784-4F23-B479-81E241CA8AFE}"/>
    <cellStyle name="Normal 22 5 5" xfId="2920" xr:uid="{00000000-0005-0000-0000-000085130000}"/>
    <cellStyle name="Normal 22 5 5 2" xfId="11008" xr:uid="{6168F32D-C88F-4E76-8789-95E187828C7A}"/>
    <cellStyle name="Normal 22 5 5 2 2" xfId="27184" xr:uid="{A95C0A82-3A13-4243-B9F3-566FE6E1332D}"/>
    <cellStyle name="Normal 22 5 5 3" xfId="19096" xr:uid="{22F036B4-6F0E-43A2-95D1-2D05F8FCBAEA}"/>
    <cellStyle name="Normal 22 5 6" xfId="5614" xr:uid="{00000000-0005-0000-0000-000086130000}"/>
    <cellStyle name="Normal 22 5 6 2" xfId="13702" xr:uid="{B4F988DA-EFF6-4CEC-BEB4-4DF64306BBD9}"/>
    <cellStyle name="Normal 22 5 6 2 2" xfId="29878" xr:uid="{D1EFC627-E588-42F6-A0BC-DD697420BF70}"/>
    <cellStyle name="Normal 22 5 6 3" xfId="21790" xr:uid="{18AE816B-A94D-4404-8013-34D0A96DF0CF}"/>
    <cellStyle name="Normal 22 5 7" xfId="8312" xr:uid="{74C3DC99-07BB-4A08-9A88-39A4C2E81D6E}"/>
    <cellStyle name="Normal 22 5 7 2" xfId="24488" xr:uid="{26300DC6-0151-4C34-902B-8D8A1EC7F368}"/>
    <cellStyle name="Normal 22 5 8" xfId="16400" xr:uid="{C93D6362-5E59-4BDB-BC49-62CC347C8073}"/>
    <cellStyle name="Normal 22 6" xfId="142" xr:uid="{00000000-0005-0000-0000-000087130000}"/>
    <cellStyle name="Normal 22 6 2" xfId="536" xr:uid="{00000000-0005-0000-0000-000088130000}"/>
    <cellStyle name="Normal 22 6 2 2" xfId="1211" xr:uid="{00000000-0005-0000-0000-000089130000}"/>
    <cellStyle name="Normal 22 6 2 2 2" xfId="2559" xr:uid="{00000000-0005-0000-0000-00008A130000}"/>
    <cellStyle name="Normal 22 6 2 2 2 2" xfId="5255" xr:uid="{00000000-0005-0000-0000-00008B130000}"/>
    <cellStyle name="Normal 22 6 2 2 2 2 2" xfId="13343" xr:uid="{01A89FF2-6661-4B90-850E-AE80EED0BDEB}"/>
    <cellStyle name="Normal 22 6 2 2 2 2 2 2" xfId="29519" xr:uid="{276527B5-5379-4B36-84CB-A901E5619241}"/>
    <cellStyle name="Normal 22 6 2 2 2 2 3" xfId="21431" xr:uid="{9E5B0955-770C-4AD6-9F13-BD29092CC659}"/>
    <cellStyle name="Normal 22 6 2 2 2 3" xfId="7949" xr:uid="{00000000-0005-0000-0000-00008C130000}"/>
    <cellStyle name="Normal 22 6 2 2 2 3 2" xfId="16037" xr:uid="{FB236DAB-07B6-4B6B-8C59-B2A128701A29}"/>
    <cellStyle name="Normal 22 6 2 2 2 3 2 2" xfId="32213" xr:uid="{67A6F00E-70F8-4418-AA3D-968A6B9650E8}"/>
    <cellStyle name="Normal 22 6 2 2 2 3 3" xfId="24125" xr:uid="{1B4C3334-7687-4C33-8A84-7DF09F25B549}"/>
    <cellStyle name="Normal 22 6 2 2 2 4" xfId="10647" xr:uid="{FB3A506E-07DA-4454-BBBF-7ADDEA726E51}"/>
    <cellStyle name="Normal 22 6 2 2 2 4 2" xfId="26823" xr:uid="{EA54DB8D-36E8-4203-818D-482B0D39967D}"/>
    <cellStyle name="Normal 22 6 2 2 2 5" xfId="18735" xr:uid="{A3C91828-732B-43F0-8AB2-7F48038F21D2}"/>
    <cellStyle name="Normal 22 6 2 2 3" xfId="3908" xr:uid="{00000000-0005-0000-0000-00008D130000}"/>
    <cellStyle name="Normal 22 6 2 2 3 2" xfId="11996" xr:uid="{2B6FA90F-C420-48FC-AD04-7B66CA46C928}"/>
    <cellStyle name="Normal 22 6 2 2 3 2 2" xfId="28172" xr:uid="{FEB0D046-21E4-4EBA-B6CF-1C86A96A3BF3}"/>
    <cellStyle name="Normal 22 6 2 2 3 3" xfId="20084" xr:uid="{F43E3C66-2621-4D9A-897A-B6E6D8FDEDAD}"/>
    <cellStyle name="Normal 22 6 2 2 4" xfId="6602" xr:uid="{00000000-0005-0000-0000-00008E130000}"/>
    <cellStyle name="Normal 22 6 2 2 4 2" xfId="14690" xr:uid="{98AEF0D3-CE87-41BA-BE0A-7D782709E6B3}"/>
    <cellStyle name="Normal 22 6 2 2 4 2 2" xfId="30866" xr:uid="{962EE9DE-8C03-4C14-8975-132E9D8E9D4F}"/>
    <cellStyle name="Normal 22 6 2 2 4 3" xfId="22778" xr:uid="{286BAAE0-8672-40D3-8C90-CCE941D62FF3}"/>
    <cellStyle name="Normal 22 6 2 2 5" xfId="9300" xr:uid="{2765F7BA-EDAC-4BBC-BEC9-75F8C9EA6C60}"/>
    <cellStyle name="Normal 22 6 2 2 5 2" xfId="25476" xr:uid="{8DD5155A-E539-4AAE-A0E3-A9F07F0EAAE4}"/>
    <cellStyle name="Normal 22 6 2 2 6" xfId="17388" xr:uid="{54B3B890-D171-4A8C-8C4D-185681EDA639}"/>
    <cellStyle name="Normal 22 6 2 3" xfId="1887" xr:uid="{00000000-0005-0000-0000-00008F130000}"/>
    <cellStyle name="Normal 22 6 2 3 2" xfId="4583" xr:uid="{00000000-0005-0000-0000-000090130000}"/>
    <cellStyle name="Normal 22 6 2 3 2 2" xfId="12671" xr:uid="{6EC4EAF4-ABA7-4D52-8617-DC8E9EC2C798}"/>
    <cellStyle name="Normal 22 6 2 3 2 2 2" xfId="28847" xr:uid="{68F03BAA-42DA-428B-AF4A-FFAF2A45B77B}"/>
    <cellStyle name="Normal 22 6 2 3 2 3" xfId="20759" xr:uid="{9FFFCE40-BD8E-4DA0-9C91-D41B585D65F7}"/>
    <cellStyle name="Normal 22 6 2 3 3" xfId="7277" xr:uid="{00000000-0005-0000-0000-000091130000}"/>
    <cellStyle name="Normal 22 6 2 3 3 2" xfId="15365" xr:uid="{1821DB09-29ED-4E7B-A7DC-4A3DAB436472}"/>
    <cellStyle name="Normal 22 6 2 3 3 2 2" xfId="31541" xr:uid="{BA199A5F-02F9-44ED-BF8C-916FAD5206F5}"/>
    <cellStyle name="Normal 22 6 2 3 3 3" xfId="23453" xr:uid="{39E36183-59A9-4587-B30B-B4BBB72B3A48}"/>
    <cellStyle name="Normal 22 6 2 3 4" xfId="9975" xr:uid="{4A3E7153-94A5-4C85-ADBD-F521B6EB9BB6}"/>
    <cellStyle name="Normal 22 6 2 3 4 2" xfId="26151" xr:uid="{C5F5F44E-1158-47EE-95D9-5F46C8DBA508}"/>
    <cellStyle name="Normal 22 6 2 3 5" xfId="18063" xr:uid="{0A617F92-7DB9-43B3-B1ED-EF4B8754F298}"/>
    <cellStyle name="Normal 22 6 2 4" xfId="3236" xr:uid="{00000000-0005-0000-0000-000092130000}"/>
    <cellStyle name="Normal 22 6 2 4 2" xfId="11324" xr:uid="{7B14AC68-2EEC-4715-B971-1100FA02F56F}"/>
    <cellStyle name="Normal 22 6 2 4 2 2" xfId="27500" xr:uid="{9A77B109-E76C-443C-A6EB-742A118662D9}"/>
    <cellStyle name="Normal 22 6 2 4 3" xfId="19412" xr:uid="{6607EAE2-4049-4421-B37E-D852C16210D4}"/>
    <cellStyle name="Normal 22 6 2 5" xfId="5930" xr:uid="{00000000-0005-0000-0000-000093130000}"/>
    <cellStyle name="Normal 22 6 2 5 2" xfId="14018" xr:uid="{5976D354-9C0F-4336-B781-DF5C6F43B73A}"/>
    <cellStyle name="Normal 22 6 2 5 2 2" xfId="30194" xr:uid="{3B2E9511-35ED-4542-8ADB-DCE217A3845F}"/>
    <cellStyle name="Normal 22 6 2 5 3" xfId="22106" xr:uid="{36DD240A-548D-4AF3-81BD-50026025C1A5}"/>
    <cellStyle name="Normal 22 6 2 6" xfId="8628" xr:uid="{FAFF1661-6803-428A-936F-566609ACBA57}"/>
    <cellStyle name="Normal 22 6 2 6 2" xfId="24804" xr:uid="{B4C0E1B7-A17F-4329-A96C-F517092201A9}"/>
    <cellStyle name="Normal 22 6 2 7" xfId="16716" xr:uid="{C6FAF675-420F-4E92-B87F-751EF006DAF1}"/>
    <cellStyle name="Normal 22 6 3" xfId="875" xr:uid="{00000000-0005-0000-0000-000094130000}"/>
    <cellStyle name="Normal 22 6 3 2" xfId="2223" xr:uid="{00000000-0005-0000-0000-000095130000}"/>
    <cellStyle name="Normal 22 6 3 2 2" xfId="4919" xr:uid="{00000000-0005-0000-0000-000096130000}"/>
    <cellStyle name="Normal 22 6 3 2 2 2" xfId="13007" xr:uid="{FCEA2ABC-70EC-4029-B452-16EECCA93EFF}"/>
    <cellStyle name="Normal 22 6 3 2 2 2 2" xfId="29183" xr:uid="{73CE6B23-0FB1-4951-A77D-BB0B9B3070E0}"/>
    <cellStyle name="Normal 22 6 3 2 2 3" xfId="21095" xr:uid="{F3B641F5-9B0A-46B3-B849-F039F43342A5}"/>
    <cellStyle name="Normal 22 6 3 2 3" xfId="7613" xr:uid="{00000000-0005-0000-0000-000097130000}"/>
    <cellStyle name="Normal 22 6 3 2 3 2" xfId="15701" xr:uid="{FC01FCED-A922-489F-B7F1-745E138DFEE7}"/>
    <cellStyle name="Normal 22 6 3 2 3 2 2" xfId="31877" xr:uid="{096C45E6-6110-4A4A-9132-C41F53AA4141}"/>
    <cellStyle name="Normal 22 6 3 2 3 3" xfId="23789" xr:uid="{67CC5865-F58D-4972-AD06-D1956DE85842}"/>
    <cellStyle name="Normal 22 6 3 2 4" xfId="10311" xr:uid="{0376C505-A452-4875-9173-2D599341E7DF}"/>
    <cellStyle name="Normal 22 6 3 2 4 2" xfId="26487" xr:uid="{5929F0A8-1416-49CC-B06D-3BB7084AFA13}"/>
    <cellStyle name="Normal 22 6 3 2 5" xfId="18399" xr:uid="{400FF5B7-07F1-44DF-91B4-3902321A9BF3}"/>
    <cellStyle name="Normal 22 6 3 3" xfId="3572" xr:uid="{00000000-0005-0000-0000-000098130000}"/>
    <cellStyle name="Normal 22 6 3 3 2" xfId="11660" xr:uid="{E4E9030A-11DC-419E-9B5A-47984314E366}"/>
    <cellStyle name="Normal 22 6 3 3 2 2" xfId="27836" xr:uid="{D0397D0F-AB16-49E8-A049-6A69600A83E3}"/>
    <cellStyle name="Normal 22 6 3 3 3" xfId="19748" xr:uid="{C5337AD1-AC56-4ADF-8A83-962033B10095}"/>
    <cellStyle name="Normal 22 6 3 4" xfId="6266" xr:uid="{00000000-0005-0000-0000-000099130000}"/>
    <cellStyle name="Normal 22 6 3 4 2" xfId="14354" xr:uid="{526DC4BD-EC34-4433-9CC6-C47059DFBF46}"/>
    <cellStyle name="Normal 22 6 3 4 2 2" xfId="30530" xr:uid="{044786BB-D704-46B2-8466-B1183B10D1B4}"/>
    <cellStyle name="Normal 22 6 3 4 3" xfId="22442" xr:uid="{F13BB53A-F826-4F33-BA98-26A49E3E7018}"/>
    <cellStyle name="Normal 22 6 3 5" xfId="8964" xr:uid="{F895E935-BDEA-4DE8-BAF5-FA8C6DD9C669}"/>
    <cellStyle name="Normal 22 6 3 5 2" xfId="25140" xr:uid="{BA9022B9-6117-4D2D-A577-7525AEAE9558}"/>
    <cellStyle name="Normal 22 6 3 6" xfId="17052" xr:uid="{6E87B977-EE60-4081-849F-0ADC7734F5CB}"/>
    <cellStyle name="Normal 22 6 4" xfId="1551" xr:uid="{00000000-0005-0000-0000-00009A130000}"/>
    <cellStyle name="Normal 22 6 4 2" xfId="4247" xr:uid="{00000000-0005-0000-0000-00009B130000}"/>
    <cellStyle name="Normal 22 6 4 2 2" xfId="12335" xr:uid="{B9D739F5-00B0-409C-A7C9-79F7E3586343}"/>
    <cellStyle name="Normal 22 6 4 2 2 2" xfId="28511" xr:uid="{EECD13DB-858D-45E0-8077-505845649482}"/>
    <cellStyle name="Normal 22 6 4 2 3" xfId="20423" xr:uid="{3FEFA2FE-9C72-4B63-8ADA-1D4C0516032E}"/>
    <cellStyle name="Normal 22 6 4 3" xfId="6941" xr:uid="{00000000-0005-0000-0000-00009C130000}"/>
    <cellStyle name="Normal 22 6 4 3 2" xfId="15029" xr:uid="{55DB306C-59E6-474F-B52E-319FBA14D00C}"/>
    <cellStyle name="Normal 22 6 4 3 2 2" xfId="31205" xr:uid="{2FCC0D5B-4A17-48EE-8F9E-94CC82F66A91}"/>
    <cellStyle name="Normal 22 6 4 3 3" xfId="23117" xr:uid="{00EB5A9A-D988-4D53-BFFA-8038168B35A9}"/>
    <cellStyle name="Normal 22 6 4 4" xfId="9639" xr:uid="{0D8D82EC-AA64-483D-BED4-6D2BEFE47251}"/>
    <cellStyle name="Normal 22 6 4 4 2" xfId="25815" xr:uid="{36B6785D-E873-42C8-910A-069503D6FCFF}"/>
    <cellStyle name="Normal 22 6 4 5" xfId="17727" xr:uid="{C5325C4B-102A-4F75-AC1D-119EA9FA4431}"/>
    <cellStyle name="Normal 22 6 5" xfId="2900" xr:uid="{00000000-0005-0000-0000-00009D130000}"/>
    <cellStyle name="Normal 22 6 5 2" xfId="10988" xr:uid="{F9951064-7DD6-46BF-BC33-C99F64CA5AA9}"/>
    <cellStyle name="Normal 22 6 5 2 2" xfId="27164" xr:uid="{02D2F14C-A90E-4762-AA94-E8CC6B191161}"/>
    <cellStyle name="Normal 22 6 5 3" xfId="19076" xr:uid="{F025141B-72F7-45CA-B42A-5685C1194953}"/>
    <cellStyle name="Normal 22 6 6" xfId="5594" xr:uid="{00000000-0005-0000-0000-00009E130000}"/>
    <cellStyle name="Normal 22 6 6 2" xfId="13682" xr:uid="{79C94993-6DAD-40EF-90B9-295299BE4D32}"/>
    <cellStyle name="Normal 22 6 6 2 2" xfId="29858" xr:uid="{89BD497A-3A51-4356-951F-411DA75520A3}"/>
    <cellStyle name="Normal 22 6 6 3" xfId="21770" xr:uid="{1D347431-4E69-4FA5-8ECE-906123D41788}"/>
    <cellStyle name="Normal 22 6 7" xfId="8292" xr:uid="{23E82538-A407-4599-919E-B3C0E2B70F47}"/>
    <cellStyle name="Normal 22 6 7 2" xfId="24468" xr:uid="{2863BDA4-5A25-454C-B4A8-3F128E618659}"/>
    <cellStyle name="Normal 22 6 8" xfId="16380" xr:uid="{5791CA47-F80B-4400-A12A-4150758C2F78}"/>
    <cellStyle name="Normal 22 7" xfId="208" xr:uid="{00000000-0005-0000-0000-00009F130000}"/>
    <cellStyle name="Normal 22 7 2" xfId="590" xr:uid="{00000000-0005-0000-0000-0000A0130000}"/>
    <cellStyle name="Normal 22 7 2 2" xfId="1265" xr:uid="{00000000-0005-0000-0000-0000A1130000}"/>
    <cellStyle name="Normal 22 7 2 2 2" xfId="2613" xr:uid="{00000000-0005-0000-0000-0000A2130000}"/>
    <cellStyle name="Normal 22 7 2 2 2 2" xfId="5309" xr:uid="{00000000-0005-0000-0000-0000A3130000}"/>
    <cellStyle name="Normal 22 7 2 2 2 2 2" xfId="13397" xr:uid="{A2CCA932-0414-4BE1-9013-566CBAAF6B65}"/>
    <cellStyle name="Normal 22 7 2 2 2 2 2 2" xfId="29573" xr:uid="{8DBB356E-DA5D-453F-8013-A61858048AB2}"/>
    <cellStyle name="Normal 22 7 2 2 2 2 3" xfId="21485" xr:uid="{CD1428EA-5553-444A-8531-F03017535267}"/>
    <cellStyle name="Normal 22 7 2 2 2 3" xfId="8003" xr:uid="{00000000-0005-0000-0000-0000A4130000}"/>
    <cellStyle name="Normal 22 7 2 2 2 3 2" xfId="16091" xr:uid="{16BFE201-2A34-46D5-8638-D898B15274A0}"/>
    <cellStyle name="Normal 22 7 2 2 2 3 2 2" xfId="32267" xr:uid="{8EFD6EAD-F96F-4011-969E-022A9D1EB5B0}"/>
    <cellStyle name="Normal 22 7 2 2 2 3 3" xfId="24179" xr:uid="{BF111797-DB5C-4DCB-9EFD-CBC41F20B300}"/>
    <cellStyle name="Normal 22 7 2 2 2 4" xfId="10701" xr:uid="{982B0ACC-8D90-4659-9D4F-EE960DE1D0BC}"/>
    <cellStyle name="Normal 22 7 2 2 2 4 2" xfId="26877" xr:uid="{F443B7E7-2652-4D36-8B01-536E8706AEFD}"/>
    <cellStyle name="Normal 22 7 2 2 2 5" xfId="18789" xr:uid="{2319D526-E9CA-4679-AD64-2DBCC90E4FA8}"/>
    <cellStyle name="Normal 22 7 2 2 3" xfId="3962" xr:uid="{00000000-0005-0000-0000-0000A5130000}"/>
    <cellStyle name="Normal 22 7 2 2 3 2" xfId="12050" xr:uid="{0C024AAE-C2B7-44B5-99C8-065A0D9E3327}"/>
    <cellStyle name="Normal 22 7 2 2 3 2 2" xfId="28226" xr:uid="{B1AF567D-6649-47E9-9DA1-2D5C8C81E030}"/>
    <cellStyle name="Normal 22 7 2 2 3 3" xfId="20138" xr:uid="{0127A4D6-33DD-4163-9759-BDDF01AB494B}"/>
    <cellStyle name="Normal 22 7 2 2 4" xfId="6656" xr:uid="{00000000-0005-0000-0000-0000A6130000}"/>
    <cellStyle name="Normal 22 7 2 2 4 2" xfId="14744" xr:uid="{9779DF49-D250-4FDB-BB01-CE0D513242F3}"/>
    <cellStyle name="Normal 22 7 2 2 4 2 2" xfId="30920" xr:uid="{3F336A53-663F-45D0-8A1F-CEA9B99F44A9}"/>
    <cellStyle name="Normal 22 7 2 2 4 3" xfId="22832" xr:uid="{742CC263-D3DF-4F2D-94FB-28C46DB01E7E}"/>
    <cellStyle name="Normal 22 7 2 2 5" xfId="9354" xr:uid="{083760A0-E442-47FB-ADD0-543E17DC3CC0}"/>
    <cellStyle name="Normal 22 7 2 2 5 2" xfId="25530" xr:uid="{057638C2-8169-4666-AD44-74C4F66DA80E}"/>
    <cellStyle name="Normal 22 7 2 2 6" xfId="17442" xr:uid="{0003EAD8-F259-4F42-AB0D-09AC5F1DBB60}"/>
    <cellStyle name="Normal 22 7 2 3" xfId="1941" xr:uid="{00000000-0005-0000-0000-0000A7130000}"/>
    <cellStyle name="Normal 22 7 2 3 2" xfId="4637" xr:uid="{00000000-0005-0000-0000-0000A8130000}"/>
    <cellStyle name="Normal 22 7 2 3 2 2" xfId="12725" xr:uid="{2D1FF7B2-D5A4-46F3-9FC2-1E7676CEE004}"/>
    <cellStyle name="Normal 22 7 2 3 2 2 2" xfId="28901" xr:uid="{C842E77B-0375-45C1-ABC1-79299A62A372}"/>
    <cellStyle name="Normal 22 7 2 3 2 3" xfId="20813" xr:uid="{D51A07EC-6076-4A08-9527-6F83AC1F466A}"/>
    <cellStyle name="Normal 22 7 2 3 3" xfId="7331" xr:uid="{00000000-0005-0000-0000-0000A9130000}"/>
    <cellStyle name="Normal 22 7 2 3 3 2" xfId="15419" xr:uid="{74D0998A-354F-4136-8CA9-EE2CCC712D95}"/>
    <cellStyle name="Normal 22 7 2 3 3 2 2" xfId="31595" xr:uid="{0DED5DA6-5320-442B-A427-92663DF1B314}"/>
    <cellStyle name="Normal 22 7 2 3 3 3" xfId="23507" xr:uid="{034386EB-AC2B-4F1A-ABB8-5C96327E4655}"/>
    <cellStyle name="Normal 22 7 2 3 4" xfId="10029" xr:uid="{631BAB92-D6FB-4078-AD2D-2710C05A9099}"/>
    <cellStyle name="Normal 22 7 2 3 4 2" xfId="26205" xr:uid="{D7526410-3B60-4775-A313-15BEFE4A89F0}"/>
    <cellStyle name="Normal 22 7 2 3 5" xfId="18117" xr:uid="{5AB37994-94A3-4F85-93D2-8579604859CC}"/>
    <cellStyle name="Normal 22 7 2 4" xfId="3290" xr:uid="{00000000-0005-0000-0000-0000AA130000}"/>
    <cellStyle name="Normal 22 7 2 4 2" xfId="11378" xr:uid="{58FC8F82-7EC8-4453-9099-F799084AE288}"/>
    <cellStyle name="Normal 22 7 2 4 2 2" xfId="27554" xr:uid="{E9CD60C7-F752-4A19-A5F9-3A5C816D4D1F}"/>
    <cellStyle name="Normal 22 7 2 4 3" xfId="19466" xr:uid="{048951C6-4946-4D86-8749-4E7D41526D5D}"/>
    <cellStyle name="Normal 22 7 2 5" xfId="5984" xr:uid="{00000000-0005-0000-0000-0000AB130000}"/>
    <cellStyle name="Normal 22 7 2 5 2" xfId="14072" xr:uid="{CE54F614-417D-4560-8281-A91A92F66D6D}"/>
    <cellStyle name="Normal 22 7 2 5 2 2" xfId="30248" xr:uid="{525DC4C8-E74E-429B-876F-2ACAC6E14B61}"/>
    <cellStyle name="Normal 22 7 2 5 3" xfId="22160" xr:uid="{F710B875-365F-4C07-9B7B-509BC6251601}"/>
    <cellStyle name="Normal 22 7 2 6" xfId="8682" xr:uid="{9858D832-533C-41BD-9211-EC47853E2F11}"/>
    <cellStyle name="Normal 22 7 2 6 2" xfId="24858" xr:uid="{C05026EA-3569-4EF8-9FF2-04D80D6E0E6C}"/>
    <cellStyle name="Normal 22 7 2 7" xfId="16770" xr:uid="{92D5C903-D51F-409D-8513-30CDBC299337}"/>
    <cellStyle name="Normal 22 7 3" xfId="929" xr:uid="{00000000-0005-0000-0000-0000AC130000}"/>
    <cellStyle name="Normal 22 7 3 2" xfId="2277" xr:uid="{00000000-0005-0000-0000-0000AD130000}"/>
    <cellStyle name="Normal 22 7 3 2 2" xfId="4973" xr:uid="{00000000-0005-0000-0000-0000AE130000}"/>
    <cellStyle name="Normal 22 7 3 2 2 2" xfId="13061" xr:uid="{9D76B51C-E1EC-43D8-9C67-E259D20D0EB1}"/>
    <cellStyle name="Normal 22 7 3 2 2 2 2" xfId="29237" xr:uid="{7F5525E8-DDE1-4353-84C6-8AF57775FE89}"/>
    <cellStyle name="Normal 22 7 3 2 2 3" xfId="21149" xr:uid="{23943410-1249-4590-AB03-D02764520226}"/>
    <cellStyle name="Normal 22 7 3 2 3" xfId="7667" xr:uid="{00000000-0005-0000-0000-0000AF130000}"/>
    <cellStyle name="Normal 22 7 3 2 3 2" xfId="15755" xr:uid="{88A9BFA4-46EB-43C1-9909-A0E71DE3C205}"/>
    <cellStyle name="Normal 22 7 3 2 3 2 2" xfId="31931" xr:uid="{C1E9FC36-4221-488C-8984-4E0BE22FEA7A}"/>
    <cellStyle name="Normal 22 7 3 2 3 3" xfId="23843" xr:uid="{AEE52A13-D27B-49CD-A12E-1BD010A41B90}"/>
    <cellStyle name="Normal 22 7 3 2 4" xfId="10365" xr:uid="{9FB770AF-7364-4B43-AF89-E207D9F5C7B7}"/>
    <cellStyle name="Normal 22 7 3 2 4 2" xfId="26541" xr:uid="{1C98A24D-6A34-429C-B900-4294C073AB89}"/>
    <cellStyle name="Normal 22 7 3 2 5" xfId="18453" xr:uid="{1801605B-FD40-4619-B11D-77163F01EB9F}"/>
    <cellStyle name="Normal 22 7 3 3" xfId="3626" xr:uid="{00000000-0005-0000-0000-0000B0130000}"/>
    <cellStyle name="Normal 22 7 3 3 2" xfId="11714" xr:uid="{251F3830-F98D-4ECE-80B4-B8134CA474DE}"/>
    <cellStyle name="Normal 22 7 3 3 2 2" xfId="27890" xr:uid="{03BD336E-4CAF-4B57-ABA3-86DBB0DC3447}"/>
    <cellStyle name="Normal 22 7 3 3 3" xfId="19802" xr:uid="{D7045D00-7700-4A7A-BCBF-5AB1121F1670}"/>
    <cellStyle name="Normal 22 7 3 4" xfId="6320" xr:uid="{00000000-0005-0000-0000-0000B1130000}"/>
    <cellStyle name="Normal 22 7 3 4 2" xfId="14408" xr:uid="{A677D117-EF06-4437-9AF2-75CD4D1901FE}"/>
    <cellStyle name="Normal 22 7 3 4 2 2" xfId="30584" xr:uid="{95EE82E8-A430-4F67-86EC-58A879B9688C}"/>
    <cellStyle name="Normal 22 7 3 4 3" xfId="22496" xr:uid="{CDD2D112-FFA8-4F66-BB46-A0E915763197}"/>
    <cellStyle name="Normal 22 7 3 5" xfId="9018" xr:uid="{10648115-B2E6-46FE-9C26-EA853E645D81}"/>
    <cellStyle name="Normal 22 7 3 5 2" xfId="25194" xr:uid="{3914157D-70EA-4A08-AC08-2ED31B652772}"/>
    <cellStyle name="Normal 22 7 3 6" xfId="17106" xr:uid="{90C126CF-D5CB-4CE0-AB5E-DC3DB56989E0}"/>
    <cellStyle name="Normal 22 7 4" xfId="1605" xr:uid="{00000000-0005-0000-0000-0000B2130000}"/>
    <cellStyle name="Normal 22 7 4 2" xfId="4301" xr:uid="{00000000-0005-0000-0000-0000B3130000}"/>
    <cellStyle name="Normal 22 7 4 2 2" xfId="12389" xr:uid="{8BA137C1-B29A-434B-A34E-99669EFDC4A5}"/>
    <cellStyle name="Normal 22 7 4 2 2 2" xfId="28565" xr:uid="{2DE4A7E1-C34B-4850-942B-C4D669843792}"/>
    <cellStyle name="Normal 22 7 4 2 3" xfId="20477" xr:uid="{42B5C789-EBF8-4FE1-92D7-2614033064EA}"/>
    <cellStyle name="Normal 22 7 4 3" xfId="6995" xr:uid="{00000000-0005-0000-0000-0000B4130000}"/>
    <cellStyle name="Normal 22 7 4 3 2" xfId="15083" xr:uid="{4085D67D-3E80-467B-8415-8AA22104E48A}"/>
    <cellStyle name="Normal 22 7 4 3 2 2" xfId="31259" xr:uid="{5B992725-678E-4B99-8209-2A1D2396A13B}"/>
    <cellStyle name="Normal 22 7 4 3 3" xfId="23171" xr:uid="{49DAED85-957F-429E-A4E0-350A2E95E5EC}"/>
    <cellStyle name="Normal 22 7 4 4" xfId="9693" xr:uid="{6153290F-7EB1-465D-B1EE-5FA7A2FB24AF}"/>
    <cellStyle name="Normal 22 7 4 4 2" xfId="25869" xr:uid="{8A2DD6BB-E106-41D8-9405-853D559B0849}"/>
    <cellStyle name="Normal 22 7 4 5" xfId="17781" xr:uid="{B5E63CB5-B084-4FD7-9A91-A9F65B20DFED}"/>
    <cellStyle name="Normal 22 7 5" xfId="2954" xr:uid="{00000000-0005-0000-0000-0000B5130000}"/>
    <cellStyle name="Normal 22 7 5 2" xfId="11042" xr:uid="{EFCBA975-2F53-4612-97D1-D869C3C866F1}"/>
    <cellStyle name="Normal 22 7 5 2 2" xfId="27218" xr:uid="{873A2DF8-BAA5-4160-8E25-95A71756F71E}"/>
    <cellStyle name="Normal 22 7 5 3" xfId="19130" xr:uid="{B3F69C47-2007-496A-BED1-C9E2F1277802}"/>
    <cellStyle name="Normal 22 7 6" xfId="5648" xr:uid="{00000000-0005-0000-0000-0000B6130000}"/>
    <cellStyle name="Normal 22 7 6 2" xfId="13736" xr:uid="{6A03AD65-0405-436A-88E2-162E9DC2DAF6}"/>
    <cellStyle name="Normal 22 7 6 2 2" xfId="29912" xr:uid="{4004463E-2E2A-4C2D-A4CC-797BE96C299F}"/>
    <cellStyle name="Normal 22 7 6 3" xfId="21824" xr:uid="{55498CE0-2EBB-4D42-920F-86A5BF4DD926}"/>
    <cellStyle name="Normal 22 7 7" xfId="8346" xr:uid="{24FCF21C-12F9-41B5-953C-0E20B88BB8FF}"/>
    <cellStyle name="Normal 22 7 7 2" xfId="24522" xr:uid="{80B9C3C0-5ED1-4508-B933-3085A2A4CB53}"/>
    <cellStyle name="Normal 22 7 8" xfId="16434" xr:uid="{9A99B336-3995-454A-B920-29D678E10D12}"/>
    <cellStyle name="Normal 22 8" xfId="174" xr:uid="{00000000-0005-0000-0000-0000B7130000}"/>
    <cellStyle name="Normal 22 8 2" xfId="562" xr:uid="{00000000-0005-0000-0000-0000B8130000}"/>
    <cellStyle name="Normal 22 8 2 2" xfId="1237" xr:uid="{00000000-0005-0000-0000-0000B9130000}"/>
    <cellStyle name="Normal 22 8 2 2 2" xfId="2585" xr:uid="{00000000-0005-0000-0000-0000BA130000}"/>
    <cellStyle name="Normal 22 8 2 2 2 2" xfId="5281" xr:uid="{00000000-0005-0000-0000-0000BB130000}"/>
    <cellStyle name="Normal 22 8 2 2 2 2 2" xfId="13369" xr:uid="{9C8BA66E-4868-4998-BBB6-FFF3E0FFA38D}"/>
    <cellStyle name="Normal 22 8 2 2 2 2 2 2" xfId="29545" xr:uid="{26FDB5EF-A56A-4218-9D9E-667768B149A3}"/>
    <cellStyle name="Normal 22 8 2 2 2 2 3" xfId="21457" xr:uid="{E2A1EDD3-EB0C-4B41-9E4A-3A319C8660E6}"/>
    <cellStyle name="Normal 22 8 2 2 2 3" xfId="7975" xr:uid="{00000000-0005-0000-0000-0000BC130000}"/>
    <cellStyle name="Normal 22 8 2 2 2 3 2" xfId="16063" xr:uid="{617D6453-5DB3-4CF8-B3F3-1D41DF3310C2}"/>
    <cellStyle name="Normal 22 8 2 2 2 3 2 2" xfId="32239" xr:uid="{8013AC80-8C5D-4FDA-A743-CE06870C8583}"/>
    <cellStyle name="Normal 22 8 2 2 2 3 3" xfId="24151" xr:uid="{B9AFEDE5-2156-43E4-9DC3-C19ED25092ED}"/>
    <cellStyle name="Normal 22 8 2 2 2 4" xfId="10673" xr:uid="{62A0F31A-28E8-4D92-AA09-2ADB809D4488}"/>
    <cellStyle name="Normal 22 8 2 2 2 4 2" xfId="26849" xr:uid="{C5324313-3FAE-454B-AD11-F7E45F217F60}"/>
    <cellStyle name="Normal 22 8 2 2 2 5" xfId="18761" xr:uid="{814CB63A-5193-4D8A-B9B8-C96FE383CE0C}"/>
    <cellStyle name="Normal 22 8 2 2 3" xfId="3934" xr:uid="{00000000-0005-0000-0000-0000BD130000}"/>
    <cellStyle name="Normal 22 8 2 2 3 2" xfId="12022" xr:uid="{55F78907-FB5D-41D6-8C9A-5B56CBDAD701}"/>
    <cellStyle name="Normal 22 8 2 2 3 2 2" xfId="28198" xr:uid="{06AF2149-B6D0-4241-A752-874A2BE5A9AD}"/>
    <cellStyle name="Normal 22 8 2 2 3 3" xfId="20110" xr:uid="{0695F9D4-F794-4008-9B5E-DDEB81611992}"/>
    <cellStyle name="Normal 22 8 2 2 4" xfId="6628" xr:uid="{00000000-0005-0000-0000-0000BE130000}"/>
    <cellStyle name="Normal 22 8 2 2 4 2" xfId="14716" xr:uid="{76E1449C-5671-4242-B85A-220E3A572014}"/>
    <cellStyle name="Normal 22 8 2 2 4 2 2" xfId="30892" xr:uid="{1B5EF873-FB82-427B-9BD2-42A854F09F7C}"/>
    <cellStyle name="Normal 22 8 2 2 4 3" xfId="22804" xr:uid="{3C49210D-2456-4541-A54E-E920B5C1C9EB}"/>
    <cellStyle name="Normal 22 8 2 2 5" xfId="9326" xr:uid="{E267C67C-175B-456D-9D6E-AEFEB18832A8}"/>
    <cellStyle name="Normal 22 8 2 2 5 2" xfId="25502" xr:uid="{32DC7A28-6EE4-45B1-B711-C6A7E2406DBA}"/>
    <cellStyle name="Normal 22 8 2 2 6" xfId="17414" xr:uid="{685478B2-FFC1-4CCA-BA5F-823CF7EBEDA6}"/>
    <cellStyle name="Normal 22 8 2 3" xfId="1913" xr:uid="{00000000-0005-0000-0000-0000BF130000}"/>
    <cellStyle name="Normal 22 8 2 3 2" xfId="4609" xr:uid="{00000000-0005-0000-0000-0000C0130000}"/>
    <cellStyle name="Normal 22 8 2 3 2 2" xfId="12697" xr:uid="{F3007760-650A-4D4E-8DC3-6B836E6A52EA}"/>
    <cellStyle name="Normal 22 8 2 3 2 2 2" xfId="28873" xr:uid="{2CB6C4BC-92EB-4E88-93A5-AD0BACED493E}"/>
    <cellStyle name="Normal 22 8 2 3 2 3" xfId="20785" xr:uid="{13B75529-EF2E-4729-8903-B49E1523D611}"/>
    <cellStyle name="Normal 22 8 2 3 3" xfId="7303" xr:uid="{00000000-0005-0000-0000-0000C1130000}"/>
    <cellStyle name="Normal 22 8 2 3 3 2" xfId="15391" xr:uid="{18C83021-473E-4F7A-8450-E8372006CF12}"/>
    <cellStyle name="Normal 22 8 2 3 3 2 2" xfId="31567" xr:uid="{F95939CF-509E-4589-98DD-D3BC1D84E867}"/>
    <cellStyle name="Normal 22 8 2 3 3 3" xfId="23479" xr:uid="{A27984E5-ADA3-4102-B375-1C7825094023}"/>
    <cellStyle name="Normal 22 8 2 3 4" xfId="10001" xr:uid="{50E41CD5-13F6-421A-A2EE-F8AC541CD24B}"/>
    <cellStyle name="Normal 22 8 2 3 4 2" xfId="26177" xr:uid="{78D69577-B256-4A9D-A3CC-65C584385478}"/>
    <cellStyle name="Normal 22 8 2 3 5" xfId="18089" xr:uid="{AA0667C7-C33D-4143-83D3-09E49124BC65}"/>
    <cellStyle name="Normal 22 8 2 4" xfId="3262" xr:uid="{00000000-0005-0000-0000-0000C2130000}"/>
    <cellStyle name="Normal 22 8 2 4 2" xfId="11350" xr:uid="{D586EA75-49BF-429E-B310-7438F2C5A47F}"/>
    <cellStyle name="Normal 22 8 2 4 2 2" xfId="27526" xr:uid="{123488D6-D30F-4DBE-B03D-9F66C599902A}"/>
    <cellStyle name="Normal 22 8 2 4 3" xfId="19438" xr:uid="{B421E7DF-AD02-434E-8955-10C6D0A30C84}"/>
    <cellStyle name="Normal 22 8 2 5" xfId="5956" xr:uid="{00000000-0005-0000-0000-0000C3130000}"/>
    <cellStyle name="Normal 22 8 2 5 2" xfId="14044" xr:uid="{D3B21B5F-C673-4EA0-86F6-D3511F916F06}"/>
    <cellStyle name="Normal 22 8 2 5 2 2" xfId="30220" xr:uid="{4B5FB9C3-382A-4C84-97D7-6AE4562A9E19}"/>
    <cellStyle name="Normal 22 8 2 5 3" xfId="22132" xr:uid="{CA81918A-72B9-481C-8C86-47DB74270AED}"/>
    <cellStyle name="Normal 22 8 2 6" xfId="8654" xr:uid="{365E5668-F228-40DE-A617-1EB60BAA6C13}"/>
    <cellStyle name="Normal 22 8 2 6 2" xfId="24830" xr:uid="{DF80509B-EC1F-439B-ACE7-5216B4698B8B}"/>
    <cellStyle name="Normal 22 8 2 7" xfId="16742" xr:uid="{9A3260E0-CCE6-4B25-ACB2-2E2E79380DE7}"/>
    <cellStyle name="Normal 22 8 3" xfId="901" xr:uid="{00000000-0005-0000-0000-0000C4130000}"/>
    <cellStyle name="Normal 22 8 3 2" xfId="2249" xr:uid="{00000000-0005-0000-0000-0000C5130000}"/>
    <cellStyle name="Normal 22 8 3 2 2" xfId="4945" xr:uid="{00000000-0005-0000-0000-0000C6130000}"/>
    <cellStyle name="Normal 22 8 3 2 2 2" xfId="13033" xr:uid="{1AB3A1AD-E78A-4251-9A2F-6AEE156B3E39}"/>
    <cellStyle name="Normal 22 8 3 2 2 2 2" xfId="29209" xr:uid="{D53A7BFD-0F3F-4099-A019-51510B6B879B}"/>
    <cellStyle name="Normal 22 8 3 2 2 3" xfId="21121" xr:uid="{5E4DD192-F3D0-4A00-B246-C6AD87869585}"/>
    <cellStyle name="Normal 22 8 3 2 3" xfId="7639" xr:uid="{00000000-0005-0000-0000-0000C7130000}"/>
    <cellStyle name="Normal 22 8 3 2 3 2" xfId="15727" xr:uid="{B9D9F90C-C2E4-415F-996E-908B76F3FD94}"/>
    <cellStyle name="Normal 22 8 3 2 3 2 2" xfId="31903" xr:uid="{9284E0FD-7B2B-4825-86B5-4E8E73C1D290}"/>
    <cellStyle name="Normal 22 8 3 2 3 3" xfId="23815" xr:uid="{3F243EBB-CF8C-41B4-9F7C-5E212298065A}"/>
    <cellStyle name="Normal 22 8 3 2 4" xfId="10337" xr:uid="{B13443B3-DCE0-4CC2-A229-92C53BCE4979}"/>
    <cellStyle name="Normal 22 8 3 2 4 2" xfId="26513" xr:uid="{CA3BEFF4-B209-44B8-86E8-BAE0811F287D}"/>
    <cellStyle name="Normal 22 8 3 2 5" xfId="18425" xr:uid="{5FDCE98B-9D34-4550-9E70-237434019E76}"/>
    <cellStyle name="Normal 22 8 3 3" xfId="3598" xr:uid="{00000000-0005-0000-0000-0000C8130000}"/>
    <cellStyle name="Normal 22 8 3 3 2" xfId="11686" xr:uid="{CB1F799F-9878-4501-89C8-7F8E985E8A4A}"/>
    <cellStyle name="Normal 22 8 3 3 2 2" xfId="27862" xr:uid="{9263FA16-9A7E-490F-9275-7FED4E21E97D}"/>
    <cellStyle name="Normal 22 8 3 3 3" xfId="19774" xr:uid="{E60023FB-89D6-4C91-A76C-9F50BD542FAD}"/>
    <cellStyle name="Normal 22 8 3 4" xfId="6292" xr:uid="{00000000-0005-0000-0000-0000C9130000}"/>
    <cellStyle name="Normal 22 8 3 4 2" xfId="14380" xr:uid="{49D188AE-7568-4ABE-B0B1-3E989DE4891A}"/>
    <cellStyle name="Normal 22 8 3 4 2 2" xfId="30556" xr:uid="{9435AAEC-4B82-4DBE-9E88-835D47627308}"/>
    <cellStyle name="Normal 22 8 3 4 3" xfId="22468" xr:uid="{3C67D7C5-BF89-41FF-9FCC-0A49C19C8908}"/>
    <cellStyle name="Normal 22 8 3 5" xfId="8990" xr:uid="{A016220D-ED75-41A1-B54F-321972E16475}"/>
    <cellStyle name="Normal 22 8 3 5 2" xfId="25166" xr:uid="{489334DF-F938-4CE2-BBDC-F2CAED343D0A}"/>
    <cellStyle name="Normal 22 8 3 6" xfId="17078" xr:uid="{BF6D5DD7-50EB-4A3D-9AEF-1C7DEF7E14A7}"/>
    <cellStyle name="Normal 22 8 4" xfId="1577" xr:uid="{00000000-0005-0000-0000-0000CA130000}"/>
    <cellStyle name="Normal 22 8 4 2" xfId="4273" xr:uid="{00000000-0005-0000-0000-0000CB130000}"/>
    <cellStyle name="Normal 22 8 4 2 2" xfId="12361" xr:uid="{6ECAE08A-0A58-4266-B8EF-F98F7D6A02D2}"/>
    <cellStyle name="Normal 22 8 4 2 2 2" xfId="28537" xr:uid="{576439DD-99C8-4FFE-87C1-AFD53B1C83E4}"/>
    <cellStyle name="Normal 22 8 4 2 3" xfId="20449" xr:uid="{D81D8C35-4F6F-4BDC-B0C4-1FF351A77949}"/>
    <cellStyle name="Normal 22 8 4 3" xfId="6967" xr:uid="{00000000-0005-0000-0000-0000CC130000}"/>
    <cellStyle name="Normal 22 8 4 3 2" xfId="15055" xr:uid="{2A1A764C-5929-4DA3-AEAD-155D4A3A2699}"/>
    <cellStyle name="Normal 22 8 4 3 2 2" xfId="31231" xr:uid="{AB6E993B-73C9-457C-89A9-277A4E5E6B7C}"/>
    <cellStyle name="Normal 22 8 4 3 3" xfId="23143" xr:uid="{CF612A87-E832-429C-95AC-E0C74FD1898C}"/>
    <cellStyle name="Normal 22 8 4 4" xfId="9665" xr:uid="{61C6DD20-6176-47FD-B821-31B3131A79B4}"/>
    <cellStyle name="Normal 22 8 4 4 2" xfId="25841" xr:uid="{078BE58C-47C3-4BC5-A7F4-B59C1D48D3CD}"/>
    <cellStyle name="Normal 22 8 4 5" xfId="17753" xr:uid="{FCCC1F75-3C25-4261-A2D1-88814B44E119}"/>
    <cellStyle name="Normal 22 8 5" xfId="2926" xr:uid="{00000000-0005-0000-0000-0000CD130000}"/>
    <cellStyle name="Normal 22 8 5 2" xfId="11014" xr:uid="{13630DC6-E934-4FF3-B176-081250472AFD}"/>
    <cellStyle name="Normal 22 8 5 2 2" xfId="27190" xr:uid="{C7819D13-2EB0-4530-9909-DC42144AC8EB}"/>
    <cellStyle name="Normal 22 8 5 3" xfId="19102" xr:uid="{FDDDEFB3-6C60-4AFF-9DDE-B87DE92D1107}"/>
    <cellStyle name="Normal 22 8 6" xfId="5620" xr:uid="{00000000-0005-0000-0000-0000CE130000}"/>
    <cellStyle name="Normal 22 8 6 2" xfId="13708" xr:uid="{68709823-5978-4814-A181-5F8ACB8B1FEE}"/>
    <cellStyle name="Normal 22 8 6 2 2" xfId="29884" xr:uid="{2FD25CE6-7F16-473C-B7D8-F490C3D87AB1}"/>
    <cellStyle name="Normal 22 8 6 3" xfId="21796" xr:uid="{DCD0EA32-A60A-40E5-BDF9-ED53BF07493F}"/>
    <cellStyle name="Normal 22 8 7" xfId="8318" xr:uid="{CF188520-C20B-486C-90FC-7E9B6BDEA77E}"/>
    <cellStyle name="Normal 22 8 7 2" xfId="24494" xr:uid="{DDD6E6EB-ED16-4B65-8FE1-9E5565711A71}"/>
    <cellStyle name="Normal 22 8 8" xfId="16406" xr:uid="{16FD8D84-84C6-4217-B33D-500F08D73C35}"/>
    <cellStyle name="Normal 22 9" xfId="316" xr:uid="{00000000-0005-0000-0000-0000CF130000}"/>
    <cellStyle name="Normal 22 9 2" xfId="679" xr:uid="{00000000-0005-0000-0000-0000D0130000}"/>
    <cellStyle name="Normal 22 9 2 2" xfId="1354" xr:uid="{00000000-0005-0000-0000-0000D1130000}"/>
    <cellStyle name="Normal 22 9 2 2 2" xfId="2702" xr:uid="{00000000-0005-0000-0000-0000D2130000}"/>
    <cellStyle name="Normal 22 9 2 2 2 2" xfId="5398" xr:uid="{00000000-0005-0000-0000-0000D3130000}"/>
    <cellStyle name="Normal 22 9 2 2 2 2 2" xfId="13486" xr:uid="{23EDDF59-3A11-4CDB-9AB6-C00EFFAFFBFB}"/>
    <cellStyle name="Normal 22 9 2 2 2 2 2 2" xfId="29662" xr:uid="{C88F6634-1202-4F2F-A18D-E2DF07FAAAAB}"/>
    <cellStyle name="Normal 22 9 2 2 2 2 3" xfId="21574" xr:uid="{F627C768-DD36-4A64-B505-AFB28D51CF80}"/>
    <cellStyle name="Normal 22 9 2 2 2 3" xfId="8092" xr:uid="{00000000-0005-0000-0000-0000D4130000}"/>
    <cellStyle name="Normal 22 9 2 2 2 3 2" xfId="16180" xr:uid="{31D700E1-4CE4-4098-997E-C8D3FD8F2B4A}"/>
    <cellStyle name="Normal 22 9 2 2 2 3 2 2" xfId="32356" xr:uid="{5D97FAD6-3DBD-4309-808E-657A694917F0}"/>
    <cellStyle name="Normal 22 9 2 2 2 3 3" xfId="24268" xr:uid="{540918DA-C542-4775-9B36-51D415A58F00}"/>
    <cellStyle name="Normal 22 9 2 2 2 4" xfId="10790" xr:uid="{0784D5E0-A365-437A-B729-3D719E529238}"/>
    <cellStyle name="Normal 22 9 2 2 2 4 2" xfId="26966" xr:uid="{735FF44C-435D-4D0D-BFD7-3A1A284178FC}"/>
    <cellStyle name="Normal 22 9 2 2 2 5" xfId="18878" xr:uid="{107DA399-0E24-43E6-A2B9-65D1A91CD989}"/>
    <cellStyle name="Normal 22 9 2 2 3" xfId="4051" xr:uid="{00000000-0005-0000-0000-0000D5130000}"/>
    <cellStyle name="Normal 22 9 2 2 3 2" xfId="12139" xr:uid="{6D9CE634-584B-45FC-BA0E-E121282C8008}"/>
    <cellStyle name="Normal 22 9 2 2 3 2 2" xfId="28315" xr:uid="{58D2872F-D6A8-4A7F-B004-E2E749F61627}"/>
    <cellStyle name="Normal 22 9 2 2 3 3" xfId="20227" xr:uid="{6193BB01-FFDA-4F7C-8C5D-9AA53F6364FB}"/>
    <cellStyle name="Normal 22 9 2 2 4" xfId="6745" xr:uid="{00000000-0005-0000-0000-0000D6130000}"/>
    <cellStyle name="Normal 22 9 2 2 4 2" xfId="14833" xr:uid="{475F61A0-144C-452E-AE0C-DE6028601A2F}"/>
    <cellStyle name="Normal 22 9 2 2 4 2 2" xfId="31009" xr:uid="{A21EEED6-F92C-4ADC-B996-895703CB82C3}"/>
    <cellStyle name="Normal 22 9 2 2 4 3" xfId="22921" xr:uid="{8D262334-73A3-455D-8FB8-16B1E3DDDA3F}"/>
    <cellStyle name="Normal 22 9 2 2 5" xfId="9443" xr:uid="{2D95C890-16B9-4E01-865C-A088B6FF9742}"/>
    <cellStyle name="Normal 22 9 2 2 5 2" xfId="25619" xr:uid="{FF54E9D4-F340-40D6-9CD3-9C3F6D41E624}"/>
    <cellStyle name="Normal 22 9 2 2 6" xfId="17531" xr:uid="{20BB1794-CECC-49C4-B227-55AD98EE0E66}"/>
    <cellStyle name="Normal 22 9 2 3" xfId="2030" xr:uid="{00000000-0005-0000-0000-0000D7130000}"/>
    <cellStyle name="Normal 22 9 2 3 2" xfId="4726" xr:uid="{00000000-0005-0000-0000-0000D8130000}"/>
    <cellStyle name="Normal 22 9 2 3 2 2" xfId="12814" xr:uid="{AC852522-B6B8-4CF1-B76B-850B36DD0679}"/>
    <cellStyle name="Normal 22 9 2 3 2 2 2" xfId="28990" xr:uid="{922C26D2-CD28-464D-846F-D247B1E80A6B}"/>
    <cellStyle name="Normal 22 9 2 3 2 3" xfId="20902" xr:uid="{A5043878-8F89-4EF3-BEE3-4F8BE1BAB67A}"/>
    <cellStyle name="Normal 22 9 2 3 3" xfId="7420" xr:uid="{00000000-0005-0000-0000-0000D9130000}"/>
    <cellStyle name="Normal 22 9 2 3 3 2" xfId="15508" xr:uid="{F5102CEB-7D28-4556-AACC-2FC5668BC6B2}"/>
    <cellStyle name="Normal 22 9 2 3 3 2 2" xfId="31684" xr:uid="{4F91F74F-AE4A-442D-8F37-F761880B0064}"/>
    <cellStyle name="Normal 22 9 2 3 3 3" xfId="23596" xr:uid="{3F423708-F3A7-42E2-8370-6BB70B245E9A}"/>
    <cellStyle name="Normal 22 9 2 3 4" xfId="10118" xr:uid="{682B7436-CEE0-4523-8FEB-BF8CCA7C173F}"/>
    <cellStyle name="Normal 22 9 2 3 4 2" xfId="26294" xr:uid="{B3981EA7-C57B-4D53-B50F-C8B339CC1A0F}"/>
    <cellStyle name="Normal 22 9 2 3 5" xfId="18206" xr:uid="{C26E5796-5A7F-4B34-B853-22E15F39566D}"/>
    <cellStyle name="Normal 22 9 2 4" xfId="3379" xr:uid="{00000000-0005-0000-0000-0000DA130000}"/>
    <cellStyle name="Normal 22 9 2 4 2" xfId="11467" xr:uid="{390BC297-47C2-43B1-B635-DDDD7D615AF4}"/>
    <cellStyle name="Normal 22 9 2 4 2 2" xfId="27643" xr:uid="{B4E8BE44-7D90-4EF5-820D-9553ED014909}"/>
    <cellStyle name="Normal 22 9 2 4 3" xfId="19555" xr:uid="{A9237E7B-C541-4920-9CB3-BFB13632E784}"/>
    <cellStyle name="Normal 22 9 2 5" xfId="6073" xr:uid="{00000000-0005-0000-0000-0000DB130000}"/>
    <cellStyle name="Normal 22 9 2 5 2" xfId="14161" xr:uid="{A1E67076-7358-4F69-A293-21FD0753B0FD}"/>
    <cellStyle name="Normal 22 9 2 5 2 2" xfId="30337" xr:uid="{83999259-3B55-4150-93A8-951666C0D4FF}"/>
    <cellStyle name="Normal 22 9 2 5 3" xfId="22249" xr:uid="{3EA22014-4F5E-4241-AE50-BEB161782BB4}"/>
    <cellStyle name="Normal 22 9 2 6" xfId="8771" xr:uid="{3BD97A7F-7E9C-431D-8DC0-02D7231E42CF}"/>
    <cellStyle name="Normal 22 9 2 6 2" xfId="24947" xr:uid="{2363D94A-1105-4597-8EDF-E6C11712DD5A}"/>
    <cellStyle name="Normal 22 9 2 7" xfId="16859" xr:uid="{046BB2EB-3756-44DE-B4DC-F1C385699090}"/>
    <cellStyle name="Normal 22 9 3" xfId="1018" xr:uid="{00000000-0005-0000-0000-0000DC130000}"/>
    <cellStyle name="Normal 22 9 3 2" xfId="2366" xr:uid="{00000000-0005-0000-0000-0000DD130000}"/>
    <cellStyle name="Normal 22 9 3 2 2" xfId="5062" xr:uid="{00000000-0005-0000-0000-0000DE130000}"/>
    <cellStyle name="Normal 22 9 3 2 2 2" xfId="13150" xr:uid="{683623B2-C0F3-4E2E-825F-694045D96033}"/>
    <cellStyle name="Normal 22 9 3 2 2 2 2" xfId="29326" xr:uid="{41386E3F-EC7C-4100-8EAB-2986EA47FF4A}"/>
    <cellStyle name="Normal 22 9 3 2 2 3" xfId="21238" xr:uid="{560BA9E6-FD76-4853-B437-11458F1DF72F}"/>
    <cellStyle name="Normal 22 9 3 2 3" xfId="7756" xr:uid="{00000000-0005-0000-0000-0000DF130000}"/>
    <cellStyle name="Normal 22 9 3 2 3 2" xfId="15844" xr:uid="{E1F32C7A-3798-4063-85D7-6B8EEB6EDCE4}"/>
    <cellStyle name="Normal 22 9 3 2 3 2 2" xfId="32020" xr:uid="{83EFE3CB-B661-4EEC-B516-DF4D7439EA56}"/>
    <cellStyle name="Normal 22 9 3 2 3 3" xfId="23932" xr:uid="{FE2D6C47-66B4-4313-AF89-2E4DBD4B317F}"/>
    <cellStyle name="Normal 22 9 3 2 4" xfId="10454" xr:uid="{D99FE32F-D5DE-4031-AC66-97C2F54D2E17}"/>
    <cellStyle name="Normal 22 9 3 2 4 2" xfId="26630" xr:uid="{D30895EF-8208-43B4-8CA2-A26E165AFDE0}"/>
    <cellStyle name="Normal 22 9 3 2 5" xfId="18542" xr:uid="{C3091FD3-471A-4E30-B733-CEDC58ED9B05}"/>
    <cellStyle name="Normal 22 9 3 3" xfId="3715" xr:uid="{00000000-0005-0000-0000-0000E0130000}"/>
    <cellStyle name="Normal 22 9 3 3 2" xfId="11803" xr:uid="{DAFA5060-BD43-4798-AA61-C7E5A39B3011}"/>
    <cellStyle name="Normal 22 9 3 3 2 2" xfId="27979" xr:uid="{FE3655A8-DD10-472E-AEA7-FD19FA90E6C3}"/>
    <cellStyle name="Normal 22 9 3 3 3" xfId="19891" xr:uid="{1E94D7F4-DC8C-47A2-91EE-8AFD30431BA7}"/>
    <cellStyle name="Normal 22 9 3 4" xfId="6409" xr:uid="{00000000-0005-0000-0000-0000E1130000}"/>
    <cellStyle name="Normal 22 9 3 4 2" xfId="14497" xr:uid="{A3BF114C-E513-4A6A-8B58-D36B51770B96}"/>
    <cellStyle name="Normal 22 9 3 4 2 2" xfId="30673" xr:uid="{FDC77F03-9FBD-4007-B74F-4295807B7138}"/>
    <cellStyle name="Normal 22 9 3 4 3" xfId="22585" xr:uid="{2EDBF647-EE87-4F96-B9C4-D32D0B2255B6}"/>
    <cellStyle name="Normal 22 9 3 5" xfId="9107" xr:uid="{6A3218C7-979F-47C9-8AF4-433D4A252A50}"/>
    <cellStyle name="Normal 22 9 3 5 2" xfId="25283" xr:uid="{6DE7A3CB-10AA-41A2-9293-C02ED2626942}"/>
    <cellStyle name="Normal 22 9 3 6" xfId="17195" xr:uid="{EFE4EB2C-B4D8-4E0D-9E1E-DD906ABF2ED0}"/>
    <cellStyle name="Normal 22 9 4" xfId="1694" xr:uid="{00000000-0005-0000-0000-0000E2130000}"/>
    <cellStyle name="Normal 22 9 4 2" xfId="4390" xr:uid="{00000000-0005-0000-0000-0000E3130000}"/>
    <cellStyle name="Normal 22 9 4 2 2" xfId="12478" xr:uid="{1ACE46FF-55A7-49DA-B3D9-6470A1BF3098}"/>
    <cellStyle name="Normal 22 9 4 2 2 2" xfId="28654" xr:uid="{AC288BBD-AD63-4D55-B272-0445C151AD0B}"/>
    <cellStyle name="Normal 22 9 4 2 3" xfId="20566" xr:uid="{45B65D72-428B-4E03-8D4D-23F73FE31F6A}"/>
    <cellStyle name="Normal 22 9 4 3" xfId="7084" xr:uid="{00000000-0005-0000-0000-0000E4130000}"/>
    <cellStyle name="Normal 22 9 4 3 2" xfId="15172" xr:uid="{0B7BAF78-948F-4813-AEEC-2B07F705B5A7}"/>
    <cellStyle name="Normal 22 9 4 3 2 2" xfId="31348" xr:uid="{1AF91FAE-0903-411C-BCE0-DD038E3F5393}"/>
    <cellStyle name="Normal 22 9 4 3 3" xfId="23260" xr:uid="{90DBD9A0-DF95-4E5A-94FE-B7E34C9FFEAA}"/>
    <cellStyle name="Normal 22 9 4 4" xfId="9782" xr:uid="{7352BDC4-B9E8-487A-B153-1E0E81625015}"/>
    <cellStyle name="Normal 22 9 4 4 2" xfId="25958" xr:uid="{7F580B5A-BA7D-4F65-823F-F162E7F59659}"/>
    <cellStyle name="Normal 22 9 4 5" xfId="17870" xr:uid="{FB284686-4918-4B74-B094-8204389E88A7}"/>
    <cellStyle name="Normal 22 9 5" xfId="3043" xr:uid="{00000000-0005-0000-0000-0000E5130000}"/>
    <cellStyle name="Normal 22 9 5 2" xfId="11131" xr:uid="{79E9358C-A69E-4594-A307-DAC16399E863}"/>
    <cellStyle name="Normal 22 9 5 2 2" xfId="27307" xr:uid="{06F2FADA-7B80-4414-B4AA-05FD1B47166F}"/>
    <cellStyle name="Normal 22 9 5 3" xfId="19219" xr:uid="{60005AE8-99F3-488C-AD48-1EEBDF6C1272}"/>
    <cellStyle name="Normal 22 9 6" xfId="5737" xr:uid="{00000000-0005-0000-0000-0000E6130000}"/>
    <cellStyle name="Normal 22 9 6 2" xfId="13825" xr:uid="{92FD51F7-8090-40EF-931B-AAEAA278085B}"/>
    <cellStyle name="Normal 22 9 6 2 2" xfId="30001" xr:uid="{A03D0E81-F13C-41E6-88E5-3CB27AAC2420}"/>
    <cellStyle name="Normal 22 9 6 3" xfId="21913" xr:uid="{4A7BCEE6-76C8-49A1-A7AC-FFD6946FC7BA}"/>
    <cellStyle name="Normal 22 9 7" xfId="8435" xr:uid="{032E8F65-300D-40D6-88DB-325B804F6D3B}"/>
    <cellStyle name="Normal 22 9 7 2" xfId="24611" xr:uid="{6426D8EB-0E06-4C1A-B6D8-750E0DACD783}"/>
    <cellStyle name="Normal 22 9 8" xfId="16523" xr:uid="{4F3A4CF7-DE73-4955-BEE1-D0567712B0C1}"/>
    <cellStyle name="Normal 23" xfId="44" xr:uid="{00000000-0005-0000-0000-0000E7130000}"/>
    <cellStyle name="Normal 23 10" xfId="221" xr:uid="{00000000-0005-0000-0000-0000E8130000}"/>
    <cellStyle name="Normal 23 10 2" xfId="603" xr:uid="{00000000-0005-0000-0000-0000E9130000}"/>
    <cellStyle name="Normal 23 10 2 2" xfId="1278" xr:uid="{00000000-0005-0000-0000-0000EA130000}"/>
    <cellStyle name="Normal 23 10 2 2 2" xfId="2626" xr:uid="{00000000-0005-0000-0000-0000EB130000}"/>
    <cellStyle name="Normal 23 10 2 2 2 2" xfId="5322" xr:uid="{00000000-0005-0000-0000-0000EC130000}"/>
    <cellStyle name="Normal 23 10 2 2 2 2 2" xfId="13410" xr:uid="{601B6AB7-D4BB-4803-AA55-31AB149A788E}"/>
    <cellStyle name="Normal 23 10 2 2 2 2 2 2" xfId="29586" xr:uid="{B5AB865B-F9B1-4AFB-A888-AD50625AA78F}"/>
    <cellStyle name="Normal 23 10 2 2 2 2 3" xfId="21498" xr:uid="{431B67A8-8B02-42E3-9B99-6251FAE7F78F}"/>
    <cellStyle name="Normal 23 10 2 2 2 3" xfId="8016" xr:uid="{00000000-0005-0000-0000-0000ED130000}"/>
    <cellStyle name="Normal 23 10 2 2 2 3 2" xfId="16104" xr:uid="{01125FCA-C2AD-4DB9-9F04-B745D3FF0582}"/>
    <cellStyle name="Normal 23 10 2 2 2 3 2 2" xfId="32280" xr:uid="{D63F497E-B131-4435-A69F-A8B3B67F7885}"/>
    <cellStyle name="Normal 23 10 2 2 2 3 3" xfId="24192" xr:uid="{9146E6AC-AD4A-4B84-AC41-36BEB7C82530}"/>
    <cellStyle name="Normal 23 10 2 2 2 4" xfId="10714" xr:uid="{D7463FA0-6186-4DE5-87F6-C9C24692B549}"/>
    <cellStyle name="Normal 23 10 2 2 2 4 2" xfId="26890" xr:uid="{072261F2-3B2C-40B8-B18C-E798967D3E02}"/>
    <cellStyle name="Normal 23 10 2 2 2 5" xfId="18802" xr:uid="{4724CE94-A504-4271-9A86-28711E00C1A9}"/>
    <cellStyle name="Normal 23 10 2 2 3" xfId="3975" xr:uid="{00000000-0005-0000-0000-0000EE130000}"/>
    <cellStyle name="Normal 23 10 2 2 3 2" xfId="12063" xr:uid="{8606EB86-F650-4E7A-94DE-7AD72F7C3D13}"/>
    <cellStyle name="Normal 23 10 2 2 3 2 2" xfId="28239" xr:uid="{BA513A01-8B89-48F7-8DBE-E98B8458F14C}"/>
    <cellStyle name="Normal 23 10 2 2 3 3" xfId="20151" xr:uid="{44C47464-C134-4D5E-BEE2-DA5CCAEB6BAD}"/>
    <cellStyle name="Normal 23 10 2 2 4" xfId="6669" xr:uid="{00000000-0005-0000-0000-0000EF130000}"/>
    <cellStyle name="Normal 23 10 2 2 4 2" xfId="14757" xr:uid="{6304B164-5CB4-44AF-BB72-B9FE773E1F9E}"/>
    <cellStyle name="Normal 23 10 2 2 4 2 2" xfId="30933" xr:uid="{BB1D8A8F-86A0-4089-ADEB-DB2EF41A96DF}"/>
    <cellStyle name="Normal 23 10 2 2 4 3" xfId="22845" xr:uid="{7C70C810-B2AB-495D-B52E-9B4278F16C6A}"/>
    <cellStyle name="Normal 23 10 2 2 5" xfId="9367" xr:uid="{3B2BEEBE-BD5D-40F6-BA94-17AF128680A8}"/>
    <cellStyle name="Normal 23 10 2 2 5 2" xfId="25543" xr:uid="{BCE5E75E-BFF2-4A95-80A2-D33876771CBC}"/>
    <cellStyle name="Normal 23 10 2 2 6" xfId="17455" xr:uid="{0A18D187-EC0E-4116-8A89-5A930226F65A}"/>
    <cellStyle name="Normal 23 10 2 3" xfId="1954" xr:uid="{00000000-0005-0000-0000-0000F0130000}"/>
    <cellStyle name="Normal 23 10 2 3 2" xfId="4650" xr:uid="{00000000-0005-0000-0000-0000F1130000}"/>
    <cellStyle name="Normal 23 10 2 3 2 2" xfId="12738" xr:uid="{2ACD0D71-4F16-45E2-A885-07D1D10A9258}"/>
    <cellStyle name="Normal 23 10 2 3 2 2 2" xfId="28914" xr:uid="{FDF4ACD7-5A16-47BE-BA23-5654C232B5C7}"/>
    <cellStyle name="Normal 23 10 2 3 2 3" xfId="20826" xr:uid="{D793607D-3CC4-41E3-9A91-4F8C16655A6B}"/>
    <cellStyle name="Normal 23 10 2 3 3" xfId="7344" xr:uid="{00000000-0005-0000-0000-0000F2130000}"/>
    <cellStyle name="Normal 23 10 2 3 3 2" xfId="15432" xr:uid="{B6CA61A5-F51F-4BFB-A832-2D6D7D9F4446}"/>
    <cellStyle name="Normal 23 10 2 3 3 2 2" xfId="31608" xr:uid="{EB4142D2-4EFE-4EB2-90FB-E3563AF4145C}"/>
    <cellStyle name="Normal 23 10 2 3 3 3" xfId="23520" xr:uid="{C450B1F7-F5B7-48B4-8690-D8A270B475B8}"/>
    <cellStyle name="Normal 23 10 2 3 4" xfId="10042" xr:uid="{51B0F491-63F7-4039-A937-F22424E3D351}"/>
    <cellStyle name="Normal 23 10 2 3 4 2" xfId="26218" xr:uid="{F16A3A61-B898-404A-BB26-594022AD4545}"/>
    <cellStyle name="Normal 23 10 2 3 5" xfId="18130" xr:uid="{7F5F0D84-0402-453E-98B1-020405867FF0}"/>
    <cellStyle name="Normal 23 10 2 4" xfId="3303" xr:uid="{00000000-0005-0000-0000-0000F3130000}"/>
    <cellStyle name="Normal 23 10 2 4 2" xfId="11391" xr:uid="{96A0C78B-3B68-44A6-992E-CB14ADB752D6}"/>
    <cellStyle name="Normal 23 10 2 4 2 2" xfId="27567" xr:uid="{A98C5450-5090-40AF-9343-1FD61C0128DE}"/>
    <cellStyle name="Normal 23 10 2 4 3" xfId="19479" xr:uid="{E3B1D4B4-4F99-4234-9F78-B8AC8A199FBC}"/>
    <cellStyle name="Normal 23 10 2 5" xfId="5997" xr:uid="{00000000-0005-0000-0000-0000F4130000}"/>
    <cellStyle name="Normal 23 10 2 5 2" xfId="14085" xr:uid="{5A646C0D-3847-413D-ADDE-A6A31C1542B3}"/>
    <cellStyle name="Normal 23 10 2 5 2 2" xfId="30261" xr:uid="{AEE35A04-64B4-4C2D-A0FE-BA26BD33F855}"/>
    <cellStyle name="Normal 23 10 2 5 3" xfId="22173" xr:uid="{0386E474-9D85-462E-BF6D-49D6F41AF19A}"/>
    <cellStyle name="Normal 23 10 2 6" xfId="8695" xr:uid="{72C18A56-E604-44BD-9FDA-845C0D3B2B1F}"/>
    <cellStyle name="Normal 23 10 2 6 2" xfId="24871" xr:uid="{B4AB11B1-5438-434F-8BD8-9258995A5C8F}"/>
    <cellStyle name="Normal 23 10 2 7" xfId="16783" xr:uid="{26B9480F-CA22-4CB5-BA70-A1291AA688D5}"/>
    <cellStyle name="Normal 23 10 3" xfId="942" xr:uid="{00000000-0005-0000-0000-0000F5130000}"/>
    <cellStyle name="Normal 23 10 3 2" xfId="2290" xr:uid="{00000000-0005-0000-0000-0000F6130000}"/>
    <cellStyle name="Normal 23 10 3 2 2" xfId="4986" xr:uid="{00000000-0005-0000-0000-0000F7130000}"/>
    <cellStyle name="Normal 23 10 3 2 2 2" xfId="13074" xr:uid="{3B147BE5-7194-4889-90F4-97911E1E422C}"/>
    <cellStyle name="Normal 23 10 3 2 2 2 2" xfId="29250" xr:uid="{F16BABBC-092D-4A0C-9D22-2CA2CDEBEA64}"/>
    <cellStyle name="Normal 23 10 3 2 2 3" xfId="21162" xr:uid="{3B316C18-BC0A-4B42-8993-F11B16C55A68}"/>
    <cellStyle name="Normal 23 10 3 2 3" xfId="7680" xr:uid="{00000000-0005-0000-0000-0000F8130000}"/>
    <cellStyle name="Normal 23 10 3 2 3 2" xfId="15768" xr:uid="{C59FAD3B-811A-4D6D-9A16-954D22E55812}"/>
    <cellStyle name="Normal 23 10 3 2 3 2 2" xfId="31944" xr:uid="{1B5D5F2B-78E0-49EC-AD7F-6872C6A90592}"/>
    <cellStyle name="Normal 23 10 3 2 3 3" xfId="23856" xr:uid="{CA50EDEF-7EE2-4119-9E8D-CE78B3408D3A}"/>
    <cellStyle name="Normal 23 10 3 2 4" xfId="10378" xr:uid="{06367F6F-8ECD-481C-AD00-D6FFACB92C47}"/>
    <cellStyle name="Normal 23 10 3 2 4 2" xfId="26554" xr:uid="{81804FCE-5DC8-4FC0-A1CC-DDDB689DFF85}"/>
    <cellStyle name="Normal 23 10 3 2 5" xfId="18466" xr:uid="{0BDFE3D9-286A-4889-B755-501C6B4486A3}"/>
    <cellStyle name="Normal 23 10 3 3" xfId="3639" xr:uid="{00000000-0005-0000-0000-0000F9130000}"/>
    <cellStyle name="Normal 23 10 3 3 2" xfId="11727" xr:uid="{1DB542EE-B4AE-484D-96AC-B176C8DEA16D}"/>
    <cellStyle name="Normal 23 10 3 3 2 2" xfId="27903" xr:uid="{983390F4-A19D-415C-9512-01A057D3CE4A}"/>
    <cellStyle name="Normal 23 10 3 3 3" xfId="19815" xr:uid="{2F0E5C29-7B68-4D4B-96AA-670A7DCA9568}"/>
    <cellStyle name="Normal 23 10 3 4" xfId="6333" xr:uid="{00000000-0005-0000-0000-0000FA130000}"/>
    <cellStyle name="Normal 23 10 3 4 2" xfId="14421" xr:uid="{C4A1AEB1-05E3-4CA4-B721-6D0E0DE5618C}"/>
    <cellStyle name="Normal 23 10 3 4 2 2" xfId="30597" xr:uid="{F03E887E-FF31-485F-AA21-340CE4DAE092}"/>
    <cellStyle name="Normal 23 10 3 4 3" xfId="22509" xr:uid="{E4A59B05-1882-4454-A17B-1623D6DE0A8E}"/>
    <cellStyle name="Normal 23 10 3 5" xfId="9031" xr:uid="{84A2950A-35C4-464C-A3AC-82FA2BF3F058}"/>
    <cellStyle name="Normal 23 10 3 5 2" xfId="25207" xr:uid="{8725940C-0323-4607-BFCB-4CC18A34B82A}"/>
    <cellStyle name="Normal 23 10 3 6" xfId="17119" xr:uid="{B765292F-1958-4EC0-B9DE-5389CFE8998F}"/>
    <cellStyle name="Normal 23 10 4" xfId="1618" xr:uid="{00000000-0005-0000-0000-0000FB130000}"/>
    <cellStyle name="Normal 23 10 4 2" xfId="4314" xr:uid="{00000000-0005-0000-0000-0000FC130000}"/>
    <cellStyle name="Normal 23 10 4 2 2" xfId="12402" xr:uid="{370E1A34-22AF-433F-A6AC-1D7B18BADFEB}"/>
    <cellStyle name="Normal 23 10 4 2 2 2" xfId="28578" xr:uid="{1DC9B5AF-8226-424F-978E-0E775DACA6D5}"/>
    <cellStyle name="Normal 23 10 4 2 3" xfId="20490" xr:uid="{F9987E62-D6A0-4AC8-9171-D25AFA65D602}"/>
    <cellStyle name="Normal 23 10 4 3" xfId="7008" xr:uid="{00000000-0005-0000-0000-0000FD130000}"/>
    <cellStyle name="Normal 23 10 4 3 2" xfId="15096" xr:uid="{2B57AC5C-C0D4-4A29-B442-B82D99E662DE}"/>
    <cellStyle name="Normal 23 10 4 3 2 2" xfId="31272" xr:uid="{C75981EA-A6EF-4572-8DF8-F3ECF035F644}"/>
    <cellStyle name="Normal 23 10 4 3 3" xfId="23184" xr:uid="{F21C470B-7168-4A76-ABB8-D959D4B82817}"/>
    <cellStyle name="Normal 23 10 4 4" xfId="9706" xr:uid="{0FADD24F-450A-4E3D-8DEF-8BD235DD7F5A}"/>
    <cellStyle name="Normal 23 10 4 4 2" xfId="25882" xr:uid="{FDACF8BD-C512-49FE-928B-68B39F311091}"/>
    <cellStyle name="Normal 23 10 4 5" xfId="17794" xr:uid="{ADA49522-DEDF-45F1-AA2B-7C454F07D3A9}"/>
    <cellStyle name="Normal 23 10 5" xfId="2967" xr:uid="{00000000-0005-0000-0000-0000FE130000}"/>
    <cellStyle name="Normal 23 10 5 2" xfId="11055" xr:uid="{A86C9D69-DA6A-4F37-80A8-EFBF521CD752}"/>
    <cellStyle name="Normal 23 10 5 2 2" xfId="27231" xr:uid="{76EC1743-F25A-4458-BDCD-D635BD5E0F37}"/>
    <cellStyle name="Normal 23 10 5 3" xfId="19143" xr:uid="{F695AF6E-43EA-4E9D-B60F-19D5BD7FA8E3}"/>
    <cellStyle name="Normal 23 10 6" xfId="5661" xr:uid="{00000000-0005-0000-0000-0000FF130000}"/>
    <cellStyle name="Normal 23 10 6 2" xfId="13749" xr:uid="{17E4AB52-FFF3-4E83-B839-D6F6C9ADD30C}"/>
    <cellStyle name="Normal 23 10 6 2 2" xfId="29925" xr:uid="{E6045CAC-5EEB-4851-9E9A-8B8CB36ECDC6}"/>
    <cellStyle name="Normal 23 10 6 3" xfId="21837" xr:uid="{D2674420-4A68-4329-B31B-0E0D43B55524}"/>
    <cellStyle name="Normal 23 10 7" xfId="8359" xr:uid="{F77DF768-2D7C-4D7B-BD39-7E03B09E8921}"/>
    <cellStyle name="Normal 23 10 7 2" xfId="24535" xr:uid="{214C27AD-1543-4A19-B662-D3C56984008A}"/>
    <cellStyle name="Normal 23 10 8" xfId="16447" xr:uid="{EDBA2D56-3A6B-4287-AEED-9ED6149B04D0}"/>
    <cellStyle name="Normal 23 11" xfId="292" xr:uid="{00000000-0005-0000-0000-000000140000}"/>
    <cellStyle name="Normal 23 11 2" xfId="661" xr:uid="{00000000-0005-0000-0000-000001140000}"/>
    <cellStyle name="Normal 23 11 2 2" xfId="1336" xr:uid="{00000000-0005-0000-0000-000002140000}"/>
    <cellStyle name="Normal 23 11 2 2 2" xfId="2684" xr:uid="{00000000-0005-0000-0000-000003140000}"/>
    <cellStyle name="Normal 23 11 2 2 2 2" xfId="5380" xr:uid="{00000000-0005-0000-0000-000004140000}"/>
    <cellStyle name="Normal 23 11 2 2 2 2 2" xfId="13468" xr:uid="{5DC06760-315C-4A9A-8F51-42364205F15B}"/>
    <cellStyle name="Normal 23 11 2 2 2 2 2 2" xfId="29644" xr:uid="{7EFBD003-1041-41E5-AA93-ACB8CCF50DBD}"/>
    <cellStyle name="Normal 23 11 2 2 2 2 3" xfId="21556" xr:uid="{8BE8D1FB-6D62-4437-A7FE-73F1A733473A}"/>
    <cellStyle name="Normal 23 11 2 2 2 3" xfId="8074" xr:uid="{00000000-0005-0000-0000-000005140000}"/>
    <cellStyle name="Normal 23 11 2 2 2 3 2" xfId="16162" xr:uid="{D6DDAC6D-059B-49BD-A0E1-46BD8008FD85}"/>
    <cellStyle name="Normal 23 11 2 2 2 3 2 2" xfId="32338" xr:uid="{286C34A6-7CB4-4FE3-983B-9B4779D5B98A}"/>
    <cellStyle name="Normal 23 11 2 2 2 3 3" xfId="24250" xr:uid="{DFFE4A6A-6F5A-48A1-B8AC-066242B6F3D2}"/>
    <cellStyle name="Normal 23 11 2 2 2 4" xfId="10772" xr:uid="{91622A20-4105-4DAA-9B0E-92CD66C0DFC5}"/>
    <cellStyle name="Normal 23 11 2 2 2 4 2" xfId="26948" xr:uid="{0EC8C1ED-750A-48C2-8C77-4DBC10B2C105}"/>
    <cellStyle name="Normal 23 11 2 2 2 5" xfId="18860" xr:uid="{A665E7E8-BB59-4CDA-90ED-6AA820129601}"/>
    <cellStyle name="Normal 23 11 2 2 3" xfId="4033" xr:uid="{00000000-0005-0000-0000-000006140000}"/>
    <cellStyle name="Normal 23 11 2 2 3 2" xfId="12121" xr:uid="{993F4FE2-124E-4BDD-A963-E8167E78DE34}"/>
    <cellStyle name="Normal 23 11 2 2 3 2 2" xfId="28297" xr:uid="{91D1632B-1D86-4099-9F46-E4C7A0B18BA4}"/>
    <cellStyle name="Normal 23 11 2 2 3 3" xfId="20209" xr:uid="{FF233184-F571-4A64-A95C-A5F5FE7B633C}"/>
    <cellStyle name="Normal 23 11 2 2 4" xfId="6727" xr:uid="{00000000-0005-0000-0000-000007140000}"/>
    <cellStyle name="Normal 23 11 2 2 4 2" xfId="14815" xr:uid="{A5558379-D870-4902-98C8-3AA7D5BE63AC}"/>
    <cellStyle name="Normal 23 11 2 2 4 2 2" xfId="30991" xr:uid="{4FCD4211-F897-4016-B894-D94EB9140849}"/>
    <cellStyle name="Normal 23 11 2 2 4 3" xfId="22903" xr:uid="{5E46A18F-4848-4D04-8EAB-B9B6220E7DA8}"/>
    <cellStyle name="Normal 23 11 2 2 5" xfId="9425" xr:uid="{B571C790-6325-4006-B76C-2A085DD128BC}"/>
    <cellStyle name="Normal 23 11 2 2 5 2" xfId="25601" xr:uid="{3A2FBB8B-66BE-4240-9915-7EFE08F21694}"/>
    <cellStyle name="Normal 23 11 2 2 6" xfId="17513" xr:uid="{45B90EBC-A5AE-4B14-91BE-40A065607ABB}"/>
    <cellStyle name="Normal 23 11 2 3" xfId="2012" xr:uid="{00000000-0005-0000-0000-000008140000}"/>
    <cellStyle name="Normal 23 11 2 3 2" xfId="4708" xr:uid="{00000000-0005-0000-0000-000009140000}"/>
    <cellStyle name="Normal 23 11 2 3 2 2" xfId="12796" xr:uid="{AA87ACEC-F80C-4876-BB00-2F225EE87553}"/>
    <cellStyle name="Normal 23 11 2 3 2 2 2" xfId="28972" xr:uid="{27D34927-6547-4B17-88E7-220D471ED3E3}"/>
    <cellStyle name="Normal 23 11 2 3 2 3" xfId="20884" xr:uid="{C6748FC0-61ED-4CAD-828C-E01C9457CF3A}"/>
    <cellStyle name="Normal 23 11 2 3 3" xfId="7402" xr:uid="{00000000-0005-0000-0000-00000A140000}"/>
    <cellStyle name="Normal 23 11 2 3 3 2" xfId="15490" xr:uid="{E1BA2E24-CC88-4425-BBCC-1EC7D00A34CA}"/>
    <cellStyle name="Normal 23 11 2 3 3 2 2" xfId="31666" xr:uid="{61D3EC2E-A5CE-43C9-B20B-9818900FD994}"/>
    <cellStyle name="Normal 23 11 2 3 3 3" xfId="23578" xr:uid="{C69460C1-1EB6-448C-829B-A941D3113FD5}"/>
    <cellStyle name="Normal 23 11 2 3 4" xfId="10100" xr:uid="{B45C8E67-3048-41F4-A4C1-21143195BF3A}"/>
    <cellStyle name="Normal 23 11 2 3 4 2" xfId="26276" xr:uid="{EC760D84-CEF1-41D1-93C4-C35E75DAD680}"/>
    <cellStyle name="Normal 23 11 2 3 5" xfId="18188" xr:uid="{9334C297-0580-4348-8B47-596DD065D58B}"/>
    <cellStyle name="Normal 23 11 2 4" xfId="3361" xr:uid="{00000000-0005-0000-0000-00000B140000}"/>
    <cellStyle name="Normal 23 11 2 4 2" xfId="11449" xr:uid="{98C386D4-4322-4CBE-813F-08581B7EA547}"/>
    <cellStyle name="Normal 23 11 2 4 2 2" xfId="27625" xr:uid="{A4C918D1-B982-4363-8A1B-5F0CE8859745}"/>
    <cellStyle name="Normal 23 11 2 4 3" xfId="19537" xr:uid="{4B3E36E4-91B9-4C1C-BE68-11F83C16DA21}"/>
    <cellStyle name="Normal 23 11 2 5" xfId="6055" xr:uid="{00000000-0005-0000-0000-00000C140000}"/>
    <cellStyle name="Normal 23 11 2 5 2" xfId="14143" xr:uid="{642895F3-0A8E-4428-B86A-A3EE38215764}"/>
    <cellStyle name="Normal 23 11 2 5 2 2" xfId="30319" xr:uid="{A071E06B-E3B9-4FA7-AC9D-CC64F3B492D0}"/>
    <cellStyle name="Normal 23 11 2 5 3" xfId="22231" xr:uid="{C867E769-A8FC-4205-910A-AB391BB68D06}"/>
    <cellStyle name="Normal 23 11 2 6" xfId="8753" xr:uid="{BBC94412-5D92-428D-8CAD-3F07FA5D325B}"/>
    <cellStyle name="Normal 23 11 2 6 2" xfId="24929" xr:uid="{37948DBE-F0B5-47CF-A09A-D3D584CBA737}"/>
    <cellStyle name="Normal 23 11 2 7" xfId="16841" xr:uid="{3234FE26-8652-4300-A7D7-4DD41B6BE237}"/>
    <cellStyle name="Normal 23 11 3" xfId="1000" xr:uid="{00000000-0005-0000-0000-00000D140000}"/>
    <cellStyle name="Normal 23 11 3 2" xfId="2348" xr:uid="{00000000-0005-0000-0000-00000E140000}"/>
    <cellStyle name="Normal 23 11 3 2 2" xfId="5044" xr:uid="{00000000-0005-0000-0000-00000F140000}"/>
    <cellStyle name="Normal 23 11 3 2 2 2" xfId="13132" xr:uid="{818270F0-6BAF-4F00-A5A3-10217A7B85C1}"/>
    <cellStyle name="Normal 23 11 3 2 2 2 2" xfId="29308" xr:uid="{DEA25E53-BF02-478F-9D1D-1F5565734481}"/>
    <cellStyle name="Normal 23 11 3 2 2 3" xfId="21220" xr:uid="{E5B84842-CDEF-4CA2-9AF2-80D707722CC8}"/>
    <cellStyle name="Normal 23 11 3 2 3" xfId="7738" xr:uid="{00000000-0005-0000-0000-000010140000}"/>
    <cellStyle name="Normal 23 11 3 2 3 2" xfId="15826" xr:uid="{7D1DA82D-A89C-42FC-8A39-2DDEB610C555}"/>
    <cellStyle name="Normal 23 11 3 2 3 2 2" xfId="32002" xr:uid="{2024114D-D3DF-4554-8FA2-44FF49FAAD31}"/>
    <cellStyle name="Normal 23 11 3 2 3 3" xfId="23914" xr:uid="{D55C7ABA-1476-4D4E-9CFA-8D30C9EADE69}"/>
    <cellStyle name="Normal 23 11 3 2 4" xfId="10436" xr:uid="{1C488F88-2440-4A0A-93AE-6705CE2AD45D}"/>
    <cellStyle name="Normal 23 11 3 2 4 2" xfId="26612" xr:uid="{2BFA02E9-F93A-464E-8C61-48A3B275793B}"/>
    <cellStyle name="Normal 23 11 3 2 5" xfId="18524" xr:uid="{D81E4863-7E58-444A-8380-FC8DE043F834}"/>
    <cellStyle name="Normal 23 11 3 3" xfId="3697" xr:uid="{00000000-0005-0000-0000-000011140000}"/>
    <cellStyle name="Normal 23 11 3 3 2" xfId="11785" xr:uid="{49C4C97F-C8C5-471E-BEE6-ABAB618403CA}"/>
    <cellStyle name="Normal 23 11 3 3 2 2" xfId="27961" xr:uid="{EBAACA5E-D6FD-4CE9-9DC5-5721547270C4}"/>
    <cellStyle name="Normal 23 11 3 3 3" xfId="19873" xr:uid="{F46A7A7E-D1FE-479D-9D75-E88CB3068DA9}"/>
    <cellStyle name="Normal 23 11 3 4" xfId="6391" xr:uid="{00000000-0005-0000-0000-000012140000}"/>
    <cellStyle name="Normal 23 11 3 4 2" xfId="14479" xr:uid="{EFA844B1-A145-4032-8504-427785A7A19C}"/>
    <cellStyle name="Normal 23 11 3 4 2 2" xfId="30655" xr:uid="{EECFDA4D-A660-4628-9637-858684290F45}"/>
    <cellStyle name="Normal 23 11 3 4 3" xfId="22567" xr:uid="{8C19CC0D-7A25-41B8-980D-D93C2145CFFD}"/>
    <cellStyle name="Normal 23 11 3 5" xfId="9089" xr:uid="{26B4204B-19EF-448B-8397-068A4627001A}"/>
    <cellStyle name="Normal 23 11 3 5 2" xfId="25265" xr:uid="{8B7540DE-BB08-4F12-9FD0-3698FAE022F1}"/>
    <cellStyle name="Normal 23 11 3 6" xfId="17177" xr:uid="{2DF13572-4519-409D-9168-F173CECEB57E}"/>
    <cellStyle name="Normal 23 11 4" xfId="1676" xr:uid="{00000000-0005-0000-0000-000013140000}"/>
    <cellStyle name="Normal 23 11 4 2" xfId="4372" xr:uid="{00000000-0005-0000-0000-000014140000}"/>
    <cellStyle name="Normal 23 11 4 2 2" xfId="12460" xr:uid="{B21CADE2-45AF-4AD9-B38D-4F3A21B7D92C}"/>
    <cellStyle name="Normal 23 11 4 2 2 2" xfId="28636" xr:uid="{738ADBFC-64AA-4BF3-848A-1D7EA01C46DD}"/>
    <cellStyle name="Normal 23 11 4 2 3" xfId="20548" xr:uid="{4D97CDC5-E18B-49AC-B3AE-6F31D547260F}"/>
    <cellStyle name="Normal 23 11 4 3" xfId="7066" xr:uid="{00000000-0005-0000-0000-000015140000}"/>
    <cellStyle name="Normal 23 11 4 3 2" xfId="15154" xr:uid="{92EC7298-8BED-408C-A0A7-4E64BF31471C}"/>
    <cellStyle name="Normal 23 11 4 3 2 2" xfId="31330" xr:uid="{33834A40-D365-47D0-A397-A868494D47DA}"/>
    <cellStyle name="Normal 23 11 4 3 3" xfId="23242" xr:uid="{865DB6CC-0E4C-419F-8BD2-13F90E10C434}"/>
    <cellStyle name="Normal 23 11 4 4" xfId="9764" xr:uid="{138DC44F-D7BB-4B79-8F98-7EAC83025767}"/>
    <cellStyle name="Normal 23 11 4 4 2" xfId="25940" xr:uid="{894C9265-02B7-4DCE-A39B-0D76B9D9B603}"/>
    <cellStyle name="Normal 23 11 4 5" xfId="17852" xr:uid="{D206EC62-16CC-497F-951E-6D4C7F5E8262}"/>
    <cellStyle name="Normal 23 11 5" xfId="3025" xr:uid="{00000000-0005-0000-0000-000016140000}"/>
    <cellStyle name="Normal 23 11 5 2" xfId="11113" xr:uid="{AEC07BE5-4EF3-4425-B672-D76485289B42}"/>
    <cellStyle name="Normal 23 11 5 2 2" xfId="27289" xr:uid="{E70FCA56-F738-473A-8637-8CEDE93AEACE}"/>
    <cellStyle name="Normal 23 11 5 3" xfId="19201" xr:uid="{2E89200A-8C28-4D2D-8BD6-3DC0D6D9B395}"/>
    <cellStyle name="Normal 23 11 6" xfId="5719" xr:uid="{00000000-0005-0000-0000-000017140000}"/>
    <cellStyle name="Normal 23 11 6 2" xfId="13807" xr:uid="{C2BC060E-FDB3-4076-A1C8-B10AF7F398AB}"/>
    <cellStyle name="Normal 23 11 6 2 2" xfId="29983" xr:uid="{2DB1C34A-11BE-4AC1-AD1A-9B8AEE7CA810}"/>
    <cellStyle name="Normal 23 11 6 3" xfId="21895" xr:uid="{F116D83C-F0D6-4A5C-A5FC-1CA4F90DF8FD}"/>
    <cellStyle name="Normal 23 11 7" xfId="8417" xr:uid="{00DC56F3-3295-4ECB-B4ED-44DBFB2348C6}"/>
    <cellStyle name="Normal 23 11 7 2" xfId="24593" xr:uid="{5DD3F67A-C13B-4FF6-B4C7-6C5ECA03174E}"/>
    <cellStyle name="Normal 23 11 8" xfId="16505" xr:uid="{BC5FEE6D-DEEE-41C7-9B49-745C8BA92129}"/>
    <cellStyle name="Normal 23 12" xfId="194" xr:uid="{00000000-0005-0000-0000-000018140000}"/>
    <cellStyle name="Normal 23 12 2" xfId="576" xr:uid="{00000000-0005-0000-0000-000019140000}"/>
    <cellStyle name="Normal 23 12 2 2" xfId="1251" xr:uid="{00000000-0005-0000-0000-00001A140000}"/>
    <cellStyle name="Normal 23 12 2 2 2" xfId="2599" xr:uid="{00000000-0005-0000-0000-00001B140000}"/>
    <cellStyle name="Normal 23 12 2 2 2 2" xfId="5295" xr:uid="{00000000-0005-0000-0000-00001C140000}"/>
    <cellStyle name="Normal 23 12 2 2 2 2 2" xfId="13383" xr:uid="{7EFCFE46-4D76-492F-B39A-7E978ABD4D5F}"/>
    <cellStyle name="Normal 23 12 2 2 2 2 2 2" xfId="29559" xr:uid="{99B3856F-FD4A-4C26-A47C-B600B254206E}"/>
    <cellStyle name="Normal 23 12 2 2 2 2 3" xfId="21471" xr:uid="{FDEAFEA2-9A21-4268-A78E-E1BE10E8F0D1}"/>
    <cellStyle name="Normal 23 12 2 2 2 3" xfId="7989" xr:uid="{00000000-0005-0000-0000-00001D140000}"/>
    <cellStyle name="Normal 23 12 2 2 2 3 2" xfId="16077" xr:uid="{3B119481-5A0D-49B0-BD5A-9248BFBC8325}"/>
    <cellStyle name="Normal 23 12 2 2 2 3 2 2" xfId="32253" xr:uid="{B1F6AD1A-7174-4CA5-B8C9-1AC5EC899C98}"/>
    <cellStyle name="Normal 23 12 2 2 2 3 3" xfId="24165" xr:uid="{968168A1-E8F8-4D71-864F-A1418F25117D}"/>
    <cellStyle name="Normal 23 12 2 2 2 4" xfId="10687" xr:uid="{11E10FBD-8C65-41EB-B8F2-DF65855F72EA}"/>
    <cellStyle name="Normal 23 12 2 2 2 4 2" xfId="26863" xr:uid="{A1BAE6EB-DC27-420C-8C3B-92BE8FB6A468}"/>
    <cellStyle name="Normal 23 12 2 2 2 5" xfId="18775" xr:uid="{4F0436F8-032C-4E5C-9F63-843B68334BDF}"/>
    <cellStyle name="Normal 23 12 2 2 3" xfId="3948" xr:uid="{00000000-0005-0000-0000-00001E140000}"/>
    <cellStyle name="Normal 23 12 2 2 3 2" xfId="12036" xr:uid="{6AFD5C30-C850-4C6F-8D24-73C2D03F664D}"/>
    <cellStyle name="Normal 23 12 2 2 3 2 2" xfId="28212" xr:uid="{F2CF548B-539B-4D48-8610-DCE2EFC78098}"/>
    <cellStyle name="Normal 23 12 2 2 3 3" xfId="20124" xr:uid="{A0D3B2B8-AD9F-4600-B62F-AE9060A976D1}"/>
    <cellStyle name="Normal 23 12 2 2 4" xfId="6642" xr:uid="{00000000-0005-0000-0000-00001F140000}"/>
    <cellStyle name="Normal 23 12 2 2 4 2" xfId="14730" xr:uid="{600126D9-5245-4DF3-8C07-DBC849EE4AED}"/>
    <cellStyle name="Normal 23 12 2 2 4 2 2" xfId="30906" xr:uid="{B715896A-6A6D-4526-B612-48492D2D09C3}"/>
    <cellStyle name="Normal 23 12 2 2 4 3" xfId="22818" xr:uid="{F69E4CCA-7822-4B25-A41D-7649FC50D9A5}"/>
    <cellStyle name="Normal 23 12 2 2 5" xfId="9340" xr:uid="{78A5B269-0731-4D5F-B58D-C54EFF7E2ADA}"/>
    <cellStyle name="Normal 23 12 2 2 5 2" xfId="25516" xr:uid="{66DBDEAA-9F23-4D21-A268-8E710E47C6BE}"/>
    <cellStyle name="Normal 23 12 2 2 6" xfId="17428" xr:uid="{667AC807-1E2A-42BE-A78C-E1B9D765D89E}"/>
    <cellStyle name="Normal 23 12 2 3" xfId="1927" xr:uid="{00000000-0005-0000-0000-000020140000}"/>
    <cellStyle name="Normal 23 12 2 3 2" xfId="4623" xr:uid="{00000000-0005-0000-0000-000021140000}"/>
    <cellStyle name="Normal 23 12 2 3 2 2" xfId="12711" xr:uid="{7D028A2E-8198-4DBB-8898-DA9FFBEBBF31}"/>
    <cellStyle name="Normal 23 12 2 3 2 2 2" xfId="28887" xr:uid="{E2E3E96A-D45A-46BD-BD60-A1857E34C678}"/>
    <cellStyle name="Normal 23 12 2 3 2 3" xfId="20799" xr:uid="{284B6C67-CBDA-40F6-9D4A-E2D26615DDEA}"/>
    <cellStyle name="Normal 23 12 2 3 3" xfId="7317" xr:uid="{00000000-0005-0000-0000-000022140000}"/>
    <cellStyle name="Normal 23 12 2 3 3 2" xfId="15405" xr:uid="{40F0F7C9-6B53-4EC5-BA57-AA2C421CFCBD}"/>
    <cellStyle name="Normal 23 12 2 3 3 2 2" xfId="31581" xr:uid="{EB9431FD-2C13-402B-87DB-3D54CF8E36FD}"/>
    <cellStyle name="Normal 23 12 2 3 3 3" xfId="23493" xr:uid="{EFC5C324-C475-43C0-9474-C30C0D977B54}"/>
    <cellStyle name="Normal 23 12 2 3 4" xfId="10015" xr:uid="{3B9594E8-2F18-4FFB-A3D5-E328B6E3CDA4}"/>
    <cellStyle name="Normal 23 12 2 3 4 2" xfId="26191" xr:uid="{BD036B38-A1BA-415E-AE86-E6CC35EA80B7}"/>
    <cellStyle name="Normal 23 12 2 3 5" xfId="18103" xr:uid="{C9D61235-19E6-4E01-AE79-7DFB3C8BA939}"/>
    <cellStyle name="Normal 23 12 2 4" xfId="3276" xr:uid="{00000000-0005-0000-0000-000023140000}"/>
    <cellStyle name="Normal 23 12 2 4 2" xfId="11364" xr:uid="{DB72375D-E13A-4DC8-B533-04CA51D9201E}"/>
    <cellStyle name="Normal 23 12 2 4 2 2" xfId="27540" xr:uid="{A497EF1A-00F2-43F1-9706-DDE04BE84849}"/>
    <cellStyle name="Normal 23 12 2 4 3" xfId="19452" xr:uid="{834E2823-2988-49AB-A0A3-72B59BC5FA77}"/>
    <cellStyle name="Normal 23 12 2 5" xfId="5970" xr:uid="{00000000-0005-0000-0000-000024140000}"/>
    <cellStyle name="Normal 23 12 2 5 2" xfId="14058" xr:uid="{F34C7494-5530-4C5F-B247-1F0D5FE6928C}"/>
    <cellStyle name="Normal 23 12 2 5 2 2" xfId="30234" xr:uid="{E348B189-E6ED-449F-A0F4-79796B72180B}"/>
    <cellStyle name="Normal 23 12 2 5 3" xfId="22146" xr:uid="{2AE97439-8418-4C86-BDBD-76811B06427C}"/>
    <cellStyle name="Normal 23 12 2 6" xfId="8668" xr:uid="{DC900B7B-C304-4681-8E43-E9F488B5D758}"/>
    <cellStyle name="Normal 23 12 2 6 2" xfId="24844" xr:uid="{A5DDB580-9632-4491-AEA3-2A6C1DDE085C}"/>
    <cellStyle name="Normal 23 12 2 7" xfId="16756" xr:uid="{D4D67B3E-AF94-439B-832D-4CD7A5A81BBC}"/>
    <cellStyle name="Normal 23 12 3" xfId="915" xr:uid="{00000000-0005-0000-0000-000025140000}"/>
    <cellStyle name="Normal 23 12 3 2" xfId="2263" xr:uid="{00000000-0005-0000-0000-000026140000}"/>
    <cellStyle name="Normal 23 12 3 2 2" xfId="4959" xr:uid="{00000000-0005-0000-0000-000027140000}"/>
    <cellStyle name="Normal 23 12 3 2 2 2" xfId="13047" xr:uid="{C200D682-CEB8-4EFE-B119-05622C764949}"/>
    <cellStyle name="Normal 23 12 3 2 2 2 2" xfId="29223" xr:uid="{341A18A5-19DB-4BE9-A14C-67DFB9D7560C}"/>
    <cellStyle name="Normal 23 12 3 2 2 3" xfId="21135" xr:uid="{759950FF-30D9-4316-B169-9718D36AA394}"/>
    <cellStyle name="Normal 23 12 3 2 3" xfId="7653" xr:uid="{00000000-0005-0000-0000-000028140000}"/>
    <cellStyle name="Normal 23 12 3 2 3 2" xfId="15741" xr:uid="{AA643203-E725-45A2-B90B-2D632ABD8FCE}"/>
    <cellStyle name="Normal 23 12 3 2 3 2 2" xfId="31917" xr:uid="{595E67DE-FB44-4499-9F9D-23A02B2AD858}"/>
    <cellStyle name="Normal 23 12 3 2 3 3" xfId="23829" xr:uid="{E0668782-790F-4FAB-A08E-D0A57406513E}"/>
    <cellStyle name="Normal 23 12 3 2 4" xfId="10351" xr:uid="{43D042DF-8A14-4073-A641-1A20730597A6}"/>
    <cellStyle name="Normal 23 12 3 2 4 2" xfId="26527" xr:uid="{4F7D029A-CC04-48B6-8A40-C547013D35A3}"/>
    <cellStyle name="Normal 23 12 3 2 5" xfId="18439" xr:uid="{2F0EB230-B311-4C48-BD32-7A311CCCCE08}"/>
    <cellStyle name="Normal 23 12 3 3" xfId="3612" xr:uid="{00000000-0005-0000-0000-000029140000}"/>
    <cellStyle name="Normal 23 12 3 3 2" xfId="11700" xr:uid="{32F13CA5-E510-442A-A431-48397CC8C3B3}"/>
    <cellStyle name="Normal 23 12 3 3 2 2" xfId="27876" xr:uid="{53DB653F-8D83-4DC6-B1BB-CE2965B7FA12}"/>
    <cellStyle name="Normal 23 12 3 3 3" xfId="19788" xr:uid="{FBB12ED9-0DA6-4580-B5C7-84FA0A886F40}"/>
    <cellStyle name="Normal 23 12 3 4" xfId="6306" xr:uid="{00000000-0005-0000-0000-00002A140000}"/>
    <cellStyle name="Normal 23 12 3 4 2" xfId="14394" xr:uid="{5647C554-6350-4075-B8B2-B76CBFD50EAE}"/>
    <cellStyle name="Normal 23 12 3 4 2 2" xfId="30570" xr:uid="{2ACB776B-1F97-4614-8883-C20831F4625D}"/>
    <cellStyle name="Normal 23 12 3 4 3" xfId="22482" xr:uid="{C84B1FD2-6412-4218-ABBF-2C08369074B4}"/>
    <cellStyle name="Normal 23 12 3 5" xfId="9004" xr:uid="{D172D657-D0A2-4816-BFD6-B8390592D4EC}"/>
    <cellStyle name="Normal 23 12 3 5 2" xfId="25180" xr:uid="{F45591C4-6446-489F-8944-1D208272A168}"/>
    <cellStyle name="Normal 23 12 3 6" xfId="17092" xr:uid="{E29A575C-4285-40F8-8D1D-BF810C9857CF}"/>
    <cellStyle name="Normal 23 12 4" xfId="1591" xr:uid="{00000000-0005-0000-0000-00002B140000}"/>
    <cellStyle name="Normal 23 12 4 2" xfId="4287" xr:uid="{00000000-0005-0000-0000-00002C140000}"/>
    <cellStyle name="Normal 23 12 4 2 2" xfId="12375" xr:uid="{499E6A9C-1147-42D5-8EDF-14CE103A99A5}"/>
    <cellStyle name="Normal 23 12 4 2 2 2" xfId="28551" xr:uid="{D8FE46CF-A321-4710-9A0B-750C797536EE}"/>
    <cellStyle name="Normal 23 12 4 2 3" xfId="20463" xr:uid="{98A7DC79-DA0F-41F3-80E8-5ABB927889CB}"/>
    <cellStyle name="Normal 23 12 4 3" xfId="6981" xr:uid="{00000000-0005-0000-0000-00002D140000}"/>
    <cellStyle name="Normal 23 12 4 3 2" xfId="15069" xr:uid="{A015BBFF-4709-4A6A-8A9A-8F36C9623A11}"/>
    <cellStyle name="Normal 23 12 4 3 2 2" xfId="31245" xr:uid="{4E4B51C7-7392-414B-B66C-F85C760112D3}"/>
    <cellStyle name="Normal 23 12 4 3 3" xfId="23157" xr:uid="{26F2EDCD-C4F6-4AE8-9FDA-16AD3026FF4E}"/>
    <cellStyle name="Normal 23 12 4 4" xfId="9679" xr:uid="{C8F27BE6-B883-4A85-8189-D9A8D5FB7A36}"/>
    <cellStyle name="Normal 23 12 4 4 2" xfId="25855" xr:uid="{CD612171-7027-40BA-A544-43B99B81F296}"/>
    <cellStyle name="Normal 23 12 4 5" xfId="17767" xr:uid="{344B0C88-01CB-40FF-85D1-15EA3AE54B80}"/>
    <cellStyle name="Normal 23 12 5" xfId="2940" xr:uid="{00000000-0005-0000-0000-00002E140000}"/>
    <cellStyle name="Normal 23 12 5 2" xfId="11028" xr:uid="{BE1A84E2-3012-4B95-8655-D44131AB43F3}"/>
    <cellStyle name="Normal 23 12 5 2 2" xfId="27204" xr:uid="{CEE6D464-6461-480A-A4AE-F5530C1D2FB6}"/>
    <cellStyle name="Normal 23 12 5 3" xfId="19116" xr:uid="{89E429E4-AC7E-4B83-8D73-15EA1F122BCD}"/>
    <cellStyle name="Normal 23 12 6" xfId="5634" xr:uid="{00000000-0005-0000-0000-00002F140000}"/>
    <cellStyle name="Normal 23 12 6 2" xfId="13722" xr:uid="{4EAACA86-05F0-43D2-878B-6B5729B8D04F}"/>
    <cellStyle name="Normal 23 12 6 2 2" xfId="29898" xr:uid="{DBFB9439-E57A-4860-AC22-4EBE45135619}"/>
    <cellStyle name="Normal 23 12 6 3" xfId="21810" xr:uid="{D9C3CBE7-E495-4B70-9CA0-9F9250196FF5}"/>
    <cellStyle name="Normal 23 12 7" xfId="8332" xr:uid="{4B3FDC47-28B4-4AD0-8470-D2D1442896F6}"/>
    <cellStyle name="Normal 23 12 7 2" xfId="24508" xr:uid="{03A5377C-45B0-4EAE-B664-F2CFA21964F9}"/>
    <cellStyle name="Normal 23 12 8" xfId="16420" xr:uid="{0A5853CF-3C74-4A3C-AF77-794F16EE16F5}"/>
    <cellStyle name="Normal 23 13" xfId="367" xr:uid="{00000000-0005-0000-0000-000030140000}"/>
    <cellStyle name="Normal 23 13 2" xfId="721" xr:uid="{00000000-0005-0000-0000-000031140000}"/>
    <cellStyle name="Normal 23 13 2 2" xfId="1396" xr:uid="{00000000-0005-0000-0000-000032140000}"/>
    <cellStyle name="Normal 23 13 2 2 2" xfId="2744" xr:uid="{00000000-0005-0000-0000-000033140000}"/>
    <cellStyle name="Normal 23 13 2 2 2 2" xfId="5440" xr:uid="{00000000-0005-0000-0000-000034140000}"/>
    <cellStyle name="Normal 23 13 2 2 2 2 2" xfId="13528" xr:uid="{146CAB6E-8A61-4FF0-9D63-0C84ABEF2220}"/>
    <cellStyle name="Normal 23 13 2 2 2 2 2 2" xfId="29704" xr:uid="{CE2F8D5F-B1A1-43A9-B6C7-F06A11DE94D0}"/>
    <cellStyle name="Normal 23 13 2 2 2 2 3" xfId="21616" xr:uid="{F3C98915-2A38-41E1-9DEC-29ADDABF8223}"/>
    <cellStyle name="Normal 23 13 2 2 2 3" xfId="8134" xr:uid="{00000000-0005-0000-0000-000035140000}"/>
    <cellStyle name="Normal 23 13 2 2 2 3 2" xfId="16222" xr:uid="{5445D52E-4CCA-4D3E-BA95-E802AF089167}"/>
    <cellStyle name="Normal 23 13 2 2 2 3 2 2" xfId="32398" xr:uid="{E00C1377-436C-474F-BDA6-DB97F3A0F862}"/>
    <cellStyle name="Normal 23 13 2 2 2 3 3" xfId="24310" xr:uid="{B14F9318-FBFC-41B7-891B-8BAD86671DDC}"/>
    <cellStyle name="Normal 23 13 2 2 2 4" xfId="10832" xr:uid="{0EB61DE8-A2E8-4FC4-9DC9-840DFB2F86D2}"/>
    <cellStyle name="Normal 23 13 2 2 2 4 2" xfId="27008" xr:uid="{206897E3-7E53-4A0B-A1BC-3F1F4B94B174}"/>
    <cellStyle name="Normal 23 13 2 2 2 5" xfId="18920" xr:uid="{7005388F-6E37-4680-BEE1-F11482A46A28}"/>
    <cellStyle name="Normal 23 13 2 2 3" xfId="4093" xr:uid="{00000000-0005-0000-0000-000036140000}"/>
    <cellStyle name="Normal 23 13 2 2 3 2" xfId="12181" xr:uid="{90414CEF-0380-4596-8C3C-58C64C4B5D53}"/>
    <cellStyle name="Normal 23 13 2 2 3 2 2" xfId="28357" xr:uid="{2B01B7D4-AADF-4A9E-A8A7-03D1638AD94F}"/>
    <cellStyle name="Normal 23 13 2 2 3 3" xfId="20269" xr:uid="{BD551F2C-EE49-42F5-A291-8AB6A7ADDF84}"/>
    <cellStyle name="Normal 23 13 2 2 4" xfId="6787" xr:uid="{00000000-0005-0000-0000-000037140000}"/>
    <cellStyle name="Normal 23 13 2 2 4 2" xfId="14875" xr:uid="{E2D7BAE3-6826-49DC-8197-0B9795FA12FC}"/>
    <cellStyle name="Normal 23 13 2 2 4 2 2" xfId="31051" xr:uid="{C64B03BB-B046-441C-9950-469C35A85689}"/>
    <cellStyle name="Normal 23 13 2 2 4 3" xfId="22963" xr:uid="{C0046CF4-4A75-4E4A-9862-59D208236520}"/>
    <cellStyle name="Normal 23 13 2 2 5" xfId="9485" xr:uid="{0113DBC8-1B17-4CB5-9B0F-8D90A0228F7A}"/>
    <cellStyle name="Normal 23 13 2 2 5 2" xfId="25661" xr:uid="{59A06708-46CC-48BB-B2FA-680EDBBEE7CD}"/>
    <cellStyle name="Normal 23 13 2 2 6" xfId="17573" xr:uid="{7A5790FD-7AEB-41F9-A9D9-9C3DE873672C}"/>
    <cellStyle name="Normal 23 13 2 3" xfId="2072" xr:uid="{00000000-0005-0000-0000-000038140000}"/>
    <cellStyle name="Normal 23 13 2 3 2" xfId="4768" xr:uid="{00000000-0005-0000-0000-000039140000}"/>
    <cellStyle name="Normal 23 13 2 3 2 2" xfId="12856" xr:uid="{CEF3C07F-224C-4F78-B51F-A12A32127A05}"/>
    <cellStyle name="Normal 23 13 2 3 2 2 2" xfId="29032" xr:uid="{0EB70ABE-832E-4B0B-97E7-E2D17F37CA18}"/>
    <cellStyle name="Normal 23 13 2 3 2 3" xfId="20944" xr:uid="{7905E39A-F27D-4EF4-820A-8DB4C6E5A769}"/>
    <cellStyle name="Normal 23 13 2 3 3" xfId="7462" xr:uid="{00000000-0005-0000-0000-00003A140000}"/>
    <cellStyle name="Normal 23 13 2 3 3 2" xfId="15550" xr:uid="{03221F0A-900E-4CB9-98A1-53B17751C808}"/>
    <cellStyle name="Normal 23 13 2 3 3 2 2" xfId="31726" xr:uid="{3C890945-C3BA-4EE6-98CF-D07080E86B73}"/>
    <cellStyle name="Normal 23 13 2 3 3 3" xfId="23638" xr:uid="{D06BA608-D0EC-49C4-8534-56F102D077FC}"/>
    <cellStyle name="Normal 23 13 2 3 4" xfId="10160" xr:uid="{98935FB8-67A8-4D5A-835A-7CBB90895065}"/>
    <cellStyle name="Normal 23 13 2 3 4 2" xfId="26336" xr:uid="{FEABEEBF-4353-43DD-99B9-A9784312B5FF}"/>
    <cellStyle name="Normal 23 13 2 3 5" xfId="18248" xr:uid="{FAE41E28-AD87-4561-9C95-D77AB655783E}"/>
    <cellStyle name="Normal 23 13 2 4" xfId="3421" xr:uid="{00000000-0005-0000-0000-00003B140000}"/>
    <cellStyle name="Normal 23 13 2 4 2" xfId="11509" xr:uid="{015BA055-DB81-48E0-8960-3856A97F0333}"/>
    <cellStyle name="Normal 23 13 2 4 2 2" xfId="27685" xr:uid="{F687411B-1F14-4D56-B985-E1BE84221AE7}"/>
    <cellStyle name="Normal 23 13 2 4 3" xfId="19597" xr:uid="{B015253B-9A11-43EC-B1C4-7DB4272FC6B6}"/>
    <cellStyle name="Normal 23 13 2 5" xfId="6115" xr:uid="{00000000-0005-0000-0000-00003C140000}"/>
    <cellStyle name="Normal 23 13 2 5 2" xfId="14203" xr:uid="{0CE2F105-20D5-4103-B5DF-F0514207CA8F}"/>
    <cellStyle name="Normal 23 13 2 5 2 2" xfId="30379" xr:uid="{0E7F1BBE-8991-44C3-9F0D-03022087C437}"/>
    <cellStyle name="Normal 23 13 2 5 3" xfId="22291" xr:uid="{A49FE222-F5C7-432F-BDE8-015EFF23D86D}"/>
    <cellStyle name="Normal 23 13 2 6" xfId="8813" xr:uid="{5CA4BDF3-CD97-4C72-8C8F-E34E03C95696}"/>
    <cellStyle name="Normal 23 13 2 6 2" xfId="24989" xr:uid="{7C38C4E4-8FD2-477B-93A6-4D9B87ABC2B9}"/>
    <cellStyle name="Normal 23 13 2 7" xfId="16901" xr:uid="{F0C423CD-54DD-41CC-907A-8D902FAC8D67}"/>
    <cellStyle name="Normal 23 13 3" xfId="1060" xr:uid="{00000000-0005-0000-0000-00003D140000}"/>
    <cellStyle name="Normal 23 13 3 2" xfId="2408" xr:uid="{00000000-0005-0000-0000-00003E140000}"/>
    <cellStyle name="Normal 23 13 3 2 2" xfId="5104" xr:uid="{00000000-0005-0000-0000-00003F140000}"/>
    <cellStyle name="Normal 23 13 3 2 2 2" xfId="13192" xr:uid="{AE80DF98-5EB9-48C7-80E5-57004EC4D964}"/>
    <cellStyle name="Normal 23 13 3 2 2 2 2" xfId="29368" xr:uid="{346FF490-FB7B-44F2-826B-C0D3725A2811}"/>
    <cellStyle name="Normal 23 13 3 2 2 3" xfId="21280" xr:uid="{04E12506-9AFF-4BF3-8A39-585EE26D825C}"/>
    <cellStyle name="Normal 23 13 3 2 3" xfId="7798" xr:uid="{00000000-0005-0000-0000-000040140000}"/>
    <cellStyle name="Normal 23 13 3 2 3 2" xfId="15886" xr:uid="{62F3EC07-258D-45CD-AE67-0D4D8DEF3A0C}"/>
    <cellStyle name="Normal 23 13 3 2 3 2 2" xfId="32062" xr:uid="{F74B80EF-0F0D-4E8A-95C2-3F3EC67BBEBB}"/>
    <cellStyle name="Normal 23 13 3 2 3 3" xfId="23974" xr:uid="{08CE39FB-012C-463A-89E7-CAB11613E216}"/>
    <cellStyle name="Normal 23 13 3 2 4" xfId="10496" xr:uid="{E52B67B7-5B2F-4509-A724-9E4852B771FB}"/>
    <cellStyle name="Normal 23 13 3 2 4 2" xfId="26672" xr:uid="{ACA3F05C-0D97-406A-8060-03132784C176}"/>
    <cellStyle name="Normal 23 13 3 2 5" xfId="18584" xr:uid="{2A458DBE-3DA2-4DCB-A49E-DDCE8F0EAF31}"/>
    <cellStyle name="Normal 23 13 3 3" xfId="3757" xr:uid="{00000000-0005-0000-0000-000041140000}"/>
    <cellStyle name="Normal 23 13 3 3 2" xfId="11845" xr:uid="{3E0C14E2-C0AC-45FF-BCE6-EB54CBBE91B9}"/>
    <cellStyle name="Normal 23 13 3 3 2 2" xfId="28021" xr:uid="{F48D06BB-3012-4629-A7D6-FD8A4610827A}"/>
    <cellStyle name="Normal 23 13 3 3 3" xfId="19933" xr:uid="{2F13E75C-AF8D-4A07-87AD-D519E8AAC373}"/>
    <cellStyle name="Normal 23 13 3 4" xfId="6451" xr:uid="{00000000-0005-0000-0000-000042140000}"/>
    <cellStyle name="Normal 23 13 3 4 2" xfId="14539" xr:uid="{188B9E80-F88E-4BCB-9B7F-449FE619690A}"/>
    <cellStyle name="Normal 23 13 3 4 2 2" xfId="30715" xr:uid="{7846F5A2-E189-44A8-9BAE-11CA3458F595}"/>
    <cellStyle name="Normal 23 13 3 4 3" xfId="22627" xr:uid="{FFFE221F-0F19-4642-9805-9B623B7AC30D}"/>
    <cellStyle name="Normal 23 13 3 5" xfId="9149" xr:uid="{38284D8B-46E8-4F5F-959D-8572E69D5369}"/>
    <cellStyle name="Normal 23 13 3 5 2" xfId="25325" xr:uid="{C640BB79-0442-40BA-B532-51C7ECD6E5C4}"/>
    <cellStyle name="Normal 23 13 3 6" xfId="17237" xr:uid="{07787DBB-5233-4EA5-A661-B098C40AFAEF}"/>
    <cellStyle name="Normal 23 13 4" xfId="1736" xr:uid="{00000000-0005-0000-0000-000043140000}"/>
    <cellStyle name="Normal 23 13 4 2" xfId="4432" xr:uid="{00000000-0005-0000-0000-000044140000}"/>
    <cellStyle name="Normal 23 13 4 2 2" xfId="12520" xr:uid="{B6386735-9BB8-4C75-BC39-6834D2CE20B6}"/>
    <cellStyle name="Normal 23 13 4 2 2 2" xfId="28696" xr:uid="{04861825-B105-417A-A017-4BB79839F1C0}"/>
    <cellStyle name="Normal 23 13 4 2 3" xfId="20608" xr:uid="{10988D46-0937-4A1D-B948-5836D4E729BB}"/>
    <cellStyle name="Normal 23 13 4 3" xfId="7126" xr:uid="{00000000-0005-0000-0000-000045140000}"/>
    <cellStyle name="Normal 23 13 4 3 2" xfId="15214" xr:uid="{5F1ABDEF-E29C-4635-B971-550A226A3AA2}"/>
    <cellStyle name="Normal 23 13 4 3 2 2" xfId="31390" xr:uid="{4AD4D97D-C1CA-47D7-B534-1D23604C8BFE}"/>
    <cellStyle name="Normal 23 13 4 3 3" xfId="23302" xr:uid="{365BB136-CC5F-42C8-8BFA-2FBA22F85028}"/>
    <cellStyle name="Normal 23 13 4 4" xfId="9824" xr:uid="{67CF86C1-CB64-495B-AAE6-F03C80750099}"/>
    <cellStyle name="Normal 23 13 4 4 2" xfId="26000" xr:uid="{A2D44F5C-CC94-4D7E-9E6A-2919B6B9966D}"/>
    <cellStyle name="Normal 23 13 4 5" xfId="17912" xr:uid="{BA944AA4-C44F-42A6-9DBD-2B0FC4C5D59F}"/>
    <cellStyle name="Normal 23 13 5" xfId="3085" xr:uid="{00000000-0005-0000-0000-000046140000}"/>
    <cellStyle name="Normal 23 13 5 2" xfId="11173" xr:uid="{11E89A20-8EFD-492B-8C7F-05A8FA734700}"/>
    <cellStyle name="Normal 23 13 5 2 2" xfId="27349" xr:uid="{6814BD54-D6BC-4BAB-AFA6-75208F200840}"/>
    <cellStyle name="Normal 23 13 5 3" xfId="19261" xr:uid="{CC8075C8-448A-4A6C-82F6-CA5C51B8522A}"/>
    <cellStyle name="Normal 23 13 6" xfId="5779" xr:uid="{00000000-0005-0000-0000-000047140000}"/>
    <cellStyle name="Normal 23 13 6 2" xfId="13867" xr:uid="{95E486D2-37AB-4023-AFEE-C8B594B61E12}"/>
    <cellStyle name="Normal 23 13 6 2 2" xfId="30043" xr:uid="{1AAA3B57-D747-43D5-91C1-15E32AD993AC}"/>
    <cellStyle name="Normal 23 13 6 3" xfId="21955" xr:uid="{48F9B5BE-8D2F-4B4D-8B5D-710797A777AB}"/>
    <cellStyle name="Normal 23 13 7" xfId="8477" xr:uid="{152DDD71-D3B0-4430-9849-6014E472ED1F}"/>
    <cellStyle name="Normal 23 13 7 2" xfId="24653" xr:uid="{5A3C97B6-E9C8-4E86-A5C0-C7D3B171C107}"/>
    <cellStyle name="Normal 23 13 8" xfId="16565" xr:uid="{6C3F525B-D0FD-4277-9EA7-8ADEBCED519C}"/>
    <cellStyle name="Normal 23 14" xfId="247" xr:uid="{00000000-0005-0000-0000-000048140000}"/>
    <cellStyle name="Normal 23 14 2" xfId="623" xr:uid="{00000000-0005-0000-0000-000049140000}"/>
    <cellStyle name="Normal 23 14 2 2" xfId="1298" xr:uid="{00000000-0005-0000-0000-00004A140000}"/>
    <cellStyle name="Normal 23 14 2 2 2" xfId="2646" xr:uid="{00000000-0005-0000-0000-00004B140000}"/>
    <cellStyle name="Normal 23 14 2 2 2 2" xfId="5342" xr:uid="{00000000-0005-0000-0000-00004C140000}"/>
    <cellStyle name="Normal 23 14 2 2 2 2 2" xfId="13430" xr:uid="{DACFCB3A-B54B-40D7-9D2C-004121E835AF}"/>
    <cellStyle name="Normal 23 14 2 2 2 2 2 2" xfId="29606" xr:uid="{FA74373E-7634-43B9-A929-E98BC26B2B46}"/>
    <cellStyle name="Normal 23 14 2 2 2 2 3" xfId="21518" xr:uid="{4217BB9C-7BC4-4B3D-99FB-24E88CA2FF01}"/>
    <cellStyle name="Normal 23 14 2 2 2 3" xfId="8036" xr:uid="{00000000-0005-0000-0000-00004D140000}"/>
    <cellStyle name="Normal 23 14 2 2 2 3 2" xfId="16124" xr:uid="{FB22B55D-EFD1-4C27-BA14-F863297BE43E}"/>
    <cellStyle name="Normal 23 14 2 2 2 3 2 2" xfId="32300" xr:uid="{1B6E1A8D-A80C-4BA1-AA46-5DF707D89356}"/>
    <cellStyle name="Normal 23 14 2 2 2 3 3" xfId="24212" xr:uid="{85E0522C-9B84-44BE-B357-D279D7989257}"/>
    <cellStyle name="Normal 23 14 2 2 2 4" xfId="10734" xr:uid="{3C7B64CA-9B89-4762-A59F-7AA028DAE8A9}"/>
    <cellStyle name="Normal 23 14 2 2 2 4 2" xfId="26910" xr:uid="{0EB084EA-EEE9-41A0-888B-7890F1503A18}"/>
    <cellStyle name="Normal 23 14 2 2 2 5" xfId="18822" xr:uid="{743FF5D3-84E1-4022-87F9-1DC36F78393A}"/>
    <cellStyle name="Normal 23 14 2 2 3" xfId="3995" xr:uid="{00000000-0005-0000-0000-00004E140000}"/>
    <cellStyle name="Normal 23 14 2 2 3 2" xfId="12083" xr:uid="{28432A49-CD38-49B2-8983-2226BC09C167}"/>
    <cellStyle name="Normal 23 14 2 2 3 2 2" xfId="28259" xr:uid="{A6C166EF-CA67-4B95-9348-1B71601A9E7B}"/>
    <cellStyle name="Normal 23 14 2 2 3 3" xfId="20171" xr:uid="{F6967020-325F-44A0-8606-00948CE141ED}"/>
    <cellStyle name="Normal 23 14 2 2 4" xfId="6689" xr:uid="{00000000-0005-0000-0000-00004F140000}"/>
    <cellStyle name="Normal 23 14 2 2 4 2" xfId="14777" xr:uid="{4D43F752-D219-4F99-B48B-C4D234A0DD2C}"/>
    <cellStyle name="Normal 23 14 2 2 4 2 2" xfId="30953" xr:uid="{04E42F63-CFF4-4242-9F4C-AE9844B5280C}"/>
    <cellStyle name="Normal 23 14 2 2 4 3" xfId="22865" xr:uid="{5B402D8B-1EA9-4D38-8427-5319DFDFEEB6}"/>
    <cellStyle name="Normal 23 14 2 2 5" xfId="9387" xr:uid="{1DD808C0-7276-45D5-9C86-965168AD2434}"/>
    <cellStyle name="Normal 23 14 2 2 5 2" xfId="25563" xr:uid="{5B7898B5-9C70-4513-AD79-659B2120C948}"/>
    <cellStyle name="Normal 23 14 2 2 6" xfId="17475" xr:uid="{6C1B3371-1036-4972-BFCF-DE89A9F3B030}"/>
    <cellStyle name="Normal 23 14 2 3" xfId="1974" xr:uid="{00000000-0005-0000-0000-000050140000}"/>
    <cellStyle name="Normal 23 14 2 3 2" xfId="4670" xr:uid="{00000000-0005-0000-0000-000051140000}"/>
    <cellStyle name="Normal 23 14 2 3 2 2" xfId="12758" xr:uid="{739884AB-1ED6-42FA-9E14-95B01A13E145}"/>
    <cellStyle name="Normal 23 14 2 3 2 2 2" xfId="28934" xr:uid="{FA053877-F2C8-4A88-A4AC-C08E7FB09DCF}"/>
    <cellStyle name="Normal 23 14 2 3 2 3" xfId="20846" xr:uid="{F9611591-F6B1-402E-BE11-D0EB50F546D3}"/>
    <cellStyle name="Normal 23 14 2 3 3" xfId="7364" xr:uid="{00000000-0005-0000-0000-000052140000}"/>
    <cellStyle name="Normal 23 14 2 3 3 2" xfId="15452" xr:uid="{60954797-0B72-4AE4-B8CD-98D0AF1E1618}"/>
    <cellStyle name="Normal 23 14 2 3 3 2 2" xfId="31628" xr:uid="{8EA7D29E-73EC-4A95-A980-EE4C659E2BDF}"/>
    <cellStyle name="Normal 23 14 2 3 3 3" xfId="23540" xr:uid="{9CAEC88C-5C40-42DF-973E-E8548C7D971F}"/>
    <cellStyle name="Normal 23 14 2 3 4" xfId="10062" xr:uid="{AE350942-554A-49AB-965E-B2D17D11679C}"/>
    <cellStyle name="Normal 23 14 2 3 4 2" xfId="26238" xr:uid="{DD6A13FC-5E40-4418-804C-AA604EF0FC08}"/>
    <cellStyle name="Normal 23 14 2 3 5" xfId="18150" xr:uid="{D22A2DF2-78BD-406A-BEF5-1BFB6D6FA44B}"/>
    <cellStyle name="Normal 23 14 2 4" xfId="3323" xr:uid="{00000000-0005-0000-0000-000053140000}"/>
    <cellStyle name="Normal 23 14 2 4 2" xfId="11411" xr:uid="{E65EC11C-EEE8-4E8F-B229-E3D29B1B86FC}"/>
    <cellStyle name="Normal 23 14 2 4 2 2" xfId="27587" xr:uid="{2DCBBFA1-A8F7-4B4B-905A-8E083B7BE230}"/>
    <cellStyle name="Normal 23 14 2 4 3" xfId="19499" xr:uid="{66D0A87B-0E61-4B52-8815-2D23A8BD48AF}"/>
    <cellStyle name="Normal 23 14 2 5" xfId="6017" xr:uid="{00000000-0005-0000-0000-000054140000}"/>
    <cellStyle name="Normal 23 14 2 5 2" xfId="14105" xr:uid="{C49A74A4-A906-4B0C-865E-D829E8AE09AD}"/>
    <cellStyle name="Normal 23 14 2 5 2 2" xfId="30281" xr:uid="{EAB0EE61-EC37-48AC-A4DA-48B0EC20BD69}"/>
    <cellStyle name="Normal 23 14 2 5 3" xfId="22193" xr:uid="{DA62A58F-A0EB-49CA-B952-1054C1CDB8A0}"/>
    <cellStyle name="Normal 23 14 2 6" xfId="8715" xr:uid="{510F2AAC-8A0E-4EC4-A2E6-06392CDF7EDA}"/>
    <cellStyle name="Normal 23 14 2 6 2" xfId="24891" xr:uid="{1F3AB90D-6D67-4692-8318-F833B86A471C}"/>
    <cellStyle name="Normal 23 14 2 7" xfId="16803" xr:uid="{90F141BD-8715-4097-BB74-825AA38C217A}"/>
    <cellStyle name="Normal 23 14 3" xfId="962" xr:uid="{00000000-0005-0000-0000-000055140000}"/>
    <cellStyle name="Normal 23 14 3 2" xfId="2310" xr:uid="{00000000-0005-0000-0000-000056140000}"/>
    <cellStyle name="Normal 23 14 3 2 2" xfId="5006" xr:uid="{00000000-0005-0000-0000-000057140000}"/>
    <cellStyle name="Normal 23 14 3 2 2 2" xfId="13094" xr:uid="{0C41B544-35C4-482A-853B-050FE4AE67CA}"/>
    <cellStyle name="Normal 23 14 3 2 2 2 2" xfId="29270" xr:uid="{05898473-24F2-46E6-A50B-29F7C17497F2}"/>
    <cellStyle name="Normal 23 14 3 2 2 3" xfId="21182" xr:uid="{0147D290-CBEF-46AE-B2DB-AD2206331F99}"/>
    <cellStyle name="Normal 23 14 3 2 3" xfId="7700" xr:uid="{00000000-0005-0000-0000-000058140000}"/>
    <cellStyle name="Normal 23 14 3 2 3 2" xfId="15788" xr:uid="{4BDC3C2F-F34C-47A4-8DA0-AD59764186BC}"/>
    <cellStyle name="Normal 23 14 3 2 3 2 2" xfId="31964" xr:uid="{B9B2DC22-E73C-4405-99F0-862D72B365BD}"/>
    <cellStyle name="Normal 23 14 3 2 3 3" xfId="23876" xr:uid="{8911B75A-DCD5-4A5B-A930-08D2B58DA503}"/>
    <cellStyle name="Normal 23 14 3 2 4" xfId="10398" xr:uid="{7E40ACBC-8405-4D3A-AADD-1632EC43A6B9}"/>
    <cellStyle name="Normal 23 14 3 2 4 2" xfId="26574" xr:uid="{6FD53430-2DBA-4211-A688-FDF41A0A4787}"/>
    <cellStyle name="Normal 23 14 3 2 5" xfId="18486" xr:uid="{3842B44A-3997-41DD-AA28-868DD94BF4F7}"/>
    <cellStyle name="Normal 23 14 3 3" xfId="3659" xr:uid="{00000000-0005-0000-0000-000059140000}"/>
    <cellStyle name="Normal 23 14 3 3 2" xfId="11747" xr:uid="{FCA11AAB-5E77-49C9-A217-CA81705EBCBF}"/>
    <cellStyle name="Normal 23 14 3 3 2 2" xfId="27923" xr:uid="{A5ED2DD0-2F70-4B2A-A413-F0C87B0227C6}"/>
    <cellStyle name="Normal 23 14 3 3 3" xfId="19835" xr:uid="{E7BB6E3D-870D-463F-A785-F4BAAFDFE493}"/>
    <cellStyle name="Normal 23 14 3 4" xfId="6353" xr:uid="{00000000-0005-0000-0000-00005A140000}"/>
    <cellStyle name="Normal 23 14 3 4 2" xfId="14441" xr:uid="{49C04BBB-577D-4CD5-A61D-20713574B46E}"/>
    <cellStyle name="Normal 23 14 3 4 2 2" xfId="30617" xr:uid="{4B12D4D4-90CB-429D-8748-9D64EC790677}"/>
    <cellStyle name="Normal 23 14 3 4 3" xfId="22529" xr:uid="{BF8D573D-A7F0-4513-B5C4-0E72B6D5CB1D}"/>
    <cellStyle name="Normal 23 14 3 5" xfId="9051" xr:uid="{0935E77D-757C-4B5D-9B6E-1CC1BFBB204B}"/>
    <cellStyle name="Normal 23 14 3 5 2" xfId="25227" xr:uid="{F239D13C-EBD3-4068-9A6A-6B30E364C25E}"/>
    <cellStyle name="Normal 23 14 3 6" xfId="17139" xr:uid="{AE6968CB-C4FD-4CFF-BFCF-7A45C30D04DE}"/>
    <cellStyle name="Normal 23 14 4" xfId="1638" xr:uid="{00000000-0005-0000-0000-00005B140000}"/>
    <cellStyle name="Normal 23 14 4 2" xfId="4334" xr:uid="{00000000-0005-0000-0000-00005C140000}"/>
    <cellStyle name="Normal 23 14 4 2 2" xfId="12422" xr:uid="{E756CE8C-A65B-4CDF-BDB8-8EB0F8A39092}"/>
    <cellStyle name="Normal 23 14 4 2 2 2" xfId="28598" xr:uid="{A30F8ED1-C18C-40F8-A247-9A2588B820F0}"/>
    <cellStyle name="Normal 23 14 4 2 3" xfId="20510" xr:uid="{7961285A-9369-48DA-8D38-5C3E15712D9B}"/>
    <cellStyle name="Normal 23 14 4 3" xfId="7028" xr:uid="{00000000-0005-0000-0000-00005D140000}"/>
    <cellStyle name="Normal 23 14 4 3 2" xfId="15116" xr:uid="{3A1C3257-6FEB-4381-B160-8C2F01268B7B}"/>
    <cellStyle name="Normal 23 14 4 3 2 2" xfId="31292" xr:uid="{81EF142A-F7D6-43B4-AF94-B766F301EE94}"/>
    <cellStyle name="Normal 23 14 4 3 3" xfId="23204" xr:uid="{92438F4E-7FFD-4945-9231-B5FB5C8F10AF}"/>
    <cellStyle name="Normal 23 14 4 4" xfId="9726" xr:uid="{4D17B8A0-613E-4137-881B-52F271D4D002}"/>
    <cellStyle name="Normal 23 14 4 4 2" xfId="25902" xr:uid="{C8045695-2ADB-4F44-9D4C-9B6EF862D53A}"/>
    <cellStyle name="Normal 23 14 4 5" xfId="17814" xr:uid="{0DFE5C8B-8D89-41CD-A123-C43305604EB0}"/>
    <cellStyle name="Normal 23 14 5" xfId="2987" xr:uid="{00000000-0005-0000-0000-00005E140000}"/>
    <cellStyle name="Normal 23 14 5 2" xfId="11075" xr:uid="{4A630EDF-7A75-4DCE-9725-5A83944DA223}"/>
    <cellStyle name="Normal 23 14 5 2 2" xfId="27251" xr:uid="{AB5DC572-5CD0-4100-878E-E25F63A6423D}"/>
    <cellStyle name="Normal 23 14 5 3" xfId="19163" xr:uid="{E7564DB5-DD49-48B6-A744-6046C4E3AD2C}"/>
    <cellStyle name="Normal 23 14 6" xfId="5681" xr:uid="{00000000-0005-0000-0000-00005F140000}"/>
    <cellStyle name="Normal 23 14 6 2" xfId="13769" xr:uid="{E194E360-9A91-4475-AD85-768CE922F925}"/>
    <cellStyle name="Normal 23 14 6 2 2" xfId="29945" xr:uid="{46A3E319-347A-425C-A17E-9464320BB363}"/>
    <cellStyle name="Normal 23 14 6 3" xfId="21857" xr:uid="{904F57E7-F8C5-4D78-B781-D2771B21C782}"/>
    <cellStyle name="Normal 23 14 7" xfId="8379" xr:uid="{39B0DBFE-AF1B-421F-AA78-239B2373DD69}"/>
    <cellStyle name="Normal 23 14 7 2" xfId="24555" xr:uid="{DAF8BB55-E363-48C5-9387-4036D6E3BE91}"/>
    <cellStyle name="Normal 23 14 8" xfId="16467" xr:uid="{97572FC7-6A86-4DD5-BF79-7FB6DBDE70A4}"/>
    <cellStyle name="Normal 23 15" xfId="296" xr:uid="{00000000-0005-0000-0000-000060140000}"/>
    <cellStyle name="Normal 23 15 2" xfId="664" xr:uid="{00000000-0005-0000-0000-000061140000}"/>
    <cellStyle name="Normal 23 15 2 2" xfId="1339" xr:uid="{00000000-0005-0000-0000-000062140000}"/>
    <cellStyle name="Normal 23 15 2 2 2" xfId="2687" xr:uid="{00000000-0005-0000-0000-000063140000}"/>
    <cellStyle name="Normal 23 15 2 2 2 2" xfId="5383" xr:uid="{00000000-0005-0000-0000-000064140000}"/>
    <cellStyle name="Normal 23 15 2 2 2 2 2" xfId="13471" xr:uid="{9AA97C0F-5854-4F5C-92A6-399ACB23567F}"/>
    <cellStyle name="Normal 23 15 2 2 2 2 2 2" xfId="29647" xr:uid="{230F7C72-C371-4EDD-A8D3-324D9CC70AA8}"/>
    <cellStyle name="Normal 23 15 2 2 2 2 3" xfId="21559" xr:uid="{F4AC4ACC-5C78-4C52-96D5-8C0241671040}"/>
    <cellStyle name="Normal 23 15 2 2 2 3" xfId="8077" xr:uid="{00000000-0005-0000-0000-000065140000}"/>
    <cellStyle name="Normal 23 15 2 2 2 3 2" xfId="16165" xr:uid="{0623DDEE-9595-400A-935E-02F2D9D565D8}"/>
    <cellStyle name="Normal 23 15 2 2 2 3 2 2" xfId="32341" xr:uid="{EE1D70A8-54D9-45BF-8227-0707CDC7DCD7}"/>
    <cellStyle name="Normal 23 15 2 2 2 3 3" xfId="24253" xr:uid="{FEE66E6D-AB81-43CD-A445-41492C510FA7}"/>
    <cellStyle name="Normal 23 15 2 2 2 4" xfId="10775" xr:uid="{FF64821F-04FE-44CC-9F07-CA3F5C18CD39}"/>
    <cellStyle name="Normal 23 15 2 2 2 4 2" xfId="26951" xr:uid="{1964224E-47D7-462C-BE01-B56060C238BC}"/>
    <cellStyle name="Normal 23 15 2 2 2 5" xfId="18863" xr:uid="{5BFFBD3E-B2ED-48ED-B61F-57E4AC864945}"/>
    <cellStyle name="Normal 23 15 2 2 3" xfId="4036" xr:uid="{00000000-0005-0000-0000-000066140000}"/>
    <cellStyle name="Normal 23 15 2 2 3 2" xfId="12124" xr:uid="{A84B6C1D-6FAE-4851-A133-FDBCF1594F82}"/>
    <cellStyle name="Normal 23 15 2 2 3 2 2" xfId="28300" xr:uid="{33E0C29E-1DC7-4F03-9896-AAB96E412612}"/>
    <cellStyle name="Normal 23 15 2 2 3 3" xfId="20212" xr:uid="{162125D7-17EE-4B8F-A5FA-91F3CD9B8293}"/>
    <cellStyle name="Normal 23 15 2 2 4" xfId="6730" xr:uid="{00000000-0005-0000-0000-000067140000}"/>
    <cellStyle name="Normal 23 15 2 2 4 2" xfId="14818" xr:uid="{856EB146-889C-4239-911F-FEEFA4008328}"/>
    <cellStyle name="Normal 23 15 2 2 4 2 2" xfId="30994" xr:uid="{523C895A-12E4-4102-94B8-50CB505C4D6E}"/>
    <cellStyle name="Normal 23 15 2 2 4 3" xfId="22906" xr:uid="{BAC4A43A-1A22-4146-BA90-01A522E592F3}"/>
    <cellStyle name="Normal 23 15 2 2 5" xfId="9428" xr:uid="{13F8078C-4245-4B8C-8229-75E64A9FF2E2}"/>
    <cellStyle name="Normal 23 15 2 2 5 2" xfId="25604" xr:uid="{D73E083D-4CDD-4132-B8D6-D688A1E421C7}"/>
    <cellStyle name="Normal 23 15 2 2 6" xfId="17516" xr:uid="{98A2D520-5E77-42B1-8F74-08D591211B7C}"/>
    <cellStyle name="Normal 23 15 2 3" xfId="2015" xr:uid="{00000000-0005-0000-0000-000068140000}"/>
    <cellStyle name="Normal 23 15 2 3 2" xfId="4711" xr:uid="{00000000-0005-0000-0000-000069140000}"/>
    <cellStyle name="Normal 23 15 2 3 2 2" xfId="12799" xr:uid="{FC06302A-98F6-453B-B95C-8DB356B4A02A}"/>
    <cellStyle name="Normal 23 15 2 3 2 2 2" xfId="28975" xr:uid="{13B2E1A6-F414-459F-A9CC-5853C20F8194}"/>
    <cellStyle name="Normal 23 15 2 3 2 3" xfId="20887" xr:uid="{0BC0E3F9-C597-48FE-A120-3C37E780F963}"/>
    <cellStyle name="Normal 23 15 2 3 3" xfId="7405" xr:uid="{00000000-0005-0000-0000-00006A140000}"/>
    <cellStyle name="Normal 23 15 2 3 3 2" xfId="15493" xr:uid="{7254B651-6174-49A8-90D4-43B28815B73E}"/>
    <cellStyle name="Normal 23 15 2 3 3 2 2" xfId="31669" xr:uid="{1CBDB19C-48CF-4529-A92F-F526BEE3EDA5}"/>
    <cellStyle name="Normal 23 15 2 3 3 3" xfId="23581" xr:uid="{4EC7B8D2-4480-48A2-A1F0-D84FBC975820}"/>
    <cellStyle name="Normal 23 15 2 3 4" xfId="10103" xr:uid="{65C0892B-7CDE-4863-A7BF-3333FFAF1972}"/>
    <cellStyle name="Normal 23 15 2 3 4 2" xfId="26279" xr:uid="{5B0033E5-40C1-4424-9042-782E571CD14B}"/>
    <cellStyle name="Normal 23 15 2 3 5" xfId="18191" xr:uid="{AF436F0B-5941-4A66-A345-5A9D0358713B}"/>
    <cellStyle name="Normal 23 15 2 4" xfId="3364" xr:uid="{00000000-0005-0000-0000-00006B140000}"/>
    <cellStyle name="Normal 23 15 2 4 2" xfId="11452" xr:uid="{691AD48C-CC66-404B-B44E-9E5F473C9851}"/>
    <cellStyle name="Normal 23 15 2 4 2 2" xfId="27628" xr:uid="{B34127B3-CBA9-4E84-8253-F2A1CA62DEDC}"/>
    <cellStyle name="Normal 23 15 2 4 3" xfId="19540" xr:uid="{B5F45F96-ACE0-4F23-A1F1-3E4D2B4C493E}"/>
    <cellStyle name="Normal 23 15 2 5" xfId="6058" xr:uid="{00000000-0005-0000-0000-00006C140000}"/>
    <cellStyle name="Normal 23 15 2 5 2" xfId="14146" xr:uid="{E2B76A4F-FA7D-453E-A1C4-C985F78469B7}"/>
    <cellStyle name="Normal 23 15 2 5 2 2" xfId="30322" xr:uid="{84AA0EE5-EA44-4E73-906D-B2679482D896}"/>
    <cellStyle name="Normal 23 15 2 5 3" xfId="22234" xr:uid="{4AA3A882-1F20-4848-833C-CD7B035765A6}"/>
    <cellStyle name="Normal 23 15 2 6" xfId="8756" xr:uid="{956087F3-FEF0-4A96-BEE7-A04D555B41BA}"/>
    <cellStyle name="Normal 23 15 2 6 2" xfId="24932" xr:uid="{ED9CA6E8-5F10-4001-BCD5-35DBF646EE87}"/>
    <cellStyle name="Normal 23 15 2 7" xfId="16844" xr:uid="{5DA098BB-E6E6-40FD-AA34-026387DD1FB8}"/>
    <cellStyle name="Normal 23 15 3" xfId="1003" xr:uid="{00000000-0005-0000-0000-00006D140000}"/>
    <cellStyle name="Normal 23 15 3 2" xfId="2351" xr:uid="{00000000-0005-0000-0000-00006E140000}"/>
    <cellStyle name="Normal 23 15 3 2 2" xfId="5047" xr:uid="{00000000-0005-0000-0000-00006F140000}"/>
    <cellStyle name="Normal 23 15 3 2 2 2" xfId="13135" xr:uid="{B74B9976-4315-4D87-80A1-B606B84B501B}"/>
    <cellStyle name="Normal 23 15 3 2 2 2 2" xfId="29311" xr:uid="{9C42657F-7C27-477F-915E-95618231FD41}"/>
    <cellStyle name="Normal 23 15 3 2 2 3" xfId="21223" xr:uid="{EB1A791A-5A27-47E7-A909-31890D670BCC}"/>
    <cellStyle name="Normal 23 15 3 2 3" xfId="7741" xr:uid="{00000000-0005-0000-0000-000070140000}"/>
    <cellStyle name="Normal 23 15 3 2 3 2" xfId="15829" xr:uid="{CD23C21E-91BD-4D2C-84E5-00AEDF87D708}"/>
    <cellStyle name="Normal 23 15 3 2 3 2 2" xfId="32005" xr:uid="{CCE94676-63A7-490C-A0D7-949CD31A5F3B}"/>
    <cellStyle name="Normal 23 15 3 2 3 3" xfId="23917" xr:uid="{48DC2D92-7BA6-486B-B233-BF91183CF3FB}"/>
    <cellStyle name="Normal 23 15 3 2 4" xfId="10439" xr:uid="{52295EF7-1C8E-4597-9842-0FAA79BB1AF0}"/>
    <cellStyle name="Normal 23 15 3 2 4 2" xfId="26615" xr:uid="{7D705386-865D-4865-BA2B-7F2A0B411181}"/>
    <cellStyle name="Normal 23 15 3 2 5" xfId="18527" xr:uid="{70845B04-555B-40FB-8622-C99647928C44}"/>
    <cellStyle name="Normal 23 15 3 3" xfId="3700" xr:uid="{00000000-0005-0000-0000-000071140000}"/>
    <cellStyle name="Normal 23 15 3 3 2" xfId="11788" xr:uid="{F139B5C8-636B-4065-8EF4-9980AE577D51}"/>
    <cellStyle name="Normal 23 15 3 3 2 2" xfId="27964" xr:uid="{F4190400-1EC7-4BF5-AF96-9F024CB71235}"/>
    <cellStyle name="Normal 23 15 3 3 3" xfId="19876" xr:uid="{21635F3D-0161-44B8-ACFB-7E7F1ED58E23}"/>
    <cellStyle name="Normal 23 15 3 4" xfId="6394" xr:uid="{00000000-0005-0000-0000-000072140000}"/>
    <cellStyle name="Normal 23 15 3 4 2" xfId="14482" xr:uid="{3F1ADEE4-88EF-4047-ABC7-E8ED08F646BC}"/>
    <cellStyle name="Normal 23 15 3 4 2 2" xfId="30658" xr:uid="{E88007DE-F98C-4AFB-B6EF-D0BCD9635574}"/>
    <cellStyle name="Normal 23 15 3 4 3" xfId="22570" xr:uid="{5FC68CE1-73EA-4A92-BED7-B6655674528E}"/>
    <cellStyle name="Normal 23 15 3 5" xfId="9092" xr:uid="{907282A8-8BD2-49B3-8AF9-D30AC7243E66}"/>
    <cellStyle name="Normal 23 15 3 5 2" xfId="25268" xr:uid="{60E310E1-BB05-40AB-8EA0-3DCB4CBDAAA0}"/>
    <cellStyle name="Normal 23 15 3 6" xfId="17180" xr:uid="{FBBC45A8-5CFE-460C-B20A-E0BCC05338EE}"/>
    <cellStyle name="Normal 23 15 4" xfId="1679" xr:uid="{00000000-0005-0000-0000-000073140000}"/>
    <cellStyle name="Normal 23 15 4 2" xfId="4375" xr:uid="{00000000-0005-0000-0000-000074140000}"/>
    <cellStyle name="Normal 23 15 4 2 2" xfId="12463" xr:uid="{A8446AF7-E7D5-4CAB-9849-10F73138CC72}"/>
    <cellStyle name="Normal 23 15 4 2 2 2" xfId="28639" xr:uid="{8B98361A-7304-46F4-AD82-F5A283909E84}"/>
    <cellStyle name="Normal 23 15 4 2 3" xfId="20551" xr:uid="{3C52C74A-790D-48A5-9546-632B040E4728}"/>
    <cellStyle name="Normal 23 15 4 3" xfId="7069" xr:uid="{00000000-0005-0000-0000-000075140000}"/>
    <cellStyle name="Normal 23 15 4 3 2" xfId="15157" xr:uid="{D37F0153-EA45-49A0-8BA9-7A839A190A83}"/>
    <cellStyle name="Normal 23 15 4 3 2 2" xfId="31333" xr:uid="{3531226A-F779-4886-9521-7E2748F7563C}"/>
    <cellStyle name="Normal 23 15 4 3 3" xfId="23245" xr:uid="{545463D8-73DF-4AB3-B76A-30121255CD35}"/>
    <cellStyle name="Normal 23 15 4 4" xfId="9767" xr:uid="{EF61AC29-9A14-4F47-8C14-1B6D7D59BC3D}"/>
    <cellStyle name="Normal 23 15 4 4 2" xfId="25943" xr:uid="{8C03B259-9E3E-40F1-834D-6AB817323D80}"/>
    <cellStyle name="Normal 23 15 4 5" xfId="17855" xr:uid="{432A6ED5-B8FB-499E-B872-B573F11193A0}"/>
    <cellStyle name="Normal 23 15 5" xfId="3028" xr:uid="{00000000-0005-0000-0000-000076140000}"/>
    <cellStyle name="Normal 23 15 5 2" xfId="11116" xr:uid="{DF8CCCDB-D447-4C02-914B-6AECBA34C17C}"/>
    <cellStyle name="Normal 23 15 5 2 2" xfId="27292" xr:uid="{F85B68D8-32F6-422F-A14A-0DCCFD21D0E5}"/>
    <cellStyle name="Normal 23 15 5 3" xfId="19204" xr:uid="{C5C66A7A-16A7-4277-8A56-29231E9A3B67}"/>
    <cellStyle name="Normal 23 15 6" xfId="5722" xr:uid="{00000000-0005-0000-0000-000077140000}"/>
    <cellStyle name="Normal 23 15 6 2" xfId="13810" xr:uid="{A777F013-2EBC-48E8-A5B3-C84906C38972}"/>
    <cellStyle name="Normal 23 15 6 2 2" xfId="29986" xr:uid="{CDC43218-E6F2-4A31-86D2-C04AC33E7FE8}"/>
    <cellStyle name="Normal 23 15 6 3" xfId="21898" xr:uid="{86CFE8BA-1FA1-403F-A226-438935C574D3}"/>
    <cellStyle name="Normal 23 15 7" xfId="8420" xr:uid="{40F2B7FC-37F9-4F7C-87FE-01343FA351E4}"/>
    <cellStyle name="Normal 23 15 7 2" xfId="24596" xr:uid="{B7CF4BCB-BF8E-4BA1-B26D-850814062D16}"/>
    <cellStyle name="Normal 23 15 8" xfId="16508" xr:uid="{7CF3A290-6C83-4EE1-B4E9-475FB4017953}"/>
    <cellStyle name="Normal 23 16" xfId="428" xr:uid="{00000000-0005-0000-0000-000078140000}"/>
    <cellStyle name="Normal 23 16 2" xfId="770" xr:uid="{00000000-0005-0000-0000-000079140000}"/>
    <cellStyle name="Normal 23 16 2 2" xfId="1445" xr:uid="{00000000-0005-0000-0000-00007A140000}"/>
    <cellStyle name="Normal 23 16 2 2 2" xfId="2793" xr:uid="{00000000-0005-0000-0000-00007B140000}"/>
    <cellStyle name="Normal 23 16 2 2 2 2" xfId="5489" xr:uid="{00000000-0005-0000-0000-00007C140000}"/>
    <cellStyle name="Normal 23 16 2 2 2 2 2" xfId="13577" xr:uid="{5C741ECE-2925-40C1-B555-4ED794571FB0}"/>
    <cellStyle name="Normal 23 16 2 2 2 2 2 2" xfId="29753" xr:uid="{12AF50F8-A10D-4983-9FFB-0CCF3EA7F007}"/>
    <cellStyle name="Normal 23 16 2 2 2 2 3" xfId="21665" xr:uid="{741E1CBF-2514-435D-B73D-E17D06D03E3D}"/>
    <cellStyle name="Normal 23 16 2 2 2 3" xfId="8183" xr:uid="{00000000-0005-0000-0000-00007D140000}"/>
    <cellStyle name="Normal 23 16 2 2 2 3 2" xfId="16271" xr:uid="{A63ADD66-09B1-4EE2-932C-6E44E6682650}"/>
    <cellStyle name="Normal 23 16 2 2 2 3 2 2" xfId="32447" xr:uid="{6C208DEB-7BF3-43D7-8944-90B72ADE037B}"/>
    <cellStyle name="Normal 23 16 2 2 2 3 3" xfId="24359" xr:uid="{AF911C2F-EFAA-4AEC-A042-F9259DB1E74B}"/>
    <cellStyle name="Normal 23 16 2 2 2 4" xfId="10881" xr:uid="{52951A98-FE0B-4DD2-8F61-E57A75A63F60}"/>
    <cellStyle name="Normal 23 16 2 2 2 4 2" xfId="27057" xr:uid="{6B9C6D1C-F493-42C7-AF3D-CCFDAA079ACE}"/>
    <cellStyle name="Normal 23 16 2 2 2 5" xfId="18969" xr:uid="{32414607-D0EA-4D96-B355-727EE6B16B5F}"/>
    <cellStyle name="Normal 23 16 2 2 3" xfId="4142" xr:uid="{00000000-0005-0000-0000-00007E140000}"/>
    <cellStyle name="Normal 23 16 2 2 3 2" xfId="12230" xr:uid="{5A5543D2-B196-4730-9749-46FC89C8792D}"/>
    <cellStyle name="Normal 23 16 2 2 3 2 2" xfId="28406" xr:uid="{3252A30E-A001-42F2-A799-B7D7F9E30BC4}"/>
    <cellStyle name="Normal 23 16 2 2 3 3" xfId="20318" xr:uid="{254F09CA-032B-4A86-ADBE-E9CEF25B68E8}"/>
    <cellStyle name="Normal 23 16 2 2 4" xfId="6836" xr:uid="{00000000-0005-0000-0000-00007F140000}"/>
    <cellStyle name="Normal 23 16 2 2 4 2" xfId="14924" xr:uid="{B8C61078-C8C2-4FD8-A220-AA569D5C6E0B}"/>
    <cellStyle name="Normal 23 16 2 2 4 2 2" xfId="31100" xr:uid="{88F33D53-4B74-4E18-9284-EC9E495F258B}"/>
    <cellStyle name="Normal 23 16 2 2 4 3" xfId="23012" xr:uid="{62EFE850-5E48-4E96-B5AF-E07FC7D6F059}"/>
    <cellStyle name="Normal 23 16 2 2 5" xfId="9534" xr:uid="{05964ABD-9D5F-43E2-AB65-CD7B4F896AC5}"/>
    <cellStyle name="Normal 23 16 2 2 5 2" xfId="25710" xr:uid="{30AD25D8-65EA-44E5-A268-794CEEA79320}"/>
    <cellStyle name="Normal 23 16 2 2 6" xfId="17622" xr:uid="{6A841206-DF62-4C3F-A9B5-5E5C495D624E}"/>
    <cellStyle name="Normal 23 16 2 3" xfId="2121" xr:uid="{00000000-0005-0000-0000-000080140000}"/>
    <cellStyle name="Normal 23 16 2 3 2" xfId="4817" xr:uid="{00000000-0005-0000-0000-000081140000}"/>
    <cellStyle name="Normal 23 16 2 3 2 2" xfId="12905" xr:uid="{FE188528-7657-435F-99D6-1BEA8B42E0A9}"/>
    <cellStyle name="Normal 23 16 2 3 2 2 2" xfId="29081" xr:uid="{EB596C83-F0CA-4559-967C-AC9E2C4FBAB1}"/>
    <cellStyle name="Normal 23 16 2 3 2 3" xfId="20993" xr:uid="{D380082C-95AC-4F4A-9079-5B1EE96AE659}"/>
    <cellStyle name="Normal 23 16 2 3 3" xfId="7511" xr:uid="{00000000-0005-0000-0000-000082140000}"/>
    <cellStyle name="Normal 23 16 2 3 3 2" xfId="15599" xr:uid="{01ADD2BF-CB63-4D43-B343-BC484499FEE3}"/>
    <cellStyle name="Normal 23 16 2 3 3 2 2" xfId="31775" xr:uid="{092BC151-E942-436B-B49D-261253C4B444}"/>
    <cellStyle name="Normal 23 16 2 3 3 3" xfId="23687" xr:uid="{C2B63341-0BA2-4122-9DE9-A0B01FC7A2A2}"/>
    <cellStyle name="Normal 23 16 2 3 4" xfId="10209" xr:uid="{A4CE4578-B8C3-42FB-BDF5-B65FC629BEFB}"/>
    <cellStyle name="Normal 23 16 2 3 4 2" xfId="26385" xr:uid="{70B87EF4-EBE5-448E-B7AF-6782815E2B4F}"/>
    <cellStyle name="Normal 23 16 2 3 5" xfId="18297" xr:uid="{20358EFA-3A00-424A-A11E-EF7BD137353B}"/>
    <cellStyle name="Normal 23 16 2 4" xfId="3470" xr:uid="{00000000-0005-0000-0000-000083140000}"/>
    <cellStyle name="Normal 23 16 2 4 2" xfId="11558" xr:uid="{54822F9A-FC3E-4B99-BB54-1D12EDFBCD17}"/>
    <cellStyle name="Normal 23 16 2 4 2 2" xfId="27734" xr:uid="{FB101492-F5CD-4DD3-9C17-836EFB258DBA}"/>
    <cellStyle name="Normal 23 16 2 4 3" xfId="19646" xr:uid="{415D1F6D-FF3A-406B-9AD7-ACC61DAAAABB}"/>
    <cellStyle name="Normal 23 16 2 5" xfId="6164" xr:uid="{00000000-0005-0000-0000-000084140000}"/>
    <cellStyle name="Normal 23 16 2 5 2" xfId="14252" xr:uid="{FD221E38-58A4-4974-B3C5-F598E8F88D39}"/>
    <cellStyle name="Normal 23 16 2 5 2 2" xfId="30428" xr:uid="{7A98C3C9-06E6-4B79-A1BA-1FB627331EFE}"/>
    <cellStyle name="Normal 23 16 2 5 3" xfId="22340" xr:uid="{90300C19-D18E-4E8E-9B3E-5179E8C62A18}"/>
    <cellStyle name="Normal 23 16 2 6" xfId="8862" xr:uid="{1829FE52-18A3-47DA-9D08-0BE313932FCE}"/>
    <cellStyle name="Normal 23 16 2 6 2" xfId="25038" xr:uid="{6171450A-80FA-42FD-8D39-C62D04EDA5BB}"/>
    <cellStyle name="Normal 23 16 2 7" xfId="16950" xr:uid="{4B80C151-E032-4A2C-B456-0AD237C7CEC4}"/>
    <cellStyle name="Normal 23 16 3" xfId="1109" xr:uid="{00000000-0005-0000-0000-000085140000}"/>
    <cellStyle name="Normal 23 16 3 2" xfId="2457" xr:uid="{00000000-0005-0000-0000-000086140000}"/>
    <cellStyle name="Normal 23 16 3 2 2" xfId="5153" xr:uid="{00000000-0005-0000-0000-000087140000}"/>
    <cellStyle name="Normal 23 16 3 2 2 2" xfId="13241" xr:uid="{A072D2C1-A00C-4B7D-A577-EBF6547EFCFF}"/>
    <cellStyle name="Normal 23 16 3 2 2 2 2" xfId="29417" xr:uid="{A50350AA-0EFB-4C46-817E-5E6C731E52A1}"/>
    <cellStyle name="Normal 23 16 3 2 2 3" xfId="21329" xr:uid="{0661FE0C-7B96-4F9F-853B-4FF98072ED86}"/>
    <cellStyle name="Normal 23 16 3 2 3" xfId="7847" xr:uid="{00000000-0005-0000-0000-000088140000}"/>
    <cellStyle name="Normal 23 16 3 2 3 2" xfId="15935" xr:uid="{C72BA8F9-A6EA-4536-9457-94943672A81A}"/>
    <cellStyle name="Normal 23 16 3 2 3 2 2" xfId="32111" xr:uid="{0CFF56D4-0DEF-471E-BD65-80A6BA072F26}"/>
    <cellStyle name="Normal 23 16 3 2 3 3" xfId="24023" xr:uid="{F110D0AB-E11C-476C-B8A2-30F21A933BC3}"/>
    <cellStyle name="Normal 23 16 3 2 4" xfId="10545" xr:uid="{5927163A-194B-4E52-9BBB-603641AE9DFD}"/>
    <cellStyle name="Normal 23 16 3 2 4 2" xfId="26721" xr:uid="{315E66EF-090A-4566-B123-B29EBFA80A7D}"/>
    <cellStyle name="Normal 23 16 3 2 5" xfId="18633" xr:uid="{AA666C33-7EAA-46C1-AB40-9296EC86867B}"/>
    <cellStyle name="Normal 23 16 3 3" xfId="3806" xr:uid="{00000000-0005-0000-0000-000089140000}"/>
    <cellStyle name="Normal 23 16 3 3 2" xfId="11894" xr:uid="{5BEF8D38-9B96-4A71-866A-1ACFA33BDF75}"/>
    <cellStyle name="Normal 23 16 3 3 2 2" xfId="28070" xr:uid="{372D8E4B-078F-45E9-ABA5-79C61E4F90DA}"/>
    <cellStyle name="Normal 23 16 3 3 3" xfId="19982" xr:uid="{0B4C3F19-D7E2-4FB8-9209-45E576651D0B}"/>
    <cellStyle name="Normal 23 16 3 4" xfId="6500" xr:uid="{00000000-0005-0000-0000-00008A140000}"/>
    <cellStyle name="Normal 23 16 3 4 2" xfId="14588" xr:uid="{119275F1-5350-4D5F-9FBE-9994D5617F2C}"/>
    <cellStyle name="Normal 23 16 3 4 2 2" xfId="30764" xr:uid="{1D3439EE-5715-423B-8A37-558F3860347E}"/>
    <cellStyle name="Normal 23 16 3 4 3" xfId="22676" xr:uid="{3D73B775-931B-4112-9EA6-E2EC883A2991}"/>
    <cellStyle name="Normal 23 16 3 5" xfId="9198" xr:uid="{3ADEC347-02DD-4026-B0E0-70ECA7A63D6A}"/>
    <cellStyle name="Normal 23 16 3 5 2" xfId="25374" xr:uid="{1362EE0E-E5AC-44EB-950E-C637BF117B6B}"/>
    <cellStyle name="Normal 23 16 3 6" xfId="17286" xr:uid="{4365CF26-6271-4023-BA7F-2B1BCABA059B}"/>
    <cellStyle name="Normal 23 16 4" xfId="1785" xr:uid="{00000000-0005-0000-0000-00008B140000}"/>
    <cellStyle name="Normal 23 16 4 2" xfId="4481" xr:uid="{00000000-0005-0000-0000-00008C140000}"/>
    <cellStyle name="Normal 23 16 4 2 2" xfId="12569" xr:uid="{21A3C969-A748-41BB-B583-0C85135A59A0}"/>
    <cellStyle name="Normal 23 16 4 2 2 2" xfId="28745" xr:uid="{39102978-7436-4646-AEA8-856785419052}"/>
    <cellStyle name="Normal 23 16 4 2 3" xfId="20657" xr:uid="{D3F68F40-358B-4AB5-A815-4D1039D8B6BC}"/>
    <cellStyle name="Normal 23 16 4 3" xfId="7175" xr:uid="{00000000-0005-0000-0000-00008D140000}"/>
    <cellStyle name="Normal 23 16 4 3 2" xfId="15263" xr:uid="{1B24C12A-CC02-43D4-B1EA-AD3FCC4DB3C0}"/>
    <cellStyle name="Normal 23 16 4 3 2 2" xfId="31439" xr:uid="{199DE714-80A5-4E6A-B9FF-8BF4BB0428F9}"/>
    <cellStyle name="Normal 23 16 4 3 3" xfId="23351" xr:uid="{546C72F3-5422-4419-A671-7A910EA7F093}"/>
    <cellStyle name="Normal 23 16 4 4" xfId="9873" xr:uid="{C523B4FE-4FB3-455C-A118-61A7DB20D4A7}"/>
    <cellStyle name="Normal 23 16 4 4 2" xfId="26049" xr:uid="{E83C4AAE-FA49-4787-BF45-B37AAC281739}"/>
    <cellStyle name="Normal 23 16 4 5" xfId="17961" xr:uid="{1E778F5C-7F1B-49B0-8DC7-A29B9EBE9FF3}"/>
    <cellStyle name="Normal 23 16 5" xfId="3134" xr:uid="{00000000-0005-0000-0000-00008E140000}"/>
    <cellStyle name="Normal 23 16 5 2" xfId="11222" xr:uid="{62D4D5CC-F803-4DCC-93EE-E045B49DC3BA}"/>
    <cellStyle name="Normal 23 16 5 2 2" xfId="27398" xr:uid="{180BA0D9-FDFF-4979-9021-912BC4FDEDBF}"/>
    <cellStyle name="Normal 23 16 5 3" xfId="19310" xr:uid="{1AF8243B-D6BF-4254-8F2D-62268A9A2BBE}"/>
    <cellStyle name="Normal 23 16 6" xfId="5828" xr:uid="{00000000-0005-0000-0000-00008F140000}"/>
    <cellStyle name="Normal 23 16 6 2" xfId="13916" xr:uid="{C64E4FFF-53C9-4AFF-9DBF-6C31B397EC6D}"/>
    <cellStyle name="Normal 23 16 6 2 2" xfId="30092" xr:uid="{E2F1C829-E69D-4964-8633-94B5D9D9079B}"/>
    <cellStyle name="Normal 23 16 6 3" xfId="22004" xr:uid="{179F485F-5ACC-4E50-85FA-298538BA5759}"/>
    <cellStyle name="Normal 23 16 7" xfId="8526" xr:uid="{F4B283C4-7C3A-432E-8ED3-4202BB4FD491}"/>
    <cellStyle name="Normal 23 16 7 2" xfId="24702" xr:uid="{505A043D-6890-4128-8737-AB684B8C0591}"/>
    <cellStyle name="Normal 23 16 8" xfId="16614" xr:uid="{9829F404-CE25-47AE-8156-78A0E8F955A5}"/>
    <cellStyle name="Normal 23 17" xfId="455" xr:uid="{00000000-0005-0000-0000-000090140000}"/>
    <cellStyle name="Normal 23 17 2" xfId="1130" xr:uid="{00000000-0005-0000-0000-000091140000}"/>
    <cellStyle name="Normal 23 17 2 2" xfId="2478" xr:uid="{00000000-0005-0000-0000-000092140000}"/>
    <cellStyle name="Normal 23 17 2 2 2" xfId="5174" xr:uid="{00000000-0005-0000-0000-000093140000}"/>
    <cellStyle name="Normal 23 17 2 2 2 2" xfId="13262" xr:uid="{55813BA4-3E05-47DF-B8DD-5CCFD5DDF846}"/>
    <cellStyle name="Normal 23 17 2 2 2 2 2" xfId="29438" xr:uid="{5F84EDA4-08E3-45DE-BD99-69206D46B20B}"/>
    <cellStyle name="Normal 23 17 2 2 2 3" xfId="21350" xr:uid="{5830A86E-FC63-4CB9-AC0A-2C766F861558}"/>
    <cellStyle name="Normal 23 17 2 2 3" xfId="7868" xr:uid="{00000000-0005-0000-0000-000094140000}"/>
    <cellStyle name="Normal 23 17 2 2 3 2" xfId="15956" xr:uid="{55732BB7-7AAE-446B-969B-93093FBA1F0D}"/>
    <cellStyle name="Normal 23 17 2 2 3 2 2" xfId="32132" xr:uid="{D899B956-3D48-44D8-8718-EE776596B3DD}"/>
    <cellStyle name="Normal 23 17 2 2 3 3" xfId="24044" xr:uid="{180182CB-C0A2-4ADC-9A08-3693A9BAB9E2}"/>
    <cellStyle name="Normal 23 17 2 2 4" xfId="10566" xr:uid="{D65CF4D2-B16A-4F5E-8107-736EFEC0D7F7}"/>
    <cellStyle name="Normal 23 17 2 2 4 2" xfId="26742" xr:uid="{67BFAC6C-B1DD-4097-81CE-8ED3A1807E50}"/>
    <cellStyle name="Normal 23 17 2 2 5" xfId="18654" xr:uid="{68774A69-C48B-4F0E-B8F0-E396A46817D3}"/>
    <cellStyle name="Normal 23 17 2 3" xfId="3827" xr:uid="{00000000-0005-0000-0000-000095140000}"/>
    <cellStyle name="Normal 23 17 2 3 2" xfId="11915" xr:uid="{D2862102-02DC-46C1-B477-37A1CCD93174}"/>
    <cellStyle name="Normal 23 17 2 3 2 2" xfId="28091" xr:uid="{1B104137-4807-4304-AFB0-E7AA903BF6A1}"/>
    <cellStyle name="Normal 23 17 2 3 3" xfId="20003" xr:uid="{ABAF40DC-9C12-4951-A300-C301FA9B0610}"/>
    <cellStyle name="Normal 23 17 2 4" xfId="6521" xr:uid="{00000000-0005-0000-0000-000096140000}"/>
    <cellStyle name="Normal 23 17 2 4 2" xfId="14609" xr:uid="{9AFFF944-E00D-4643-8D33-EA93EE3BCC97}"/>
    <cellStyle name="Normal 23 17 2 4 2 2" xfId="30785" xr:uid="{10E55CC5-37FC-4D78-A908-D0BC0817162C}"/>
    <cellStyle name="Normal 23 17 2 4 3" xfId="22697" xr:uid="{FDCE0597-353C-469B-8BF8-B92D6113931A}"/>
    <cellStyle name="Normal 23 17 2 5" xfId="9219" xr:uid="{F674DC5E-C86F-4330-945B-EFEB8B217982}"/>
    <cellStyle name="Normal 23 17 2 5 2" xfId="25395" xr:uid="{2EC6054D-D1AE-4FDE-B276-0B4ED405D30B}"/>
    <cellStyle name="Normal 23 17 2 6" xfId="17307" xr:uid="{31E779E0-E19E-4ED5-B1B7-D0304857387A}"/>
    <cellStyle name="Normal 23 17 3" xfId="1806" xr:uid="{00000000-0005-0000-0000-000097140000}"/>
    <cellStyle name="Normal 23 17 3 2" xfId="4502" xr:uid="{00000000-0005-0000-0000-000098140000}"/>
    <cellStyle name="Normal 23 17 3 2 2" xfId="12590" xr:uid="{C470D3ED-0F19-447A-BBA0-9D0EFD185F96}"/>
    <cellStyle name="Normal 23 17 3 2 2 2" xfId="28766" xr:uid="{7CA89004-0E84-4D58-A291-E92C19009A4A}"/>
    <cellStyle name="Normal 23 17 3 2 3" xfId="20678" xr:uid="{B62A5735-621C-46DE-9B8B-89F5A42221AE}"/>
    <cellStyle name="Normal 23 17 3 3" xfId="7196" xr:uid="{00000000-0005-0000-0000-000099140000}"/>
    <cellStyle name="Normal 23 17 3 3 2" xfId="15284" xr:uid="{1A56035F-0B95-426C-A025-F61897BC88E3}"/>
    <cellStyle name="Normal 23 17 3 3 2 2" xfId="31460" xr:uid="{9EA42C73-FF46-46DD-BFC9-1A15161F2A61}"/>
    <cellStyle name="Normal 23 17 3 3 3" xfId="23372" xr:uid="{8D391F90-F64D-43EA-9A67-0C37399D758B}"/>
    <cellStyle name="Normal 23 17 3 4" xfId="9894" xr:uid="{F7C89F92-DA29-4DEE-83E6-D18FA3B7EC38}"/>
    <cellStyle name="Normal 23 17 3 4 2" xfId="26070" xr:uid="{A3858BDF-AFE5-4236-8078-7EB0ABA8428F}"/>
    <cellStyle name="Normal 23 17 3 5" xfId="17982" xr:uid="{C775AF59-46AA-49DA-AA8C-A8D1A6CD76F4}"/>
    <cellStyle name="Normal 23 17 4" xfId="3155" xr:uid="{00000000-0005-0000-0000-00009A140000}"/>
    <cellStyle name="Normal 23 17 4 2" xfId="11243" xr:uid="{02F0C212-DAA0-4B99-82A1-0C19D30234A0}"/>
    <cellStyle name="Normal 23 17 4 2 2" xfId="27419" xr:uid="{8CFAF1AE-092C-4499-AFC4-14F099BE51F3}"/>
    <cellStyle name="Normal 23 17 4 3" xfId="19331" xr:uid="{BA8D1E56-9050-4621-9073-B770F2A3709F}"/>
    <cellStyle name="Normal 23 17 5" xfId="5849" xr:uid="{00000000-0005-0000-0000-00009B140000}"/>
    <cellStyle name="Normal 23 17 5 2" xfId="13937" xr:uid="{7E570A27-941B-47D9-93F3-FE5A3E773BCB}"/>
    <cellStyle name="Normal 23 17 5 2 2" xfId="30113" xr:uid="{93EB479D-D6BE-425E-8D26-1A2BC6DBBCEB}"/>
    <cellStyle name="Normal 23 17 5 3" xfId="22025" xr:uid="{3790022E-9868-4180-A348-C457DFF0E4E4}"/>
    <cellStyle name="Normal 23 17 6" xfId="8547" xr:uid="{0E35681D-4D99-45B2-B4E9-33D1364CCE5E}"/>
    <cellStyle name="Normal 23 17 6 2" xfId="24723" xr:uid="{D21E724B-5EE4-41CE-98BC-E66A0610AF2C}"/>
    <cellStyle name="Normal 23 17 7" xfId="16635" xr:uid="{80E80AC1-1D69-4901-B0C2-B2D169079EBB}"/>
    <cellStyle name="Normal 23 18" xfId="794" xr:uid="{00000000-0005-0000-0000-00009C140000}"/>
    <cellStyle name="Normal 23 18 2" xfId="2142" xr:uid="{00000000-0005-0000-0000-00009D140000}"/>
    <cellStyle name="Normal 23 18 2 2" xfId="4838" xr:uid="{00000000-0005-0000-0000-00009E140000}"/>
    <cellStyle name="Normal 23 18 2 2 2" xfId="12926" xr:uid="{840E283B-71B7-432D-BECE-6F91225C1356}"/>
    <cellStyle name="Normal 23 18 2 2 2 2" xfId="29102" xr:uid="{D58D03C1-9E7E-475C-B660-16D3EEB2346E}"/>
    <cellStyle name="Normal 23 18 2 2 3" xfId="21014" xr:uid="{AC7011A6-0D1B-4FCF-9304-7F0E3142F4C5}"/>
    <cellStyle name="Normal 23 18 2 3" xfId="7532" xr:uid="{00000000-0005-0000-0000-00009F140000}"/>
    <cellStyle name="Normal 23 18 2 3 2" xfId="15620" xr:uid="{57C9EABB-4AC9-4B41-AD0B-A61EE54DD207}"/>
    <cellStyle name="Normal 23 18 2 3 2 2" xfId="31796" xr:uid="{138C7401-A511-47BD-8AB6-0C92D9815590}"/>
    <cellStyle name="Normal 23 18 2 3 3" xfId="23708" xr:uid="{0BB7601B-3ECA-4AF1-BFA5-0C7A1648BBF3}"/>
    <cellStyle name="Normal 23 18 2 4" xfId="10230" xr:uid="{0FA3E88B-A972-4CDC-9F2F-6AE9578DB6D7}"/>
    <cellStyle name="Normal 23 18 2 4 2" xfId="26406" xr:uid="{18A46A8A-BAAD-4597-BD5F-713AC3A5D466}"/>
    <cellStyle name="Normal 23 18 2 5" xfId="18318" xr:uid="{FFE99684-C7E4-475B-BF93-2C5B35EDD86B}"/>
    <cellStyle name="Normal 23 18 3" xfId="3491" xr:uid="{00000000-0005-0000-0000-0000A0140000}"/>
    <cellStyle name="Normal 23 18 3 2" xfId="11579" xr:uid="{35FA6454-6593-4AFE-972C-EF2E2CEB1DE5}"/>
    <cellStyle name="Normal 23 18 3 2 2" xfId="27755" xr:uid="{A5B35A4B-1454-4011-A660-AD2E76CA933B}"/>
    <cellStyle name="Normal 23 18 3 3" xfId="19667" xr:uid="{74279F0A-0B69-41AB-A8DA-2FEC461108C6}"/>
    <cellStyle name="Normal 23 18 4" xfId="6185" xr:uid="{00000000-0005-0000-0000-0000A1140000}"/>
    <cellStyle name="Normal 23 18 4 2" xfId="14273" xr:uid="{B5DE1990-B39B-41D6-ADD7-CD916A565069}"/>
    <cellStyle name="Normal 23 18 4 2 2" xfId="30449" xr:uid="{03F3804D-684D-460A-A1AD-345545557A3B}"/>
    <cellStyle name="Normal 23 18 4 3" xfId="22361" xr:uid="{5601BA70-4AD0-43DC-A33D-1A09AB413986}"/>
    <cellStyle name="Normal 23 18 5" xfId="8883" xr:uid="{819AA035-B9EA-478D-ADBB-76EB332E1EA2}"/>
    <cellStyle name="Normal 23 18 5 2" xfId="25059" xr:uid="{E77A05EA-BB8F-430F-B48C-ACB22EDF74FD}"/>
    <cellStyle name="Normal 23 18 6" xfId="16971" xr:uid="{00C0F909-EB49-4544-BFC5-25EDE0EBD5B8}"/>
    <cellStyle name="Normal 23 19" xfId="1470" xr:uid="{00000000-0005-0000-0000-0000A2140000}"/>
    <cellStyle name="Normal 23 19 2" xfId="4166" xr:uid="{00000000-0005-0000-0000-0000A3140000}"/>
    <cellStyle name="Normal 23 19 2 2" xfId="12254" xr:uid="{B217A3C0-49D5-4393-A26A-DA73F403FCDD}"/>
    <cellStyle name="Normal 23 19 2 2 2" xfId="28430" xr:uid="{1A3EBE7C-09CC-4A6D-A95D-53896D709F28}"/>
    <cellStyle name="Normal 23 19 2 3" xfId="20342" xr:uid="{FFAD63DF-AB21-4147-96B6-3D64A172D4C7}"/>
    <cellStyle name="Normal 23 19 3" xfId="6860" xr:uid="{00000000-0005-0000-0000-0000A4140000}"/>
    <cellStyle name="Normal 23 19 3 2" xfId="14948" xr:uid="{49A800CB-4185-4F62-9A06-9FE7F3D018B9}"/>
    <cellStyle name="Normal 23 19 3 2 2" xfId="31124" xr:uid="{ECE350FA-A742-478B-832D-AA4B02203D59}"/>
    <cellStyle name="Normal 23 19 3 3" xfId="23036" xr:uid="{9585E1B6-597F-4856-905E-F360A3DAE968}"/>
    <cellStyle name="Normal 23 19 4" xfId="9558" xr:uid="{F7A2F8FA-7FD9-4554-915D-0D0A03C6822A}"/>
    <cellStyle name="Normal 23 19 4 2" xfId="25734" xr:uid="{3A33CFB0-E815-480A-98E2-8CC4BE064081}"/>
    <cellStyle name="Normal 23 19 5" xfId="17646" xr:uid="{CA4A3179-0BCB-43EC-9044-72706A91B9EC}"/>
    <cellStyle name="Normal 23 2" xfId="82" xr:uid="{00000000-0005-0000-0000-0000A5140000}"/>
    <cellStyle name="Normal 23 2 2" xfId="488" xr:uid="{00000000-0005-0000-0000-0000A6140000}"/>
    <cellStyle name="Normal 23 2 2 2" xfId="1163" xr:uid="{00000000-0005-0000-0000-0000A7140000}"/>
    <cellStyle name="Normal 23 2 2 2 2" xfId="2511" xr:uid="{00000000-0005-0000-0000-0000A8140000}"/>
    <cellStyle name="Normal 23 2 2 2 2 2" xfId="5207" xr:uid="{00000000-0005-0000-0000-0000A9140000}"/>
    <cellStyle name="Normal 23 2 2 2 2 2 2" xfId="13295" xr:uid="{2F5EA72D-C005-4945-8FC1-463A664F2665}"/>
    <cellStyle name="Normal 23 2 2 2 2 2 2 2" xfId="29471" xr:uid="{CD54B056-6D4B-46DF-826C-56EF425379B9}"/>
    <cellStyle name="Normal 23 2 2 2 2 2 3" xfId="21383" xr:uid="{8B438C4D-542E-4EB6-A6A6-C94D53A45967}"/>
    <cellStyle name="Normal 23 2 2 2 2 3" xfId="7901" xr:uid="{00000000-0005-0000-0000-0000AA140000}"/>
    <cellStyle name="Normal 23 2 2 2 2 3 2" xfId="15989" xr:uid="{5AD41F33-446F-46FB-90E0-6C038756E0AD}"/>
    <cellStyle name="Normal 23 2 2 2 2 3 2 2" xfId="32165" xr:uid="{CA431FED-8DFA-4615-A737-41DF8A562868}"/>
    <cellStyle name="Normal 23 2 2 2 2 3 3" xfId="24077" xr:uid="{00C0E5F4-7C89-4A05-870F-7AEB811E3009}"/>
    <cellStyle name="Normal 23 2 2 2 2 4" xfId="10599" xr:uid="{723E325F-6550-4C17-A479-907471416F4B}"/>
    <cellStyle name="Normal 23 2 2 2 2 4 2" xfId="26775" xr:uid="{632E0172-1590-4BC4-A2D3-2E24578DB97B}"/>
    <cellStyle name="Normal 23 2 2 2 2 5" xfId="18687" xr:uid="{02224175-CCE6-4D47-9E6C-A786ADDFCAD9}"/>
    <cellStyle name="Normal 23 2 2 2 3" xfId="3860" xr:uid="{00000000-0005-0000-0000-0000AB140000}"/>
    <cellStyle name="Normal 23 2 2 2 3 2" xfId="11948" xr:uid="{F5D46354-70C2-4242-9ACA-9C111B54C258}"/>
    <cellStyle name="Normal 23 2 2 2 3 2 2" xfId="28124" xr:uid="{11DAE401-7BC7-4C51-A3BD-9C1B3F3B7804}"/>
    <cellStyle name="Normal 23 2 2 2 3 3" xfId="20036" xr:uid="{FD2609E1-4192-4E42-8F59-9D33BB589817}"/>
    <cellStyle name="Normal 23 2 2 2 4" xfId="6554" xr:uid="{00000000-0005-0000-0000-0000AC140000}"/>
    <cellStyle name="Normal 23 2 2 2 4 2" xfId="14642" xr:uid="{EDDC5B9F-55A0-428C-A997-CDF00A87ABD9}"/>
    <cellStyle name="Normal 23 2 2 2 4 2 2" xfId="30818" xr:uid="{EA4AA64E-8F47-4B97-B882-803A325E8C77}"/>
    <cellStyle name="Normal 23 2 2 2 4 3" xfId="22730" xr:uid="{AB403612-C9A9-461E-BF28-25C80FDD20C8}"/>
    <cellStyle name="Normal 23 2 2 2 5" xfId="9252" xr:uid="{A2B9F023-B930-4EC6-9097-46B2D1054191}"/>
    <cellStyle name="Normal 23 2 2 2 5 2" xfId="25428" xr:uid="{AEAAA67E-A381-4888-BF51-B6B62B8478CA}"/>
    <cellStyle name="Normal 23 2 2 2 6" xfId="17340" xr:uid="{73837D45-7FAE-4351-873E-268C9CF4FCA2}"/>
    <cellStyle name="Normal 23 2 2 3" xfId="1839" xr:uid="{00000000-0005-0000-0000-0000AD140000}"/>
    <cellStyle name="Normal 23 2 2 3 2" xfId="4535" xr:uid="{00000000-0005-0000-0000-0000AE140000}"/>
    <cellStyle name="Normal 23 2 2 3 2 2" xfId="12623" xr:uid="{1DDF03DF-B761-4BD2-9A3D-EF160B4AF279}"/>
    <cellStyle name="Normal 23 2 2 3 2 2 2" xfId="28799" xr:uid="{F5C31398-A061-41C8-BB19-A5B89AA3BF3C}"/>
    <cellStyle name="Normal 23 2 2 3 2 3" xfId="20711" xr:uid="{E25AA9BB-2C50-405B-931C-53FAFDB3D3DB}"/>
    <cellStyle name="Normal 23 2 2 3 3" xfId="7229" xr:uid="{00000000-0005-0000-0000-0000AF140000}"/>
    <cellStyle name="Normal 23 2 2 3 3 2" xfId="15317" xr:uid="{70AEE420-D333-4511-BADD-2E4EF35F6F59}"/>
    <cellStyle name="Normal 23 2 2 3 3 2 2" xfId="31493" xr:uid="{38F52EEA-3E63-4107-91F3-D9E26CD2876E}"/>
    <cellStyle name="Normal 23 2 2 3 3 3" xfId="23405" xr:uid="{36694748-41FD-4D8B-BA6E-8E1B23382D38}"/>
    <cellStyle name="Normal 23 2 2 3 4" xfId="9927" xr:uid="{0C48FB67-6918-47FA-885A-E95E8F377F37}"/>
    <cellStyle name="Normal 23 2 2 3 4 2" xfId="26103" xr:uid="{BDBFE8E5-A6A0-4066-85A9-6521C4C199AF}"/>
    <cellStyle name="Normal 23 2 2 3 5" xfId="18015" xr:uid="{0E58436F-0C10-41E3-862B-E2F7BD01567A}"/>
    <cellStyle name="Normal 23 2 2 4" xfId="3188" xr:uid="{00000000-0005-0000-0000-0000B0140000}"/>
    <cellStyle name="Normal 23 2 2 4 2" xfId="11276" xr:uid="{55360632-68A4-4777-9070-E1974B942722}"/>
    <cellStyle name="Normal 23 2 2 4 2 2" xfId="27452" xr:uid="{82EF6A27-287B-4EAA-91FC-B64683E36AE2}"/>
    <cellStyle name="Normal 23 2 2 4 3" xfId="19364" xr:uid="{5E56BE01-495F-4662-B545-250F8619712D}"/>
    <cellStyle name="Normal 23 2 2 5" xfId="5882" xr:uid="{00000000-0005-0000-0000-0000B1140000}"/>
    <cellStyle name="Normal 23 2 2 5 2" xfId="13970" xr:uid="{886683D2-6C48-44D3-8B5A-7891FC177EB0}"/>
    <cellStyle name="Normal 23 2 2 5 2 2" xfId="30146" xr:uid="{2996CEC8-8C0B-475B-9674-EDC8BB011D20}"/>
    <cellStyle name="Normal 23 2 2 5 3" xfId="22058" xr:uid="{1594C816-08B5-47E9-8101-8C000AA204C7}"/>
    <cellStyle name="Normal 23 2 2 6" xfId="8580" xr:uid="{D3CE226C-E8B5-4D7D-B2D1-6EAA891FF67C}"/>
    <cellStyle name="Normal 23 2 2 6 2" xfId="24756" xr:uid="{B051BB6D-3218-4C98-9B93-31DBFDBE33D3}"/>
    <cellStyle name="Normal 23 2 2 7" xfId="16668" xr:uid="{C33DF058-F6B5-420E-910B-4344F4E0955E}"/>
    <cellStyle name="Normal 23 2 3" xfId="827" xr:uid="{00000000-0005-0000-0000-0000B2140000}"/>
    <cellStyle name="Normal 23 2 3 2" xfId="2175" xr:uid="{00000000-0005-0000-0000-0000B3140000}"/>
    <cellStyle name="Normal 23 2 3 2 2" xfId="4871" xr:uid="{00000000-0005-0000-0000-0000B4140000}"/>
    <cellStyle name="Normal 23 2 3 2 2 2" xfId="12959" xr:uid="{04E54826-BEF9-41F7-A165-5694DAA17A78}"/>
    <cellStyle name="Normal 23 2 3 2 2 2 2" xfId="29135" xr:uid="{C4CF3292-5FFD-4193-84FF-DE5B9569614A}"/>
    <cellStyle name="Normal 23 2 3 2 2 3" xfId="21047" xr:uid="{F2EEFDC1-712E-427C-ACA8-96BEE13F7CED}"/>
    <cellStyle name="Normal 23 2 3 2 3" xfId="7565" xr:uid="{00000000-0005-0000-0000-0000B5140000}"/>
    <cellStyle name="Normal 23 2 3 2 3 2" xfId="15653" xr:uid="{EFBD0328-C34B-413F-A3C8-9D318B70C621}"/>
    <cellStyle name="Normal 23 2 3 2 3 2 2" xfId="31829" xr:uid="{BCAA2AE4-88E4-4D2E-9130-514BC5E71D7F}"/>
    <cellStyle name="Normal 23 2 3 2 3 3" xfId="23741" xr:uid="{76353C36-D4A7-44EA-B216-B9506B4C7EA7}"/>
    <cellStyle name="Normal 23 2 3 2 4" xfId="10263" xr:uid="{9FA14D1B-150E-4A4E-9006-7BDC6A78F144}"/>
    <cellStyle name="Normal 23 2 3 2 4 2" xfId="26439" xr:uid="{E64E493E-9F9B-41DD-AF23-7DE714CB269B}"/>
    <cellStyle name="Normal 23 2 3 2 5" xfId="18351" xr:uid="{F1E196CA-7C9A-4ABD-96B9-F2E0FB7B5A2F}"/>
    <cellStyle name="Normal 23 2 3 3" xfId="3524" xr:uid="{00000000-0005-0000-0000-0000B6140000}"/>
    <cellStyle name="Normal 23 2 3 3 2" xfId="11612" xr:uid="{87D55BFB-713D-4CD5-AEDF-415EEC04908C}"/>
    <cellStyle name="Normal 23 2 3 3 2 2" xfId="27788" xr:uid="{ECAB5459-78BA-47B6-8563-D67A47851DBF}"/>
    <cellStyle name="Normal 23 2 3 3 3" xfId="19700" xr:uid="{8DB078B6-032C-4DAA-91E8-E4AFEF4418C1}"/>
    <cellStyle name="Normal 23 2 3 4" xfId="6218" xr:uid="{00000000-0005-0000-0000-0000B7140000}"/>
    <cellStyle name="Normal 23 2 3 4 2" xfId="14306" xr:uid="{919FFDFE-127F-4862-BB56-0E7BBAB5BACD}"/>
    <cellStyle name="Normal 23 2 3 4 2 2" xfId="30482" xr:uid="{2BBACAAD-B01F-408B-A0DF-701863DA2901}"/>
    <cellStyle name="Normal 23 2 3 4 3" xfId="22394" xr:uid="{493F568D-59A8-4F3C-AE51-C44A41736BB0}"/>
    <cellStyle name="Normal 23 2 3 5" xfId="8916" xr:uid="{6AA29FF0-9F17-4731-B3D5-62D499A1B1E0}"/>
    <cellStyle name="Normal 23 2 3 5 2" xfId="25092" xr:uid="{1BEDD661-FB5A-4588-BC0B-228A667B7196}"/>
    <cellStyle name="Normal 23 2 3 6" xfId="17004" xr:uid="{DDA9D194-91E4-4FD4-BD70-E19E99F9016A}"/>
    <cellStyle name="Normal 23 2 4" xfId="1503" xr:uid="{00000000-0005-0000-0000-0000B8140000}"/>
    <cellStyle name="Normal 23 2 4 2" xfId="4199" xr:uid="{00000000-0005-0000-0000-0000B9140000}"/>
    <cellStyle name="Normal 23 2 4 2 2" xfId="12287" xr:uid="{46A640CD-10FF-4DDB-8162-0705E10C17A7}"/>
    <cellStyle name="Normal 23 2 4 2 2 2" xfId="28463" xr:uid="{0A0D2C88-4BF9-4F57-B346-75B8470AB2A3}"/>
    <cellStyle name="Normal 23 2 4 2 3" xfId="20375" xr:uid="{D0025A6A-F900-445E-9F60-8C204A6A0BB6}"/>
    <cellStyle name="Normal 23 2 4 3" xfId="6893" xr:uid="{00000000-0005-0000-0000-0000BA140000}"/>
    <cellStyle name="Normal 23 2 4 3 2" xfId="14981" xr:uid="{6704B310-FD4A-4377-B16F-61D6E6A6E0E4}"/>
    <cellStyle name="Normal 23 2 4 3 2 2" xfId="31157" xr:uid="{754C0B01-A5A2-45B6-ACC0-F26BCD339EFB}"/>
    <cellStyle name="Normal 23 2 4 3 3" xfId="23069" xr:uid="{6EBBEA66-5A15-4AD6-A424-9A482D4BDD81}"/>
    <cellStyle name="Normal 23 2 4 4" xfId="9591" xr:uid="{31663AB2-99F7-4761-A700-9AD42552CAC1}"/>
    <cellStyle name="Normal 23 2 4 4 2" xfId="25767" xr:uid="{93580D4C-3252-4869-BBF4-459EAA23AC07}"/>
    <cellStyle name="Normal 23 2 4 5" xfId="17679" xr:uid="{8EBC1C32-D8D4-4AAB-B746-5D0AC174EE53}"/>
    <cellStyle name="Normal 23 2 5" xfId="2852" xr:uid="{00000000-0005-0000-0000-0000BB140000}"/>
    <cellStyle name="Normal 23 2 5 2" xfId="10940" xr:uid="{F717CA6B-467A-437A-926B-516AC01E722E}"/>
    <cellStyle name="Normal 23 2 5 2 2" xfId="27116" xr:uid="{DC5F2C0E-7256-478E-9A51-046B88472154}"/>
    <cellStyle name="Normal 23 2 5 3" xfId="19028" xr:uid="{DAEA49E7-E639-4345-872C-1B7721BE0445}"/>
    <cellStyle name="Normal 23 2 6" xfId="5546" xr:uid="{00000000-0005-0000-0000-0000BC140000}"/>
    <cellStyle name="Normal 23 2 6 2" xfId="13634" xr:uid="{F86B0431-8BCB-4DBF-AE02-BC84C056466C}"/>
    <cellStyle name="Normal 23 2 6 2 2" xfId="29810" xr:uid="{5C22697C-31FF-4680-BD18-609B8485CE4A}"/>
    <cellStyle name="Normal 23 2 6 3" xfId="21722" xr:uid="{F5C5F15B-7125-4E72-B120-057724E4B40D}"/>
    <cellStyle name="Normal 23 2 7" xfId="8244" xr:uid="{AA03E326-3589-4123-9EB7-5BC5A95DB3E1}"/>
    <cellStyle name="Normal 23 2 7 2" xfId="24420" xr:uid="{8AA89574-EF72-4049-B9D4-56659535AA6A}"/>
    <cellStyle name="Normal 23 2 8" xfId="16332" xr:uid="{56F0DD07-9B79-4C3F-8855-5E99740E5A4E}"/>
    <cellStyle name="Normal 23 20" xfId="2819" xr:uid="{00000000-0005-0000-0000-0000BD140000}"/>
    <cellStyle name="Normal 23 20 2" xfId="10907" xr:uid="{E60C1A94-E26D-494C-89A6-AAA20F348C0C}"/>
    <cellStyle name="Normal 23 20 2 2" xfId="27083" xr:uid="{C34A8A62-59C2-40CF-8D34-2054BED58002}"/>
    <cellStyle name="Normal 23 20 3" xfId="18995" xr:uid="{58B921AA-87D3-4BB0-8CCE-91D75AF80C7C}"/>
    <cellStyle name="Normal 23 21" xfId="5513" xr:uid="{00000000-0005-0000-0000-0000BE140000}"/>
    <cellStyle name="Normal 23 21 2" xfId="13601" xr:uid="{90B2D788-0455-4BA9-A960-0651349A8F4E}"/>
    <cellStyle name="Normal 23 21 2 2" xfId="29777" xr:uid="{C75A9460-BAC7-4CD6-B2AA-3B4254DA0D7B}"/>
    <cellStyle name="Normal 23 21 3" xfId="21689" xr:uid="{2648ED51-9C97-4551-97F4-71904C6159D2}"/>
    <cellStyle name="Normal 23 22" xfId="8211" xr:uid="{D69153F6-4A7B-4B79-A5CD-6F6BD381DF3C}"/>
    <cellStyle name="Normal 23 22 2" xfId="24387" xr:uid="{C6EAF827-D6FA-49BB-B522-31CDA9616C20}"/>
    <cellStyle name="Normal 23 23" xfId="16299" xr:uid="{C75F341D-7999-4822-AC6D-2A23BA594374}"/>
    <cellStyle name="Normal 23 3" xfId="108" xr:uid="{00000000-0005-0000-0000-0000BF140000}"/>
    <cellStyle name="Normal 23 3 2" xfId="512" xr:uid="{00000000-0005-0000-0000-0000C0140000}"/>
    <cellStyle name="Normal 23 3 2 2" xfId="1187" xr:uid="{00000000-0005-0000-0000-0000C1140000}"/>
    <cellStyle name="Normal 23 3 2 2 2" xfId="2535" xr:uid="{00000000-0005-0000-0000-0000C2140000}"/>
    <cellStyle name="Normal 23 3 2 2 2 2" xfId="5231" xr:uid="{00000000-0005-0000-0000-0000C3140000}"/>
    <cellStyle name="Normal 23 3 2 2 2 2 2" xfId="13319" xr:uid="{E91B13B4-13A5-47CA-870A-1863A5C96E9F}"/>
    <cellStyle name="Normal 23 3 2 2 2 2 2 2" xfId="29495" xr:uid="{2234AADE-E376-4DE5-B1CE-A240EEF97306}"/>
    <cellStyle name="Normal 23 3 2 2 2 2 3" xfId="21407" xr:uid="{2638C54D-5171-4E8D-87B5-C2DD87A9AE4E}"/>
    <cellStyle name="Normal 23 3 2 2 2 3" xfId="7925" xr:uid="{00000000-0005-0000-0000-0000C4140000}"/>
    <cellStyle name="Normal 23 3 2 2 2 3 2" xfId="16013" xr:uid="{9649C3F1-23FD-4861-8B17-E7DE7E83FDD5}"/>
    <cellStyle name="Normal 23 3 2 2 2 3 2 2" xfId="32189" xr:uid="{4E6600E0-CDCE-4AE5-83AF-A281D6AF7AA3}"/>
    <cellStyle name="Normal 23 3 2 2 2 3 3" xfId="24101" xr:uid="{CA3822FD-EAC4-4739-BFEE-D93ECB45DF78}"/>
    <cellStyle name="Normal 23 3 2 2 2 4" xfId="10623" xr:uid="{9F6CD302-8299-471A-8D23-623282B645B6}"/>
    <cellStyle name="Normal 23 3 2 2 2 4 2" xfId="26799" xr:uid="{97C5DA0C-4163-4F70-A1B2-C39FB7F7BFE1}"/>
    <cellStyle name="Normal 23 3 2 2 2 5" xfId="18711" xr:uid="{55362EA2-90E7-4C94-A1D9-7EFBAAF1834B}"/>
    <cellStyle name="Normal 23 3 2 2 3" xfId="3884" xr:uid="{00000000-0005-0000-0000-0000C5140000}"/>
    <cellStyle name="Normal 23 3 2 2 3 2" xfId="11972" xr:uid="{C1D4AF9D-AB44-4E92-8F5C-87EC261D584D}"/>
    <cellStyle name="Normal 23 3 2 2 3 2 2" xfId="28148" xr:uid="{686871C7-8D90-4525-9A56-B388630D33C7}"/>
    <cellStyle name="Normal 23 3 2 2 3 3" xfId="20060" xr:uid="{32E46B3F-C912-4F30-AA62-B42FB24B25A7}"/>
    <cellStyle name="Normal 23 3 2 2 4" xfId="6578" xr:uid="{00000000-0005-0000-0000-0000C6140000}"/>
    <cellStyle name="Normal 23 3 2 2 4 2" xfId="14666" xr:uid="{FAA9AB5A-6DD1-477F-AFC9-D1AAB61B1147}"/>
    <cellStyle name="Normal 23 3 2 2 4 2 2" xfId="30842" xr:uid="{E08E435F-932D-4A57-838E-61A00514163C}"/>
    <cellStyle name="Normal 23 3 2 2 4 3" xfId="22754" xr:uid="{521EEEAD-0617-40E8-8C65-70D1761397AA}"/>
    <cellStyle name="Normal 23 3 2 2 5" xfId="9276" xr:uid="{7B6A6F10-A637-4C0E-BEAF-96F25226BD74}"/>
    <cellStyle name="Normal 23 3 2 2 5 2" xfId="25452" xr:uid="{43908E60-BDE6-4BA3-A418-C0B2DFF53B5A}"/>
    <cellStyle name="Normal 23 3 2 2 6" xfId="17364" xr:uid="{318231BB-B7BA-4249-BDF9-55C8ED2A082B}"/>
    <cellStyle name="Normal 23 3 2 3" xfId="1863" xr:uid="{00000000-0005-0000-0000-0000C7140000}"/>
    <cellStyle name="Normal 23 3 2 3 2" xfId="4559" xr:uid="{00000000-0005-0000-0000-0000C8140000}"/>
    <cellStyle name="Normal 23 3 2 3 2 2" xfId="12647" xr:uid="{64E138AE-F360-4C13-BFB8-C946291D4C13}"/>
    <cellStyle name="Normal 23 3 2 3 2 2 2" xfId="28823" xr:uid="{CDE70F61-D95B-44F8-A20F-F55FA7BE9CF1}"/>
    <cellStyle name="Normal 23 3 2 3 2 3" xfId="20735" xr:uid="{8CE23374-57A4-4092-BB94-EA34AB71F563}"/>
    <cellStyle name="Normal 23 3 2 3 3" xfId="7253" xr:uid="{00000000-0005-0000-0000-0000C9140000}"/>
    <cellStyle name="Normal 23 3 2 3 3 2" xfId="15341" xr:uid="{E5423A12-FA37-457E-A7FC-84C8FF662C61}"/>
    <cellStyle name="Normal 23 3 2 3 3 2 2" xfId="31517" xr:uid="{02784541-9AEC-43C6-B378-5917541339AE}"/>
    <cellStyle name="Normal 23 3 2 3 3 3" xfId="23429" xr:uid="{F20D5706-44E4-4AB0-A0FD-74AE71EA3A1E}"/>
    <cellStyle name="Normal 23 3 2 3 4" xfId="9951" xr:uid="{37791DFE-D58C-4CE7-AF5E-001992184B05}"/>
    <cellStyle name="Normal 23 3 2 3 4 2" xfId="26127" xr:uid="{464F072F-BFCF-473B-9D7E-DBD6DBC62F76}"/>
    <cellStyle name="Normal 23 3 2 3 5" xfId="18039" xr:uid="{BAE4A7FE-76E2-4B17-BA92-6E3836220F4F}"/>
    <cellStyle name="Normal 23 3 2 4" xfId="3212" xr:uid="{00000000-0005-0000-0000-0000CA140000}"/>
    <cellStyle name="Normal 23 3 2 4 2" xfId="11300" xr:uid="{9E8287ED-9EE8-4024-9DD2-2E2DF0186AA2}"/>
    <cellStyle name="Normal 23 3 2 4 2 2" xfId="27476" xr:uid="{15E55358-96F1-4519-B6F2-79051A304D29}"/>
    <cellStyle name="Normal 23 3 2 4 3" xfId="19388" xr:uid="{84EC181B-DF73-4C3B-94CD-4993CEE619A8}"/>
    <cellStyle name="Normal 23 3 2 5" xfId="5906" xr:uid="{00000000-0005-0000-0000-0000CB140000}"/>
    <cellStyle name="Normal 23 3 2 5 2" xfId="13994" xr:uid="{76ACC16F-6E4E-4F27-9E84-F6B8BD27F85A}"/>
    <cellStyle name="Normal 23 3 2 5 2 2" xfId="30170" xr:uid="{7F1E3EF6-DF35-4743-BEEA-55E43C4611C7}"/>
    <cellStyle name="Normal 23 3 2 5 3" xfId="22082" xr:uid="{1DFF673B-09A6-40D6-9C35-488EEC66905C}"/>
    <cellStyle name="Normal 23 3 2 6" xfId="8604" xr:uid="{54CFEAAB-D6AD-4889-97D5-831071E0214A}"/>
    <cellStyle name="Normal 23 3 2 6 2" xfId="24780" xr:uid="{AD30C7A4-A0A9-486F-8A41-D133456F670E}"/>
    <cellStyle name="Normal 23 3 2 7" xfId="16692" xr:uid="{90E32E8A-3A64-47CB-B792-861B8D476156}"/>
    <cellStyle name="Normal 23 3 3" xfId="851" xr:uid="{00000000-0005-0000-0000-0000CC140000}"/>
    <cellStyle name="Normal 23 3 3 2" xfId="2199" xr:uid="{00000000-0005-0000-0000-0000CD140000}"/>
    <cellStyle name="Normal 23 3 3 2 2" xfId="4895" xr:uid="{00000000-0005-0000-0000-0000CE140000}"/>
    <cellStyle name="Normal 23 3 3 2 2 2" xfId="12983" xr:uid="{59A277AD-CBDD-4132-85FC-3E56DCB96D10}"/>
    <cellStyle name="Normal 23 3 3 2 2 2 2" xfId="29159" xr:uid="{AEBA8D77-094B-47A3-8E90-DFF4F4B4A71D}"/>
    <cellStyle name="Normal 23 3 3 2 2 3" xfId="21071" xr:uid="{AA4675D2-A72D-4398-AB46-9749E231DE35}"/>
    <cellStyle name="Normal 23 3 3 2 3" xfId="7589" xr:uid="{00000000-0005-0000-0000-0000CF140000}"/>
    <cellStyle name="Normal 23 3 3 2 3 2" xfId="15677" xr:uid="{41B79652-9C2F-4FC2-A1FD-42D188C90FF4}"/>
    <cellStyle name="Normal 23 3 3 2 3 2 2" xfId="31853" xr:uid="{E6ADB525-27E6-4613-9AC4-ABC966103425}"/>
    <cellStyle name="Normal 23 3 3 2 3 3" xfId="23765" xr:uid="{66931E34-6FF5-4FE4-BACC-1AAE9A84F522}"/>
    <cellStyle name="Normal 23 3 3 2 4" xfId="10287" xr:uid="{57CE255C-14E0-4893-8B8F-698829E40B4C}"/>
    <cellStyle name="Normal 23 3 3 2 4 2" xfId="26463" xr:uid="{04AD075F-2947-475A-A74A-BAAAFF04062C}"/>
    <cellStyle name="Normal 23 3 3 2 5" xfId="18375" xr:uid="{2B53986E-2291-4BB0-9414-C61EC95DE0BD}"/>
    <cellStyle name="Normal 23 3 3 3" xfId="3548" xr:uid="{00000000-0005-0000-0000-0000D0140000}"/>
    <cellStyle name="Normal 23 3 3 3 2" xfId="11636" xr:uid="{5FCA085B-74E4-4537-92B1-A70CDE2F1881}"/>
    <cellStyle name="Normal 23 3 3 3 2 2" xfId="27812" xr:uid="{DE91F69D-82A1-46F9-B4AB-4DC6DD4232B3}"/>
    <cellStyle name="Normal 23 3 3 3 3" xfId="19724" xr:uid="{E8F04D42-40D9-49AA-A5EE-8EEEDBA4BDF3}"/>
    <cellStyle name="Normal 23 3 3 4" xfId="6242" xr:uid="{00000000-0005-0000-0000-0000D1140000}"/>
    <cellStyle name="Normal 23 3 3 4 2" xfId="14330" xr:uid="{58EE0514-1CBC-448F-83AE-7350321DEF48}"/>
    <cellStyle name="Normal 23 3 3 4 2 2" xfId="30506" xr:uid="{8B8FC782-2036-43D0-9F07-D263A703AC97}"/>
    <cellStyle name="Normal 23 3 3 4 3" xfId="22418" xr:uid="{B824E572-36CC-4786-80F2-52DE751EED30}"/>
    <cellStyle name="Normal 23 3 3 5" xfId="8940" xr:uid="{BE9739C0-84D7-4F6D-8137-B69A8BA0D67B}"/>
    <cellStyle name="Normal 23 3 3 5 2" xfId="25116" xr:uid="{28B88D7A-A9E4-4B7A-83E1-A9400D7D63CC}"/>
    <cellStyle name="Normal 23 3 3 6" xfId="17028" xr:uid="{BEB475FC-121F-4FF0-881A-772A921C9857}"/>
    <cellStyle name="Normal 23 3 4" xfId="1527" xr:uid="{00000000-0005-0000-0000-0000D2140000}"/>
    <cellStyle name="Normal 23 3 4 2" xfId="4223" xr:uid="{00000000-0005-0000-0000-0000D3140000}"/>
    <cellStyle name="Normal 23 3 4 2 2" xfId="12311" xr:uid="{5B04D526-0794-4263-B2EC-01D0A25B29D5}"/>
    <cellStyle name="Normal 23 3 4 2 2 2" xfId="28487" xr:uid="{9566A748-8C52-4760-A061-D43E157AEAF9}"/>
    <cellStyle name="Normal 23 3 4 2 3" xfId="20399" xr:uid="{25A48B9F-EC4D-4116-94AD-CD8BAA70F734}"/>
    <cellStyle name="Normal 23 3 4 3" xfId="6917" xr:uid="{00000000-0005-0000-0000-0000D4140000}"/>
    <cellStyle name="Normal 23 3 4 3 2" xfId="15005" xr:uid="{14253D76-F9BE-414B-A52C-25D30EFAEB0B}"/>
    <cellStyle name="Normal 23 3 4 3 2 2" xfId="31181" xr:uid="{D7845B71-DB38-4B6E-A13E-E2593E5D72D4}"/>
    <cellStyle name="Normal 23 3 4 3 3" xfId="23093" xr:uid="{9FDE94BC-EA9F-4215-B503-9518AF100AB0}"/>
    <cellStyle name="Normal 23 3 4 4" xfId="9615" xr:uid="{255211CC-E78C-489C-992C-B71570877FE4}"/>
    <cellStyle name="Normal 23 3 4 4 2" xfId="25791" xr:uid="{7A889A32-1A3E-4F00-881F-B0B2A2BF679B}"/>
    <cellStyle name="Normal 23 3 4 5" xfId="17703" xr:uid="{D345E078-8AEA-490F-953B-A56107B89114}"/>
    <cellStyle name="Normal 23 3 5" xfId="2876" xr:uid="{00000000-0005-0000-0000-0000D5140000}"/>
    <cellStyle name="Normal 23 3 5 2" xfId="10964" xr:uid="{F38BD406-461D-4D78-B1C1-A311316F800F}"/>
    <cellStyle name="Normal 23 3 5 2 2" xfId="27140" xr:uid="{07CB0CE1-07D2-4532-A8FF-D08C526A9C3D}"/>
    <cellStyle name="Normal 23 3 5 3" xfId="19052" xr:uid="{DAED302E-84B6-4557-B696-D8F4D559E65E}"/>
    <cellStyle name="Normal 23 3 6" xfId="5570" xr:uid="{00000000-0005-0000-0000-0000D6140000}"/>
    <cellStyle name="Normal 23 3 6 2" xfId="13658" xr:uid="{23B7F461-7C1B-4A7D-AA9B-AF64476E6C3E}"/>
    <cellStyle name="Normal 23 3 6 2 2" xfId="29834" xr:uid="{2AAFC840-7F8C-476D-AC42-E4FA8D12ECD7}"/>
    <cellStyle name="Normal 23 3 6 3" xfId="21746" xr:uid="{80D4C4EA-FA1E-454D-B7CC-F18699266908}"/>
    <cellStyle name="Normal 23 3 7" xfId="8268" xr:uid="{A54127E9-3285-4E12-AE94-DF3F782DCBA9}"/>
    <cellStyle name="Normal 23 3 7 2" xfId="24444" xr:uid="{6F006A4B-8471-463E-B5F5-F0B689206E3B}"/>
    <cellStyle name="Normal 23 3 8" xfId="16356" xr:uid="{01AD0BF5-274E-43CA-8732-DE0914055401}"/>
    <cellStyle name="Normal 23 4" xfId="87" xr:uid="{00000000-0005-0000-0000-0000D7140000}"/>
    <cellStyle name="Normal 23 4 2" xfId="491" xr:uid="{00000000-0005-0000-0000-0000D8140000}"/>
    <cellStyle name="Normal 23 4 2 2" xfId="1166" xr:uid="{00000000-0005-0000-0000-0000D9140000}"/>
    <cellStyle name="Normal 23 4 2 2 2" xfId="2514" xr:uid="{00000000-0005-0000-0000-0000DA140000}"/>
    <cellStyle name="Normal 23 4 2 2 2 2" xfId="5210" xr:uid="{00000000-0005-0000-0000-0000DB140000}"/>
    <cellStyle name="Normal 23 4 2 2 2 2 2" xfId="13298" xr:uid="{AE7A9141-679E-49FB-A765-F395258A217F}"/>
    <cellStyle name="Normal 23 4 2 2 2 2 2 2" xfId="29474" xr:uid="{13CCD530-C83F-459D-BB0D-1C50288B8ACE}"/>
    <cellStyle name="Normal 23 4 2 2 2 2 3" xfId="21386" xr:uid="{6CFE4933-3309-41B0-B9E3-C337437CA6FC}"/>
    <cellStyle name="Normal 23 4 2 2 2 3" xfId="7904" xr:uid="{00000000-0005-0000-0000-0000DC140000}"/>
    <cellStyle name="Normal 23 4 2 2 2 3 2" xfId="15992" xr:uid="{EF2D0272-E042-40E3-AE6D-31A211A4E8C5}"/>
    <cellStyle name="Normal 23 4 2 2 2 3 2 2" xfId="32168" xr:uid="{8EA5C588-6871-4A3C-9EC1-DB844A571CD1}"/>
    <cellStyle name="Normal 23 4 2 2 2 3 3" xfId="24080" xr:uid="{8BE6C13F-A9CD-4009-840F-35952C9163DC}"/>
    <cellStyle name="Normal 23 4 2 2 2 4" xfId="10602" xr:uid="{36187B71-89A6-4CC1-BDC4-CDE2037C7134}"/>
    <cellStyle name="Normal 23 4 2 2 2 4 2" xfId="26778" xr:uid="{E3EFE57E-9D3B-4A0A-811D-2302DEBF44B2}"/>
    <cellStyle name="Normal 23 4 2 2 2 5" xfId="18690" xr:uid="{F9407C3A-E726-41DB-ACFE-71164C988192}"/>
    <cellStyle name="Normal 23 4 2 2 3" xfId="3863" xr:uid="{00000000-0005-0000-0000-0000DD140000}"/>
    <cellStyle name="Normal 23 4 2 2 3 2" xfId="11951" xr:uid="{B9065EB6-AE48-4377-8BD0-9CAAF3E0DB9E}"/>
    <cellStyle name="Normal 23 4 2 2 3 2 2" xfId="28127" xr:uid="{93140C1B-67D9-4BA6-BE29-D45A4C2B7EC8}"/>
    <cellStyle name="Normal 23 4 2 2 3 3" xfId="20039" xr:uid="{A6C196E9-A001-453D-A9EB-4428863BC664}"/>
    <cellStyle name="Normal 23 4 2 2 4" xfId="6557" xr:uid="{00000000-0005-0000-0000-0000DE140000}"/>
    <cellStyle name="Normal 23 4 2 2 4 2" xfId="14645" xr:uid="{11673FD3-0D53-4CF4-B56C-32965AE9770B}"/>
    <cellStyle name="Normal 23 4 2 2 4 2 2" xfId="30821" xr:uid="{2ECED150-1D45-4725-BFA1-661C8E2951D4}"/>
    <cellStyle name="Normal 23 4 2 2 4 3" xfId="22733" xr:uid="{7A688DF2-EF49-4B1A-9F58-C840F5DFE6F4}"/>
    <cellStyle name="Normal 23 4 2 2 5" xfId="9255" xr:uid="{18F0BCB1-A58E-40B1-9AB9-509EE1F53EDF}"/>
    <cellStyle name="Normal 23 4 2 2 5 2" xfId="25431" xr:uid="{6C50272A-E04E-40E6-81E4-156BCA752DC7}"/>
    <cellStyle name="Normal 23 4 2 2 6" xfId="17343" xr:uid="{F8F4AA8E-A256-4E7E-9D3A-3F367B80C852}"/>
    <cellStyle name="Normal 23 4 2 3" xfId="1842" xr:uid="{00000000-0005-0000-0000-0000DF140000}"/>
    <cellStyle name="Normal 23 4 2 3 2" xfId="4538" xr:uid="{00000000-0005-0000-0000-0000E0140000}"/>
    <cellStyle name="Normal 23 4 2 3 2 2" xfId="12626" xr:uid="{BAB1DE7F-2CFF-424A-AA00-687DADCD7DD7}"/>
    <cellStyle name="Normal 23 4 2 3 2 2 2" xfId="28802" xr:uid="{7D1C5D5C-015A-4058-B89B-89567D65CD87}"/>
    <cellStyle name="Normal 23 4 2 3 2 3" xfId="20714" xr:uid="{43AAB929-0723-499E-9E64-4CFAC20DA881}"/>
    <cellStyle name="Normal 23 4 2 3 3" xfId="7232" xr:uid="{00000000-0005-0000-0000-0000E1140000}"/>
    <cellStyle name="Normal 23 4 2 3 3 2" xfId="15320" xr:uid="{3374CE4C-1DB6-49E1-AF5C-C980DA8EB375}"/>
    <cellStyle name="Normal 23 4 2 3 3 2 2" xfId="31496" xr:uid="{28FCF2A7-BA92-484F-8113-F22F438323E0}"/>
    <cellStyle name="Normal 23 4 2 3 3 3" xfId="23408" xr:uid="{84960B0B-8174-4091-BE5C-F3AAC497F3DA}"/>
    <cellStyle name="Normal 23 4 2 3 4" xfId="9930" xr:uid="{ADC4B7CE-7074-4D00-A651-01236AE65786}"/>
    <cellStyle name="Normal 23 4 2 3 4 2" xfId="26106" xr:uid="{196ACC8A-11A8-401C-A359-DCEE805B7BE0}"/>
    <cellStyle name="Normal 23 4 2 3 5" xfId="18018" xr:uid="{3D1E687C-83CF-43DE-BCDE-B6D32237F40D}"/>
    <cellStyle name="Normal 23 4 2 4" xfId="3191" xr:uid="{00000000-0005-0000-0000-0000E2140000}"/>
    <cellStyle name="Normal 23 4 2 4 2" xfId="11279" xr:uid="{CE594DD1-5A86-4EF6-97C4-240F20C98C84}"/>
    <cellStyle name="Normal 23 4 2 4 2 2" xfId="27455" xr:uid="{0332A4AF-21F3-49F2-B011-BB35577788D3}"/>
    <cellStyle name="Normal 23 4 2 4 3" xfId="19367" xr:uid="{B124409A-5CA9-42A5-ABF9-E749A66EAE5D}"/>
    <cellStyle name="Normal 23 4 2 5" xfId="5885" xr:uid="{00000000-0005-0000-0000-0000E3140000}"/>
    <cellStyle name="Normal 23 4 2 5 2" xfId="13973" xr:uid="{D613CA7C-B45D-4E48-A3D9-71A28C67144C}"/>
    <cellStyle name="Normal 23 4 2 5 2 2" xfId="30149" xr:uid="{3A8165FE-02C7-4DF2-8A25-C937DED3FABA}"/>
    <cellStyle name="Normal 23 4 2 5 3" xfId="22061" xr:uid="{3A27706A-E022-4DD8-B3DF-29FF08DC8081}"/>
    <cellStyle name="Normal 23 4 2 6" xfId="8583" xr:uid="{2BA4A677-0DB2-4CB2-98CF-D7A4C9DC8C7F}"/>
    <cellStyle name="Normal 23 4 2 6 2" xfId="24759" xr:uid="{A96F62F9-8209-49C5-B3FA-452FA8C5A70A}"/>
    <cellStyle name="Normal 23 4 2 7" xfId="16671" xr:uid="{BA8651FF-0F28-4BEB-90E0-0F002D9C8F56}"/>
    <cellStyle name="Normal 23 4 3" xfId="830" xr:uid="{00000000-0005-0000-0000-0000E4140000}"/>
    <cellStyle name="Normal 23 4 3 2" xfId="2178" xr:uid="{00000000-0005-0000-0000-0000E5140000}"/>
    <cellStyle name="Normal 23 4 3 2 2" xfId="4874" xr:uid="{00000000-0005-0000-0000-0000E6140000}"/>
    <cellStyle name="Normal 23 4 3 2 2 2" xfId="12962" xr:uid="{C87CCF3D-BE16-45A5-B82F-7163039C2C49}"/>
    <cellStyle name="Normal 23 4 3 2 2 2 2" xfId="29138" xr:uid="{85D149D7-BD2D-4B30-9332-3717B7482827}"/>
    <cellStyle name="Normal 23 4 3 2 2 3" xfId="21050" xr:uid="{8343085A-2D90-41F7-9126-DA88D57A9150}"/>
    <cellStyle name="Normal 23 4 3 2 3" xfId="7568" xr:uid="{00000000-0005-0000-0000-0000E7140000}"/>
    <cellStyle name="Normal 23 4 3 2 3 2" xfId="15656" xr:uid="{A02313E4-8386-4DE8-A32C-8663C8D77103}"/>
    <cellStyle name="Normal 23 4 3 2 3 2 2" xfId="31832" xr:uid="{93B4D86A-512E-4EC0-9E1D-67C43BEE8162}"/>
    <cellStyle name="Normal 23 4 3 2 3 3" xfId="23744" xr:uid="{4F561157-E3C3-4E0B-B7D6-93DA8D2FFE63}"/>
    <cellStyle name="Normal 23 4 3 2 4" xfId="10266" xr:uid="{90981012-DC5C-490E-81B5-420203FD0068}"/>
    <cellStyle name="Normal 23 4 3 2 4 2" xfId="26442" xr:uid="{411D102B-AA97-480D-B73C-39386230496E}"/>
    <cellStyle name="Normal 23 4 3 2 5" xfId="18354" xr:uid="{EBD06E55-C522-49D3-BC55-A2C1F61DE6D8}"/>
    <cellStyle name="Normal 23 4 3 3" xfId="3527" xr:uid="{00000000-0005-0000-0000-0000E8140000}"/>
    <cellStyle name="Normal 23 4 3 3 2" xfId="11615" xr:uid="{CB00FFD9-C5BC-47AC-A094-4B059FC5EB0D}"/>
    <cellStyle name="Normal 23 4 3 3 2 2" xfId="27791" xr:uid="{983D4C7F-B05D-4660-9EDA-7CBEFD67A8BD}"/>
    <cellStyle name="Normal 23 4 3 3 3" xfId="19703" xr:uid="{1AD3B3F5-3DA2-43A4-88AB-3D73EA0E2AA6}"/>
    <cellStyle name="Normal 23 4 3 4" xfId="6221" xr:uid="{00000000-0005-0000-0000-0000E9140000}"/>
    <cellStyle name="Normal 23 4 3 4 2" xfId="14309" xr:uid="{2F4D82CE-0CBE-4459-8D49-5711B84F747B}"/>
    <cellStyle name="Normal 23 4 3 4 2 2" xfId="30485" xr:uid="{C22F8A52-DF62-444C-959D-A7F7B5B63D1F}"/>
    <cellStyle name="Normal 23 4 3 4 3" xfId="22397" xr:uid="{5314AD93-BA56-4421-85C2-F5342F16A6E7}"/>
    <cellStyle name="Normal 23 4 3 5" xfId="8919" xr:uid="{DB7DC27B-DD97-4916-AA7C-53971FABF962}"/>
    <cellStyle name="Normal 23 4 3 5 2" xfId="25095" xr:uid="{E0C610EC-E4B5-4967-8EEA-6B1E081068A5}"/>
    <cellStyle name="Normal 23 4 3 6" xfId="17007" xr:uid="{905072CD-3724-4B5D-8608-E73CC540A6A0}"/>
    <cellStyle name="Normal 23 4 4" xfId="1506" xr:uid="{00000000-0005-0000-0000-0000EA140000}"/>
    <cellStyle name="Normal 23 4 4 2" xfId="4202" xr:uid="{00000000-0005-0000-0000-0000EB140000}"/>
    <cellStyle name="Normal 23 4 4 2 2" xfId="12290" xr:uid="{DA2F808D-788E-4F44-835F-3E0E855A8FB6}"/>
    <cellStyle name="Normal 23 4 4 2 2 2" xfId="28466" xr:uid="{36842983-B06A-4A2D-9F7A-2B83A293044E}"/>
    <cellStyle name="Normal 23 4 4 2 3" xfId="20378" xr:uid="{3C98F162-F7D4-461A-AC66-E9D42E821D98}"/>
    <cellStyle name="Normal 23 4 4 3" xfId="6896" xr:uid="{00000000-0005-0000-0000-0000EC140000}"/>
    <cellStyle name="Normal 23 4 4 3 2" xfId="14984" xr:uid="{836943D4-D039-45C7-8334-0F699B33A804}"/>
    <cellStyle name="Normal 23 4 4 3 2 2" xfId="31160" xr:uid="{C3D25433-76FA-40DE-927D-F73DAF80805B}"/>
    <cellStyle name="Normal 23 4 4 3 3" xfId="23072" xr:uid="{9355B138-3C02-4779-840A-3919C19579B3}"/>
    <cellStyle name="Normal 23 4 4 4" xfId="9594" xr:uid="{0254FEC9-6427-4F22-B3CB-981A303F9C49}"/>
    <cellStyle name="Normal 23 4 4 4 2" xfId="25770" xr:uid="{3E784DB2-33CF-4CF0-A129-B9AC9641443D}"/>
    <cellStyle name="Normal 23 4 4 5" xfId="17682" xr:uid="{BAFFECD1-21B5-4034-86A9-CAB2F45A43FC}"/>
    <cellStyle name="Normal 23 4 5" xfId="2855" xr:uid="{00000000-0005-0000-0000-0000ED140000}"/>
    <cellStyle name="Normal 23 4 5 2" xfId="10943" xr:uid="{06515074-85F4-4A2D-ADE3-FA053C07A3B4}"/>
    <cellStyle name="Normal 23 4 5 2 2" xfId="27119" xr:uid="{B937C989-C819-4A89-B4E7-29CCEAF73C02}"/>
    <cellStyle name="Normal 23 4 5 3" xfId="19031" xr:uid="{6FCC25FD-2C45-451E-97BF-53AA6F7F8FF7}"/>
    <cellStyle name="Normal 23 4 6" xfId="5549" xr:uid="{00000000-0005-0000-0000-0000EE140000}"/>
    <cellStyle name="Normal 23 4 6 2" xfId="13637" xr:uid="{1A5F526C-6937-48B1-BAFF-74DD6A83E42D}"/>
    <cellStyle name="Normal 23 4 6 2 2" xfId="29813" xr:uid="{04F54560-30D1-4FAD-8F3C-3F7B854D7586}"/>
    <cellStyle name="Normal 23 4 6 3" xfId="21725" xr:uid="{51492E98-34F7-4A3D-9E06-51566DDFC56A}"/>
    <cellStyle name="Normal 23 4 7" xfId="8247" xr:uid="{3EE6B42A-F14C-4D83-9541-CFDC54925AB0}"/>
    <cellStyle name="Normal 23 4 7 2" xfId="24423" xr:uid="{2A15F910-6670-4B19-A47A-3707C34E965E}"/>
    <cellStyle name="Normal 23 4 8" xfId="16335" xr:uid="{76BD9F54-FBBA-4984-A9DF-533F47468D31}"/>
    <cellStyle name="Normal 23 5" xfId="167" xr:uid="{00000000-0005-0000-0000-0000EF140000}"/>
    <cellStyle name="Normal 23 5 2" xfId="555" xr:uid="{00000000-0005-0000-0000-0000F0140000}"/>
    <cellStyle name="Normal 23 5 2 2" xfId="1230" xr:uid="{00000000-0005-0000-0000-0000F1140000}"/>
    <cellStyle name="Normal 23 5 2 2 2" xfId="2578" xr:uid="{00000000-0005-0000-0000-0000F2140000}"/>
    <cellStyle name="Normal 23 5 2 2 2 2" xfId="5274" xr:uid="{00000000-0005-0000-0000-0000F3140000}"/>
    <cellStyle name="Normal 23 5 2 2 2 2 2" xfId="13362" xr:uid="{40BF99E4-0E72-46D2-89F8-9DC4D25D533F}"/>
    <cellStyle name="Normal 23 5 2 2 2 2 2 2" xfId="29538" xr:uid="{76E07618-A3AA-40EA-9274-521FF3F8FC52}"/>
    <cellStyle name="Normal 23 5 2 2 2 2 3" xfId="21450" xr:uid="{57940B7A-BD6B-4906-B06C-D77DAC1A7C88}"/>
    <cellStyle name="Normal 23 5 2 2 2 3" xfId="7968" xr:uid="{00000000-0005-0000-0000-0000F4140000}"/>
    <cellStyle name="Normal 23 5 2 2 2 3 2" xfId="16056" xr:uid="{67B08F4F-F1E6-4E04-8CE1-AA4CA807938C}"/>
    <cellStyle name="Normal 23 5 2 2 2 3 2 2" xfId="32232" xr:uid="{8AF5B32F-5C4A-4378-8EEC-5FF24BE80F6C}"/>
    <cellStyle name="Normal 23 5 2 2 2 3 3" xfId="24144" xr:uid="{E5ACB8CA-85AA-4827-A611-F4BBE5BEE917}"/>
    <cellStyle name="Normal 23 5 2 2 2 4" xfId="10666" xr:uid="{4D526CA7-7CFA-40CC-899B-475AC372F9AC}"/>
    <cellStyle name="Normal 23 5 2 2 2 4 2" xfId="26842" xr:uid="{0EB9087E-C787-416F-B746-E7D507C176CB}"/>
    <cellStyle name="Normal 23 5 2 2 2 5" xfId="18754" xr:uid="{59EDDB7F-9370-41F9-B88C-9189B998B867}"/>
    <cellStyle name="Normal 23 5 2 2 3" xfId="3927" xr:uid="{00000000-0005-0000-0000-0000F5140000}"/>
    <cellStyle name="Normal 23 5 2 2 3 2" xfId="12015" xr:uid="{5191338D-C035-4197-A1DF-E2FFD0E839AC}"/>
    <cellStyle name="Normal 23 5 2 2 3 2 2" xfId="28191" xr:uid="{F84C9AFB-95FE-43EC-A5F3-1A253BA56F7E}"/>
    <cellStyle name="Normal 23 5 2 2 3 3" xfId="20103" xr:uid="{1DBB8300-F2CE-404F-AAB5-FD5B395EBB1A}"/>
    <cellStyle name="Normal 23 5 2 2 4" xfId="6621" xr:uid="{00000000-0005-0000-0000-0000F6140000}"/>
    <cellStyle name="Normal 23 5 2 2 4 2" xfId="14709" xr:uid="{D14B36FA-54E1-4DD2-B795-CBB0912BFA04}"/>
    <cellStyle name="Normal 23 5 2 2 4 2 2" xfId="30885" xr:uid="{131A63D6-E624-4836-86BF-2E68CCFD1B9C}"/>
    <cellStyle name="Normal 23 5 2 2 4 3" xfId="22797" xr:uid="{8DD3C350-AA83-4BBF-8E6E-0654192D89A6}"/>
    <cellStyle name="Normal 23 5 2 2 5" xfId="9319" xr:uid="{B5724CB0-C9F3-4E62-959C-61C39635C6B3}"/>
    <cellStyle name="Normal 23 5 2 2 5 2" xfId="25495" xr:uid="{71022848-D196-426D-BC3C-8FC03646E242}"/>
    <cellStyle name="Normal 23 5 2 2 6" xfId="17407" xr:uid="{450BDCCC-0C93-4234-A161-9C117FD505C6}"/>
    <cellStyle name="Normal 23 5 2 3" xfId="1906" xr:uid="{00000000-0005-0000-0000-0000F7140000}"/>
    <cellStyle name="Normal 23 5 2 3 2" xfId="4602" xr:uid="{00000000-0005-0000-0000-0000F8140000}"/>
    <cellStyle name="Normal 23 5 2 3 2 2" xfId="12690" xr:uid="{1A6EBC4E-53BD-42F2-B19C-92418A883961}"/>
    <cellStyle name="Normal 23 5 2 3 2 2 2" xfId="28866" xr:uid="{D18EBF8F-A89E-44E6-A7B8-ED4846F7DEE9}"/>
    <cellStyle name="Normal 23 5 2 3 2 3" xfId="20778" xr:uid="{B24828AD-ACF9-47C7-B977-446D9646EAFD}"/>
    <cellStyle name="Normal 23 5 2 3 3" xfId="7296" xr:uid="{00000000-0005-0000-0000-0000F9140000}"/>
    <cellStyle name="Normal 23 5 2 3 3 2" xfId="15384" xr:uid="{86E7080A-AC4A-4269-92BF-CE8A79533F6C}"/>
    <cellStyle name="Normal 23 5 2 3 3 2 2" xfId="31560" xr:uid="{DEC054D2-E3A8-4241-BB4D-E6CF7436B59D}"/>
    <cellStyle name="Normal 23 5 2 3 3 3" xfId="23472" xr:uid="{6B8ACBAC-2275-445C-BDAD-4738A75A5D7E}"/>
    <cellStyle name="Normal 23 5 2 3 4" xfId="9994" xr:uid="{E0CDF2BA-995E-4643-BE0B-A49ED8E322D1}"/>
    <cellStyle name="Normal 23 5 2 3 4 2" xfId="26170" xr:uid="{4026DC76-803E-4FC6-95E4-8D461A0C1E55}"/>
    <cellStyle name="Normal 23 5 2 3 5" xfId="18082" xr:uid="{1BE3F07D-89AF-4819-98A2-1E2AC83F8DBB}"/>
    <cellStyle name="Normal 23 5 2 4" xfId="3255" xr:uid="{00000000-0005-0000-0000-0000FA140000}"/>
    <cellStyle name="Normal 23 5 2 4 2" xfId="11343" xr:uid="{1024094C-26C4-488B-BD82-E2DA48E579DB}"/>
    <cellStyle name="Normal 23 5 2 4 2 2" xfId="27519" xr:uid="{E86D8A0E-7027-45E8-B32E-606CA2D331AF}"/>
    <cellStyle name="Normal 23 5 2 4 3" xfId="19431" xr:uid="{DD0E2FDC-8B67-4C06-8FEA-3BD0D3CDCED3}"/>
    <cellStyle name="Normal 23 5 2 5" xfId="5949" xr:uid="{00000000-0005-0000-0000-0000FB140000}"/>
    <cellStyle name="Normal 23 5 2 5 2" xfId="14037" xr:uid="{7D8F0D77-947B-421E-8F1A-8D59F45B7A41}"/>
    <cellStyle name="Normal 23 5 2 5 2 2" xfId="30213" xr:uid="{0C55534B-D62D-435D-A743-63B3F1604ED3}"/>
    <cellStyle name="Normal 23 5 2 5 3" xfId="22125" xr:uid="{248CDB08-6C94-4A12-BAF9-D560DC41B5E2}"/>
    <cellStyle name="Normal 23 5 2 6" xfId="8647" xr:uid="{F15DFBAD-77CE-461E-9485-C2E3A20983D1}"/>
    <cellStyle name="Normal 23 5 2 6 2" xfId="24823" xr:uid="{D6DEA29F-222C-4A9A-AC6B-B88F520E13D2}"/>
    <cellStyle name="Normal 23 5 2 7" xfId="16735" xr:uid="{4579AA80-4469-4FA0-BAAB-CADA73F70777}"/>
    <cellStyle name="Normal 23 5 3" xfId="894" xr:uid="{00000000-0005-0000-0000-0000FC140000}"/>
    <cellStyle name="Normal 23 5 3 2" xfId="2242" xr:uid="{00000000-0005-0000-0000-0000FD140000}"/>
    <cellStyle name="Normal 23 5 3 2 2" xfId="4938" xr:uid="{00000000-0005-0000-0000-0000FE140000}"/>
    <cellStyle name="Normal 23 5 3 2 2 2" xfId="13026" xr:uid="{8C0DA948-F904-4405-AFBC-68B72BC56A6F}"/>
    <cellStyle name="Normal 23 5 3 2 2 2 2" xfId="29202" xr:uid="{81B80F42-1CE8-4792-9365-457E7F177FB6}"/>
    <cellStyle name="Normal 23 5 3 2 2 3" xfId="21114" xr:uid="{306DB1B6-FF0D-4F70-800D-8E3D4C8F9312}"/>
    <cellStyle name="Normal 23 5 3 2 3" xfId="7632" xr:uid="{00000000-0005-0000-0000-0000FF140000}"/>
    <cellStyle name="Normal 23 5 3 2 3 2" xfId="15720" xr:uid="{EF8E0276-D45D-4AF2-A3A3-5E6812B087C6}"/>
    <cellStyle name="Normal 23 5 3 2 3 2 2" xfId="31896" xr:uid="{1C8CB9B9-83DF-4691-AB2D-16351EC402D1}"/>
    <cellStyle name="Normal 23 5 3 2 3 3" xfId="23808" xr:uid="{8DD8226D-377E-4867-A233-A0E11A35EE29}"/>
    <cellStyle name="Normal 23 5 3 2 4" xfId="10330" xr:uid="{27613942-D175-4DAA-834C-6DB9252B1522}"/>
    <cellStyle name="Normal 23 5 3 2 4 2" xfId="26506" xr:uid="{78686CD8-65D7-436F-9967-8246F20B878E}"/>
    <cellStyle name="Normal 23 5 3 2 5" xfId="18418" xr:uid="{04A81B68-75F3-4771-8C32-88C03E70ACBF}"/>
    <cellStyle name="Normal 23 5 3 3" xfId="3591" xr:uid="{00000000-0005-0000-0000-000000150000}"/>
    <cellStyle name="Normal 23 5 3 3 2" xfId="11679" xr:uid="{C0EAC761-8575-497F-ADC1-063B2658ACAD}"/>
    <cellStyle name="Normal 23 5 3 3 2 2" xfId="27855" xr:uid="{8CED318F-1FF3-415A-9409-DE8187118254}"/>
    <cellStyle name="Normal 23 5 3 3 3" xfId="19767" xr:uid="{AD00C863-227D-4286-B5CC-65F022E4F4C5}"/>
    <cellStyle name="Normal 23 5 3 4" xfId="6285" xr:uid="{00000000-0005-0000-0000-000001150000}"/>
    <cellStyle name="Normal 23 5 3 4 2" xfId="14373" xr:uid="{E55CCE77-39E6-4A8E-B03F-CEA77F3DF2C6}"/>
    <cellStyle name="Normal 23 5 3 4 2 2" xfId="30549" xr:uid="{815E984F-F157-4306-9B74-243AC40EAA08}"/>
    <cellStyle name="Normal 23 5 3 4 3" xfId="22461" xr:uid="{88FB5608-3B2A-4B04-99B9-F7CD8F28EA52}"/>
    <cellStyle name="Normal 23 5 3 5" xfId="8983" xr:uid="{E8E37337-3D43-46F7-B1DD-1AFEBA7B1E0F}"/>
    <cellStyle name="Normal 23 5 3 5 2" xfId="25159" xr:uid="{2B70C3F3-0CA2-4F65-BB35-FF353416BE8B}"/>
    <cellStyle name="Normal 23 5 3 6" xfId="17071" xr:uid="{E4EBBCB8-6233-43C6-8788-7EB1E00DDD0E}"/>
    <cellStyle name="Normal 23 5 4" xfId="1570" xr:uid="{00000000-0005-0000-0000-000002150000}"/>
    <cellStyle name="Normal 23 5 4 2" xfId="4266" xr:uid="{00000000-0005-0000-0000-000003150000}"/>
    <cellStyle name="Normal 23 5 4 2 2" xfId="12354" xr:uid="{EF9A750A-4704-45C2-83A0-FD087035646F}"/>
    <cellStyle name="Normal 23 5 4 2 2 2" xfId="28530" xr:uid="{8BDEF8EB-F33A-4EE4-B5A6-107A5EB8B43D}"/>
    <cellStyle name="Normal 23 5 4 2 3" xfId="20442" xr:uid="{171E3991-E993-4DB5-A4A9-48CE87B58207}"/>
    <cellStyle name="Normal 23 5 4 3" xfId="6960" xr:uid="{00000000-0005-0000-0000-000004150000}"/>
    <cellStyle name="Normal 23 5 4 3 2" xfId="15048" xr:uid="{051B1DCA-2DD5-4B11-AE22-EB83D55EA47A}"/>
    <cellStyle name="Normal 23 5 4 3 2 2" xfId="31224" xr:uid="{6CBEF97C-A525-4F26-A3AE-BB2A3C4BE41E}"/>
    <cellStyle name="Normal 23 5 4 3 3" xfId="23136" xr:uid="{CE074636-486C-4561-8D2B-7DC73CF9118C}"/>
    <cellStyle name="Normal 23 5 4 4" xfId="9658" xr:uid="{72BD932D-BF33-42D5-AA9A-7C7649CC9F03}"/>
    <cellStyle name="Normal 23 5 4 4 2" xfId="25834" xr:uid="{A400E013-8D2F-4782-B404-7B95F33BC634}"/>
    <cellStyle name="Normal 23 5 4 5" xfId="17746" xr:uid="{A7FAA43F-2BA1-4E46-B67B-B7948B97B137}"/>
    <cellStyle name="Normal 23 5 5" xfId="2919" xr:uid="{00000000-0005-0000-0000-000005150000}"/>
    <cellStyle name="Normal 23 5 5 2" xfId="11007" xr:uid="{C6C9FD6E-9280-4FDF-BA7D-760EEC915AD1}"/>
    <cellStyle name="Normal 23 5 5 2 2" xfId="27183" xr:uid="{3C1AD917-CDC0-4CB1-86D1-A971DC355E57}"/>
    <cellStyle name="Normal 23 5 5 3" xfId="19095" xr:uid="{DF7250BE-61A2-44B9-A6A1-12EE8E70D2E0}"/>
    <cellStyle name="Normal 23 5 6" xfId="5613" xr:uid="{00000000-0005-0000-0000-000006150000}"/>
    <cellStyle name="Normal 23 5 6 2" xfId="13701" xr:uid="{F04CD234-D5AB-4F10-9A6E-61959A698376}"/>
    <cellStyle name="Normal 23 5 6 2 2" xfId="29877" xr:uid="{F8945B78-E8C9-47D3-9245-72AB2480E128}"/>
    <cellStyle name="Normal 23 5 6 3" xfId="21789" xr:uid="{D289DA94-6AF1-4FF2-A4A4-907B6B6ABD91}"/>
    <cellStyle name="Normal 23 5 7" xfId="8311" xr:uid="{3B3332EC-E791-4601-A514-6A63416ED958}"/>
    <cellStyle name="Normal 23 5 7 2" xfId="24487" xr:uid="{E86C59DE-1E9E-49AE-B12C-2355CBD3A02E}"/>
    <cellStyle name="Normal 23 5 8" xfId="16399" xr:uid="{42651FE4-2B19-41A2-AA51-2360DC0F6159}"/>
    <cellStyle name="Normal 23 6" xfId="166" xr:uid="{00000000-0005-0000-0000-000007150000}"/>
    <cellStyle name="Normal 23 6 2" xfId="554" xr:uid="{00000000-0005-0000-0000-000008150000}"/>
    <cellStyle name="Normal 23 6 2 2" xfId="1229" xr:uid="{00000000-0005-0000-0000-000009150000}"/>
    <cellStyle name="Normal 23 6 2 2 2" xfId="2577" xr:uid="{00000000-0005-0000-0000-00000A150000}"/>
    <cellStyle name="Normal 23 6 2 2 2 2" xfId="5273" xr:uid="{00000000-0005-0000-0000-00000B150000}"/>
    <cellStyle name="Normal 23 6 2 2 2 2 2" xfId="13361" xr:uid="{C89EBD62-F904-439B-B817-3138306A78CB}"/>
    <cellStyle name="Normal 23 6 2 2 2 2 2 2" xfId="29537" xr:uid="{CCD01075-AED0-49B9-822C-B090849BF61C}"/>
    <cellStyle name="Normal 23 6 2 2 2 2 3" xfId="21449" xr:uid="{703E96EE-2579-4A8C-A7CA-B69F18188EFF}"/>
    <cellStyle name="Normal 23 6 2 2 2 3" xfId="7967" xr:uid="{00000000-0005-0000-0000-00000C150000}"/>
    <cellStyle name="Normal 23 6 2 2 2 3 2" xfId="16055" xr:uid="{437CB18E-FC6B-487C-B65A-B8C24704C94C}"/>
    <cellStyle name="Normal 23 6 2 2 2 3 2 2" xfId="32231" xr:uid="{DDAA5329-7395-4C38-A5A0-C84731B31D42}"/>
    <cellStyle name="Normal 23 6 2 2 2 3 3" xfId="24143" xr:uid="{7B295AF2-DE76-4B95-A0A6-57BB830841D4}"/>
    <cellStyle name="Normal 23 6 2 2 2 4" xfId="10665" xr:uid="{C60A9450-82E1-41A5-9393-439978206233}"/>
    <cellStyle name="Normal 23 6 2 2 2 4 2" xfId="26841" xr:uid="{8C3E1382-B8F5-48CA-8007-EF6E6C406A02}"/>
    <cellStyle name="Normal 23 6 2 2 2 5" xfId="18753" xr:uid="{15D9F741-8C8E-4499-B90E-B811F512E2E9}"/>
    <cellStyle name="Normal 23 6 2 2 3" xfId="3926" xr:uid="{00000000-0005-0000-0000-00000D150000}"/>
    <cellStyle name="Normal 23 6 2 2 3 2" xfId="12014" xr:uid="{0E6EE26B-56A1-442C-A5D8-9F2F616E9D90}"/>
    <cellStyle name="Normal 23 6 2 2 3 2 2" xfId="28190" xr:uid="{6BF215F9-351B-4D32-8008-F15B24B7ABE1}"/>
    <cellStyle name="Normal 23 6 2 2 3 3" xfId="20102" xr:uid="{403FE6F7-1484-4915-B280-1A948FA39AA0}"/>
    <cellStyle name="Normal 23 6 2 2 4" xfId="6620" xr:uid="{00000000-0005-0000-0000-00000E150000}"/>
    <cellStyle name="Normal 23 6 2 2 4 2" xfId="14708" xr:uid="{99AFEDAF-77FF-4FED-8816-B425C4009FDF}"/>
    <cellStyle name="Normal 23 6 2 2 4 2 2" xfId="30884" xr:uid="{D939570C-A0A1-475B-B31D-D45A55B59F9B}"/>
    <cellStyle name="Normal 23 6 2 2 4 3" xfId="22796" xr:uid="{EC0A7FE8-09D0-4893-9D4E-C4F1B4556A83}"/>
    <cellStyle name="Normal 23 6 2 2 5" xfId="9318" xr:uid="{A2E67E34-A5B9-469C-BCAF-B4BA315D5F57}"/>
    <cellStyle name="Normal 23 6 2 2 5 2" xfId="25494" xr:uid="{71CE255B-4DA1-439A-9716-EBCCAAF7CBB7}"/>
    <cellStyle name="Normal 23 6 2 2 6" xfId="17406" xr:uid="{8ED02FC7-C5E9-4EFB-AED7-853BE3D0DCE1}"/>
    <cellStyle name="Normal 23 6 2 3" xfId="1905" xr:uid="{00000000-0005-0000-0000-00000F150000}"/>
    <cellStyle name="Normal 23 6 2 3 2" xfId="4601" xr:uid="{00000000-0005-0000-0000-000010150000}"/>
    <cellStyle name="Normal 23 6 2 3 2 2" xfId="12689" xr:uid="{AEC05BC4-1252-4A93-8184-612E526F4E2D}"/>
    <cellStyle name="Normal 23 6 2 3 2 2 2" xfId="28865" xr:uid="{3453BE0E-2454-4B72-8D0F-82A1035864CC}"/>
    <cellStyle name="Normal 23 6 2 3 2 3" xfId="20777" xr:uid="{A2796B2B-0D8C-458C-863E-5959C190E71B}"/>
    <cellStyle name="Normal 23 6 2 3 3" xfId="7295" xr:uid="{00000000-0005-0000-0000-000011150000}"/>
    <cellStyle name="Normal 23 6 2 3 3 2" xfId="15383" xr:uid="{1B7C856F-B1FE-406B-95BD-82041EE439D7}"/>
    <cellStyle name="Normal 23 6 2 3 3 2 2" xfId="31559" xr:uid="{ED2F09A7-05F3-4D85-B88F-313F004F8559}"/>
    <cellStyle name="Normal 23 6 2 3 3 3" xfId="23471" xr:uid="{909AF6A3-0157-445D-91A0-08D6EE2C54BA}"/>
    <cellStyle name="Normal 23 6 2 3 4" xfId="9993" xr:uid="{A40E9820-62C8-43EC-9DBE-EE1F6737FC96}"/>
    <cellStyle name="Normal 23 6 2 3 4 2" xfId="26169" xr:uid="{F108FD3D-FEA7-4A39-847E-5DE103534D04}"/>
    <cellStyle name="Normal 23 6 2 3 5" xfId="18081" xr:uid="{721493AF-8CC8-48EA-92DD-B80FACE6FA15}"/>
    <cellStyle name="Normal 23 6 2 4" xfId="3254" xr:uid="{00000000-0005-0000-0000-000012150000}"/>
    <cellStyle name="Normal 23 6 2 4 2" xfId="11342" xr:uid="{7F354EE4-4A9C-489E-8BD8-183667BC0B97}"/>
    <cellStyle name="Normal 23 6 2 4 2 2" xfId="27518" xr:uid="{73077AD0-3282-446D-B2D9-A8762A723F90}"/>
    <cellStyle name="Normal 23 6 2 4 3" xfId="19430" xr:uid="{413B584C-0FE2-4C42-AB55-8165A0F15439}"/>
    <cellStyle name="Normal 23 6 2 5" xfId="5948" xr:uid="{00000000-0005-0000-0000-000013150000}"/>
    <cellStyle name="Normal 23 6 2 5 2" xfId="14036" xr:uid="{3B995FA9-317E-479E-B97E-BD31824FAA73}"/>
    <cellStyle name="Normal 23 6 2 5 2 2" xfId="30212" xr:uid="{A197BD5A-7F3B-4A0A-84D3-397389E8F34B}"/>
    <cellStyle name="Normal 23 6 2 5 3" xfId="22124" xr:uid="{FE931371-1484-41DD-941B-E23B38555AF0}"/>
    <cellStyle name="Normal 23 6 2 6" xfId="8646" xr:uid="{CFBFD025-DAE5-4FD9-93DF-0F854D8CC166}"/>
    <cellStyle name="Normal 23 6 2 6 2" xfId="24822" xr:uid="{A50921F2-6E30-4720-9670-7FB56906DF82}"/>
    <cellStyle name="Normal 23 6 2 7" xfId="16734" xr:uid="{12941EA8-328B-4129-A22A-B942FA0530F2}"/>
    <cellStyle name="Normal 23 6 3" xfId="893" xr:uid="{00000000-0005-0000-0000-000014150000}"/>
    <cellStyle name="Normal 23 6 3 2" xfId="2241" xr:uid="{00000000-0005-0000-0000-000015150000}"/>
    <cellStyle name="Normal 23 6 3 2 2" xfId="4937" xr:uid="{00000000-0005-0000-0000-000016150000}"/>
    <cellStyle name="Normal 23 6 3 2 2 2" xfId="13025" xr:uid="{4BA63C69-978F-457A-98C0-BAD1B70D75F1}"/>
    <cellStyle name="Normal 23 6 3 2 2 2 2" xfId="29201" xr:uid="{94393046-B28C-4B33-A16D-94CF70938FCA}"/>
    <cellStyle name="Normal 23 6 3 2 2 3" xfId="21113" xr:uid="{762AC850-99B2-40B4-97B5-F6A6D14ACCBE}"/>
    <cellStyle name="Normal 23 6 3 2 3" xfId="7631" xr:uid="{00000000-0005-0000-0000-000017150000}"/>
    <cellStyle name="Normal 23 6 3 2 3 2" xfId="15719" xr:uid="{8AC8243D-D84A-4A9F-8121-73BB232D8EEE}"/>
    <cellStyle name="Normal 23 6 3 2 3 2 2" xfId="31895" xr:uid="{8156E4AE-88F1-4448-9A87-833F750537F7}"/>
    <cellStyle name="Normal 23 6 3 2 3 3" xfId="23807" xr:uid="{491B431F-2DD4-4ABC-B423-AEFA77A1535E}"/>
    <cellStyle name="Normal 23 6 3 2 4" xfId="10329" xr:uid="{A23F6E4A-6628-4F38-92D3-FBE70EF0A3B5}"/>
    <cellStyle name="Normal 23 6 3 2 4 2" xfId="26505" xr:uid="{BBAADA53-882E-4D9B-B3DA-BBB844BB87FA}"/>
    <cellStyle name="Normal 23 6 3 2 5" xfId="18417" xr:uid="{0691AA6D-80A2-47DE-B821-40D5B67646C1}"/>
    <cellStyle name="Normal 23 6 3 3" xfId="3590" xr:uid="{00000000-0005-0000-0000-000018150000}"/>
    <cellStyle name="Normal 23 6 3 3 2" xfId="11678" xr:uid="{ACDBA451-3361-4822-8308-5237FBD93CA6}"/>
    <cellStyle name="Normal 23 6 3 3 2 2" xfId="27854" xr:uid="{F6FA2716-28AA-40F5-9168-F243E9F3E538}"/>
    <cellStyle name="Normal 23 6 3 3 3" xfId="19766" xr:uid="{7546D463-15FE-4D77-A52D-6FD415D8B1D2}"/>
    <cellStyle name="Normal 23 6 3 4" xfId="6284" xr:uid="{00000000-0005-0000-0000-000019150000}"/>
    <cellStyle name="Normal 23 6 3 4 2" xfId="14372" xr:uid="{92AA87EA-217D-4BA3-9B33-0D08207C27E7}"/>
    <cellStyle name="Normal 23 6 3 4 2 2" xfId="30548" xr:uid="{AC2E96C4-A7A4-4101-94BE-B71FA9205A65}"/>
    <cellStyle name="Normal 23 6 3 4 3" xfId="22460" xr:uid="{A97CE444-E4A2-4FDF-AF36-787B000056C9}"/>
    <cellStyle name="Normal 23 6 3 5" xfId="8982" xr:uid="{A035BE7C-25E2-4C5A-A198-452362804086}"/>
    <cellStyle name="Normal 23 6 3 5 2" xfId="25158" xr:uid="{ECBE9C1F-74F9-415F-8B2B-A4E3FAE610F1}"/>
    <cellStyle name="Normal 23 6 3 6" xfId="17070" xr:uid="{74BE4040-AFB5-445D-9B76-9A0B90B68A50}"/>
    <cellStyle name="Normal 23 6 4" xfId="1569" xr:uid="{00000000-0005-0000-0000-00001A150000}"/>
    <cellStyle name="Normal 23 6 4 2" xfId="4265" xr:uid="{00000000-0005-0000-0000-00001B150000}"/>
    <cellStyle name="Normal 23 6 4 2 2" xfId="12353" xr:uid="{83CA5998-7D20-40C9-AC98-E088ECD57903}"/>
    <cellStyle name="Normal 23 6 4 2 2 2" xfId="28529" xr:uid="{01FF05F5-6257-4768-B26B-5F5EA438A8EA}"/>
    <cellStyle name="Normal 23 6 4 2 3" xfId="20441" xr:uid="{25A2D5E7-953F-4150-8690-7063A4E1C735}"/>
    <cellStyle name="Normal 23 6 4 3" xfId="6959" xr:uid="{00000000-0005-0000-0000-00001C150000}"/>
    <cellStyle name="Normal 23 6 4 3 2" xfId="15047" xr:uid="{AE852A74-12E5-4A09-A043-5A485531E7C5}"/>
    <cellStyle name="Normal 23 6 4 3 2 2" xfId="31223" xr:uid="{E9552DA4-D07C-44B7-9EEB-9CF476F94ADF}"/>
    <cellStyle name="Normal 23 6 4 3 3" xfId="23135" xr:uid="{E4D490CA-E15B-4212-9702-3DEFB0E294CE}"/>
    <cellStyle name="Normal 23 6 4 4" xfId="9657" xr:uid="{538122E7-2092-41D9-AD99-C7150AF30D3F}"/>
    <cellStyle name="Normal 23 6 4 4 2" xfId="25833" xr:uid="{1C267EAF-0181-4640-86A2-084DDB89F99C}"/>
    <cellStyle name="Normal 23 6 4 5" xfId="17745" xr:uid="{6E5DCE56-3D8C-4436-B532-754F5FA3C4F6}"/>
    <cellStyle name="Normal 23 6 5" xfId="2918" xr:uid="{00000000-0005-0000-0000-00001D150000}"/>
    <cellStyle name="Normal 23 6 5 2" xfId="11006" xr:uid="{547378DF-3BD4-4483-8BD0-4C521219F405}"/>
    <cellStyle name="Normal 23 6 5 2 2" xfId="27182" xr:uid="{0B82C899-188D-41F4-8E2B-930020CC74FC}"/>
    <cellStyle name="Normal 23 6 5 3" xfId="19094" xr:uid="{E001FFA7-6B72-4500-BD6B-7FC3ED491918}"/>
    <cellStyle name="Normal 23 6 6" xfId="5612" xr:uid="{00000000-0005-0000-0000-00001E150000}"/>
    <cellStyle name="Normal 23 6 6 2" xfId="13700" xr:uid="{38258F5A-3DE8-44A6-B87F-20487D0B78D0}"/>
    <cellStyle name="Normal 23 6 6 2 2" xfId="29876" xr:uid="{88E18B2B-689B-4684-8CBD-5F5937164DCC}"/>
    <cellStyle name="Normal 23 6 6 3" xfId="21788" xr:uid="{531630BC-ABC9-4A6D-9DCD-DF60B427130B}"/>
    <cellStyle name="Normal 23 6 7" xfId="8310" xr:uid="{72BC4525-245F-40D8-AA5E-FF122443328A}"/>
    <cellStyle name="Normal 23 6 7 2" xfId="24486" xr:uid="{ECBDEFB6-C3C2-4F11-8609-4798A2612C66}"/>
    <cellStyle name="Normal 23 6 8" xfId="16398" xr:uid="{ADF1E9CD-36EE-4D25-B6D1-6C090E4738C7}"/>
    <cellStyle name="Normal 23 7" xfId="146" xr:uid="{00000000-0005-0000-0000-00001F150000}"/>
    <cellStyle name="Normal 23 7 2" xfId="539" xr:uid="{00000000-0005-0000-0000-000020150000}"/>
    <cellStyle name="Normal 23 7 2 2" xfId="1214" xr:uid="{00000000-0005-0000-0000-000021150000}"/>
    <cellStyle name="Normal 23 7 2 2 2" xfId="2562" xr:uid="{00000000-0005-0000-0000-000022150000}"/>
    <cellStyle name="Normal 23 7 2 2 2 2" xfId="5258" xr:uid="{00000000-0005-0000-0000-000023150000}"/>
    <cellStyle name="Normal 23 7 2 2 2 2 2" xfId="13346" xr:uid="{5DEC65F7-AA19-45AE-A03A-595018A69FFF}"/>
    <cellStyle name="Normal 23 7 2 2 2 2 2 2" xfId="29522" xr:uid="{0583E839-459C-44CF-94A3-6D6A842D2348}"/>
    <cellStyle name="Normal 23 7 2 2 2 2 3" xfId="21434" xr:uid="{B4EE934D-6C8E-40AA-81AB-8D946D8B62A5}"/>
    <cellStyle name="Normal 23 7 2 2 2 3" xfId="7952" xr:uid="{00000000-0005-0000-0000-000024150000}"/>
    <cellStyle name="Normal 23 7 2 2 2 3 2" xfId="16040" xr:uid="{751B7E82-F5DD-4F92-A02F-92391E90861C}"/>
    <cellStyle name="Normal 23 7 2 2 2 3 2 2" xfId="32216" xr:uid="{F8091877-37BA-4006-B736-76A898FB1F5E}"/>
    <cellStyle name="Normal 23 7 2 2 2 3 3" xfId="24128" xr:uid="{99DD2B95-53E5-449F-A4B6-417666E3C0C6}"/>
    <cellStyle name="Normal 23 7 2 2 2 4" xfId="10650" xr:uid="{F0FD1219-1DE7-4989-B7B9-ED88C7B48BC0}"/>
    <cellStyle name="Normal 23 7 2 2 2 4 2" xfId="26826" xr:uid="{B86F77D1-C725-400D-87C8-CB09F5306121}"/>
    <cellStyle name="Normal 23 7 2 2 2 5" xfId="18738" xr:uid="{F7920306-76E2-4BC4-A9D7-D8210F1CC671}"/>
    <cellStyle name="Normal 23 7 2 2 3" xfId="3911" xr:uid="{00000000-0005-0000-0000-000025150000}"/>
    <cellStyle name="Normal 23 7 2 2 3 2" xfId="11999" xr:uid="{A224B4C6-3013-4C17-A8A3-5AEAC740B3F1}"/>
    <cellStyle name="Normal 23 7 2 2 3 2 2" xfId="28175" xr:uid="{2E64D385-DC46-4045-B9CB-79DB44A25242}"/>
    <cellStyle name="Normal 23 7 2 2 3 3" xfId="20087" xr:uid="{331AA0A4-F14D-4620-98B0-CE30DD4845D0}"/>
    <cellStyle name="Normal 23 7 2 2 4" xfId="6605" xr:uid="{00000000-0005-0000-0000-000026150000}"/>
    <cellStyle name="Normal 23 7 2 2 4 2" xfId="14693" xr:uid="{7796B1FD-93EC-48A5-8C05-ADFB73FD40CB}"/>
    <cellStyle name="Normal 23 7 2 2 4 2 2" xfId="30869" xr:uid="{E51FBE82-3747-42E6-921F-8A78DC076116}"/>
    <cellStyle name="Normal 23 7 2 2 4 3" xfId="22781" xr:uid="{1DC6C193-1B4D-4DAF-A048-24260EF2D34E}"/>
    <cellStyle name="Normal 23 7 2 2 5" xfId="9303" xr:uid="{F3FF3761-671F-47B1-9FC5-F39F2C3DA243}"/>
    <cellStyle name="Normal 23 7 2 2 5 2" xfId="25479" xr:uid="{D5EA4BA6-AA79-4077-A32B-31F9116825C8}"/>
    <cellStyle name="Normal 23 7 2 2 6" xfId="17391" xr:uid="{7D3C87C5-D124-4295-B00A-55A985E8A2DE}"/>
    <cellStyle name="Normal 23 7 2 3" xfId="1890" xr:uid="{00000000-0005-0000-0000-000027150000}"/>
    <cellStyle name="Normal 23 7 2 3 2" xfId="4586" xr:uid="{00000000-0005-0000-0000-000028150000}"/>
    <cellStyle name="Normal 23 7 2 3 2 2" xfId="12674" xr:uid="{49E7701D-9010-41AB-90A5-316E731FAC0A}"/>
    <cellStyle name="Normal 23 7 2 3 2 2 2" xfId="28850" xr:uid="{BAFD2C73-5B86-44B1-B67C-34D1D561CB06}"/>
    <cellStyle name="Normal 23 7 2 3 2 3" xfId="20762" xr:uid="{8F32A767-BA69-4614-B5A2-A1DE29E6F19F}"/>
    <cellStyle name="Normal 23 7 2 3 3" xfId="7280" xr:uid="{00000000-0005-0000-0000-000029150000}"/>
    <cellStyle name="Normal 23 7 2 3 3 2" xfId="15368" xr:uid="{A890BD97-FEFB-460B-91AC-3E00F86A45BF}"/>
    <cellStyle name="Normal 23 7 2 3 3 2 2" xfId="31544" xr:uid="{5D5A1BBE-0216-47AF-875C-DBD6BD48B4F7}"/>
    <cellStyle name="Normal 23 7 2 3 3 3" xfId="23456" xr:uid="{971E9035-C118-47B5-9436-88A148032D78}"/>
    <cellStyle name="Normal 23 7 2 3 4" xfId="9978" xr:uid="{DA64584F-AA3F-4360-8DCB-83D5F988B252}"/>
    <cellStyle name="Normal 23 7 2 3 4 2" xfId="26154" xr:uid="{9F17D52F-4E9B-4394-99F3-12A5BDE0ED61}"/>
    <cellStyle name="Normal 23 7 2 3 5" xfId="18066" xr:uid="{0333DF5C-859C-477D-A898-D0594472C692}"/>
    <cellStyle name="Normal 23 7 2 4" xfId="3239" xr:uid="{00000000-0005-0000-0000-00002A150000}"/>
    <cellStyle name="Normal 23 7 2 4 2" xfId="11327" xr:uid="{C827D260-1072-4F0C-8B73-97E1BE441508}"/>
    <cellStyle name="Normal 23 7 2 4 2 2" xfId="27503" xr:uid="{75188B5D-2495-4D04-BA6A-2B1165077E60}"/>
    <cellStyle name="Normal 23 7 2 4 3" xfId="19415" xr:uid="{56F01474-BA78-41D4-8E34-D70D45421E25}"/>
    <cellStyle name="Normal 23 7 2 5" xfId="5933" xr:uid="{00000000-0005-0000-0000-00002B150000}"/>
    <cellStyle name="Normal 23 7 2 5 2" xfId="14021" xr:uid="{55EDAA60-C00B-492D-8E8C-6BF2C127EAE8}"/>
    <cellStyle name="Normal 23 7 2 5 2 2" xfId="30197" xr:uid="{1FBD99D1-B37F-451B-87B5-70848C14E9B8}"/>
    <cellStyle name="Normal 23 7 2 5 3" xfId="22109" xr:uid="{8863876A-E7A3-49D5-BEE7-88951D6EA91B}"/>
    <cellStyle name="Normal 23 7 2 6" xfId="8631" xr:uid="{B85549CF-BB90-4744-B3AD-406D15C4DF5B}"/>
    <cellStyle name="Normal 23 7 2 6 2" xfId="24807" xr:uid="{1063C04D-EB44-4C87-B0D3-BBC316F19B51}"/>
    <cellStyle name="Normal 23 7 2 7" xfId="16719" xr:uid="{1014F71D-B421-4461-84A8-214809162871}"/>
    <cellStyle name="Normal 23 7 3" xfId="878" xr:uid="{00000000-0005-0000-0000-00002C150000}"/>
    <cellStyle name="Normal 23 7 3 2" xfId="2226" xr:uid="{00000000-0005-0000-0000-00002D150000}"/>
    <cellStyle name="Normal 23 7 3 2 2" xfId="4922" xr:uid="{00000000-0005-0000-0000-00002E150000}"/>
    <cellStyle name="Normal 23 7 3 2 2 2" xfId="13010" xr:uid="{B0500AC5-5DC9-46C4-96EC-8A6FBC3CBCD9}"/>
    <cellStyle name="Normal 23 7 3 2 2 2 2" xfId="29186" xr:uid="{6212E853-CB4E-49C5-A29E-B934E077DA25}"/>
    <cellStyle name="Normal 23 7 3 2 2 3" xfId="21098" xr:uid="{F29F4FD1-88C6-49FD-A51B-778F62FB6F37}"/>
    <cellStyle name="Normal 23 7 3 2 3" xfId="7616" xr:uid="{00000000-0005-0000-0000-00002F150000}"/>
    <cellStyle name="Normal 23 7 3 2 3 2" xfId="15704" xr:uid="{C3A7B27F-C455-40EC-A3D9-4886ABAE3413}"/>
    <cellStyle name="Normal 23 7 3 2 3 2 2" xfId="31880" xr:uid="{EF279759-0E0F-4EF7-9E44-620C54E196E7}"/>
    <cellStyle name="Normal 23 7 3 2 3 3" xfId="23792" xr:uid="{BCDD8570-ACDD-40DD-B7C1-F03ABC805F54}"/>
    <cellStyle name="Normal 23 7 3 2 4" xfId="10314" xr:uid="{1D5A0D2D-2DA5-4035-974C-170E2DD0B2A4}"/>
    <cellStyle name="Normal 23 7 3 2 4 2" xfId="26490" xr:uid="{149961E1-4410-4AB5-8EB0-EE9142711366}"/>
    <cellStyle name="Normal 23 7 3 2 5" xfId="18402" xr:uid="{429EFE05-1DB9-43DB-A5AC-20A99D36B813}"/>
    <cellStyle name="Normal 23 7 3 3" xfId="3575" xr:uid="{00000000-0005-0000-0000-000030150000}"/>
    <cellStyle name="Normal 23 7 3 3 2" xfId="11663" xr:uid="{88119EA7-0A5C-4CA7-8319-A01D1E955FAF}"/>
    <cellStyle name="Normal 23 7 3 3 2 2" xfId="27839" xr:uid="{7736A8F6-F775-4255-8A0D-CA114F9F4A67}"/>
    <cellStyle name="Normal 23 7 3 3 3" xfId="19751" xr:uid="{1E8D2B7C-11D1-4C21-9B4C-BD04BC3EEA7E}"/>
    <cellStyle name="Normal 23 7 3 4" xfId="6269" xr:uid="{00000000-0005-0000-0000-000031150000}"/>
    <cellStyle name="Normal 23 7 3 4 2" xfId="14357" xr:uid="{C1E28FF5-B0F8-4E4E-A654-DD70C0AD6932}"/>
    <cellStyle name="Normal 23 7 3 4 2 2" xfId="30533" xr:uid="{8A6A2B69-E40B-41D6-9F45-129C7B7BA397}"/>
    <cellStyle name="Normal 23 7 3 4 3" xfId="22445" xr:uid="{B8A14C6F-6A60-4390-B0FD-27A88FE93AB9}"/>
    <cellStyle name="Normal 23 7 3 5" xfId="8967" xr:uid="{648E98C1-9936-460F-8ECD-89A280E27FF8}"/>
    <cellStyle name="Normal 23 7 3 5 2" xfId="25143" xr:uid="{44CEDFF7-D29F-4BE7-A334-507B56D3C113}"/>
    <cellStyle name="Normal 23 7 3 6" xfId="17055" xr:uid="{9FC1FF6D-CFA2-457A-B3E8-29454589F0D2}"/>
    <cellStyle name="Normal 23 7 4" xfId="1554" xr:uid="{00000000-0005-0000-0000-000032150000}"/>
    <cellStyle name="Normal 23 7 4 2" xfId="4250" xr:uid="{00000000-0005-0000-0000-000033150000}"/>
    <cellStyle name="Normal 23 7 4 2 2" xfId="12338" xr:uid="{9071DF17-75E2-442B-850F-51BAD6404C43}"/>
    <cellStyle name="Normal 23 7 4 2 2 2" xfId="28514" xr:uid="{78EB3872-C7BC-4D5D-B233-6ED685DB5088}"/>
    <cellStyle name="Normal 23 7 4 2 3" xfId="20426" xr:uid="{97B1DEFD-C28C-4FCF-8F73-52EF4D51C344}"/>
    <cellStyle name="Normal 23 7 4 3" xfId="6944" xr:uid="{00000000-0005-0000-0000-000034150000}"/>
    <cellStyle name="Normal 23 7 4 3 2" xfId="15032" xr:uid="{4DCC476F-4E01-4885-A042-A60418BA40D5}"/>
    <cellStyle name="Normal 23 7 4 3 2 2" xfId="31208" xr:uid="{BE563672-657B-476C-A88B-9B9C99FDB839}"/>
    <cellStyle name="Normal 23 7 4 3 3" xfId="23120" xr:uid="{19681D61-8C4B-4EB6-9A45-741DBEC34515}"/>
    <cellStyle name="Normal 23 7 4 4" xfId="9642" xr:uid="{2863F9D1-9B45-4234-B024-68134149ECA1}"/>
    <cellStyle name="Normal 23 7 4 4 2" xfId="25818" xr:uid="{F4B98AA1-1EB5-43FB-A576-CA12B97C9C56}"/>
    <cellStyle name="Normal 23 7 4 5" xfId="17730" xr:uid="{AC13F72C-E2FA-4744-826E-2B3733D71EEA}"/>
    <cellStyle name="Normal 23 7 5" xfId="2903" xr:uid="{00000000-0005-0000-0000-000035150000}"/>
    <cellStyle name="Normal 23 7 5 2" xfId="10991" xr:uid="{5B3E1B99-7A71-4646-9DBB-12137B354B46}"/>
    <cellStyle name="Normal 23 7 5 2 2" xfId="27167" xr:uid="{54FFF72A-969F-482B-BD95-56A40FF23A6C}"/>
    <cellStyle name="Normal 23 7 5 3" xfId="19079" xr:uid="{469A54B7-DC2A-42CA-93BE-D8D8D802130D}"/>
    <cellStyle name="Normal 23 7 6" xfId="5597" xr:uid="{00000000-0005-0000-0000-000036150000}"/>
    <cellStyle name="Normal 23 7 6 2" xfId="13685" xr:uid="{5894E51A-BA70-47DC-A09C-06CD5F28516E}"/>
    <cellStyle name="Normal 23 7 6 2 2" xfId="29861" xr:uid="{DB5BB67F-8B14-4F47-B0E7-2E4FAD65A489}"/>
    <cellStyle name="Normal 23 7 6 3" xfId="21773" xr:uid="{BBC8B01E-65C4-4913-86BA-9517DFE4A6D3}"/>
    <cellStyle name="Normal 23 7 7" xfId="8295" xr:uid="{F39D1F3B-C17A-4891-BB47-2E77DC3CFB54}"/>
    <cellStyle name="Normal 23 7 7 2" xfId="24471" xr:uid="{397B621C-E46E-4A3D-8349-A51EF9A3F697}"/>
    <cellStyle name="Normal 23 7 8" xfId="16383" xr:uid="{A9A1DCD3-F94F-4426-BD94-E616D52E658B}"/>
    <cellStyle name="Normal 23 8" xfId="279" xr:uid="{00000000-0005-0000-0000-000037150000}"/>
    <cellStyle name="Normal 23 8 2" xfId="651" xr:uid="{00000000-0005-0000-0000-000038150000}"/>
    <cellStyle name="Normal 23 8 2 2" xfId="1326" xr:uid="{00000000-0005-0000-0000-000039150000}"/>
    <cellStyle name="Normal 23 8 2 2 2" xfId="2674" xr:uid="{00000000-0005-0000-0000-00003A150000}"/>
    <cellStyle name="Normal 23 8 2 2 2 2" xfId="5370" xr:uid="{00000000-0005-0000-0000-00003B150000}"/>
    <cellStyle name="Normal 23 8 2 2 2 2 2" xfId="13458" xr:uid="{7E2E3CD5-4D46-447E-8766-2F785838DFD3}"/>
    <cellStyle name="Normal 23 8 2 2 2 2 2 2" xfId="29634" xr:uid="{8DA7D9D8-3390-4E2D-93DC-4363E4BBA9A0}"/>
    <cellStyle name="Normal 23 8 2 2 2 2 3" xfId="21546" xr:uid="{BB8435FA-76D3-4DDD-93A1-F79B673046A7}"/>
    <cellStyle name="Normal 23 8 2 2 2 3" xfId="8064" xr:uid="{00000000-0005-0000-0000-00003C150000}"/>
    <cellStyle name="Normal 23 8 2 2 2 3 2" xfId="16152" xr:uid="{87B60009-65C8-4BF6-9CDD-A300F0CD2798}"/>
    <cellStyle name="Normal 23 8 2 2 2 3 2 2" xfId="32328" xr:uid="{945CF595-6D41-47D8-8D78-0868F9DFD6F6}"/>
    <cellStyle name="Normal 23 8 2 2 2 3 3" xfId="24240" xr:uid="{04E2FACA-7A50-42A3-91EB-83E613C7692A}"/>
    <cellStyle name="Normal 23 8 2 2 2 4" xfId="10762" xr:uid="{1583B2DD-7AB6-49F2-A4CD-C07DA25C44B5}"/>
    <cellStyle name="Normal 23 8 2 2 2 4 2" xfId="26938" xr:uid="{30C888E5-91EC-42E9-ACBA-AA9F70DB8741}"/>
    <cellStyle name="Normal 23 8 2 2 2 5" xfId="18850" xr:uid="{4800F325-0150-4012-8926-6FFEC30240E1}"/>
    <cellStyle name="Normal 23 8 2 2 3" xfId="4023" xr:uid="{00000000-0005-0000-0000-00003D150000}"/>
    <cellStyle name="Normal 23 8 2 2 3 2" xfId="12111" xr:uid="{CA797886-9F58-45F2-A109-6561DAB8EE3D}"/>
    <cellStyle name="Normal 23 8 2 2 3 2 2" xfId="28287" xr:uid="{CFEE1EE9-74D9-4BEA-83D6-B5CA3A4F8485}"/>
    <cellStyle name="Normal 23 8 2 2 3 3" xfId="20199" xr:uid="{C28B12C0-DCE8-4E07-872D-CC10FBED9C47}"/>
    <cellStyle name="Normal 23 8 2 2 4" xfId="6717" xr:uid="{00000000-0005-0000-0000-00003E150000}"/>
    <cellStyle name="Normal 23 8 2 2 4 2" xfId="14805" xr:uid="{77E50A0E-1CC7-4131-AFE2-D26EA6D65BC3}"/>
    <cellStyle name="Normal 23 8 2 2 4 2 2" xfId="30981" xr:uid="{2A75A12E-982C-4724-9F0E-1DBF97929EE4}"/>
    <cellStyle name="Normal 23 8 2 2 4 3" xfId="22893" xr:uid="{86B99A28-3EBF-4BBC-B10B-C701F0861E8F}"/>
    <cellStyle name="Normal 23 8 2 2 5" xfId="9415" xr:uid="{437DEAF8-8EDF-4199-9367-E098B01FF722}"/>
    <cellStyle name="Normal 23 8 2 2 5 2" xfId="25591" xr:uid="{DFC952BB-8AC9-42CB-8361-98D61D159869}"/>
    <cellStyle name="Normal 23 8 2 2 6" xfId="17503" xr:uid="{19968AE6-0683-48A3-B21F-93C54328ABEC}"/>
    <cellStyle name="Normal 23 8 2 3" xfId="2002" xr:uid="{00000000-0005-0000-0000-00003F150000}"/>
    <cellStyle name="Normal 23 8 2 3 2" xfId="4698" xr:uid="{00000000-0005-0000-0000-000040150000}"/>
    <cellStyle name="Normal 23 8 2 3 2 2" xfId="12786" xr:uid="{72ACFDCE-AD13-4EA4-9992-1034865439D0}"/>
    <cellStyle name="Normal 23 8 2 3 2 2 2" xfId="28962" xr:uid="{5AC10E76-D6DE-491D-903B-004A7D84EA22}"/>
    <cellStyle name="Normal 23 8 2 3 2 3" xfId="20874" xr:uid="{C5EC9B70-D8FB-4C46-AB68-03195ED1EB01}"/>
    <cellStyle name="Normal 23 8 2 3 3" xfId="7392" xr:uid="{00000000-0005-0000-0000-000041150000}"/>
    <cellStyle name="Normal 23 8 2 3 3 2" xfId="15480" xr:uid="{22D760E1-F4BA-4DBE-8E37-A4444EC2AC39}"/>
    <cellStyle name="Normal 23 8 2 3 3 2 2" xfId="31656" xr:uid="{F1617486-717E-4033-8FDC-E9858E732EB5}"/>
    <cellStyle name="Normal 23 8 2 3 3 3" xfId="23568" xr:uid="{5F53C26B-901B-4D57-8CF0-079D1209B1A2}"/>
    <cellStyle name="Normal 23 8 2 3 4" xfId="10090" xr:uid="{E7D47D9F-C453-4F6A-9F4C-E73FE02BE51F}"/>
    <cellStyle name="Normal 23 8 2 3 4 2" xfId="26266" xr:uid="{5E87AEF3-CD76-45C6-A155-C7EE52FA7339}"/>
    <cellStyle name="Normal 23 8 2 3 5" xfId="18178" xr:uid="{A4F9BBF5-88D9-4443-8673-5AC6B90F9585}"/>
    <cellStyle name="Normal 23 8 2 4" xfId="3351" xr:uid="{00000000-0005-0000-0000-000042150000}"/>
    <cellStyle name="Normal 23 8 2 4 2" xfId="11439" xr:uid="{F4DFE78C-DDD1-4138-9739-6ECC4D2637B3}"/>
    <cellStyle name="Normal 23 8 2 4 2 2" xfId="27615" xr:uid="{4C440E6E-CAD8-43DF-85A0-32D05B56D5AF}"/>
    <cellStyle name="Normal 23 8 2 4 3" xfId="19527" xr:uid="{B843CDE7-C3F0-4224-B23D-81CB92CFAF2E}"/>
    <cellStyle name="Normal 23 8 2 5" xfId="6045" xr:uid="{00000000-0005-0000-0000-000043150000}"/>
    <cellStyle name="Normal 23 8 2 5 2" xfId="14133" xr:uid="{8C18B098-D3C3-4A3D-BDD6-5923A9DB4520}"/>
    <cellStyle name="Normal 23 8 2 5 2 2" xfId="30309" xr:uid="{1421D563-DB01-4310-9C7A-D3E55519BD56}"/>
    <cellStyle name="Normal 23 8 2 5 3" xfId="22221" xr:uid="{9CA702CC-020B-47E8-BEB5-3B8B6ACB3B6A}"/>
    <cellStyle name="Normal 23 8 2 6" xfId="8743" xr:uid="{A26BA7FD-17FD-4A11-B445-ED5F15A188FA}"/>
    <cellStyle name="Normal 23 8 2 6 2" xfId="24919" xr:uid="{9F9D5F8F-5F6A-4C0D-B650-F93EAB514CB8}"/>
    <cellStyle name="Normal 23 8 2 7" xfId="16831" xr:uid="{F06534B0-8B17-4C5A-BF69-EAEB0E7CBEAA}"/>
    <cellStyle name="Normal 23 8 3" xfId="990" xr:uid="{00000000-0005-0000-0000-000044150000}"/>
    <cellStyle name="Normal 23 8 3 2" xfId="2338" xr:uid="{00000000-0005-0000-0000-000045150000}"/>
    <cellStyle name="Normal 23 8 3 2 2" xfId="5034" xr:uid="{00000000-0005-0000-0000-000046150000}"/>
    <cellStyle name="Normal 23 8 3 2 2 2" xfId="13122" xr:uid="{9518B71A-9F58-4270-AF0F-20FA91D28E0B}"/>
    <cellStyle name="Normal 23 8 3 2 2 2 2" xfId="29298" xr:uid="{E4950CEC-40A0-4E63-843C-DB1EC46DA961}"/>
    <cellStyle name="Normal 23 8 3 2 2 3" xfId="21210" xr:uid="{6F17CD74-C82F-4B10-A326-5BC5A9814282}"/>
    <cellStyle name="Normal 23 8 3 2 3" xfId="7728" xr:uid="{00000000-0005-0000-0000-000047150000}"/>
    <cellStyle name="Normal 23 8 3 2 3 2" xfId="15816" xr:uid="{767C2648-654D-4527-905E-323BF7B4EE26}"/>
    <cellStyle name="Normal 23 8 3 2 3 2 2" xfId="31992" xr:uid="{0FB1BD9A-F2AE-4462-BDAA-301115283CA5}"/>
    <cellStyle name="Normal 23 8 3 2 3 3" xfId="23904" xr:uid="{EFB8CCA4-4879-425E-8C94-CCE50E0864F3}"/>
    <cellStyle name="Normal 23 8 3 2 4" xfId="10426" xr:uid="{D9DDBAEB-4C78-4480-9B45-5F1D9E28A8A3}"/>
    <cellStyle name="Normal 23 8 3 2 4 2" xfId="26602" xr:uid="{9B190B31-0D37-409F-B747-2892143C142D}"/>
    <cellStyle name="Normal 23 8 3 2 5" xfId="18514" xr:uid="{973F1964-383B-4B7B-AE48-895DB0624F26}"/>
    <cellStyle name="Normal 23 8 3 3" xfId="3687" xr:uid="{00000000-0005-0000-0000-000048150000}"/>
    <cellStyle name="Normal 23 8 3 3 2" xfId="11775" xr:uid="{4ACAD9E8-F4CA-47AA-B79C-33723083E884}"/>
    <cellStyle name="Normal 23 8 3 3 2 2" xfId="27951" xr:uid="{4333635A-84F1-4712-94EB-E97A0DF3B527}"/>
    <cellStyle name="Normal 23 8 3 3 3" xfId="19863" xr:uid="{BE30D34F-3DD1-41C0-BB12-AB5F6480AAFC}"/>
    <cellStyle name="Normal 23 8 3 4" xfId="6381" xr:uid="{00000000-0005-0000-0000-000049150000}"/>
    <cellStyle name="Normal 23 8 3 4 2" xfId="14469" xr:uid="{9CBC834A-10DB-4B46-8D5E-473432B4F50A}"/>
    <cellStyle name="Normal 23 8 3 4 2 2" xfId="30645" xr:uid="{5A5E74F6-875D-47C0-8F4E-5257E83B76F2}"/>
    <cellStyle name="Normal 23 8 3 4 3" xfId="22557" xr:uid="{EBECBE3E-6527-4F91-BA7E-2740ED77A07A}"/>
    <cellStyle name="Normal 23 8 3 5" xfId="9079" xr:uid="{811882B4-AB23-442E-8862-C6866CF8A1CD}"/>
    <cellStyle name="Normal 23 8 3 5 2" xfId="25255" xr:uid="{2CC5ACD3-0F6E-46B9-88AF-6099B914A432}"/>
    <cellStyle name="Normal 23 8 3 6" xfId="17167" xr:uid="{51FB31C7-6EE8-4E63-A5FF-E1E1FF9B532D}"/>
    <cellStyle name="Normal 23 8 4" xfId="1666" xr:uid="{00000000-0005-0000-0000-00004A150000}"/>
    <cellStyle name="Normal 23 8 4 2" xfId="4362" xr:uid="{00000000-0005-0000-0000-00004B150000}"/>
    <cellStyle name="Normal 23 8 4 2 2" xfId="12450" xr:uid="{932C7DAC-A9AF-419A-A2B9-EB4B67E87FC7}"/>
    <cellStyle name="Normal 23 8 4 2 2 2" xfId="28626" xr:uid="{525A2ED2-9224-49D9-9824-35974A3CCDDB}"/>
    <cellStyle name="Normal 23 8 4 2 3" xfId="20538" xr:uid="{8196F276-BBCB-422E-8967-A391EEC56845}"/>
    <cellStyle name="Normal 23 8 4 3" xfId="7056" xr:uid="{00000000-0005-0000-0000-00004C150000}"/>
    <cellStyle name="Normal 23 8 4 3 2" xfId="15144" xr:uid="{B6CC186F-369C-47AE-BA7E-046FBB84BB47}"/>
    <cellStyle name="Normal 23 8 4 3 2 2" xfId="31320" xr:uid="{EC7E9E36-D3BA-471E-A7D2-E8A4091FC854}"/>
    <cellStyle name="Normal 23 8 4 3 3" xfId="23232" xr:uid="{0820DC4F-5901-413F-8B35-112FB7467B10}"/>
    <cellStyle name="Normal 23 8 4 4" xfId="9754" xr:uid="{82C4362B-3638-4B48-AE19-D7A343A110A5}"/>
    <cellStyle name="Normal 23 8 4 4 2" xfId="25930" xr:uid="{EB90DD69-F05C-481B-BAF5-8170FBBB3DBC}"/>
    <cellStyle name="Normal 23 8 4 5" xfId="17842" xr:uid="{E89F7DBD-193B-4A1C-987D-19D01232BE12}"/>
    <cellStyle name="Normal 23 8 5" xfId="3015" xr:uid="{00000000-0005-0000-0000-00004D150000}"/>
    <cellStyle name="Normal 23 8 5 2" xfId="11103" xr:uid="{E9B909DE-6A7F-43EA-83DE-D7A1E2870B04}"/>
    <cellStyle name="Normal 23 8 5 2 2" xfId="27279" xr:uid="{8896F6FB-14AD-48B0-9F38-036EE2E83885}"/>
    <cellStyle name="Normal 23 8 5 3" xfId="19191" xr:uid="{83FBBBF6-383F-4E46-8096-7300DC559D6A}"/>
    <cellStyle name="Normal 23 8 6" xfId="5709" xr:uid="{00000000-0005-0000-0000-00004E150000}"/>
    <cellStyle name="Normal 23 8 6 2" xfId="13797" xr:uid="{E45E5F0F-B8E4-498C-9670-0199A189A838}"/>
    <cellStyle name="Normal 23 8 6 2 2" xfId="29973" xr:uid="{F7342185-EBA0-442F-AFBC-2BA01EEB4C5B}"/>
    <cellStyle name="Normal 23 8 6 3" xfId="21885" xr:uid="{6ACA7875-8FC4-49B3-9B8E-2753510107A9}"/>
    <cellStyle name="Normal 23 8 7" xfId="8407" xr:uid="{465AFF80-C6E0-4606-87BD-720D63FE7C89}"/>
    <cellStyle name="Normal 23 8 7 2" xfId="24583" xr:uid="{69B2F008-B8DD-4817-AB76-BA9724AE2948}"/>
    <cellStyle name="Normal 23 8 8" xfId="16495" xr:uid="{E2D1428C-A7FF-472A-9A45-79D2B4C64600}"/>
    <cellStyle name="Normal 23 9" xfId="293" xr:uid="{00000000-0005-0000-0000-00004F150000}"/>
    <cellStyle name="Normal 23 9 2" xfId="662" xr:uid="{00000000-0005-0000-0000-000050150000}"/>
    <cellStyle name="Normal 23 9 2 2" xfId="1337" xr:uid="{00000000-0005-0000-0000-000051150000}"/>
    <cellStyle name="Normal 23 9 2 2 2" xfId="2685" xr:uid="{00000000-0005-0000-0000-000052150000}"/>
    <cellStyle name="Normal 23 9 2 2 2 2" xfId="5381" xr:uid="{00000000-0005-0000-0000-000053150000}"/>
    <cellStyle name="Normal 23 9 2 2 2 2 2" xfId="13469" xr:uid="{E656C051-C3B6-48B4-82D3-A2E3A34179B6}"/>
    <cellStyle name="Normal 23 9 2 2 2 2 2 2" xfId="29645" xr:uid="{6986FAB7-8AE7-4BD0-B38D-0248548A9E44}"/>
    <cellStyle name="Normal 23 9 2 2 2 2 3" xfId="21557" xr:uid="{66A0CFDE-3E22-4AF3-A920-2B40C516BB3B}"/>
    <cellStyle name="Normal 23 9 2 2 2 3" xfId="8075" xr:uid="{00000000-0005-0000-0000-000054150000}"/>
    <cellStyle name="Normal 23 9 2 2 2 3 2" xfId="16163" xr:uid="{276FB5B3-B530-4847-BE7A-E4CBAA936BB1}"/>
    <cellStyle name="Normal 23 9 2 2 2 3 2 2" xfId="32339" xr:uid="{3C5FBFDC-0F1B-4F22-ABF5-09A517AF1136}"/>
    <cellStyle name="Normal 23 9 2 2 2 3 3" xfId="24251" xr:uid="{93811756-F749-4AC8-9B7A-4A6D117B0CCA}"/>
    <cellStyle name="Normal 23 9 2 2 2 4" xfId="10773" xr:uid="{621B2879-6D67-4E12-A4DD-31EFA1549841}"/>
    <cellStyle name="Normal 23 9 2 2 2 4 2" xfId="26949" xr:uid="{562B187B-E409-4357-A7F4-B81D6F948E24}"/>
    <cellStyle name="Normal 23 9 2 2 2 5" xfId="18861" xr:uid="{B57BF415-C2FD-4001-9CAD-6E060098D2F0}"/>
    <cellStyle name="Normal 23 9 2 2 3" xfId="4034" xr:uid="{00000000-0005-0000-0000-000055150000}"/>
    <cellStyle name="Normal 23 9 2 2 3 2" xfId="12122" xr:uid="{78B46980-F7AB-48EF-953A-E15AFA1CCC51}"/>
    <cellStyle name="Normal 23 9 2 2 3 2 2" xfId="28298" xr:uid="{2857FBD7-270E-4562-AC85-26A9CF4726E8}"/>
    <cellStyle name="Normal 23 9 2 2 3 3" xfId="20210" xr:uid="{C9452939-46C6-4CE0-A8DC-E7D983102351}"/>
    <cellStyle name="Normal 23 9 2 2 4" xfId="6728" xr:uid="{00000000-0005-0000-0000-000056150000}"/>
    <cellStyle name="Normal 23 9 2 2 4 2" xfId="14816" xr:uid="{D0F3CBE8-13CF-4D21-9B7A-878264A430EB}"/>
    <cellStyle name="Normal 23 9 2 2 4 2 2" xfId="30992" xr:uid="{B7106258-C030-4B48-992D-B6B40BD0FD13}"/>
    <cellStyle name="Normal 23 9 2 2 4 3" xfId="22904" xr:uid="{A90AA926-1D4B-4A9D-8F4B-F25359CD7631}"/>
    <cellStyle name="Normal 23 9 2 2 5" xfId="9426" xr:uid="{EC52991E-AADF-4754-A2B3-81DE3A198705}"/>
    <cellStyle name="Normal 23 9 2 2 5 2" xfId="25602" xr:uid="{07324389-2FFB-4AC1-9587-D8A4827D472F}"/>
    <cellStyle name="Normal 23 9 2 2 6" xfId="17514" xr:uid="{40F724B5-59D7-42F1-9C77-5FAF31241E52}"/>
    <cellStyle name="Normal 23 9 2 3" xfId="2013" xr:uid="{00000000-0005-0000-0000-000057150000}"/>
    <cellStyle name="Normal 23 9 2 3 2" xfId="4709" xr:uid="{00000000-0005-0000-0000-000058150000}"/>
    <cellStyle name="Normal 23 9 2 3 2 2" xfId="12797" xr:uid="{65D61CC9-20C0-42A1-B4FB-F3D619B2E010}"/>
    <cellStyle name="Normal 23 9 2 3 2 2 2" xfId="28973" xr:uid="{707E9900-A047-4CFE-A414-FF352E4E3C98}"/>
    <cellStyle name="Normal 23 9 2 3 2 3" xfId="20885" xr:uid="{9A86911C-4BFB-4173-88D8-D23A1A6DE266}"/>
    <cellStyle name="Normal 23 9 2 3 3" xfId="7403" xr:uid="{00000000-0005-0000-0000-000059150000}"/>
    <cellStyle name="Normal 23 9 2 3 3 2" xfId="15491" xr:uid="{A0B74DF6-7BDB-4339-B120-CC064320E81C}"/>
    <cellStyle name="Normal 23 9 2 3 3 2 2" xfId="31667" xr:uid="{77CECF41-6188-477D-BF5E-33AA81B1CAFD}"/>
    <cellStyle name="Normal 23 9 2 3 3 3" xfId="23579" xr:uid="{039A96D9-8E16-4408-860B-18F42F509AE6}"/>
    <cellStyle name="Normal 23 9 2 3 4" xfId="10101" xr:uid="{4B4D299E-2EA6-4D60-B639-95732CD7AABC}"/>
    <cellStyle name="Normal 23 9 2 3 4 2" xfId="26277" xr:uid="{C2DECEC4-FEE3-41E6-B853-8125AE022AEA}"/>
    <cellStyle name="Normal 23 9 2 3 5" xfId="18189" xr:uid="{9D4ECD70-C843-4C20-BCCD-A3D77FB52985}"/>
    <cellStyle name="Normal 23 9 2 4" xfId="3362" xr:uid="{00000000-0005-0000-0000-00005A150000}"/>
    <cellStyle name="Normal 23 9 2 4 2" xfId="11450" xr:uid="{5C356763-12D8-4FEC-9037-D2F040208EB2}"/>
    <cellStyle name="Normal 23 9 2 4 2 2" xfId="27626" xr:uid="{6D34E112-84C2-4AAD-9789-F99FE338BE00}"/>
    <cellStyle name="Normal 23 9 2 4 3" xfId="19538" xr:uid="{5AA9621F-84C2-4643-97FC-D8AFF6F4F514}"/>
    <cellStyle name="Normal 23 9 2 5" xfId="6056" xr:uid="{00000000-0005-0000-0000-00005B150000}"/>
    <cellStyle name="Normal 23 9 2 5 2" xfId="14144" xr:uid="{36CA8919-3C94-4E52-9B57-9ADC74D28C4D}"/>
    <cellStyle name="Normal 23 9 2 5 2 2" xfId="30320" xr:uid="{07D5778B-DE95-4176-AF36-5536CF650598}"/>
    <cellStyle name="Normal 23 9 2 5 3" xfId="22232" xr:uid="{D0A86F67-D661-4863-8AA1-08C2CC1C1F74}"/>
    <cellStyle name="Normal 23 9 2 6" xfId="8754" xr:uid="{0D184FAA-80E7-4C46-8AB6-85B217FDCA69}"/>
    <cellStyle name="Normal 23 9 2 6 2" xfId="24930" xr:uid="{85D5CB1F-F81A-4DFF-8E6D-4BDCEBE7FE0F}"/>
    <cellStyle name="Normal 23 9 2 7" xfId="16842" xr:uid="{7E5DC6CF-0A80-4EBB-A77A-61D5C0AB276D}"/>
    <cellStyle name="Normal 23 9 3" xfId="1001" xr:uid="{00000000-0005-0000-0000-00005C150000}"/>
    <cellStyle name="Normal 23 9 3 2" xfId="2349" xr:uid="{00000000-0005-0000-0000-00005D150000}"/>
    <cellStyle name="Normal 23 9 3 2 2" xfId="5045" xr:uid="{00000000-0005-0000-0000-00005E150000}"/>
    <cellStyle name="Normal 23 9 3 2 2 2" xfId="13133" xr:uid="{BE7C3C38-0574-47D8-BE62-EE09C872AC2B}"/>
    <cellStyle name="Normal 23 9 3 2 2 2 2" xfId="29309" xr:uid="{270E6CF0-8F1E-43AC-AC32-39C1CEF9EDAB}"/>
    <cellStyle name="Normal 23 9 3 2 2 3" xfId="21221" xr:uid="{FDF35BDE-6208-4F13-9936-A3E04DF616C7}"/>
    <cellStyle name="Normal 23 9 3 2 3" xfId="7739" xr:uid="{00000000-0005-0000-0000-00005F150000}"/>
    <cellStyle name="Normal 23 9 3 2 3 2" xfId="15827" xr:uid="{11EDEB5E-C748-4C4B-9FC6-9899FC5C1545}"/>
    <cellStyle name="Normal 23 9 3 2 3 2 2" xfId="32003" xr:uid="{57AAE88F-4A5B-4776-9F2D-BC6CCFCA6A4A}"/>
    <cellStyle name="Normal 23 9 3 2 3 3" xfId="23915" xr:uid="{BD8EDD19-C254-4935-98B9-6C0A9B488F08}"/>
    <cellStyle name="Normal 23 9 3 2 4" xfId="10437" xr:uid="{1DE11651-A92C-4415-A9E4-D47A0F7086A0}"/>
    <cellStyle name="Normal 23 9 3 2 4 2" xfId="26613" xr:uid="{EFCE7D1A-550C-4B05-B195-FC08463E230C}"/>
    <cellStyle name="Normal 23 9 3 2 5" xfId="18525" xr:uid="{A7ADC293-5DAE-4837-8A44-836F7F3AAB02}"/>
    <cellStyle name="Normal 23 9 3 3" xfId="3698" xr:uid="{00000000-0005-0000-0000-000060150000}"/>
    <cellStyle name="Normal 23 9 3 3 2" xfId="11786" xr:uid="{AC7AB0D9-710D-485D-898A-949D3762C856}"/>
    <cellStyle name="Normal 23 9 3 3 2 2" xfId="27962" xr:uid="{7E0980D1-80A1-4769-B637-7D99495CB9EF}"/>
    <cellStyle name="Normal 23 9 3 3 3" xfId="19874" xr:uid="{8D309691-4E9F-40DE-8124-497705A07EA3}"/>
    <cellStyle name="Normal 23 9 3 4" xfId="6392" xr:uid="{00000000-0005-0000-0000-000061150000}"/>
    <cellStyle name="Normal 23 9 3 4 2" xfId="14480" xr:uid="{F9B22BDD-D599-4F5A-A458-F057DEFF03AC}"/>
    <cellStyle name="Normal 23 9 3 4 2 2" xfId="30656" xr:uid="{52839330-B35F-4F59-84D3-B5B2457362D2}"/>
    <cellStyle name="Normal 23 9 3 4 3" xfId="22568" xr:uid="{4DFE4283-8F96-4B10-A595-B6D8718A889E}"/>
    <cellStyle name="Normal 23 9 3 5" xfId="9090" xr:uid="{736AE8BA-F26C-4548-9938-F1CFBFBDAD5B}"/>
    <cellStyle name="Normal 23 9 3 5 2" xfId="25266" xr:uid="{E264C2C2-E0A5-44ED-BE17-EAA3EE26C351}"/>
    <cellStyle name="Normal 23 9 3 6" xfId="17178" xr:uid="{881CABB7-01A6-4FA2-8968-619228346CA3}"/>
    <cellStyle name="Normal 23 9 4" xfId="1677" xr:uid="{00000000-0005-0000-0000-000062150000}"/>
    <cellStyle name="Normal 23 9 4 2" xfId="4373" xr:uid="{00000000-0005-0000-0000-000063150000}"/>
    <cellStyle name="Normal 23 9 4 2 2" xfId="12461" xr:uid="{241C0CEE-6B35-42DC-9943-64859B236854}"/>
    <cellStyle name="Normal 23 9 4 2 2 2" xfId="28637" xr:uid="{C3EC26B9-CFF8-4EDF-8531-C6FB4A0553AF}"/>
    <cellStyle name="Normal 23 9 4 2 3" xfId="20549" xr:uid="{C24E4E65-7F7A-488C-8569-DDD54384C65E}"/>
    <cellStyle name="Normal 23 9 4 3" xfId="7067" xr:uid="{00000000-0005-0000-0000-000064150000}"/>
    <cellStyle name="Normal 23 9 4 3 2" xfId="15155" xr:uid="{B45BEB87-06BB-4000-8DEF-3CB742029AD8}"/>
    <cellStyle name="Normal 23 9 4 3 2 2" xfId="31331" xr:uid="{7733A8B0-9EB7-48A0-AB7A-3D0293B5FDCA}"/>
    <cellStyle name="Normal 23 9 4 3 3" xfId="23243" xr:uid="{8E1CDC2A-3778-44AE-8A09-78C96504275F}"/>
    <cellStyle name="Normal 23 9 4 4" xfId="9765" xr:uid="{5B5041C1-2F81-4967-92E3-D9DF4E4C3D7A}"/>
    <cellStyle name="Normal 23 9 4 4 2" xfId="25941" xr:uid="{089AB303-5C8F-40EC-8A40-059514B07955}"/>
    <cellStyle name="Normal 23 9 4 5" xfId="17853" xr:uid="{D14BB811-9861-4580-90B6-A8E22633C3FC}"/>
    <cellStyle name="Normal 23 9 5" xfId="3026" xr:uid="{00000000-0005-0000-0000-000065150000}"/>
    <cellStyle name="Normal 23 9 5 2" xfId="11114" xr:uid="{BABDCDE7-7323-4B82-8287-2952160E55F6}"/>
    <cellStyle name="Normal 23 9 5 2 2" xfId="27290" xr:uid="{BA099E99-DBAF-477C-8F67-9E1CBA35B5A9}"/>
    <cellStyle name="Normal 23 9 5 3" xfId="19202" xr:uid="{CA0BBF98-E953-438C-8309-F37C4D4A3DC5}"/>
    <cellStyle name="Normal 23 9 6" xfId="5720" xr:uid="{00000000-0005-0000-0000-000066150000}"/>
    <cellStyle name="Normal 23 9 6 2" xfId="13808" xr:uid="{D26DAB85-88DA-477F-BE78-7BE3F3EE73D3}"/>
    <cellStyle name="Normal 23 9 6 2 2" xfId="29984" xr:uid="{165EB534-2D50-48CD-8BC3-0E3440770F10}"/>
    <cellStyle name="Normal 23 9 6 3" xfId="21896" xr:uid="{5AE2CB4B-05CA-486A-9015-E01EEB67D189}"/>
    <cellStyle name="Normal 23 9 7" xfId="8418" xr:uid="{8319795B-77D4-4924-BE67-39143A595C99}"/>
    <cellStyle name="Normal 23 9 7 2" xfId="24594" xr:uid="{EC782D4A-2BA4-4E84-98FB-6A59726435C4}"/>
    <cellStyle name="Normal 23 9 8" xfId="16506" xr:uid="{852F1DC0-3CB5-4FB4-B90B-9E060998641A}"/>
    <cellStyle name="Normal 24" xfId="772" xr:uid="{00000000-0005-0000-0000-000067150000}"/>
    <cellStyle name="Normal 25" xfId="1448" xr:uid="{00000000-0005-0000-0000-000068150000}"/>
    <cellStyle name="Normal 25 2" xfId="2795" xr:uid="{00000000-0005-0000-0000-000069150000}"/>
    <cellStyle name="Normal 25 2 2" xfId="2798" xr:uid="{00000000-0005-0000-0000-00006A150000}"/>
    <cellStyle name="Normal 25 2 2 2" xfId="8189" xr:uid="{00000000-0005-0000-0000-00006B150000}"/>
    <cellStyle name="Normal 25 2 2 2 2" xfId="16276" xr:uid="{109E5786-EE5E-4CE8-8CAD-2FEF27E98E79}"/>
    <cellStyle name="Normal 25 2 2 2 2 2" xfId="32452" xr:uid="{1B61766C-6854-4DCB-9BA8-6330D7647061}"/>
    <cellStyle name="Normal 25 2 2 2 3" xfId="24364" xr:uid="{0E978BF9-49AF-4F0D-8F6D-B4435CBA4A3C}"/>
    <cellStyle name="Normal 25 2 2 3" xfId="10886" xr:uid="{3F1F45D7-13BF-4932-9CF9-8BBC4D394E8C}"/>
    <cellStyle name="Normal 25 2 2 3 2" xfId="27062" xr:uid="{41A06E33-3934-4FCB-B70B-FA0731A90329}"/>
    <cellStyle name="Normal 25 2 2 4" xfId="18974" xr:uid="{4C6B6491-0F94-415E-A1C7-79E829523779}"/>
    <cellStyle name="Normal 25 2 3" xfId="5491" xr:uid="{00000000-0005-0000-0000-00006C150000}"/>
    <cellStyle name="Normal 25 2 3 2" xfId="13579" xr:uid="{E819F2D8-38FD-472C-97F9-C32197397665}"/>
    <cellStyle name="Normal 25 2 3 2 2" xfId="29755" xr:uid="{313CEF96-D69D-404B-900C-2A30C3434F42}"/>
    <cellStyle name="Normal 25 2 3 3" xfId="21667" xr:uid="{03B00DBE-1214-449C-A410-609387A8EECD}"/>
    <cellStyle name="Normal 25 2 4" xfId="8185" xr:uid="{00000000-0005-0000-0000-00006D150000}"/>
    <cellStyle name="Normal 25 2 4 2" xfId="16273" xr:uid="{03C9EE6D-4FDD-46F2-82F2-8B001728B478}"/>
    <cellStyle name="Normal 25 2 4 2 2" xfId="32449" xr:uid="{83FC973E-8C1B-4E3C-ACFF-D90BCD85710E}"/>
    <cellStyle name="Normal 25 2 4 3" xfId="24361" xr:uid="{04A8840A-2F04-44A5-B46C-4D12FA6FB2A6}"/>
    <cellStyle name="Normal 25 2 5" xfId="10883" xr:uid="{BE7C2A1C-6680-432A-8F3B-3C8160A045C8}"/>
    <cellStyle name="Normal 25 2 5 2" xfId="27059" xr:uid="{C879AEDB-40DF-4A71-A293-D485B3FF3467}"/>
    <cellStyle name="Normal 25 2 6" xfId="18971" xr:uid="{1BEFCAB7-19E0-44A2-A793-3EF4C4F153BD}"/>
    <cellStyle name="Normal 25 3" xfId="4144" xr:uid="{00000000-0005-0000-0000-00006E150000}"/>
    <cellStyle name="Normal 25 3 2" xfId="12232" xr:uid="{8008D159-19B3-43A9-8D50-B9B3EA4BD779}"/>
    <cellStyle name="Normal 25 3 2 2" xfId="28408" xr:uid="{2D857378-A090-489F-A951-FC99D066DF1C}"/>
    <cellStyle name="Normal 25 3 3" xfId="20320" xr:uid="{2942B4E7-9CDF-487E-B509-EE0CAE888B2A}"/>
    <cellStyle name="Normal 25 4" xfId="6838" xr:uid="{00000000-0005-0000-0000-00006F150000}"/>
    <cellStyle name="Normal 25 4 2" xfId="14926" xr:uid="{25D8841E-E311-47B4-ABA0-4C0185557CE6}"/>
    <cellStyle name="Normal 25 4 2 2" xfId="31102" xr:uid="{1E644712-737E-4094-9A90-260894BC9E87}"/>
    <cellStyle name="Normal 25 4 3" xfId="23014" xr:uid="{C90919D1-048F-4C73-8F80-37EE1E40B872}"/>
    <cellStyle name="Normal 25 5" xfId="9536" xr:uid="{E8B63B99-0118-4254-9FE5-34C35852721C}"/>
    <cellStyle name="Normal 25 5 2" xfId="25712" xr:uid="{863E5A43-BBF8-4B58-8897-9C6F9690A533}"/>
    <cellStyle name="Normal 25 6" xfId="17624" xr:uid="{4BC2AC52-2927-4A61-AF20-08BD0C398698}"/>
    <cellStyle name="Normal 26" xfId="1449" xr:uid="{00000000-0005-0000-0000-000070150000}"/>
    <cellStyle name="Normal 26 2" xfId="2796" xr:uid="{00000000-0005-0000-0000-000071150000}"/>
    <cellStyle name="Normal 26 2 2" xfId="5492" xr:uid="{00000000-0005-0000-0000-000072150000}"/>
    <cellStyle name="Normal 26 2 2 2" xfId="13580" xr:uid="{BCC9184D-CB0F-4A0C-B8DA-DF3E3B3783DA}"/>
    <cellStyle name="Normal 26 2 2 2 2" xfId="29756" xr:uid="{D1895C8B-F2D3-478B-999D-D03633980D8E}"/>
    <cellStyle name="Normal 26 2 2 3" xfId="21668" xr:uid="{DF3DC707-771D-44DC-9A0E-4A46AFDE23F4}"/>
    <cellStyle name="Normal 26 2 3" xfId="8186" xr:uid="{00000000-0005-0000-0000-000073150000}"/>
    <cellStyle name="Normal 26 2 3 2" xfId="16274" xr:uid="{F3C01D2D-9D30-437C-A874-FC2144827158}"/>
    <cellStyle name="Normal 26 2 3 2 2" xfId="32450" xr:uid="{DE05FFF2-28AF-47CF-B82F-7220D58EBBC6}"/>
    <cellStyle name="Normal 26 2 3 3" xfId="24362" xr:uid="{5F5D2FC5-4CFC-4154-8D79-6D2B09C84F13}"/>
    <cellStyle name="Normal 26 2 4" xfId="10884" xr:uid="{4F3E0A3F-39AB-48FB-AD3F-CE13C3F9C558}"/>
    <cellStyle name="Normal 26 2 4 2" xfId="27060" xr:uid="{B8217CFC-B978-4E9C-BBBA-82D107E2A45C}"/>
    <cellStyle name="Normal 26 2 5" xfId="18972" xr:uid="{543001AB-41C3-4A65-880C-1762D6B6DA74}"/>
    <cellStyle name="Normal 26 3" xfId="4145" xr:uid="{00000000-0005-0000-0000-000074150000}"/>
    <cellStyle name="Normal 26 3 2" xfId="12233" xr:uid="{3039D05E-9BD0-42B7-8AC3-20AE57786888}"/>
    <cellStyle name="Normal 26 3 2 2" xfId="28409" xr:uid="{DF276CCC-757B-4C1D-930E-C05471190CA3}"/>
    <cellStyle name="Normal 26 3 3" xfId="20321" xr:uid="{41799175-A3A1-450A-A6FB-EA5F8D766422}"/>
    <cellStyle name="Normal 26 4" xfId="6839" xr:uid="{00000000-0005-0000-0000-000075150000}"/>
    <cellStyle name="Normal 26 4 2" xfId="14927" xr:uid="{6E4CCF66-931B-4C9A-B3A5-41924611BACD}"/>
    <cellStyle name="Normal 26 4 2 2" xfId="31103" xr:uid="{3B086374-869A-4080-B08F-E0A79F3E6E0C}"/>
    <cellStyle name="Normal 26 4 3" xfId="23015" xr:uid="{F6DF3005-F84E-4F3C-AF34-3A9676970C22}"/>
    <cellStyle name="Normal 26 5" xfId="9537" xr:uid="{86593F6A-8ED1-4025-BA90-58BB287A3590}"/>
    <cellStyle name="Normal 26 5 2" xfId="25713" xr:uid="{6F250536-0723-4AAE-88ED-8C6AA68E576F}"/>
    <cellStyle name="Normal 26 6" xfId="17625" xr:uid="{BC0A2FAC-A105-4BED-B53C-2E236F1F6215}"/>
    <cellStyle name="Normal 27" xfId="1450" xr:uid="{00000000-0005-0000-0000-000076150000}"/>
    <cellStyle name="Normal 27 2" xfId="2797" xr:uid="{00000000-0005-0000-0000-000077150000}"/>
    <cellStyle name="Normal 27 2 2" xfId="5493" xr:uid="{00000000-0005-0000-0000-000078150000}"/>
    <cellStyle name="Normal 27 2 2 2" xfId="13581" xr:uid="{C5504924-4123-45F2-816F-BD18AFF6D05E}"/>
    <cellStyle name="Normal 27 2 2 2 2" xfId="29757" xr:uid="{90149B30-0A91-4180-ADEF-505C64A4CA94}"/>
    <cellStyle name="Normal 27 2 2 3" xfId="21669" xr:uid="{0979E70F-A347-4F43-B6C4-BA23B7559816}"/>
    <cellStyle name="Normal 27 2 3" xfId="8187" xr:uid="{00000000-0005-0000-0000-000079150000}"/>
    <cellStyle name="Normal 27 2 3 2" xfId="16275" xr:uid="{9E3170F0-E65F-41AB-B16C-050C99C4B0A7}"/>
    <cellStyle name="Normal 27 2 3 2 2" xfId="32451" xr:uid="{91377FE7-C186-4BB9-8079-324DEDFFA81A}"/>
    <cellStyle name="Normal 27 2 3 3" xfId="24363" xr:uid="{6648B545-4B20-437A-A900-C92BAB17D4F8}"/>
    <cellStyle name="Normal 27 2 4" xfId="10885" xr:uid="{56A9DD4C-D508-4906-A128-3A069636EDF4}"/>
    <cellStyle name="Normal 27 2 4 2" xfId="27061" xr:uid="{ADC6AD50-FB5B-46F5-BA94-C6912229248D}"/>
    <cellStyle name="Normal 27 2 5" xfId="18973" xr:uid="{532DA031-6EF1-4F53-8DD4-432AC1ECE719}"/>
    <cellStyle name="Normal 27 3" xfId="4146" xr:uid="{00000000-0005-0000-0000-00007A150000}"/>
    <cellStyle name="Normal 27 3 2" xfId="12234" xr:uid="{461C73FE-EC7F-4042-A8F4-072E87936067}"/>
    <cellStyle name="Normal 27 3 2 2" xfId="28410" xr:uid="{1C36C025-6F49-4F73-AFCC-462DD6A4FC28}"/>
    <cellStyle name="Normal 27 3 3" xfId="20322" xr:uid="{07E23BC2-614B-4DB6-8CEE-97D660DA129C}"/>
    <cellStyle name="Normal 27 4" xfId="6840" xr:uid="{00000000-0005-0000-0000-00007B150000}"/>
    <cellStyle name="Normal 27 4 2" xfId="14928" xr:uid="{248BB5F4-9654-4C95-9780-A59A74CB316B}"/>
    <cellStyle name="Normal 27 4 2 2" xfId="31104" xr:uid="{0F9ACF66-8537-42AB-809F-494EAD5A7C29}"/>
    <cellStyle name="Normal 27 4 3" xfId="23016" xr:uid="{C293E34B-E31B-4FFD-B5A1-395F135D2918}"/>
    <cellStyle name="Normal 27 5" xfId="9538" xr:uid="{61F27BBD-4270-4B52-A722-D31EF2BF758F}"/>
    <cellStyle name="Normal 27 5 2" xfId="25714" xr:uid="{D90BE5EC-C03B-446C-99F5-586C600A4CB9}"/>
    <cellStyle name="Normal 27 6" xfId="17626" xr:uid="{5F7D3B16-0A70-45EC-9FD0-3690823955CB}"/>
    <cellStyle name="Normal 28" xfId="8191" xr:uid="{00000000-0005-0000-0000-00007C150000}"/>
    <cellStyle name="Normal 28 2" xfId="16278" xr:uid="{23813D60-29DE-4A49-A72C-BA6FE325533B}"/>
    <cellStyle name="Normal 28 2 2" xfId="32454" xr:uid="{994DB85D-1349-4AB0-94D2-FBCAECD8653D}"/>
    <cellStyle name="Normal 28 3" xfId="24366" xr:uid="{FF565A58-3EAB-4A3A-9E1D-993D89F6A1DB}"/>
    <cellStyle name="Normal 29" xfId="32456" xr:uid="{31C5F368-C9D9-4097-A128-E45A9173508E}"/>
    <cellStyle name="Normal 3" xfId="7" xr:uid="{00000000-0005-0000-0000-00007D150000}"/>
    <cellStyle name="Normal 30" xfId="1447" xr:uid="{00000000-0005-0000-0000-00007E150000}"/>
    <cellStyle name="Normal 31" xfId="32457" xr:uid="{39B4DCD1-C5D3-457C-A783-C9F3B0E7EFEA}"/>
    <cellStyle name="Normal 4" xfId="9" xr:uid="{00000000-0005-0000-0000-00007F150000}"/>
    <cellStyle name="Normal 5" xfId="25" xr:uid="{00000000-0005-0000-0000-000080150000}"/>
    <cellStyle name="Normal 5 10" xfId="264" xr:uid="{00000000-0005-0000-0000-000081150000}"/>
    <cellStyle name="Normal 5 10 2" xfId="637" xr:uid="{00000000-0005-0000-0000-000082150000}"/>
    <cellStyle name="Normal 5 10 2 2" xfId="1312" xr:uid="{00000000-0005-0000-0000-000083150000}"/>
    <cellStyle name="Normal 5 10 2 2 2" xfId="2660" xr:uid="{00000000-0005-0000-0000-000084150000}"/>
    <cellStyle name="Normal 5 10 2 2 2 2" xfId="5356" xr:uid="{00000000-0005-0000-0000-000085150000}"/>
    <cellStyle name="Normal 5 10 2 2 2 2 2" xfId="13444" xr:uid="{73956484-CDFB-42AF-B41A-D31B5786740D}"/>
    <cellStyle name="Normal 5 10 2 2 2 2 2 2" xfId="29620" xr:uid="{3F2EC67C-9BE8-4E71-AC00-D409394F2494}"/>
    <cellStyle name="Normal 5 10 2 2 2 2 3" xfId="21532" xr:uid="{994BA830-2580-4C8A-B1CC-B57D465E9211}"/>
    <cellStyle name="Normal 5 10 2 2 2 3" xfId="8050" xr:uid="{00000000-0005-0000-0000-000086150000}"/>
    <cellStyle name="Normal 5 10 2 2 2 3 2" xfId="16138" xr:uid="{B3B75A8E-1325-4369-97AE-757378D83574}"/>
    <cellStyle name="Normal 5 10 2 2 2 3 2 2" xfId="32314" xr:uid="{0D7322D0-1A1F-4320-8BFF-62F8B399A08B}"/>
    <cellStyle name="Normal 5 10 2 2 2 3 3" xfId="24226" xr:uid="{823DF4B9-273E-472E-816C-C88469D58A87}"/>
    <cellStyle name="Normal 5 10 2 2 2 4" xfId="10748" xr:uid="{09DB5E3C-D0FE-4388-8C76-9B62BD42F369}"/>
    <cellStyle name="Normal 5 10 2 2 2 4 2" xfId="26924" xr:uid="{942D7279-BBF3-42FA-960F-1D714E448288}"/>
    <cellStyle name="Normal 5 10 2 2 2 5" xfId="18836" xr:uid="{0C7A18D1-95EC-4B8A-921C-A2B8AA1BD58F}"/>
    <cellStyle name="Normal 5 10 2 2 3" xfId="4009" xr:uid="{00000000-0005-0000-0000-000087150000}"/>
    <cellStyle name="Normal 5 10 2 2 3 2" xfId="12097" xr:uid="{3A422E68-E147-45C8-82A5-800355C21C9B}"/>
    <cellStyle name="Normal 5 10 2 2 3 2 2" xfId="28273" xr:uid="{359814C8-5B49-4737-9471-4CE6D3D44C14}"/>
    <cellStyle name="Normal 5 10 2 2 3 3" xfId="20185" xr:uid="{63BFD3C2-C5DD-4761-869A-7614084A82B7}"/>
    <cellStyle name="Normal 5 10 2 2 4" xfId="6703" xr:uid="{00000000-0005-0000-0000-000088150000}"/>
    <cellStyle name="Normal 5 10 2 2 4 2" xfId="14791" xr:uid="{3263DA77-23E0-4F0E-B3A0-BA083FE1166E}"/>
    <cellStyle name="Normal 5 10 2 2 4 2 2" xfId="30967" xr:uid="{57BA65C8-E1F8-4E27-8562-794F5D0A8CFD}"/>
    <cellStyle name="Normal 5 10 2 2 4 3" xfId="22879" xr:uid="{E0E09D61-DC84-4F1C-814E-D067A9C95DBC}"/>
    <cellStyle name="Normal 5 10 2 2 5" xfId="9401" xr:uid="{DC4D2978-75CE-441E-8A55-7FD086989C07}"/>
    <cellStyle name="Normal 5 10 2 2 5 2" xfId="25577" xr:uid="{96817480-1D4C-47B4-AB46-BD816C3C0F99}"/>
    <cellStyle name="Normal 5 10 2 2 6" xfId="17489" xr:uid="{0DA72319-C39C-4A32-8D13-F8F829B73605}"/>
    <cellStyle name="Normal 5 10 2 3" xfId="1988" xr:uid="{00000000-0005-0000-0000-000089150000}"/>
    <cellStyle name="Normal 5 10 2 3 2" xfId="4684" xr:uid="{00000000-0005-0000-0000-00008A150000}"/>
    <cellStyle name="Normal 5 10 2 3 2 2" xfId="12772" xr:uid="{702436C3-5213-4760-A1EE-780133860E01}"/>
    <cellStyle name="Normal 5 10 2 3 2 2 2" xfId="28948" xr:uid="{99E2680D-E320-4CFE-A908-B0B5F5D022F6}"/>
    <cellStyle name="Normal 5 10 2 3 2 3" xfId="20860" xr:uid="{E189FED7-9F2E-4497-8DEE-DC5D159001B2}"/>
    <cellStyle name="Normal 5 10 2 3 3" xfId="7378" xr:uid="{00000000-0005-0000-0000-00008B150000}"/>
    <cellStyle name="Normal 5 10 2 3 3 2" xfId="15466" xr:uid="{258DE522-26E7-441D-9BD4-DCB6748AB336}"/>
    <cellStyle name="Normal 5 10 2 3 3 2 2" xfId="31642" xr:uid="{D857BB02-52B9-47FE-8D12-E6EA726AC53B}"/>
    <cellStyle name="Normal 5 10 2 3 3 3" xfId="23554" xr:uid="{EA89B54D-D2AF-4CB4-9CC0-E5619085B616}"/>
    <cellStyle name="Normal 5 10 2 3 4" xfId="10076" xr:uid="{23601C88-C6E0-4E5B-9268-493A8B00FBE5}"/>
    <cellStyle name="Normal 5 10 2 3 4 2" xfId="26252" xr:uid="{E3BF600C-01A8-4BCC-85BF-816615DC0E25}"/>
    <cellStyle name="Normal 5 10 2 3 5" xfId="18164" xr:uid="{8465DC5D-B2A8-4B92-B5C2-3EF780B6CC7D}"/>
    <cellStyle name="Normal 5 10 2 4" xfId="3337" xr:uid="{00000000-0005-0000-0000-00008C150000}"/>
    <cellStyle name="Normal 5 10 2 4 2" xfId="11425" xr:uid="{2A43D87C-B2CE-4C68-B820-C38747E323EE}"/>
    <cellStyle name="Normal 5 10 2 4 2 2" xfId="27601" xr:uid="{730C53F7-1BEA-4C81-9374-E790A00A19E0}"/>
    <cellStyle name="Normal 5 10 2 4 3" xfId="19513" xr:uid="{D2F450F5-5DF4-436B-AFD3-657FE7683CCD}"/>
    <cellStyle name="Normal 5 10 2 5" xfId="6031" xr:uid="{00000000-0005-0000-0000-00008D150000}"/>
    <cellStyle name="Normal 5 10 2 5 2" xfId="14119" xr:uid="{1A2A9791-58F9-4F8F-812F-1A3C0A655276}"/>
    <cellStyle name="Normal 5 10 2 5 2 2" xfId="30295" xr:uid="{93996D93-5F48-4679-8F22-D22CB8E85E9D}"/>
    <cellStyle name="Normal 5 10 2 5 3" xfId="22207" xr:uid="{94B8123C-16D2-4FD2-BF51-A710BB96CB68}"/>
    <cellStyle name="Normal 5 10 2 6" xfId="8729" xr:uid="{A0976B1D-E65F-4638-B098-08F07D3013D1}"/>
    <cellStyle name="Normal 5 10 2 6 2" xfId="24905" xr:uid="{17ED1054-B1B2-42A4-9996-3133A90FCEE4}"/>
    <cellStyle name="Normal 5 10 2 7" xfId="16817" xr:uid="{88FB2A7C-E9CC-4595-918C-20E9964E0DAC}"/>
    <cellStyle name="Normal 5 10 3" xfId="976" xr:uid="{00000000-0005-0000-0000-00008E150000}"/>
    <cellStyle name="Normal 5 10 3 2" xfId="2324" xr:uid="{00000000-0005-0000-0000-00008F150000}"/>
    <cellStyle name="Normal 5 10 3 2 2" xfId="5020" xr:uid="{00000000-0005-0000-0000-000090150000}"/>
    <cellStyle name="Normal 5 10 3 2 2 2" xfId="13108" xr:uid="{A7507802-3320-456A-94B9-5B35120D8EFF}"/>
    <cellStyle name="Normal 5 10 3 2 2 2 2" xfId="29284" xr:uid="{CF473A0C-BE48-45DB-9C53-0C9DD21B2329}"/>
    <cellStyle name="Normal 5 10 3 2 2 3" xfId="21196" xr:uid="{11250EA4-69EC-4A64-8AE0-A040B0F054CB}"/>
    <cellStyle name="Normal 5 10 3 2 3" xfId="7714" xr:uid="{00000000-0005-0000-0000-000091150000}"/>
    <cellStyle name="Normal 5 10 3 2 3 2" xfId="15802" xr:uid="{E914405B-D0FE-448B-B4E6-60752B909BAD}"/>
    <cellStyle name="Normal 5 10 3 2 3 2 2" xfId="31978" xr:uid="{3A23A159-FDD4-4A1E-98BB-8A8BF6919082}"/>
    <cellStyle name="Normal 5 10 3 2 3 3" xfId="23890" xr:uid="{080959AC-7D79-4C0D-9640-A00A16A5EEC4}"/>
    <cellStyle name="Normal 5 10 3 2 4" xfId="10412" xr:uid="{B3AE55D2-A976-4B99-BBE4-4C0998B09177}"/>
    <cellStyle name="Normal 5 10 3 2 4 2" xfId="26588" xr:uid="{1E718138-268A-4CC5-8A5E-6260D3E8828D}"/>
    <cellStyle name="Normal 5 10 3 2 5" xfId="18500" xr:uid="{2EA778C7-4177-4BF1-9F20-ABDE84F3EE2D}"/>
    <cellStyle name="Normal 5 10 3 3" xfId="3673" xr:uid="{00000000-0005-0000-0000-000092150000}"/>
    <cellStyle name="Normal 5 10 3 3 2" xfId="11761" xr:uid="{93542F71-C766-421A-A959-4191DF996583}"/>
    <cellStyle name="Normal 5 10 3 3 2 2" xfId="27937" xr:uid="{B62890A3-A6F1-4A84-A51E-6C47DFCDAE1F}"/>
    <cellStyle name="Normal 5 10 3 3 3" xfId="19849" xr:uid="{47B8C4E7-C4AA-4536-A19D-1A2A6545948B}"/>
    <cellStyle name="Normal 5 10 3 4" xfId="6367" xr:uid="{00000000-0005-0000-0000-000093150000}"/>
    <cellStyle name="Normal 5 10 3 4 2" xfId="14455" xr:uid="{15BD531F-8A3A-4263-A6B5-E0135631AAF8}"/>
    <cellStyle name="Normal 5 10 3 4 2 2" xfId="30631" xr:uid="{95DCB17D-CB56-4FED-83A5-8F6CEA92A255}"/>
    <cellStyle name="Normal 5 10 3 4 3" xfId="22543" xr:uid="{20CF5A3C-3BB7-4C7A-940F-D687BEF4FA33}"/>
    <cellStyle name="Normal 5 10 3 5" xfId="9065" xr:uid="{C7064575-9914-4B4C-BD6B-1F9DDC191C28}"/>
    <cellStyle name="Normal 5 10 3 5 2" xfId="25241" xr:uid="{9BAC4BE9-0DB0-40DC-BEC6-EE95C8934837}"/>
    <cellStyle name="Normal 5 10 3 6" xfId="17153" xr:uid="{4AA01339-B3A4-48FA-AF8B-747E5A9B8DE3}"/>
    <cellStyle name="Normal 5 10 4" xfId="1652" xr:uid="{00000000-0005-0000-0000-000094150000}"/>
    <cellStyle name="Normal 5 10 4 2" xfId="4348" xr:uid="{00000000-0005-0000-0000-000095150000}"/>
    <cellStyle name="Normal 5 10 4 2 2" xfId="12436" xr:uid="{23E87905-EFC6-49D0-A5CF-874B6962A480}"/>
    <cellStyle name="Normal 5 10 4 2 2 2" xfId="28612" xr:uid="{C6F78392-C3BE-42ED-BC96-F021F6B9A606}"/>
    <cellStyle name="Normal 5 10 4 2 3" xfId="20524" xr:uid="{182C3026-82E7-4E10-90BF-B021CF28BABB}"/>
    <cellStyle name="Normal 5 10 4 3" xfId="7042" xr:uid="{00000000-0005-0000-0000-000096150000}"/>
    <cellStyle name="Normal 5 10 4 3 2" xfId="15130" xr:uid="{F3E89C37-46E8-4B08-B219-06699A52E3E2}"/>
    <cellStyle name="Normal 5 10 4 3 2 2" xfId="31306" xr:uid="{CAAB01F8-3011-4B1C-A22B-725838EEF461}"/>
    <cellStyle name="Normal 5 10 4 3 3" xfId="23218" xr:uid="{8A3CE9E3-2B96-4F74-94E2-7C0182C2D676}"/>
    <cellStyle name="Normal 5 10 4 4" xfId="9740" xr:uid="{12C6D65B-C3AE-47B1-A3F3-38FD47311AE7}"/>
    <cellStyle name="Normal 5 10 4 4 2" xfId="25916" xr:uid="{CF8F9CC1-0B3E-4F56-9935-7DED3A22B2DB}"/>
    <cellStyle name="Normal 5 10 4 5" xfId="17828" xr:uid="{A9F45739-D38E-425D-94BB-CDFBEA91164B}"/>
    <cellStyle name="Normal 5 10 5" xfId="3001" xr:uid="{00000000-0005-0000-0000-000097150000}"/>
    <cellStyle name="Normal 5 10 5 2" xfId="11089" xr:uid="{1164A715-9AD6-42AB-8CFB-CF6857F11607}"/>
    <cellStyle name="Normal 5 10 5 2 2" xfId="27265" xr:uid="{1D45925F-E03F-4156-B44D-DE8B71515C1B}"/>
    <cellStyle name="Normal 5 10 5 3" xfId="19177" xr:uid="{8AC328D7-8574-4041-B806-3C570D46AF35}"/>
    <cellStyle name="Normal 5 10 6" xfId="5695" xr:uid="{00000000-0005-0000-0000-000098150000}"/>
    <cellStyle name="Normal 5 10 6 2" xfId="13783" xr:uid="{E2961B14-0FEA-4F93-8E3E-870F2D473759}"/>
    <cellStyle name="Normal 5 10 6 2 2" xfId="29959" xr:uid="{0994FFA9-BA4F-4283-88FC-5886EA46A791}"/>
    <cellStyle name="Normal 5 10 6 3" xfId="21871" xr:uid="{E071819A-141E-4B24-A304-92646B4330BA}"/>
    <cellStyle name="Normal 5 10 7" xfId="8393" xr:uid="{9AB12837-DDE9-4F90-B25C-8A800F3EEEA0}"/>
    <cellStyle name="Normal 5 10 7 2" xfId="24569" xr:uid="{BAB55C79-90C7-4D4E-AC82-775B5A8B648E}"/>
    <cellStyle name="Normal 5 10 8" xfId="16481" xr:uid="{025B3019-F2B6-4928-90E7-33FEA3E4FE46}"/>
    <cellStyle name="Normal 5 11" xfId="334" xr:uid="{00000000-0005-0000-0000-000099150000}"/>
    <cellStyle name="Normal 5 11 2" xfId="692" xr:uid="{00000000-0005-0000-0000-00009A150000}"/>
    <cellStyle name="Normal 5 11 2 2" xfId="1367" xr:uid="{00000000-0005-0000-0000-00009B150000}"/>
    <cellStyle name="Normal 5 11 2 2 2" xfId="2715" xr:uid="{00000000-0005-0000-0000-00009C150000}"/>
    <cellStyle name="Normal 5 11 2 2 2 2" xfId="5411" xr:uid="{00000000-0005-0000-0000-00009D150000}"/>
    <cellStyle name="Normal 5 11 2 2 2 2 2" xfId="13499" xr:uid="{57BD06F7-F7F4-4D0B-B1A9-3551035B6620}"/>
    <cellStyle name="Normal 5 11 2 2 2 2 2 2" xfId="29675" xr:uid="{48252581-6266-4F3C-AA49-C679A85F7230}"/>
    <cellStyle name="Normal 5 11 2 2 2 2 3" xfId="21587" xr:uid="{1D8D6F7D-48EB-43F0-ACE3-2EAB21902703}"/>
    <cellStyle name="Normal 5 11 2 2 2 3" xfId="8105" xr:uid="{00000000-0005-0000-0000-00009E150000}"/>
    <cellStyle name="Normal 5 11 2 2 2 3 2" xfId="16193" xr:uid="{0C60F306-62C9-4C98-9DED-6CCD6E57F87A}"/>
    <cellStyle name="Normal 5 11 2 2 2 3 2 2" xfId="32369" xr:uid="{BACF0B5B-E16C-42E1-BCF6-84E56E86F85B}"/>
    <cellStyle name="Normal 5 11 2 2 2 3 3" xfId="24281" xr:uid="{BE44F658-20DE-4BC9-9B37-9F15DF99D658}"/>
    <cellStyle name="Normal 5 11 2 2 2 4" xfId="10803" xr:uid="{F95310AC-05B0-4D4A-96AD-0F037A808B18}"/>
    <cellStyle name="Normal 5 11 2 2 2 4 2" xfId="26979" xr:uid="{D2DB53DB-02CB-4CA1-BF45-33C73E9143FC}"/>
    <cellStyle name="Normal 5 11 2 2 2 5" xfId="18891" xr:uid="{781B4200-131E-4067-A1EB-62C9F9FD8EAF}"/>
    <cellStyle name="Normal 5 11 2 2 3" xfId="4064" xr:uid="{00000000-0005-0000-0000-00009F150000}"/>
    <cellStyle name="Normal 5 11 2 2 3 2" xfId="12152" xr:uid="{0F5A8D76-93D1-4EE6-8FD3-0068C9EFA092}"/>
    <cellStyle name="Normal 5 11 2 2 3 2 2" xfId="28328" xr:uid="{E86B61F1-404F-4A25-9D8B-8057B13C2061}"/>
    <cellStyle name="Normal 5 11 2 2 3 3" xfId="20240" xr:uid="{2BFFD6CC-FB92-48BC-A33F-3591897661F7}"/>
    <cellStyle name="Normal 5 11 2 2 4" xfId="6758" xr:uid="{00000000-0005-0000-0000-0000A0150000}"/>
    <cellStyle name="Normal 5 11 2 2 4 2" xfId="14846" xr:uid="{E3F472DF-3345-4615-81E1-B13C42A2D6A8}"/>
    <cellStyle name="Normal 5 11 2 2 4 2 2" xfId="31022" xr:uid="{D3A90F8F-19EB-482C-90DA-4ADDC03BCE62}"/>
    <cellStyle name="Normal 5 11 2 2 4 3" xfId="22934" xr:uid="{70093416-1273-4D5B-888F-C8254E538BA3}"/>
    <cellStyle name="Normal 5 11 2 2 5" xfId="9456" xr:uid="{29CA7967-6CFE-4CA2-8C76-F0A776F38CAA}"/>
    <cellStyle name="Normal 5 11 2 2 5 2" xfId="25632" xr:uid="{AC4B791C-2FAE-48B6-B83B-F35D48E19B0D}"/>
    <cellStyle name="Normal 5 11 2 2 6" xfId="17544" xr:uid="{BE8D9810-3B11-4D51-90BA-BF5DF691CEFA}"/>
    <cellStyle name="Normal 5 11 2 3" xfId="2043" xr:uid="{00000000-0005-0000-0000-0000A1150000}"/>
    <cellStyle name="Normal 5 11 2 3 2" xfId="4739" xr:uid="{00000000-0005-0000-0000-0000A2150000}"/>
    <cellStyle name="Normal 5 11 2 3 2 2" xfId="12827" xr:uid="{0C430900-3D4B-4D5D-9364-0C662A445B7C}"/>
    <cellStyle name="Normal 5 11 2 3 2 2 2" xfId="29003" xr:uid="{3F70C1AC-DD61-4963-9092-AAF6D09361F3}"/>
    <cellStyle name="Normal 5 11 2 3 2 3" xfId="20915" xr:uid="{83940500-17E9-4D4A-9A59-5E7A8C4BEBF1}"/>
    <cellStyle name="Normal 5 11 2 3 3" xfId="7433" xr:uid="{00000000-0005-0000-0000-0000A3150000}"/>
    <cellStyle name="Normal 5 11 2 3 3 2" xfId="15521" xr:uid="{47B97294-A679-4C27-AE93-D47ACF3E8FC0}"/>
    <cellStyle name="Normal 5 11 2 3 3 2 2" xfId="31697" xr:uid="{DC42A621-7D0D-4297-ACB7-2BCEF9637B8C}"/>
    <cellStyle name="Normal 5 11 2 3 3 3" xfId="23609" xr:uid="{6F7C5679-72B7-4247-9065-0E67C573BED7}"/>
    <cellStyle name="Normal 5 11 2 3 4" xfId="10131" xr:uid="{EA10DC1D-146D-4222-872F-F444F4FEBA44}"/>
    <cellStyle name="Normal 5 11 2 3 4 2" xfId="26307" xr:uid="{B4372E65-A1BF-4C7B-82AA-5EA1581240FD}"/>
    <cellStyle name="Normal 5 11 2 3 5" xfId="18219" xr:uid="{3FF51EB0-D100-4AC0-958C-0663A0517112}"/>
    <cellStyle name="Normal 5 11 2 4" xfId="3392" xr:uid="{00000000-0005-0000-0000-0000A4150000}"/>
    <cellStyle name="Normal 5 11 2 4 2" xfId="11480" xr:uid="{23586389-72DA-4A57-B126-26CCFB81F9D5}"/>
    <cellStyle name="Normal 5 11 2 4 2 2" xfId="27656" xr:uid="{4359CC77-9C57-46FE-9BC8-6C9FF5C49098}"/>
    <cellStyle name="Normal 5 11 2 4 3" xfId="19568" xr:uid="{C489B08E-8BAF-4944-9469-B3B3D5F7DFD9}"/>
    <cellStyle name="Normal 5 11 2 5" xfId="6086" xr:uid="{00000000-0005-0000-0000-0000A5150000}"/>
    <cellStyle name="Normal 5 11 2 5 2" xfId="14174" xr:uid="{9C3CA70F-CDFD-4C8A-974A-123231AE4719}"/>
    <cellStyle name="Normal 5 11 2 5 2 2" xfId="30350" xr:uid="{B308D5C2-53D6-4F6F-A963-5FD6661170E0}"/>
    <cellStyle name="Normal 5 11 2 5 3" xfId="22262" xr:uid="{2525BBC9-9CA1-40FA-A078-C4F5A14DBB62}"/>
    <cellStyle name="Normal 5 11 2 6" xfId="8784" xr:uid="{78C8456E-3BE4-449C-B3F0-D9C682FEEC6B}"/>
    <cellStyle name="Normal 5 11 2 6 2" xfId="24960" xr:uid="{44FC5749-306A-4BEC-9B4F-DF52622BC21F}"/>
    <cellStyle name="Normal 5 11 2 7" xfId="16872" xr:uid="{8EED0DF2-D4DC-4B17-B9A2-22135DEE63C1}"/>
    <cellStyle name="Normal 5 11 3" xfId="1031" xr:uid="{00000000-0005-0000-0000-0000A6150000}"/>
    <cellStyle name="Normal 5 11 3 2" xfId="2379" xr:uid="{00000000-0005-0000-0000-0000A7150000}"/>
    <cellStyle name="Normal 5 11 3 2 2" xfId="5075" xr:uid="{00000000-0005-0000-0000-0000A8150000}"/>
    <cellStyle name="Normal 5 11 3 2 2 2" xfId="13163" xr:uid="{00A1383D-26C1-4ACC-955C-5BC963F86E56}"/>
    <cellStyle name="Normal 5 11 3 2 2 2 2" xfId="29339" xr:uid="{AE7B8CDF-0EB1-424C-99EA-4409BB7F1225}"/>
    <cellStyle name="Normal 5 11 3 2 2 3" xfId="21251" xr:uid="{EC4794D4-67FA-44C3-806B-71C5548AB84A}"/>
    <cellStyle name="Normal 5 11 3 2 3" xfId="7769" xr:uid="{00000000-0005-0000-0000-0000A9150000}"/>
    <cellStyle name="Normal 5 11 3 2 3 2" xfId="15857" xr:uid="{236DF1C5-20DE-47D4-8ED7-770C5D7392EA}"/>
    <cellStyle name="Normal 5 11 3 2 3 2 2" xfId="32033" xr:uid="{8B7CE424-A1EF-4666-A702-818FAF2D41AC}"/>
    <cellStyle name="Normal 5 11 3 2 3 3" xfId="23945" xr:uid="{2968E465-36ED-4C05-9160-AC6CBC32DAF2}"/>
    <cellStyle name="Normal 5 11 3 2 4" xfId="10467" xr:uid="{BF7485D4-2FBC-4146-8977-B9F064C1F3F4}"/>
    <cellStyle name="Normal 5 11 3 2 4 2" xfId="26643" xr:uid="{24F0AFBC-F9E2-4804-A31B-942C52DD1A5A}"/>
    <cellStyle name="Normal 5 11 3 2 5" xfId="18555" xr:uid="{4E414194-8B04-489C-A9C6-7807355EC6AA}"/>
    <cellStyle name="Normal 5 11 3 3" xfId="3728" xr:uid="{00000000-0005-0000-0000-0000AA150000}"/>
    <cellStyle name="Normal 5 11 3 3 2" xfId="11816" xr:uid="{423C89EE-48DE-4775-951D-6362B542F30C}"/>
    <cellStyle name="Normal 5 11 3 3 2 2" xfId="27992" xr:uid="{1CC0C5C6-D463-4A7D-B805-84018928A62C}"/>
    <cellStyle name="Normal 5 11 3 3 3" xfId="19904" xr:uid="{43C19A69-5985-40AE-9BBE-F48B5C192BAA}"/>
    <cellStyle name="Normal 5 11 3 4" xfId="6422" xr:uid="{00000000-0005-0000-0000-0000AB150000}"/>
    <cellStyle name="Normal 5 11 3 4 2" xfId="14510" xr:uid="{57C47126-C737-4466-AA6B-AC977AA8AB89}"/>
    <cellStyle name="Normal 5 11 3 4 2 2" xfId="30686" xr:uid="{2E1D7256-8D8C-41BC-A199-867E70D257D8}"/>
    <cellStyle name="Normal 5 11 3 4 3" xfId="22598" xr:uid="{C1E20931-9896-46C4-83E3-9FABAAF18D82}"/>
    <cellStyle name="Normal 5 11 3 5" xfId="9120" xr:uid="{782FBF5A-6E5A-43C2-A9A3-8BD103D72F71}"/>
    <cellStyle name="Normal 5 11 3 5 2" xfId="25296" xr:uid="{BD768A10-19F0-4EFF-A81E-0C42BD921787}"/>
    <cellStyle name="Normal 5 11 3 6" xfId="17208" xr:uid="{C0EEBE95-02E6-4B20-B48B-B03CF0358577}"/>
    <cellStyle name="Normal 5 11 4" xfId="1707" xr:uid="{00000000-0005-0000-0000-0000AC150000}"/>
    <cellStyle name="Normal 5 11 4 2" xfId="4403" xr:uid="{00000000-0005-0000-0000-0000AD150000}"/>
    <cellStyle name="Normal 5 11 4 2 2" xfId="12491" xr:uid="{C2980893-45F0-43AF-B4A4-9A53D66F4F28}"/>
    <cellStyle name="Normal 5 11 4 2 2 2" xfId="28667" xr:uid="{CBFBAE7A-2EE5-4453-B517-9B6BA3E39E77}"/>
    <cellStyle name="Normal 5 11 4 2 3" xfId="20579" xr:uid="{BC6BA690-3910-4709-BE07-CCC357A7CF7D}"/>
    <cellStyle name="Normal 5 11 4 3" xfId="7097" xr:uid="{00000000-0005-0000-0000-0000AE150000}"/>
    <cellStyle name="Normal 5 11 4 3 2" xfId="15185" xr:uid="{A90000C7-9C58-444F-B718-A771DAD9B88B}"/>
    <cellStyle name="Normal 5 11 4 3 2 2" xfId="31361" xr:uid="{FEC0C77C-3572-438F-819A-B154EA95B5EE}"/>
    <cellStyle name="Normal 5 11 4 3 3" xfId="23273" xr:uid="{C9928491-2665-473B-95A1-D2A6AF3EA044}"/>
    <cellStyle name="Normal 5 11 4 4" xfId="9795" xr:uid="{7BF036A6-DB2A-4185-96AD-F299C4048777}"/>
    <cellStyle name="Normal 5 11 4 4 2" xfId="25971" xr:uid="{8EB6FCBE-CA5C-4751-BE43-8B897CFF5A61}"/>
    <cellStyle name="Normal 5 11 4 5" xfId="17883" xr:uid="{E5195FCD-57B8-4D37-A0AB-C8A651D51C18}"/>
    <cellStyle name="Normal 5 11 5" xfId="3056" xr:uid="{00000000-0005-0000-0000-0000AF150000}"/>
    <cellStyle name="Normal 5 11 5 2" xfId="11144" xr:uid="{FBBFCADF-06CC-4CCC-BC83-1CD571FB3F26}"/>
    <cellStyle name="Normal 5 11 5 2 2" xfId="27320" xr:uid="{B559DFAE-7516-4641-900B-BE0C61D0ED6A}"/>
    <cellStyle name="Normal 5 11 5 3" xfId="19232" xr:uid="{2E16EF66-0E01-4E47-95ED-05CD5F900F5F}"/>
    <cellStyle name="Normal 5 11 6" xfId="5750" xr:uid="{00000000-0005-0000-0000-0000B0150000}"/>
    <cellStyle name="Normal 5 11 6 2" xfId="13838" xr:uid="{258932E6-9F24-44A4-B682-ECE92CA62B83}"/>
    <cellStyle name="Normal 5 11 6 2 2" xfId="30014" xr:uid="{7CA04397-0680-47B2-BDDE-32E6682FFBA7}"/>
    <cellStyle name="Normal 5 11 6 3" xfId="21926" xr:uid="{A67FAADE-8842-4982-B2E3-134604CC82B4}"/>
    <cellStyle name="Normal 5 11 7" xfId="8448" xr:uid="{990428CC-DC4A-4312-942F-BFD0E53C0F8D}"/>
    <cellStyle name="Normal 5 11 7 2" xfId="24624" xr:uid="{0CD464F6-3127-417D-8D38-D697420A2F6C}"/>
    <cellStyle name="Normal 5 11 8" xfId="16536" xr:uid="{688AF407-F998-4404-8605-57BE09B1EDD3}"/>
    <cellStyle name="Normal 5 12" xfId="135" xr:uid="{00000000-0005-0000-0000-0000B1150000}"/>
    <cellStyle name="Normal 5 12 2" xfId="532" xr:uid="{00000000-0005-0000-0000-0000B2150000}"/>
    <cellStyle name="Normal 5 12 2 2" xfId="1207" xr:uid="{00000000-0005-0000-0000-0000B3150000}"/>
    <cellStyle name="Normal 5 12 2 2 2" xfId="2555" xr:uid="{00000000-0005-0000-0000-0000B4150000}"/>
    <cellStyle name="Normal 5 12 2 2 2 2" xfId="5251" xr:uid="{00000000-0005-0000-0000-0000B5150000}"/>
    <cellStyle name="Normal 5 12 2 2 2 2 2" xfId="13339" xr:uid="{492003B6-C42B-411E-9EB2-8A6FC543DAFD}"/>
    <cellStyle name="Normal 5 12 2 2 2 2 2 2" xfId="29515" xr:uid="{6C31D23A-1EC6-4BF7-9974-31513560EDE1}"/>
    <cellStyle name="Normal 5 12 2 2 2 2 3" xfId="21427" xr:uid="{6B03FD9D-AB96-41D7-B736-BE5807DFC9EE}"/>
    <cellStyle name="Normal 5 12 2 2 2 3" xfId="7945" xr:uid="{00000000-0005-0000-0000-0000B6150000}"/>
    <cellStyle name="Normal 5 12 2 2 2 3 2" xfId="16033" xr:uid="{1AB56D58-1409-409A-AA25-010D9CF015D8}"/>
    <cellStyle name="Normal 5 12 2 2 2 3 2 2" xfId="32209" xr:uid="{491A9B88-C563-426E-8539-C37AA55D0709}"/>
    <cellStyle name="Normal 5 12 2 2 2 3 3" xfId="24121" xr:uid="{CAA81139-6AA3-44FF-9040-8865465FD070}"/>
    <cellStyle name="Normal 5 12 2 2 2 4" xfId="10643" xr:uid="{2FC92E21-D980-4B43-89E7-3B6D9529C436}"/>
    <cellStyle name="Normal 5 12 2 2 2 4 2" xfId="26819" xr:uid="{887F4FF6-FE17-47C6-82C3-B6CFE805F802}"/>
    <cellStyle name="Normal 5 12 2 2 2 5" xfId="18731" xr:uid="{DF12A5F3-FF1C-4C7A-9D10-7FC0CB1321F5}"/>
    <cellStyle name="Normal 5 12 2 2 3" xfId="3904" xr:uid="{00000000-0005-0000-0000-0000B7150000}"/>
    <cellStyle name="Normal 5 12 2 2 3 2" xfId="11992" xr:uid="{CD221FC9-AAD2-4793-8BBC-053E85CF6EA9}"/>
    <cellStyle name="Normal 5 12 2 2 3 2 2" xfId="28168" xr:uid="{01FAD026-8B08-4064-9DDF-E1EAE810C3D0}"/>
    <cellStyle name="Normal 5 12 2 2 3 3" xfId="20080" xr:uid="{0B41ED0D-D09C-4693-870A-711590FEA33F}"/>
    <cellStyle name="Normal 5 12 2 2 4" xfId="6598" xr:uid="{00000000-0005-0000-0000-0000B8150000}"/>
    <cellStyle name="Normal 5 12 2 2 4 2" xfId="14686" xr:uid="{53144AF7-E597-44F9-B205-C6AD97E3F268}"/>
    <cellStyle name="Normal 5 12 2 2 4 2 2" xfId="30862" xr:uid="{7DA19D00-8470-469F-AF83-743948DF1362}"/>
    <cellStyle name="Normal 5 12 2 2 4 3" xfId="22774" xr:uid="{48EB9C60-0F9E-489C-A3B6-CBD10914E5EA}"/>
    <cellStyle name="Normal 5 12 2 2 5" xfId="9296" xr:uid="{AB42DEDA-E2DF-47F2-91F0-18A09C00F776}"/>
    <cellStyle name="Normal 5 12 2 2 5 2" xfId="25472" xr:uid="{063C3190-1761-47AE-8347-A55F1EADF41E}"/>
    <cellStyle name="Normal 5 12 2 2 6" xfId="17384" xr:uid="{C043D4FD-D03C-4FB1-A2AD-76305A003DD4}"/>
    <cellStyle name="Normal 5 12 2 3" xfId="1883" xr:uid="{00000000-0005-0000-0000-0000B9150000}"/>
    <cellStyle name="Normal 5 12 2 3 2" xfId="4579" xr:uid="{00000000-0005-0000-0000-0000BA150000}"/>
    <cellStyle name="Normal 5 12 2 3 2 2" xfId="12667" xr:uid="{E008CEBB-2BAD-40FD-887A-AF6816CB61E6}"/>
    <cellStyle name="Normal 5 12 2 3 2 2 2" xfId="28843" xr:uid="{44CCCB8C-F9FF-4CDD-A66F-2D0E3B929F5A}"/>
    <cellStyle name="Normal 5 12 2 3 2 3" xfId="20755" xr:uid="{DCC35AAA-57B0-4057-9FF7-9FDECA05E35A}"/>
    <cellStyle name="Normal 5 12 2 3 3" xfId="7273" xr:uid="{00000000-0005-0000-0000-0000BB150000}"/>
    <cellStyle name="Normal 5 12 2 3 3 2" xfId="15361" xr:uid="{7CBD803C-ADD9-4264-ACE4-46026F259AA8}"/>
    <cellStyle name="Normal 5 12 2 3 3 2 2" xfId="31537" xr:uid="{A968018F-5EBF-405A-8AD5-4C65665C2D0B}"/>
    <cellStyle name="Normal 5 12 2 3 3 3" xfId="23449" xr:uid="{32CA7984-29E8-4D44-8502-0DBFF35CA999}"/>
    <cellStyle name="Normal 5 12 2 3 4" xfId="9971" xr:uid="{9A8F239E-E1AA-41DC-B343-FE2057E59843}"/>
    <cellStyle name="Normal 5 12 2 3 4 2" xfId="26147" xr:uid="{1469722D-F1F5-4188-8726-C4E92F14F4D5}"/>
    <cellStyle name="Normal 5 12 2 3 5" xfId="18059" xr:uid="{6AFA3E26-BF96-4940-8A20-A362245CE247}"/>
    <cellStyle name="Normal 5 12 2 4" xfId="3232" xr:uid="{00000000-0005-0000-0000-0000BC150000}"/>
    <cellStyle name="Normal 5 12 2 4 2" xfId="11320" xr:uid="{7A3BA1C6-B211-4844-B701-C3763DB0474B}"/>
    <cellStyle name="Normal 5 12 2 4 2 2" xfId="27496" xr:uid="{19BFCA6C-3052-4AD9-9DF9-CDBC2558D010}"/>
    <cellStyle name="Normal 5 12 2 4 3" xfId="19408" xr:uid="{9077A929-52B0-41DC-8049-8D15357FC989}"/>
    <cellStyle name="Normal 5 12 2 5" xfId="5926" xr:uid="{00000000-0005-0000-0000-0000BD150000}"/>
    <cellStyle name="Normal 5 12 2 5 2" xfId="14014" xr:uid="{3149FF42-AAAE-4C4F-A5E9-BE3953D21280}"/>
    <cellStyle name="Normal 5 12 2 5 2 2" xfId="30190" xr:uid="{BAB41B10-6F26-45F1-A7B0-2557DB604523}"/>
    <cellStyle name="Normal 5 12 2 5 3" xfId="22102" xr:uid="{CBCF4948-F9CC-476F-99E5-44243B2F733C}"/>
    <cellStyle name="Normal 5 12 2 6" xfId="8624" xr:uid="{E688763C-FA86-40D9-AF78-58F7A3797F8A}"/>
    <cellStyle name="Normal 5 12 2 6 2" xfId="24800" xr:uid="{FC74847B-1003-4E08-A041-77A1BF9AEAC6}"/>
    <cellStyle name="Normal 5 12 2 7" xfId="16712" xr:uid="{07B1B6DA-C3A2-4EC0-B61E-46293FDC18EC}"/>
    <cellStyle name="Normal 5 12 3" xfId="871" xr:uid="{00000000-0005-0000-0000-0000BE150000}"/>
    <cellStyle name="Normal 5 12 3 2" xfId="2219" xr:uid="{00000000-0005-0000-0000-0000BF150000}"/>
    <cellStyle name="Normal 5 12 3 2 2" xfId="4915" xr:uid="{00000000-0005-0000-0000-0000C0150000}"/>
    <cellStyle name="Normal 5 12 3 2 2 2" xfId="13003" xr:uid="{ADB9C2C6-B988-4796-8E09-2BB0ACB70F87}"/>
    <cellStyle name="Normal 5 12 3 2 2 2 2" xfId="29179" xr:uid="{024E3105-9E4C-4591-B21F-739703069D1A}"/>
    <cellStyle name="Normal 5 12 3 2 2 3" xfId="21091" xr:uid="{55B05929-8873-418D-B0E6-EDFD7A2C0D42}"/>
    <cellStyle name="Normal 5 12 3 2 3" xfId="7609" xr:uid="{00000000-0005-0000-0000-0000C1150000}"/>
    <cellStyle name="Normal 5 12 3 2 3 2" xfId="15697" xr:uid="{697B60C1-311E-498D-9D09-8BBA92567961}"/>
    <cellStyle name="Normal 5 12 3 2 3 2 2" xfId="31873" xr:uid="{6645EB08-ED35-4B33-BF03-2284CC4B0269}"/>
    <cellStyle name="Normal 5 12 3 2 3 3" xfId="23785" xr:uid="{40DD83CD-080E-4D61-8077-625D832F3190}"/>
    <cellStyle name="Normal 5 12 3 2 4" xfId="10307" xr:uid="{80CAB6FE-5C0C-4951-B70B-D48C0C13C40C}"/>
    <cellStyle name="Normal 5 12 3 2 4 2" xfId="26483" xr:uid="{AE4A089E-E2D0-47C9-8A32-EDFE133BB525}"/>
    <cellStyle name="Normal 5 12 3 2 5" xfId="18395" xr:uid="{63710CA9-D4CF-40B6-B8AA-E3DDEA4DD899}"/>
    <cellStyle name="Normal 5 12 3 3" xfId="3568" xr:uid="{00000000-0005-0000-0000-0000C2150000}"/>
    <cellStyle name="Normal 5 12 3 3 2" xfId="11656" xr:uid="{5B6EFC00-FE4B-45BF-9509-B4D4D1EEA1DA}"/>
    <cellStyle name="Normal 5 12 3 3 2 2" xfId="27832" xr:uid="{314BD62C-56B5-4E40-BD94-235D068D33B6}"/>
    <cellStyle name="Normal 5 12 3 3 3" xfId="19744" xr:uid="{1DF38DD8-EAB6-4418-AFD1-228B06015971}"/>
    <cellStyle name="Normal 5 12 3 4" xfId="6262" xr:uid="{00000000-0005-0000-0000-0000C3150000}"/>
    <cellStyle name="Normal 5 12 3 4 2" xfId="14350" xr:uid="{13C36899-1759-49C5-A615-D45DA3C50B97}"/>
    <cellStyle name="Normal 5 12 3 4 2 2" xfId="30526" xr:uid="{8DD9DD1F-62BA-4DAC-9919-5F93053C4CC4}"/>
    <cellStyle name="Normal 5 12 3 4 3" xfId="22438" xr:uid="{836C391F-C338-411E-A0AB-88B85268C82E}"/>
    <cellStyle name="Normal 5 12 3 5" xfId="8960" xr:uid="{1D0E77B0-0249-4C9F-A612-43018199FE0A}"/>
    <cellStyle name="Normal 5 12 3 5 2" xfId="25136" xr:uid="{210F3587-BBC6-4CC2-A017-3CD6AB14BCF3}"/>
    <cellStyle name="Normal 5 12 3 6" xfId="17048" xr:uid="{5EB21957-7056-42ED-8240-92E4546A63AC}"/>
    <cellStyle name="Normal 5 12 4" xfId="1547" xr:uid="{00000000-0005-0000-0000-0000C4150000}"/>
    <cellStyle name="Normal 5 12 4 2" xfId="4243" xr:uid="{00000000-0005-0000-0000-0000C5150000}"/>
    <cellStyle name="Normal 5 12 4 2 2" xfId="12331" xr:uid="{A43BB1C4-C9C9-4716-B7A2-E7A810B12844}"/>
    <cellStyle name="Normal 5 12 4 2 2 2" xfId="28507" xr:uid="{9E20EBC7-BAAD-4506-B7CF-7E2EBEFC7C8B}"/>
    <cellStyle name="Normal 5 12 4 2 3" xfId="20419" xr:uid="{2F8B6EDE-CE4B-4346-8DA5-BE45CD598582}"/>
    <cellStyle name="Normal 5 12 4 3" xfId="6937" xr:uid="{00000000-0005-0000-0000-0000C6150000}"/>
    <cellStyle name="Normal 5 12 4 3 2" xfId="15025" xr:uid="{C47E18DE-6086-42D5-B66B-90F7A0312592}"/>
    <cellStyle name="Normal 5 12 4 3 2 2" xfId="31201" xr:uid="{385ED7CD-0B08-4900-A5FA-39E25E1D010E}"/>
    <cellStyle name="Normal 5 12 4 3 3" xfId="23113" xr:uid="{41CC4BA2-70A6-4708-993B-327C05A4EA35}"/>
    <cellStyle name="Normal 5 12 4 4" xfId="9635" xr:uid="{20F08DC8-C00B-45C0-A4F3-BABD9DF44FDC}"/>
    <cellStyle name="Normal 5 12 4 4 2" xfId="25811" xr:uid="{F4DDCCA4-6A03-41F3-8FF0-CBEDF6A27296}"/>
    <cellStyle name="Normal 5 12 4 5" xfId="17723" xr:uid="{4110B76D-B8FB-40EC-903A-5FD0C330C258}"/>
    <cellStyle name="Normal 5 12 5" xfId="2896" xr:uid="{00000000-0005-0000-0000-0000C7150000}"/>
    <cellStyle name="Normal 5 12 5 2" xfId="10984" xr:uid="{A1F32A26-D5FA-48B0-8229-0B9BBE469F48}"/>
    <cellStyle name="Normal 5 12 5 2 2" xfId="27160" xr:uid="{D311393B-FCFC-43CD-9201-F69D966BA0F2}"/>
    <cellStyle name="Normal 5 12 5 3" xfId="19072" xr:uid="{0E705137-E589-427E-B554-494A82CB79F4}"/>
    <cellStyle name="Normal 5 12 6" xfId="5590" xr:uid="{00000000-0005-0000-0000-0000C8150000}"/>
    <cellStyle name="Normal 5 12 6 2" xfId="13678" xr:uid="{3365C2BD-D846-472F-ABD8-69BEAA02DC9F}"/>
    <cellStyle name="Normal 5 12 6 2 2" xfId="29854" xr:uid="{EFF77E67-E3C8-4015-AA88-B0C373F01F40}"/>
    <cellStyle name="Normal 5 12 6 3" xfId="21766" xr:uid="{C9BBA3C8-470A-4B12-98A9-79BB88E67E35}"/>
    <cellStyle name="Normal 5 12 7" xfId="8288" xr:uid="{35A501DB-47CB-40D0-BAB4-F9247091BAE2}"/>
    <cellStyle name="Normal 5 12 7 2" xfId="24464" xr:uid="{665DC57D-F2AD-4A17-85B5-02A00B56D9B8}"/>
    <cellStyle name="Normal 5 12 8" xfId="16376" xr:uid="{98709ABD-F008-4B3E-B0F8-D6E3703B6600}"/>
    <cellStyle name="Normal 5 13" xfId="286" xr:uid="{00000000-0005-0000-0000-0000C9150000}"/>
    <cellStyle name="Normal 5 13 2" xfId="656" xr:uid="{00000000-0005-0000-0000-0000CA150000}"/>
    <cellStyle name="Normal 5 13 2 2" xfId="1331" xr:uid="{00000000-0005-0000-0000-0000CB150000}"/>
    <cellStyle name="Normal 5 13 2 2 2" xfId="2679" xr:uid="{00000000-0005-0000-0000-0000CC150000}"/>
    <cellStyle name="Normal 5 13 2 2 2 2" xfId="5375" xr:uid="{00000000-0005-0000-0000-0000CD150000}"/>
    <cellStyle name="Normal 5 13 2 2 2 2 2" xfId="13463" xr:uid="{761EBBEC-B420-45CA-B060-C3D64A90C378}"/>
    <cellStyle name="Normal 5 13 2 2 2 2 2 2" xfId="29639" xr:uid="{A93DCA97-0B16-43E1-AC53-2E98FE8801CE}"/>
    <cellStyle name="Normal 5 13 2 2 2 2 3" xfId="21551" xr:uid="{5AD2613F-EBDC-4A0E-B7D5-1C017B53F23B}"/>
    <cellStyle name="Normal 5 13 2 2 2 3" xfId="8069" xr:uid="{00000000-0005-0000-0000-0000CE150000}"/>
    <cellStyle name="Normal 5 13 2 2 2 3 2" xfId="16157" xr:uid="{0F7A63AC-A5E9-4660-A9E5-E0C68655BDF1}"/>
    <cellStyle name="Normal 5 13 2 2 2 3 2 2" xfId="32333" xr:uid="{A8EAD043-76B0-4BCC-8244-D067A3522CE3}"/>
    <cellStyle name="Normal 5 13 2 2 2 3 3" xfId="24245" xr:uid="{4CD6EF17-A84C-4BB0-9739-427073FBDE33}"/>
    <cellStyle name="Normal 5 13 2 2 2 4" xfId="10767" xr:uid="{09A31A14-3EBB-462B-8C11-5B2BA1EEA6F4}"/>
    <cellStyle name="Normal 5 13 2 2 2 4 2" xfId="26943" xr:uid="{B10A2AB7-E8D1-40B6-9576-2AFB87842ECB}"/>
    <cellStyle name="Normal 5 13 2 2 2 5" xfId="18855" xr:uid="{D9233AC7-1BB2-4C0C-A4E9-A22F5FC2DA9E}"/>
    <cellStyle name="Normal 5 13 2 2 3" xfId="4028" xr:uid="{00000000-0005-0000-0000-0000CF150000}"/>
    <cellStyle name="Normal 5 13 2 2 3 2" xfId="12116" xr:uid="{A7741E7C-805A-4BE8-931F-1C0CF4149DB1}"/>
    <cellStyle name="Normal 5 13 2 2 3 2 2" xfId="28292" xr:uid="{89187913-7FB0-4357-9477-F860AFB6E0DC}"/>
    <cellStyle name="Normal 5 13 2 2 3 3" xfId="20204" xr:uid="{8B8A4E3C-1B97-4F9E-958C-E0CD51D30849}"/>
    <cellStyle name="Normal 5 13 2 2 4" xfId="6722" xr:uid="{00000000-0005-0000-0000-0000D0150000}"/>
    <cellStyle name="Normal 5 13 2 2 4 2" xfId="14810" xr:uid="{492A63BA-32B2-41B5-93BE-21AF1C4BA3B2}"/>
    <cellStyle name="Normal 5 13 2 2 4 2 2" xfId="30986" xr:uid="{5A001019-49A7-41D5-B7C3-9FC3C29D5759}"/>
    <cellStyle name="Normal 5 13 2 2 4 3" xfId="22898" xr:uid="{10643468-4C2A-4475-88AE-03784060286E}"/>
    <cellStyle name="Normal 5 13 2 2 5" xfId="9420" xr:uid="{A16BB893-25A4-49F2-BAAB-6AA2C83F204C}"/>
    <cellStyle name="Normal 5 13 2 2 5 2" xfId="25596" xr:uid="{266BB0BD-5961-4A8A-B833-063F95597286}"/>
    <cellStyle name="Normal 5 13 2 2 6" xfId="17508" xr:uid="{0EFE2BA6-0330-4EFC-9426-FE6B9508941C}"/>
    <cellStyle name="Normal 5 13 2 3" xfId="2007" xr:uid="{00000000-0005-0000-0000-0000D1150000}"/>
    <cellStyle name="Normal 5 13 2 3 2" xfId="4703" xr:uid="{00000000-0005-0000-0000-0000D2150000}"/>
    <cellStyle name="Normal 5 13 2 3 2 2" xfId="12791" xr:uid="{249B429E-1011-4CDD-A86F-22B47ADB9182}"/>
    <cellStyle name="Normal 5 13 2 3 2 2 2" xfId="28967" xr:uid="{E4C1316A-6990-47B2-91CD-41E0073B39EE}"/>
    <cellStyle name="Normal 5 13 2 3 2 3" xfId="20879" xr:uid="{BF48DDF5-CD9B-4D19-898A-6F156F879116}"/>
    <cellStyle name="Normal 5 13 2 3 3" xfId="7397" xr:uid="{00000000-0005-0000-0000-0000D3150000}"/>
    <cellStyle name="Normal 5 13 2 3 3 2" xfId="15485" xr:uid="{A147A11C-4353-474D-8CE0-10C1EFE8853D}"/>
    <cellStyle name="Normal 5 13 2 3 3 2 2" xfId="31661" xr:uid="{EAE9E69A-FBFE-4B86-B5DC-5E98F829005F}"/>
    <cellStyle name="Normal 5 13 2 3 3 3" xfId="23573" xr:uid="{D843CF94-B3F7-436E-9C8E-EF4B9E6BA668}"/>
    <cellStyle name="Normal 5 13 2 3 4" xfId="10095" xr:uid="{D8350D4C-B95B-42A3-94AF-E1F5303C50EE}"/>
    <cellStyle name="Normal 5 13 2 3 4 2" xfId="26271" xr:uid="{55C699E9-DEA0-48D9-A49D-348AEBDA335B}"/>
    <cellStyle name="Normal 5 13 2 3 5" xfId="18183" xr:uid="{530C00A7-B7FE-4E67-A5C0-677CCEA503D5}"/>
    <cellStyle name="Normal 5 13 2 4" xfId="3356" xr:uid="{00000000-0005-0000-0000-0000D4150000}"/>
    <cellStyle name="Normal 5 13 2 4 2" xfId="11444" xr:uid="{97E1C02B-B628-45C6-852D-4181647448FF}"/>
    <cellStyle name="Normal 5 13 2 4 2 2" xfId="27620" xr:uid="{85181AE5-C933-4AEB-8396-DD2DA48B99D2}"/>
    <cellStyle name="Normal 5 13 2 4 3" xfId="19532" xr:uid="{602DA4D3-8A4A-41DA-8271-E41A4055CD3B}"/>
    <cellStyle name="Normal 5 13 2 5" xfId="6050" xr:uid="{00000000-0005-0000-0000-0000D5150000}"/>
    <cellStyle name="Normal 5 13 2 5 2" xfId="14138" xr:uid="{E0EB2E27-9AC1-4DF0-9BFC-095069A4177B}"/>
    <cellStyle name="Normal 5 13 2 5 2 2" xfId="30314" xr:uid="{E7BEB325-3E1D-468B-BAE0-2909C3495203}"/>
    <cellStyle name="Normal 5 13 2 5 3" xfId="22226" xr:uid="{89AA3247-00A4-477A-B377-C85849311B96}"/>
    <cellStyle name="Normal 5 13 2 6" xfId="8748" xr:uid="{DAB65A36-E2CC-4450-99AA-0E03CB7396A3}"/>
    <cellStyle name="Normal 5 13 2 6 2" xfId="24924" xr:uid="{43F62D2B-DE4F-414C-A794-DC5A9B97E535}"/>
    <cellStyle name="Normal 5 13 2 7" xfId="16836" xr:uid="{3231B0CD-E849-43BF-9756-2290D8AA3C67}"/>
    <cellStyle name="Normal 5 13 3" xfId="995" xr:uid="{00000000-0005-0000-0000-0000D6150000}"/>
    <cellStyle name="Normal 5 13 3 2" xfId="2343" xr:uid="{00000000-0005-0000-0000-0000D7150000}"/>
    <cellStyle name="Normal 5 13 3 2 2" xfId="5039" xr:uid="{00000000-0005-0000-0000-0000D8150000}"/>
    <cellStyle name="Normal 5 13 3 2 2 2" xfId="13127" xr:uid="{244A4B17-85D0-45A1-AC64-DE99699681DF}"/>
    <cellStyle name="Normal 5 13 3 2 2 2 2" xfId="29303" xr:uid="{073DAF77-9FFF-4159-B591-3F5536C219F6}"/>
    <cellStyle name="Normal 5 13 3 2 2 3" xfId="21215" xr:uid="{A200FAE1-AC22-4256-9C2B-8DAA30D5032B}"/>
    <cellStyle name="Normal 5 13 3 2 3" xfId="7733" xr:uid="{00000000-0005-0000-0000-0000D9150000}"/>
    <cellStyle name="Normal 5 13 3 2 3 2" xfId="15821" xr:uid="{B07BA24E-DA18-4B84-8FC9-187800DCD0F9}"/>
    <cellStyle name="Normal 5 13 3 2 3 2 2" xfId="31997" xr:uid="{1929FB79-0C16-457F-B314-D148C0B0EFFF}"/>
    <cellStyle name="Normal 5 13 3 2 3 3" xfId="23909" xr:uid="{6D6AD0B8-E2DB-4EDA-9A50-F0FE097C0BD5}"/>
    <cellStyle name="Normal 5 13 3 2 4" xfId="10431" xr:uid="{F21FF5AB-6720-4A6B-9685-F1E3E44BCEFF}"/>
    <cellStyle name="Normal 5 13 3 2 4 2" xfId="26607" xr:uid="{9DFBBDCA-8D9D-4224-9D85-447D1A989F57}"/>
    <cellStyle name="Normal 5 13 3 2 5" xfId="18519" xr:uid="{5BBF9391-906F-46EA-860A-FE54254F7215}"/>
    <cellStyle name="Normal 5 13 3 3" xfId="3692" xr:uid="{00000000-0005-0000-0000-0000DA150000}"/>
    <cellStyle name="Normal 5 13 3 3 2" xfId="11780" xr:uid="{260543E0-6DF4-4670-9A51-2BB2D9173794}"/>
    <cellStyle name="Normal 5 13 3 3 2 2" xfId="27956" xr:uid="{B09D0902-44E5-4650-B7FB-3D4A0E7551AE}"/>
    <cellStyle name="Normal 5 13 3 3 3" xfId="19868" xr:uid="{EB6EF957-8B93-4898-9D73-FF86467B3C24}"/>
    <cellStyle name="Normal 5 13 3 4" xfId="6386" xr:uid="{00000000-0005-0000-0000-0000DB150000}"/>
    <cellStyle name="Normal 5 13 3 4 2" xfId="14474" xr:uid="{023B7EB4-9031-4F97-B7D8-D87DF7C5B81F}"/>
    <cellStyle name="Normal 5 13 3 4 2 2" xfId="30650" xr:uid="{1F0CB340-D4B1-4154-A956-D69057A6D087}"/>
    <cellStyle name="Normal 5 13 3 4 3" xfId="22562" xr:uid="{04087E05-3A68-4118-AF72-E639B517D813}"/>
    <cellStyle name="Normal 5 13 3 5" xfId="9084" xr:uid="{220B2A1E-636A-4BFB-AF47-A51328B9C07E}"/>
    <cellStyle name="Normal 5 13 3 5 2" xfId="25260" xr:uid="{782F700E-2560-4235-9C5F-76A8B597A98C}"/>
    <cellStyle name="Normal 5 13 3 6" xfId="17172" xr:uid="{1828D634-2306-42CF-AA21-56BB649CF8FA}"/>
    <cellStyle name="Normal 5 13 4" xfId="1671" xr:uid="{00000000-0005-0000-0000-0000DC150000}"/>
    <cellStyle name="Normal 5 13 4 2" xfId="4367" xr:uid="{00000000-0005-0000-0000-0000DD150000}"/>
    <cellStyle name="Normal 5 13 4 2 2" xfId="12455" xr:uid="{34FD318C-DF9C-417F-8A20-09E69D0A5657}"/>
    <cellStyle name="Normal 5 13 4 2 2 2" xfId="28631" xr:uid="{D53A4BE0-02E1-40BD-A779-C65FD593864F}"/>
    <cellStyle name="Normal 5 13 4 2 3" xfId="20543" xr:uid="{53401442-A3B7-4530-A7D7-3AFDDD6B90D3}"/>
    <cellStyle name="Normal 5 13 4 3" xfId="7061" xr:uid="{00000000-0005-0000-0000-0000DE150000}"/>
    <cellStyle name="Normal 5 13 4 3 2" xfId="15149" xr:uid="{5B08A31D-93E8-4BA0-9170-F20C766FBF65}"/>
    <cellStyle name="Normal 5 13 4 3 2 2" xfId="31325" xr:uid="{698229BE-177C-47A9-8146-63EAB6560466}"/>
    <cellStyle name="Normal 5 13 4 3 3" xfId="23237" xr:uid="{88D8B5C8-9C2C-454E-8CD0-33C88C2AE326}"/>
    <cellStyle name="Normal 5 13 4 4" xfId="9759" xr:uid="{C375685A-7372-460B-ACFB-28C2DF9609C2}"/>
    <cellStyle name="Normal 5 13 4 4 2" xfId="25935" xr:uid="{780F0D4A-57E1-48C8-B3DC-5E79A970A161}"/>
    <cellStyle name="Normal 5 13 4 5" xfId="17847" xr:uid="{FF22255E-4520-4F94-9913-C9B90F3DF724}"/>
    <cellStyle name="Normal 5 13 5" xfId="3020" xr:uid="{00000000-0005-0000-0000-0000DF150000}"/>
    <cellStyle name="Normal 5 13 5 2" xfId="11108" xr:uid="{64B77799-C37C-4CB8-84B5-7E2C209FBA2B}"/>
    <cellStyle name="Normal 5 13 5 2 2" xfId="27284" xr:uid="{611EE307-6160-49C5-A6D9-ECC28BC17B6C}"/>
    <cellStyle name="Normal 5 13 5 3" xfId="19196" xr:uid="{6043E66C-5C5D-4616-A3EB-31582714FA9C}"/>
    <cellStyle name="Normal 5 13 6" xfId="5714" xr:uid="{00000000-0005-0000-0000-0000E0150000}"/>
    <cellStyle name="Normal 5 13 6 2" xfId="13802" xr:uid="{712E107E-25F2-4722-989B-2BBA83C39A67}"/>
    <cellStyle name="Normal 5 13 6 2 2" xfId="29978" xr:uid="{C9AE3901-AB8C-4C4D-9059-A03A0AC073DA}"/>
    <cellStyle name="Normal 5 13 6 3" xfId="21890" xr:uid="{AA480319-596B-4A38-8B73-9542A79678BA}"/>
    <cellStyle name="Normal 5 13 7" xfId="8412" xr:uid="{7BC04CFE-B1DF-4A92-B0F7-97770683909A}"/>
    <cellStyle name="Normal 5 13 7 2" xfId="24588" xr:uid="{E4E45C92-24AA-42C4-8BDC-955D089A61B9}"/>
    <cellStyle name="Normal 5 13 8" xfId="16500" xr:uid="{15AE31C7-0297-4BA3-B1A9-1A1879C5D1F5}"/>
    <cellStyle name="Normal 5 14" xfId="290" xr:uid="{00000000-0005-0000-0000-0000E1150000}"/>
    <cellStyle name="Normal 5 14 2" xfId="660" xr:uid="{00000000-0005-0000-0000-0000E2150000}"/>
    <cellStyle name="Normal 5 14 2 2" xfId="1335" xr:uid="{00000000-0005-0000-0000-0000E3150000}"/>
    <cellStyle name="Normal 5 14 2 2 2" xfId="2683" xr:uid="{00000000-0005-0000-0000-0000E4150000}"/>
    <cellStyle name="Normal 5 14 2 2 2 2" xfId="5379" xr:uid="{00000000-0005-0000-0000-0000E5150000}"/>
    <cellStyle name="Normal 5 14 2 2 2 2 2" xfId="13467" xr:uid="{532FF065-AADF-4BE0-974B-1607D41477B4}"/>
    <cellStyle name="Normal 5 14 2 2 2 2 2 2" xfId="29643" xr:uid="{4436EF0B-3F83-4E1E-B7E3-2229738C174C}"/>
    <cellStyle name="Normal 5 14 2 2 2 2 3" xfId="21555" xr:uid="{33007F51-CD9A-4CA0-901B-13F3436CB74C}"/>
    <cellStyle name="Normal 5 14 2 2 2 3" xfId="8073" xr:uid="{00000000-0005-0000-0000-0000E6150000}"/>
    <cellStyle name="Normal 5 14 2 2 2 3 2" xfId="16161" xr:uid="{424082A3-3392-4EE5-AD7A-0E332BFF77E4}"/>
    <cellStyle name="Normal 5 14 2 2 2 3 2 2" xfId="32337" xr:uid="{15750EF2-BD49-4724-BDAB-EBD378C5939C}"/>
    <cellStyle name="Normal 5 14 2 2 2 3 3" xfId="24249" xr:uid="{2110A957-773C-4838-8956-F4F6237477D1}"/>
    <cellStyle name="Normal 5 14 2 2 2 4" xfId="10771" xr:uid="{7C8E10D5-4DC1-4521-BDA8-1ACA98F3213F}"/>
    <cellStyle name="Normal 5 14 2 2 2 4 2" xfId="26947" xr:uid="{F7683D64-CD7B-44D3-B4F0-80DB95E4DAFB}"/>
    <cellStyle name="Normal 5 14 2 2 2 5" xfId="18859" xr:uid="{6A0F6E40-1F52-445F-8791-E6E757328C89}"/>
    <cellStyle name="Normal 5 14 2 2 3" xfId="4032" xr:uid="{00000000-0005-0000-0000-0000E7150000}"/>
    <cellStyle name="Normal 5 14 2 2 3 2" xfId="12120" xr:uid="{C05EE91F-47A4-4870-97BA-FAF8B35649D1}"/>
    <cellStyle name="Normal 5 14 2 2 3 2 2" xfId="28296" xr:uid="{56B19C53-97BA-44EA-A0B4-9E9939917DE7}"/>
    <cellStyle name="Normal 5 14 2 2 3 3" xfId="20208" xr:uid="{5D146BEB-9C44-491C-919B-64712231BF23}"/>
    <cellStyle name="Normal 5 14 2 2 4" xfId="6726" xr:uid="{00000000-0005-0000-0000-0000E8150000}"/>
    <cellStyle name="Normal 5 14 2 2 4 2" xfId="14814" xr:uid="{792DB5E2-4EBB-4C9D-A634-5A4F16D5979D}"/>
    <cellStyle name="Normal 5 14 2 2 4 2 2" xfId="30990" xr:uid="{5CBB0049-B1AD-4784-A891-64DA07013A53}"/>
    <cellStyle name="Normal 5 14 2 2 4 3" xfId="22902" xr:uid="{DA9D23AB-814A-48AD-A2FB-76E12FA4E848}"/>
    <cellStyle name="Normal 5 14 2 2 5" xfId="9424" xr:uid="{4B38E2D4-FDCA-40B0-A9DE-E154438B6F07}"/>
    <cellStyle name="Normal 5 14 2 2 5 2" xfId="25600" xr:uid="{0D54CC9D-094B-4342-AC62-7F38A0A3C0D4}"/>
    <cellStyle name="Normal 5 14 2 2 6" xfId="17512" xr:uid="{24C9955B-87FF-49AF-AF0D-4EF0BA514C2A}"/>
    <cellStyle name="Normal 5 14 2 3" xfId="2011" xr:uid="{00000000-0005-0000-0000-0000E9150000}"/>
    <cellStyle name="Normal 5 14 2 3 2" xfId="4707" xr:uid="{00000000-0005-0000-0000-0000EA150000}"/>
    <cellStyle name="Normal 5 14 2 3 2 2" xfId="12795" xr:uid="{AC2C2950-31D5-4718-97BD-AF72EF7D7267}"/>
    <cellStyle name="Normal 5 14 2 3 2 2 2" xfId="28971" xr:uid="{6310B29B-0DA4-49F6-AE52-DE8DBD5C38F7}"/>
    <cellStyle name="Normal 5 14 2 3 2 3" xfId="20883" xr:uid="{DA5632CA-F3A3-42B2-B771-ED95E6E49462}"/>
    <cellStyle name="Normal 5 14 2 3 3" xfId="7401" xr:uid="{00000000-0005-0000-0000-0000EB150000}"/>
    <cellStyle name="Normal 5 14 2 3 3 2" xfId="15489" xr:uid="{EFB6B187-BE45-406B-8065-00494A3A0489}"/>
    <cellStyle name="Normal 5 14 2 3 3 2 2" xfId="31665" xr:uid="{C6E34992-7DED-429D-B605-CC9351E15316}"/>
    <cellStyle name="Normal 5 14 2 3 3 3" xfId="23577" xr:uid="{577DDB6A-EB2E-4CF5-891F-DBE8A7CDD5E4}"/>
    <cellStyle name="Normal 5 14 2 3 4" xfId="10099" xr:uid="{EDDDD1EF-551A-45BF-AEE0-9EA247FD3131}"/>
    <cellStyle name="Normal 5 14 2 3 4 2" xfId="26275" xr:uid="{48C406E1-28EA-4D03-AA47-90228A523319}"/>
    <cellStyle name="Normal 5 14 2 3 5" xfId="18187" xr:uid="{ED24E464-5A44-4790-8D76-5C7CD510950C}"/>
    <cellStyle name="Normal 5 14 2 4" xfId="3360" xr:uid="{00000000-0005-0000-0000-0000EC150000}"/>
    <cellStyle name="Normal 5 14 2 4 2" xfId="11448" xr:uid="{38A43BA2-AA88-447E-B96F-40EDC38A9BC7}"/>
    <cellStyle name="Normal 5 14 2 4 2 2" xfId="27624" xr:uid="{05B9B5D8-5219-4C63-AA4F-A2D21519E192}"/>
    <cellStyle name="Normal 5 14 2 4 3" xfId="19536" xr:uid="{8EE60576-DE49-4ED2-95B1-8DFDC3AC1734}"/>
    <cellStyle name="Normal 5 14 2 5" xfId="6054" xr:uid="{00000000-0005-0000-0000-0000ED150000}"/>
    <cellStyle name="Normal 5 14 2 5 2" xfId="14142" xr:uid="{B0B1F43C-FF39-40C4-8307-C41EC150E3AB}"/>
    <cellStyle name="Normal 5 14 2 5 2 2" xfId="30318" xr:uid="{EF5AC694-C2AA-4E21-B54D-57E21E76933A}"/>
    <cellStyle name="Normal 5 14 2 5 3" xfId="22230" xr:uid="{5E59919F-8728-4582-8B18-1D6DA6FDAB62}"/>
    <cellStyle name="Normal 5 14 2 6" xfId="8752" xr:uid="{30935021-02AB-405C-A44E-D8A5E2B84822}"/>
    <cellStyle name="Normal 5 14 2 6 2" xfId="24928" xr:uid="{03DD3798-84C2-4DF4-A588-AF3BC9263850}"/>
    <cellStyle name="Normal 5 14 2 7" xfId="16840" xr:uid="{36753A01-4157-4D84-AACE-55E510E3AD90}"/>
    <cellStyle name="Normal 5 14 3" xfId="999" xr:uid="{00000000-0005-0000-0000-0000EE150000}"/>
    <cellStyle name="Normal 5 14 3 2" xfId="2347" xr:uid="{00000000-0005-0000-0000-0000EF150000}"/>
    <cellStyle name="Normal 5 14 3 2 2" xfId="5043" xr:uid="{00000000-0005-0000-0000-0000F0150000}"/>
    <cellStyle name="Normal 5 14 3 2 2 2" xfId="13131" xr:uid="{05B86B54-2DBA-47A2-9C3D-B4D9D9729FAB}"/>
    <cellStyle name="Normal 5 14 3 2 2 2 2" xfId="29307" xr:uid="{2DD1F427-8D94-4ED7-8E0B-24381EA4A8F5}"/>
    <cellStyle name="Normal 5 14 3 2 2 3" xfId="21219" xr:uid="{76865BF7-4DD2-4CF2-A083-BC4A2906BEB7}"/>
    <cellStyle name="Normal 5 14 3 2 3" xfId="7737" xr:uid="{00000000-0005-0000-0000-0000F1150000}"/>
    <cellStyle name="Normal 5 14 3 2 3 2" xfId="15825" xr:uid="{00D82B55-145F-4E23-834E-18EE8A8F3932}"/>
    <cellStyle name="Normal 5 14 3 2 3 2 2" xfId="32001" xr:uid="{35CA32F2-BE9B-4473-B155-085B336B2A89}"/>
    <cellStyle name="Normal 5 14 3 2 3 3" xfId="23913" xr:uid="{87998B2E-4CBD-46FB-95E0-0366ACB9ECB1}"/>
    <cellStyle name="Normal 5 14 3 2 4" xfId="10435" xr:uid="{1D71E9D9-7183-4072-9481-333C1EDDF137}"/>
    <cellStyle name="Normal 5 14 3 2 4 2" xfId="26611" xr:uid="{F42709B4-D9E5-4F53-8674-5B1C094702E4}"/>
    <cellStyle name="Normal 5 14 3 2 5" xfId="18523" xr:uid="{FEF4BD2A-C67E-46BE-A9DE-946C6F3C1B4C}"/>
    <cellStyle name="Normal 5 14 3 3" xfId="3696" xr:uid="{00000000-0005-0000-0000-0000F2150000}"/>
    <cellStyle name="Normal 5 14 3 3 2" xfId="11784" xr:uid="{9E6B73A8-E0EB-49BC-8647-C3E65000CABC}"/>
    <cellStyle name="Normal 5 14 3 3 2 2" xfId="27960" xr:uid="{526AAAB5-7159-4F4B-B9DB-32CD1AC6D720}"/>
    <cellStyle name="Normal 5 14 3 3 3" xfId="19872" xr:uid="{ED29A39F-0C84-4A93-95C0-EAB555189B2E}"/>
    <cellStyle name="Normal 5 14 3 4" xfId="6390" xr:uid="{00000000-0005-0000-0000-0000F3150000}"/>
    <cellStyle name="Normal 5 14 3 4 2" xfId="14478" xr:uid="{A800E4A8-1758-45E9-9978-292EF5DA7036}"/>
    <cellStyle name="Normal 5 14 3 4 2 2" xfId="30654" xr:uid="{A5F521A0-2E73-45DF-B82D-AF3783138385}"/>
    <cellStyle name="Normal 5 14 3 4 3" xfId="22566" xr:uid="{325736C7-E7A0-4C97-835A-C05B24F15EE7}"/>
    <cellStyle name="Normal 5 14 3 5" xfId="9088" xr:uid="{9F934900-7CFF-4E77-A28E-5DA3F65217FA}"/>
    <cellStyle name="Normal 5 14 3 5 2" xfId="25264" xr:uid="{A7F0F3E1-F70B-4268-BD7A-AA6B1B0E8B90}"/>
    <cellStyle name="Normal 5 14 3 6" xfId="17176" xr:uid="{93358DCE-398E-48FA-A150-2C0ECA9F8B98}"/>
    <cellStyle name="Normal 5 14 4" xfId="1675" xr:uid="{00000000-0005-0000-0000-0000F4150000}"/>
    <cellStyle name="Normal 5 14 4 2" xfId="4371" xr:uid="{00000000-0005-0000-0000-0000F5150000}"/>
    <cellStyle name="Normal 5 14 4 2 2" xfId="12459" xr:uid="{3569F147-953F-44DF-A7F6-E6A95DFBFD27}"/>
    <cellStyle name="Normal 5 14 4 2 2 2" xfId="28635" xr:uid="{613A1DF0-A625-4ACB-BD50-B59C09EDFAED}"/>
    <cellStyle name="Normal 5 14 4 2 3" xfId="20547" xr:uid="{C4F202C5-51E2-4CC5-B63A-CABD835E3966}"/>
    <cellStyle name="Normal 5 14 4 3" xfId="7065" xr:uid="{00000000-0005-0000-0000-0000F6150000}"/>
    <cellStyle name="Normal 5 14 4 3 2" xfId="15153" xr:uid="{9FCADA73-7C91-439B-A988-342CE1B6CF14}"/>
    <cellStyle name="Normal 5 14 4 3 2 2" xfId="31329" xr:uid="{DA1C693B-BC5B-4AFB-A33D-E225012FD193}"/>
    <cellStyle name="Normal 5 14 4 3 3" xfId="23241" xr:uid="{30FB072C-1866-4636-AE8F-D84D2F3FD553}"/>
    <cellStyle name="Normal 5 14 4 4" xfId="9763" xr:uid="{F9E3944A-343E-426C-8D4D-8151A958DCD3}"/>
    <cellStyle name="Normal 5 14 4 4 2" xfId="25939" xr:uid="{A0483A1C-1E7C-4E3B-867A-41C4580C70B7}"/>
    <cellStyle name="Normal 5 14 4 5" xfId="17851" xr:uid="{655C9227-5E32-4CF7-A480-740F6A08D1DB}"/>
    <cellStyle name="Normal 5 14 5" xfId="3024" xr:uid="{00000000-0005-0000-0000-0000F7150000}"/>
    <cellStyle name="Normal 5 14 5 2" xfId="11112" xr:uid="{D3DEA65C-707A-406F-847A-97202443BED5}"/>
    <cellStyle name="Normal 5 14 5 2 2" xfId="27288" xr:uid="{AD0BABBA-B82C-407B-8952-6AEA566FE473}"/>
    <cellStyle name="Normal 5 14 5 3" xfId="19200" xr:uid="{F4B44A98-3942-4350-BFA7-EA14E5EC375E}"/>
    <cellStyle name="Normal 5 14 6" xfId="5718" xr:uid="{00000000-0005-0000-0000-0000F8150000}"/>
    <cellStyle name="Normal 5 14 6 2" xfId="13806" xr:uid="{833098FC-7107-4DE3-8B78-CCE378141481}"/>
    <cellStyle name="Normal 5 14 6 2 2" xfId="29982" xr:uid="{ACF7432C-551D-4316-ACD9-6BE399A118F1}"/>
    <cellStyle name="Normal 5 14 6 3" xfId="21894" xr:uid="{302BD20E-D6B5-4884-A1C2-1380063CAAFD}"/>
    <cellStyle name="Normal 5 14 7" xfId="8416" xr:uid="{C36468FF-D8DF-4520-8F49-9F53130934E3}"/>
    <cellStyle name="Normal 5 14 7 2" xfId="24592" xr:uid="{DEA5FEC8-DDF8-45BF-8032-757A32768E54}"/>
    <cellStyle name="Normal 5 14 8" xfId="16504" xr:uid="{40E742F2-258B-4439-96DC-83E54439D1CA}"/>
    <cellStyle name="Normal 5 15" xfId="348" xr:uid="{00000000-0005-0000-0000-0000F9150000}"/>
    <cellStyle name="Normal 5 15 2" xfId="703" xr:uid="{00000000-0005-0000-0000-0000FA150000}"/>
    <cellStyle name="Normal 5 15 2 2" xfId="1378" xr:uid="{00000000-0005-0000-0000-0000FB150000}"/>
    <cellStyle name="Normal 5 15 2 2 2" xfId="2726" xr:uid="{00000000-0005-0000-0000-0000FC150000}"/>
    <cellStyle name="Normal 5 15 2 2 2 2" xfId="5422" xr:uid="{00000000-0005-0000-0000-0000FD150000}"/>
    <cellStyle name="Normal 5 15 2 2 2 2 2" xfId="13510" xr:uid="{39A67B6D-D859-4E4A-B260-C1EE2F5D9BC9}"/>
    <cellStyle name="Normal 5 15 2 2 2 2 2 2" xfId="29686" xr:uid="{73CE3582-76F1-499F-A4B3-7A0E87516F65}"/>
    <cellStyle name="Normal 5 15 2 2 2 2 3" xfId="21598" xr:uid="{DCD81857-2E2E-40D1-9131-E08AAA9FE99D}"/>
    <cellStyle name="Normal 5 15 2 2 2 3" xfId="8116" xr:uid="{00000000-0005-0000-0000-0000FE150000}"/>
    <cellStyle name="Normal 5 15 2 2 2 3 2" xfId="16204" xr:uid="{DD053244-CD5C-416D-80C4-25F07D40BC7A}"/>
    <cellStyle name="Normal 5 15 2 2 2 3 2 2" xfId="32380" xr:uid="{222D8AAB-54ED-4068-90CD-5038CF6122B6}"/>
    <cellStyle name="Normal 5 15 2 2 2 3 3" xfId="24292" xr:uid="{617BF644-F6BB-4C2A-A94E-B5F76100904B}"/>
    <cellStyle name="Normal 5 15 2 2 2 4" xfId="10814" xr:uid="{9BDA8F10-8359-4D2C-A82B-6F77EB0706BB}"/>
    <cellStyle name="Normal 5 15 2 2 2 4 2" xfId="26990" xr:uid="{D3172F69-1062-4777-857B-0F27B267B5D0}"/>
    <cellStyle name="Normal 5 15 2 2 2 5" xfId="18902" xr:uid="{31275751-89D0-4B10-9FCD-249548E5A644}"/>
    <cellStyle name="Normal 5 15 2 2 3" xfId="4075" xr:uid="{00000000-0005-0000-0000-0000FF150000}"/>
    <cellStyle name="Normal 5 15 2 2 3 2" xfId="12163" xr:uid="{63FB5D85-73A9-4198-9291-D23721F89E85}"/>
    <cellStyle name="Normal 5 15 2 2 3 2 2" xfId="28339" xr:uid="{E554E625-D03D-48A5-A667-4D7BDC503654}"/>
    <cellStyle name="Normal 5 15 2 2 3 3" xfId="20251" xr:uid="{32B0527D-63DC-4757-8AB9-BB9498E9C13D}"/>
    <cellStyle name="Normal 5 15 2 2 4" xfId="6769" xr:uid="{00000000-0005-0000-0000-000000160000}"/>
    <cellStyle name="Normal 5 15 2 2 4 2" xfId="14857" xr:uid="{DC30ADD1-7E82-4052-8FF6-CBFC8EB2BF00}"/>
    <cellStyle name="Normal 5 15 2 2 4 2 2" xfId="31033" xr:uid="{66A96A6D-13D6-4E9F-9563-A7DC36EA548D}"/>
    <cellStyle name="Normal 5 15 2 2 4 3" xfId="22945" xr:uid="{994E317D-09A1-461B-BF71-0B7A73958F8B}"/>
    <cellStyle name="Normal 5 15 2 2 5" xfId="9467" xr:uid="{9A7C01EE-CAE2-44ED-BB51-8BDA8C68315E}"/>
    <cellStyle name="Normal 5 15 2 2 5 2" xfId="25643" xr:uid="{B211EC53-4147-4C8D-8FE1-D08E7237FD0A}"/>
    <cellStyle name="Normal 5 15 2 2 6" xfId="17555" xr:uid="{A7CE7D44-42A5-4757-B484-8D87CF8357E0}"/>
    <cellStyle name="Normal 5 15 2 3" xfId="2054" xr:uid="{00000000-0005-0000-0000-000001160000}"/>
    <cellStyle name="Normal 5 15 2 3 2" xfId="4750" xr:uid="{00000000-0005-0000-0000-000002160000}"/>
    <cellStyle name="Normal 5 15 2 3 2 2" xfId="12838" xr:uid="{6442EAAD-8708-4D62-BF1F-1C6D43A9379B}"/>
    <cellStyle name="Normal 5 15 2 3 2 2 2" xfId="29014" xr:uid="{1FBAE9FF-FCA8-42D1-8DF3-C74D4779A778}"/>
    <cellStyle name="Normal 5 15 2 3 2 3" xfId="20926" xr:uid="{EB159AE3-6B2F-42FA-8B79-63085F6E8D98}"/>
    <cellStyle name="Normal 5 15 2 3 3" xfId="7444" xr:uid="{00000000-0005-0000-0000-000003160000}"/>
    <cellStyle name="Normal 5 15 2 3 3 2" xfId="15532" xr:uid="{4B3BC8C6-825C-4FD0-896E-832F9CB9E4E3}"/>
    <cellStyle name="Normal 5 15 2 3 3 2 2" xfId="31708" xr:uid="{DE63354F-6F25-4374-B94E-E20B33FDA87C}"/>
    <cellStyle name="Normal 5 15 2 3 3 3" xfId="23620" xr:uid="{485EC782-7172-495E-A412-D9A4AEC4999F}"/>
    <cellStyle name="Normal 5 15 2 3 4" xfId="10142" xr:uid="{C9FA882F-CECB-42CF-86C2-3D3FD70DA52C}"/>
    <cellStyle name="Normal 5 15 2 3 4 2" xfId="26318" xr:uid="{48BFB406-EF75-4C24-8A3D-6C8B0471B01E}"/>
    <cellStyle name="Normal 5 15 2 3 5" xfId="18230" xr:uid="{33CB59CA-F9F1-4B64-AE38-0D11344A6907}"/>
    <cellStyle name="Normal 5 15 2 4" xfId="3403" xr:uid="{00000000-0005-0000-0000-000004160000}"/>
    <cellStyle name="Normal 5 15 2 4 2" xfId="11491" xr:uid="{98E220D3-167C-46D2-8696-636C598CEB60}"/>
    <cellStyle name="Normal 5 15 2 4 2 2" xfId="27667" xr:uid="{1F63EDC5-8C8F-4943-89AA-E2D027070A6E}"/>
    <cellStyle name="Normal 5 15 2 4 3" xfId="19579" xr:uid="{D82F70A0-F814-4791-9C56-F18F63F20D0F}"/>
    <cellStyle name="Normal 5 15 2 5" xfId="6097" xr:uid="{00000000-0005-0000-0000-000005160000}"/>
    <cellStyle name="Normal 5 15 2 5 2" xfId="14185" xr:uid="{27F44CEF-3743-4D7C-801B-F88A851BA241}"/>
    <cellStyle name="Normal 5 15 2 5 2 2" xfId="30361" xr:uid="{9E98A32A-6644-45B1-9FB8-894B80C23C03}"/>
    <cellStyle name="Normal 5 15 2 5 3" xfId="22273" xr:uid="{41BBEFA5-645D-45F5-B437-81C9FA853435}"/>
    <cellStyle name="Normal 5 15 2 6" xfId="8795" xr:uid="{0110E626-A0C7-4772-B3DA-B92A88A9F352}"/>
    <cellStyle name="Normal 5 15 2 6 2" xfId="24971" xr:uid="{C616B97E-B493-43B4-80B3-C3ED45F20DB7}"/>
    <cellStyle name="Normal 5 15 2 7" xfId="16883" xr:uid="{5832362A-354F-486E-8256-87F0B06F5DA3}"/>
    <cellStyle name="Normal 5 15 3" xfId="1042" xr:uid="{00000000-0005-0000-0000-000006160000}"/>
    <cellStyle name="Normal 5 15 3 2" xfId="2390" xr:uid="{00000000-0005-0000-0000-000007160000}"/>
    <cellStyle name="Normal 5 15 3 2 2" xfId="5086" xr:uid="{00000000-0005-0000-0000-000008160000}"/>
    <cellStyle name="Normal 5 15 3 2 2 2" xfId="13174" xr:uid="{FDEB9998-1C8B-4AD6-B9AD-54D908830B2C}"/>
    <cellStyle name="Normal 5 15 3 2 2 2 2" xfId="29350" xr:uid="{5AD850E4-8B36-4F3D-A97C-A61DF417ABCB}"/>
    <cellStyle name="Normal 5 15 3 2 2 3" xfId="21262" xr:uid="{1E361BF6-7120-4957-9D7C-CF184B2AAFCF}"/>
    <cellStyle name="Normal 5 15 3 2 3" xfId="7780" xr:uid="{00000000-0005-0000-0000-000009160000}"/>
    <cellStyle name="Normal 5 15 3 2 3 2" xfId="15868" xr:uid="{E7DF547B-A739-4E74-861F-9F7D4817022A}"/>
    <cellStyle name="Normal 5 15 3 2 3 2 2" xfId="32044" xr:uid="{726F5239-E3F3-4551-8BBA-21FB71B447BA}"/>
    <cellStyle name="Normal 5 15 3 2 3 3" xfId="23956" xr:uid="{DB95BF98-010A-4A48-94E7-D6BD58ABC4BD}"/>
    <cellStyle name="Normal 5 15 3 2 4" xfId="10478" xr:uid="{C6DFC022-0425-4BFD-947E-B63308E4F74E}"/>
    <cellStyle name="Normal 5 15 3 2 4 2" xfId="26654" xr:uid="{42CC34BF-DEC2-4C28-9A56-3C462297DB5B}"/>
    <cellStyle name="Normal 5 15 3 2 5" xfId="18566" xr:uid="{61B885E4-8E27-4450-8721-70B1CA2054EB}"/>
    <cellStyle name="Normal 5 15 3 3" xfId="3739" xr:uid="{00000000-0005-0000-0000-00000A160000}"/>
    <cellStyle name="Normal 5 15 3 3 2" xfId="11827" xr:uid="{902AAC70-30C2-4899-9E68-19E0A61D9A0D}"/>
    <cellStyle name="Normal 5 15 3 3 2 2" xfId="28003" xr:uid="{CED7F341-6156-4F26-8E21-DD7309FF6C9B}"/>
    <cellStyle name="Normal 5 15 3 3 3" xfId="19915" xr:uid="{3BBFDD25-49FC-4555-8EE0-2CD4B48A6467}"/>
    <cellStyle name="Normal 5 15 3 4" xfId="6433" xr:uid="{00000000-0005-0000-0000-00000B160000}"/>
    <cellStyle name="Normal 5 15 3 4 2" xfId="14521" xr:uid="{861A581C-01A8-4037-93D2-91C06B190B2A}"/>
    <cellStyle name="Normal 5 15 3 4 2 2" xfId="30697" xr:uid="{5A931D17-B647-4B52-9815-D2724AA9399F}"/>
    <cellStyle name="Normal 5 15 3 4 3" xfId="22609" xr:uid="{397EE55B-F3D2-449E-98D3-9B5169D0B9FA}"/>
    <cellStyle name="Normal 5 15 3 5" xfId="9131" xr:uid="{62588E29-CBDE-4BD1-A8B9-EBAFD63A6E5E}"/>
    <cellStyle name="Normal 5 15 3 5 2" xfId="25307" xr:uid="{FBFFF4E6-1148-4C7C-9FCF-4598BD3CF463}"/>
    <cellStyle name="Normal 5 15 3 6" xfId="17219" xr:uid="{743E0841-DCC2-46E2-A171-FAEB06294D8A}"/>
    <cellStyle name="Normal 5 15 4" xfId="1718" xr:uid="{00000000-0005-0000-0000-00000C160000}"/>
    <cellStyle name="Normal 5 15 4 2" xfId="4414" xr:uid="{00000000-0005-0000-0000-00000D160000}"/>
    <cellStyle name="Normal 5 15 4 2 2" xfId="12502" xr:uid="{938920B8-3225-4799-B312-A08BE088A980}"/>
    <cellStyle name="Normal 5 15 4 2 2 2" xfId="28678" xr:uid="{B0B222C7-69AE-4F14-B495-B94DA2811763}"/>
    <cellStyle name="Normal 5 15 4 2 3" xfId="20590" xr:uid="{0D862FB6-66BD-426B-AE2B-6DFB2C7F6601}"/>
    <cellStyle name="Normal 5 15 4 3" xfId="7108" xr:uid="{00000000-0005-0000-0000-00000E160000}"/>
    <cellStyle name="Normal 5 15 4 3 2" xfId="15196" xr:uid="{41B1FC47-7712-49B0-B380-49BAC2B4B9EF}"/>
    <cellStyle name="Normal 5 15 4 3 2 2" xfId="31372" xr:uid="{AD813830-D99B-4738-91CF-9AF24F4E9D72}"/>
    <cellStyle name="Normal 5 15 4 3 3" xfId="23284" xr:uid="{1D852DB6-B8BB-4AE2-BF96-15FDE914F748}"/>
    <cellStyle name="Normal 5 15 4 4" xfId="9806" xr:uid="{6C58D7F4-911C-4E2A-98E3-D55D368BBBB3}"/>
    <cellStyle name="Normal 5 15 4 4 2" xfId="25982" xr:uid="{F84BA56F-F68F-46AB-A8E6-52702AEBC364}"/>
    <cellStyle name="Normal 5 15 4 5" xfId="17894" xr:uid="{A58D9A8D-2859-4A0D-8052-42A38280B015}"/>
    <cellStyle name="Normal 5 15 5" xfId="3067" xr:uid="{00000000-0005-0000-0000-00000F160000}"/>
    <cellStyle name="Normal 5 15 5 2" xfId="11155" xr:uid="{452F59E5-8228-44DC-8364-F1DF09F937BF}"/>
    <cellStyle name="Normal 5 15 5 2 2" xfId="27331" xr:uid="{F91BF994-25CA-49F1-A709-2C784D9FDAC2}"/>
    <cellStyle name="Normal 5 15 5 3" xfId="19243" xr:uid="{F28502EC-2458-456F-8F7E-20B1ADEB0CF0}"/>
    <cellStyle name="Normal 5 15 6" xfId="5761" xr:uid="{00000000-0005-0000-0000-000010160000}"/>
    <cellStyle name="Normal 5 15 6 2" xfId="13849" xr:uid="{56335554-CC4E-41A2-81A4-FEF34B09BE93}"/>
    <cellStyle name="Normal 5 15 6 2 2" xfId="30025" xr:uid="{8D7903A6-358B-4657-93F5-F5632EBAE940}"/>
    <cellStyle name="Normal 5 15 6 3" xfId="21937" xr:uid="{AE6A494C-E8B0-4BCB-A437-DEFB60C2909A}"/>
    <cellStyle name="Normal 5 15 7" xfId="8459" xr:uid="{2D377FAE-088D-4058-BF0E-44F63AE5E614}"/>
    <cellStyle name="Normal 5 15 7 2" xfId="24635" xr:uid="{03A1FEDD-35C6-485D-86DC-C377ED3F9BC3}"/>
    <cellStyle name="Normal 5 15 8" xfId="16547" xr:uid="{890BB307-6F9C-46C8-858D-97DF27F3ABF6}"/>
    <cellStyle name="Normal 5 16" xfId="307" xr:uid="{00000000-0005-0000-0000-000011160000}"/>
    <cellStyle name="Normal 5 16 2" xfId="671" xr:uid="{00000000-0005-0000-0000-000012160000}"/>
    <cellStyle name="Normal 5 16 2 2" xfId="1346" xr:uid="{00000000-0005-0000-0000-000013160000}"/>
    <cellStyle name="Normal 5 16 2 2 2" xfId="2694" xr:uid="{00000000-0005-0000-0000-000014160000}"/>
    <cellStyle name="Normal 5 16 2 2 2 2" xfId="5390" xr:uid="{00000000-0005-0000-0000-000015160000}"/>
    <cellStyle name="Normal 5 16 2 2 2 2 2" xfId="13478" xr:uid="{38DB4771-98D0-4D25-B67E-44662632ACEB}"/>
    <cellStyle name="Normal 5 16 2 2 2 2 2 2" xfId="29654" xr:uid="{6D90E87C-7BD1-4F03-9613-990BA4DC796C}"/>
    <cellStyle name="Normal 5 16 2 2 2 2 3" xfId="21566" xr:uid="{B5E0A810-D7CD-47BB-AA02-168D73BD5193}"/>
    <cellStyle name="Normal 5 16 2 2 2 3" xfId="8084" xr:uid="{00000000-0005-0000-0000-000016160000}"/>
    <cellStyle name="Normal 5 16 2 2 2 3 2" xfId="16172" xr:uid="{B24DE9E5-C0CA-40A6-AE83-0B77C5D7B248}"/>
    <cellStyle name="Normal 5 16 2 2 2 3 2 2" xfId="32348" xr:uid="{514A865E-8891-46A6-B34B-5F6E4B38B8F8}"/>
    <cellStyle name="Normal 5 16 2 2 2 3 3" xfId="24260" xr:uid="{71673721-D5DF-47E3-B4F9-DA5DCF288AC5}"/>
    <cellStyle name="Normal 5 16 2 2 2 4" xfId="10782" xr:uid="{A9D469B9-4F2D-4E40-B9BD-EC666EDD6A91}"/>
    <cellStyle name="Normal 5 16 2 2 2 4 2" xfId="26958" xr:uid="{74A02E9E-AC19-4202-8055-411573367CC1}"/>
    <cellStyle name="Normal 5 16 2 2 2 5" xfId="18870" xr:uid="{C2E98E05-DA07-414A-B6D3-737BD0E4F732}"/>
    <cellStyle name="Normal 5 16 2 2 3" xfId="4043" xr:uid="{00000000-0005-0000-0000-000017160000}"/>
    <cellStyle name="Normal 5 16 2 2 3 2" xfId="12131" xr:uid="{784EED5A-8AA0-40D1-94C6-27DB06A7C947}"/>
    <cellStyle name="Normal 5 16 2 2 3 2 2" xfId="28307" xr:uid="{54790CF2-D869-4D12-BD9E-FF65D80F7652}"/>
    <cellStyle name="Normal 5 16 2 2 3 3" xfId="20219" xr:uid="{4C0B000C-5AF0-4756-9C71-1E8BC4C5452D}"/>
    <cellStyle name="Normal 5 16 2 2 4" xfId="6737" xr:uid="{00000000-0005-0000-0000-000018160000}"/>
    <cellStyle name="Normal 5 16 2 2 4 2" xfId="14825" xr:uid="{805C6341-AF75-4585-93A1-05292088982B}"/>
    <cellStyle name="Normal 5 16 2 2 4 2 2" xfId="31001" xr:uid="{7A3AF6B5-D8B7-4AF5-AC98-EF9EA4E60F8D}"/>
    <cellStyle name="Normal 5 16 2 2 4 3" xfId="22913" xr:uid="{2BDA144A-5D5D-41F3-A6D4-2750C267A723}"/>
    <cellStyle name="Normal 5 16 2 2 5" xfId="9435" xr:uid="{E71E5240-8B79-4F06-ABA4-D334D7A218B1}"/>
    <cellStyle name="Normal 5 16 2 2 5 2" xfId="25611" xr:uid="{79D323CE-8F44-4B2F-A7CD-BE519794F545}"/>
    <cellStyle name="Normal 5 16 2 2 6" xfId="17523" xr:uid="{14D40536-3CBE-4991-899C-CF6AFDB5E93C}"/>
    <cellStyle name="Normal 5 16 2 3" xfId="2022" xr:uid="{00000000-0005-0000-0000-000019160000}"/>
    <cellStyle name="Normal 5 16 2 3 2" xfId="4718" xr:uid="{00000000-0005-0000-0000-00001A160000}"/>
    <cellStyle name="Normal 5 16 2 3 2 2" xfId="12806" xr:uid="{C57FAEE5-F419-43B1-86BB-1920DF32D003}"/>
    <cellStyle name="Normal 5 16 2 3 2 2 2" xfId="28982" xr:uid="{6FB16D3C-FDC9-4587-8CBA-05FD233BC582}"/>
    <cellStyle name="Normal 5 16 2 3 2 3" xfId="20894" xr:uid="{89F2A2DF-6C59-4B84-99FF-058F2AB7B9EE}"/>
    <cellStyle name="Normal 5 16 2 3 3" xfId="7412" xr:uid="{00000000-0005-0000-0000-00001B160000}"/>
    <cellStyle name="Normal 5 16 2 3 3 2" xfId="15500" xr:uid="{7424BF59-21E7-4E82-9FF0-6CA643A3E8BB}"/>
    <cellStyle name="Normal 5 16 2 3 3 2 2" xfId="31676" xr:uid="{C9F31E17-193C-4B7E-8C6A-A29DD876C4D3}"/>
    <cellStyle name="Normal 5 16 2 3 3 3" xfId="23588" xr:uid="{8B4AA575-B66C-44C7-BF1E-406325946D4E}"/>
    <cellStyle name="Normal 5 16 2 3 4" xfId="10110" xr:uid="{31698F42-2479-4BFB-879C-C030EFB4826E}"/>
    <cellStyle name="Normal 5 16 2 3 4 2" xfId="26286" xr:uid="{71B56B84-952F-4890-9200-6B2319ABF59B}"/>
    <cellStyle name="Normal 5 16 2 3 5" xfId="18198" xr:uid="{328DA2A0-3A93-42CD-9B1E-AA6DD35C1E1A}"/>
    <cellStyle name="Normal 5 16 2 4" xfId="3371" xr:uid="{00000000-0005-0000-0000-00001C160000}"/>
    <cellStyle name="Normal 5 16 2 4 2" xfId="11459" xr:uid="{7AB139B4-02A8-4202-8484-51540F269958}"/>
    <cellStyle name="Normal 5 16 2 4 2 2" xfId="27635" xr:uid="{1DB2DD7F-0F08-4FDA-BE19-49EC6E9EE472}"/>
    <cellStyle name="Normal 5 16 2 4 3" xfId="19547" xr:uid="{D5F60321-3A8D-4AAD-A344-83A6D7CC0DE0}"/>
    <cellStyle name="Normal 5 16 2 5" xfId="6065" xr:uid="{00000000-0005-0000-0000-00001D160000}"/>
    <cellStyle name="Normal 5 16 2 5 2" xfId="14153" xr:uid="{6ACC8BB4-9AF1-410E-8D67-3A336FB2118E}"/>
    <cellStyle name="Normal 5 16 2 5 2 2" xfId="30329" xr:uid="{1ACD4F44-9846-437D-BE26-55C7D12B1AFA}"/>
    <cellStyle name="Normal 5 16 2 5 3" xfId="22241" xr:uid="{4918F195-9CCD-45FD-8B34-36850FE21A3D}"/>
    <cellStyle name="Normal 5 16 2 6" xfId="8763" xr:uid="{4F99BC70-1426-4EB9-BFC8-7C19B2F86F06}"/>
    <cellStyle name="Normal 5 16 2 6 2" xfId="24939" xr:uid="{F416DF21-3118-4138-9DCA-79E4F37604C7}"/>
    <cellStyle name="Normal 5 16 2 7" xfId="16851" xr:uid="{D0911A2F-B2E5-4B69-B8F8-354A1588AE09}"/>
    <cellStyle name="Normal 5 16 3" xfId="1010" xr:uid="{00000000-0005-0000-0000-00001E160000}"/>
    <cellStyle name="Normal 5 16 3 2" xfId="2358" xr:uid="{00000000-0005-0000-0000-00001F160000}"/>
    <cellStyle name="Normal 5 16 3 2 2" xfId="5054" xr:uid="{00000000-0005-0000-0000-000020160000}"/>
    <cellStyle name="Normal 5 16 3 2 2 2" xfId="13142" xr:uid="{B74F57EB-4E7B-48BE-86EC-4A264E40D6E5}"/>
    <cellStyle name="Normal 5 16 3 2 2 2 2" xfId="29318" xr:uid="{1B4E2766-7EF3-471A-A159-4F7F4529CE08}"/>
    <cellStyle name="Normal 5 16 3 2 2 3" xfId="21230" xr:uid="{3DF4A843-1D82-4010-ACE5-C5F3B117FB52}"/>
    <cellStyle name="Normal 5 16 3 2 3" xfId="7748" xr:uid="{00000000-0005-0000-0000-000021160000}"/>
    <cellStyle name="Normal 5 16 3 2 3 2" xfId="15836" xr:uid="{D4C8B1A9-A8EF-4015-846C-3319E0EEFA07}"/>
    <cellStyle name="Normal 5 16 3 2 3 2 2" xfId="32012" xr:uid="{A9AFE674-946B-4071-AA05-42E31E105B97}"/>
    <cellStyle name="Normal 5 16 3 2 3 3" xfId="23924" xr:uid="{635DCB62-B278-4EE2-8983-CF686D51D35E}"/>
    <cellStyle name="Normal 5 16 3 2 4" xfId="10446" xr:uid="{FA21CF4C-63C3-4523-9B34-D7FEA21B7E32}"/>
    <cellStyle name="Normal 5 16 3 2 4 2" xfId="26622" xr:uid="{4AC6585C-151D-4B6D-9671-CE9C90EADF90}"/>
    <cellStyle name="Normal 5 16 3 2 5" xfId="18534" xr:uid="{95D15E4B-2B8D-478E-86EF-E5B8B6798DCD}"/>
    <cellStyle name="Normal 5 16 3 3" xfId="3707" xr:uid="{00000000-0005-0000-0000-000022160000}"/>
    <cellStyle name="Normal 5 16 3 3 2" xfId="11795" xr:uid="{6F0B62DB-9DB5-4731-A7AD-29A692C49A4C}"/>
    <cellStyle name="Normal 5 16 3 3 2 2" xfId="27971" xr:uid="{553FB85F-0027-488D-BF61-66BC0743631E}"/>
    <cellStyle name="Normal 5 16 3 3 3" xfId="19883" xr:uid="{52F79D51-3006-4190-B2E8-B27269135120}"/>
    <cellStyle name="Normal 5 16 3 4" xfId="6401" xr:uid="{00000000-0005-0000-0000-000023160000}"/>
    <cellStyle name="Normal 5 16 3 4 2" xfId="14489" xr:uid="{82DF28C9-A8FE-4A42-BA74-7E0FB38FEF12}"/>
    <cellStyle name="Normal 5 16 3 4 2 2" xfId="30665" xr:uid="{6319BE93-3AC6-473F-8E88-14767F3AEA22}"/>
    <cellStyle name="Normal 5 16 3 4 3" xfId="22577" xr:uid="{4420CBA9-BD3B-4CE6-A968-1362DF8E5ADE}"/>
    <cellStyle name="Normal 5 16 3 5" xfId="9099" xr:uid="{58568A87-6FCB-40A2-B7CC-1BD4C3616631}"/>
    <cellStyle name="Normal 5 16 3 5 2" xfId="25275" xr:uid="{4D5F58FD-0EC9-4129-B535-3C33FE6E1C8B}"/>
    <cellStyle name="Normal 5 16 3 6" xfId="17187" xr:uid="{4BA5C6EF-A385-4DFF-888D-0BB1FBDBA8DE}"/>
    <cellStyle name="Normal 5 16 4" xfId="1686" xr:uid="{00000000-0005-0000-0000-000024160000}"/>
    <cellStyle name="Normal 5 16 4 2" xfId="4382" xr:uid="{00000000-0005-0000-0000-000025160000}"/>
    <cellStyle name="Normal 5 16 4 2 2" xfId="12470" xr:uid="{49F636F0-16A1-4D9A-93CB-EF95DAA65A8D}"/>
    <cellStyle name="Normal 5 16 4 2 2 2" xfId="28646" xr:uid="{156E2E64-62DC-4232-9BDC-D23412A423BD}"/>
    <cellStyle name="Normal 5 16 4 2 3" xfId="20558" xr:uid="{10FCAE47-3E8E-41D3-AD56-D872DA70BC56}"/>
    <cellStyle name="Normal 5 16 4 3" xfId="7076" xr:uid="{00000000-0005-0000-0000-000026160000}"/>
    <cellStyle name="Normal 5 16 4 3 2" xfId="15164" xr:uid="{4C1FC5CC-150A-412C-91BA-5A213F421993}"/>
    <cellStyle name="Normal 5 16 4 3 2 2" xfId="31340" xr:uid="{1EFADBCD-56FD-43E2-AA7D-83C705EC0695}"/>
    <cellStyle name="Normal 5 16 4 3 3" xfId="23252" xr:uid="{9A6BD1AF-3719-44E9-88E2-03DC5D34BD20}"/>
    <cellStyle name="Normal 5 16 4 4" xfId="9774" xr:uid="{F2040DEC-B76E-4123-95FB-AAA4AFF276EB}"/>
    <cellStyle name="Normal 5 16 4 4 2" xfId="25950" xr:uid="{B3D8AF76-D4E7-4304-8101-03D25DC1F363}"/>
    <cellStyle name="Normal 5 16 4 5" xfId="17862" xr:uid="{C303C7BE-B415-43BC-9C73-4A634DC13E43}"/>
    <cellStyle name="Normal 5 16 5" xfId="3035" xr:uid="{00000000-0005-0000-0000-000027160000}"/>
    <cellStyle name="Normal 5 16 5 2" xfId="11123" xr:uid="{E9ED6A4E-DCE4-4D19-B164-D6438F68410A}"/>
    <cellStyle name="Normal 5 16 5 2 2" xfId="27299" xr:uid="{F2869ACA-82B0-4E44-A852-3F48E3B972D5}"/>
    <cellStyle name="Normal 5 16 5 3" xfId="19211" xr:uid="{93382FDF-6CCC-4FE0-AC4E-4F271AEB984D}"/>
    <cellStyle name="Normal 5 16 6" xfId="5729" xr:uid="{00000000-0005-0000-0000-000028160000}"/>
    <cellStyle name="Normal 5 16 6 2" xfId="13817" xr:uid="{C47B05DF-13A8-4F82-A9C7-F3FAA5A748E1}"/>
    <cellStyle name="Normal 5 16 6 2 2" xfId="29993" xr:uid="{F287EBC0-D008-4737-B0A7-0BE852C3CDAD}"/>
    <cellStyle name="Normal 5 16 6 3" xfId="21905" xr:uid="{AEC97854-F9FB-46AC-94B1-E3C8CA466A1E}"/>
    <cellStyle name="Normal 5 16 7" xfId="8427" xr:uid="{AAA5C066-8522-47EC-A5C9-E2465D201406}"/>
    <cellStyle name="Normal 5 16 7 2" xfId="24603" xr:uid="{838B2674-D281-4731-A549-B5A8D257B17F}"/>
    <cellStyle name="Normal 5 16 8" xfId="16515" xr:uid="{8F3E75C0-50EB-4359-9946-3724A14AC5E4}"/>
    <cellStyle name="Normal 5 17" xfId="323" xr:uid="{00000000-0005-0000-0000-000029160000}"/>
    <cellStyle name="Normal 5 17 2" xfId="684" xr:uid="{00000000-0005-0000-0000-00002A160000}"/>
    <cellStyle name="Normal 5 17 2 2" xfId="1359" xr:uid="{00000000-0005-0000-0000-00002B160000}"/>
    <cellStyle name="Normal 5 17 2 2 2" xfId="2707" xr:uid="{00000000-0005-0000-0000-00002C160000}"/>
    <cellStyle name="Normal 5 17 2 2 2 2" xfId="5403" xr:uid="{00000000-0005-0000-0000-00002D160000}"/>
    <cellStyle name="Normal 5 17 2 2 2 2 2" xfId="13491" xr:uid="{16B9F74F-9AB2-428A-85E4-231F0972E486}"/>
    <cellStyle name="Normal 5 17 2 2 2 2 2 2" xfId="29667" xr:uid="{45B34D5A-E1DC-4A68-B612-EA58FA9763D1}"/>
    <cellStyle name="Normal 5 17 2 2 2 2 3" xfId="21579" xr:uid="{351CC43A-8A92-4F7D-8EBB-6ED0A3FC048B}"/>
    <cellStyle name="Normal 5 17 2 2 2 3" xfId="8097" xr:uid="{00000000-0005-0000-0000-00002E160000}"/>
    <cellStyle name="Normal 5 17 2 2 2 3 2" xfId="16185" xr:uid="{4360FE1C-2179-4324-B3F2-DA18987EC0BD}"/>
    <cellStyle name="Normal 5 17 2 2 2 3 2 2" xfId="32361" xr:uid="{D3D51FB9-90B5-498C-872D-71DB1BC9F8C2}"/>
    <cellStyle name="Normal 5 17 2 2 2 3 3" xfId="24273" xr:uid="{FFC827DA-425E-4826-A2C5-E6091F371AC6}"/>
    <cellStyle name="Normal 5 17 2 2 2 4" xfId="10795" xr:uid="{24AB2618-0321-4D4D-9597-F16B3A53223D}"/>
    <cellStyle name="Normal 5 17 2 2 2 4 2" xfId="26971" xr:uid="{F5380B84-A0A8-4A35-9DF1-B77602329635}"/>
    <cellStyle name="Normal 5 17 2 2 2 5" xfId="18883" xr:uid="{F114631F-4C22-4D3C-ABDD-54E8DEB2FD4C}"/>
    <cellStyle name="Normal 5 17 2 2 3" xfId="4056" xr:uid="{00000000-0005-0000-0000-00002F160000}"/>
    <cellStyle name="Normal 5 17 2 2 3 2" xfId="12144" xr:uid="{B49CA084-3D54-4DC8-A984-E9DF676066C3}"/>
    <cellStyle name="Normal 5 17 2 2 3 2 2" xfId="28320" xr:uid="{B1AADF39-ED82-442A-BB7C-EF7B9721B4D8}"/>
    <cellStyle name="Normal 5 17 2 2 3 3" xfId="20232" xr:uid="{C0CC6DB6-A554-49E4-8A7C-DFA91761C1EC}"/>
    <cellStyle name="Normal 5 17 2 2 4" xfId="6750" xr:uid="{00000000-0005-0000-0000-000030160000}"/>
    <cellStyle name="Normal 5 17 2 2 4 2" xfId="14838" xr:uid="{622A9991-603D-4A97-8FB7-6F0E439E3048}"/>
    <cellStyle name="Normal 5 17 2 2 4 2 2" xfId="31014" xr:uid="{1712BB76-DD0B-4E92-80BB-903F054A73B7}"/>
    <cellStyle name="Normal 5 17 2 2 4 3" xfId="22926" xr:uid="{68035D8D-9A19-48CA-8E4B-24EB603A4574}"/>
    <cellStyle name="Normal 5 17 2 2 5" xfId="9448" xr:uid="{36E0D329-BF7F-43E2-A6F5-AC8EB0214623}"/>
    <cellStyle name="Normal 5 17 2 2 5 2" xfId="25624" xr:uid="{21ABE6A4-972F-4218-B239-56CC63BCE21B}"/>
    <cellStyle name="Normal 5 17 2 2 6" xfId="17536" xr:uid="{79BB3CCB-F1E5-49F4-BE95-4B9915B5FB7D}"/>
    <cellStyle name="Normal 5 17 2 3" xfId="2035" xr:uid="{00000000-0005-0000-0000-000031160000}"/>
    <cellStyle name="Normal 5 17 2 3 2" xfId="4731" xr:uid="{00000000-0005-0000-0000-000032160000}"/>
    <cellStyle name="Normal 5 17 2 3 2 2" xfId="12819" xr:uid="{EE2C6B85-E53A-4633-BA11-2D196DF07D98}"/>
    <cellStyle name="Normal 5 17 2 3 2 2 2" xfId="28995" xr:uid="{CDADDB7B-03BD-47AC-9158-3517DAC3CF2B}"/>
    <cellStyle name="Normal 5 17 2 3 2 3" xfId="20907" xr:uid="{DFAEA946-DBE6-478A-BFBE-7358685AB909}"/>
    <cellStyle name="Normal 5 17 2 3 3" xfId="7425" xr:uid="{00000000-0005-0000-0000-000033160000}"/>
    <cellStyle name="Normal 5 17 2 3 3 2" xfId="15513" xr:uid="{DB1FD417-8B08-4C0A-A6BC-AECF1DFB062E}"/>
    <cellStyle name="Normal 5 17 2 3 3 2 2" xfId="31689" xr:uid="{AEE957EC-31F0-421D-A73B-46E5AF2AFF74}"/>
    <cellStyle name="Normal 5 17 2 3 3 3" xfId="23601" xr:uid="{45C37064-094D-4EC7-AA95-897DC7881653}"/>
    <cellStyle name="Normal 5 17 2 3 4" xfId="10123" xr:uid="{739AE90C-5B22-4795-BF5A-904B58EE8855}"/>
    <cellStyle name="Normal 5 17 2 3 4 2" xfId="26299" xr:uid="{FB807C41-070D-498B-966F-38003C462E56}"/>
    <cellStyle name="Normal 5 17 2 3 5" xfId="18211" xr:uid="{FCD44B49-EAC9-4500-867E-45AE81CF9C5D}"/>
    <cellStyle name="Normal 5 17 2 4" xfId="3384" xr:uid="{00000000-0005-0000-0000-000034160000}"/>
    <cellStyle name="Normal 5 17 2 4 2" xfId="11472" xr:uid="{BF9F6508-A9AE-40DC-9396-2ACF7DD7E536}"/>
    <cellStyle name="Normal 5 17 2 4 2 2" xfId="27648" xr:uid="{B13E7C1E-4512-4182-A2CF-C2B3CF15A9D2}"/>
    <cellStyle name="Normal 5 17 2 4 3" xfId="19560" xr:uid="{EE59B6EE-CA1A-4C40-BCC8-9EE434F68AA4}"/>
    <cellStyle name="Normal 5 17 2 5" xfId="6078" xr:uid="{00000000-0005-0000-0000-000035160000}"/>
    <cellStyle name="Normal 5 17 2 5 2" xfId="14166" xr:uid="{492A4EB4-7254-4516-BD07-D1E09457A7F2}"/>
    <cellStyle name="Normal 5 17 2 5 2 2" xfId="30342" xr:uid="{5797D29B-2BCD-4E33-83BF-BAE2FC606D7C}"/>
    <cellStyle name="Normal 5 17 2 5 3" xfId="22254" xr:uid="{8B3BC49B-847C-495C-B6AA-35E3D93B873A}"/>
    <cellStyle name="Normal 5 17 2 6" xfId="8776" xr:uid="{D3796B8C-6361-4EEE-AF60-5C3E45ABE2AF}"/>
    <cellStyle name="Normal 5 17 2 6 2" xfId="24952" xr:uid="{1329DBD7-BD8D-45A5-B57A-ABFCCAA90FF4}"/>
    <cellStyle name="Normal 5 17 2 7" xfId="16864" xr:uid="{5C60DE77-9916-469D-825E-796C7001ACAE}"/>
    <cellStyle name="Normal 5 17 3" xfId="1023" xr:uid="{00000000-0005-0000-0000-000036160000}"/>
    <cellStyle name="Normal 5 17 3 2" xfId="2371" xr:uid="{00000000-0005-0000-0000-000037160000}"/>
    <cellStyle name="Normal 5 17 3 2 2" xfId="5067" xr:uid="{00000000-0005-0000-0000-000038160000}"/>
    <cellStyle name="Normal 5 17 3 2 2 2" xfId="13155" xr:uid="{38E3BA11-CC5B-48EC-B6E0-AD759A6BD023}"/>
    <cellStyle name="Normal 5 17 3 2 2 2 2" xfId="29331" xr:uid="{28B19DC0-BCF0-4585-9079-C2646C0BCA72}"/>
    <cellStyle name="Normal 5 17 3 2 2 3" xfId="21243" xr:uid="{D5B4896C-C234-4D04-BD9B-756814E6F80C}"/>
    <cellStyle name="Normal 5 17 3 2 3" xfId="7761" xr:uid="{00000000-0005-0000-0000-000039160000}"/>
    <cellStyle name="Normal 5 17 3 2 3 2" xfId="15849" xr:uid="{16D9BF64-0A79-4133-94BC-5C7448598BFD}"/>
    <cellStyle name="Normal 5 17 3 2 3 2 2" xfId="32025" xr:uid="{000C2E68-5283-4952-AEBC-E1F1AF79E8A6}"/>
    <cellStyle name="Normal 5 17 3 2 3 3" xfId="23937" xr:uid="{34C7B396-D970-44D1-BBDE-A1F27CB82BF1}"/>
    <cellStyle name="Normal 5 17 3 2 4" xfId="10459" xr:uid="{46875EAB-3B15-470D-B709-0DE5FD25F042}"/>
    <cellStyle name="Normal 5 17 3 2 4 2" xfId="26635" xr:uid="{1D20D066-7470-4339-B4D3-87649E5AECE5}"/>
    <cellStyle name="Normal 5 17 3 2 5" xfId="18547" xr:uid="{1A5A78A0-67E9-4913-9B24-D9AA8187C5DF}"/>
    <cellStyle name="Normal 5 17 3 3" xfId="3720" xr:uid="{00000000-0005-0000-0000-00003A160000}"/>
    <cellStyle name="Normal 5 17 3 3 2" xfId="11808" xr:uid="{59A888B6-CB95-4935-9363-ED5E4BFB2CF6}"/>
    <cellStyle name="Normal 5 17 3 3 2 2" xfId="27984" xr:uid="{74A0B361-83DF-416E-9CE6-291AD9B818F6}"/>
    <cellStyle name="Normal 5 17 3 3 3" xfId="19896" xr:uid="{F17CEED9-8151-4C52-95F7-2F7A9AEFBE44}"/>
    <cellStyle name="Normal 5 17 3 4" xfId="6414" xr:uid="{00000000-0005-0000-0000-00003B160000}"/>
    <cellStyle name="Normal 5 17 3 4 2" xfId="14502" xr:uid="{FA6C8C43-EA1C-4167-A5D1-C9D64ABC0481}"/>
    <cellStyle name="Normal 5 17 3 4 2 2" xfId="30678" xr:uid="{C356CE42-EC65-4BF3-A163-4CA47F5CF9FE}"/>
    <cellStyle name="Normal 5 17 3 4 3" xfId="22590" xr:uid="{BCF5F938-5FE2-4A93-B924-C57151238D24}"/>
    <cellStyle name="Normal 5 17 3 5" xfId="9112" xr:uid="{65D69F7D-115C-4051-84F4-92D736EE92A6}"/>
    <cellStyle name="Normal 5 17 3 5 2" xfId="25288" xr:uid="{CFFA0BA4-0707-44D9-81A4-71CD112AB51E}"/>
    <cellStyle name="Normal 5 17 3 6" xfId="17200" xr:uid="{E731EE75-2515-45CF-AB80-662C1FA1C62C}"/>
    <cellStyle name="Normal 5 17 4" xfId="1699" xr:uid="{00000000-0005-0000-0000-00003C160000}"/>
    <cellStyle name="Normal 5 17 4 2" xfId="4395" xr:uid="{00000000-0005-0000-0000-00003D160000}"/>
    <cellStyle name="Normal 5 17 4 2 2" xfId="12483" xr:uid="{8E15C0F5-24AB-44F7-9753-3D505494E707}"/>
    <cellStyle name="Normal 5 17 4 2 2 2" xfId="28659" xr:uid="{4E810556-98BB-4967-AD8D-8FF2E4DFF98E}"/>
    <cellStyle name="Normal 5 17 4 2 3" xfId="20571" xr:uid="{F4662FDD-60E3-42EA-87F5-4C54AA1D3F3C}"/>
    <cellStyle name="Normal 5 17 4 3" xfId="7089" xr:uid="{00000000-0005-0000-0000-00003E160000}"/>
    <cellStyle name="Normal 5 17 4 3 2" xfId="15177" xr:uid="{29DB4EE4-93DC-4D87-91B5-00F41346BD69}"/>
    <cellStyle name="Normal 5 17 4 3 2 2" xfId="31353" xr:uid="{71E27069-60F7-44C8-9513-4016F9A0FF7C}"/>
    <cellStyle name="Normal 5 17 4 3 3" xfId="23265" xr:uid="{A0B1488A-E252-4E4D-861D-3899C77D1D5E}"/>
    <cellStyle name="Normal 5 17 4 4" xfId="9787" xr:uid="{8173A8AD-3824-4069-BAEF-35BA7B1B3DB0}"/>
    <cellStyle name="Normal 5 17 4 4 2" xfId="25963" xr:uid="{A94E5442-DB85-4DE4-B308-1D699191FEFB}"/>
    <cellStyle name="Normal 5 17 4 5" xfId="17875" xr:uid="{66C4D54E-5534-4849-AAE3-AF3B5B557844}"/>
    <cellStyle name="Normal 5 17 5" xfId="3048" xr:uid="{00000000-0005-0000-0000-00003F160000}"/>
    <cellStyle name="Normal 5 17 5 2" xfId="11136" xr:uid="{A8B9D387-1FF1-44F5-A78D-8C47E2691C56}"/>
    <cellStyle name="Normal 5 17 5 2 2" xfId="27312" xr:uid="{D3D8FF21-3EA9-4C39-AF89-17BC90F6454D}"/>
    <cellStyle name="Normal 5 17 5 3" xfId="19224" xr:uid="{AD8BED6F-F4C1-4B8A-B912-0F09E618EB88}"/>
    <cellStyle name="Normal 5 17 6" xfId="5742" xr:uid="{00000000-0005-0000-0000-000040160000}"/>
    <cellStyle name="Normal 5 17 6 2" xfId="13830" xr:uid="{7127EAF7-B56C-459A-8820-250A826AB0F0}"/>
    <cellStyle name="Normal 5 17 6 2 2" xfId="30006" xr:uid="{EB71DD00-F3C3-4996-B377-D39548023F54}"/>
    <cellStyle name="Normal 5 17 6 3" xfId="21918" xr:uid="{3CB695C7-E413-4A87-8B9C-358958085294}"/>
    <cellStyle name="Normal 5 17 7" xfId="8440" xr:uid="{31F9594D-A701-40EB-9D4E-6D36C0FDF6C6}"/>
    <cellStyle name="Normal 5 17 7 2" xfId="24616" xr:uid="{7F2382D3-BB2B-4104-84CE-9A7B91A0EEFC}"/>
    <cellStyle name="Normal 5 17 8" xfId="16528" xr:uid="{6D9335C0-85E9-4975-9F8F-EBEA6BA038F3}"/>
    <cellStyle name="Normal 5 18" xfId="436" xr:uid="{00000000-0005-0000-0000-000041160000}"/>
    <cellStyle name="Normal 5 18 2" xfId="1111" xr:uid="{00000000-0005-0000-0000-000042160000}"/>
    <cellStyle name="Normal 5 18 2 2" xfId="2459" xr:uid="{00000000-0005-0000-0000-000043160000}"/>
    <cellStyle name="Normal 5 18 2 2 2" xfId="5155" xr:uid="{00000000-0005-0000-0000-000044160000}"/>
    <cellStyle name="Normal 5 18 2 2 2 2" xfId="13243" xr:uid="{62118143-DE94-47C9-9BC3-B95365963B75}"/>
    <cellStyle name="Normal 5 18 2 2 2 2 2" xfId="29419" xr:uid="{43A5F74F-E201-4C9E-8F2A-E9CE069CFAA5}"/>
    <cellStyle name="Normal 5 18 2 2 2 3" xfId="21331" xr:uid="{9910BC62-636B-44FF-91E0-AEB6A7B36C59}"/>
    <cellStyle name="Normal 5 18 2 2 3" xfId="7849" xr:uid="{00000000-0005-0000-0000-000045160000}"/>
    <cellStyle name="Normal 5 18 2 2 3 2" xfId="15937" xr:uid="{D118E137-1691-4F32-9B90-0373C5CB758B}"/>
    <cellStyle name="Normal 5 18 2 2 3 2 2" xfId="32113" xr:uid="{CEEE7991-16E2-48C5-B1B2-58ABE6848884}"/>
    <cellStyle name="Normal 5 18 2 2 3 3" xfId="24025" xr:uid="{D1789B41-3784-4F2F-B977-47983AF14D99}"/>
    <cellStyle name="Normal 5 18 2 2 4" xfId="10547" xr:uid="{23515C27-394E-43D4-9A1A-400563926518}"/>
    <cellStyle name="Normal 5 18 2 2 4 2" xfId="26723" xr:uid="{20A7F3B2-E930-4201-ACA9-14BEA51F04C3}"/>
    <cellStyle name="Normal 5 18 2 2 5" xfId="18635" xr:uid="{88CA31DF-712F-427C-9415-BA9C365F2971}"/>
    <cellStyle name="Normal 5 18 2 3" xfId="3808" xr:uid="{00000000-0005-0000-0000-000046160000}"/>
    <cellStyle name="Normal 5 18 2 3 2" xfId="11896" xr:uid="{A0DDC14D-9B71-4085-AD08-D19F015D1794}"/>
    <cellStyle name="Normal 5 18 2 3 2 2" xfId="28072" xr:uid="{24CCFED5-6F2F-45CF-918D-108F7ABD984B}"/>
    <cellStyle name="Normal 5 18 2 3 3" xfId="19984" xr:uid="{BEC4D523-A20A-4568-854A-8E3F8E271216}"/>
    <cellStyle name="Normal 5 18 2 4" xfId="6502" xr:uid="{00000000-0005-0000-0000-000047160000}"/>
    <cellStyle name="Normal 5 18 2 4 2" xfId="14590" xr:uid="{9538911E-A315-43BB-9451-48282FAD3608}"/>
    <cellStyle name="Normal 5 18 2 4 2 2" xfId="30766" xr:uid="{14F68768-7639-44C4-AF23-1B7717CC81E0}"/>
    <cellStyle name="Normal 5 18 2 4 3" xfId="22678" xr:uid="{60EBB264-602C-4808-B42E-958EE06AD902}"/>
    <cellStyle name="Normal 5 18 2 5" xfId="9200" xr:uid="{3AC283E8-D134-4E67-85B1-E5174440718D}"/>
    <cellStyle name="Normal 5 18 2 5 2" xfId="25376" xr:uid="{F420E5A9-1EEB-444E-8A63-7894213BF0B9}"/>
    <cellStyle name="Normal 5 18 2 6" xfId="17288" xr:uid="{9462ADDE-2470-4327-9E08-041AE43F3C0C}"/>
    <cellStyle name="Normal 5 18 3" xfId="1787" xr:uid="{00000000-0005-0000-0000-000048160000}"/>
    <cellStyle name="Normal 5 18 3 2" xfId="4483" xr:uid="{00000000-0005-0000-0000-000049160000}"/>
    <cellStyle name="Normal 5 18 3 2 2" xfId="12571" xr:uid="{4C7BFE95-44B4-491E-B137-DCC58BB0DE4B}"/>
    <cellStyle name="Normal 5 18 3 2 2 2" xfId="28747" xr:uid="{80C99724-E4A3-4373-AB16-E5CBF5578FD4}"/>
    <cellStyle name="Normal 5 18 3 2 3" xfId="20659" xr:uid="{43B5D05D-4BC2-4C2C-95CA-A612FB7DF59F}"/>
    <cellStyle name="Normal 5 18 3 3" xfId="7177" xr:uid="{00000000-0005-0000-0000-00004A160000}"/>
    <cellStyle name="Normal 5 18 3 3 2" xfId="15265" xr:uid="{A97C56AC-9FF8-40B3-A651-46E5E4E1AAB6}"/>
    <cellStyle name="Normal 5 18 3 3 2 2" xfId="31441" xr:uid="{5FD9E048-48AC-4567-B4C2-04495A9F3092}"/>
    <cellStyle name="Normal 5 18 3 3 3" xfId="23353" xr:uid="{A429191B-8E7F-47E6-A90A-8E5222DCAC10}"/>
    <cellStyle name="Normal 5 18 3 4" xfId="9875" xr:uid="{C7F39DE5-D002-4BB3-8692-2783BC5EF001}"/>
    <cellStyle name="Normal 5 18 3 4 2" xfId="26051" xr:uid="{779DA9F3-4AAC-4D58-8D28-92294558B74A}"/>
    <cellStyle name="Normal 5 18 3 5" xfId="17963" xr:uid="{9B3A1E08-B9E0-46D6-8AE3-BB2FACD5EFA4}"/>
    <cellStyle name="Normal 5 18 4" xfId="3136" xr:uid="{00000000-0005-0000-0000-00004B160000}"/>
    <cellStyle name="Normal 5 18 4 2" xfId="11224" xr:uid="{79AC3F4A-6AC5-421C-8F4F-DD5D700FADEC}"/>
    <cellStyle name="Normal 5 18 4 2 2" xfId="27400" xr:uid="{C8005380-4D8A-46E6-B8F3-871B5FF6F2EE}"/>
    <cellStyle name="Normal 5 18 4 3" xfId="19312" xr:uid="{3821F0B7-BACC-478B-BC5A-0D5D6C0DAFAB}"/>
    <cellStyle name="Normal 5 18 5" xfId="5830" xr:uid="{00000000-0005-0000-0000-00004C160000}"/>
    <cellStyle name="Normal 5 18 5 2" xfId="13918" xr:uid="{89FB80C1-2346-4EAE-AB7A-C5367D890D1F}"/>
    <cellStyle name="Normal 5 18 5 2 2" xfId="30094" xr:uid="{44458756-22C4-4BF6-8FEB-319630CC79C6}"/>
    <cellStyle name="Normal 5 18 5 3" xfId="22006" xr:uid="{483D59CF-72D6-4A15-8BA7-FBFB4FA8AA7A}"/>
    <cellStyle name="Normal 5 18 6" xfId="8528" xr:uid="{56F513BB-B308-4B54-9EBA-CF5FF250C621}"/>
    <cellStyle name="Normal 5 18 6 2" xfId="24704" xr:uid="{584F6530-A4F6-4638-AD7F-5679CEC8CD0A}"/>
    <cellStyle name="Normal 5 18 7" xfId="16616" xr:uid="{7AAD721D-6595-4856-A848-2AB3128E5C76}"/>
    <cellStyle name="Normal 5 19" xfId="775" xr:uid="{00000000-0005-0000-0000-00004D160000}"/>
    <cellStyle name="Normal 5 19 2" xfId="2123" xr:uid="{00000000-0005-0000-0000-00004E160000}"/>
    <cellStyle name="Normal 5 19 2 2" xfId="4819" xr:uid="{00000000-0005-0000-0000-00004F160000}"/>
    <cellStyle name="Normal 5 19 2 2 2" xfId="12907" xr:uid="{49161D98-B47D-4CA1-A3C2-AA9860C36775}"/>
    <cellStyle name="Normal 5 19 2 2 2 2" xfId="29083" xr:uid="{1447146B-F304-4DE6-B8CB-B1D101A0B84E}"/>
    <cellStyle name="Normal 5 19 2 2 3" xfId="20995" xr:uid="{268E37DA-8BD3-46A4-AF24-0FFB2DCC0600}"/>
    <cellStyle name="Normal 5 19 2 3" xfId="7513" xr:uid="{00000000-0005-0000-0000-000050160000}"/>
    <cellStyle name="Normal 5 19 2 3 2" xfId="15601" xr:uid="{0DF541D3-3B29-4BF7-8ACE-38E2EE4D04F6}"/>
    <cellStyle name="Normal 5 19 2 3 2 2" xfId="31777" xr:uid="{CF4139C0-37A8-4D71-9105-60A24DCBD8AD}"/>
    <cellStyle name="Normal 5 19 2 3 3" xfId="23689" xr:uid="{3E717C84-D92C-4B1A-9F72-6E76B84FCECB}"/>
    <cellStyle name="Normal 5 19 2 4" xfId="10211" xr:uid="{66C9E9E2-1262-4916-9342-8851D828EE37}"/>
    <cellStyle name="Normal 5 19 2 4 2" xfId="26387" xr:uid="{C51B95A2-BBE5-467B-B3EE-696283B4F754}"/>
    <cellStyle name="Normal 5 19 2 5" xfId="18299" xr:uid="{7BFF4C3A-4799-4056-B994-993F4A8CBECD}"/>
    <cellStyle name="Normal 5 19 3" xfId="3472" xr:uid="{00000000-0005-0000-0000-000051160000}"/>
    <cellStyle name="Normal 5 19 3 2" xfId="11560" xr:uid="{BF8EC684-D430-4994-B402-7A6B873DEE08}"/>
    <cellStyle name="Normal 5 19 3 2 2" xfId="27736" xr:uid="{98D985D4-8F9D-4007-AD67-E84661AE764A}"/>
    <cellStyle name="Normal 5 19 3 3" xfId="19648" xr:uid="{11911433-5D97-4D2C-86E5-7F546A8F65BC}"/>
    <cellStyle name="Normal 5 19 4" xfId="6166" xr:uid="{00000000-0005-0000-0000-000052160000}"/>
    <cellStyle name="Normal 5 19 4 2" xfId="14254" xr:uid="{21E93356-6F4F-44F1-86D3-041346AC36FE}"/>
    <cellStyle name="Normal 5 19 4 2 2" xfId="30430" xr:uid="{67C7ECA7-2F64-4DA9-801E-A30E7D920566}"/>
    <cellStyle name="Normal 5 19 4 3" xfId="22342" xr:uid="{AD40E193-5EBD-4FDF-B319-8288BD329DE0}"/>
    <cellStyle name="Normal 5 19 5" xfId="8864" xr:uid="{E417998F-657D-4AEF-9309-0D3C364DFF05}"/>
    <cellStyle name="Normal 5 19 5 2" xfId="25040" xr:uid="{B27E81F7-9FD0-4970-8929-B2B8CFC0A333}"/>
    <cellStyle name="Normal 5 19 6" xfId="16952" xr:uid="{E18DAC7E-3A13-4743-820A-01B6D43DD176}"/>
    <cellStyle name="Normal 5 2" xfId="15" xr:uid="{00000000-0005-0000-0000-000053160000}"/>
    <cellStyle name="Normal 5 20" xfId="1451" xr:uid="{00000000-0005-0000-0000-000054160000}"/>
    <cellStyle name="Normal 5 20 2" xfId="4147" xr:uid="{00000000-0005-0000-0000-000055160000}"/>
    <cellStyle name="Normal 5 20 2 2" xfId="12235" xr:uid="{3BB5E1E2-7DE8-4EE6-A73C-343DA8C48544}"/>
    <cellStyle name="Normal 5 20 2 2 2" xfId="28411" xr:uid="{D9782050-B63C-4F60-8F90-CE19B0A98101}"/>
    <cellStyle name="Normal 5 20 2 3" xfId="20323" xr:uid="{3B90B212-C5D0-45A9-AA28-AC9B796DEC00}"/>
    <cellStyle name="Normal 5 20 3" xfId="6841" xr:uid="{00000000-0005-0000-0000-000056160000}"/>
    <cellStyle name="Normal 5 20 3 2" xfId="14929" xr:uid="{CC4AD648-CC97-4D67-B844-9865DE3D6B98}"/>
    <cellStyle name="Normal 5 20 3 2 2" xfId="31105" xr:uid="{9484033E-7A34-41C4-A1E8-6447368CE3AC}"/>
    <cellStyle name="Normal 5 20 3 3" xfId="23017" xr:uid="{06D240B2-8BB8-4EA4-A05E-91682FC1CB17}"/>
    <cellStyle name="Normal 5 20 4" xfId="9539" xr:uid="{448B6634-5423-44A0-BA1F-BDCE89A573C0}"/>
    <cellStyle name="Normal 5 20 4 2" xfId="25715" xr:uid="{C84F3619-A656-433B-929C-D5109F55B7E5}"/>
    <cellStyle name="Normal 5 20 5" xfId="17627" xr:uid="{CCC76A4B-EF59-4763-A841-91D70F1DD3B5}"/>
    <cellStyle name="Normal 5 21" xfId="2800" xr:uid="{00000000-0005-0000-0000-000057160000}"/>
    <cellStyle name="Normal 5 21 2" xfId="10888" xr:uid="{E549FCA5-7A32-4B20-8EE1-748BBFE204AE}"/>
    <cellStyle name="Normal 5 21 2 2" xfId="27064" xr:uid="{7EB30EF4-4565-4782-B23E-6DE36C3B817B}"/>
    <cellStyle name="Normal 5 21 3" xfId="18976" xr:uid="{3C130CCA-7F60-4A11-8D2C-708EADA18E9B}"/>
    <cellStyle name="Normal 5 22" xfId="5494" xr:uid="{00000000-0005-0000-0000-000058160000}"/>
    <cellStyle name="Normal 5 22 2" xfId="13582" xr:uid="{EC732109-F424-419D-B8B2-5F6ECC486800}"/>
    <cellStyle name="Normal 5 22 2 2" xfId="29758" xr:uid="{AD91A423-B2D3-4B0C-8DBC-D3222C75112F}"/>
    <cellStyle name="Normal 5 22 3" xfId="21670" xr:uid="{D7E6A9EA-BC83-40BD-BF43-488545B53AB7}"/>
    <cellStyle name="Normal 5 23" xfId="8192" xr:uid="{C921312E-F1DA-4F8D-8D8D-12B095CC1F92}"/>
    <cellStyle name="Normal 5 23 2" xfId="24368" xr:uid="{BC1CD51A-0C6C-48C0-B448-06FAAEA70B1A}"/>
    <cellStyle name="Normal 5 24" xfId="16280" xr:uid="{9F091F00-C082-458B-80EC-92AC1F8FB356}"/>
    <cellStyle name="Normal 5 3" xfId="63" xr:uid="{00000000-0005-0000-0000-000059160000}"/>
    <cellStyle name="Normal 5 3 2" xfId="469" xr:uid="{00000000-0005-0000-0000-00005A160000}"/>
    <cellStyle name="Normal 5 3 2 2" xfId="1144" xr:uid="{00000000-0005-0000-0000-00005B160000}"/>
    <cellStyle name="Normal 5 3 2 2 2" xfId="2492" xr:uid="{00000000-0005-0000-0000-00005C160000}"/>
    <cellStyle name="Normal 5 3 2 2 2 2" xfId="5188" xr:uid="{00000000-0005-0000-0000-00005D160000}"/>
    <cellStyle name="Normal 5 3 2 2 2 2 2" xfId="13276" xr:uid="{0FCBC399-C764-46A5-81BA-D5525CEF7371}"/>
    <cellStyle name="Normal 5 3 2 2 2 2 2 2" xfId="29452" xr:uid="{5B66D6E8-7F55-4124-9E53-485823A855D4}"/>
    <cellStyle name="Normal 5 3 2 2 2 2 3" xfId="21364" xr:uid="{F89C55B2-98A0-4F87-AFA1-D5E00B2AF9D6}"/>
    <cellStyle name="Normal 5 3 2 2 2 3" xfId="7882" xr:uid="{00000000-0005-0000-0000-00005E160000}"/>
    <cellStyle name="Normal 5 3 2 2 2 3 2" xfId="15970" xr:uid="{2CB086F0-3708-4B09-BD59-8C613C06C06C}"/>
    <cellStyle name="Normal 5 3 2 2 2 3 2 2" xfId="32146" xr:uid="{1657DBE2-B69C-4359-B4AE-8E0173865885}"/>
    <cellStyle name="Normal 5 3 2 2 2 3 3" xfId="24058" xr:uid="{C2813F7C-531E-49B3-A49E-EEC25AD568DD}"/>
    <cellStyle name="Normal 5 3 2 2 2 4" xfId="10580" xr:uid="{E56C86EB-07EC-4745-9460-A4AF1DDAD11D}"/>
    <cellStyle name="Normal 5 3 2 2 2 4 2" xfId="26756" xr:uid="{273627A0-F8F5-45AD-B465-7B25A82B72BF}"/>
    <cellStyle name="Normal 5 3 2 2 2 5" xfId="18668" xr:uid="{0F042389-885A-47AB-B9E5-664DB7030BF9}"/>
    <cellStyle name="Normal 5 3 2 2 3" xfId="3841" xr:uid="{00000000-0005-0000-0000-00005F160000}"/>
    <cellStyle name="Normal 5 3 2 2 3 2" xfId="11929" xr:uid="{63B77725-2487-40DA-AAD4-4BCC404312DE}"/>
    <cellStyle name="Normal 5 3 2 2 3 2 2" xfId="28105" xr:uid="{CF84FBBE-3DCA-4C3B-B21B-52A22059CA15}"/>
    <cellStyle name="Normal 5 3 2 2 3 3" xfId="20017" xr:uid="{D4255F06-67BC-486E-9A5E-8FBED3EB0E83}"/>
    <cellStyle name="Normal 5 3 2 2 4" xfId="6535" xr:uid="{00000000-0005-0000-0000-000060160000}"/>
    <cellStyle name="Normal 5 3 2 2 4 2" xfId="14623" xr:uid="{88CDC173-F08E-4B68-BCAC-7C37C8F541E2}"/>
    <cellStyle name="Normal 5 3 2 2 4 2 2" xfId="30799" xr:uid="{23CAFEDB-DFF6-47E4-9B47-0FDFE64F4176}"/>
    <cellStyle name="Normal 5 3 2 2 4 3" xfId="22711" xr:uid="{3ED1B776-D093-4E1C-A5DF-69A93E12905D}"/>
    <cellStyle name="Normal 5 3 2 2 5" xfId="9233" xr:uid="{18B4670C-7988-492F-A095-2310BF18DE91}"/>
    <cellStyle name="Normal 5 3 2 2 5 2" xfId="25409" xr:uid="{01EFE4CA-C358-4AA0-B049-AB001D54713B}"/>
    <cellStyle name="Normal 5 3 2 2 6" xfId="17321" xr:uid="{540E7F2B-2331-46D0-A72E-FC4E7BA5263B}"/>
    <cellStyle name="Normal 5 3 2 3" xfId="1820" xr:uid="{00000000-0005-0000-0000-000061160000}"/>
    <cellStyle name="Normal 5 3 2 3 2" xfId="4516" xr:uid="{00000000-0005-0000-0000-000062160000}"/>
    <cellStyle name="Normal 5 3 2 3 2 2" xfId="12604" xr:uid="{AFCD7AAE-F393-4827-A86B-81FD411C7D47}"/>
    <cellStyle name="Normal 5 3 2 3 2 2 2" xfId="28780" xr:uid="{5C8029A4-B74B-47A3-BD43-C0049CB84AE8}"/>
    <cellStyle name="Normal 5 3 2 3 2 3" xfId="20692" xr:uid="{C12A6E0C-7984-4C3B-949B-27779500A228}"/>
    <cellStyle name="Normal 5 3 2 3 3" xfId="7210" xr:uid="{00000000-0005-0000-0000-000063160000}"/>
    <cellStyle name="Normal 5 3 2 3 3 2" xfId="15298" xr:uid="{E1A26E65-FBAC-45B9-96A3-3F5EE90BD705}"/>
    <cellStyle name="Normal 5 3 2 3 3 2 2" xfId="31474" xr:uid="{F0BAF881-A7EC-4077-A8E2-4CD74299CC31}"/>
    <cellStyle name="Normal 5 3 2 3 3 3" xfId="23386" xr:uid="{E96C3CB5-A472-48AA-95D2-C7185D6FBE15}"/>
    <cellStyle name="Normal 5 3 2 3 4" xfId="9908" xr:uid="{8C1163A2-E79E-4E08-8B04-3444E39D530A}"/>
    <cellStyle name="Normal 5 3 2 3 4 2" xfId="26084" xr:uid="{1E3C15FC-8797-464A-B34A-F588643702C0}"/>
    <cellStyle name="Normal 5 3 2 3 5" xfId="17996" xr:uid="{AE49C1A9-6BBB-45B6-97B5-00C225AF7C70}"/>
    <cellStyle name="Normal 5 3 2 4" xfId="3169" xr:uid="{00000000-0005-0000-0000-000064160000}"/>
    <cellStyle name="Normal 5 3 2 4 2" xfId="11257" xr:uid="{E202A79E-3A6B-4749-950B-8F4B5491459A}"/>
    <cellStyle name="Normal 5 3 2 4 2 2" xfId="27433" xr:uid="{8DC22B64-C880-45A7-9AD3-5AA38200D2F7}"/>
    <cellStyle name="Normal 5 3 2 4 3" xfId="19345" xr:uid="{BDF9875F-7F2E-41EE-9C3D-F524A9A13B31}"/>
    <cellStyle name="Normal 5 3 2 5" xfId="5863" xr:uid="{00000000-0005-0000-0000-000065160000}"/>
    <cellStyle name="Normal 5 3 2 5 2" xfId="13951" xr:uid="{FC05011C-29AC-4717-AD18-4B8DE98DA3FE}"/>
    <cellStyle name="Normal 5 3 2 5 2 2" xfId="30127" xr:uid="{51C53037-422B-4B10-B34A-703850C588F9}"/>
    <cellStyle name="Normal 5 3 2 5 3" xfId="22039" xr:uid="{B27E1187-A546-4B85-841D-3862BC019DB0}"/>
    <cellStyle name="Normal 5 3 2 6" xfId="8561" xr:uid="{04861D80-BDDF-44D4-8F4F-BA18C65D71A8}"/>
    <cellStyle name="Normal 5 3 2 6 2" xfId="24737" xr:uid="{BFF41A46-8D67-4AFD-94E2-1ED78C09B40A}"/>
    <cellStyle name="Normal 5 3 2 7" xfId="16649" xr:uid="{76C2871B-E089-450B-B5FD-732C9796ADC4}"/>
    <cellStyle name="Normal 5 3 3" xfId="808" xr:uid="{00000000-0005-0000-0000-000066160000}"/>
    <cellStyle name="Normal 5 3 3 2" xfId="2156" xr:uid="{00000000-0005-0000-0000-000067160000}"/>
    <cellStyle name="Normal 5 3 3 2 2" xfId="4852" xr:uid="{00000000-0005-0000-0000-000068160000}"/>
    <cellStyle name="Normal 5 3 3 2 2 2" xfId="12940" xr:uid="{7B8D16C0-BD85-4967-9347-C85B4F25E7D6}"/>
    <cellStyle name="Normal 5 3 3 2 2 2 2" xfId="29116" xr:uid="{7A996979-B6AC-4B70-84EB-E98912FC2D3B}"/>
    <cellStyle name="Normal 5 3 3 2 2 3" xfId="21028" xr:uid="{81CAE336-BB5B-44C1-BC26-BA2E7C8EC4DD}"/>
    <cellStyle name="Normal 5 3 3 2 3" xfId="7546" xr:uid="{00000000-0005-0000-0000-000069160000}"/>
    <cellStyle name="Normal 5 3 3 2 3 2" xfId="15634" xr:uid="{DB1CD110-B02B-4143-83D9-3FD73351F235}"/>
    <cellStyle name="Normal 5 3 3 2 3 2 2" xfId="31810" xr:uid="{C2FD28F8-C767-4564-82B2-5C24BCBAEAFA}"/>
    <cellStyle name="Normal 5 3 3 2 3 3" xfId="23722" xr:uid="{E075D827-6982-47B9-A078-CED16F40E21E}"/>
    <cellStyle name="Normal 5 3 3 2 4" xfId="10244" xr:uid="{7D95E7DB-1B01-4762-A55D-5CBB5C1738B7}"/>
    <cellStyle name="Normal 5 3 3 2 4 2" xfId="26420" xr:uid="{5D2CFB94-E6DE-49CF-B04B-5A8B15913DEC}"/>
    <cellStyle name="Normal 5 3 3 2 5" xfId="18332" xr:uid="{6451C3E1-8975-4AD8-8638-674054047FB7}"/>
    <cellStyle name="Normal 5 3 3 3" xfId="3505" xr:uid="{00000000-0005-0000-0000-00006A160000}"/>
    <cellStyle name="Normal 5 3 3 3 2" xfId="11593" xr:uid="{37B9388C-FC89-41F0-86C3-111643D71A39}"/>
    <cellStyle name="Normal 5 3 3 3 2 2" xfId="27769" xr:uid="{C103F444-B200-4FDD-93D1-5D79FCB18214}"/>
    <cellStyle name="Normal 5 3 3 3 3" xfId="19681" xr:uid="{C06EB564-37D4-490D-A09F-2355D5E63B70}"/>
    <cellStyle name="Normal 5 3 3 4" xfId="6199" xr:uid="{00000000-0005-0000-0000-00006B160000}"/>
    <cellStyle name="Normal 5 3 3 4 2" xfId="14287" xr:uid="{CCBA9059-BC5D-4163-A4AB-FEA05E43FEA7}"/>
    <cellStyle name="Normal 5 3 3 4 2 2" xfId="30463" xr:uid="{8E684623-46F1-4DAA-90A0-7FCB3D28223C}"/>
    <cellStyle name="Normal 5 3 3 4 3" xfId="22375" xr:uid="{29CDE5FD-A46E-44EB-910D-733BE771DCDB}"/>
    <cellStyle name="Normal 5 3 3 5" xfId="8897" xr:uid="{6059A4CC-67C2-42E6-ADD8-9D05FFEE0E82}"/>
    <cellStyle name="Normal 5 3 3 5 2" xfId="25073" xr:uid="{62A2C1A1-03A7-4323-AF90-A9EB5A29BA86}"/>
    <cellStyle name="Normal 5 3 3 6" xfId="16985" xr:uid="{D4B4D9E7-8B92-4D11-85CB-03315DB2CB3B}"/>
    <cellStyle name="Normal 5 3 4" xfId="1484" xr:uid="{00000000-0005-0000-0000-00006C160000}"/>
    <cellStyle name="Normal 5 3 4 2" xfId="4180" xr:uid="{00000000-0005-0000-0000-00006D160000}"/>
    <cellStyle name="Normal 5 3 4 2 2" xfId="12268" xr:uid="{7015F069-EEAD-4218-BF49-9F8F9ABEEED6}"/>
    <cellStyle name="Normal 5 3 4 2 2 2" xfId="28444" xr:uid="{8BE4EA5B-466B-42B6-B581-673053A2BAA5}"/>
    <cellStyle name="Normal 5 3 4 2 3" xfId="20356" xr:uid="{F2CEF2C7-8F7E-4087-97F3-A17582D5CD49}"/>
    <cellStyle name="Normal 5 3 4 3" xfId="6874" xr:uid="{00000000-0005-0000-0000-00006E160000}"/>
    <cellStyle name="Normal 5 3 4 3 2" xfId="14962" xr:uid="{BFD0F5BA-B726-476F-B559-6AAEFE363EC3}"/>
    <cellStyle name="Normal 5 3 4 3 2 2" xfId="31138" xr:uid="{683C0C5D-B2B0-40EA-A6C8-7E6514DD5905}"/>
    <cellStyle name="Normal 5 3 4 3 3" xfId="23050" xr:uid="{96A1B34E-B2BF-461C-BE40-064E4710D566}"/>
    <cellStyle name="Normal 5 3 4 4" xfId="9572" xr:uid="{CE2FBA80-CB0A-4B16-A522-BD50631FEC75}"/>
    <cellStyle name="Normal 5 3 4 4 2" xfId="25748" xr:uid="{955F4C13-01CB-4653-890A-BFBF8AD35006}"/>
    <cellStyle name="Normal 5 3 4 5" xfId="17660" xr:uid="{3191278F-F920-42CE-BD11-A911851C78D8}"/>
    <cellStyle name="Normal 5 3 5" xfId="2833" xr:uid="{00000000-0005-0000-0000-00006F160000}"/>
    <cellStyle name="Normal 5 3 5 2" xfId="10921" xr:uid="{C1613A44-F91F-443D-8DA2-4B8733C53ECD}"/>
    <cellStyle name="Normal 5 3 5 2 2" xfId="27097" xr:uid="{C62C0915-DDB7-4CA0-A121-24ECEC40EBBC}"/>
    <cellStyle name="Normal 5 3 5 3" xfId="19009" xr:uid="{90EC3CE1-7355-4951-BAD3-C1339247297F}"/>
    <cellStyle name="Normal 5 3 6" xfId="5527" xr:uid="{00000000-0005-0000-0000-000070160000}"/>
    <cellStyle name="Normal 5 3 6 2" xfId="13615" xr:uid="{12A2D7E9-C613-499E-942F-8E69F5A065A9}"/>
    <cellStyle name="Normal 5 3 6 2 2" xfId="29791" xr:uid="{04D4BF7E-DAAC-40A9-A0E1-CD4DC087C09B}"/>
    <cellStyle name="Normal 5 3 6 3" xfId="21703" xr:uid="{898FFA5D-4CDA-45C6-A87F-9373F295DF33}"/>
    <cellStyle name="Normal 5 3 7" xfId="8225" xr:uid="{6C8803B4-5123-4C21-AF3A-C1F862B51385}"/>
    <cellStyle name="Normal 5 3 7 2" xfId="24401" xr:uid="{0DB82014-A7BA-4417-91BF-7D78479BBC4B}"/>
    <cellStyle name="Normal 5 3 8" xfId="16313" xr:uid="{CBC64DC6-041F-4B3E-81E9-4168E9696C93}"/>
    <cellStyle name="Normal 5 4" xfId="89" xr:uid="{00000000-0005-0000-0000-000071160000}"/>
    <cellStyle name="Normal 5 4 2" xfId="493" xr:uid="{00000000-0005-0000-0000-000072160000}"/>
    <cellStyle name="Normal 5 4 2 2" xfId="1168" xr:uid="{00000000-0005-0000-0000-000073160000}"/>
    <cellStyle name="Normal 5 4 2 2 2" xfId="2516" xr:uid="{00000000-0005-0000-0000-000074160000}"/>
    <cellStyle name="Normal 5 4 2 2 2 2" xfId="5212" xr:uid="{00000000-0005-0000-0000-000075160000}"/>
    <cellStyle name="Normal 5 4 2 2 2 2 2" xfId="13300" xr:uid="{07D415B8-9C15-4487-BEBA-2A9C3515F0BD}"/>
    <cellStyle name="Normal 5 4 2 2 2 2 2 2" xfId="29476" xr:uid="{EBC27E94-A7F2-41D7-96B9-5813DCF4CD92}"/>
    <cellStyle name="Normal 5 4 2 2 2 2 3" xfId="21388" xr:uid="{65453733-7650-4CCC-A56B-C8DFA4E144D2}"/>
    <cellStyle name="Normal 5 4 2 2 2 3" xfId="7906" xr:uid="{00000000-0005-0000-0000-000076160000}"/>
    <cellStyle name="Normal 5 4 2 2 2 3 2" xfId="15994" xr:uid="{278782C0-2963-4AF9-BB57-D008E58ED36E}"/>
    <cellStyle name="Normal 5 4 2 2 2 3 2 2" xfId="32170" xr:uid="{843AB764-B78D-4E31-9D44-05684B7536E3}"/>
    <cellStyle name="Normal 5 4 2 2 2 3 3" xfId="24082" xr:uid="{86628A84-3EEB-405E-A554-1D88F4F4319B}"/>
    <cellStyle name="Normal 5 4 2 2 2 4" xfId="10604" xr:uid="{E1FC8E1A-4949-401F-A00A-A2CB8243E3BF}"/>
    <cellStyle name="Normal 5 4 2 2 2 4 2" xfId="26780" xr:uid="{F852DF14-A491-4DA2-8414-EA7F3289ECB6}"/>
    <cellStyle name="Normal 5 4 2 2 2 5" xfId="18692" xr:uid="{0F093F04-0210-425C-88F7-75EA31636EA2}"/>
    <cellStyle name="Normal 5 4 2 2 3" xfId="3865" xr:uid="{00000000-0005-0000-0000-000077160000}"/>
    <cellStyle name="Normal 5 4 2 2 3 2" xfId="11953" xr:uid="{093E3D45-41A8-49FF-9027-9CF4778EDCF7}"/>
    <cellStyle name="Normal 5 4 2 2 3 2 2" xfId="28129" xr:uid="{318E6ACA-3A04-4D80-9797-D396D2A32A5E}"/>
    <cellStyle name="Normal 5 4 2 2 3 3" xfId="20041" xr:uid="{7F62D7F4-F1C7-46B8-818D-827999C5A703}"/>
    <cellStyle name="Normal 5 4 2 2 4" xfId="6559" xr:uid="{00000000-0005-0000-0000-000078160000}"/>
    <cellStyle name="Normal 5 4 2 2 4 2" xfId="14647" xr:uid="{C3A09296-42BA-47A5-A57F-024CC794C760}"/>
    <cellStyle name="Normal 5 4 2 2 4 2 2" xfId="30823" xr:uid="{58AE64A5-CE5D-4CDA-B9E9-6145299D694E}"/>
    <cellStyle name="Normal 5 4 2 2 4 3" xfId="22735" xr:uid="{27E25874-0C2B-4382-8F2E-B5B32F84EEE9}"/>
    <cellStyle name="Normal 5 4 2 2 5" xfId="9257" xr:uid="{59953E43-D9F0-478E-8389-63EA4C9035E1}"/>
    <cellStyle name="Normal 5 4 2 2 5 2" xfId="25433" xr:uid="{3BCDB8A4-5CB2-44B7-B36E-32A5FB57A4B0}"/>
    <cellStyle name="Normal 5 4 2 2 6" xfId="17345" xr:uid="{95A04E06-CD76-4F97-894F-F6C1685F1ACF}"/>
    <cellStyle name="Normal 5 4 2 3" xfId="1844" xr:uid="{00000000-0005-0000-0000-000079160000}"/>
    <cellStyle name="Normal 5 4 2 3 2" xfId="4540" xr:uid="{00000000-0005-0000-0000-00007A160000}"/>
    <cellStyle name="Normal 5 4 2 3 2 2" xfId="12628" xr:uid="{EB00D81A-3C4B-4644-A95F-A4E0951EF6E5}"/>
    <cellStyle name="Normal 5 4 2 3 2 2 2" xfId="28804" xr:uid="{3491BEBE-3C74-4329-A853-46591252D2EB}"/>
    <cellStyle name="Normal 5 4 2 3 2 3" xfId="20716" xr:uid="{15338D72-4708-40F3-BFB0-F7F86C988231}"/>
    <cellStyle name="Normal 5 4 2 3 3" xfId="7234" xr:uid="{00000000-0005-0000-0000-00007B160000}"/>
    <cellStyle name="Normal 5 4 2 3 3 2" xfId="15322" xr:uid="{4A34A387-9DDD-426E-8EFA-D0B2DC9751FB}"/>
    <cellStyle name="Normal 5 4 2 3 3 2 2" xfId="31498" xr:uid="{A1A1A361-A189-4FB3-8BE6-F7BAD1977AA2}"/>
    <cellStyle name="Normal 5 4 2 3 3 3" xfId="23410" xr:uid="{C1B23507-AECC-4C20-97AB-2407D3FFABEB}"/>
    <cellStyle name="Normal 5 4 2 3 4" xfId="9932" xr:uid="{581C955D-0FE9-4B3F-A07E-60CA73297849}"/>
    <cellStyle name="Normal 5 4 2 3 4 2" xfId="26108" xr:uid="{124522C7-2F50-4826-8AA5-3F666B1002C6}"/>
    <cellStyle name="Normal 5 4 2 3 5" xfId="18020" xr:uid="{F0AF22D2-21C6-455B-865F-51900C965B54}"/>
    <cellStyle name="Normal 5 4 2 4" xfId="3193" xr:uid="{00000000-0005-0000-0000-00007C160000}"/>
    <cellStyle name="Normal 5 4 2 4 2" xfId="11281" xr:uid="{EA13C0CE-C0C4-41C6-B3E6-ADC467FB479C}"/>
    <cellStyle name="Normal 5 4 2 4 2 2" xfId="27457" xr:uid="{97908EB6-931D-4B51-B5D6-92CE80681812}"/>
    <cellStyle name="Normal 5 4 2 4 3" xfId="19369" xr:uid="{D39BB9CE-7E2E-4873-A9A3-E59FE57593AB}"/>
    <cellStyle name="Normal 5 4 2 5" xfId="5887" xr:uid="{00000000-0005-0000-0000-00007D160000}"/>
    <cellStyle name="Normal 5 4 2 5 2" xfId="13975" xr:uid="{81984B08-397E-4C59-920B-2A5EDB5AAEA8}"/>
    <cellStyle name="Normal 5 4 2 5 2 2" xfId="30151" xr:uid="{EC286C77-EFCA-44FD-BB7B-9E8636CCD310}"/>
    <cellStyle name="Normal 5 4 2 5 3" xfId="22063" xr:uid="{7D2CF0C7-5FFC-490B-BD70-6BA3C19FD1B3}"/>
    <cellStyle name="Normal 5 4 2 6" xfId="8585" xr:uid="{67A2BE97-9E33-4BA0-AA24-D8A14AAFB067}"/>
    <cellStyle name="Normal 5 4 2 6 2" xfId="24761" xr:uid="{CBC2AB1B-4585-4CA5-BBA9-A1AF2D745192}"/>
    <cellStyle name="Normal 5 4 2 7" xfId="16673" xr:uid="{4CAC566D-C9EE-42CC-82CB-A3BEFF3E523D}"/>
    <cellStyle name="Normal 5 4 3" xfId="832" xr:uid="{00000000-0005-0000-0000-00007E160000}"/>
    <cellStyle name="Normal 5 4 3 2" xfId="2180" xr:uid="{00000000-0005-0000-0000-00007F160000}"/>
    <cellStyle name="Normal 5 4 3 2 2" xfId="4876" xr:uid="{00000000-0005-0000-0000-000080160000}"/>
    <cellStyle name="Normal 5 4 3 2 2 2" xfId="12964" xr:uid="{D1EA05D6-8497-4DEC-A43C-2D60DEB54B07}"/>
    <cellStyle name="Normal 5 4 3 2 2 2 2" xfId="29140" xr:uid="{ECC63794-3A18-4A27-9656-21772B72D0CA}"/>
    <cellStyle name="Normal 5 4 3 2 2 3" xfId="21052" xr:uid="{7A2F906C-38F7-4233-AFB6-E0A6BDF7AFDB}"/>
    <cellStyle name="Normal 5 4 3 2 3" xfId="7570" xr:uid="{00000000-0005-0000-0000-000081160000}"/>
    <cellStyle name="Normal 5 4 3 2 3 2" xfId="15658" xr:uid="{0F67F11A-6805-4207-9A19-524E01127E12}"/>
    <cellStyle name="Normal 5 4 3 2 3 2 2" xfId="31834" xr:uid="{6E529792-ABF4-4F65-A192-9871F13E6946}"/>
    <cellStyle name="Normal 5 4 3 2 3 3" xfId="23746" xr:uid="{5C3C3D00-43D3-4835-B356-84607BC00518}"/>
    <cellStyle name="Normal 5 4 3 2 4" xfId="10268" xr:uid="{8C6ED14E-8432-4584-9152-9BD1DA5028F2}"/>
    <cellStyle name="Normal 5 4 3 2 4 2" xfId="26444" xr:uid="{29806FA1-8F2C-4474-B50F-99344893DE55}"/>
    <cellStyle name="Normal 5 4 3 2 5" xfId="18356" xr:uid="{205451A7-B503-4789-A1C5-D4BF3B3DDB14}"/>
    <cellStyle name="Normal 5 4 3 3" xfId="3529" xr:uid="{00000000-0005-0000-0000-000082160000}"/>
    <cellStyle name="Normal 5 4 3 3 2" xfId="11617" xr:uid="{7DDD5199-1054-4802-9A20-359BA81951CA}"/>
    <cellStyle name="Normal 5 4 3 3 2 2" xfId="27793" xr:uid="{319D1145-1129-4EFC-9F66-14CC937BC9B5}"/>
    <cellStyle name="Normal 5 4 3 3 3" xfId="19705" xr:uid="{E553181C-6A83-4C61-8E05-470F69879154}"/>
    <cellStyle name="Normal 5 4 3 4" xfId="6223" xr:uid="{00000000-0005-0000-0000-000083160000}"/>
    <cellStyle name="Normal 5 4 3 4 2" xfId="14311" xr:uid="{4DBC7708-0FF2-42B7-8886-8659545B36E1}"/>
    <cellStyle name="Normal 5 4 3 4 2 2" xfId="30487" xr:uid="{2C5FCB69-FC2E-4241-985E-7205C082350A}"/>
    <cellStyle name="Normal 5 4 3 4 3" xfId="22399" xr:uid="{677C4B97-72A2-46F1-AF37-374C876692A0}"/>
    <cellStyle name="Normal 5 4 3 5" xfId="8921" xr:uid="{F089EF16-A373-41E9-AE23-26F037A18FD5}"/>
    <cellStyle name="Normal 5 4 3 5 2" xfId="25097" xr:uid="{3BECFC6B-8B1C-4A7E-9748-46BA9C086455}"/>
    <cellStyle name="Normal 5 4 3 6" xfId="17009" xr:uid="{FD743A77-2C36-46C6-B3A9-8D96FFF15ECD}"/>
    <cellStyle name="Normal 5 4 4" xfId="1508" xr:uid="{00000000-0005-0000-0000-000084160000}"/>
    <cellStyle name="Normal 5 4 4 2" xfId="4204" xr:uid="{00000000-0005-0000-0000-000085160000}"/>
    <cellStyle name="Normal 5 4 4 2 2" xfId="12292" xr:uid="{2DCCF518-7A73-4FD0-84D9-667ED9D1FF3A}"/>
    <cellStyle name="Normal 5 4 4 2 2 2" xfId="28468" xr:uid="{464D3314-F5BA-4B14-B6CF-2D5EA73EB8E3}"/>
    <cellStyle name="Normal 5 4 4 2 3" xfId="20380" xr:uid="{ABE4E6A6-894E-4963-8368-BFF23864050D}"/>
    <cellStyle name="Normal 5 4 4 3" xfId="6898" xr:uid="{00000000-0005-0000-0000-000086160000}"/>
    <cellStyle name="Normal 5 4 4 3 2" xfId="14986" xr:uid="{C048A4EB-2D6E-498B-B559-811ADC125085}"/>
    <cellStyle name="Normal 5 4 4 3 2 2" xfId="31162" xr:uid="{486A11D9-41FD-435D-8E47-4CF2D0012CDE}"/>
    <cellStyle name="Normal 5 4 4 3 3" xfId="23074" xr:uid="{7EB31883-DEC1-4D45-96D8-DFA387DC5762}"/>
    <cellStyle name="Normal 5 4 4 4" xfId="9596" xr:uid="{165716AB-D703-40EE-983A-05777403031F}"/>
    <cellStyle name="Normal 5 4 4 4 2" xfId="25772" xr:uid="{C4ECE717-0C68-49BA-8D4E-F704E967E1F7}"/>
    <cellStyle name="Normal 5 4 4 5" xfId="17684" xr:uid="{F0F9F791-9F68-459C-8762-3FC094E74AA8}"/>
    <cellStyle name="Normal 5 4 5" xfId="2857" xr:uid="{00000000-0005-0000-0000-000087160000}"/>
    <cellStyle name="Normal 5 4 5 2" xfId="10945" xr:uid="{6AC807A7-4AF7-41A9-882B-593B14F64F3E}"/>
    <cellStyle name="Normal 5 4 5 2 2" xfId="27121" xr:uid="{E7DB112D-DD34-4163-A662-C7F84B5E81D1}"/>
    <cellStyle name="Normal 5 4 5 3" xfId="19033" xr:uid="{C5A5ADA4-93D6-4D56-A73B-F629A6E91D17}"/>
    <cellStyle name="Normal 5 4 6" xfId="5551" xr:uid="{00000000-0005-0000-0000-000088160000}"/>
    <cellStyle name="Normal 5 4 6 2" xfId="13639" xr:uid="{C98995B3-9021-4B7C-9AC3-C340528F9928}"/>
    <cellStyle name="Normal 5 4 6 2 2" xfId="29815" xr:uid="{A27EEEE2-6776-4B5D-BAFD-2D508029DA30}"/>
    <cellStyle name="Normal 5 4 6 3" xfId="21727" xr:uid="{F80B4046-4275-473D-A55F-9343DFE7C2BA}"/>
    <cellStyle name="Normal 5 4 7" xfId="8249" xr:uid="{3D64131E-BE8A-48B7-9EEE-F670BA37BD93}"/>
    <cellStyle name="Normal 5 4 7 2" xfId="24425" xr:uid="{18488029-BF64-4323-8D61-E07E3CEA1B10}"/>
    <cellStyle name="Normal 5 4 8" xfId="16337" xr:uid="{3CA7BFB4-C390-4C5B-9C36-721C4B872882}"/>
    <cellStyle name="Normal 5 5" xfId="124" xr:uid="{00000000-0005-0000-0000-000089160000}"/>
    <cellStyle name="Normal 5 5 2" xfId="524" xr:uid="{00000000-0005-0000-0000-00008A160000}"/>
    <cellStyle name="Normal 5 5 2 2" xfId="1199" xr:uid="{00000000-0005-0000-0000-00008B160000}"/>
    <cellStyle name="Normal 5 5 2 2 2" xfId="2547" xr:uid="{00000000-0005-0000-0000-00008C160000}"/>
    <cellStyle name="Normal 5 5 2 2 2 2" xfId="5243" xr:uid="{00000000-0005-0000-0000-00008D160000}"/>
    <cellStyle name="Normal 5 5 2 2 2 2 2" xfId="13331" xr:uid="{62C9656F-AA72-412C-9E3C-D16492112DD1}"/>
    <cellStyle name="Normal 5 5 2 2 2 2 2 2" xfId="29507" xr:uid="{0F2C7187-6943-4C78-9BEE-B634D85C856E}"/>
    <cellStyle name="Normal 5 5 2 2 2 2 3" xfId="21419" xr:uid="{F77656D8-A663-485E-8DFE-286EE943030B}"/>
    <cellStyle name="Normal 5 5 2 2 2 3" xfId="7937" xr:uid="{00000000-0005-0000-0000-00008E160000}"/>
    <cellStyle name="Normal 5 5 2 2 2 3 2" xfId="16025" xr:uid="{7C1B1D77-7CD7-48C1-843B-DF95085CA8D6}"/>
    <cellStyle name="Normal 5 5 2 2 2 3 2 2" xfId="32201" xr:uid="{22B58782-5523-42A6-9955-D2E65ABAACE9}"/>
    <cellStyle name="Normal 5 5 2 2 2 3 3" xfId="24113" xr:uid="{46CB204D-0FD8-4782-88AB-7B0A8CDC8FD3}"/>
    <cellStyle name="Normal 5 5 2 2 2 4" xfId="10635" xr:uid="{3F3CBA27-F9DB-4AFB-B82C-2C60C29F9A20}"/>
    <cellStyle name="Normal 5 5 2 2 2 4 2" xfId="26811" xr:uid="{7562C757-4EC5-4D74-A6CC-B2A2E083D319}"/>
    <cellStyle name="Normal 5 5 2 2 2 5" xfId="18723" xr:uid="{8A26A8F8-21A2-4F11-B038-78FDA214F002}"/>
    <cellStyle name="Normal 5 5 2 2 3" xfId="3896" xr:uid="{00000000-0005-0000-0000-00008F160000}"/>
    <cellStyle name="Normal 5 5 2 2 3 2" xfId="11984" xr:uid="{0CF204B4-0270-4CD0-92AD-B1F689745AF7}"/>
    <cellStyle name="Normal 5 5 2 2 3 2 2" xfId="28160" xr:uid="{9C24F75E-1668-44C2-A6DA-1C8870998499}"/>
    <cellStyle name="Normal 5 5 2 2 3 3" xfId="20072" xr:uid="{B9DC16D5-E493-44C1-A9AC-9CD2A48FF342}"/>
    <cellStyle name="Normal 5 5 2 2 4" xfId="6590" xr:uid="{00000000-0005-0000-0000-000090160000}"/>
    <cellStyle name="Normal 5 5 2 2 4 2" xfId="14678" xr:uid="{7A211443-7F60-47B9-A579-E3B202473F6C}"/>
    <cellStyle name="Normal 5 5 2 2 4 2 2" xfId="30854" xr:uid="{07768689-9459-4B40-92EA-2147CBBC8EF1}"/>
    <cellStyle name="Normal 5 5 2 2 4 3" xfId="22766" xr:uid="{44A1B54C-A4AC-4341-98C3-7354866CCAFD}"/>
    <cellStyle name="Normal 5 5 2 2 5" xfId="9288" xr:uid="{8A33543F-3E79-422D-8766-E4202248B97B}"/>
    <cellStyle name="Normal 5 5 2 2 5 2" xfId="25464" xr:uid="{11EBFA89-528D-4CCD-8956-4E2EA3D58548}"/>
    <cellStyle name="Normal 5 5 2 2 6" xfId="17376" xr:uid="{00B95BAF-F9FB-4E45-A66D-5B5BC44691DB}"/>
    <cellStyle name="Normal 5 5 2 3" xfId="1875" xr:uid="{00000000-0005-0000-0000-000091160000}"/>
    <cellStyle name="Normal 5 5 2 3 2" xfId="4571" xr:uid="{00000000-0005-0000-0000-000092160000}"/>
    <cellStyle name="Normal 5 5 2 3 2 2" xfId="12659" xr:uid="{D00A2B13-132A-45AD-A93D-ED17252D25C1}"/>
    <cellStyle name="Normal 5 5 2 3 2 2 2" xfId="28835" xr:uid="{AFE5B5A8-A801-44ED-8B20-75889A039501}"/>
    <cellStyle name="Normal 5 5 2 3 2 3" xfId="20747" xr:uid="{1CE458A7-6742-4FDA-A5EB-9E2BE9075946}"/>
    <cellStyle name="Normal 5 5 2 3 3" xfId="7265" xr:uid="{00000000-0005-0000-0000-000093160000}"/>
    <cellStyle name="Normal 5 5 2 3 3 2" xfId="15353" xr:uid="{0E0319EE-71F5-4BEA-9B7E-18EC7DF24F1E}"/>
    <cellStyle name="Normal 5 5 2 3 3 2 2" xfId="31529" xr:uid="{FED61130-ED0A-40A0-AFAC-8E50C590D276}"/>
    <cellStyle name="Normal 5 5 2 3 3 3" xfId="23441" xr:uid="{2A7FE63D-DE44-4503-A314-68F7D3858B6B}"/>
    <cellStyle name="Normal 5 5 2 3 4" xfId="9963" xr:uid="{0C062263-965C-4C45-BDE2-51F86A8CA865}"/>
    <cellStyle name="Normal 5 5 2 3 4 2" xfId="26139" xr:uid="{DA9832FF-DDB7-493C-BE06-DBB13DB1A4AB}"/>
    <cellStyle name="Normal 5 5 2 3 5" xfId="18051" xr:uid="{4095A3E9-A366-4104-A6E1-C5E2CC269666}"/>
    <cellStyle name="Normal 5 5 2 4" xfId="3224" xr:uid="{00000000-0005-0000-0000-000094160000}"/>
    <cellStyle name="Normal 5 5 2 4 2" xfId="11312" xr:uid="{408C846A-AC7F-4FE4-A15F-9B2997079F8C}"/>
    <cellStyle name="Normal 5 5 2 4 2 2" xfId="27488" xr:uid="{BE40FAFF-2E59-4526-935A-EB24ACE9D623}"/>
    <cellStyle name="Normal 5 5 2 4 3" xfId="19400" xr:uid="{58107F46-7113-4F6C-A70C-AFCAC9625C4C}"/>
    <cellStyle name="Normal 5 5 2 5" xfId="5918" xr:uid="{00000000-0005-0000-0000-000095160000}"/>
    <cellStyle name="Normal 5 5 2 5 2" xfId="14006" xr:uid="{B4C82B58-3BCB-46E7-864B-C5D7D6B5A4FA}"/>
    <cellStyle name="Normal 5 5 2 5 2 2" xfId="30182" xr:uid="{EEBEA254-6213-4A88-B0AC-13460B3C11B4}"/>
    <cellStyle name="Normal 5 5 2 5 3" xfId="22094" xr:uid="{0480D77B-3F4A-4E15-AF72-0E878E0B1F84}"/>
    <cellStyle name="Normal 5 5 2 6" xfId="8616" xr:uid="{EFA3179D-25FD-4365-A7DB-28E3AB69B18E}"/>
    <cellStyle name="Normal 5 5 2 6 2" xfId="24792" xr:uid="{0B19677D-5257-40F4-B83D-C88BA60EB12E}"/>
    <cellStyle name="Normal 5 5 2 7" xfId="16704" xr:uid="{3F7E52CF-10C5-4B69-891B-1334C763D676}"/>
    <cellStyle name="Normal 5 5 3" xfId="863" xr:uid="{00000000-0005-0000-0000-000096160000}"/>
    <cellStyle name="Normal 5 5 3 2" xfId="2211" xr:uid="{00000000-0005-0000-0000-000097160000}"/>
    <cellStyle name="Normal 5 5 3 2 2" xfId="4907" xr:uid="{00000000-0005-0000-0000-000098160000}"/>
    <cellStyle name="Normal 5 5 3 2 2 2" xfId="12995" xr:uid="{A1F06C06-1B84-4190-A9BD-CEDF2183C764}"/>
    <cellStyle name="Normal 5 5 3 2 2 2 2" xfId="29171" xr:uid="{48746C46-BFED-4534-B285-F3094FFD2A12}"/>
    <cellStyle name="Normal 5 5 3 2 2 3" xfId="21083" xr:uid="{AC020CBA-5C5B-451E-9D36-04CDD42CD467}"/>
    <cellStyle name="Normal 5 5 3 2 3" xfId="7601" xr:uid="{00000000-0005-0000-0000-000099160000}"/>
    <cellStyle name="Normal 5 5 3 2 3 2" xfId="15689" xr:uid="{B25C026B-014E-4A58-9F31-7606AAF5252D}"/>
    <cellStyle name="Normal 5 5 3 2 3 2 2" xfId="31865" xr:uid="{B91AAB82-28F7-4263-AC28-BD6A154FB0ED}"/>
    <cellStyle name="Normal 5 5 3 2 3 3" xfId="23777" xr:uid="{650C086D-9D34-4191-A51C-0C1A02AA88C1}"/>
    <cellStyle name="Normal 5 5 3 2 4" xfId="10299" xr:uid="{0822AF81-E52B-4550-B4EA-1682BEE063D8}"/>
    <cellStyle name="Normal 5 5 3 2 4 2" xfId="26475" xr:uid="{B6D8C331-BD0D-4347-83B8-CCB36C379808}"/>
    <cellStyle name="Normal 5 5 3 2 5" xfId="18387" xr:uid="{39780F15-22C7-4901-BAF2-6BC006A9F478}"/>
    <cellStyle name="Normal 5 5 3 3" xfId="3560" xr:uid="{00000000-0005-0000-0000-00009A160000}"/>
    <cellStyle name="Normal 5 5 3 3 2" xfId="11648" xr:uid="{AF27D99D-9C4B-4BB3-A944-2DCB5F65E320}"/>
    <cellStyle name="Normal 5 5 3 3 2 2" xfId="27824" xr:uid="{8A317759-188D-4664-9BEC-725623C36039}"/>
    <cellStyle name="Normal 5 5 3 3 3" xfId="19736" xr:uid="{9A6CBBC5-0ABC-4A79-9A1E-0134C20FBE2B}"/>
    <cellStyle name="Normal 5 5 3 4" xfId="6254" xr:uid="{00000000-0005-0000-0000-00009B160000}"/>
    <cellStyle name="Normal 5 5 3 4 2" xfId="14342" xr:uid="{EC453566-2769-4CA1-8F13-FD39F8C92033}"/>
    <cellStyle name="Normal 5 5 3 4 2 2" xfId="30518" xr:uid="{9CE8CEFB-C38B-4338-9227-D6621C535F52}"/>
    <cellStyle name="Normal 5 5 3 4 3" xfId="22430" xr:uid="{84D80521-A274-4508-88DE-6A691D49C522}"/>
    <cellStyle name="Normal 5 5 3 5" xfId="8952" xr:uid="{164E2016-E83D-447E-85DA-9281FF25C0D6}"/>
    <cellStyle name="Normal 5 5 3 5 2" xfId="25128" xr:uid="{832E79A2-D469-4372-9ED2-48BC086C7BFE}"/>
    <cellStyle name="Normal 5 5 3 6" xfId="17040" xr:uid="{01DC9BDD-EC1A-4D68-A176-60E43064ED91}"/>
    <cellStyle name="Normal 5 5 4" xfId="1539" xr:uid="{00000000-0005-0000-0000-00009C160000}"/>
    <cellStyle name="Normal 5 5 4 2" xfId="4235" xr:uid="{00000000-0005-0000-0000-00009D160000}"/>
    <cellStyle name="Normal 5 5 4 2 2" xfId="12323" xr:uid="{B3D2F592-3A16-4EE5-AE77-F1DCD9E733EE}"/>
    <cellStyle name="Normal 5 5 4 2 2 2" xfId="28499" xr:uid="{3491D467-BCEE-48C2-8216-D431EB7F0EEB}"/>
    <cellStyle name="Normal 5 5 4 2 3" xfId="20411" xr:uid="{DE66D668-C45A-46CE-A741-C999F3F01350}"/>
    <cellStyle name="Normal 5 5 4 3" xfId="6929" xr:uid="{00000000-0005-0000-0000-00009E160000}"/>
    <cellStyle name="Normal 5 5 4 3 2" xfId="15017" xr:uid="{5D97B525-EF6E-42EC-B10F-2A8A8840E814}"/>
    <cellStyle name="Normal 5 5 4 3 2 2" xfId="31193" xr:uid="{02EE7DCB-F3B5-4D6D-A904-4AA06707DC6A}"/>
    <cellStyle name="Normal 5 5 4 3 3" xfId="23105" xr:uid="{41B58DC3-885E-4415-B9E1-3C31E59FC928}"/>
    <cellStyle name="Normal 5 5 4 4" xfId="9627" xr:uid="{7E934408-BCF0-4071-B017-D5CF682001B6}"/>
    <cellStyle name="Normal 5 5 4 4 2" xfId="25803" xr:uid="{F6AB6276-6EDF-4479-84D6-09B8E7595FB5}"/>
    <cellStyle name="Normal 5 5 4 5" xfId="17715" xr:uid="{32422AB2-6CD5-4B76-B00F-75FF5B2B3056}"/>
    <cellStyle name="Normal 5 5 5" xfId="2888" xr:uid="{00000000-0005-0000-0000-00009F160000}"/>
    <cellStyle name="Normal 5 5 5 2" xfId="10976" xr:uid="{FE2DA360-CB8C-41C9-BD33-953F731F77FC}"/>
    <cellStyle name="Normal 5 5 5 2 2" xfId="27152" xr:uid="{E6365F97-BB8C-47BA-B806-A67A020D0BBA}"/>
    <cellStyle name="Normal 5 5 5 3" xfId="19064" xr:uid="{2979CDDF-65DF-420B-8EFC-A84DB65199AB}"/>
    <cellStyle name="Normal 5 5 6" xfId="5582" xr:uid="{00000000-0005-0000-0000-0000A0160000}"/>
    <cellStyle name="Normal 5 5 6 2" xfId="13670" xr:uid="{2B65DA42-FDBA-4764-89A0-E37C7567677E}"/>
    <cellStyle name="Normal 5 5 6 2 2" xfId="29846" xr:uid="{FE303A14-29B3-4999-9E02-A32BB0C6E88C}"/>
    <cellStyle name="Normal 5 5 6 3" xfId="21758" xr:uid="{D60EF278-AFDF-475A-BC5B-20876B56F6C1}"/>
    <cellStyle name="Normal 5 5 7" xfId="8280" xr:uid="{C5C679F7-01FA-4ADD-918B-F67031859BE4}"/>
    <cellStyle name="Normal 5 5 7 2" xfId="24456" xr:uid="{9E79EB68-7729-4B6D-A0DC-EFCA22833C3A}"/>
    <cellStyle name="Normal 5 5 8" xfId="16368" xr:uid="{BFDAF0FB-3D39-423A-91AA-76DE2069BE9F}"/>
    <cellStyle name="Normal 5 6" xfId="175" xr:uid="{00000000-0005-0000-0000-0000A1160000}"/>
    <cellStyle name="Normal 5 6 2" xfId="563" xr:uid="{00000000-0005-0000-0000-0000A2160000}"/>
    <cellStyle name="Normal 5 6 2 2" xfId="1238" xr:uid="{00000000-0005-0000-0000-0000A3160000}"/>
    <cellStyle name="Normal 5 6 2 2 2" xfId="2586" xr:uid="{00000000-0005-0000-0000-0000A4160000}"/>
    <cellStyle name="Normal 5 6 2 2 2 2" xfId="5282" xr:uid="{00000000-0005-0000-0000-0000A5160000}"/>
    <cellStyle name="Normal 5 6 2 2 2 2 2" xfId="13370" xr:uid="{14C3E2FE-EC9C-456B-9889-138BDD3C95B5}"/>
    <cellStyle name="Normal 5 6 2 2 2 2 2 2" xfId="29546" xr:uid="{146883CD-BFF4-451B-8675-AC8AFF6641C8}"/>
    <cellStyle name="Normal 5 6 2 2 2 2 3" xfId="21458" xr:uid="{8A250EB3-8E23-4D9F-8BC1-074D732DA66A}"/>
    <cellStyle name="Normal 5 6 2 2 2 3" xfId="7976" xr:uid="{00000000-0005-0000-0000-0000A6160000}"/>
    <cellStyle name="Normal 5 6 2 2 2 3 2" xfId="16064" xr:uid="{FBB631EF-5910-4007-91B1-67478CFC6E0D}"/>
    <cellStyle name="Normal 5 6 2 2 2 3 2 2" xfId="32240" xr:uid="{1ED0A01A-1599-46FD-97BB-F936C751F081}"/>
    <cellStyle name="Normal 5 6 2 2 2 3 3" xfId="24152" xr:uid="{D06D7E58-B262-42FA-AB2F-3307D62B4C99}"/>
    <cellStyle name="Normal 5 6 2 2 2 4" xfId="10674" xr:uid="{7FAC0983-2C5E-400E-A64F-102C38A0C0B3}"/>
    <cellStyle name="Normal 5 6 2 2 2 4 2" xfId="26850" xr:uid="{71BFF8D0-955D-4196-B23A-465DCDAC1ADA}"/>
    <cellStyle name="Normal 5 6 2 2 2 5" xfId="18762" xr:uid="{E4602316-F2DB-4821-8808-CC29544F839D}"/>
    <cellStyle name="Normal 5 6 2 2 3" xfId="3935" xr:uid="{00000000-0005-0000-0000-0000A7160000}"/>
    <cellStyle name="Normal 5 6 2 2 3 2" xfId="12023" xr:uid="{5048DAAC-FB87-46F8-ADE1-60658D6CDB38}"/>
    <cellStyle name="Normal 5 6 2 2 3 2 2" xfId="28199" xr:uid="{CBA8D43F-18AC-4043-91EB-C48FD0923CC6}"/>
    <cellStyle name="Normal 5 6 2 2 3 3" xfId="20111" xr:uid="{77E4B9BB-BD6E-4055-89BD-767A3D0706A7}"/>
    <cellStyle name="Normal 5 6 2 2 4" xfId="6629" xr:uid="{00000000-0005-0000-0000-0000A8160000}"/>
    <cellStyle name="Normal 5 6 2 2 4 2" xfId="14717" xr:uid="{E3C42C5C-DBD0-4B89-A92C-078709BCD459}"/>
    <cellStyle name="Normal 5 6 2 2 4 2 2" xfId="30893" xr:uid="{9976392F-C9D0-423B-8C3E-01286F524542}"/>
    <cellStyle name="Normal 5 6 2 2 4 3" xfId="22805" xr:uid="{3E55E42B-C08C-42C7-AC96-912F94E4963A}"/>
    <cellStyle name="Normal 5 6 2 2 5" xfId="9327" xr:uid="{1188544C-AC7C-401D-A78D-B286212B8C56}"/>
    <cellStyle name="Normal 5 6 2 2 5 2" xfId="25503" xr:uid="{95C4902A-DE76-454F-84D4-F8B32240765A}"/>
    <cellStyle name="Normal 5 6 2 2 6" xfId="17415" xr:uid="{EF847D54-6742-4AC7-A2DC-636F535D6317}"/>
    <cellStyle name="Normal 5 6 2 3" xfId="1914" xr:uid="{00000000-0005-0000-0000-0000A9160000}"/>
    <cellStyle name="Normal 5 6 2 3 2" xfId="4610" xr:uid="{00000000-0005-0000-0000-0000AA160000}"/>
    <cellStyle name="Normal 5 6 2 3 2 2" xfId="12698" xr:uid="{2DCC0393-BEE6-4E6E-B48B-0CD85A106EA4}"/>
    <cellStyle name="Normal 5 6 2 3 2 2 2" xfId="28874" xr:uid="{89F77C4C-B8C6-4843-97EA-DADA1522ADFE}"/>
    <cellStyle name="Normal 5 6 2 3 2 3" xfId="20786" xr:uid="{A274AEA9-9779-4304-B939-CB2E10BFFD90}"/>
    <cellStyle name="Normal 5 6 2 3 3" xfId="7304" xr:uid="{00000000-0005-0000-0000-0000AB160000}"/>
    <cellStyle name="Normal 5 6 2 3 3 2" xfId="15392" xr:uid="{7557B9D5-8F9C-403E-9EDB-0F734F90EA1F}"/>
    <cellStyle name="Normal 5 6 2 3 3 2 2" xfId="31568" xr:uid="{EA00D6D0-7BBB-4F4F-B2F1-A7B871A51ED3}"/>
    <cellStyle name="Normal 5 6 2 3 3 3" xfId="23480" xr:uid="{F2B16339-2CA9-409D-91C1-ED2D896D41A3}"/>
    <cellStyle name="Normal 5 6 2 3 4" xfId="10002" xr:uid="{C48BEBEB-1D71-4617-8956-75C3B86A6700}"/>
    <cellStyle name="Normal 5 6 2 3 4 2" xfId="26178" xr:uid="{67C80B67-D1DB-478D-9EFA-2EF6AF76585F}"/>
    <cellStyle name="Normal 5 6 2 3 5" xfId="18090" xr:uid="{CA97F84E-5592-4F6C-B4CC-7FEB6BC7F810}"/>
    <cellStyle name="Normal 5 6 2 4" xfId="3263" xr:uid="{00000000-0005-0000-0000-0000AC160000}"/>
    <cellStyle name="Normal 5 6 2 4 2" xfId="11351" xr:uid="{B672F226-4A7C-4C31-85C7-6ED4D190DCF1}"/>
    <cellStyle name="Normal 5 6 2 4 2 2" xfId="27527" xr:uid="{A22F2B7F-64D3-4E61-B6DB-B868C7191633}"/>
    <cellStyle name="Normal 5 6 2 4 3" xfId="19439" xr:uid="{5DFE8664-D179-442E-8E3F-F6136998AA2B}"/>
    <cellStyle name="Normal 5 6 2 5" xfId="5957" xr:uid="{00000000-0005-0000-0000-0000AD160000}"/>
    <cellStyle name="Normal 5 6 2 5 2" xfId="14045" xr:uid="{0D749D53-8DB2-4A2A-846E-4B8E640FA8CA}"/>
    <cellStyle name="Normal 5 6 2 5 2 2" xfId="30221" xr:uid="{3DD42284-6B59-474A-B1E6-7D838583A111}"/>
    <cellStyle name="Normal 5 6 2 5 3" xfId="22133" xr:uid="{CC701763-51FD-46D2-9D99-D6A5F9E7DA5C}"/>
    <cellStyle name="Normal 5 6 2 6" xfId="8655" xr:uid="{88F42737-E3EF-4B97-8DAF-9746E583EC5C}"/>
    <cellStyle name="Normal 5 6 2 6 2" xfId="24831" xr:uid="{0F2C1FD5-83F6-431A-83E6-0AF8C7126FB4}"/>
    <cellStyle name="Normal 5 6 2 7" xfId="16743" xr:uid="{13E0421C-25C1-45BA-9D6D-86B1541080EA}"/>
    <cellStyle name="Normal 5 6 3" xfId="902" xr:uid="{00000000-0005-0000-0000-0000AE160000}"/>
    <cellStyle name="Normal 5 6 3 2" xfId="2250" xr:uid="{00000000-0005-0000-0000-0000AF160000}"/>
    <cellStyle name="Normal 5 6 3 2 2" xfId="4946" xr:uid="{00000000-0005-0000-0000-0000B0160000}"/>
    <cellStyle name="Normal 5 6 3 2 2 2" xfId="13034" xr:uid="{2F2253B2-CE5A-4589-BE48-2E623F6E0562}"/>
    <cellStyle name="Normal 5 6 3 2 2 2 2" xfId="29210" xr:uid="{9348701C-B498-4E4E-A17E-C67DF544CA73}"/>
    <cellStyle name="Normal 5 6 3 2 2 3" xfId="21122" xr:uid="{A72DAB61-87FA-4690-A522-2F0FB3DF1636}"/>
    <cellStyle name="Normal 5 6 3 2 3" xfId="7640" xr:uid="{00000000-0005-0000-0000-0000B1160000}"/>
    <cellStyle name="Normal 5 6 3 2 3 2" xfId="15728" xr:uid="{DB644889-E53F-44E1-A50D-BD5BA6E27779}"/>
    <cellStyle name="Normal 5 6 3 2 3 2 2" xfId="31904" xr:uid="{48984E9E-67C3-4F33-8F08-0A301D46BE11}"/>
    <cellStyle name="Normal 5 6 3 2 3 3" xfId="23816" xr:uid="{1A95C3B6-D83C-44DA-9969-591F1B9E0390}"/>
    <cellStyle name="Normal 5 6 3 2 4" xfId="10338" xr:uid="{2505633B-99AB-4E77-8BCB-34B464BD1EE3}"/>
    <cellStyle name="Normal 5 6 3 2 4 2" xfId="26514" xr:uid="{B5377AF3-473F-4E50-AD11-19D3F483AB96}"/>
    <cellStyle name="Normal 5 6 3 2 5" xfId="18426" xr:uid="{557D0847-6E03-4F85-9876-57B7D6BB938F}"/>
    <cellStyle name="Normal 5 6 3 3" xfId="3599" xr:uid="{00000000-0005-0000-0000-0000B2160000}"/>
    <cellStyle name="Normal 5 6 3 3 2" xfId="11687" xr:uid="{C90ADC50-DA10-4311-B7BC-47086C26B956}"/>
    <cellStyle name="Normal 5 6 3 3 2 2" xfId="27863" xr:uid="{C27F8758-641E-41A0-8DAE-2403203F7ABE}"/>
    <cellStyle name="Normal 5 6 3 3 3" xfId="19775" xr:uid="{ECBAC31A-39B4-438A-BC99-A29A448CF15B}"/>
    <cellStyle name="Normal 5 6 3 4" xfId="6293" xr:uid="{00000000-0005-0000-0000-0000B3160000}"/>
    <cellStyle name="Normal 5 6 3 4 2" xfId="14381" xr:uid="{FD03BCE3-22FD-4ECF-9694-C46C09045ACE}"/>
    <cellStyle name="Normal 5 6 3 4 2 2" xfId="30557" xr:uid="{3C900581-785F-434F-9C7E-0A04FC0C1605}"/>
    <cellStyle name="Normal 5 6 3 4 3" xfId="22469" xr:uid="{53138BA0-3F25-49DB-9837-96DE4DC7B73B}"/>
    <cellStyle name="Normal 5 6 3 5" xfId="8991" xr:uid="{91FC0148-232A-4A1F-9D40-54C276CE2C08}"/>
    <cellStyle name="Normal 5 6 3 5 2" xfId="25167" xr:uid="{51027EBF-7BFC-42A7-A181-535B19A2E686}"/>
    <cellStyle name="Normal 5 6 3 6" xfId="17079" xr:uid="{A75BF596-180F-456E-92AF-6B92ADB44F97}"/>
    <cellStyle name="Normal 5 6 4" xfId="1578" xr:uid="{00000000-0005-0000-0000-0000B4160000}"/>
    <cellStyle name="Normal 5 6 4 2" xfId="4274" xr:uid="{00000000-0005-0000-0000-0000B5160000}"/>
    <cellStyle name="Normal 5 6 4 2 2" xfId="12362" xr:uid="{549F2A68-BA1E-429A-A93C-48307C5D362E}"/>
    <cellStyle name="Normal 5 6 4 2 2 2" xfId="28538" xr:uid="{9229249D-8C21-489A-B3AA-F471B79A248C}"/>
    <cellStyle name="Normal 5 6 4 2 3" xfId="20450" xr:uid="{AD359697-857A-43A1-B26F-CB31C2750A4C}"/>
    <cellStyle name="Normal 5 6 4 3" xfId="6968" xr:uid="{00000000-0005-0000-0000-0000B6160000}"/>
    <cellStyle name="Normal 5 6 4 3 2" xfId="15056" xr:uid="{82501924-EC52-4FE5-9FD8-CD63E2E9AE99}"/>
    <cellStyle name="Normal 5 6 4 3 2 2" xfId="31232" xr:uid="{B2BC49C2-4285-44F8-A263-CA6B17F2871A}"/>
    <cellStyle name="Normal 5 6 4 3 3" xfId="23144" xr:uid="{7E4B172F-8BFD-4E5F-966E-EEA5CEF4804B}"/>
    <cellStyle name="Normal 5 6 4 4" xfId="9666" xr:uid="{279DD259-48A4-490D-AA29-25F6A0B0BFF6}"/>
    <cellStyle name="Normal 5 6 4 4 2" xfId="25842" xr:uid="{CEF53B4F-51C6-4604-BAD2-44EF6F6C48AE}"/>
    <cellStyle name="Normal 5 6 4 5" xfId="17754" xr:uid="{506172C5-80ED-4E8D-A23D-2D2714254E7A}"/>
    <cellStyle name="Normal 5 6 5" xfId="2927" xr:uid="{00000000-0005-0000-0000-0000B7160000}"/>
    <cellStyle name="Normal 5 6 5 2" xfId="11015" xr:uid="{2A1FC234-36A5-43C6-BB48-F42D461CC1EC}"/>
    <cellStyle name="Normal 5 6 5 2 2" xfId="27191" xr:uid="{85661209-CC2A-44C4-9282-E3EFBEE1BC5E}"/>
    <cellStyle name="Normal 5 6 5 3" xfId="19103" xr:uid="{7AB8EDBD-3923-4622-80D4-E5DA4A7470ED}"/>
    <cellStyle name="Normal 5 6 6" xfId="5621" xr:uid="{00000000-0005-0000-0000-0000B8160000}"/>
    <cellStyle name="Normal 5 6 6 2" xfId="13709" xr:uid="{507184F2-F865-478F-8974-23C8FBA7C7B7}"/>
    <cellStyle name="Normal 5 6 6 2 2" xfId="29885" xr:uid="{319485EF-5955-4072-8667-8711566AB9CF}"/>
    <cellStyle name="Normal 5 6 6 3" xfId="21797" xr:uid="{81E9DF28-CE20-490E-8E11-1FEA372CC0E5}"/>
    <cellStyle name="Normal 5 6 7" xfId="8319" xr:uid="{45B9C86B-2383-4710-B707-764FBB4F9DCA}"/>
    <cellStyle name="Normal 5 6 7 2" xfId="24495" xr:uid="{C76D15F9-2FBB-477B-9081-DA6A9FB46ABD}"/>
    <cellStyle name="Normal 5 6 8" xfId="16407" xr:uid="{FF8005C9-9046-4FCC-B609-095095C9C046}"/>
    <cellStyle name="Normal 5 7" xfId="191" xr:uid="{00000000-0005-0000-0000-0000B9160000}"/>
    <cellStyle name="Normal 5 7 2" xfId="574" xr:uid="{00000000-0005-0000-0000-0000BA160000}"/>
    <cellStyle name="Normal 5 7 2 2" xfId="1249" xr:uid="{00000000-0005-0000-0000-0000BB160000}"/>
    <cellStyle name="Normal 5 7 2 2 2" xfId="2597" xr:uid="{00000000-0005-0000-0000-0000BC160000}"/>
    <cellStyle name="Normal 5 7 2 2 2 2" xfId="5293" xr:uid="{00000000-0005-0000-0000-0000BD160000}"/>
    <cellStyle name="Normal 5 7 2 2 2 2 2" xfId="13381" xr:uid="{1C96E644-AA32-4006-9310-BDF5B71BBC8F}"/>
    <cellStyle name="Normal 5 7 2 2 2 2 2 2" xfId="29557" xr:uid="{2B1A0939-12EF-477A-8337-51D1A4A70540}"/>
    <cellStyle name="Normal 5 7 2 2 2 2 3" xfId="21469" xr:uid="{494661CF-6E64-4EAB-AC94-D9926D0809BC}"/>
    <cellStyle name="Normal 5 7 2 2 2 3" xfId="7987" xr:uid="{00000000-0005-0000-0000-0000BE160000}"/>
    <cellStyle name="Normal 5 7 2 2 2 3 2" xfId="16075" xr:uid="{8B598E4C-83A7-484F-B61C-41BD5716705F}"/>
    <cellStyle name="Normal 5 7 2 2 2 3 2 2" xfId="32251" xr:uid="{DA388573-F715-4BC6-9AD8-8F34B4B793F6}"/>
    <cellStyle name="Normal 5 7 2 2 2 3 3" xfId="24163" xr:uid="{9469C37F-BEE8-4F8F-89F5-3DFA97C789B6}"/>
    <cellStyle name="Normal 5 7 2 2 2 4" xfId="10685" xr:uid="{F73D0A8D-9390-4F7E-9FB8-795F8110858A}"/>
    <cellStyle name="Normal 5 7 2 2 2 4 2" xfId="26861" xr:uid="{D301BEBD-F88C-44DA-B53C-C83F1C508A92}"/>
    <cellStyle name="Normal 5 7 2 2 2 5" xfId="18773" xr:uid="{C31A52AC-1783-47C0-9486-20E29F22AB01}"/>
    <cellStyle name="Normal 5 7 2 2 3" xfId="3946" xr:uid="{00000000-0005-0000-0000-0000BF160000}"/>
    <cellStyle name="Normal 5 7 2 2 3 2" xfId="12034" xr:uid="{E9899F71-037C-46C8-9934-9B8609F438B3}"/>
    <cellStyle name="Normal 5 7 2 2 3 2 2" xfId="28210" xr:uid="{CE8F16A6-7035-4677-B964-12FD860C331E}"/>
    <cellStyle name="Normal 5 7 2 2 3 3" xfId="20122" xr:uid="{8C869A3F-E42D-461F-AAFD-9DF506936315}"/>
    <cellStyle name="Normal 5 7 2 2 4" xfId="6640" xr:uid="{00000000-0005-0000-0000-0000C0160000}"/>
    <cellStyle name="Normal 5 7 2 2 4 2" xfId="14728" xr:uid="{1D6811B6-ADBC-4F40-ACE6-DCFF00DBCBC5}"/>
    <cellStyle name="Normal 5 7 2 2 4 2 2" xfId="30904" xr:uid="{2B7DA787-28FB-4464-AE9A-81344FCB7A2A}"/>
    <cellStyle name="Normal 5 7 2 2 4 3" xfId="22816" xr:uid="{2C46D306-3259-44EA-AD89-BC82A93159E6}"/>
    <cellStyle name="Normal 5 7 2 2 5" xfId="9338" xr:uid="{1C92AB06-9463-4C64-8ACC-CC92D40EC43C}"/>
    <cellStyle name="Normal 5 7 2 2 5 2" xfId="25514" xr:uid="{17C10DFB-80E8-46A5-8067-8CFDEF46F0F3}"/>
    <cellStyle name="Normal 5 7 2 2 6" xfId="17426" xr:uid="{04D47822-169E-46FA-836F-685C7B5C555B}"/>
    <cellStyle name="Normal 5 7 2 3" xfId="1925" xr:uid="{00000000-0005-0000-0000-0000C1160000}"/>
    <cellStyle name="Normal 5 7 2 3 2" xfId="4621" xr:uid="{00000000-0005-0000-0000-0000C2160000}"/>
    <cellStyle name="Normal 5 7 2 3 2 2" xfId="12709" xr:uid="{65CBBE79-2864-4D4D-A974-789AE6C9E569}"/>
    <cellStyle name="Normal 5 7 2 3 2 2 2" xfId="28885" xr:uid="{E6893538-569A-4EE8-9F03-1F1754169D79}"/>
    <cellStyle name="Normal 5 7 2 3 2 3" xfId="20797" xr:uid="{90F63033-07B6-4898-82E3-DB0D621E192F}"/>
    <cellStyle name="Normal 5 7 2 3 3" xfId="7315" xr:uid="{00000000-0005-0000-0000-0000C3160000}"/>
    <cellStyle name="Normal 5 7 2 3 3 2" xfId="15403" xr:uid="{15C6184E-3A18-48FD-99A5-4F79EBF58583}"/>
    <cellStyle name="Normal 5 7 2 3 3 2 2" xfId="31579" xr:uid="{3F9A2E5D-D81E-4D46-B5C1-6EF82F27E672}"/>
    <cellStyle name="Normal 5 7 2 3 3 3" xfId="23491" xr:uid="{7B14C110-8C05-4C13-A8EB-FF6F5FA82EF4}"/>
    <cellStyle name="Normal 5 7 2 3 4" xfId="10013" xr:uid="{41B23922-584D-4E63-884B-4E271CF90737}"/>
    <cellStyle name="Normal 5 7 2 3 4 2" xfId="26189" xr:uid="{CAEA659B-3C83-4E54-89B5-7C05DDBA4CF4}"/>
    <cellStyle name="Normal 5 7 2 3 5" xfId="18101" xr:uid="{2DCE548B-1F3D-48F7-9DF5-42879C9C3A50}"/>
    <cellStyle name="Normal 5 7 2 4" xfId="3274" xr:uid="{00000000-0005-0000-0000-0000C4160000}"/>
    <cellStyle name="Normal 5 7 2 4 2" xfId="11362" xr:uid="{AC0C1BC1-C993-48F2-9ABE-D4511940B32E}"/>
    <cellStyle name="Normal 5 7 2 4 2 2" xfId="27538" xr:uid="{AD13ACEA-391D-434C-8C78-E7CA2C35AF06}"/>
    <cellStyle name="Normal 5 7 2 4 3" xfId="19450" xr:uid="{8BCB4655-2B0A-4CDC-A64D-CC13D89C7F5E}"/>
    <cellStyle name="Normal 5 7 2 5" xfId="5968" xr:uid="{00000000-0005-0000-0000-0000C5160000}"/>
    <cellStyle name="Normal 5 7 2 5 2" xfId="14056" xr:uid="{8F393E9F-26BC-42E9-89BB-0F298F7DCD9D}"/>
    <cellStyle name="Normal 5 7 2 5 2 2" xfId="30232" xr:uid="{8FCDA97B-D915-4657-B8EB-1239CD01BA1A}"/>
    <cellStyle name="Normal 5 7 2 5 3" xfId="22144" xr:uid="{DD05D6FE-9F8C-46A1-9D93-F45581C95880}"/>
    <cellStyle name="Normal 5 7 2 6" xfId="8666" xr:uid="{0FA39D72-58C4-4A5E-824A-7BCA8A9FF7CB}"/>
    <cellStyle name="Normal 5 7 2 6 2" xfId="24842" xr:uid="{5A5C62BE-9CD8-4A0F-A8F2-C3D3BE97A348}"/>
    <cellStyle name="Normal 5 7 2 7" xfId="16754" xr:uid="{C0C8DC44-D209-4050-92E1-64B51F6BE498}"/>
    <cellStyle name="Normal 5 7 3" xfId="913" xr:uid="{00000000-0005-0000-0000-0000C6160000}"/>
    <cellStyle name="Normal 5 7 3 2" xfId="2261" xr:uid="{00000000-0005-0000-0000-0000C7160000}"/>
    <cellStyle name="Normal 5 7 3 2 2" xfId="4957" xr:uid="{00000000-0005-0000-0000-0000C8160000}"/>
    <cellStyle name="Normal 5 7 3 2 2 2" xfId="13045" xr:uid="{0AC82C6D-3C77-4C95-9D33-0D9F32D74166}"/>
    <cellStyle name="Normal 5 7 3 2 2 2 2" xfId="29221" xr:uid="{E6ECA81B-794C-4C07-A148-B79C5B952B12}"/>
    <cellStyle name="Normal 5 7 3 2 2 3" xfId="21133" xr:uid="{809C4831-3C4F-48F2-BB55-6C42B4A66291}"/>
    <cellStyle name="Normal 5 7 3 2 3" xfId="7651" xr:uid="{00000000-0005-0000-0000-0000C9160000}"/>
    <cellStyle name="Normal 5 7 3 2 3 2" xfId="15739" xr:uid="{E91BCEB5-15AB-4076-8C8E-0512F22D749D}"/>
    <cellStyle name="Normal 5 7 3 2 3 2 2" xfId="31915" xr:uid="{6A719C76-8BEC-43B7-9841-08A351293319}"/>
    <cellStyle name="Normal 5 7 3 2 3 3" xfId="23827" xr:uid="{DC9B84E0-83C2-443F-A5E9-E2D4BB133AB9}"/>
    <cellStyle name="Normal 5 7 3 2 4" xfId="10349" xr:uid="{E1F60341-F514-4AAA-AA23-EF248E06D00A}"/>
    <cellStyle name="Normal 5 7 3 2 4 2" xfId="26525" xr:uid="{219DBDF1-FE4A-4BF9-B32F-E76691858A1F}"/>
    <cellStyle name="Normal 5 7 3 2 5" xfId="18437" xr:uid="{F53AF946-BBD1-4F8F-BAF7-44181F4F989B}"/>
    <cellStyle name="Normal 5 7 3 3" xfId="3610" xr:uid="{00000000-0005-0000-0000-0000CA160000}"/>
    <cellStyle name="Normal 5 7 3 3 2" xfId="11698" xr:uid="{C8421438-3350-4733-98C3-315A51BE5BE8}"/>
    <cellStyle name="Normal 5 7 3 3 2 2" xfId="27874" xr:uid="{17C0D058-3D8D-41C3-89E6-CE16743C8F0A}"/>
    <cellStyle name="Normal 5 7 3 3 3" xfId="19786" xr:uid="{E606AC74-0D5B-41E3-8EA5-2BB547AECA7F}"/>
    <cellStyle name="Normal 5 7 3 4" xfId="6304" xr:uid="{00000000-0005-0000-0000-0000CB160000}"/>
    <cellStyle name="Normal 5 7 3 4 2" xfId="14392" xr:uid="{4C709DE2-2234-4ADD-870C-B7B9E2FC95F5}"/>
    <cellStyle name="Normal 5 7 3 4 2 2" xfId="30568" xr:uid="{E473F884-1D5A-468C-8F7D-D2D382748410}"/>
    <cellStyle name="Normal 5 7 3 4 3" xfId="22480" xr:uid="{8EABF72F-E6B6-495D-ABEB-F44F7B2D62F5}"/>
    <cellStyle name="Normal 5 7 3 5" xfId="9002" xr:uid="{975C1206-0B3B-498A-BCC0-B6BF212510B7}"/>
    <cellStyle name="Normal 5 7 3 5 2" xfId="25178" xr:uid="{9D50893D-02EE-49D7-B539-B2F0F083C04E}"/>
    <cellStyle name="Normal 5 7 3 6" xfId="17090" xr:uid="{2B2CCE7B-2169-4C36-9E59-94589FB396D5}"/>
    <cellStyle name="Normal 5 7 4" xfId="1589" xr:uid="{00000000-0005-0000-0000-0000CC160000}"/>
    <cellStyle name="Normal 5 7 4 2" xfId="4285" xr:uid="{00000000-0005-0000-0000-0000CD160000}"/>
    <cellStyle name="Normal 5 7 4 2 2" xfId="12373" xr:uid="{28FA7D59-1C1D-4D73-A757-CF562EC3D6A3}"/>
    <cellStyle name="Normal 5 7 4 2 2 2" xfId="28549" xr:uid="{FC1514AA-E503-4582-A8DC-609FD4BB8011}"/>
    <cellStyle name="Normal 5 7 4 2 3" xfId="20461" xr:uid="{4BE0AFD6-57CA-44CC-B908-AC1EE719AA5B}"/>
    <cellStyle name="Normal 5 7 4 3" xfId="6979" xr:uid="{00000000-0005-0000-0000-0000CE160000}"/>
    <cellStyle name="Normal 5 7 4 3 2" xfId="15067" xr:uid="{D7BD58E6-CA02-458D-8DB8-21086A8F35D6}"/>
    <cellStyle name="Normal 5 7 4 3 2 2" xfId="31243" xr:uid="{BC2AA9CF-FE03-435F-BAA6-FECEBFBB9400}"/>
    <cellStyle name="Normal 5 7 4 3 3" xfId="23155" xr:uid="{ABCC42D3-0BCE-4E56-A9F6-2EBD136CF3E0}"/>
    <cellStyle name="Normal 5 7 4 4" xfId="9677" xr:uid="{18BC3B4F-CB4E-44FB-BB3F-08B8ECD2B64B}"/>
    <cellStyle name="Normal 5 7 4 4 2" xfId="25853" xr:uid="{F3D3FCFC-606A-4B82-9961-3E1F992E1690}"/>
    <cellStyle name="Normal 5 7 4 5" xfId="17765" xr:uid="{470C2F6B-A433-4B5A-A876-44227D6350B6}"/>
    <cellStyle name="Normal 5 7 5" xfId="2938" xr:uid="{00000000-0005-0000-0000-0000CF160000}"/>
    <cellStyle name="Normal 5 7 5 2" xfId="11026" xr:uid="{2FABDCEB-4139-43FA-9CD6-371884B98887}"/>
    <cellStyle name="Normal 5 7 5 2 2" xfId="27202" xr:uid="{FA934EAA-B0CA-4E83-B604-EDB59C62F0FF}"/>
    <cellStyle name="Normal 5 7 5 3" xfId="19114" xr:uid="{905771A1-E2B2-4387-95E4-203F9CEEC0A6}"/>
    <cellStyle name="Normal 5 7 6" xfId="5632" xr:uid="{00000000-0005-0000-0000-0000D0160000}"/>
    <cellStyle name="Normal 5 7 6 2" xfId="13720" xr:uid="{17CBA61B-6A00-4275-A125-8812127562EE}"/>
    <cellStyle name="Normal 5 7 6 2 2" xfId="29896" xr:uid="{56E2FD23-D822-4294-9FD4-C3248E39FD50}"/>
    <cellStyle name="Normal 5 7 6 3" xfId="21808" xr:uid="{B4F8F18D-A8F6-4EDA-94C6-F9B6D59E92E7}"/>
    <cellStyle name="Normal 5 7 7" xfId="8330" xr:uid="{E94D8C01-7C22-4D71-97AE-D9114916B57A}"/>
    <cellStyle name="Normal 5 7 7 2" xfId="24506" xr:uid="{6918FAE2-F02D-4A3D-805A-9E9E117EF6DC}"/>
    <cellStyle name="Normal 5 7 8" xfId="16418" xr:uid="{EB464BDE-C4BF-480A-B975-BDAA2AA669B8}"/>
    <cellStyle name="Normal 5 8" xfId="243" xr:uid="{00000000-0005-0000-0000-0000D1160000}"/>
    <cellStyle name="Normal 5 8 2" xfId="619" xr:uid="{00000000-0005-0000-0000-0000D2160000}"/>
    <cellStyle name="Normal 5 8 2 2" xfId="1294" xr:uid="{00000000-0005-0000-0000-0000D3160000}"/>
    <cellStyle name="Normal 5 8 2 2 2" xfId="2642" xr:uid="{00000000-0005-0000-0000-0000D4160000}"/>
    <cellStyle name="Normal 5 8 2 2 2 2" xfId="5338" xr:uid="{00000000-0005-0000-0000-0000D5160000}"/>
    <cellStyle name="Normal 5 8 2 2 2 2 2" xfId="13426" xr:uid="{26A55CC3-1ECD-4EEE-B005-275AD33E69BC}"/>
    <cellStyle name="Normal 5 8 2 2 2 2 2 2" xfId="29602" xr:uid="{4A211334-16C1-4290-AB7D-FC0EEEAB63C0}"/>
    <cellStyle name="Normal 5 8 2 2 2 2 3" xfId="21514" xr:uid="{C51CCD1D-360F-487C-83B0-09FB0BE09CDE}"/>
    <cellStyle name="Normal 5 8 2 2 2 3" xfId="8032" xr:uid="{00000000-0005-0000-0000-0000D6160000}"/>
    <cellStyle name="Normal 5 8 2 2 2 3 2" xfId="16120" xr:uid="{0AF45FB2-743E-4C15-8B8D-B0961BDC94B1}"/>
    <cellStyle name="Normal 5 8 2 2 2 3 2 2" xfId="32296" xr:uid="{84416CB2-059E-4B8B-9139-EB82E38A44EE}"/>
    <cellStyle name="Normal 5 8 2 2 2 3 3" xfId="24208" xr:uid="{FBD26FF6-87C8-482D-9769-5C81696E9766}"/>
    <cellStyle name="Normal 5 8 2 2 2 4" xfId="10730" xr:uid="{C19DE5EF-57D9-46C2-8E6B-E862211F9227}"/>
    <cellStyle name="Normal 5 8 2 2 2 4 2" xfId="26906" xr:uid="{CBE6D34D-E08D-4A38-B09C-A2FD089E7064}"/>
    <cellStyle name="Normal 5 8 2 2 2 5" xfId="18818" xr:uid="{310FBB1C-D997-4D20-9931-2DC42AB82170}"/>
    <cellStyle name="Normal 5 8 2 2 3" xfId="3991" xr:uid="{00000000-0005-0000-0000-0000D7160000}"/>
    <cellStyle name="Normal 5 8 2 2 3 2" xfId="12079" xr:uid="{4929F9AA-24CC-416C-9C6F-3092064666F9}"/>
    <cellStyle name="Normal 5 8 2 2 3 2 2" xfId="28255" xr:uid="{9DB6E9C8-F44F-41F8-B3CC-3909FA268BDA}"/>
    <cellStyle name="Normal 5 8 2 2 3 3" xfId="20167" xr:uid="{86E90675-B4A3-4565-B9C3-005FF800253D}"/>
    <cellStyle name="Normal 5 8 2 2 4" xfId="6685" xr:uid="{00000000-0005-0000-0000-0000D8160000}"/>
    <cellStyle name="Normal 5 8 2 2 4 2" xfId="14773" xr:uid="{1729B6C4-BF81-41D5-9338-504860083F2D}"/>
    <cellStyle name="Normal 5 8 2 2 4 2 2" xfId="30949" xr:uid="{A04FD13C-2D9D-4F98-894D-0A25B7681F4E}"/>
    <cellStyle name="Normal 5 8 2 2 4 3" xfId="22861" xr:uid="{7DCD80CB-01AF-4296-B113-CB429CF6B585}"/>
    <cellStyle name="Normal 5 8 2 2 5" xfId="9383" xr:uid="{3FA6918A-A51C-49D0-877F-267AF2E29CA3}"/>
    <cellStyle name="Normal 5 8 2 2 5 2" xfId="25559" xr:uid="{D3ABBF14-70B2-4894-A665-3F812A2A8773}"/>
    <cellStyle name="Normal 5 8 2 2 6" xfId="17471" xr:uid="{E73EFBD9-8EDA-46D0-8F58-5E97C4CCF6D6}"/>
    <cellStyle name="Normal 5 8 2 3" xfId="1970" xr:uid="{00000000-0005-0000-0000-0000D9160000}"/>
    <cellStyle name="Normal 5 8 2 3 2" xfId="4666" xr:uid="{00000000-0005-0000-0000-0000DA160000}"/>
    <cellStyle name="Normal 5 8 2 3 2 2" xfId="12754" xr:uid="{3BF28F5D-EAED-4BA3-9541-E6FEEAE3C540}"/>
    <cellStyle name="Normal 5 8 2 3 2 2 2" xfId="28930" xr:uid="{78255307-6CBA-42B8-8196-BD80B6E46968}"/>
    <cellStyle name="Normal 5 8 2 3 2 3" xfId="20842" xr:uid="{CD0CF838-EB7E-47C9-BF29-150795A72A7B}"/>
    <cellStyle name="Normal 5 8 2 3 3" xfId="7360" xr:uid="{00000000-0005-0000-0000-0000DB160000}"/>
    <cellStyle name="Normal 5 8 2 3 3 2" xfId="15448" xr:uid="{6517FD26-A5F8-4CCB-9A65-DD420A9DAD35}"/>
    <cellStyle name="Normal 5 8 2 3 3 2 2" xfId="31624" xr:uid="{037D3457-C9E2-43F1-914B-C1735DBBE872}"/>
    <cellStyle name="Normal 5 8 2 3 3 3" xfId="23536" xr:uid="{DA1DFD6F-481F-41F1-9B34-743AFB28202E}"/>
    <cellStyle name="Normal 5 8 2 3 4" xfId="10058" xr:uid="{1FBE30D7-058B-457B-84F3-5E86ACE8D502}"/>
    <cellStyle name="Normal 5 8 2 3 4 2" xfId="26234" xr:uid="{278F3ACF-A90C-4EAB-A6C6-9799FFCC958F}"/>
    <cellStyle name="Normal 5 8 2 3 5" xfId="18146" xr:uid="{32EBFC01-FE78-462C-8A39-F272D9FDA8A3}"/>
    <cellStyle name="Normal 5 8 2 4" xfId="3319" xr:uid="{00000000-0005-0000-0000-0000DC160000}"/>
    <cellStyle name="Normal 5 8 2 4 2" xfId="11407" xr:uid="{63924AF5-EBA9-4473-8952-478D12D89520}"/>
    <cellStyle name="Normal 5 8 2 4 2 2" xfId="27583" xr:uid="{198FB3F8-865F-4235-9631-A8501C4B2D7F}"/>
    <cellStyle name="Normal 5 8 2 4 3" xfId="19495" xr:uid="{588A4941-6EE7-4DD2-978B-250EFA3B41C7}"/>
    <cellStyle name="Normal 5 8 2 5" xfId="6013" xr:uid="{00000000-0005-0000-0000-0000DD160000}"/>
    <cellStyle name="Normal 5 8 2 5 2" xfId="14101" xr:uid="{77041EEF-41E5-4BA4-8CF3-71BA07B7E0BA}"/>
    <cellStyle name="Normal 5 8 2 5 2 2" xfId="30277" xr:uid="{EED029F4-B04C-4E12-BC60-C9158A157E2A}"/>
    <cellStyle name="Normal 5 8 2 5 3" xfId="22189" xr:uid="{9326A7DD-8D32-4F27-83B2-3C47D1CDF92B}"/>
    <cellStyle name="Normal 5 8 2 6" xfId="8711" xr:uid="{49472C68-9B37-445F-8A64-D8D1F1B6DC2C}"/>
    <cellStyle name="Normal 5 8 2 6 2" xfId="24887" xr:uid="{4D4634D8-9223-4504-B21B-54F7F757C5D9}"/>
    <cellStyle name="Normal 5 8 2 7" xfId="16799" xr:uid="{02E97ABF-9EBA-4E6F-85BC-B4B11410403C}"/>
    <cellStyle name="Normal 5 8 3" xfId="958" xr:uid="{00000000-0005-0000-0000-0000DE160000}"/>
    <cellStyle name="Normal 5 8 3 2" xfId="2306" xr:uid="{00000000-0005-0000-0000-0000DF160000}"/>
    <cellStyle name="Normal 5 8 3 2 2" xfId="5002" xr:uid="{00000000-0005-0000-0000-0000E0160000}"/>
    <cellStyle name="Normal 5 8 3 2 2 2" xfId="13090" xr:uid="{B2A7F499-D604-4F80-AFA9-D024B7C92DCB}"/>
    <cellStyle name="Normal 5 8 3 2 2 2 2" xfId="29266" xr:uid="{CE810506-7C3D-4C0E-8D47-7751ECE1385C}"/>
    <cellStyle name="Normal 5 8 3 2 2 3" xfId="21178" xr:uid="{51D191AE-D2CA-4300-9D2F-544CF9AD29EE}"/>
    <cellStyle name="Normal 5 8 3 2 3" xfId="7696" xr:uid="{00000000-0005-0000-0000-0000E1160000}"/>
    <cellStyle name="Normal 5 8 3 2 3 2" xfId="15784" xr:uid="{4742C598-25F0-44DC-81FE-696A06862BE8}"/>
    <cellStyle name="Normal 5 8 3 2 3 2 2" xfId="31960" xr:uid="{D4A0759A-3E48-4520-A288-A34614CF3702}"/>
    <cellStyle name="Normal 5 8 3 2 3 3" xfId="23872" xr:uid="{5B171801-6824-401A-AA0A-471F4BF7929C}"/>
    <cellStyle name="Normal 5 8 3 2 4" xfId="10394" xr:uid="{C1D7A0F4-8EA7-4801-A273-B6FBF4C70193}"/>
    <cellStyle name="Normal 5 8 3 2 4 2" xfId="26570" xr:uid="{3BDF228E-EE2A-4684-8158-3FD4B1442FF4}"/>
    <cellStyle name="Normal 5 8 3 2 5" xfId="18482" xr:uid="{CCC73AC5-12E0-4AE0-BE94-94EF3645FEC8}"/>
    <cellStyle name="Normal 5 8 3 3" xfId="3655" xr:uid="{00000000-0005-0000-0000-0000E2160000}"/>
    <cellStyle name="Normal 5 8 3 3 2" xfId="11743" xr:uid="{1E479045-1A38-488F-A27A-0E9662E83BE3}"/>
    <cellStyle name="Normal 5 8 3 3 2 2" xfId="27919" xr:uid="{90363AEE-5A46-4738-83C5-7D82107714CE}"/>
    <cellStyle name="Normal 5 8 3 3 3" xfId="19831" xr:uid="{DAADB252-56CD-4FFD-9EB0-4590B9A3C8CF}"/>
    <cellStyle name="Normal 5 8 3 4" xfId="6349" xr:uid="{00000000-0005-0000-0000-0000E3160000}"/>
    <cellStyle name="Normal 5 8 3 4 2" xfId="14437" xr:uid="{8540A5D6-6A94-431D-AEE1-D4C1324E15F2}"/>
    <cellStyle name="Normal 5 8 3 4 2 2" xfId="30613" xr:uid="{DD6E00D2-371F-4FF5-822D-9620F0937E27}"/>
    <cellStyle name="Normal 5 8 3 4 3" xfId="22525" xr:uid="{0FD725E7-E8B9-4B06-86A3-68C47C9FF6C7}"/>
    <cellStyle name="Normal 5 8 3 5" xfId="9047" xr:uid="{0D56A452-1AD8-4F32-8F73-BCACFFBDADE4}"/>
    <cellStyle name="Normal 5 8 3 5 2" xfId="25223" xr:uid="{FF607A0F-BAC0-4BFB-99EE-4621B6DE7ECC}"/>
    <cellStyle name="Normal 5 8 3 6" xfId="17135" xr:uid="{22FD9A11-742E-4D1A-801D-82183F3BE541}"/>
    <cellStyle name="Normal 5 8 4" xfId="1634" xr:uid="{00000000-0005-0000-0000-0000E4160000}"/>
    <cellStyle name="Normal 5 8 4 2" xfId="4330" xr:uid="{00000000-0005-0000-0000-0000E5160000}"/>
    <cellStyle name="Normal 5 8 4 2 2" xfId="12418" xr:uid="{487BC057-8336-40F8-BB63-E5F6362AFB4C}"/>
    <cellStyle name="Normal 5 8 4 2 2 2" xfId="28594" xr:uid="{CF3A56CE-2B88-49F2-A7A0-AB5D29369FE5}"/>
    <cellStyle name="Normal 5 8 4 2 3" xfId="20506" xr:uid="{BB5357DC-9E4B-496C-8E11-14DE77E50FDD}"/>
    <cellStyle name="Normal 5 8 4 3" xfId="7024" xr:uid="{00000000-0005-0000-0000-0000E6160000}"/>
    <cellStyle name="Normal 5 8 4 3 2" xfId="15112" xr:uid="{34B3C13B-8B16-4F41-9749-5516F533774D}"/>
    <cellStyle name="Normal 5 8 4 3 2 2" xfId="31288" xr:uid="{54931108-57CD-4A28-97F3-3B7F27F60851}"/>
    <cellStyle name="Normal 5 8 4 3 3" xfId="23200" xr:uid="{207A756C-E719-47C3-BDE7-EA3730AD1BB6}"/>
    <cellStyle name="Normal 5 8 4 4" xfId="9722" xr:uid="{BA66A351-84E1-4385-B731-7E51F16724EB}"/>
    <cellStyle name="Normal 5 8 4 4 2" xfId="25898" xr:uid="{D9176470-BF41-4F0C-8F18-4893C2125B73}"/>
    <cellStyle name="Normal 5 8 4 5" xfId="17810" xr:uid="{86499FAA-8628-457A-BF02-97248C4F41BB}"/>
    <cellStyle name="Normal 5 8 5" xfId="2983" xr:uid="{00000000-0005-0000-0000-0000E7160000}"/>
    <cellStyle name="Normal 5 8 5 2" xfId="11071" xr:uid="{F6E7656E-A3AE-4A00-820C-C4427BA9E6BC}"/>
    <cellStyle name="Normal 5 8 5 2 2" xfId="27247" xr:uid="{0BFE683B-46CF-48B4-9AFD-1BA5B42B1F1D}"/>
    <cellStyle name="Normal 5 8 5 3" xfId="19159" xr:uid="{00F44551-D484-4B70-9216-9C6E187EA53E}"/>
    <cellStyle name="Normal 5 8 6" xfId="5677" xr:uid="{00000000-0005-0000-0000-0000E8160000}"/>
    <cellStyle name="Normal 5 8 6 2" xfId="13765" xr:uid="{A428FFCE-DCEA-4F5A-AC7A-7C4C91CB0C82}"/>
    <cellStyle name="Normal 5 8 6 2 2" xfId="29941" xr:uid="{2F907ED6-0FE6-4C3B-B0AB-15A3A7D88F3A}"/>
    <cellStyle name="Normal 5 8 6 3" xfId="21853" xr:uid="{832F4F02-81D8-4247-95D3-4F2737D4FD95}"/>
    <cellStyle name="Normal 5 8 7" xfId="8375" xr:uid="{4A692B25-ADFE-4DB1-8EEC-DBC7CD5BB0F9}"/>
    <cellStyle name="Normal 5 8 7 2" xfId="24551" xr:uid="{B4893ECF-B29A-40CA-B8B1-7A4E4496B7B1}"/>
    <cellStyle name="Normal 5 8 8" xfId="16463" xr:uid="{2C39CF64-9E77-4DEF-B4FC-4C62DC8C7696}"/>
    <cellStyle name="Normal 5 9" xfId="281" xr:uid="{00000000-0005-0000-0000-0000E9160000}"/>
    <cellStyle name="Normal 5 9 2" xfId="653" xr:uid="{00000000-0005-0000-0000-0000EA160000}"/>
    <cellStyle name="Normal 5 9 2 2" xfId="1328" xr:uid="{00000000-0005-0000-0000-0000EB160000}"/>
    <cellStyle name="Normal 5 9 2 2 2" xfId="2676" xr:uid="{00000000-0005-0000-0000-0000EC160000}"/>
    <cellStyle name="Normal 5 9 2 2 2 2" xfId="5372" xr:uid="{00000000-0005-0000-0000-0000ED160000}"/>
    <cellStyle name="Normal 5 9 2 2 2 2 2" xfId="13460" xr:uid="{49E73A35-20D7-4385-A410-0E704302C3A6}"/>
    <cellStyle name="Normal 5 9 2 2 2 2 2 2" xfId="29636" xr:uid="{0FB9D5C3-96F6-4E78-812B-CDC22EB1C16A}"/>
    <cellStyle name="Normal 5 9 2 2 2 2 3" xfId="21548" xr:uid="{AEE3095F-7502-402E-B7E1-31AC3292D08B}"/>
    <cellStyle name="Normal 5 9 2 2 2 3" xfId="8066" xr:uid="{00000000-0005-0000-0000-0000EE160000}"/>
    <cellStyle name="Normal 5 9 2 2 2 3 2" xfId="16154" xr:uid="{6DA891EE-7382-41A7-A8ED-99EB1AF981EA}"/>
    <cellStyle name="Normal 5 9 2 2 2 3 2 2" xfId="32330" xr:uid="{8EC2DA1E-2AA2-4971-9ED0-7EBE32351F76}"/>
    <cellStyle name="Normal 5 9 2 2 2 3 3" xfId="24242" xr:uid="{5CF83CD7-5DC1-4CDE-88FC-767128333064}"/>
    <cellStyle name="Normal 5 9 2 2 2 4" xfId="10764" xr:uid="{E5295405-F26D-4973-88C0-BA9E8748713D}"/>
    <cellStyle name="Normal 5 9 2 2 2 4 2" xfId="26940" xr:uid="{C2A82A54-AFFF-4E87-B593-BA6A20539445}"/>
    <cellStyle name="Normal 5 9 2 2 2 5" xfId="18852" xr:uid="{7DB7B5F6-72D0-4E3C-B80F-9DB3716C2161}"/>
    <cellStyle name="Normal 5 9 2 2 3" xfId="4025" xr:uid="{00000000-0005-0000-0000-0000EF160000}"/>
    <cellStyle name="Normal 5 9 2 2 3 2" xfId="12113" xr:uid="{3A67FA84-B663-4A6E-8A14-FA00AC31CDE6}"/>
    <cellStyle name="Normal 5 9 2 2 3 2 2" xfId="28289" xr:uid="{8BCEBE16-C3C0-4FCA-90ED-168CACCAFAD8}"/>
    <cellStyle name="Normal 5 9 2 2 3 3" xfId="20201" xr:uid="{49651E21-BC85-4EFB-8C5B-2FEFC84CB908}"/>
    <cellStyle name="Normal 5 9 2 2 4" xfId="6719" xr:uid="{00000000-0005-0000-0000-0000F0160000}"/>
    <cellStyle name="Normal 5 9 2 2 4 2" xfId="14807" xr:uid="{61DE839A-B5A7-4C39-A5D9-A62DFF9390A4}"/>
    <cellStyle name="Normal 5 9 2 2 4 2 2" xfId="30983" xr:uid="{89E8032F-5336-4A68-9BD1-8D60E69ED57F}"/>
    <cellStyle name="Normal 5 9 2 2 4 3" xfId="22895" xr:uid="{C99263AA-9797-477C-A569-A6E695CD6EE7}"/>
    <cellStyle name="Normal 5 9 2 2 5" xfId="9417" xr:uid="{F06EB1FA-747A-42CF-8AD6-7E680865D737}"/>
    <cellStyle name="Normal 5 9 2 2 5 2" xfId="25593" xr:uid="{A8318EB2-BC36-479B-B141-6124315AB1AC}"/>
    <cellStyle name="Normal 5 9 2 2 6" xfId="17505" xr:uid="{351697F3-3D90-45C4-867D-CB28C235F8B5}"/>
    <cellStyle name="Normal 5 9 2 3" xfId="2004" xr:uid="{00000000-0005-0000-0000-0000F1160000}"/>
    <cellStyle name="Normal 5 9 2 3 2" xfId="4700" xr:uid="{00000000-0005-0000-0000-0000F2160000}"/>
    <cellStyle name="Normal 5 9 2 3 2 2" xfId="12788" xr:uid="{717F5617-F600-469F-A0CD-B2D827993125}"/>
    <cellStyle name="Normal 5 9 2 3 2 2 2" xfId="28964" xr:uid="{76FE2C23-58EF-4417-9300-60CE392DDC3B}"/>
    <cellStyle name="Normal 5 9 2 3 2 3" xfId="20876" xr:uid="{8C5CFE73-656B-4BFE-917C-A9A1B6932E52}"/>
    <cellStyle name="Normal 5 9 2 3 3" xfId="7394" xr:uid="{00000000-0005-0000-0000-0000F3160000}"/>
    <cellStyle name="Normal 5 9 2 3 3 2" xfId="15482" xr:uid="{C6D025CE-75FF-43DD-88C6-67390E3A5211}"/>
    <cellStyle name="Normal 5 9 2 3 3 2 2" xfId="31658" xr:uid="{22DD5C18-47E0-4701-8009-9329CDDB3516}"/>
    <cellStyle name="Normal 5 9 2 3 3 3" xfId="23570" xr:uid="{B5CEB577-145F-4064-8110-44E36AA2934D}"/>
    <cellStyle name="Normal 5 9 2 3 4" xfId="10092" xr:uid="{0DD28F15-265A-4CE5-8D5E-0174A9BA290A}"/>
    <cellStyle name="Normal 5 9 2 3 4 2" xfId="26268" xr:uid="{2B22BC01-2BA1-44C8-8D71-F0EC9BC36B99}"/>
    <cellStyle name="Normal 5 9 2 3 5" xfId="18180" xr:uid="{BFC0167C-7D5E-4CB2-B2A2-A6141C5675EE}"/>
    <cellStyle name="Normal 5 9 2 4" xfId="3353" xr:uid="{00000000-0005-0000-0000-0000F4160000}"/>
    <cellStyle name="Normal 5 9 2 4 2" xfId="11441" xr:uid="{1A89C612-7A25-439B-AF55-459FCC6E141E}"/>
    <cellStyle name="Normal 5 9 2 4 2 2" xfId="27617" xr:uid="{09CDAF69-072A-4E7C-8943-2AEA66333DE2}"/>
    <cellStyle name="Normal 5 9 2 4 3" xfId="19529" xr:uid="{8A91C7D3-9FBA-484E-8CD7-AA905E567B73}"/>
    <cellStyle name="Normal 5 9 2 5" xfId="6047" xr:uid="{00000000-0005-0000-0000-0000F5160000}"/>
    <cellStyle name="Normal 5 9 2 5 2" xfId="14135" xr:uid="{053874D1-4FCD-405B-9F1A-AD0C337CC1A4}"/>
    <cellStyle name="Normal 5 9 2 5 2 2" xfId="30311" xr:uid="{3DB19507-A987-4D04-BFA2-62E7E5006B95}"/>
    <cellStyle name="Normal 5 9 2 5 3" xfId="22223" xr:uid="{04DFF500-ACDF-4CCF-BAF7-6C1792988F6D}"/>
    <cellStyle name="Normal 5 9 2 6" xfId="8745" xr:uid="{A4D5C2E1-3FBE-406C-9A8C-90673EFA20C7}"/>
    <cellStyle name="Normal 5 9 2 6 2" xfId="24921" xr:uid="{B6C9F633-0C09-4F7C-8B67-0B4A7847155F}"/>
    <cellStyle name="Normal 5 9 2 7" xfId="16833" xr:uid="{74B1714A-7605-410E-911C-D00821298C3B}"/>
    <cellStyle name="Normal 5 9 3" xfId="992" xr:uid="{00000000-0005-0000-0000-0000F6160000}"/>
    <cellStyle name="Normal 5 9 3 2" xfId="2340" xr:uid="{00000000-0005-0000-0000-0000F7160000}"/>
    <cellStyle name="Normal 5 9 3 2 2" xfId="5036" xr:uid="{00000000-0005-0000-0000-0000F8160000}"/>
    <cellStyle name="Normal 5 9 3 2 2 2" xfId="13124" xr:uid="{8F0A90BB-E027-485F-81B3-8FD4624D3934}"/>
    <cellStyle name="Normal 5 9 3 2 2 2 2" xfId="29300" xr:uid="{CA828005-E03B-4239-8BAF-5F455704C63A}"/>
    <cellStyle name="Normal 5 9 3 2 2 3" xfId="21212" xr:uid="{3977BBAC-7594-4D33-A735-5D2E684DF2D4}"/>
    <cellStyle name="Normal 5 9 3 2 3" xfId="7730" xr:uid="{00000000-0005-0000-0000-0000F9160000}"/>
    <cellStyle name="Normal 5 9 3 2 3 2" xfId="15818" xr:uid="{BD22026D-1A07-434D-82CC-F70B9B83C743}"/>
    <cellStyle name="Normal 5 9 3 2 3 2 2" xfId="31994" xr:uid="{0F4D8638-C4CE-424D-8A2F-880EC5E0BBC7}"/>
    <cellStyle name="Normal 5 9 3 2 3 3" xfId="23906" xr:uid="{896C246D-7597-4949-BE0A-A38292FE8BB3}"/>
    <cellStyle name="Normal 5 9 3 2 4" xfId="10428" xr:uid="{8148B887-5403-4950-A101-9BC19A974CD9}"/>
    <cellStyle name="Normal 5 9 3 2 4 2" xfId="26604" xr:uid="{DE3BEFE0-5AC4-4BD6-B6AF-F14E1FD98193}"/>
    <cellStyle name="Normal 5 9 3 2 5" xfId="18516" xr:uid="{E97EFBDD-1BF5-4BFD-AB57-E792877F1EAF}"/>
    <cellStyle name="Normal 5 9 3 3" xfId="3689" xr:uid="{00000000-0005-0000-0000-0000FA160000}"/>
    <cellStyle name="Normal 5 9 3 3 2" xfId="11777" xr:uid="{71BE05D8-45E8-4092-8AA9-185612202969}"/>
    <cellStyle name="Normal 5 9 3 3 2 2" xfId="27953" xr:uid="{DC7C9A78-4052-43D7-8331-6DF5051F5879}"/>
    <cellStyle name="Normal 5 9 3 3 3" xfId="19865" xr:uid="{F5AA4530-36D1-456F-BD99-0C85F6DA1168}"/>
    <cellStyle name="Normal 5 9 3 4" xfId="6383" xr:uid="{00000000-0005-0000-0000-0000FB160000}"/>
    <cellStyle name="Normal 5 9 3 4 2" xfId="14471" xr:uid="{FAFB114D-1CE3-47DC-8C3F-7F0836CBC5A4}"/>
    <cellStyle name="Normal 5 9 3 4 2 2" xfId="30647" xr:uid="{7434DA17-F19F-4BC6-B72F-2715D7A194C0}"/>
    <cellStyle name="Normal 5 9 3 4 3" xfId="22559" xr:uid="{FA0EE38B-3BC8-4243-B98B-473170644DF5}"/>
    <cellStyle name="Normal 5 9 3 5" xfId="9081" xr:uid="{0BF6FB7A-46F2-4BD3-8DAE-0ED966AFFBDD}"/>
    <cellStyle name="Normal 5 9 3 5 2" xfId="25257" xr:uid="{208269A4-F7FC-4098-9070-5D10F50EEAB9}"/>
    <cellStyle name="Normal 5 9 3 6" xfId="17169" xr:uid="{1724F425-004E-4A5B-804C-2E2D86EF98AC}"/>
    <cellStyle name="Normal 5 9 4" xfId="1668" xr:uid="{00000000-0005-0000-0000-0000FC160000}"/>
    <cellStyle name="Normal 5 9 4 2" xfId="4364" xr:uid="{00000000-0005-0000-0000-0000FD160000}"/>
    <cellStyle name="Normal 5 9 4 2 2" xfId="12452" xr:uid="{2074E187-E1E6-4933-8B97-2055B38919FD}"/>
    <cellStyle name="Normal 5 9 4 2 2 2" xfId="28628" xr:uid="{05ED377E-3219-41DB-AD32-72AEB87A92D1}"/>
    <cellStyle name="Normal 5 9 4 2 3" xfId="20540" xr:uid="{737F8701-181D-426C-ABAE-97BD9AB3DEB2}"/>
    <cellStyle name="Normal 5 9 4 3" xfId="7058" xr:uid="{00000000-0005-0000-0000-0000FE160000}"/>
    <cellStyle name="Normal 5 9 4 3 2" xfId="15146" xr:uid="{CC655E22-F78F-49D9-A02B-FFB065D07679}"/>
    <cellStyle name="Normal 5 9 4 3 2 2" xfId="31322" xr:uid="{13F3366E-889E-4CE5-BAC3-3FAB7CB48259}"/>
    <cellStyle name="Normal 5 9 4 3 3" xfId="23234" xr:uid="{A204B491-14A2-4A6F-9BC1-2DBE2DA3CA41}"/>
    <cellStyle name="Normal 5 9 4 4" xfId="9756" xr:uid="{072FAAFA-31F1-446A-BD18-084D68378162}"/>
    <cellStyle name="Normal 5 9 4 4 2" xfId="25932" xr:uid="{34450987-071F-4CD9-90CF-D0BFECAD6A2D}"/>
    <cellStyle name="Normal 5 9 4 5" xfId="17844" xr:uid="{EA28136A-29D7-4742-9D86-5851446A271B}"/>
    <cellStyle name="Normal 5 9 5" xfId="3017" xr:uid="{00000000-0005-0000-0000-0000FF160000}"/>
    <cellStyle name="Normal 5 9 5 2" xfId="11105" xr:uid="{D0166745-9321-41FC-AB6B-6CD70038FC2B}"/>
    <cellStyle name="Normal 5 9 5 2 2" xfId="27281" xr:uid="{424FC612-0C28-4460-8791-45AFD1C2B6DE}"/>
    <cellStyle name="Normal 5 9 5 3" xfId="19193" xr:uid="{DCF3744E-6DF8-4051-8328-CB88C973A808}"/>
    <cellStyle name="Normal 5 9 6" xfId="5711" xr:uid="{00000000-0005-0000-0000-000000170000}"/>
    <cellStyle name="Normal 5 9 6 2" xfId="13799" xr:uid="{B4C300B4-832C-41D5-995C-DB26CD0A9DC8}"/>
    <cellStyle name="Normal 5 9 6 2 2" xfId="29975" xr:uid="{8308F82F-B10C-423A-BC50-3181B4BCE9DE}"/>
    <cellStyle name="Normal 5 9 6 3" xfId="21887" xr:uid="{0159F116-7BFC-4987-889E-549F6F145FEB}"/>
    <cellStyle name="Normal 5 9 7" xfId="8409" xr:uid="{B75BC018-6B4D-490B-877E-C2FD199B5E1E}"/>
    <cellStyle name="Normal 5 9 7 2" xfId="24585" xr:uid="{78EED7DD-3485-4FCB-8617-BDC1CA2B741B}"/>
    <cellStyle name="Normal 5 9 8" xfId="16497" xr:uid="{F2D1BB38-4EFD-4C36-B2F1-510459BB93F7}"/>
    <cellStyle name="Normal 6" xfId="20" xr:uid="{00000000-0005-0000-0000-000001170000}"/>
    <cellStyle name="Normal 7" xfId="26" xr:uid="{00000000-0005-0000-0000-000002170000}"/>
    <cellStyle name="Normal 7 10" xfId="212" xr:uid="{00000000-0005-0000-0000-000003170000}"/>
    <cellStyle name="Normal 7 10 2" xfId="594" xr:uid="{00000000-0005-0000-0000-000004170000}"/>
    <cellStyle name="Normal 7 10 2 2" xfId="1269" xr:uid="{00000000-0005-0000-0000-000005170000}"/>
    <cellStyle name="Normal 7 10 2 2 2" xfId="2617" xr:uid="{00000000-0005-0000-0000-000006170000}"/>
    <cellStyle name="Normal 7 10 2 2 2 2" xfId="5313" xr:uid="{00000000-0005-0000-0000-000007170000}"/>
    <cellStyle name="Normal 7 10 2 2 2 2 2" xfId="13401" xr:uid="{788F9958-8630-4234-9F3E-9C3FB6CD6586}"/>
    <cellStyle name="Normal 7 10 2 2 2 2 2 2" xfId="29577" xr:uid="{F0FC0F9E-8C7A-4E18-8331-4CBC7AA5F853}"/>
    <cellStyle name="Normal 7 10 2 2 2 2 3" xfId="21489" xr:uid="{3AEB32F5-1460-4C2D-B13D-287B8D4617A7}"/>
    <cellStyle name="Normal 7 10 2 2 2 3" xfId="8007" xr:uid="{00000000-0005-0000-0000-000008170000}"/>
    <cellStyle name="Normal 7 10 2 2 2 3 2" xfId="16095" xr:uid="{47FD9418-A8C5-4703-B322-1459B234472B}"/>
    <cellStyle name="Normal 7 10 2 2 2 3 2 2" xfId="32271" xr:uid="{FD2499CD-755D-48EF-86DB-203DED72D9EF}"/>
    <cellStyle name="Normal 7 10 2 2 2 3 3" xfId="24183" xr:uid="{33F574AE-7C64-454F-B354-D9C7D2F6DD22}"/>
    <cellStyle name="Normal 7 10 2 2 2 4" xfId="10705" xr:uid="{E083100C-FB70-4FE2-9177-0CA8B2945413}"/>
    <cellStyle name="Normal 7 10 2 2 2 4 2" xfId="26881" xr:uid="{FA2283F5-A8C5-453E-88F0-833F1834415D}"/>
    <cellStyle name="Normal 7 10 2 2 2 5" xfId="18793" xr:uid="{045CE2B8-B990-40C5-8EEF-56730B99269B}"/>
    <cellStyle name="Normal 7 10 2 2 3" xfId="3966" xr:uid="{00000000-0005-0000-0000-000009170000}"/>
    <cellStyle name="Normal 7 10 2 2 3 2" xfId="12054" xr:uid="{AEBEFBBB-5D12-4274-8D5A-643973239049}"/>
    <cellStyle name="Normal 7 10 2 2 3 2 2" xfId="28230" xr:uid="{30F347FE-628F-4F63-B1A6-8D49A7CC5774}"/>
    <cellStyle name="Normal 7 10 2 2 3 3" xfId="20142" xr:uid="{6C6F4216-30B7-4744-A005-7D724F2DB0E4}"/>
    <cellStyle name="Normal 7 10 2 2 4" xfId="6660" xr:uid="{00000000-0005-0000-0000-00000A170000}"/>
    <cellStyle name="Normal 7 10 2 2 4 2" xfId="14748" xr:uid="{463338BF-3AD0-4B0E-A046-83C07223BEB5}"/>
    <cellStyle name="Normal 7 10 2 2 4 2 2" xfId="30924" xr:uid="{84F67B2C-AFB2-472B-B641-6FF83035B33B}"/>
    <cellStyle name="Normal 7 10 2 2 4 3" xfId="22836" xr:uid="{92D920E2-F95F-4250-8C13-C035C5877B9B}"/>
    <cellStyle name="Normal 7 10 2 2 5" xfId="9358" xr:uid="{63F29F72-0252-401E-9686-47FC2BF6B1AE}"/>
    <cellStyle name="Normal 7 10 2 2 5 2" xfId="25534" xr:uid="{8118A814-F0C7-4FF3-8C27-F6C93D9A1854}"/>
    <cellStyle name="Normal 7 10 2 2 6" xfId="17446" xr:uid="{B1EF6363-1053-462F-83AF-94BD2B28BB77}"/>
    <cellStyle name="Normal 7 10 2 3" xfId="1945" xr:uid="{00000000-0005-0000-0000-00000B170000}"/>
    <cellStyle name="Normal 7 10 2 3 2" xfId="4641" xr:uid="{00000000-0005-0000-0000-00000C170000}"/>
    <cellStyle name="Normal 7 10 2 3 2 2" xfId="12729" xr:uid="{9C9E3C04-E9F8-4CDD-BE2D-EEB32AE146DB}"/>
    <cellStyle name="Normal 7 10 2 3 2 2 2" xfId="28905" xr:uid="{15986750-5086-4A27-9BAB-AE267B45AC04}"/>
    <cellStyle name="Normal 7 10 2 3 2 3" xfId="20817" xr:uid="{FA2C0C32-1295-41BD-8D6E-7EDB12071F2F}"/>
    <cellStyle name="Normal 7 10 2 3 3" xfId="7335" xr:uid="{00000000-0005-0000-0000-00000D170000}"/>
    <cellStyle name="Normal 7 10 2 3 3 2" xfId="15423" xr:uid="{545541F0-5A31-4F18-9812-476227F03FBA}"/>
    <cellStyle name="Normal 7 10 2 3 3 2 2" xfId="31599" xr:uid="{A02DA563-26E5-4782-A54B-4147EF5E55CD}"/>
    <cellStyle name="Normal 7 10 2 3 3 3" xfId="23511" xr:uid="{4ED39674-3F96-45B6-804F-ED771A4E984D}"/>
    <cellStyle name="Normal 7 10 2 3 4" xfId="10033" xr:uid="{9E9FF6F5-18E0-45F7-B56A-7EAABCC58E72}"/>
    <cellStyle name="Normal 7 10 2 3 4 2" xfId="26209" xr:uid="{44AACE4D-79C7-4B09-AF40-051300B9D79B}"/>
    <cellStyle name="Normal 7 10 2 3 5" xfId="18121" xr:uid="{AD58E637-47C1-4F7B-96DE-4ADDFF93F491}"/>
    <cellStyle name="Normal 7 10 2 4" xfId="3294" xr:uid="{00000000-0005-0000-0000-00000E170000}"/>
    <cellStyle name="Normal 7 10 2 4 2" xfId="11382" xr:uid="{816F187B-AF05-4B4C-A823-BA5966649479}"/>
    <cellStyle name="Normal 7 10 2 4 2 2" xfId="27558" xr:uid="{3CDA3F07-3AC4-4557-9579-DAFCF78478F1}"/>
    <cellStyle name="Normal 7 10 2 4 3" xfId="19470" xr:uid="{5046050A-50BE-4B21-BB9F-6F402E072A97}"/>
    <cellStyle name="Normal 7 10 2 5" xfId="5988" xr:uid="{00000000-0005-0000-0000-00000F170000}"/>
    <cellStyle name="Normal 7 10 2 5 2" xfId="14076" xr:uid="{F89A5D43-CE7B-42E7-99CB-C3B83335C754}"/>
    <cellStyle name="Normal 7 10 2 5 2 2" xfId="30252" xr:uid="{C4A06AEA-341B-4182-91A9-B90BED6C2D30}"/>
    <cellStyle name="Normal 7 10 2 5 3" xfId="22164" xr:uid="{01FFC856-69C0-46E9-A675-9CC6B73AAA90}"/>
    <cellStyle name="Normal 7 10 2 6" xfId="8686" xr:uid="{D849864D-CF44-4896-A29A-C19708CA9744}"/>
    <cellStyle name="Normal 7 10 2 6 2" xfId="24862" xr:uid="{70B5285D-D59B-48D0-93C0-259EEBCA5DA1}"/>
    <cellStyle name="Normal 7 10 2 7" xfId="16774" xr:uid="{8A8E0140-54A6-423D-A8FC-0FD5072E0666}"/>
    <cellStyle name="Normal 7 10 3" xfId="933" xr:uid="{00000000-0005-0000-0000-000010170000}"/>
    <cellStyle name="Normal 7 10 3 2" xfId="2281" xr:uid="{00000000-0005-0000-0000-000011170000}"/>
    <cellStyle name="Normal 7 10 3 2 2" xfId="4977" xr:uid="{00000000-0005-0000-0000-000012170000}"/>
    <cellStyle name="Normal 7 10 3 2 2 2" xfId="13065" xr:uid="{7CF1DB4D-EA0E-4874-8955-DEF008AAF6B5}"/>
    <cellStyle name="Normal 7 10 3 2 2 2 2" xfId="29241" xr:uid="{DFF21BD4-46A5-42F7-8180-788C05C7492B}"/>
    <cellStyle name="Normal 7 10 3 2 2 3" xfId="21153" xr:uid="{27FBED0C-AD3D-4127-B445-804D07804DB8}"/>
    <cellStyle name="Normal 7 10 3 2 3" xfId="7671" xr:uid="{00000000-0005-0000-0000-000013170000}"/>
    <cellStyle name="Normal 7 10 3 2 3 2" xfId="15759" xr:uid="{A60B7C50-3A09-45BA-8ED2-B49E080C08ED}"/>
    <cellStyle name="Normal 7 10 3 2 3 2 2" xfId="31935" xr:uid="{A939732F-287B-431C-A2E8-8EE0E3975638}"/>
    <cellStyle name="Normal 7 10 3 2 3 3" xfId="23847" xr:uid="{08240E22-4D5E-40FB-8B1C-6F58B9169B1C}"/>
    <cellStyle name="Normal 7 10 3 2 4" xfId="10369" xr:uid="{E5059B11-E5C6-412A-A3FE-AF8C143EEA77}"/>
    <cellStyle name="Normal 7 10 3 2 4 2" xfId="26545" xr:uid="{4A9AED1D-724F-42CC-B5A2-267A5FF1E0F5}"/>
    <cellStyle name="Normal 7 10 3 2 5" xfId="18457" xr:uid="{03ACDC72-C62A-4E5C-9B87-75CDCB5C4E57}"/>
    <cellStyle name="Normal 7 10 3 3" xfId="3630" xr:uid="{00000000-0005-0000-0000-000014170000}"/>
    <cellStyle name="Normal 7 10 3 3 2" xfId="11718" xr:uid="{EAFD907E-EA4B-4C9C-B5C9-A36500D7713F}"/>
    <cellStyle name="Normal 7 10 3 3 2 2" xfId="27894" xr:uid="{AE57B88B-755E-4A59-88BE-82A6760A3069}"/>
    <cellStyle name="Normal 7 10 3 3 3" xfId="19806" xr:uid="{EA550F5E-1273-4031-95DB-471AFC3EDB3F}"/>
    <cellStyle name="Normal 7 10 3 4" xfId="6324" xr:uid="{00000000-0005-0000-0000-000015170000}"/>
    <cellStyle name="Normal 7 10 3 4 2" xfId="14412" xr:uid="{B65AD6B0-4988-4046-B830-36FD8FC75A67}"/>
    <cellStyle name="Normal 7 10 3 4 2 2" xfId="30588" xr:uid="{AF21D93A-5C42-485E-9E0F-8F75319827A6}"/>
    <cellStyle name="Normal 7 10 3 4 3" xfId="22500" xr:uid="{BC54F8AF-F9AD-45E4-A039-E34AE784CD4B}"/>
    <cellStyle name="Normal 7 10 3 5" xfId="9022" xr:uid="{10903953-1DDB-4125-ABA7-FAD19D205BDB}"/>
    <cellStyle name="Normal 7 10 3 5 2" xfId="25198" xr:uid="{BFE47CB6-27B7-4857-BD23-797ACF2855F1}"/>
    <cellStyle name="Normal 7 10 3 6" xfId="17110" xr:uid="{E30C30AF-0BB8-4846-92A5-13403FE2833D}"/>
    <cellStyle name="Normal 7 10 4" xfId="1609" xr:uid="{00000000-0005-0000-0000-000016170000}"/>
    <cellStyle name="Normal 7 10 4 2" xfId="4305" xr:uid="{00000000-0005-0000-0000-000017170000}"/>
    <cellStyle name="Normal 7 10 4 2 2" xfId="12393" xr:uid="{5CC3D693-2B4B-4ACB-ABE6-1CACA0257E1D}"/>
    <cellStyle name="Normal 7 10 4 2 2 2" xfId="28569" xr:uid="{9CEE4AD8-F14E-43DF-BF6A-183FAB521D67}"/>
    <cellStyle name="Normal 7 10 4 2 3" xfId="20481" xr:uid="{A4AA4EAB-90DF-41DC-A44E-BEB3BC9F0CCB}"/>
    <cellStyle name="Normal 7 10 4 3" xfId="6999" xr:uid="{00000000-0005-0000-0000-000018170000}"/>
    <cellStyle name="Normal 7 10 4 3 2" xfId="15087" xr:uid="{7F8A012D-3134-4A3F-A29D-236CFCDCCE52}"/>
    <cellStyle name="Normal 7 10 4 3 2 2" xfId="31263" xr:uid="{D2774FA3-2B02-4E2A-AA5B-AB8554F5DA1D}"/>
    <cellStyle name="Normal 7 10 4 3 3" xfId="23175" xr:uid="{952EC227-0DD8-4FAD-8C51-531B72B5338E}"/>
    <cellStyle name="Normal 7 10 4 4" xfId="9697" xr:uid="{5911EEA7-FA05-499A-BC1D-B5276CBE0DC9}"/>
    <cellStyle name="Normal 7 10 4 4 2" xfId="25873" xr:uid="{93615CEE-FA38-4DC5-BDFD-C2E247088A1E}"/>
    <cellStyle name="Normal 7 10 4 5" xfId="17785" xr:uid="{8FFD9EA5-10CF-419E-8844-7D64CC19C49B}"/>
    <cellStyle name="Normal 7 10 5" xfId="2958" xr:uid="{00000000-0005-0000-0000-000019170000}"/>
    <cellStyle name="Normal 7 10 5 2" xfId="11046" xr:uid="{EDD083A1-BB32-42DA-8EE4-C111DAF680DC}"/>
    <cellStyle name="Normal 7 10 5 2 2" xfId="27222" xr:uid="{39101E0A-A67A-40D7-9E5A-9313B869594B}"/>
    <cellStyle name="Normal 7 10 5 3" xfId="19134" xr:uid="{C744D6EC-25EC-442F-803D-8029D35F6EFC}"/>
    <cellStyle name="Normal 7 10 6" xfId="5652" xr:uid="{00000000-0005-0000-0000-00001A170000}"/>
    <cellStyle name="Normal 7 10 6 2" xfId="13740" xr:uid="{C08B77DF-22DC-4A62-BBC7-A2712DC8DA18}"/>
    <cellStyle name="Normal 7 10 6 2 2" xfId="29916" xr:uid="{C3982577-0C76-4D7C-9A03-1C272BF3C1AD}"/>
    <cellStyle name="Normal 7 10 6 3" xfId="21828" xr:uid="{D6CC5DA1-6180-455B-9D71-05F12E58E16A}"/>
    <cellStyle name="Normal 7 10 7" xfId="8350" xr:uid="{42122B1A-B137-492F-8674-004B6909BC44}"/>
    <cellStyle name="Normal 7 10 7 2" xfId="24526" xr:uid="{A61F120A-C998-4449-BCA8-E9CD19BACA25}"/>
    <cellStyle name="Normal 7 10 8" xfId="16438" xr:uid="{4AA22EB3-177E-4A61-8822-22249472A39A}"/>
    <cellStyle name="Normal 7 11" xfId="366" xr:uid="{00000000-0005-0000-0000-00001B170000}"/>
    <cellStyle name="Normal 7 11 2" xfId="720" xr:uid="{00000000-0005-0000-0000-00001C170000}"/>
    <cellStyle name="Normal 7 11 2 2" xfId="1395" xr:uid="{00000000-0005-0000-0000-00001D170000}"/>
    <cellStyle name="Normal 7 11 2 2 2" xfId="2743" xr:uid="{00000000-0005-0000-0000-00001E170000}"/>
    <cellStyle name="Normal 7 11 2 2 2 2" xfId="5439" xr:uid="{00000000-0005-0000-0000-00001F170000}"/>
    <cellStyle name="Normal 7 11 2 2 2 2 2" xfId="13527" xr:uid="{DC749039-97C9-4781-80C4-DAB06691719E}"/>
    <cellStyle name="Normal 7 11 2 2 2 2 2 2" xfId="29703" xr:uid="{0D1C50BC-C3D1-45EF-9212-17CEBB2B9929}"/>
    <cellStyle name="Normal 7 11 2 2 2 2 3" xfId="21615" xr:uid="{EA8AE3FE-1E1B-4579-B523-6565A85D50BF}"/>
    <cellStyle name="Normal 7 11 2 2 2 3" xfId="8133" xr:uid="{00000000-0005-0000-0000-000020170000}"/>
    <cellStyle name="Normal 7 11 2 2 2 3 2" xfId="16221" xr:uid="{0E2407A9-BE69-4FE4-8BD1-70133337DF84}"/>
    <cellStyle name="Normal 7 11 2 2 2 3 2 2" xfId="32397" xr:uid="{08F97D8F-BCBA-469F-8C20-321887EE4CE2}"/>
    <cellStyle name="Normal 7 11 2 2 2 3 3" xfId="24309" xr:uid="{0BC18F80-EE2E-4AA6-A420-AC7C3546CA5E}"/>
    <cellStyle name="Normal 7 11 2 2 2 4" xfId="10831" xr:uid="{12E27189-CDC5-4796-855B-83DB7C52C244}"/>
    <cellStyle name="Normal 7 11 2 2 2 4 2" xfId="27007" xr:uid="{EC334EFD-23FF-4F5E-8E5C-A84E7CCC5797}"/>
    <cellStyle name="Normal 7 11 2 2 2 5" xfId="18919" xr:uid="{D6FA9F91-034A-434F-B562-A6D5E6A03208}"/>
    <cellStyle name="Normal 7 11 2 2 3" xfId="4092" xr:uid="{00000000-0005-0000-0000-000021170000}"/>
    <cellStyle name="Normal 7 11 2 2 3 2" xfId="12180" xr:uid="{2D02E508-5706-40FD-9315-6D6C497654E2}"/>
    <cellStyle name="Normal 7 11 2 2 3 2 2" xfId="28356" xr:uid="{C6E59C97-818B-41F9-ABE0-BB1B06E1E90C}"/>
    <cellStyle name="Normal 7 11 2 2 3 3" xfId="20268" xr:uid="{AD0BC7AA-39ED-4088-9132-647C274D9283}"/>
    <cellStyle name="Normal 7 11 2 2 4" xfId="6786" xr:uid="{00000000-0005-0000-0000-000022170000}"/>
    <cellStyle name="Normal 7 11 2 2 4 2" xfId="14874" xr:uid="{CAEDECB5-39CB-4023-B3E1-03182A8E2410}"/>
    <cellStyle name="Normal 7 11 2 2 4 2 2" xfId="31050" xr:uid="{61322B42-9210-4631-A80F-4388A66F20AC}"/>
    <cellStyle name="Normal 7 11 2 2 4 3" xfId="22962" xr:uid="{4DB577A0-3CA9-4233-98DC-3598F0907E91}"/>
    <cellStyle name="Normal 7 11 2 2 5" xfId="9484" xr:uid="{656C736A-C0FD-4A79-A7AA-B97F87A2FC6F}"/>
    <cellStyle name="Normal 7 11 2 2 5 2" xfId="25660" xr:uid="{6CBA8D77-B024-4F3E-9076-A6A984F9F608}"/>
    <cellStyle name="Normal 7 11 2 2 6" xfId="17572" xr:uid="{CE9DDB4B-3E67-42C4-A38C-518C84B596EE}"/>
    <cellStyle name="Normal 7 11 2 3" xfId="2071" xr:uid="{00000000-0005-0000-0000-000023170000}"/>
    <cellStyle name="Normal 7 11 2 3 2" xfId="4767" xr:uid="{00000000-0005-0000-0000-000024170000}"/>
    <cellStyle name="Normal 7 11 2 3 2 2" xfId="12855" xr:uid="{2B9D9931-8A9B-46A1-9A32-F2F7D10CA507}"/>
    <cellStyle name="Normal 7 11 2 3 2 2 2" xfId="29031" xr:uid="{E9673C18-C3DD-467C-8371-908A84ACFB13}"/>
    <cellStyle name="Normal 7 11 2 3 2 3" xfId="20943" xr:uid="{418CC637-4CFE-47A4-99E5-DFC66E50C4F8}"/>
    <cellStyle name="Normal 7 11 2 3 3" xfId="7461" xr:uid="{00000000-0005-0000-0000-000025170000}"/>
    <cellStyle name="Normal 7 11 2 3 3 2" xfId="15549" xr:uid="{35EAF546-DDA4-4815-A9B6-0C151B4F2F34}"/>
    <cellStyle name="Normal 7 11 2 3 3 2 2" xfId="31725" xr:uid="{C62F5797-5DFA-4F67-B953-3417CE59581B}"/>
    <cellStyle name="Normal 7 11 2 3 3 3" xfId="23637" xr:uid="{32BDBC5B-4FCB-4E13-9BBB-86AD9C566C01}"/>
    <cellStyle name="Normal 7 11 2 3 4" xfId="10159" xr:uid="{3C05FD23-CE47-4C8B-9F36-5D4F4C91573E}"/>
    <cellStyle name="Normal 7 11 2 3 4 2" xfId="26335" xr:uid="{0FEB50BE-1149-42A4-8EDB-E319A0E7A3E0}"/>
    <cellStyle name="Normal 7 11 2 3 5" xfId="18247" xr:uid="{B2D4748C-F176-4D80-97DD-3073FD4DD317}"/>
    <cellStyle name="Normal 7 11 2 4" xfId="3420" xr:uid="{00000000-0005-0000-0000-000026170000}"/>
    <cellStyle name="Normal 7 11 2 4 2" xfId="11508" xr:uid="{A7380342-CE37-44B5-9FE8-C741C21D2050}"/>
    <cellStyle name="Normal 7 11 2 4 2 2" xfId="27684" xr:uid="{F5A0AB31-8F6B-4D91-8093-B0F897A28AFA}"/>
    <cellStyle name="Normal 7 11 2 4 3" xfId="19596" xr:uid="{D0CECBB9-C088-48A6-B10D-2466A3D923BF}"/>
    <cellStyle name="Normal 7 11 2 5" xfId="6114" xr:uid="{00000000-0005-0000-0000-000027170000}"/>
    <cellStyle name="Normal 7 11 2 5 2" xfId="14202" xr:uid="{DE4F0F7E-A3E2-4B4A-B977-BA998CEAFA47}"/>
    <cellStyle name="Normal 7 11 2 5 2 2" xfId="30378" xr:uid="{0FF50158-8FFA-456E-B1DE-503ACD2E694A}"/>
    <cellStyle name="Normal 7 11 2 5 3" xfId="22290" xr:uid="{C2C22F4B-3E3E-41C4-BE63-212782FA284E}"/>
    <cellStyle name="Normal 7 11 2 6" xfId="8812" xr:uid="{8662E013-A2E3-496A-8DD3-8F3925D81C1E}"/>
    <cellStyle name="Normal 7 11 2 6 2" xfId="24988" xr:uid="{CD60DEA0-AD85-4F11-BBD1-2E1DF5E5AC4E}"/>
    <cellStyle name="Normal 7 11 2 7" xfId="16900" xr:uid="{9920D2A1-FB64-418D-9152-AF707E5879FD}"/>
    <cellStyle name="Normal 7 11 3" xfId="1059" xr:uid="{00000000-0005-0000-0000-000028170000}"/>
    <cellStyle name="Normal 7 11 3 2" xfId="2407" xr:uid="{00000000-0005-0000-0000-000029170000}"/>
    <cellStyle name="Normal 7 11 3 2 2" xfId="5103" xr:uid="{00000000-0005-0000-0000-00002A170000}"/>
    <cellStyle name="Normal 7 11 3 2 2 2" xfId="13191" xr:uid="{907A035A-5414-4533-8141-6286CD5E42DF}"/>
    <cellStyle name="Normal 7 11 3 2 2 2 2" xfId="29367" xr:uid="{6DC78188-AA3E-417D-8BB5-5FA568DDFE54}"/>
    <cellStyle name="Normal 7 11 3 2 2 3" xfId="21279" xr:uid="{E4E9749E-FD99-412A-9227-67991FE83094}"/>
    <cellStyle name="Normal 7 11 3 2 3" xfId="7797" xr:uid="{00000000-0005-0000-0000-00002B170000}"/>
    <cellStyle name="Normal 7 11 3 2 3 2" xfId="15885" xr:uid="{0D165205-9718-430D-B74B-1A10EDA97BCD}"/>
    <cellStyle name="Normal 7 11 3 2 3 2 2" xfId="32061" xr:uid="{F58A5A00-38BA-4D45-B368-53CC53ABDE71}"/>
    <cellStyle name="Normal 7 11 3 2 3 3" xfId="23973" xr:uid="{2EC4168F-4A98-4BAE-AA60-4B1FABBEFCC3}"/>
    <cellStyle name="Normal 7 11 3 2 4" xfId="10495" xr:uid="{B5A599AD-6FFD-4331-8FC3-CC1EB27AA648}"/>
    <cellStyle name="Normal 7 11 3 2 4 2" xfId="26671" xr:uid="{06C6BA22-760E-4B5D-8CD5-1648517554F1}"/>
    <cellStyle name="Normal 7 11 3 2 5" xfId="18583" xr:uid="{CA1FBA50-367F-4188-9A52-BBEC30FC9A2B}"/>
    <cellStyle name="Normal 7 11 3 3" xfId="3756" xr:uid="{00000000-0005-0000-0000-00002C170000}"/>
    <cellStyle name="Normal 7 11 3 3 2" xfId="11844" xr:uid="{0D1920E8-4225-4A68-A07F-350BE3023F5C}"/>
    <cellStyle name="Normal 7 11 3 3 2 2" xfId="28020" xr:uid="{555C1308-B573-418E-956C-1DC5849BB9D9}"/>
    <cellStyle name="Normal 7 11 3 3 3" xfId="19932" xr:uid="{45122793-B1B6-4914-8420-7CBBACE96537}"/>
    <cellStyle name="Normal 7 11 3 4" xfId="6450" xr:uid="{00000000-0005-0000-0000-00002D170000}"/>
    <cellStyle name="Normal 7 11 3 4 2" xfId="14538" xr:uid="{AF9DB249-6BBB-427B-A1D7-D663488ECC1E}"/>
    <cellStyle name="Normal 7 11 3 4 2 2" xfId="30714" xr:uid="{F9957366-B5E3-40A6-9E70-548102188851}"/>
    <cellStyle name="Normal 7 11 3 4 3" xfId="22626" xr:uid="{63F1A111-5D1B-43E1-BECE-C6856C527EC5}"/>
    <cellStyle name="Normal 7 11 3 5" xfId="9148" xr:uid="{1D642172-B6D7-41D2-9FF0-0D0E63DA8448}"/>
    <cellStyle name="Normal 7 11 3 5 2" xfId="25324" xr:uid="{B55433AB-0A0E-42D6-BBB3-77DE0D5EB018}"/>
    <cellStyle name="Normal 7 11 3 6" xfId="17236" xr:uid="{13229706-8F02-4334-AE04-FF4CF0848990}"/>
    <cellStyle name="Normal 7 11 4" xfId="1735" xr:uid="{00000000-0005-0000-0000-00002E170000}"/>
    <cellStyle name="Normal 7 11 4 2" xfId="4431" xr:uid="{00000000-0005-0000-0000-00002F170000}"/>
    <cellStyle name="Normal 7 11 4 2 2" xfId="12519" xr:uid="{48F23814-284C-4533-8515-66DAD7729040}"/>
    <cellStyle name="Normal 7 11 4 2 2 2" xfId="28695" xr:uid="{42774906-BF13-4311-AA13-74A0036344F9}"/>
    <cellStyle name="Normal 7 11 4 2 3" xfId="20607" xr:uid="{17BF6A2B-101E-40FB-B27C-4DCDA2F1ECB8}"/>
    <cellStyle name="Normal 7 11 4 3" xfId="7125" xr:uid="{00000000-0005-0000-0000-000030170000}"/>
    <cellStyle name="Normal 7 11 4 3 2" xfId="15213" xr:uid="{0C422812-EA4D-4F72-9F63-BF737F5F39DE}"/>
    <cellStyle name="Normal 7 11 4 3 2 2" xfId="31389" xr:uid="{B6CA567D-DEC2-4B09-B468-605EB803AC1D}"/>
    <cellStyle name="Normal 7 11 4 3 3" xfId="23301" xr:uid="{9813C556-7462-48A0-BF8F-B667653D11A0}"/>
    <cellStyle name="Normal 7 11 4 4" xfId="9823" xr:uid="{A0981C9C-D870-45F5-8C65-2CCA8E73290B}"/>
    <cellStyle name="Normal 7 11 4 4 2" xfId="25999" xr:uid="{941FADB1-0B6B-4FF7-B1B1-8D4B3D8A8276}"/>
    <cellStyle name="Normal 7 11 4 5" xfId="17911" xr:uid="{4C55F1B9-0BA5-4749-95D1-B32C091AA79A}"/>
    <cellStyle name="Normal 7 11 5" xfId="3084" xr:uid="{00000000-0005-0000-0000-000031170000}"/>
    <cellStyle name="Normal 7 11 5 2" xfId="11172" xr:uid="{8C636D47-3EB5-454E-B7E7-0934D2601E3A}"/>
    <cellStyle name="Normal 7 11 5 2 2" xfId="27348" xr:uid="{14171D9D-9093-4682-B6F5-405B53A7D1D7}"/>
    <cellStyle name="Normal 7 11 5 3" xfId="19260" xr:uid="{17F0F9F5-EC01-4089-BBBE-C9F8DEE2421E}"/>
    <cellStyle name="Normal 7 11 6" xfId="5778" xr:uid="{00000000-0005-0000-0000-000032170000}"/>
    <cellStyle name="Normal 7 11 6 2" xfId="13866" xr:uid="{CF59B09B-3B4B-49ED-B8E9-244B07E82669}"/>
    <cellStyle name="Normal 7 11 6 2 2" xfId="30042" xr:uid="{A88082C0-72B8-47EA-9564-72E7EF37AE7C}"/>
    <cellStyle name="Normal 7 11 6 3" xfId="21954" xr:uid="{1D8AD70F-84B1-4B10-810E-B6D8A50E0BC8}"/>
    <cellStyle name="Normal 7 11 7" xfId="8476" xr:uid="{EC75896C-3E5A-4456-9DB2-B937A6B74F1B}"/>
    <cellStyle name="Normal 7 11 7 2" xfId="24652" xr:uid="{F9D5C7FF-9F1D-4D1F-933E-F0FB2FA44B59}"/>
    <cellStyle name="Normal 7 11 8" xfId="16564" xr:uid="{1DEB769D-C932-4012-B260-FBEF42C8726F}"/>
    <cellStyle name="Normal 7 12" xfId="363" xr:uid="{00000000-0005-0000-0000-000033170000}"/>
    <cellStyle name="Normal 7 12 2" xfId="717" xr:uid="{00000000-0005-0000-0000-000034170000}"/>
    <cellStyle name="Normal 7 12 2 2" xfId="1392" xr:uid="{00000000-0005-0000-0000-000035170000}"/>
    <cellStyle name="Normal 7 12 2 2 2" xfId="2740" xr:uid="{00000000-0005-0000-0000-000036170000}"/>
    <cellStyle name="Normal 7 12 2 2 2 2" xfId="5436" xr:uid="{00000000-0005-0000-0000-000037170000}"/>
    <cellStyle name="Normal 7 12 2 2 2 2 2" xfId="13524" xr:uid="{9D965681-2958-4D50-9F6B-10FAB7F2A849}"/>
    <cellStyle name="Normal 7 12 2 2 2 2 2 2" xfId="29700" xr:uid="{4D97A026-0D96-4CDE-B420-1C3B8051AFBF}"/>
    <cellStyle name="Normal 7 12 2 2 2 2 3" xfId="21612" xr:uid="{5CFC3C27-9732-45E5-9D3B-122E1BD8A5FB}"/>
    <cellStyle name="Normal 7 12 2 2 2 3" xfId="8130" xr:uid="{00000000-0005-0000-0000-000038170000}"/>
    <cellStyle name="Normal 7 12 2 2 2 3 2" xfId="16218" xr:uid="{593AB441-DC41-477C-8285-A1AB464E89E1}"/>
    <cellStyle name="Normal 7 12 2 2 2 3 2 2" xfId="32394" xr:uid="{6F3211B5-61AC-441E-88E1-795F216BF890}"/>
    <cellStyle name="Normal 7 12 2 2 2 3 3" xfId="24306" xr:uid="{D64844AF-E180-495D-A59E-2869386A5720}"/>
    <cellStyle name="Normal 7 12 2 2 2 4" xfId="10828" xr:uid="{7CD28698-2ED8-4CEE-B8F5-292D9254D9A5}"/>
    <cellStyle name="Normal 7 12 2 2 2 4 2" xfId="27004" xr:uid="{8993EA5F-C863-4F32-BFCD-9144B94FFADA}"/>
    <cellStyle name="Normal 7 12 2 2 2 5" xfId="18916" xr:uid="{F31BD1C5-3D4F-44D7-B039-77FA1C2B61F4}"/>
    <cellStyle name="Normal 7 12 2 2 3" xfId="4089" xr:uid="{00000000-0005-0000-0000-000039170000}"/>
    <cellStyle name="Normal 7 12 2 2 3 2" xfId="12177" xr:uid="{BFA59889-AF02-43AC-8CA5-4CF6F260F841}"/>
    <cellStyle name="Normal 7 12 2 2 3 2 2" xfId="28353" xr:uid="{082189B0-8D1A-49CC-8466-89CE0048488C}"/>
    <cellStyle name="Normal 7 12 2 2 3 3" xfId="20265" xr:uid="{3C30A5B5-FC5C-4E8B-A1D1-46B1463B8BBE}"/>
    <cellStyle name="Normal 7 12 2 2 4" xfId="6783" xr:uid="{00000000-0005-0000-0000-00003A170000}"/>
    <cellStyle name="Normal 7 12 2 2 4 2" xfId="14871" xr:uid="{2D963DAA-087A-4345-BB05-CE4EA6163E32}"/>
    <cellStyle name="Normal 7 12 2 2 4 2 2" xfId="31047" xr:uid="{E2CCB1F8-9F9C-491B-A8A2-14D8E1AF6D57}"/>
    <cellStyle name="Normal 7 12 2 2 4 3" xfId="22959" xr:uid="{E38B0096-08D9-461F-88FB-870EA3DE5814}"/>
    <cellStyle name="Normal 7 12 2 2 5" xfId="9481" xr:uid="{3FB6A2B9-6957-42CF-BE5A-448F39B640CC}"/>
    <cellStyle name="Normal 7 12 2 2 5 2" xfId="25657" xr:uid="{A33DEB97-2553-4796-8B5A-21AFF1856A29}"/>
    <cellStyle name="Normal 7 12 2 2 6" xfId="17569" xr:uid="{9AC34905-48EE-41F9-B120-6C1E91E84F66}"/>
    <cellStyle name="Normal 7 12 2 3" xfId="2068" xr:uid="{00000000-0005-0000-0000-00003B170000}"/>
    <cellStyle name="Normal 7 12 2 3 2" xfId="4764" xr:uid="{00000000-0005-0000-0000-00003C170000}"/>
    <cellStyle name="Normal 7 12 2 3 2 2" xfId="12852" xr:uid="{DF5B8313-BA8A-489A-9663-ED2DD985829C}"/>
    <cellStyle name="Normal 7 12 2 3 2 2 2" xfId="29028" xr:uid="{7E91A472-0CE4-4755-A180-1643286BDE18}"/>
    <cellStyle name="Normal 7 12 2 3 2 3" xfId="20940" xr:uid="{22BF0BDB-75D1-4F8F-997E-04447FDAAACA}"/>
    <cellStyle name="Normal 7 12 2 3 3" xfId="7458" xr:uid="{00000000-0005-0000-0000-00003D170000}"/>
    <cellStyle name="Normal 7 12 2 3 3 2" xfId="15546" xr:uid="{EB881131-2C0C-4295-BC7F-BC4DB8712C09}"/>
    <cellStyle name="Normal 7 12 2 3 3 2 2" xfId="31722" xr:uid="{84C6590B-5C74-4D38-B516-130DA55517CC}"/>
    <cellStyle name="Normal 7 12 2 3 3 3" xfId="23634" xr:uid="{8703E532-D1CA-47D4-8ADC-533646E05C0D}"/>
    <cellStyle name="Normal 7 12 2 3 4" xfId="10156" xr:uid="{CE0C34B9-82F0-4779-86BE-BBBAC229F807}"/>
    <cellStyle name="Normal 7 12 2 3 4 2" xfId="26332" xr:uid="{C7DA92B7-2D01-4F2A-989D-B5DAB04E5181}"/>
    <cellStyle name="Normal 7 12 2 3 5" xfId="18244" xr:uid="{7B07BA03-1D30-470E-8718-7854F5937A26}"/>
    <cellStyle name="Normal 7 12 2 4" xfId="3417" xr:uid="{00000000-0005-0000-0000-00003E170000}"/>
    <cellStyle name="Normal 7 12 2 4 2" xfId="11505" xr:uid="{FA02777D-75B8-4A58-BA45-29D0447AF349}"/>
    <cellStyle name="Normal 7 12 2 4 2 2" xfId="27681" xr:uid="{49DB1F64-4AB3-43FB-B7DC-C5B2A673B160}"/>
    <cellStyle name="Normal 7 12 2 4 3" xfId="19593" xr:uid="{8CC882C8-F083-4E10-A3D0-576E4776443E}"/>
    <cellStyle name="Normal 7 12 2 5" xfId="6111" xr:uid="{00000000-0005-0000-0000-00003F170000}"/>
    <cellStyle name="Normal 7 12 2 5 2" xfId="14199" xr:uid="{D15A1579-7D18-4B75-82D5-76F00A8AA5B5}"/>
    <cellStyle name="Normal 7 12 2 5 2 2" xfId="30375" xr:uid="{84D06C68-49D4-4079-9B63-AA688E3A0F1B}"/>
    <cellStyle name="Normal 7 12 2 5 3" xfId="22287" xr:uid="{B1D5C1AA-A2C5-445D-ADDC-1EED890A2950}"/>
    <cellStyle name="Normal 7 12 2 6" xfId="8809" xr:uid="{A1D5EED6-3BE3-4910-9FE6-A70B2E7D3AD3}"/>
    <cellStyle name="Normal 7 12 2 6 2" xfId="24985" xr:uid="{770ADADB-05F5-43BF-8FC7-074EEDF1D98A}"/>
    <cellStyle name="Normal 7 12 2 7" xfId="16897" xr:uid="{4D718D8F-1687-4601-8CE0-B22FA788B7E0}"/>
    <cellStyle name="Normal 7 12 3" xfId="1056" xr:uid="{00000000-0005-0000-0000-000040170000}"/>
    <cellStyle name="Normal 7 12 3 2" xfId="2404" xr:uid="{00000000-0005-0000-0000-000041170000}"/>
    <cellStyle name="Normal 7 12 3 2 2" xfId="5100" xr:uid="{00000000-0005-0000-0000-000042170000}"/>
    <cellStyle name="Normal 7 12 3 2 2 2" xfId="13188" xr:uid="{C44F8D4D-E9D6-4812-A9C1-63F10EFAAFC6}"/>
    <cellStyle name="Normal 7 12 3 2 2 2 2" xfId="29364" xr:uid="{CFBAA586-1965-4CAB-8EC4-F85A232D9A05}"/>
    <cellStyle name="Normal 7 12 3 2 2 3" xfId="21276" xr:uid="{EE2DF3D8-47A0-4A1D-A483-901A71BD5C9E}"/>
    <cellStyle name="Normal 7 12 3 2 3" xfId="7794" xr:uid="{00000000-0005-0000-0000-000043170000}"/>
    <cellStyle name="Normal 7 12 3 2 3 2" xfId="15882" xr:uid="{C20396E3-11D2-4E34-943A-84CA153EA9FC}"/>
    <cellStyle name="Normal 7 12 3 2 3 2 2" xfId="32058" xr:uid="{275E6F4C-3D8F-49FF-A67E-C701ADBE41F7}"/>
    <cellStyle name="Normal 7 12 3 2 3 3" xfId="23970" xr:uid="{40A1FD7C-4245-4E53-AE69-AC5DB1249399}"/>
    <cellStyle name="Normal 7 12 3 2 4" xfId="10492" xr:uid="{583DD7BA-26A9-4414-8805-1D842B4D4B26}"/>
    <cellStyle name="Normal 7 12 3 2 4 2" xfId="26668" xr:uid="{A48C527A-C6E4-48A1-9EEF-5D9ABDBBCCE2}"/>
    <cellStyle name="Normal 7 12 3 2 5" xfId="18580" xr:uid="{AD14FC3B-74E8-4267-8573-392296A65128}"/>
    <cellStyle name="Normal 7 12 3 3" xfId="3753" xr:uid="{00000000-0005-0000-0000-000044170000}"/>
    <cellStyle name="Normal 7 12 3 3 2" xfId="11841" xr:uid="{66385D13-776F-494B-A5CE-E629E4013DAB}"/>
    <cellStyle name="Normal 7 12 3 3 2 2" xfId="28017" xr:uid="{F21856E4-71F2-4985-ADF0-6DEFA43CD890}"/>
    <cellStyle name="Normal 7 12 3 3 3" xfId="19929" xr:uid="{33FD7F3F-42E3-433F-9EA9-9912942A0016}"/>
    <cellStyle name="Normal 7 12 3 4" xfId="6447" xr:uid="{00000000-0005-0000-0000-000045170000}"/>
    <cellStyle name="Normal 7 12 3 4 2" xfId="14535" xr:uid="{4C6AB790-65C7-47FC-8265-C4AE07EFB11D}"/>
    <cellStyle name="Normal 7 12 3 4 2 2" xfId="30711" xr:uid="{3C3BA642-3EFC-4F0F-B708-2B52716B402F}"/>
    <cellStyle name="Normal 7 12 3 4 3" xfId="22623" xr:uid="{1B8486CB-E42D-4A35-8054-68C6F494057B}"/>
    <cellStyle name="Normal 7 12 3 5" xfId="9145" xr:uid="{C0DA3402-879F-485B-9463-B56EB7F75041}"/>
    <cellStyle name="Normal 7 12 3 5 2" xfId="25321" xr:uid="{735D654B-039D-4880-B109-8BBA59750D73}"/>
    <cellStyle name="Normal 7 12 3 6" xfId="17233" xr:uid="{7D867751-5C6B-4401-8C69-C10917B28234}"/>
    <cellStyle name="Normal 7 12 4" xfId="1732" xr:uid="{00000000-0005-0000-0000-000046170000}"/>
    <cellStyle name="Normal 7 12 4 2" xfId="4428" xr:uid="{00000000-0005-0000-0000-000047170000}"/>
    <cellStyle name="Normal 7 12 4 2 2" xfId="12516" xr:uid="{3BEE26CD-A433-4488-9C8D-9202DC01707F}"/>
    <cellStyle name="Normal 7 12 4 2 2 2" xfId="28692" xr:uid="{AFA5E19E-AF3F-410D-9B16-58C911ED929A}"/>
    <cellStyle name="Normal 7 12 4 2 3" xfId="20604" xr:uid="{0550CE3E-6EE9-4FFD-9CA9-7D215BDB7FC1}"/>
    <cellStyle name="Normal 7 12 4 3" xfId="7122" xr:uid="{00000000-0005-0000-0000-000048170000}"/>
    <cellStyle name="Normal 7 12 4 3 2" xfId="15210" xr:uid="{FB92BF1E-F9EF-451D-9BF9-3F89D2A0B6EB}"/>
    <cellStyle name="Normal 7 12 4 3 2 2" xfId="31386" xr:uid="{26C55634-E2B4-424D-9CDF-AF948C50BD27}"/>
    <cellStyle name="Normal 7 12 4 3 3" xfId="23298" xr:uid="{9861FD3C-C520-4242-A552-CC9CB00188DB}"/>
    <cellStyle name="Normal 7 12 4 4" xfId="9820" xr:uid="{1B1E710C-23C2-4E3A-B235-8E507B8BB571}"/>
    <cellStyle name="Normal 7 12 4 4 2" xfId="25996" xr:uid="{F9CA9A99-7C53-4A70-AF54-731D55F518B2}"/>
    <cellStyle name="Normal 7 12 4 5" xfId="17908" xr:uid="{F8D752E9-2B2D-4798-9263-F9C78FB7D5F6}"/>
    <cellStyle name="Normal 7 12 5" xfId="3081" xr:uid="{00000000-0005-0000-0000-000049170000}"/>
    <cellStyle name="Normal 7 12 5 2" xfId="11169" xr:uid="{11554F87-D2AD-49EE-B7AF-B7D3D86B847F}"/>
    <cellStyle name="Normal 7 12 5 2 2" xfId="27345" xr:uid="{7113CBBD-BFCC-4AF7-BDB5-A13AF8CF062D}"/>
    <cellStyle name="Normal 7 12 5 3" xfId="19257" xr:uid="{FC787021-816B-496E-BEEF-8693198DFEB3}"/>
    <cellStyle name="Normal 7 12 6" xfId="5775" xr:uid="{00000000-0005-0000-0000-00004A170000}"/>
    <cellStyle name="Normal 7 12 6 2" xfId="13863" xr:uid="{7334443C-024B-4D37-AAD2-CB63F71E0445}"/>
    <cellStyle name="Normal 7 12 6 2 2" xfId="30039" xr:uid="{D5035615-7718-4C4E-941F-0D4B9C42DC25}"/>
    <cellStyle name="Normal 7 12 6 3" xfId="21951" xr:uid="{559B51F6-C05B-4B56-8BF9-7E5A65C5CC3E}"/>
    <cellStyle name="Normal 7 12 7" xfId="8473" xr:uid="{A1DCA113-5B4A-410A-BE2B-A41031033E8A}"/>
    <cellStyle name="Normal 7 12 7 2" xfId="24649" xr:uid="{C2AB6216-5F8D-4395-A4AA-092982C9D895}"/>
    <cellStyle name="Normal 7 12 8" xfId="16561" xr:uid="{F5E1D367-93B7-4A34-876E-CD2E8369239B}"/>
    <cellStyle name="Normal 7 13" xfId="370" xr:uid="{00000000-0005-0000-0000-00004B170000}"/>
    <cellStyle name="Normal 7 13 2" xfId="724" xr:uid="{00000000-0005-0000-0000-00004C170000}"/>
    <cellStyle name="Normal 7 13 2 2" xfId="1399" xr:uid="{00000000-0005-0000-0000-00004D170000}"/>
    <cellStyle name="Normal 7 13 2 2 2" xfId="2747" xr:uid="{00000000-0005-0000-0000-00004E170000}"/>
    <cellStyle name="Normal 7 13 2 2 2 2" xfId="5443" xr:uid="{00000000-0005-0000-0000-00004F170000}"/>
    <cellStyle name="Normal 7 13 2 2 2 2 2" xfId="13531" xr:uid="{5FDC2545-96FE-47A2-AE01-3E70ADEBC52C}"/>
    <cellStyle name="Normal 7 13 2 2 2 2 2 2" xfId="29707" xr:uid="{CB6E5988-2362-4AD4-A03B-AF3568B7FD6F}"/>
    <cellStyle name="Normal 7 13 2 2 2 2 3" xfId="21619" xr:uid="{F023B218-0958-4C22-BDC5-6774FD2BE52E}"/>
    <cellStyle name="Normal 7 13 2 2 2 3" xfId="8137" xr:uid="{00000000-0005-0000-0000-000050170000}"/>
    <cellStyle name="Normal 7 13 2 2 2 3 2" xfId="16225" xr:uid="{FEB6FB6C-6425-4C5F-9F86-297F973C0268}"/>
    <cellStyle name="Normal 7 13 2 2 2 3 2 2" xfId="32401" xr:uid="{A0D4E029-DC48-4DE4-BB62-2D9BD8B74348}"/>
    <cellStyle name="Normal 7 13 2 2 2 3 3" xfId="24313" xr:uid="{5A4171E0-F295-4C6D-BD56-9079B9DF2A32}"/>
    <cellStyle name="Normal 7 13 2 2 2 4" xfId="10835" xr:uid="{192A61AF-A3ED-4738-B7C9-5B565A141E76}"/>
    <cellStyle name="Normal 7 13 2 2 2 4 2" xfId="27011" xr:uid="{4C550B95-D428-42E8-8752-79F8E02FF24E}"/>
    <cellStyle name="Normal 7 13 2 2 2 5" xfId="18923" xr:uid="{CDEB789B-DAFD-49A1-817D-3409A71D0016}"/>
    <cellStyle name="Normal 7 13 2 2 3" xfId="4096" xr:uid="{00000000-0005-0000-0000-000051170000}"/>
    <cellStyle name="Normal 7 13 2 2 3 2" xfId="12184" xr:uid="{FBC70077-C071-4D91-BEF5-A69D846A1491}"/>
    <cellStyle name="Normal 7 13 2 2 3 2 2" xfId="28360" xr:uid="{A825331D-1091-4ED4-B08B-15F0BC15477E}"/>
    <cellStyle name="Normal 7 13 2 2 3 3" xfId="20272" xr:uid="{BD1FE5DF-1FAF-407D-ACA3-C65A67834203}"/>
    <cellStyle name="Normal 7 13 2 2 4" xfId="6790" xr:uid="{00000000-0005-0000-0000-000052170000}"/>
    <cellStyle name="Normal 7 13 2 2 4 2" xfId="14878" xr:uid="{B98DAFF9-7482-4BC4-8265-79C34A24CC3D}"/>
    <cellStyle name="Normal 7 13 2 2 4 2 2" xfId="31054" xr:uid="{3DD798ED-FEDF-472D-95D5-CCD7058B533F}"/>
    <cellStyle name="Normal 7 13 2 2 4 3" xfId="22966" xr:uid="{FC46C852-5845-4F3A-AAE7-FECF9719E7EE}"/>
    <cellStyle name="Normal 7 13 2 2 5" xfId="9488" xr:uid="{9EEA84C6-6BE7-4462-BC63-DEC3077F7C6A}"/>
    <cellStyle name="Normal 7 13 2 2 5 2" xfId="25664" xr:uid="{C010D3A9-6C29-47C3-93C1-3C3F136190D1}"/>
    <cellStyle name="Normal 7 13 2 2 6" xfId="17576" xr:uid="{BF4E8AE6-1934-491C-97D1-565BDC402471}"/>
    <cellStyle name="Normal 7 13 2 3" xfId="2075" xr:uid="{00000000-0005-0000-0000-000053170000}"/>
    <cellStyle name="Normal 7 13 2 3 2" xfId="4771" xr:uid="{00000000-0005-0000-0000-000054170000}"/>
    <cellStyle name="Normal 7 13 2 3 2 2" xfId="12859" xr:uid="{E388052C-140C-4C02-B984-C0E28C96DE63}"/>
    <cellStyle name="Normal 7 13 2 3 2 2 2" xfId="29035" xr:uid="{BD89F5B6-F592-4A2A-81FD-9FFB590BD5A0}"/>
    <cellStyle name="Normal 7 13 2 3 2 3" xfId="20947" xr:uid="{E5E3DAC2-2D37-4FE3-9F88-A4C0661D24D2}"/>
    <cellStyle name="Normal 7 13 2 3 3" xfId="7465" xr:uid="{00000000-0005-0000-0000-000055170000}"/>
    <cellStyle name="Normal 7 13 2 3 3 2" xfId="15553" xr:uid="{98134CD0-3E9A-44F1-95F6-599ABC29B14B}"/>
    <cellStyle name="Normal 7 13 2 3 3 2 2" xfId="31729" xr:uid="{AADC7A6D-683E-467A-A7C8-BF4EC61DBFA5}"/>
    <cellStyle name="Normal 7 13 2 3 3 3" xfId="23641" xr:uid="{C26FC5CA-B8D7-4B2A-9988-1EE3A50C7DEE}"/>
    <cellStyle name="Normal 7 13 2 3 4" xfId="10163" xr:uid="{1188FC52-F540-4556-9EC4-CDCF3A25DD7E}"/>
    <cellStyle name="Normal 7 13 2 3 4 2" xfId="26339" xr:uid="{AE1A9546-6FCC-41AF-B144-F412084771EF}"/>
    <cellStyle name="Normal 7 13 2 3 5" xfId="18251" xr:uid="{22D75084-12C3-4A45-8C23-EF51B06F7357}"/>
    <cellStyle name="Normal 7 13 2 4" xfId="3424" xr:uid="{00000000-0005-0000-0000-000056170000}"/>
    <cellStyle name="Normal 7 13 2 4 2" xfId="11512" xr:uid="{DEB53498-CC58-4540-B66D-F1A5342032E4}"/>
    <cellStyle name="Normal 7 13 2 4 2 2" xfId="27688" xr:uid="{C1993E8B-EB3C-4A87-97AE-32D4CDF52494}"/>
    <cellStyle name="Normal 7 13 2 4 3" xfId="19600" xr:uid="{718D43A6-4B84-481D-AA7D-6A58522CEB6A}"/>
    <cellStyle name="Normal 7 13 2 5" xfId="6118" xr:uid="{00000000-0005-0000-0000-000057170000}"/>
    <cellStyle name="Normal 7 13 2 5 2" xfId="14206" xr:uid="{5DC746CA-A393-4B2A-81B9-9F632F6AA063}"/>
    <cellStyle name="Normal 7 13 2 5 2 2" xfId="30382" xr:uid="{B66D29DC-8F21-4B6A-9241-EDB035958257}"/>
    <cellStyle name="Normal 7 13 2 5 3" xfId="22294" xr:uid="{2948EAA4-957D-48E3-AA02-866175CD88C4}"/>
    <cellStyle name="Normal 7 13 2 6" xfId="8816" xr:uid="{0E036834-B3B9-4BAC-8452-530F6FF2457C}"/>
    <cellStyle name="Normal 7 13 2 6 2" xfId="24992" xr:uid="{F7924209-00D8-4394-B804-ABFB5359E3FD}"/>
    <cellStyle name="Normal 7 13 2 7" xfId="16904" xr:uid="{75683146-B58B-4F95-BB46-4258271C2675}"/>
    <cellStyle name="Normal 7 13 3" xfId="1063" xr:uid="{00000000-0005-0000-0000-000058170000}"/>
    <cellStyle name="Normal 7 13 3 2" xfId="2411" xr:uid="{00000000-0005-0000-0000-000059170000}"/>
    <cellStyle name="Normal 7 13 3 2 2" xfId="5107" xr:uid="{00000000-0005-0000-0000-00005A170000}"/>
    <cellStyle name="Normal 7 13 3 2 2 2" xfId="13195" xr:uid="{8D7DA73B-AE78-4E59-86B6-040E309666C0}"/>
    <cellStyle name="Normal 7 13 3 2 2 2 2" xfId="29371" xr:uid="{4EF925E2-F05C-45CE-80CC-368D3D3776A6}"/>
    <cellStyle name="Normal 7 13 3 2 2 3" xfId="21283" xr:uid="{CD7ABEBC-6BE1-455C-A7B1-02E9FE6D476C}"/>
    <cellStyle name="Normal 7 13 3 2 3" xfId="7801" xr:uid="{00000000-0005-0000-0000-00005B170000}"/>
    <cellStyle name="Normal 7 13 3 2 3 2" xfId="15889" xr:uid="{1284AFA2-4A11-4820-A1A2-D85FBA50F6B9}"/>
    <cellStyle name="Normal 7 13 3 2 3 2 2" xfId="32065" xr:uid="{024B76C6-06E6-4D85-AEFC-786DB80C972A}"/>
    <cellStyle name="Normal 7 13 3 2 3 3" xfId="23977" xr:uid="{99D7A589-652F-4182-A48F-4D2F084A1CA7}"/>
    <cellStyle name="Normal 7 13 3 2 4" xfId="10499" xr:uid="{6CAA17B8-BB9E-4691-B644-77012F9083FF}"/>
    <cellStyle name="Normal 7 13 3 2 4 2" xfId="26675" xr:uid="{244C5F71-9B9B-4D3C-9458-749157F39153}"/>
    <cellStyle name="Normal 7 13 3 2 5" xfId="18587" xr:uid="{A1A76ED3-403F-42DC-91FA-7DFDBD28B401}"/>
    <cellStyle name="Normal 7 13 3 3" xfId="3760" xr:uid="{00000000-0005-0000-0000-00005C170000}"/>
    <cellStyle name="Normal 7 13 3 3 2" xfId="11848" xr:uid="{8566227F-A02D-4D6B-8EFB-E2FB5045C14A}"/>
    <cellStyle name="Normal 7 13 3 3 2 2" xfId="28024" xr:uid="{0B5BB1F7-0A3D-4A37-875C-C1EEF000024F}"/>
    <cellStyle name="Normal 7 13 3 3 3" xfId="19936" xr:uid="{26E0E900-3498-45D7-88F2-7E35450E2B33}"/>
    <cellStyle name="Normal 7 13 3 4" xfId="6454" xr:uid="{00000000-0005-0000-0000-00005D170000}"/>
    <cellStyle name="Normal 7 13 3 4 2" xfId="14542" xr:uid="{76591E99-6A64-474E-A2FD-99DC8014033A}"/>
    <cellStyle name="Normal 7 13 3 4 2 2" xfId="30718" xr:uid="{B5EB0570-FE00-4B7E-80AA-A0E229219BCD}"/>
    <cellStyle name="Normal 7 13 3 4 3" xfId="22630" xr:uid="{5C790C0B-47AC-4A88-AB6E-A69D7100525D}"/>
    <cellStyle name="Normal 7 13 3 5" xfId="9152" xr:uid="{CE783179-8431-40A8-AFF0-33B977F47697}"/>
    <cellStyle name="Normal 7 13 3 5 2" xfId="25328" xr:uid="{498A3FD0-A5A3-4732-9988-320E2D29AB17}"/>
    <cellStyle name="Normal 7 13 3 6" xfId="17240" xr:uid="{0BD468E1-D131-4A1A-9BF1-B834CFD53253}"/>
    <cellStyle name="Normal 7 13 4" xfId="1739" xr:uid="{00000000-0005-0000-0000-00005E170000}"/>
    <cellStyle name="Normal 7 13 4 2" xfId="4435" xr:uid="{00000000-0005-0000-0000-00005F170000}"/>
    <cellStyle name="Normal 7 13 4 2 2" xfId="12523" xr:uid="{CF7440C3-6746-429A-8F04-874B4AD1A6B6}"/>
    <cellStyle name="Normal 7 13 4 2 2 2" xfId="28699" xr:uid="{020DB07C-F352-4621-9DDB-71EA8A3180BA}"/>
    <cellStyle name="Normal 7 13 4 2 3" xfId="20611" xr:uid="{7C88A396-4EEF-49F4-870B-AE7989128D7D}"/>
    <cellStyle name="Normal 7 13 4 3" xfId="7129" xr:uid="{00000000-0005-0000-0000-000060170000}"/>
    <cellStyle name="Normal 7 13 4 3 2" xfId="15217" xr:uid="{82BC91D2-6344-4458-A722-5E09C4B8A60C}"/>
    <cellStyle name="Normal 7 13 4 3 2 2" xfId="31393" xr:uid="{B0B32C0A-BBFC-4338-B40D-BE8181D921AD}"/>
    <cellStyle name="Normal 7 13 4 3 3" xfId="23305" xr:uid="{114D5BAA-0FC5-4736-BE61-0AC243D45C9C}"/>
    <cellStyle name="Normal 7 13 4 4" xfId="9827" xr:uid="{4843571B-69C3-42C2-8A0F-89429592724F}"/>
    <cellStyle name="Normal 7 13 4 4 2" xfId="26003" xr:uid="{F386928C-BCCA-444B-81E0-A8E002E23B20}"/>
    <cellStyle name="Normal 7 13 4 5" xfId="17915" xr:uid="{56D70EEC-68A3-4A85-83C3-197F84844F32}"/>
    <cellStyle name="Normal 7 13 5" xfId="3088" xr:uid="{00000000-0005-0000-0000-000061170000}"/>
    <cellStyle name="Normal 7 13 5 2" xfId="11176" xr:uid="{8A39F6A5-6D95-45C4-8489-813CC9FE5D33}"/>
    <cellStyle name="Normal 7 13 5 2 2" xfId="27352" xr:uid="{A044684A-93E2-4323-8D8D-4DF9BE508231}"/>
    <cellStyle name="Normal 7 13 5 3" xfId="19264" xr:uid="{E9B3C3FE-77B3-4F4F-A470-6FC96D78B7C9}"/>
    <cellStyle name="Normal 7 13 6" xfId="5782" xr:uid="{00000000-0005-0000-0000-000062170000}"/>
    <cellStyle name="Normal 7 13 6 2" xfId="13870" xr:uid="{28FA7779-1E99-42FA-99A6-CDDF930D2136}"/>
    <cellStyle name="Normal 7 13 6 2 2" xfId="30046" xr:uid="{B4E1EF23-4746-4B5D-9516-024E60B7B332}"/>
    <cellStyle name="Normal 7 13 6 3" xfId="21958" xr:uid="{BF003FF5-5CFB-4EFD-9BD8-ED36C5FA2A87}"/>
    <cellStyle name="Normal 7 13 7" xfId="8480" xr:uid="{41A6537F-C1C6-4088-9970-EECED13411B2}"/>
    <cellStyle name="Normal 7 13 7 2" xfId="24656" xr:uid="{3D68EB56-46C1-4605-A761-7E5CA4BE2EC6}"/>
    <cellStyle name="Normal 7 13 8" xfId="16568" xr:uid="{4AD99B03-F1EC-4F7C-AF52-E00EDF04EC7B}"/>
    <cellStyle name="Normal 7 14" xfId="344" xr:uid="{00000000-0005-0000-0000-000063170000}"/>
    <cellStyle name="Normal 7 14 2" xfId="700" xr:uid="{00000000-0005-0000-0000-000064170000}"/>
    <cellStyle name="Normal 7 14 2 2" xfId="1375" xr:uid="{00000000-0005-0000-0000-000065170000}"/>
    <cellStyle name="Normal 7 14 2 2 2" xfId="2723" xr:uid="{00000000-0005-0000-0000-000066170000}"/>
    <cellStyle name="Normal 7 14 2 2 2 2" xfId="5419" xr:uid="{00000000-0005-0000-0000-000067170000}"/>
    <cellStyle name="Normal 7 14 2 2 2 2 2" xfId="13507" xr:uid="{C07866EF-2F81-405F-A0BC-9AA2213B78FA}"/>
    <cellStyle name="Normal 7 14 2 2 2 2 2 2" xfId="29683" xr:uid="{3E088743-0ABE-4AA8-A331-5E1AEDDFA7E5}"/>
    <cellStyle name="Normal 7 14 2 2 2 2 3" xfId="21595" xr:uid="{08F12E57-CBAC-41FE-9FBA-341A5771413F}"/>
    <cellStyle name="Normal 7 14 2 2 2 3" xfId="8113" xr:uid="{00000000-0005-0000-0000-000068170000}"/>
    <cellStyle name="Normal 7 14 2 2 2 3 2" xfId="16201" xr:uid="{8E10F8E0-EF3D-48A9-9D94-6962CA9A69DE}"/>
    <cellStyle name="Normal 7 14 2 2 2 3 2 2" xfId="32377" xr:uid="{2E616A48-2039-42A3-99E9-89C65FB0A938}"/>
    <cellStyle name="Normal 7 14 2 2 2 3 3" xfId="24289" xr:uid="{16B079FE-41D8-44F9-B568-C3ABF9638A7C}"/>
    <cellStyle name="Normal 7 14 2 2 2 4" xfId="10811" xr:uid="{D6E60EEA-7D7B-4635-A09F-7AF78411A28B}"/>
    <cellStyle name="Normal 7 14 2 2 2 4 2" xfId="26987" xr:uid="{600BEC20-25EE-4BA5-8AA2-057FF3F19ECC}"/>
    <cellStyle name="Normal 7 14 2 2 2 5" xfId="18899" xr:uid="{5CA102FC-1A95-423E-806D-A212B548A6C8}"/>
    <cellStyle name="Normal 7 14 2 2 3" xfId="4072" xr:uid="{00000000-0005-0000-0000-000069170000}"/>
    <cellStyle name="Normal 7 14 2 2 3 2" xfId="12160" xr:uid="{16058B0C-8C27-41C6-812A-32E10E796E72}"/>
    <cellStyle name="Normal 7 14 2 2 3 2 2" xfId="28336" xr:uid="{933A02F3-FB2F-4AB1-B8F3-A5FFF770C153}"/>
    <cellStyle name="Normal 7 14 2 2 3 3" xfId="20248" xr:uid="{719764F6-1E2A-402C-A142-01544C6ED88F}"/>
    <cellStyle name="Normal 7 14 2 2 4" xfId="6766" xr:uid="{00000000-0005-0000-0000-00006A170000}"/>
    <cellStyle name="Normal 7 14 2 2 4 2" xfId="14854" xr:uid="{3943EC33-A289-453E-90C2-3D16E54AA1FF}"/>
    <cellStyle name="Normal 7 14 2 2 4 2 2" xfId="31030" xr:uid="{0E6DF7E0-2207-4892-A55A-44117D85A6D2}"/>
    <cellStyle name="Normal 7 14 2 2 4 3" xfId="22942" xr:uid="{495CAC0C-D0B8-4173-BB08-87FB372CF51F}"/>
    <cellStyle name="Normal 7 14 2 2 5" xfId="9464" xr:uid="{87BFE697-57F1-4E6D-8A77-61B459F29F9D}"/>
    <cellStyle name="Normal 7 14 2 2 5 2" xfId="25640" xr:uid="{1FBEBB1A-6B38-400D-9716-A56C075C7840}"/>
    <cellStyle name="Normal 7 14 2 2 6" xfId="17552" xr:uid="{3F8234BC-0758-42B7-84CA-2839D694ED4E}"/>
    <cellStyle name="Normal 7 14 2 3" xfId="2051" xr:uid="{00000000-0005-0000-0000-00006B170000}"/>
    <cellStyle name="Normal 7 14 2 3 2" xfId="4747" xr:uid="{00000000-0005-0000-0000-00006C170000}"/>
    <cellStyle name="Normal 7 14 2 3 2 2" xfId="12835" xr:uid="{31C64005-B3C2-4FC4-BC11-60B5E0521B1F}"/>
    <cellStyle name="Normal 7 14 2 3 2 2 2" xfId="29011" xr:uid="{F0CBFF04-0E3E-432B-9AA0-F5FF27CA0736}"/>
    <cellStyle name="Normal 7 14 2 3 2 3" xfId="20923" xr:uid="{7C3038C2-7614-437F-8220-6C7E528BAE59}"/>
    <cellStyle name="Normal 7 14 2 3 3" xfId="7441" xr:uid="{00000000-0005-0000-0000-00006D170000}"/>
    <cellStyle name="Normal 7 14 2 3 3 2" xfId="15529" xr:uid="{20B8BEC7-F03D-4354-9EB2-944E2B9FBEB9}"/>
    <cellStyle name="Normal 7 14 2 3 3 2 2" xfId="31705" xr:uid="{61E4F65A-7DE0-4442-B766-50116B0B1446}"/>
    <cellStyle name="Normal 7 14 2 3 3 3" xfId="23617" xr:uid="{63E3130E-4A28-4E64-9D31-9A93FB15BB62}"/>
    <cellStyle name="Normal 7 14 2 3 4" xfId="10139" xr:uid="{34A681D4-305F-4D85-80D9-61943C41439B}"/>
    <cellStyle name="Normal 7 14 2 3 4 2" xfId="26315" xr:uid="{1CB42CCF-B5D6-4333-81D2-5BF36F438D01}"/>
    <cellStyle name="Normal 7 14 2 3 5" xfId="18227" xr:uid="{24ABD387-75B2-4D5A-A923-B905ECD307C1}"/>
    <cellStyle name="Normal 7 14 2 4" xfId="3400" xr:uid="{00000000-0005-0000-0000-00006E170000}"/>
    <cellStyle name="Normal 7 14 2 4 2" xfId="11488" xr:uid="{CDEAA542-11C4-4C61-ACE4-6A5E5DD76D03}"/>
    <cellStyle name="Normal 7 14 2 4 2 2" xfId="27664" xr:uid="{FDA42163-B39D-4505-9193-AF78CE628211}"/>
    <cellStyle name="Normal 7 14 2 4 3" xfId="19576" xr:uid="{A748D7AE-723B-4FDE-A8A9-999B72197FC0}"/>
    <cellStyle name="Normal 7 14 2 5" xfId="6094" xr:uid="{00000000-0005-0000-0000-00006F170000}"/>
    <cellStyle name="Normal 7 14 2 5 2" xfId="14182" xr:uid="{A6444EF8-B5B2-4FD5-BF7E-6F2EA01C1A2C}"/>
    <cellStyle name="Normal 7 14 2 5 2 2" xfId="30358" xr:uid="{EE514942-3F38-4B51-AEBA-C79D35ED7C13}"/>
    <cellStyle name="Normal 7 14 2 5 3" xfId="22270" xr:uid="{C8271984-1E1D-48E7-AB3D-8132B2D84035}"/>
    <cellStyle name="Normal 7 14 2 6" xfId="8792" xr:uid="{0A9BCF5D-EEB9-4EE2-AFBA-71157160078C}"/>
    <cellStyle name="Normal 7 14 2 6 2" xfId="24968" xr:uid="{F0C22D72-3223-440E-BA7B-38F9A6ED13F7}"/>
    <cellStyle name="Normal 7 14 2 7" xfId="16880" xr:uid="{23971FF3-E156-40E1-8315-30A242CBF510}"/>
    <cellStyle name="Normal 7 14 3" xfId="1039" xr:uid="{00000000-0005-0000-0000-000070170000}"/>
    <cellStyle name="Normal 7 14 3 2" xfId="2387" xr:uid="{00000000-0005-0000-0000-000071170000}"/>
    <cellStyle name="Normal 7 14 3 2 2" xfId="5083" xr:uid="{00000000-0005-0000-0000-000072170000}"/>
    <cellStyle name="Normal 7 14 3 2 2 2" xfId="13171" xr:uid="{69AC71D0-C880-41FD-8859-801DA554FCDF}"/>
    <cellStyle name="Normal 7 14 3 2 2 2 2" xfId="29347" xr:uid="{74AE984A-E5DA-4D9D-8D29-43C8101131DD}"/>
    <cellStyle name="Normal 7 14 3 2 2 3" xfId="21259" xr:uid="{BF8CCAF1-25DA-4D16-B3A1-FFF735DBBFAB}"/>
    <cellStyle name="Normal 7 14 3 2 3" xfId="7777" xr:uid="{00000000-0005-0000-0000-000073170000}"/>
    <cellStyle name="Normal 7 14 3 2 3 2" xfId="15865" xr:uid="{0925195A-DF4A-4147-8674-0618AA91D8C7}"/>
    <cellStyle name="Normal 7 14 3 2 3 2 2" xfId="32041" xr:uid="{651ECEA6-F058-4861-8BCE-F98CAC13862C}"/>
    <cellStyle name="Normal 7 14 3 2 3 3" xfId="23953" xr:uid="{AB7459C4-945A-44DB-9D19-8653F017B3A5}"/>
    <cellStyle name="Normal 7 14 3 2 4" xfId="10475" xr:uid="{337F71BA-2DC2-4400-8561-2B271724AF33}"/>
    <cellStyle name="Normal 7 14 3 2 4 2" xfId="26651" xr:uid="{A5FABEC4-BF28-4D4B-9E6F-017F8A9280DA}"/>
    <cellStyle name="Normal 7 14 3 2 5" xfId="18563" xr:uid="{166BE1E9-338F-4C86-8037-5037068E3086}"/>
    <cellStyle name="Normal 7 14 3 3" xfId="3736" xr:uid="{00000000-0005-0000-0000-000074170000}"/>
    <cellStyle name="Normal 7 14 3 3 2" xfId="11824" xr:uid="{5D43196D-2544-4C75-A7D4-C495C3FF071D}"/>
    <cellStyle name="Normal 7 14 3 3 2 2" xfId="28000" xr:uid="{25B149E2-6251-4092-AD7E-E1A23DB1627C}"/>
    <cellStyle name="Normal 7 14 3 3 3" xfId="19912" xr:uid="{B3834B84-4B6C-433E-A1A1-360AE94FC1AE}"/>
    <cellStyle name="Normal 7 14 3 4" xfId="6430" xr:uid="{00000000-0005-0000-0000-000075170000}"/>
    <cellStyle name="Normal 7 14 3 4 2" xfId="14518" xr:uid="{80ABDBE2-71F3-4467-A24E-212CF52D5D2E}"/>
    <cellStyle name="Normal 7 14 3 4 2 2" xfId="30694" xr:uid="{427E0AFC-A024-48FD-81DB-4C60706DF8A5}"/>
    <cellStyle name="Normal 7 14 3 4 3" xfId="22606" xr:uid="{2048B2EA-B2A5-49C8-8B56-A618E5D04DDD}"/>
    <cellStyle name="Normal 7 14 3 5" xfId="9128" xr:uid="{85E320D0-6BE4-4624-B712-C1D293EDAD49}"/>
    <cellStyle name="Normal 7 14 3 5 2" xfId="25304" xr:uid="{8D516AE2-01D8-4061-8405-ED7EDA672534}"/>
    <cellStyle name="Normal 7 14 3 6" xfId="17216" xr:uid="{D103320C-E34D-4C08-9956-8906328191FA}"/>
    <cellStyle name="Normal 7 14 4" xfId="1715" xr:uid="{00000000-0005-0000-0000-000076170000}"/>
    <cellStyle name="Normal 7 14 4 2" xfId="4411" xr:uid="{00000000-0005-0000-0000-000077170000}"/>
    <cellStyle name="Normal 7 14 4 2 2" xfId="12499" xr:uid="{9F73B412-9C47-4F12-9173-AA0B4C391C5D}"/>
    <cellStyle name="Normal 7 14 4 2 2 2" xfId="28675" xr:uid="{D1E2F116-7C12-4155-A2A7-0F93142FC3D7}"/>
    <cellStyle name="Normal 7 14 4 2 3" xfId="20587" xr:uid="{4071DE7B-A0E9-4E1E-96B3-8F76B765D0CF}"/>
    <cellStyle name="Normal 7 14 4 3" xfId="7105" xr:uid="{00000000-0005-0000-0000-000078170000}"/>
    <cellStyle name="Normal 7 14 4 3 2" xfId="15193" xr:uid="{F66EE494-1FE2-43B8-AA04-BCE41EA67A9E}"/>
    <cellStyle name="Normal 7 14 4 3 2 2" xfId="31369" xr:uid="{3EF8C886-DBCA-4BA2-9A4C-573F37552E40}"/>
    <cellStyle name="Normal 7 14 4 3 3" xfId="23281" xr:uid="{FEE91C5D-2F98-4A97-8809-40C51D7DDEE5}"/>
    <cellStyle name="Normal 7 14 4 4" xfId="9803" xr:uid="{B46C2EDC-DF00-4A10-B7DB-86CB06D589EB}"/>
    <cellStyle name="Normal 7 14 4 4 2" xfId="25979" xr:uid="{47DD3472-D580-4FFE-A0AC-E4BEDE8E834C}"/>
    <cellStyle name="Normal 7 14 4 5" xfId="17891" xr:uid="{DB61E1B1-6A02-4EDC-B8CB-CB91854F1A51}"/>
    <cellStyle name="Normal 7 14 5" xfId="3064" xr:uid="{00000000-0005-0000-0000-000079170000}"/>
    <cellStyle name="Normal 7 14 5 2" xfId="11152" xr:uid="{70964C71-769F-4ACE-BEC9-02074946C93C}"/>
    <cellStyle name="Normal 7 14 5 2 2" xfId="27328" xr:uid="{B1BAB013-159D-4749-9586-B9B1BF75E51D}"/>
    <cellStyle name="Normal 7 14 5 3" xfId="19240" xr:uid="{0F2B0501-C05C-48E7-9AD1-B7A36158D184}"/>
    <cellStyle name="Normal 7 14 6" xfId="5758" xr:uid="{00000000-0005-0000-0000-00007A170000}"/>
    <cellStyle name="Normal 7 14 6 2" xfId="13846" xr:uid="{CC088D3A-4B29-4037-8298-6523D2260310}"/>
    <cellStyle name="Normal 7 14 6 2 2" xfId="30022" xr:uid="{BC9389E2-39E2-4368-8B26-88C8A84DEB19}"/>
    <cellStyle name="Normal 7 14 6 3" xfId="21934" xr:uid="{77D767E1-D5C2-44E5-946A-C98F3859F97A}"/>
    <cellStyle name="Normal 7 14 7" xfId="8456" xr:uid="{67BD9995-CA80-4512-9429-9A96D258D7E7}"/>
    <cellStyle name="Normal 7 14 7 2" xfId="24632" xr:uid="{5AA43594-8FF6-4D4F-A36D-D899E490BAF9}"/>
    <cellStyle name="Normal 7 14 8" xfId="16544" xr:uid="{32E7B3FD-4797-41F0-9415-CB1A66D5FB62}"/>
    <cellStyle name="Normal 7 15" xfId="406" xr:uid="{00000000-0005-0000-0000-00007B170000}"/>
    <cellStyle name="Normal 7 15 2" xfId="756" xr:uid="{00000000-0005-0000-0000-00007C170000}"/>
    <cellStyle name="Normal 7 15 2 2" xfId="1431" xr:uid="{00000000-0005-0000-0000-00007D170000}"/>
    <cellStyle name="Normal 7 15 2 2 2" xfId="2779" xr:uid="{00000000-0005-0000-0000-00007E170000}"/>
    <cellStyle name="Normal 7 15 2 2 2 2" xfId="5475" xr:uid="{00000000-0005-0000-0000-00007F170000}"/>
    <cellStyle name="Normal 7 15 2 2 2 2 2" xfId="13563" xr:uid="{58148A4B-5695-464D-AFBF-27B42522599D}"/>
    <cellStyle name="Normal 7 15 2 2 2 2 2 2" xfId="29739" xr:uid="{04DFE9D4-D9AD-446D-97B8-0FCDD916DD48}"/>
    <cellStyle name="Normal 7 15 2 2 2 2 3" xfId="21651" xr:uid="{46263578-E5DC-4E28-BFFA-7D0F9D0AACA6}"/>
    <cellStyle name="Normal 7 15 2 2 2 3" xfId="8169" xr:uid="{00000000-0005-0000-0000-000080170000}"/>
    <cellStyle name="Normal 7 15 2 2 2 3 2" xfId="16257" xr:uid="{6E20731D-0C9F-49E6-9CAB-040D50B0561D}"/>
    <cellStyle name="Normal 7 15 2 2 2 3 2 2" xfId="32433" xr:uid="{A2D64E6C-CA0E-4D35-BCDD-0931F19D12DE}"/>
    <cellStyle name="Normal 7 15 2 2 2 3 3" xfId="24345" xr:uid="{BF3EDEB0-E163-49E6-B143-3188751D1F51}"/>
    <cellStyle name="Normal 7 15 2 2 2 4" xfId="10867" xr:uid="{66137B55-E254-4CBF-8FEE-426A62284008}"/>
    <cellStyle name="Normal 7 15 2 2 2 4 2" xfId="27043" xr:uid="{D72A6965-2F43-4BD1-BA6C-EB2D799E6987}"/>
    <cellStyle name="Normal 7 15 2 2 2 5" xfId="18955" xr:uid="{6B73F7C7-7630-40CE-A798-67B13DAF2053}"/>
    <cellStyle name="Normal 7 15 2 2 3" xfId="4128" xr:uid="{00000000-0005-0000-0000-000081170000}"/>
    <cellStyle name="Normal 7 15 2 2 3 2" xfId="12216" xr:uid="{CF4A6324-0578-458B-B780-7B0E1C76593D}"/>
    <cellStyle name="Normal 7 15 2 2 3 2 2" xfId="28392" xr:uid="{19C502EE-A038-4D75-A8E7-1AEFF7721C10}"/>
    <cellStyle name="Normal 7 15 2 2 3 3" xfId="20304" xr:uid="{529C1E13-08AE-4602-A148-188E302448F9}"/>
    <cellStyle name="Normal 7 15 2 2 4" xfId="6822" xr:uid="{00000000-0005-0000-0000-000082170000}"/>
    <cellStyle name="Normal 7 15 2 2 4 2" xfId="14910" xr:uid="{55BE9F0F-5CFC-4B7A-9BF6-F995FECF3C52}"/>
    <cellStyle name="Normal 7 15 2 2 4 2 2" xfId="31086" xr:uid="{5E3152E6-BD0E-4BB7-999E-6BEF68AB4B31}"/>
    <cellStyle name="Normal 7 15 2 2 4 3" xfId="22998" xr:uid="{E073DFB2-47D5-4F3C-8B9B-06468335C200}"/>
    <cellStyle name="Normal 7 15 2 2 5" xfId="9520" xr:uid="{A4C11F64-DE0D-4320-BFDD-389DC00E7E6E}"/>
    <cellStyle name="Normal 7 15 2 2 5 2" xfId="25696" xr:uid="{6B01C9E1-D38C-41D1-99E8-C9486BC14CA5}"/>
    <cellStyle name="Normal 7 15 2 2 6" xfId="17608" xr:uid="{733DD5AE-6AC7-440F-8AA7-2512F2BE0B8D}"/>
    <cellStyle name="Normal 7 15 2 3" xfId="2107" xr:uid="{00000000-0005-0000-0000-000083170000}"/>
    <cellStyle name="Normal 7 15 2 3 2" xfId="4803" xr:uid="{00000000-0005-0000-0000-000084170000}"/>
    <cellStyle name="Normal 7 15 2 3 2 2" xfId="12891" xr:uid="{A97C3209-776C-4251-8E33-13C50B65F548}"/>
    <cellStyle name="Normal 7 15 2 3 2 2 2" xfId="29067" xr:uid="{12444F42-39EF-482E-AF26-F77C4B6390DA}"/>
    <cellStyle name="Normal 7 15 2 3 2 3" xfId="20979" xr:uid="{D380486A-1801-4087-99D6-DB6E50021708}"/>
    <cellStyle name="Normal 7 15 2 3 3" xfId="7497" xr:uid="{00000000-0005-0000-0000-000085170000}"/>
    <cellStyle name="Normal 7 15 2 3 3 2" xfId="15585" xr:uid="{62730E7D-1AA9-4967-8D8A-4EB53466FB08}"/>
    <cellStyle name="Normal 7 15 2 3 3 2 2" xfId="31761" xr:uid="{75785709-B623-4E5C-B2AC-B3237197F8D5}"/>
    <cellStyle name="Normal 7 15 2 3 3 3" xfId="23673" xr:uid="{911ED38E-53B7-40D5-8353-3ADBDA7D35E5}"/>
    <cellStyle name="Normal 7 15 2 3 4" xfId="10195" xr:uid="{3EF6805E-B75F-4D38-BB93-09FA0BC8C5F8}"/>
    <cellStyle name="Normal 7 15 2 3 4 2" xfId="26371" xr:uid="{1FFAD0EA-21EC-4820-BA54-66578E2EF4CB}"/>
    <cellStyle name="Normal 7 15 2 3 5" xfId="18283" xr:uid="{6DA62B85-A9C5-47B9-8BD2-53298B2527D6}"/>
    <cellStyle name="Normal 7 15 2 4" xfId="3456" xr:uid="{00000000-0005-0000-0000-000086170000}"/>
    <cellStyle name="Normal 7 15 2 4 2" xfId="11544" xr:uid="{ED253178-419E-41F6-B40B-B8B1D931D353}"/>
    <cellStyle name="Normal 7 15 2 4 2 2" xfId="27720" xr:uid="{C622ABAF-016E-4F74-87A4-DEAC708E4211}"/>
    <cellStyle name="Normal 7 15 2 4 3" xfId="19632" xr:uid="{94B5E5E3-9941-47FA-A8EF-0B912FCAF934}"/>
    <cellStyle name="Normal 7 15 2 5" xfId="6150" xr:uid="{00000000-0005-0000-0000-000087170000}"/>
    <cellStyle name="Normal 7 15 2 5 2" xfId="14238" xr:uid="{25FD564E-0C3E-42C6-A28C-58CD576A7E26}"/>
    <cellStyle name="Normal 7 15 2 5 2 2" xfId="30414" xr:uid="{DB8FF20D-AAF5-4DE7-953F-54268BEE8391}"/>
    <cellStyle name="Normal 7 15 2 5 3" xfId="22326" xr:uid="{91952FDD-1032-4ECA-93E6-EE243B7A600F}"/>
    <cellStyle name="Normal 7 15 2 6" xfId="8848" xr:uid="{27F3DB86-9BA6-4981-9493-34041240E93B}"/>
    <cellStyle name="Normal 7 15 2 6 2" xfId="25024" xr:uid="{4BEBE65A-A73E-4B52-AC14-074C6EAE6222}"/>
    <cellStyle name="Normal 7 15 2 7" xfId="16936" xr:uid="{A86E8D2C-4C84-445F-A634-BB886FCBA803}"/>
    <cellStyle name="Normal 7 15 3" xfId="1095" xr:uid="{00000000-0005-0000-0000-000088170000}"/>
    <cellStyle name="Normal 7 15 3 2" xfId="2443" xr:uid="{00000000-0005-0000-0000-000089170000}"/>
    <cellStyle name="Normal 7 15 3 2 2" xfId="5139" xr:uid="{00000000-0005-0000-0000-00008A170000}"/>
    <cellStyle name="Normal 7 15 3 2 2 2" xfId="13227" xr:uid="{8ECDAAEC-3484-46F2-8A25-C33ED04CA940}"/>
    <cellStyle name="Normal 7 15 3 2 2 2 2" xfId="29403" xr:uid="{1E4BD513-603A-4FA7-B594-C0DB714B4FA0}"/>
    <cellStyle name="Normal 7 15 3 2 2 3" xfId="21315" xr:uid="{E94DFD7E-4984-4987-8C85-E96BFEB86D90}"/>
    <cellStyle name="Normal 7 15 3 2 3" xfId="7833" xr:uid="{00000000-0005-0000-0000-00008B170000}"/>
    <cellStyle name="Normal 7 15 3 2 3 2" xfId="15921" xr:uid="{ABE8B7FC-01B4-4615-9BBF-61F187537F96}"/>
    <cellStyle name="Normal 7 15 3 2 3 2 2" xfId="32097" xr:uid="{F7609388-0F05-4970-91B5-114540C8CEDE}"/>
    <cellStyle name="Normal 7 15 3 2 3 3" xfId="24009" xr:uid="{38E6C6CF-B852-4CF1-B271-4CA9003B7C45}"/>
    <cellStyle name="Normal 7 15 3 2 4" xfId="10531" xr:uid="{10EB1778-7229-4230-83D0-28EFDD3020AA}"/>
    <cellStyle name="Normal 7 15 3 2 4 2" xfId="26707" xr:uid="{C95A627A-F1B0-49AF-BC65-F5084F00B13F}"/>
    <cellStyle name="Normal 7 15 3 2 5" xfId="18619" xr:uid="{A9DBCB32-FA30-4A52-AE18-E90343014485}"/>
    <cellStyle name="Normal 7 15 3 3" xfId="3792" xr:uid="{00000000-0005-0000-0000-00008C170000}"/>
    <cellStyle name="Normal 7 15 3 3 2" xfId="11880" xr:uid="{9C5D0083-EE16-4308-A932-0A1B503218DC}"/>
    <cellStyle name="Normal 7 15 3 3 2 2" xfId="28056" xr:uid="{F3D5397D-CF94-4D23-86B2-24DBAD162BD4}"/>
    <cellStyle name="Normal 7 15 3 3 3" xfId="19968" xr:uid="{D37C16AA-29A2-4620-8130-77108C1063E7}"/>
    <cellStyle name="Normal 7 15 3 4" xfId="6486" xr:uid="{00000000-0005-0000-0000-00008D170000}"/>
    <cellStyle name="Normal 7 15 3 4 2" xfId="14574" xr:uid="{855FCAA7-195E-4142-8015-A08EFF7C73E6}"/>
    <cellStyle name="Normal 7 15 3 4 2 2" xfId="30750" xr:uid="{13B4C333-C9AE-4497-87BB-FA065CAD4569}"/>
    <cellStyle name="Normal 7 15 3 4 3" xfId="22662" xr:uid="{D6A61234-4A03-4A94-A3AE-1C631F0D9B4B}"/>
    <cellStyle name="Normal 7 15 3 5" xfId="9184" xr:uid="{5E4E2D14-9584-4EAB-BB7A-CDC11FBADCB1}"/>
    <cellStyle name="Normal 7 15 3 5 2" xfId="25360" xr:uid="{0B6DC154-DD35-4B06-8222-DA3D9C4FDC56}"/>
    <cellStyle name="Normal 7 15 3 6" xfId="17272" xr:uid="{6A5E3E6A-45B1-4356-974D-7465D9D89802}"/>
    <cellStyle name="Normal 7 15 4" xfId="1771" xr:uid="{00000000-0005-0000-0000-00008E170000}"/>
    <cellStyle name="Normal 7 15 4 2" xfId="4467" xr:uid="{00000000-0005-0000-0000-00008F170000}"/>
    <cellStyle name="Normal 7 15 4 2 2" xfId="12555" xr:uid="{42E83EBF-23DB-468B-B2BA-28C7EC26B3ED}"/>
    <cellStyle name="Normal 7 15 4 2 2 2" xfId="28731" xr:uid="{33A00B61-27F3-4DB6-A921-B9094347D41E}"/>
    <cellStyle name="Normal 7 15 4 2 3" xfId="20643" xr:uid="{607B1B82-9131-4167-B5C4-5199CC3E12E0}"/>
    <cellStyle name="Normal 7 15 4 3" xfId="7161" xr:uid="{00000000-0005-0000-0000-000090170000}"/>
    <cellStyle name="Normal 7 15 4 3 2" xfId="15249" xr:uid="{3AEA5E77-3EAA-4B25-9965-5C39CEB545DC}"/>
    <cellStyle name="Normal 7 15 4 3 2 2" xfId="31425" xr:uid="{2BFD6792-8C84-4DD4-8C04-AE3B1E5A5D41}"/>
    <cellStyle name="Normal 7 15 4 3 3" xfId="23337" xr:uid="{81861B02-0EEE-4B2F-9DA2-50009DA58FE9}"/>
    <cellStyle name="Normal 7 15 4 4" xfId="9859" xr:uid="{18F7E56C-FCE5-4FD9-A4EF-A285F0AF3EA9}"/>
    <cellStyle name="Normal 7 15 4 4 2" xfId="26035" xr:uid="{60763BEC-9849-4079-A9AE-EC456DDB1418}"/>
    <cellStyle name="Normal 7 15 4 5" xfId="17947" xr:uid="{A831506E-8BE3-4FBD-ABAD-C82583F99CF5}"/>
    <cellStyle name="Normal 7 15 5" xfId="3120" xr:uid="{00000000-0005-0000-0000-000091170000}"/>
    <cellStyle name="Normal 7 15 5 2" xfId="11208" xr:uid="{AC91DFC3-F89D-47C1-97BD-8D320BD64C19}"/>
    <cellStyle name="Normal 7 15 5 2 2" xfId="27384" xr:uid="{C4FD823B-3427-4C56-B093-CD9B63098FB3}"/>
    <cellStyle name="Normal 7 15 5 3" xfId="19296" xr:uid="{FDE8D3B9-FDAE-41C6-9FD2-B62F93B4F7D9}"/>
    <cellStyle name="Normal 7 15 6" xfId="5814" xr:uid="{00000000-0005-0000-0000-000092170000}"/>
    <cellStyle name="Normal 7 15 6 2" xfId="13902" xr:uid="{FDA35778-BB91-4FA1-930B-5BC904CD637E}"/>
    <cellStyle name="Normal 7 15 6 2 2" xfId="30078" xr:uid="{D41C2024-A4E2-41E5-90E7-A70D1559651C}"/>
    <cellStyle name="Normal 7 15 6 3" xfId="21990" xr:uid="{D8253302-034D-40E5-873A-43BDCFDD18BA}"/>
    <cellStyle name="Normal 7 15 7" xfId="8512" xr:uid="{C515E78A-4DD1-4C9C-9AE3-CA112FB6A21A}"/>
    <cellStyle name="Normal 7 15 7 2" xfId="24688" xr:uid="{BB86D641-3CB9-4D9F-A7F2-36E5F6E5FFBE}"/>
    <cellStyle name="Normal 7 15 8" xfId="16600" xr:uid="{1A220CEC-A6D9-4307-9FB6-41A6FF5CBD25}"/>
    <cellStyle name="Normal 7 16" xfId="357" xr:uid="{00000000-0005-0000-0000-000093170000}"/>
    <cellStyle name="Normal 7 16 2" xfId="712" xr:uid="{00000000-0005-0000-0000-000094170000}"/>
    <cellStyle name="Normal 7 16 2 2" xfId="1387" xr:uid="{00000000-0005-0000-0000-000095170000}"/>
    <cellStyle name="Normal 7 16 2 2 2" xfId="2735" xr:uid="{00000000-0005-0000-0000-000096170000}"/>
    <cellStyle name="Normal 7 16 2 2 2 2" xfId="5431" xr:uid="{00000000-0005-0000-0000-000097170000}"/>
    <cellStyle name="Normal 7 16 2 2 2 2 2" xfId="13519" xr:uid="{07D2A8E6-6163-4DCA-B965-C0B6A53C0353}"/>
    <cellStyle name="Normal 7 16 2 2 2 2 2 2" xfId="29695" xr:uid="{40E9361C-E817-4A96-902A-32A906FAC1A5}"/>
    <cellStyle name="Normal 7 16 2 2 2 2 3" xfId="21607" xr:uid="{6F280819-256E-46EC-A706-88D108555297}"/>
    <cellStyle name="Normal 7 16 2 2 2 3" xfId="8125" xr:uid="{00000000-0005-0000-0000-000098170000}"/>
    <cellStyle name="Normal 7 16 2 2 2 3 2" xfId="16213" xr:uid="{1DDAF7A0-1D31-451C-8CE4-C4883015E6BC}"/>
    <cellStyle name="Normal 7 16 2 2 2 3 2 2" xfId="32389" xr:uid="{0CD2C608-FAFC-4984-A49A-A4AB669BBA27}"/>
    <cellStyle name="Normal 7 16 2 2 2 3 3" xfId="24301" xr:uid="{D5FA8E91-C8A0-438C-8000-AFC64FBA6C49}"/>
    <cellStyle name="Normal 7 16 2 2 2 4" xfId="10823" xr:uid="{A9A399FB-3285-4F87-8499-D5FF359647F3}"/>
    <cellStyle name="Normal 7 16 2 2 2 4 2" xfId="26999" xr:uid="{634FAF1F-CCCB-4036-A046-CEC7D458D2CF}"/>
    <cellStyle name="Normal 7 16 2 2 2 5" xfId="18911" xr:uid="{F864561F-4086-4B86-9194-D1D5B44558CF}"/>
    <cellStyle name="Normal 7 16 2 2 3" xfId="4084" xr:uid="{00000000-0005-0000-0000-000099170000}"/>
    <cellStyle name="Normal 7 16 2 2 3 2" xfId="12172" xr:uid="{5B27511D-6A11-416D-89AD-1C177BEAD92A}"/>
    <cellStyle name="Normal 7 16 2 2 3 2 2" xfId="28348" xr:uid="{1A22E402-1C02-45C5-9319-8AA76BDF34E0}"/>
    <cellStyle name="Normal 7 16 2 2 3 3" xfId="20260" xr:uid="{4D0C923E-6069-43DD-A0C1-9C6A02389545}"/>
    <cellStyle name="Normal 7 16 2 2 4" xfId="6778" xr:uid="{00000000-0005-0000-0000-00009A170000}"/>
    <cellStyle name="Normal 7 16 2 2 4 2" xfId="14866" xr:uid="{B9639497-75F9-4AE3-9CE6-820E42AE081F}"/>
    <cellStyle name="Normal 7 16 2 2 4 2 2" xfId="31042" xr:uid="{18E908BC-D8CF-4C6B-B057-D828836870A9}"/>
    <cellStyle name="Normal 7 16 2 2 4 3" xfId="22954" xr:uid="{FAC2ADB1-6B03-4F6A-89A3-4827A7D0EC4E}"/>
    <cellStyle name="Normal 7 16 2 2 5" xfId="9476" xr:uid="{301DDA0D-AD15-497D-95E6-F647A7664FF5}"/>
    <cellStyle name="Normal 7 16 2 2 5 2" xfId="25652" xr:uid="{6A44721E-EDF1-4547-B284-D05C7340FAB5}"/>
    <cellStyle name="Normal 7 16 2 2 6" xfId="17564" xr:uid="{DFD68D26-ADE4-482E-A143-413A9A81393E}"/>
    <cellStyle name="Normal 7 16 2 3" xfId="2063" xr:uid="{00000000-0005-0000-0000-00009B170000}"/>
    <cellStyle name="Normal 7 16 2 3 2" xfId="4759" xr:uid="{00000000-0005-0000-0000-00009C170000}"/>
    <cellStyle name="Normal 7 16 2 3 2 2" xfId="12847" xr:uid="{DB2307C2-4589-4D7A-B1B6-46A469769487}"/>
    <cellStyle name="Normal 7 16 2 3 2 2 2" xfId="29023" xr:uid="{E240973D-98F3-44A7-BF5A-2708E728C7FD}"/>
    <cellStyle name="Normal 7 16 2 3 2 3" xfId="20935" xr:uid="{1EE7A7EC-85D0-41A3-BACE-CD18550054AA}"/>
    <cellStyle name="Normal 7 16 2 3 3" xfId="7453" xr:uid="{00000000-0005-0000-0000-00009D170000}"/>
    <cellStyle name="Normal 7 16 2 3 3 2" xfId="15541" xr:uid="{D745D0EF-ABB3-4404-BB31-1E0037E2E2F8}"/>
    <cellStyle name="Normal 7 16 2 3 3 2 2" xfId="31717" xr:uid="{DC124450-B389-4146-9535-67EF650E27A6}"/>
    <cellStyle name="Normal 7 16 2 3 3 3" xfId="23629" xr:uid="{9B199DAF-230E-4C8E-BFD3-529998C93FEF}"/>
    <cellStyle name="Normal 7 16 2 3 4" xfId="10151" xr:uid="{86FF1505-92EF-4698-BBEE-987D7225AE5F}"/>
    <cellStyle name="Normal 7 16 2 3 4 2" xfId="26327" xr:uid="{0620F45F-1DB5-4493-97F3-97A7F008A16D}"/>
    <cellStyle name="Normal 7 16 2 3 5" xfId="18239" xr:uid="{D64FB969-2EA8-456B-84BA-7F1E8B87015E}"/>
    <cellStyle name="Normal 7 16 2 4" xfId="3412" xr:uid="{00000000-0005-0000-0000-00009E170000}"/>
    <cellStyle name="Normal 7 16 2 4 2" xfId="11500" xr:uid="{04C106AA-36E6-424D-BB59-8F7CA5B4203A}"/>
    <cellStyle name="Normal 7 16 2 4 2 2" xfId="27676" xr:uid="{38B4E87B-5B19-43C7-BDDF-D0BB8DFF0AC6}"/>
    <cellStyle name="Normal 7 16 2 4 3" xfId="19588" xr:uid="{3C343F63-7A64-47C7-9105-2374F5E556AE}"/>
    <cellStyle name="Normal 7 16 2 5" xfId="6106" xr:uid="{00000000-0005-0000-0000-00009F170000}"/>
    <cellStyle name="Normal 7 16 2 5 2" xfId="14194" xr:uid="{AF075BB2-CD54-49EA-8C61-22B8C5DA0D60}"/>
    <cellStyle name="Normal 7 16 2 5 2 2" xfId="30370" xr:uid="{0C705CFD-54A5-4758-B1DF-9D7E745D22EB}"/>
    <cellStyle name="Normal 7 16 2 5 3" xfId="22282" xr:uid="{69C58687-50FC-459E-B060-3E50BB4170BD}"/>
    <cellStyle name="Normal 7 16 2 6" xfId="8804" xr:uid="{7A69E97C-1261-457F-9459-747520B5C773}"/>
    <cellStyle name="Normal 7 16 2 6 2" xfId="24980" xr:uid="{73DFF2E0-3134-4198-B0A1-5AEEFDD10D70}"/>
    <cellStyle name="Normal 7 16 2 7" xfId="16892" xr:uid="{4D44C75F-5ABE-4ECD-8A16-0F1D65EDD3AB}"/>
    <cellStyle name="Normal 7 16 3" xfId="1051" xr:uid="{00000000-0005-0000-0000-0000A0170000}"/>
    <cellStyle name="Normal 7 16 3 2" xfId="2399" xr:uid="{00000000-0005-0000-0000-0000A1170000}"/>
    <cellStyle name="Normal 7 16 3 2 2" xfId="5095" xr:uid="{00000000-0005-0000-0000-0000A2170000}"/>
    <cellStyle name="Normal 7 16 3 2 2 2" xfId="13183" xr:uid="{73F276B6-4EF4-42EA-AA49-8E3874C0676D}"/>
    <cellStyle name="Normal 7 16 3 2 2 2 2" xfId="29359" xr:uid="{4A29C8B6-50AE-4B40-99B0-5312149D743C}"/>
    <cellStyle name="Normal 7 16 3 2 2 3" xfId="21271" xr:uid="{E5DA1B37-9113-4E48-8384-54C5D42821E6}"/>
    <cellStyle name="Normal 7 16 3 2 3" xfId="7789" xr:uid="{00000000-0005-0000-0000-0000A3170000}"/>
    <cellStyle name="Normal 7 16 3 2 3 2" xfId="15877" xr:uid="{28010208-D1C4-4E7E-B2C8-85BFCB91ED1D}"/>
    <cellStyle name="Normal 7 16 3 2 3 2 2" xfId="32053" xr:uid="{606B0781-72F9-4823-8F9D-A9F9C32512FE}"/>
    <cellStyle name="Normal 7 16 3 2 3 3" xfId="23965" xr:uid="{0086F99C-9C7C-41DF-8011-D6C7590CF2E1}"/>
    <cellStyle name="Normal 7 16 3 2 4" xfId="10487" xr:uid="{D3985D08-57E2-4EDF-9BC7-FFA40C4D7C78}"/>
    <cellStyle name="Normal 7 16 3 2 4 2" xfId="26663" xr:uid="{BDC3503E-F148-488D-BA9B-96F266E7AF36}"/>
    <cellStyle name="Normal 7 16 3 2 5" xfId="18575" xr:uid="{7128C487-8D95-4442-9176-0B4718667C4C}"/>
    <cellStyle name="Normal 7 16 3 3" xfId="3748" xr:uid="{00000000-0005-0000-0000-0000A4170000}"/>
    <cellStyle name="Normal 7 16 3 3 2" xfId="11836" xr:uid="{A27E8F08-F7C2-4032-8087-EB3C726AED48}"/>
    <cellStyle name="Normal 7 16 3 3 2 2" xfId="28012" xr:uid="{FF3BB97D-90B5-423D-B7C1-D96E6B2B772E}"/>
    <cellStyle name="Normal 7 16 3 3 3" xfId="19924" xr:uid="{D4869295-1254-4E1D-9B65-F50D61670DD2}"/>
    <cellStyle name="Normal 7 16 3 4" xfId="6442" xr:uid="{00000000-0005-0000-0000-0000A5170000}"/>
    <cellStyle name="Normal 7 16 3 4 2" xfId="14530" xr:uid="{D8066491-BF2F-4DF2-9864-E5F82B380831}"/>
    <cellStyle name="Normal 7 16 3 4 2 2" xfId="30706" xr:uid="{0093E9FA-1162-4376-8D5F-EA2DD1780000}"/>
    <cellStyle name="Normal 7 16 3 4 3" xfId="22618" xr:uid="{ABF9EE4F-696B-4A8F-8177-8D7B19AE607A}"/>
    <cellStyle name="Normal 7 16 3 5" xfId="9140" xr:uid="{157389D7-596B-4A57-AAFF-312071468548}"/>
    <cellStyle name="Normal 7 16 3 5 2" xfId="25316" xr:uid="{7C623F26-2B6B-4EAB-8627-6270F2397E1A}"/>
    <cellStyle name="Normal 7 16 3 6" xfId="17228" xr:uid="{C0316583-A453-4E69-8422-98C19B2F4929}"/>
    <cellStyle name="Normal 7 16 4" xfId="1727" xr:uid="{00000000-0005-0000-0000-0000A6170000}"/>
    <cellStyle name="Normal 7 16 4 2" xfId="4423" xr:uid="{00000000-0005-0000-0000-0000A7170000}"/>
    <cellStyle name="Normal 7 16 4 2 2" xfId="12511" xr:uid="{24C2745F-C74A-4138-A15D-CC8776184850}"/>
    <cellStyle name="Normal 7 16 4 2 2 2" xfId="28687" xr:uid="{58CC50A1-F78A-4262-AE48-980B5B917E2B}"/>
    <cellStyle name="Normal 7 16 4 2 3" xfId="20599" xr:uid="{47FFFE40-967A-4A4C-BB00-9E5BDE8521F4}"/>
    <cellStyle name="Normal 7 16 4 3" xfId="7117" xr:uid="{00000000-0005-0000-0000-0000A8170000}"/>
    <cellStyle name="Normal 7 16 4 3 2" xfId="15205" xr:uid="{FC0CAB3C-CEBF-40CB-9D84-E738AE5F8E4B}"/>
    <cellStyle name="Normal 7 16 4 3 2 2" xfId="31381" xr:uid="{4F50345C-837B-40CA-AB59-3B56EE65DE33}"/>
    <cellStyle name="Normal 7 16 4 3 3" xfId="23293" xr:uid="{99A502BF-5330-4BF1-86C7-4A500E8FEFE9}"/>
    <cellStyle name="Normal 7 16 4 4" xfId="9815" xr:uid="{81F582BA-5DD6-4647-BE1B-EF53658D46B8}"/>
    <cellStyle name="Normal 7 16 4 4 2" xfId="25991" xr:uid="{88E11C34-984F-435F-94E2-4DAE5DAE8A23}"/>
    <cellStyle name="Normal 7 16 4 5" xfId="17903" xr:uid="{AF35E637-6FB0-4C92-A9A4-A3C19D816EE8}"/>
    <cellStyle name="Normal 7 16 5" xfId="3076" xr:uid="{00000000-0005-0000-0000-0000A9170000}"/>
    <cellStyle name="Normal 7 16 5 2" xfId="11164" xr:uid="{FE72DC1B-20F9-45DA-B0C6-EE5C03D2D958}"/>
    <cellStyle name="Normal 7 16 5 2 2" xfId="27340" xr:uid="{72361381-324E-41EF-967B-1F9F0529D334}"/>
    <cellStyle name="Normal 7 16 5 3" xfId="19252" xr:uid="{0D7F1B62-97B7-40F7-8D49-E8E02243BC55}"/>
    <cellStyle name="Normal 7 16 6" xfId="5770" xr:uid="{00000000-0005-0000-0000-0000AA170000}"/>
    <cellStyle name="Normal 7 16 6 2" xfId="13858" xr:uid="{A05B71AA-D36D-4EC5-A0B6-9933B2701059}"/>
    <cellStyle name="Normal 7 16 6 2 2" xfId="30034" xr:uid="{4BA18C65-BAD6-4D56-86D3-4D4BEA9FCC98}"/>
    <cellStyle name="Normal 7 16 6 3" xfId="21946" xr:uid="{6E996370-1EC1-4678-81AF-B5E6F7540BFE}"/>
    <cellStyle name="Normal 7 16 7" xfId="8468" xr:uid="{71A9E22F-1805-4D5A-A2C9-AE5AFE07D771}"/>
    <cellStyle name="Normal 7 16 7 2" xfId="24644" xr:uid="{8D961DB2-9A74-450F-ACBE-29A24746DE3A}"/>
    <cellStyle name="Normal 7 16 8" xfId="16556" xr:uid="{7A13B1CC-093A-4F6D-814A-A42B0D21EF10}"/>
    <cellStyle name="Normal 7 17" xfId="437" xr:uid="{00000000-0005-0000-0000-0000AB170000}"/>
    <cellStyle name="Normal 7 17 2" xfId="1112" xr:uid="{00000000-0005-0000-0000-0000AC170000}"/>
    <cellStyle name="Normal 7 17 2 2" xfId="2460" xr:uid="{00000000-0005-0000-0000-0000AD170000}"/>
    <cellStyle name="Normal 7 17 2 2 2" xfId="5156" xr:uid="{00000000-0005-0000-0000-0000AE170000}"/>
    <cellStyle name="Normal 7 17 2 2 2 2" xfId="13244" xr:uid="{71A2F99D-65FA-43E0-9ED5-9BD800DDEC45}"/>
    <cellStyle name="Normal 7 17 2 2 2 2 2" xfId="29420" xr:uid="{5D466B00-97DF-4656-AA78-411275F50EF2}"/>
    <cellStyle name="Normal 7 17 2 2 2 3" xfId="21332" xr:uid="{ABF30CFF-C17E-4BDB-A0FD-08FC8D552164}"/>
    <cellStyle name="Normal 7 17 2 2 3" xfId="7850" xr:uid="{00000000-0005-0000-0000-0000AF170000}"/>
    <cellStyle name="Normal 7 17 2 2 3 2" xfId="15938" xr:uid="{C49E81DF-4CF6-42F2-BB0D-A79E4D14B18A}"/>
    <cellStyle name="Normal 7 17 2 2 3 2 2" xfId="32114" xr:uid="{1FB75A87-F08C-461C-B61F-F1B0609C0DE5}"/>
    <cellStyle name="Normal 7 17 2 2 3 3" xfId="24026" xr:uid="{093D0208-07DC-4838-BF9E-F54FEAEEF879}"/>
    <cellStyle name="Normal 7 17 2 2 4" xfId="10548" xr:uid="{D99B126B-AB6E-414B-86C2-F209E8DBBDCC}"/>
    <cellStyle name="Normal 7 17 2 2 4 2" xfId="26724" xr:uid="{B111C507-3A27-42FE-B6BB-AEB1F9B7F30D}"/>
    <cellStyle name="Normal 7 17 2 2 5" xfId="18636" xr:uid="{D152D852-9328-4187-9AF0-95A5032F867A}"/>
    <cellStyle name="Normal 7 17 2 3" xfId="3809" xr:uid="{00000000-0005-0000-0000-0000B0170000}"/>
    <cellStyle name="Normal 7 17 2 3 2" xfId="11897" xr:uid="{855CEBD7-E01A-4FE7-BC7B-2F10F6193A58}"/>
    <cellStyle name="Normal 7 17 2 3 2 2" xfId="28073" xr:uid="{C76FC871-CFEA-4D56-9176-E52E05BF035F}"/>
    <cellStyle name="Normal 7 17 2 3 3" xfId="19985" xr:uid="{366F62BA-3265-4CF5-8FE9-1D29E85B1065}"/>
    <cellStyle name="Normal 7 17 2 4" xfId="6503" xr:uid="{00000000-0005-0000-0000-0000B1170000}"/>
    <cellStyle name="Normal 7 17 2 4 2" xfId="14591" xr:uid="{0B772BFC-B291-483C-9923-C08647585DA3}"/>
    <cellStyle name="Normal 7 17 2 4 2 2" xfId="30767" xr:uid="{98CDC520-447B-49D2-8B2E-362E7B39F862}"/>
    <cellStyle name="Normal 7 17 2 4 3" xfId="22679" xr:uid="{C5C935E8-4EEF-42F1-9C33-9B583E794528}"/>
    <cellStyle name="Normal 7 17 2 5" xfId="9201" xr:uid="{A5EEC97E-2C93-4E07-8F31-E511DDC59714}"/>
    <cellStyle name="Normal 7 17 2 5 2" xfId="25377" xr:uid="{9B203096-5610-46D3-9086-A9E7AF552F07}"/>
    <cellStyle name="Normal 7 17 2 6" xfId="17289" xr:uid="{D0BF88BD-D6B5-4982-9F6B-8452A95A375D}"/>
    <cellStyle name="Normal 7 17 3" xfId="1788" xr:uid="{00000000-0005-0000-0000-0000B2170000}"/>
    <cellStyle name="Normal 7 17 3 2" xfId="4484" xr:uid="{00000000-0005-0000-0000-0000B3170000}"/>
    <cellStyle name="Normal 7 17 3 2 2" xfId="12572" xr:uid="{D9F9EEB1-49C0-49A7-A2E8-1DB38E099526}"/>
    <cellStyle name="Normal 7 17 3 2 2 2" xfId="28748" xr:uid="{8306391B-D17B-4122-90EC-0784AFE98B04}"/>
    <cellStyle name="Normal 7 17 3 2 3" xfId="20660" xr:uid="{9D99749B-DD81-439E-95AA-C7039304AC7E}"/>
    <cellStyle name="Normal 7 17 3 3" xfId="7178" xr:uid="{00000000-0005-0000-0000-0000B4170000}"/>
    <cellStyle name="Normal 7 17 3 3 2" xfId="15266" xr:uid="{F8C6972D-F070-4666-B978-5CEF599B1E75}"/>
    <cellStyle name="Normal 7 17 3 3 2 2" xfId="31442" xr:uid="{3DFB2E3F-C501-45CC-9A78-FFCC35A5D875}"/>
    <cellStyle name="Normal 7 17 3 3 3" xfId="23354" xr:uid="{947F039A-8559-4AA1-A0E5-0CC5B751D711}"/>
    <cellStyle name="Normal 7 17 3 4" xfId="9876" xr:uid="{81819BB1-B504-4532-BD34-04D3C0C49E14}"/>
    <cellStyle name="Normal 7 17 3 4 2" xfId="26052" xr:uid="{9A0C500D-DD8C-4B91-BBAD-1AA74D1D0B9F}"/>
    <cellStyle name="Normal 7 17 3 5" xfId="17964" xr:uid="{ED86BA64-DAF6-4C32-AA9E-5AE7BF2D0DA3}"/>
    <cellStyle name="Normal 7 17 4" xfId="3137" xr:uid="{00000000-0005-0000-0000-0000B5170000}"/>
    <cellStyle name="Normal 7 17 4 2" xfId="11225" xr:uid="{47B0FB24-1458-4F08-98E8-774CFC91555A}"/>
    <cellStyle name="Normal 7 17 4 2 2" xfId="27401" xr:uid="{BB753BF1-6C10-4B92-BFA4-FCC49FFB8E94}"/>
    <cellStyle name="Normal 7 17 4 3" xfId="19313" xr:uid="{25867CDA-A7B4-4F06-801F-CA533DB01C07}"/>
    <cellStyle name="Normal 7 17 5" xfId="5831" xr:uid="{00000000-0005-0000-0000-0000B6170000}"/>
    <cellStyle name="Normal 7 17 5 2" xfId="13919" xr:uid="{CE1AEA9D-FE92-4918-A950-6BB3486BB280}"/>
    <cellStyle name="Normal 7 17 5 2 2" xfId="30095" xr:uid="{C007D781-78B5-48C6-92F1-C1D8A28F9690}"/>
    <cellStyle name="Normal 7 17 5 3" xfId="22007" xr:uid="{605521FC-9A29-4A79-BFDD-AD54A41BEA92}"/>
    <cellStyle name="Normal 7 17 6" xfId="8529" xr:uid="{07BF229B-959D-401B-8DEC-B26DFF588DEB}"/>
    <cellStyle name="Normal 7 17 6 2" xfId="24705" xr:uid="{DCFAB059-8A1C-41C5-AD26-6826660F8309}"/>
    <cellStyle name="Normal 7 17 7" xfId="16617" xr:uid="{5B2E2D08-8A64-4F8E-B845-FF6F44B5146C}"/>
    <cellStyle name="Normal 7 18" xfId="776" xr:uid="{00000000-0005-0000-0000-0000B7170000}"/>
    <cellStyle name="Normal 7 18 2" xfId="2124" xr:uid="{00000000-0005-0000-0000-0000B8170000}"/>
    <cellStyle name="Normal 7 18 2 2" xfId="4820" xr:uid="{00000000-0005-0000-0000-0000B9170000}"/>
    <cellStyle name="Normal 7 18 2 2 2" xfId="12908" xr:uid="{CEB8409D-33DA-4B91-9AFF-89E246DF7EE4}"/>
    <cellStyle name="Normal 7 18 2 2 2 2" xfId="29084" xr:uid="{770AC6BF-2DAA-48AC-AC75-DCB8A8143086}"/>
    <cellStyle name="Normal 7 18 2 2 3" xfId="20996" xr:uid="{8C1CF676-AEBC-4B24-A93D-8B376D470209}"/>
    <cellStyle name="Normal 7 18 2 3" xfId="7514" xr:uid="{00000000-0005-0000-0000-0000BA170000}"/>
    <cellStyle name="Normal 7 18 2 3 2" xfId="15602" xr:uid="{BBDBC702-4EC7-46DA-A0AD-A045FA1D0830}"/>
    <cellStyle name="Normal 7 18 2 3 2 2" xfId="31778" xr:uid="{C0A91B75-0169-44F8-9436-003BC323EDA2}"/>
    <cellStyle name="Normal 7 18 2 3 3" xfId="23690" xr:uid="{57B22B17-D6A7-4348-A7C6-C03A0832AB21}"/>
    <cellStyle name="Normal 7 18 2 4" xfId="10212" xr:uid="{894AC9EF-347C-405E-B3BB-E47613110CB0}"/>
    <cellStyle name="Normal 7 18 2 4 2" xfId="26388" xr:uid="{6011EDC8-7247-4C3E-B9FF-42F36F7CD7B2}"/>
    <cellStyle name="Normal 7 18 2 5" xfId="18300" xr:uid="{FC31F1C1-10E9-4729-A416-35920A095736}"/>
    <cellStyle name="Normal 7 18 3" xfId="3473" xr:uid="{00000000-0005-0000-0000-0000BB170000}"/>
    <cellStyle name="Normal 7 18 3 2" xfId="11561" xr:uid="{08235F9F-FB8D-40AD-991D-34C05FF5A8A5}"/>
    <cellStyle name="Normal 7 18 3 2 2" xfId="27737" xr:uid="{23F0C176-3E8F-4ACD-9F61-29B0A2BF2751}"/>
    <cellStyle name="Normal 7 18 3 3" xfId="19649" xr:uid="{D7AC3BC9-384C-4C3B-B5D2-ECC37CFCF9BB}"/>
    <cellStyle name="Normal 7 18 4" xfId="6167" xr:uid="{00000000-0005-0000-0000-0000BC170000}"/>
    <cellStyle name="Normal 7 18 4 2" xfId="14255" xr:uid="{687DFC5B-5B24-4167-A9FC-0A663809C981}"/>
    <cellStyle name="Normal 7 18 4 2 2" xfId="30431" xr:uid="{3661956B-66E0-4213-A2B2-DC7E991A9221}"/>
    <cellStyle name="Normal 7 18 4 3" xfId="22343" xr:uid="{04273351-8E6F-41BE-ACB9-7E5C641A259B}"/>
    <cellStyle name="Normal 7 18 5" xfId="8865" xr:uid="{2C747856-B3E7-4FEB-A79C-D1E75E5D982D}"/>
    <cellStyle name="Normal 7 18 5 2" xfId="25041" xr:uid="{8830CF6C-36A6-4111-A3B8-C93CDA9EA0C3}"/>
    <cellStyle name="Normal 7 18 6" xfId="16953" xr:uid="{6FF70113-6D26-4114-B090-39328EB68046}"/>
    <cellStyle name="Normal 7 19" xfId="1452" xr:uid="{00000000-0005-0000-0000-0000BD170000}"/>
    <cellStyle name="Normal 7 19 2" xfId="4148" xr:uid="{00000000-0005-0000-0000-0000BE170000}"/>
    <cellStyle name="Normal 7 19 2 2" xfId="12236" xr:uid="{6688B3F3-9B6D-4F3A-88B7-2D8AF2361604}"/>
    <cellStyle name="Normal 7 19 2 2 2" xfId="28412" xr:uid="{C1D5EAF2-255C-42EF-9666-AF37F0AD8D8C}"/>
    <cellStyle name="Normal 7 19 2 3" xfId="20324" xr:uid="{E4A383D9-91C5-46AF-B66F-8763D57B8C03}"/>
    <cellStyle name="Normal 7 19 3" xfId="6842" xr:uid="{00000000-0005-0000-0000-0000BF170000}"/>
    <cellStyle name="Normal 7 19 3 2" xfId="14930" xr:uid="{A81E1162-72B9-467E-A141-123D39A05078}"/>
    <cellStyle name="Normal 7 19 3 2 2" xfId="31106" xr:uid="{F4B8A8BC-56B5-4D5E-ACD7-9D325728E878}"/>
    <cellStyle name="Normal 7 19 3 3" xfId="23018" xr:uid="{55138365-EB33-4478-A599-B2D26183277E}"/>
    <cellStyle name="Normal 7 19 4" xfId="9540" xr:uid="{A223F196-8B6C-4411-A0D2-6B05D7EA0EA2}"/>
    <cellStyle name="Normal 7 19 4 2" xfId="25716" xr:uid="{B18DD595-F69B-429C-99D7-ADA0EA674D02}"/>
    <cellStyle name="Normal 7 19 5" xfId="17628" xr:uid="{D1135294-7D1C-41B6-9152-F29BB156E9C7}"/>
    <cellStyle name="Normal 7 2" xfId="64" xr:uid="{00000000-0005-0000-0000-0000C0170000}"/>
    <cellStyle name="Normal 7 2 2" xfId="470" xr:uid="{00000000-0005-0000-0000-0000C1170000}"/>
    <cellStyle name="Normal 7 2 2 2" xfId="1145" xr:uid="{00000000-0005-0000-0000-0000C2170000}"/>
    <cellStyle name="Normal 7 2 2 2 2" xfId="2493" xr:uid="{00000000-0005-0000-0000-0000C3170000}"/>
    <cellStyle name="Normal 7 2 2 2 2 2" xfId="5189" xr:uid="{00000000-0005-0000-0000-0000C4170000}"/>
    <cellStyle name="Normal 7 2 2 2 2 2 2" xfId="13277" xr:uid="{E8F3AA99-BAD3-401F-B0BD-A64E41EB2866}"/>
    <cellStyle name="Normal 7 2 2 2 2 2 2 2" xfId="29453" xr:uid="{B40E335C-E71E-44D9-84E5-B0D98A452AF3}"/>
    <cellStyle name="Normal 7 2 2 2 2 2 3" xfId="21365" xr:uid="{30CA4DA5-087A-4454-9420-F77616BCFF62}"/>
    <cellStyle name="Normal 7 2 2 2 2 3" xfId="7883" xr:uid="{00000000-0005-0000-0000-0000C5170000}"/>
    <cellStyle name="Normal 7 2 2 2 2 3 2" xfId="15971" xr:uid="{2C91B57A-DF56-4D76-BCC3-251AE2D08AAE}"/>
    <cellStyle name="Normal 7 2 2 2 2 3 2 2" xfId="32147" xr:uid="{2D838643-4DDC-4B67-A96D-0FCA646F7101}"/>
    <cellStyle name="Normal 7 2 2 2 2 3 3" xfId="24059" xr:uid="{0D28900F-A366-45F7-83F6-8E378F8F520A}"/>
    <cellStyle name="Normal 7 2 2 2 2 4" xfId="10581" xr:uid="{8403991B-0904-4D9B-92AC-B42C66AD9062}"/>
    <cellStyle name="Normal 7 2 2 2 2 4 2" xfId="26757" xr:uid="{DCF3DD30-CF98-40B6-A1E1-D5B9615F6753}"/>
    <cellStyle name="Normal 7 2 2 2 2 5" xfId="18669" xr:uid="{6FEB17A6-3F5F-4F19-BC63-198F9A6CF581}"/>
    <cellStyle name="Normal 7 2 2 2 3" xfId="3842" xr:uid="{00000000-0005-0000-0000-0000C6170000}"/>
    <cellStyle name="Normal 7 2 2 2 3 2" xfId="11930" xr:uid="{ADA916B3-7BD1-4AEB-9627-4C2DCDA2C441}"/>
    <cellStyle name="Normal 7 2 2 2 3 2 2" xfId="28106" xr:uid="{AD1D30E2-FBAA-4772-973A-AE0C478D7471}"/>
    <cellStyle name="Normal 7 2 2 2 3 3" xfId="20018" xr:uid="{BE6761F2-7887-4B34-AD0E-A4AE61F5908F}"/>
    <cellStyle name="Normal 7 2 2 2 4" xfId="6536" xr:uid="{00000000-0005-0000-0000-0000C7170000}"/>
    <cellStyle name="Normal 7 2 2 2 4 2" xfId="14624" xr:uid="{16BA5EB2-5C33-4797-B123-7054273A5597}"/>
    <cellStyle name="Normal 7 2 2 2 4 2 2" xfId="30800" xr:uid="{36E5100F-AF21-4822-8A4F-26A83D8E3975}"/>
    <cellStyle name="Normal 7 2 2 2 4 3" xfId="22712" xr:uid="{CCDF52AF-967A-42A7-8DB9-41D13E2639B0}"/>
    <cellStyle name="Normal 7 2 2 2 5" xfId="9234" xr:uid="{D3CA77DB-01EC-4F19-87D9-FE8DDF86E1E0}"/>
    <cellStyle name="Normal 7 2 2 2 5 2" xfId="25410" xr:uid="{8BC1C074-11FC-4D4F-A5FA-0459C11DCE42}"/>
    <cellStyle name="Normal 7 2 2 2 6" xfId="17322" xr:uid="{0692A3AB-A527-48E1-B65D-002E91C4C681}"/>
    <cellStyle name="Normal 7 2 2 3" xfId="1821" xr:uid="{00000000-0005-0000-0000-0000C8170000}"/>
    <cellStyle name="Normal 7 2 2 3 2" xfId="4517" xr:uid="{00000000-0005-0000-0000-0000C9170000}"/>
    <cellStyle name="Normal 7 2 2 3 2 2" xfId="12605" xr:uid="{1C3FDC23-B9D5-4D76-BEE8-7130D923AAED}"/>
    <cellStyle name="Normal 7 2 2 3 2 2 2" xfId="28781" xr:uid="{ED94BB03-586A-4AFF-B845-6452C23B10D7}"/>
    <cellStyle name="Normal 7 2 2 3 2 3" xfId="20693" xr:uid="{FDC8445F-02C6-43EF-B2BD-7DF783CB11C8}"/>
    <cellStyle name="Normal 7 2 2 3 3" xfId="7211" xr:uid="{00000000-0005-0000-0000-0000CA170000}"/>
    <cellStyle name="Normal 7 2 2 3 3 2" xfId="15299" xr:uid="{5EA9BCCE-59BB-49E4-8CAD-9ABDFDB8DAF4}"/>
    <cellStyle name="Normal 7 2 2 3 3 2 2" xfId="31475" xr:uid="{DECBEAD6-4130-4C2D-872E-620AFB69F90A}"/>
    <cellStyle name="Normal 7 2 2 3 3 3" xfId="23387" xr:uid="{CBF2028C-4529-4520-B6AD-B5353A10758B}"/>
    <cellStyle name="Normal 7 2 2 3 4" xfId="9909" xr:uid="{CF8007B2-BB0C-479C-AA75-56DEF3A21DC5}"/>
    <cellStyle name="Normal 7 2 2 3 4 2" xfId="26085" xr:uid="{BBE0F059-BA55-42E9-B860-E18657BA7652}"/>
    <cellStyle name="Normal 7 2 2 3 5" xfId="17997" xr:uid="{2F25BEEC-8650-4985-AA38-0A890B91A6EF}"/>
    <cellStyle name="Normal 7 2 2 4" xfId="3170" xr:uid="{00000000-0005-0000-0000-0000CB170000}"/>
    <cellStyle name="Normal 7 2 2 4 2" xfId="11258" xr:uid="{F1E780C5-4B3A-4A36-B5EA-04794C693A37}"/>
    <cellStyle name="Normal 7 2 2 4 2 2" xfId="27434" xr:uid="{19CBA147-1029-4C6D-B44F-541656A3F4EB}"/>
    <cellStyle name="Normal 7 2 2 4 3" xfId="19346" xr:uid="{1587EAE3-62D3-4B71-96EB-82EBEB003074}"/>
    <cellStyle name="Normal 7 2 2 5" xfId="5864" xr:uid="{00000000-0005-0000-0000-0000CC170000}"/>
    <cellStyle name="Normal 7 2 2 5 2" xfId="13952" xr:uid="{DEE81BE4-1206-456B-99C1-8FF0183923D4}"/>
    <cellStyle name="Normal 7 2 2 5 2 2" xfId="30128" xr:uid="{9D9675E1-BCDA-4343-B645-F4F3089BFBAE}"/>
    <cellStyle name="Normal 7 2 2 5 3" xfId="22040" xr:uid="{B1ED84E0-1404-40E6-B050-E85548104CB3}"/>
    <cellStyle name="Normal 7 2 2 6" xfId="8562" xr:uid="{84B6BA25-E728-42FD-8D7F-7000C9173071}"/>
    <cellStyle name="Normal 7 2 2 6 2" xfId="24738" xr:uid="{0A16974C-9018-475E-826B-576049F4267F}"/>
    <cellStyle name="Normal 7 2 2 7" xfId="16650" xr:uid="{7AE1D3F8-435E-4A4F-A179-F57F4FCC29C7}"/>
    <cellStyle name="Normal 7 2 3" xfId="809" xr:uid="{00000000-0005-0000-0000-0000CD170000}"/>
    <cellStyle name="Normal 7 2 3 2" xfId="2157" xr:uid="{00000000-0005-0000-0000-0000CE170000}"/>
    <cellStyle name="Normal 7 2 3 2 2" xfId="4853" xr:uid="{00000000-0005-0000-0000-0000CF170000}"/>
    <cellStyle name="Normal 7 2 3 2 2 2" xfId="12941" xr:uid="{294DF033-4003-4891-95AA-63E0A43050E4}"/>
    <cellStyle name="Normal 7 2 3 2 2 2 2" xfId="29117" xr:uid="{B4743017-6F5D-4CD5-BBAC-377A9CE32839}"/>
    <cellStyle name="Normal 7 2 3 2 2 3" xfId="21029" xr:uid="{5A1742B3-0EAC-4C26-963F-E67008A17AD6}"/>
    <cellStyle name="Normal 7 2 3 2 3" xfId="7547" xr:uid="{00000000-0005-0000-0000-0000D0170000}"/>
    <cellStyle name="Normal 7 2 3 2 3 2" xfId="15635" xr:uid="{19ABD7C9-DEB7-4D7D-895B-EFECE4C78576}"/>
    <cellStyle name="Normal 7 2 3 2 3 2 2" xfId="31811" xr:uid="{5CE7C3D6-5110-460B-8787-80EC0A9FBE9F}"/>
    <cellStyle name="Normal 7 2 3 2 3 3" xfId="23723" xr:uid="{922E9F7D-DEB4-4C83-AE77-676F2310A677}"/>
    <cellStyle name="Normal 7 2 3 2 4" xfId="10245" xr:uid="{986D7743-6E21-4C2B-B272-E014D3F8AA70}"/>
    <cellStyle name="Normal 7 2 3 2 4 2" xfId="26421" xr:uid="{7D86F4B5-668E-4FFC-8A00-8CCBA588DF60}"/>
    <cellStyle name="Normal 7 2 3 2 5" xfId="18333" xr:uid="{B50271B7-F65C-4729-9638-321A1B7DEBC5}"/>
    <cellStyle name="Normal 7 2 3 3" xfId="3506" xr:uid="{00000000-0005-0000-0000-0000D1170000}"/>
    <cellStyle name="Normal 7 2 3 3 2" xfId="11594" xr:uid="{CD9B7093-614E-4A6B-A35D-8C61CF0245BB}"/>
    <cellStyle name="Normal 7 2 3 3 2 2" xfId="27770" xr:uid="{4F5CD265-BAA7-48F7-9CB3-8948F3D9ADB5}"/>
    <cellStyle name="Normal 7 2 3 3 3" xfId="19682" xr:uid="{9FC786F4-A051-4CF2-915F-BBD2DE5E1CD4}"/>
    <cellStyle name="Normal 7 2 3 4" xfId="6200" xr:uid="{00000000-0005-0000-0000-0000D2170000}"/>
    <cellStyle name="Normal 7 2 3 4 2" xfId="14288" xr:uid="{11403460-1FAF-4B73-A8AF-011B40EC9155}"/>
    <cellStyle name="Normal 7 2 3 4 2 2" xfId="30464" xr:uid="{96FE243E-9052-4898-93E6-796B428A1563}"/>
    <cellStyle name="Normal 7 2 3 4 3" xfId="22376" xr:uid="{28382F16-0D87-42E6-A893-481DB8C07923}"/>
    <cellStyle name="Normal 7 2 3 5" xfId="8898" xr:uid="{C227D2A9-6520-4D2D-A1E1-BB02CC4C3829}"/>
    <cellStyle name="Normal 7 2 3 5 2" xfId="25074" xr:uid="{04970678-1D7C-4912-A80E-C6E1BBD2B169}"/>
    <cellStyle name="Normal 7 2 3 6" xfId="16986" xr:uid="{5E2214D8-D19F-4E8B-A28A-87BF797FE822}"/>
    <cellStyle name="Normal 7 2 4" xfId="1485" xr:uid="{00000000-0005-0000-0000-0000D3170000}"/>
    <cellStyle name="Normal 7 2 4 2" xfId="4181" xr:uid="{00000000-0005-0000-0000-0000D4170000}"/>
    <cellStyle name="Normal 7 2 4 2 2" xfId="12269" xr:uid="{81913028-5EEF-410B-A150-FFF860CD8DEB}"/>
    <cellStyle name="Normal 7 2 4 2 2 2" xfId="28445" xr:uid="{5DA29EF6-F268-4262-9B71-F89014791B01}"/>
    <cellStyle name="Normal 7 2 4 2 3" xfId="20357" xr:uid="{8A07ED94-EFC8-4748-BDEF-8FE250D1A02F}"/>
    <cellStyle name="Normal 7 2 4 3" xfId="6875" xr:uid="{00000000-0005-0000-0000-0000D5170000}"/>
    <cellStyle name="Normal 7 2 4 3 2" xfId="14963" xr:uid="{E593DC65-949C-44E9-96EB-5416DED1FE8C}"/>
    <cellStyle name="Normal 7 2 4 3 2 2" xfId="31139" xr:uid="{F2B4D3A1-7D16-471A-9F91-DAA02F423C12}"/>
    <cellStyle name="Normal 7 2 4 3 3" xfId="23051" xr:uid="{44AF15AC-9B2D-47F2-9B64-A1AC434F5361}"/>
    <cellStyle name="Normal 7 2 4 4" xfId="9573" xr:uid="{778F19E3-4B5C-49F2-942B-12A10E2113F0}"/>
    <cellStyle name="Normal 7 2 4 4 2" xfId="25749" xr:uid="{B70BC325-8209-4715-AA11-5D05CE66DCAE}"/>
    <cellStyle name="Normal 7 2 4 5" xfId="17661" xr:uid="{9365BB4E-5AE4-4F3E-BEDC-DDD6B6B51845}"/>
    <cellStyle name="Normal 7 2 5" xfId="2834" xr:uid="{00000000-0005-0000-0000-0000D6170000}"/>
    <cellStyle name="Normal 7 2 5 2" xfId="10922" xr:uid="{20F92218-D465-4101-AB0E-31AFC8115C0A}"/>
    <cellStyle name="Normal 7 2 5 2 2" xfId="27098" xr:uid="{B524F7A9-D686-43F5-82FD-1FF3C33FD870}"/>
    <cellStyle name="Normal 7 2 5 3" xfId="19010" xr:uid="{0D63A6F4-3F56-4832-9E6C-41CEEE35E9DF}"/>
    <cellStyle name="Normal 7 2 6" xfId="5528" xr:uid="{00000000-0005-0000-0000-0000D7170000}"/>
    <cellStyle name="Normal 7 2 6 2" xfId="13616" xr:uid="{06CE861F-51B4-4A03-87AC-958769DBCFE8}"/>
    <cellStyle name="Normal 7 2 6 2 2" xfId="29792" xr:uid="{AC2E09A6-6DEB-42B3-9366-D49C2B4C6F8F}"/>
    <cellStyle name="Normal 7 2 6 3" xfId="21704" xr:uid="{523BFCA9-10EA-4177-A64F-38F7D3D37620}"/>
    <cellStyle name="Normal 7 2 7" xfId="8226" xr:uid="{7CFF2612-9606-4F97-B095-79F371955D42}"/>
    <cellStyle name="Normal 7 2 7 2" xfId="24402" xr:uid="{781E0ECA-A2D2-488C-B12E-F653535141EE}"/>
    <cellStyle name="Normal 7 2 8" xfId="16314" xr:uid="{EF5CCCA0-2D01-4645-BD37-F383924E746E}"/>
    <cellStyle name="Normal 7 20" xfId="2801" xr:uid="{00000000-0005-0000-0000-0000D8170000}"/>
    <cellStyle name="Normal 7 20 2" xfId="10889" xr:uid="{237D7434-16C5-4E8F-9B6C-FC869B690A82}"/>
    <cellStyle name="Normal 7 20 2 2" xfId="27065" xr:uid="{92BF82AB-5BBB-4000-93D5-6C531C444E2A}"/>
    <cellStyle name="Normal 7 20 3" xfId="18977" xr:uid="{9AFB0DC9-CC5A-4975-A75D-1B7EDD13FC9A}"/>
    <cellStyle name="Normal 7 21" xfId="5495" xr:uid="{00000000-0005-0000-0000-0000D9170000}"/>
    <cellStyle name="Normal 7 21 2" xfId="13583" xr:uid="{77B2AAF6-859B-4D84-A5DE-4EEE350568F2}"/>
    <cellStyle name="Normal 7 21 2 2" xfId="29759" xr:uid="{55565D80-22A3-4895-A077-705F8469E4D3}"/>
    <cellStyle name="Normal 7 21 3" xfId="21671" xr:uid="{3A156C2C-9776-4E69-AF8B-5D2DADDA0CBD}"/>
    <cellStyle name="Normal 7 22" xfId="8193" xr:uid="{5449A60B-6F6E-4833-A181-D5BAE81A994D}"/>
    <cellStyle name="Normal 7 22 2" xfId="24369" xr:uid="{1DC69F5C-9589-48F6-BE20-7862237D8775}"/>
    <cellStyle name="Normal 7 23" xfId="16281" xr:uid="{9E74211C-EDD8-4198-9568-7B59B7325BFE}"/>
    <cellStyle name="Normal 7 3" xfId="90" xr:uid="{00000000-0005-0000-0000-0000DA170000}"/>
    <cellStyle name="Normal 7 3 2" xfId="494" xr:uid="{00000000-0005-0000-0000-0000DB170000}"/>
    <cellStyle name="Normal 7 3 2 2" xfId="1169" xr:uid="{00000000-0005-0000-0000-0000DC170000}"/>
    <cellStyle name="Normal 7 3 2 2 2" xfId="2517" xr:uid="{00000000-0005-0000-0000-0000DD170000}"/>
    <cellStyle name="Normal 7 3 2 2 2 2" xfId="5213" xr:uid="{00000000-0005-0000-0000-0000DE170000}"/>
    <cellStyle name="Normal 7 3 2 2 2 2 2" xfId="13301" xr:uid="{8E47B329-D3E0-46EE-A5F1-AD09414332DD}"/>
    <cellStyle name="Normal 7 3 2 2 2 2 2 2" xfId="29477" xr:uid="{311D327A-BB4B-41E8-91A2-25DF4FCDC8D6}"/>
    <cellStyle name="Normal 7 3 2 2 2 2 3" xfId="21389" xr:uid="{0C6171B2-1B75-4D7B-9FB6-FC6A2E90A673}"/>
    <cellStyle name="Normal 7 3 2 2 2 3" xfId="7907" xr:uid="{00000000-0005-0000-0000-0000DF170000}"/>
    <cellStyle name="Normal 7 3 2 2 2 3 2" xfId="15995" xr:uid="{69494AA9-7710-4377-AF95-FF535E09CC96}"/>
    <cellStyle name="Normal 7 3 2 2 2 3 2 2" xfId="32171" xr:uid="{B96271B3-B6F2-4F63-8955-FF140B15305E}"/>
    <cellStyle name="Normal 7 3 2 2 2 3 3" xfId="24083" xr:uid="{F3FC6F11-09A2-44F5-BD26-B089E6095B5F}"/>
    <cellStyle name="Normal 7 3 2 2 2 4" xfId="10605" xr:uid="{49E5CF46-BF73-4F41-A090-78DF45C234CB}"/>
    <cellStyle name="Normal 7 3 2 2 2 4 2" xfId="26781" xr:uid="{E93DE6EA-9058-479F-9149-BFE709C2C629}"/>
    <cellStyle name="Normal 7 3 2 2 2 5" xfId="18693" xr:uid="{97B17849-66A1-4E01-9E56-A3ACC8629463}"/>
    <cellStyle name="Normal 7 3 2 2 3" xfId="3866" xr:uid="{00000000-0005-0000-0000-0000E0170000}"/>
    <cellStyle name="Normal 7 3 2 2 3 2" xfId="11954" xr:uid="{6453C897-B1E8-446A-AA5A-3B60D52403E3}"/>
    <cellStyle name="Normal 7 3 2 2 3 2 2" xfId="28130" xr:uid="{EC2C6F81-58A7-4575-B72D-7BEC3F730100}"/>
    <cellStyle name="Normal 7 3 2 2 3 3" xfId="20042" xr:uid="{F86D9022-D0E2-4F8E-82F9-33C7184BBB58}"/>
    <cellStyle name="Normal 7 3 2 2 4" xfId="6560" xr:uid="{00000000-0005-0000-0000-0000E1170000}"/>
    <cellStyle name="Normal 7 3 2 2 4 2" xfId="14648" xr:uid="{4F363C15-F5A7-49E8-B314-A9A731DE05A5}"/>
    <cellStyle name="Normal 7 3 2 2 4 2 2" xfId="30824" xr:uid="{DBE823F7-47D8-436E-83E1-67052781A60D}"/>
    <cellStyle name="Normal 7 3 2 2 4 3" xfId="22736" xr:uid="{42100AA3-CA6A-4222-B1D6-A37429823DFB}"/>
    <cellStyle name="Normal 7 3 2 2 5" xfId="9258" xr:uid="{9ED314A2-79F2-49EE-AAF6-BF44BC767A59}"/>
    <cellStyle name="Normal 7 3 2 2 5 2" xfId="25434" xr:uid="{81729442-37BB-4A6F-A64D-05BDCF7BC5E1}"/>
    <cellStyle name="Normal 7 3 2 2 6" xfId="17346" xr:uid="{690C99D6-DAE2-4CB6-AA87-396C983A5146}"/>
    <cellStyle name="Normal 7 3 2 3" xfId="1845" xr:uid="{00000000-0005-0000-0000-0000E2170000}"/>
    <cellStyle name="Normal 7 3 2 3 2" xfId="4541" xr:uid="{00000000-0005-0000-0000-0000E3170000}"/>
    <cellStyle name="Normal 7 3 2 3 2 2" xfId="12629" xr:uid="{F9730232-0ED6-4AB8-9D0B-3BA0748BFB84}"/>
    <cellStyle name="Normal 7 3 2 3 2 2 2" xfId="28805" xr:uid="{4F1F45AA-7501-4E22-9991-93FAF1884EB7}"/>
    <cellStyle name="Normal 7 3 2 3 2 3" xfId="20717" xr:uid="{1DAD06C5-FA9F-4857-B04B-D1FFAFF7FFA0}"/>
    <cellStyle name="Normal 7 3 2 3 3" xfId="7235" xr:uid="{00000000-0005-0000-0000-0000E4170000}"/>
    <cellStyle name="Normal 7 3 2 3 3 2" xfId="15323" xr:uid="{64AA07CD-338B-4469-9056-2E5BEA031F66}"/>
    <cellStyle name="Normal 7 3 2 3 3 2 2" xfId="31499" xr:uid="{4369A6A6-D6F3-4263-9093-9331A89FAB6D}"/>
    <cellStyle name="Normal 7 3 2 3 3 3" xfId="23411" xr:uid="{123BDAE0-0C28-4ECD-9426-218126B130FA}"/>
    <cellStyle name="Normal 7 3 2 3 4" xfId="9933" xr:uid="{22844668-5929-4D3A-B71E-1B352C86E86B}"/>
    <cellStyle name="Normal 7 3 2 3 4 2" xfId="26109" xr:uid="{66541C74-6D73-4E8C-AADE-CC65120BD0A5}"/>
    <cellStyle name="Normal 7 3 2 3 5" xfId="18021" xr:uid="{462A30C0-F935-40B0-894F-AA17890C1015}"/>
    <cellStyle name="Normal 7 3 2 4" xfId="3194" xr:uid="{00000000-0005-0000-0000-0000E5170000}"/>
    <cellStyle name="Normal 7 3 2 4 2" xfId="11282" xr:uid="{DDA2CF5A-8980-40CD-AEBF-B6B6E70B3690}"/>
    <cellStyle name="Normal 7 3 2 4 2 2" xfId="27458" xr:uid="{A9379F1E-18EF-473B-814C-49675CCE00E0}"/>
    <cellStyle name="Normal 7 3 2 4 3" xfId="19370" xr:uid="{A73C64E0-0853-4B92-A17F-8E97B1C372D0}"/>
    <cellStyle name="Normal 7 3 2 5" xfId="5888" xr:uid="{00000000-0005-0000-0000-0000E6170000}"/>
    <cellStyle name="Normal 7 3 2 5 2" xfId="13976" xr:uid="{D9D5C538-33FE-4A1F-9080-F7868383D297}"/>
    <cellStyle name="Normal 7 3 2 5 2 2" xfId="30152" xr:uid="{608C58E9-0C57-4927-80A8-062B901BDECF}"/>
    <cellStyle name="Normal 7 3 2 5 3" xfId="22064" xr:uid="{5F244462-0AD5-4C0A-BABD-254E58805770}"/>
    <cellStyle name="Normal 7 3 2 6" xfId="8586" xr:uid="{71B23607-482F-434D-9D75-355D017B8344}"/>
    <cellStyle name="Normal 7 3 2 6 2" xfId="24762" xr:uid="{0CD97221-1CEA-4EF0-AE20-534F16170006}"/>
    <cellStyle name="Normal 7 3 2 7" xfId="16674" xr:uid="{F64B012C-0C6A-4B72-86F6-725B63C7D275}"/>
    <cellStyle name="Normal 7 3 3" xfId="833" xr:uid="{00000000-0005-0000-0000-0000E7170000}"/>
    <cellStyle name="Normal 7 3 3 2" xfId="2181" xr:uid="{00000000-0005-0000-0000-0000E8170000}"/>
    <cellStyle name="Normal 7 3 3 2 2" xfId="4877" xr:uid="{00000000-0005-0000-0000-0000E9170000}"/>
    <cellStyle name="Normal 7 3 3 2 2 2" xfId="12965" xr:uid="{2E03129E-3D04-4694-8099-7E8C0C4FC3FD}"/>
    <cellStyle name="Normal 7 3 3 2 2 2 2" xfId="29141" xr:uid="{4B736328-C082-4F6E-A8DE-D37995FCF46D}"/>
    <cellStyle name="Normal 7 3 3 2 2 3" xfId="21053" xr:uid="{780E105B-0EE7-426B-84E6-C5CF2E0C6863}"/>
    <cellStyle name="Normal 7 3 3 2 3" xfId="7571" xr:uid="{00000000-0005-0000-0000-0000EA170000}"/>
    <cellStyle name="Normal 7 3 3 2 3 2" xfId="15659" xr:uid="{8FBBB783-4479-4463-B20A-46EA720D5F33}"/>
    <cellStyle name="Normal 7 3 3 2 3 2 2" xfId="31835" xr:uid="{F5162ACE-C298-4F28-82D8-A37556D0F193}"/>
    <cellStyle name="Normal 7 3 3 2 3 3" xfId="23747" xr:uid="{4C316040-E205-473B-9CD5-133C3CB9459D}"/>
    <cellStyle name="Normal 7 3 3 2 4" xfId="10269" xr:uid="{4A6B59E2-2588-4861-ACA9-612CFD47C743}"/>
    <cellStyle name="Normal 7 3 3 2 4 2" xfId="26445" xr:uid="{F8D64276-BE1D-41A2-B658-B6EFACE8BD54}"/>
    <cellStyle name="Normal 7 3 3 2 5" xfId="18357" xr:uid="{599E8BD8-3A3D-4C8E-82B2-CEE0B124D782}"/>
    <cellStyle name="Normal 7 3 3 3" xfId="3530" xr:uid="{00000000-0005-0000-0000-0000EB170000}"/>
    <cellStyle name="Normal 7 3 3 3 2" xfId="11618" xr:uid="{D4B45CEB-EF1F-4FFD-A2B5-6602935AE2FC}"/>
    <cellStyle name="Normal 7 3 3 3 2 2" xfId="27794" xr:uid="{D7B8222C-DA46-480C-83AD-DE8AA89E8073}"/>
    <cellStyle name="Normal 7 3 3 3 3" xfId="19706" xr:uid="{C87E7F5B-72AB-40C5-AC38-6DAE82F4A908}"/>
    <cellStyle name="Normal 7 3 3 4" xfId="6224" xr:uid="{00000000-0005-0000-0000-0000EC170000}"/>
    <cellStyle name="Normal 7 3 3 4 2" xfId="14312" xr:uid="{EB3F8E9E-82D8-450A-A6A0-89185E035B0E}"/>
    <cellStyle name="Normal 7 3 3 4 2 2" xfId="30488" xr:uid="{1C043C70-17F7-4AF5-84F3-F5E972E6DE6E}"/>
    <cellStyle name="Normal 7 3 3 4 3" xfId="22400" xr:uid="{FF2F4F66-68BB-46DA-877E-51BA4094B358}"/>
    <cellStyle name="Normal 7 3 3 5" xfId="8922" xr:uid="{F8C3827F-897A-4734-AE61-F633F129E0B2}"/>
    <cellStyle name="Normal 7 3 3 5 2" xfId="25098" xr:uid="{FAD490E8-6488-4636-81BB-40FA21F96E02}"/>
    <cellStyle name="Normal 7 3 3 6" xfId="17010" xr:uid="{57F443ED-E2AE-499E-AA72-DC66C54442F5}"/>
    <cellStyle name="Normal 7 3 4" xfId="1509" xr:uid="{00000000-0005-0000-0000-0000ED170000}"/>
    <cellStyle name="Normal 7 3 4 2" xfId="4205" xr:uid="{00000000-0005-0000-0000-0000EE170000}"/>
    <cellStyle name="Normal 7 3 4 2 2" xfId="12293" xr:uid="{FC39E437-0FFC-4039-8E1D-36568B315E8E}"/>
    <cellStyle name="Normal 7 3 4 2 2 2" xfId="28469" xr:uid="{5E1A16DC-39E6-4BC2-864F-65068538FD25}"/>
    <cellStyle name="Normal 7 3 4 2 3" xfId="20381" xr:uid="{55ABF5C2-A7FB-4B90-9948-D71F6F00EDA4}"/>
    <cellStyle name="Normal 7 3 4 3" xfId="6899" xr:uid="{00000000-0005-0000-0000-0000EF170000}"/>
    <cellStyle name="Normal 7 3 4 3 2" xfId="14987" xr:uid="{DBD88285-8335-41B3-ACD1-D5AAADA75ED9}"/>
    <cellStyle name="Normal 7 3 4 3 2 2" xfId="31163" xr:uid="{830CC484-15E2-4D3F-8892-31B910212B54}"/>
    <cellStyle name="Normal 7 3 4 3 3" xfId="23075" xr:uid="{8BE14944-AA03-419B-9A57-DD6170D068BC}"/>
    <cellStyle name="Normal 7 3 4 4" xfId="9597" xr:uid="{B6CCE930-3F26-4C58-8319-F4BDA35C0BA9}"/>
    <cellStyle name="Normal 7 3 4 4 2" xfId="25773" xr:uid="{5239A27A-4198-45EA-869E-408FBD7C81F3}"/>
    <cellStyle name="Normal 7 3 4 5" xfId="17685" xr:uid="{BE4DA135-807D-4177-9E7D-B94FB7B7FD18}"/>
    <cellStyle name="Normal 7 3 5" xfId="2858" xr:uid="{00000000-0005-0000-0000-0000F0170000}"/>
    <cellStyle name="Normal 7 3 5 2" xfId="10946" xr:uid="{B9B83E40-87D0-4420-8972-A916E10DF533}"/>
    <cellStyle name="Normal 7 3 5 2 2" xfId="27122" xr:uid="{FB673804-180D-4944-B823-43BCE0C58DE0}"/>
    <cellStyle name="Normal 7 3 5 3" xfId="19034" xr:uid="{E26821E4-8331-46EE-82A1-69D987BC5C0E}"/>
    <cellStyle name="Normal 7 3 6" xfId="5552" xr:uid="{00000000-0005-0000-0000-0000F1170000}"/>
    <cellStyle name="Normal 7 3 6 2" xfId="13640" xr:uid="{9CB54459-B4F2-46F0-A488-2DB872609389}"/>
    <cellStyle name="Normal 7 3 6 2 2" xfId="29816" xr:uid="{8432F0DA-663D-4843-AACF-0CBDF2431DCE}"/>
    <cellStyle name="Normal 7 3 6 3" xfId="21728" xr:uid="{99C60D9D-1F5D-4439-AD2C-38C7BA2C5570}"/>
    <cellStyle name="Normal 7 3 7" xfId="8250" xr:uid="{7D37F4C3-AD2B-40E1-AC90-6540A3D26367}"/>
    <cellStyle name="Normal 7 3 7 2" xfId="24426" xr:uid="{6DEE56FD-4C38-4AF6-91E3-2182D7CBB211}"/>
    <cellStyle name="Normal 7 3 8" xfId="16338" xr:uid="{91857987-3C36-4DDA-9680-102BB00A5B3B}"/>
    <cellStyle name="Normal 7 4" xfId="123" xr:uid="{00000000-0005-0000-0000-0000F2170000}"/>
    <cellStyle name="Normal 7 4 2" xfId="523" xr:uid="{00000000-0005-0000-0000-0000F3170000}"/>
    <cellStyle name="Normal 7 4 2 2" xfId="1198" xr:uid="{00000000-0005-0000-0000-0000F4170000}"/>
    <cellStyle name="Normal 7 4 2 2 2" xfId="2546" xr:uid="{00000000-0005-0000-0000-0000F5170000}"/>
    <cellStyle name="Normal 7 4 2 2 2 2" xfId="5242" xr:uid="{00000000-0005-0000-0000-0000F6170000}"/>
    <cellStyle name="Normal 7 4 2 2 2 2 2" xfId="13330" xr:uid="{39B86178-68C0-4E68-BEA9-63A2BC10E70B}"/>
    <cellStyle name="Normal 7 4 2 2 2 2 2 2" xfId="29506" xr:uid="{E3F43C1E-0E55-4FB7-83E6-0178BA6F03D0}"/>
    <cellStyle name="Normal 7 4 2 2 2 2 3" xfId="21418" xr:uid="{BBD53776-95EB-419E-B4FB-259D2996F088}"/>
    <cellStyle name="Normal 7 4 2 2 2 3" xfId="7936" xr:uid="{00000000-0005-0000-0000-0000F7170000}"/>
    <cellStyle name="Normal 7 4 2 2 2 3 2" xfId="16024" xr:uid="{965DD726-CECE-44B4-9758-F6CF32AD3A5F}"/>
    <cellStyle name="Normal 7 4 2 2 2 3 2 2" xfId="32200" xr:uid="{C7A4FFDB-3E4D-4037-9E47-350BEAC377D2}"/>
    <cellStyle name="Normal 7 4 2 2 2 3 3" xfId="24112" xr:uid="{CBC958B8-1951-470C-A5CE-C5E4C382C6B4}"/>
    <cellStyle name="Normal 7 4 2 2 2 4" xfId="10634" xr:uid="{ECED4078-836B-4356-800C-28D1CA7B8FBD}"/>
    <cellStyle name="Normal 7 4 2 2 2 4 2" xfId="26810" xr:uid="{AE39BF4B-B520-4787-97E4-3C6364B83B22}"/>
    <cellStyle name="Normal 7 4 2 2 2 5" xfId="18722" xr:uid="{E852E084-965C-4185-B38B-CEBE400B6DA9}"/>
    <cellStyle name="Normal 7 4 2 2 3" xfId="3895" xr:uid="{00000000-0005-0000-0000-0000F8170000}"/>
    <cellStyle name="Normal 7 4 2 2 3 2" xfId="11983" xr:uid="{2D40164B-6F6B-4C23-9DAF-48090437F8E8}"/>
    <cellStyle name="Normal 7 4 2 2 3 2 2" xfId="28159" xr:uid="{6891EC85-BB55-4A3B-A64F-9D0A9ADCF330}"/>
    <cellStyle name="Normal 7 4 2 2 3 3" xfId="20071" xr:uid="{DC138946-EEF6-4804-BF68-52CC56C45029}"/>
    <cellStyle name="Normal 7 4 2 2 4" xfId="6589" xr:uid="{00000000-0005-0000-0000-0000F9170000}"/>
    <cellStyle name="Normal 7 4 2 2 4 2" xfId="14677" xr:uid="{B0FEC06A-FBE9-4949-9C87-98F6A687A87D}"/>
    <cellStyle name="Normal 7 4 2 2 4 2 2" xfId="30853" xr:uid="{604B8750-4FA8-4E2F-8056-5A7E43B725D0}"/>
    <cellStyle name="Normal 7 4 2 2 4 3" xfId="22765" xr:uid="{4FA09269-2A0F-4E33-9CF6-1B563629B2CD}"/>
    <cellStyle name="Normal 7 4 2 2 5" xfId="9287" xr:uid="{4152CCDC-DA73-4234-92A7-3BA4A726BDC6}"/>
    <cellStyle name="Normal 7 4 2 2 5 2" xfId="25463" xr:uid="{228A4F1B-301D-4EE0-A3B5-B11188338377}"/>
    <cellStyle name="Normal 7 4 2 2 6" xfId="17375" xr:uid="{F19BC646-131C-4388-B3CA-E0B5EA40B87C}"/>
    <cellStyle name="Normal 7 4 2 3" xfId="1874" xr:uid="{00000000-0005-0000-0000-0000FA170000}"/>
    <cellStyle name="Normal 7 4 2 3 2" xfId="4570" xr:uid="{00000000-0005-0000-0000-0000FB170000}"/>
    <cellStyle name="Normal 7 4 2 3 2 2" xfId="12658" xr:uid="{70AE441F-1A31-4DCC-9653-66636F968F70}"/>
    <cellStyle name="Normal 7 4 2 3 2 2 2" xfId="28834" xr:uid="{01FF0F97-C420-4EBF-B092-62466ACACA6C}"/>
    <cellStyle name="Normal 7 4 2 3 2 3" xfId="20746" xr:uid="{304FA534-F94B-460D-8E8A-E9D61455799F}"/>
    <cellStyle name="Normal 7 4 2 3 3" xfId="7264" xr:uid="{00000000-0005-0000-0000-0000FC170000}"/>
    <cellStyle name="Normal 7 4 2 3 3 2" xfId="15352" xr:uid="{7F67E959-9667-453F-AA07-9CAD83743F4D}"/>
    <cellStyle name="Normal 7 4 2 3 3 2 2" xfId="31528" xr:uid="{529DDA80-0C16-4FB5-8609-EF814D129C71}"/>
    <cellStyle name="Normal 7 4 2 3 3 3" xfId="23440" xr:uid="{BAE055A7-1469-448A-B30C-E8BF8183871A}"/>
    <cellStyle name="Normal 7 4 2 3 4" xfId="9962" xr:uid="{28CA8635-615A-4BBC-9E2E-F9481E743848}"/>
    <cellStyle name="Normal 7 4 2 3 4 2" xfId="26138" xr:uid="{AA7A8282-B3E5-47B7-8189-1EC57919E1B7}"/>
    <cellStyle name="Normal 7 4 2 3 5" xfId="18050" xr:uid="{30305C13-A451-4AA3-B5DD-849E51D33A7E}"/>
    <cellStyle name="Normal 7 4 2 4" xfId="3223" xr:uid="{00000000-0005-0000-0000-0000FD170000}"/>
    <cellStyle name="Normal 7 4 2 4 2" xfId="11311" xr:uid="{FC7314D8-1138-4DC3-A21C-3E83490CACD8}"/>
    <cellStyle name="Normal 7 4 2 4 2 2" xfId="27487" xr:uid="{196FFE7B-236B-4886-961B-62DC28697538}"/>
    <cellStyle name="Normal 7 4 2 4 3" xfId="19399" xr:uid="{4EFF0961-5757-46BB-A228-275EED0F5881}"/>
    <cellStyle name="Normal 7 4 2 5" xfId="5917" xr:uid="{00000000-0005-0000-0000-0000FE170000}"/>
    <cellStyle name="Normal 7 4 2 5 2" xfId="14005" xr:uid="{0FA13934-CF7A-497A-B101-4CC4846A541A}"/>
    <cellStyle name="Normal 7 4 2 5 2 2" xfId="30181" xr:uid="{175C2202-7840-4F74-A1BD-9D524985F476}"/>
    <cellStyle name="Normal 7 4 2 5 3" xfId="22093" xr:uid="{0428D690-4A5E-4D1D-B5A4-43FC0170A7A9}"/>
    <cellStyle name="Normal 7 4 2 6" xfId="8615" xr:uid="{FE77E1BA-0416-4D11-BD5B-E410E982832F}"/>
    <cellStyle name="Normal 7 4 2 6 2" xfId="24791" xr:uid="{4628F58A-0B22-40AE-BF59-2301594CD0A1}"/>
    <cellStyle name="Normal 7 4 2 7" xfId="16703" xr:uid="{A3B7AC9B-5E71-482E-9B5F-E119A50FB52A}"/>
    <cellStyle name="Normal 7 4 3" xfId="862" xr:uid="{00000000-0005-0000-0000-0000FF170000}"/>
    <cellStyle name="Normal 7 4 3 2" xfId="2210" xr:uid="{00000000-0005-0000-0000-000000180000}"/>
    <cellStyle name="Normal 7 4 3 2 2" xfId="4906" xr:uid="{00000000-0005-0000-0000-000001180000}"/>
    <cellStyle name="Normal 7 4 3 2 2 2" xfId="12994" xr:uid="{EE88C2FD-BCB6-4E62-819E-843D500C90AE}"/>
    <cellStyle name="Normal 7 4 3 2 2 2 2" xfId="29170" xr:uid="{762ED1A2-D9F1-45AF-B27E-C9B8E6F05285}"/>
    <cellStyle name="Normal 7 4 3 2 2 3" xfId="21082" xr:uid="{2141D246-A298-4C2D-A575-B6A40260D3E7}"/>
    <cellStyle name="Normal 7 4 3 2 3" xfId="7600" xr:uid="{00000000-0005-0000-0000-000002180000}"/>
    <cellStyle name="Normal 7 4 3 2 3 2" xfId="15688" xr:uid="{847B6750-C279-45CC-9C74-288ADA65F669}"/>
    <cellStyle name="Normal 7 4 3 2 3 2 2" xfId="31864" xr:uid="{D64A1D97-5ABC-4C84-86EB-2881A324219F}"/>
    <cellStyle name="Normal 7 4 3 2 3 3" xfId="23776" xr:uid="{710EB2C9-0BE0-4394-BDC8-10B243A7104A}"/>
    <cellStyle name="Normal 7 4 3 2 4" xfId="10298" xr:uid="{B4B90735-CEE7-44D7-A549-33BDE195D04B}"/>
    <cellStyle name="Normal 7 4 3 2 4 2" xfId="26474" xr:uid="{69E2DB6E-8418-4E22-8381-35E22436BF8C}"/>
    <cellStyle name="Normal 7 4 3 2 5" xfId="18386" xr:uid="{922E2197-8689-4B1A-BAE2-C29FDFABBD1E}"/>
    <cellStyle name="Normal 7 4 3 3" xfId="3559" xr:uid="{00000000-0005-0000-0000-000003180000}"/>
    <cellStyle name="Normal 7 4 3 3 2" xfId="11647" xr:uid="{54315CBC-CF3C-4137-B6CF-171EF7E3803C}"/>
    <cellStyle name="Normal 7 4 3 3 2 2" xfId="27823" xr:uid="{2995D86D-FC8B-4D07-AFF8-095E6E177F7C}"/>
    <cellStyle name="Normal 7 4 3 3 3" xfId="19735" xr:uid="{A8F93464-4946-4D7E-9633-CC656888CF7C}"/>
    <cellStyle name="Normal 7 4 3 4" xfId="6253" xr:uid="{00000000-0005-0000-0000-000004180000}"/>
    <cellStyle name="Normal 7 4 3 4 2" xfId="14341" xr:uid="{5C1EA870-1325-419D-AAE5-32A56410BF5E}"/>
    <cellStyle name="Normal 7 4 3 4 2 2" xfId="30517" xr:uid="{0CE40E16-FDDB-438D-AF57-27F521D61E58}"/>
    <cellStyle name="Normal 7 4 3 4 3" xfId="22429" xr:uid="{3E13CB11-B321-43D5-9FDE-4C58868AC4C1}"/>
    <cellStyle name="Normal 7 4 3 5" xfId="8951" xr:uid="{710F6DB6-F9D6-49CE-9751-7E84AAE51D0B}"/>
    <cellStyle name="Normal 7 4 3 5 2" xfId="25127" xr:uid="{834F9BA4-1195-4183-BBBD-3E59E73EF3C7}"/>
    <cellStyle name="Normal 7 4 3 6" xfId="17039" xr:uid="{631FAF71-88E9-40AF-99FD-E906926367EA}"/>
    <cellStyle name="Normal 7 4 4" xfId="1538" xr:uid="{00000000-0005-0000-0000-000005180000}"/>
    <cellStyle name="Normal 7 4 4 2" xfId="4234" xr:uid="{00000000-0005-0000-0000-000006180000}"/>
    <cellStyle name="Normal 7 4 4 2 2" xfId="12322" xr:uid="{C9E4392C-9D7C-4E83-9666-0394FDDE872E}"/>
    <cellStyle name="Normal 7 4 4 2 2 2" xfId="28498" xr:uid="{936C8746-3C93-4979-A4A8-970B11B8B719}"/>
    <cellStyle name="Normal 7 4 4 2 3" xfId="20410" xr:uid="{348479BC-EF5D-4DFF-9DAF-881928A49BD4}"/>
    <cellStyle name="Normal 7 4 4 3" xfId="6928" xr:uid="{00000000-0005-0000-0000-000007180000}"/>
    <cellStyle name="Normal 7 4 4 3 2" xfId="15016" xr:uid="{5B8A0469-0EC4-4FBA-BBDB-783D8F31BF70}"/>
    <cellStyle name="Normal 7 4 4 3 2 2" xfId="31192" xr:uid="{15217657-5E1D-4105-9721-94B2E3770EAD}"/>
    <cellStyle name="Normal 7 4 4 3 3" xfId="23104" xr:uid="{171916FF-530D-4444-9A01-7B88C9AFBB70}"/>
    <cellStyle name="Normal 7 4 4 4" xfId="9626" xr:uid="{615B0294-8E5C-4A38-825E-9085F7C84CBB}"/>
    <cellStyle name="Normal 7 4 4 4 2" xfId="25802" xr:uid="{758A60DB-DD6D-47C3-9B34-4027C46979C3}"/>
    <cellStyle name="Normal 7 4 4 5" xfId="17714" xr:uid="{62D47AE8-1C33-406D-9D47-930B778D110B}"/>
    <cellStyle name="Normal 7 4 5" xfId="2887" xr:uid="{00000000-0005-0000-0000-000008180000}"/>
    <cellStyle name="Normal 7 4 5 2" xfId="10975" xr:uid="{526F4523-A134-42A8-9A6F-74640F02AC13}"/>
    <cellStyle name="Normal 7 4 5 2 2" xfId="27151" xr:uid="{540E582C-DCC0-4C2D-AD72-EA61ABB4DDD9}"/>
    <cellStyle name="Normal 7 4 5 3" xfId="19063" xr:uid="{1FFE8AFD-ED03-4AC9-9D27-F763C211DDA9}"/>
    <cellStyle name="Normal 7 4 6" xfId="5581" xr:uid="{00000000-0005-0000-0000-000009180000}"/>
    <cellStyle name="Normal 7 4 6 2" xfId="13669" xr:uid="{7223DEDF-E343-4A6A-95E1-030DA313DC09}"/>
    <cellStyle name="Normal 7 4 6 2 2" xfId="29845" xr:uid="{EC498111-9F76-4643-9169-82CFC538FA0B}"/>
    <cellStyle name="Normal 7 4 6 3" xfId="21757" xr:uid="{CB6A5B20-214B-4FAE-A36C-9B6449946220}"/>
    <cellStyle name="Normal 7 4 7" xfId="8279" xr:uid="{FAD706A9-9EEE-4113-8840-99C043859763}"/>
    <cellStyle name="Normal 7 4 7 2" xfId="24455" xr:uid="{FC4DAC70-15BF-4DD2-8C35-2D4D46C7E2A4}"/>
    <cellStyle name="Normal 7 4 8" xfId="16367" xr:uid="{24850F6F-A1AD-48D0-B1DF-72C03231BDEA}"/>
    <cellStyle name="Normal 7 5" xfId="155" xr:uid="{00000000-0005-0000-0000-00000A180000}"/>
    <cellStyle name="Normal 7 5 2" xfId="548" xr:uid="{00000000-0005-0000-0000-00000B180000}"/>
    <cellStyle name="Normal 7 5 2 2" xfId="1223" xr:uid="{00000000-0005-0000-0000-00000C180000}"/>
    <cellStyle name="Normal 7 5 2 2 2" xfId="2571" xr:uid="{00000000-0005-0000-0000-00000D180000}"/>
    <cellStyle name="Normal 7 5 2 2 2 2" xfId="5267" xr:uid="{00000000-0005-0000-0000-00000E180000}"/>
    <cellStyle name="Normal 7 5 2 2 2 2 2" xfId="13355" xr:uid="{BE52FEFE-B0BE-4C02-8EAE-4957407BAB52}"/>
    <cellStyle name="Normal 7 5 2 2 2 2 2 2" xfId="29531" xr:uid="{FE2B7D97-C7E4-4110-9670-290ABEA1F35C}"/>
    <cellStyle name="Normal 7 5 2 2 2 2 3" xfId="21443" xr:uid="{364BA51E-5C1E-44B1-97D3-68FC0BCE4C48}"/>
    <cellStyle name="Normal 7 5 2 2 2 3" xfId="7961" xr:uid="{00000000-0005-0000-0000-00000F180000}"/>
    <cellStyle name="Normal 7 5 2 2 2 3 2" xfId="16049" xr:uid="{4887A059-9F15-437E-AA68-CA0BA2A1AF35}"/>
    <cellStyle name="Normal 7 5 2 2 2 3 2 2" xfId="32225" xr:uid="{A1681BF1-BE1B-4B4A-9D04-F1E98C949C3C}"/>
    <cellStyle name="Normal 7 5 2 2 2 3 3" xfId="24137" xr:uid="{E895E04D-64C8-4FA1-B35E-F44973672875}"/>
    <cellStyle name="Normal 7 5 2 2 2 4" xfId="10659" xr:uid="{FC34246F-6283-4755-800D-3929715651E8}"/>
    <cellStyle name="Normal 7 5 2 2 2 4 2" xfId="26835" xr:uid="{11869593-CF31-4703-9011-3814953EE352}"/>
    <cellStyle name="Normal 7 5 2 2 2 5" xfId="18747" xr:uid="{D0A2CA1D-A608-49AF-BB5C-6C9A2CCA73D3}"/>
    <cellStyle name="Normal 7 5 2 2 3" xfId="3920" xr:uid="{00000000-0005-0000-0000-000010180000}"/>
    <cellStyle name="Normal 7 5 2 2 3 2" xfId="12008" xr:uid="{54B59DA4-243B-4DC2-9D28-749D7FA80A37}"/>
    <cellStyle name="Normal 7 5 2 2 3 2 2" xfId="28184" xr:uid="{83837D36-F581-459F-8E81-6E020F91DDDE}"/>
    <cellStyle name="Normal 7 5 2 2 3 3" xfId="20096" xr:uid="{88237B3E-7B60-4F5C-8559-39061074C89C}"/>
    <cellStyle name="Normal 7 5 2 2 4" xfId="6614" xr:uid="{00000000-0005-0000-0000-000011180000}"/>
    <cellStyle name="Normal 7 5 2 2 4 2" xfId="14702" xr:uid="{42D6424C-DEDC-4F9F-9CAF-F6ECE01FFC5A}"/>
    <cellStyle name="Normal 7 5 2 2 4 2 2" xfId="30878" xr:uid="{08158809-DB8B-4B64-981D-013F5F87F8E7}"/>
    <cellStyle name="Normal 7 5 2 2 4 3" xfId="22790" xr:uid="{299AD553-2A40-41AD-AC90-F5624DA17D79}"/>
    <cellStyle name="Normal 7 5 2 2 5" xfId="9312" xr:uid="{5F3F8735-EF35-4EF7-B9DE-B22C8A4D6309}"/>
    <cellStyle name="Normal 7 5 2 2 5 2" xfId="25488" xr:uid="{491A5641-60AC-4701-AF0F-199D8749720A}"/>
    <cellStyle name="Normal 7 5 2 2 6" xfId="17400" xr:uid="{A9FCAE10-7DD6-462B-8CCA-DBD77325834A}"/>
    <cellStyle name="Normal 7 5 2 3" xfId="1899" xr:uid="{00000000-0005-0000-0000-000012180000}"/>
    <cellStyle name="Normal 7 5 2 3 2" xfId="4595" xr:uid="{00000000-0005-0000-0000-000013180000}"/>
    <cellStyle name="Normal 7 5 2 3 2 2" xfId="12683" xr:uid="{F4FED802-0E86-4884-8FCB-08D70B1B4A21}"/>
    <cellStyle name="Normal 7 5 2 3 2 2 2" xfId="28859" xr:uid="{9D44A3F5-4E3F-4C0E-8133-8D26152522C0}"/>
    <cellStyle name="Normal 7 5 2 3 2 3" xfId="20771" xr:uid="{DF015FF6-BB1B-44E8-BCFE-64C5FC9383BB}"/>
    <cellStyle name="Normal 7 5 2 3 3" xfId="7289" xr:uid="{00000000-0005-0000-0000-000014180000}"/>
    <cellStyle name="Normal 7 5 2 3 3 2" xfId="15377" xr:uid="{8D6BBFB3-14E5-4DC0-B3E5-0F371745B00C}"/>
    <cellStyle name="Normal 7 5 2 3 3 2 2" xfId="31553" xr:uid="{E9AA480B-C24E-4D0D-A42C-725E0F8D5D62}"/>
    <cellStyle name="Normal 7 5 2 3 3 3" xfId="23465" xr:uid="{398961DE-00E9-4C56-8A5B-3A7CE862E6C3}"/>
    <cellStyle name="Normal 7 5 2 3 4" xfId="9987" xr:uid="{EC599105-0CAA-4A02-A953-7ED72B482475}"/>
    <cellStyle name="Normal 7 5 2 3 4 2" xfId="26163" xr:uid="{974BC3A1-5B18-48E9-AD6C-D0B24BDD79EA}"/>
    <cellStyle name="Normal 7 5 2 3 5" xfId="18075" xr:uid="{F0E8FA1C-F98D-41E7-9260-3DE80235C137}"/>
    <cellStyle name="Normal 7 5 2 4" xfId="3248" xr:uid="{00000000-0005-0000-0000-000015180000}"/>
    <cellStyle name="Normal 7 5 2 4 2" xfId="11336" xr:uid="{FCA5099F-1DC6-4001-86FE-F60E40A3D5FE}"/>
    <cellStyle name="Normal 7 5 2 4 2 2" xfId="27512" xr:uid="{000CFE05-516E-4CF8-869C-069F7108863F}"/>
    <cellStyle name="Normal 7 5 2 4 3" xfId="19424" xr:uid="{C2105E66-65FA-4DBA-8E3F-8528C331AF34}"/>
    <cellStyle name="Normal 7 5 2 5" xfId="5942" xr:uid="{00000000-0005-0000-0000-000016180000}"/>
    <cellStyle name="Normal 7 5 2 5 2" xfId="14030" xr:uid="{CCD156DA-5393-4D1E-8C98-BC5203A8BEE5}"/>
    <cellStyle name="Normal 7 5 2 5 2 2" xfId="30206" xr:uid="{CB8140F1-ED6E-4F26-9EFA-31E0F4279D40}"/>
    <cellStyle name="Normal 7 5 2 5 3" xfId="22118" xr:uid="{629FEAF7-396C-4B2F-936C-1E25527AFEDC}"/>
    <cellStyle name="Normal 7 5 2 6" xfId="8640" xr:uid="{55D07673-1231-4D62-9ABB-CEE30CA4B9B8}"/>
    <cellStyle name="Normal 7 5 2 6 2" xfId="24816" xr:uid="{18C2D1F8-7604-4B1B-8D9B-2B02B5F01960}"/>
    <cellStyle name="Normal 7 5 2 7" xfId="16728" xr:uid="{BE3F38C1-1E39-45C1-A452-C1E55DDE1869}"/>
    <cellStyle name="Normal 7 5 3" xfId="887" xr:uid="{00000000-0005-0000-0000-000017180000}"/>
    <cellStyle name="Normal 7 5 3 2" xfId="2235" xr:uid="{00000000-0005-0000-0000-000018180000}"/>
    <cellStyle name="Normal 7 5 3 2 2" xfId="4931" xr:uid="{00000000-0005-0000-0000-000019180000}"/>
    <cellStyle name="Normal 7 5 3 2 2 2" xfId="13019" xr:uid="{8F5DF419-9985-4850-848B-4A8742EF78A7}"/>
    <cellStyle name="Normal 7 5 3 2 2 2 2" xfId="29195" xr:uid="{7AE76978-C97E-472A-A49E-DB0FC12EB411}"/>
    <cellStyle name="Normal 7 5 3 2 2 3" xfId="21107" xr:uid="{37BB5094-81F2-47DE-83D1-B1F4892B66D6}"/>
    <cellStyle name="Normal 7 5 3 2 3" xfId="7625" xr:uid="{00000000-0005-0000-0000-00001A180000}"/>
    <cellStyle name="Normal 7 5 3 2 3 2" xfId="15713" xr:uid="{1D77A810-E755-4976-B888-ACB95CE6DE81}"/>
    <cellStyle name="Normal 7 5 3 2 3 2 2" xfId="31889" xr:uid="{18F4B48D-66A2-4788-97A8-F81E048E3B3E}"/>
    <cellStyle name="Normal 7 5 3 2 3 3" xfId="23801" xr:uid="{1A2C946D-D162-48C3-9117-E2D7FA7D3EA7}"/>
    <cellStyle name="Normal 7 5 3 2 4" xfId="10323" xr:uid="{2409A366-8749-4365-B7BA-3FE54062C238}"/>
    <cellStyle name="Normal 7 5 3 2 4 2" xfId="26499" xr:uid="{53E672EF-3B46-4FD4-9024-C02C021E3852}"/>
    <cellStyle name="Normal 7 5 3 2 5" xfId="18411" xr:uid="{7C7D56EB-5C73-4FA3-90FA-34B6111CD52B}"/>
    <cellStyle name="Normal 7 5 3 3" xfId="3584" xr:uid="{00000000-0005-0000-0000-00001B180000}"/>
    <cellStyle name="Normal 7 5 3 3 2" xfId="11672" xr:uid="{6CE77F8E-A945-4A18-94C3-71C0275D44D2}"/>
    <cellStyle name="Normal 7 5 3 3 2 2" xfId="27848" xr:uid="{44E46A5E-B553-4C22-867B-640036491018}"/>
    <cellStyle name="Normal 7 5 3 3 3" xfId="19760" xr:uid="{C64B74BE-B021-48C3-A768-EE1F43FB9A0E}"/>
    <cellStyle name="Normal 7 5 3 4" xfId="6278" xr:uid="{00000000-0005-0000-0000-00001C180000}"/>
    <cellStyle name="Normal 7 5 3 4 2" xfId="14366" xr:uid="{136CAD8A-81D9-45B5-809D-711F7E8B21CA}"/>
    <cellStyle name="Normal 7 5 3 4 2 2" xfId="30542" xr:uid="{916DC249-0182-43A4-A0FB-D005355E5341}"/>
    <cellStyle name="Normal 7 5 3 4 3" xfId="22454" xr:uid="{08A813EF-4373-4D72-B68D-0508669DCAE2}"/>
    <cellStyle name="Normal 7 5 3 5" xfId="8976" xr:uid="{25CEB258-D4AC-4C7A-842C-34FE3CEB1817}"/>
    <cellStyle name="Normal 7 5 3 5 2" xfId="25152" xr:uid="{11F39C2F-EBA3-449C-AD50-D34348E4A1CE}"/>
    <cellStyle name="Normal 7 5 3 6" xfId="17064" xr:uid="{1B3C7169-EEA6-4FA7-8E64-B9D2AFA98F23}"/>
    <cellStyle name="Normal 7 5 4" xfId="1563" xr:uid="{00000000-0005-0000-0000-00001D180000}"/>
    <cellStyle name="Normal 7 5 4 2" xfId="4259" xr:uid="{00000000-0005-0000-0000-00001E180000}"/>
    <cellStyle name="Normal 7 5 4 2 2" xfId="12347" xr:uid="{C15A6369-FE8F-4C38-B6CB-8E81A8C6DDA5}"/>
    <cellStyle name="Normal 7 5 4 2 2 2" xfId="28523" xr:uid="{F2F241C9-6A7A-4590-86CA-A6AE71D07A12}"/>
    <cellStyle name="Normal 7 5 4 2 3" xfId="20435" xr:uid="{FCB940E4-84BB-4062-963C-2A23BD0BBDF4}"/>
    <cellStyle name="Normal 7 5 4 3" xfId="6953" xr:uid="{00000000-0005-0000-0000-00001F180000}"/>
    <cellStyle name="Normal 7 5 4 3 2" xfId="15041" xr:uid="{9EEE1300-AD13-4AC9-9949-55503720B6B8}"/>
    <cellStyle name="Normal 7 5 4 3 2 2" xfId="31217" xr:uid="{0ADD73C4-57B5-4D8E-912B-4BE39AB67AC6}"/>
    <cellStyle name="Normal 7 5 4 3 3" xfId="23129" xr:uid="{928577E4-D862-4BD7-88EB-70B1E63AD528}"/>
    <cellStyle name="Normal 7 5 4 4" xfId="9651" xr:uid="{AF735EB2-3671-4EAB-8287-FDC81A1288D0}"/>
    <cellStyle name="Normal 7 5 4 4 2" xfId="25827" xr:uid="{24E13D58-B33A-4B27-9D62-7EB49583E61A}"/>
    <cellStyle name="Normal 7 5 4 5" xfId="17739" xr:uid="{495B33AC-7BB8-434B-884B-1AB175F98DE6}"/>
    <cellStyle name="Normal 7 5 5" xfId="2912" xr:uid="{00000000-0005-0000-0000-000020180000}"/>
    <cellStyle name="Normal 7 5 5 2" xfId="11000" xr:uid="{003F7692-57D7-4BCF-9600-4E15F4ECC540}"/>
    <cellStyle name="Normal 7 5 5 2 2" xfId="27176" xr:uid="{A1732114-80AC-496D-9862-7FCE30E96228}"/>
    <cellStyle name="Normal 7 5 5 3" xfId="19088" xr:uid="{FC7D773F-81D8-47D2-ABB0-C330470C5778}"/>
    <cellStyle name="Normal 7 5 6" xfId="5606" xr:uid="{00000000-0005-0000-0000-000021180000}"/>
    <cellStyle name="Normal 7 5 6 2" xfId="13694" xr:uid="{57E0802D-1554-4119-B77F-D30B36512342}"/>
    <cellStyle name="Normal 7 5 6 2 2" xfId="29870" xr:uid="{E2C43BF9-3B1E-4FD2-A07C-69CF35028547}"/>
    <cellStyle name="Normal 7 5 6 3" xfId="21782" xr:uid="{FDF468BF-0903-4DF7-BDCA-33D441256140}"/>
    <cellStyle name="Normal 7 5 7" xfId="8304" xr:uid="{92BB440B-5930-4405-95DF-F2E02EB94C1F}"/>
    <cellStyle name="Normal 7 5 7 2" xfId="24480" xr:uid="{54E37163-D23A-4794-968E-99F96729CFBC}"/>
    <cellStyle name="Normal 7 5 8" xfId="16392" xr:uid="{07760838-09CA-4396-B51E-8E8BCC774E2F}"/>
    <cellStyle name="Normal 7 6" xfId="126" xr:uid="{00000000-0005-0000-0000-000022180000}"/>
    <cellStyle name="Normal 7 6 2" xfId="526" xr:uid="{00000000-0005-0000-0000-000023180000}"/>
    <cellStyle name="Normal 7 6 2 2" xfId="1201" xr:uid="{00000000-0005-0000-0000-000024180000}"/>
    <cellStyle name="Normal 7 6 2 2 2" xfId="2549" xr:uid="{00000000-0005-0000-0000-000025180000}"/>
    <cellStyle name="Normal 7 6 2 2 2 2" xfId="5245" xr:uid="{00000000-0005-0000-0000-000026180000}"/>
    <cellStyle name="Normal 7 6 2 2 2 2 2" xfId="13333" xr:uid="{C0431016-8186-41C9-9B29-61B947398B95}"/>
    <cellStyle name="Normal 7 6 2 2 2 2 2 2" xfId="29509" xr:uid="{F9C50BE5-4A11-46C8-A526-C9A372A1CB93}"/>
    <cellStyle name="Normal 7 6 2 2 2 2 3" xfId="21421" xr:uid="{3421A403-F560-4C2B-BA6C-87C14BF28FB2}"/>
    <cellStyle name="Normal 7 6 2 2 2 3" xfId="7939" xr:uid="{00000000-0005-0000-0000-000027180000}"/>
    <cellStyle name="Normal 7 6 2 2 2 3 2" xfId="16027" xr:uid="{EC58CF41-2521-4E0A-8C23-2F6BE8F366BD}"/>
    <cellStyle name="Normal 7 6 2 2 2 3 2 2" xfId="32203" xr:uid="{D028FADE-5623-4CBD-84D2-66DD3717321D}"/>
    <cellStyle name="Normal 7 6 2 2 2 3 3" xfId="24115" xr:uid="{63DACE7D-FE9F-48CB-8DB8-FEE816B89C87}"/>
    <cellStyle name="Normal 7 6 2 2 2 4" xfId="10637" xr:uid="{68BD665F-2C0E-4C7C-8B9E-8B69C2A13177}"/>
    <cellStyle name="Normal 7 6 2 2 2 4 2" xfId="26813" xr:uid="{32C638F2-BE05-4F26-986A-2F3669EB24AA}"/>
    <cellStyle name="Normal 7 6 2 2 2 5" xfId="18725" xr:uid="{8F6CF7E2-66D1-425A-AAA4-CD2186A1371C}"/>
    <cellStyle name="Normal 7 6 2 2 3" xfId="3898" xr:uid="{00000000-0005-0000-0000-000028180000}"/>
    <cellStyle name="Normal 7 6 2 2 3 2" xfId="11986" xr:uid="{F9D6C9EF-824C-44F6-8667-E5EFBE2B55DB}"/>
    <cellStyle name="Normal 7 6 2 2 3 2 2" xfId="28162" xr:uid="{264BB05A-28D6-4FE2-AEB3-4FCFDACDFCC8}"/>
    <cellStyle name="Normal 7 6 2 2 3 3" xfId="20074" xr:uid="{91D85371-B997-4631-92BD-A3381098D73A}"/>
    <cellStyle name="Normal 7 6 2 2 4" xfId="6592" xr:uid="{00000000-0005-0000-0000-000029180000}"/>
    <cellStyle name="Normal 7 6 2 2 4 2" xfId="14680" xr:uid="{05908AAF-F1B0-4C1B-8172-BE65C7D0748B}"/>
    <cellStyle name="Normal 7 6 2 2 4 2 2" xfId="30856" xr:uid="{E5596CE5-F73B-45B9-BD41-0A1A493D7B65}"/>
    <cellStyle name="Normal 7 6 2 2 4 3" xfId="22768" xr:uid="{1D0FDCCA-AB85-4318-8635-9F6790336343}"/>
    <cellStyle name="Normal 7 6 2 2 5" xfId="9290" xr:uid="{B1B6BA07-0EA2-4B89-BF83-E5E6C55A3368}"/>
    <cellStyle name="Normal 7 6 2 2 5 2" xfId="25466" xr:uid="{266A86A3-D5E5-4793-AE77-7D420ECC84FF}"/>
    <cellStyle name="Normal 7 6 2 2 6" xfId="17378" xr:uid="{EDB51EEA-BE93-4209-8888-808B95EF4DA9}"/>
    <cellStyle name="Normal 7 6 2 3" xfId="1877" xr:uid="{00000000-0005-0000-0000-00002A180000}"/>
    <cellStyle name="Normal 7 6 2 3 2" xfId="4573" xr:uid="{00000000-0005-0000-0000-00002B180000}"/>
    <cellStyle name="Normal 7 6 2 3 2 2" xfId="12661" xr:uid="{0004F3AA-6DF8-4F63-941A-BE575C57D330}"/>
    <cellStyle name="Normal 7 6 2 3 2 2 2" xfId="28837" xr:uid="{FB9ED92F-ADA7-4C28-B1C2-B3DB8DC92F23}"/>
    <cellStyle name="Normal 7 6 2 3 2 3" xfId="20749" xr:uid="{C87E62C7-C72C-4E1E-AEBE-0A99C1186457}"/>
    <cellStyle name="Normal 7 6 2 3 3" xfId="7267" xr:uid="{00000000-0005-0000-0000-00002C180000}"/>
    <cellStyle name="Normal 7 6 2 3 3 2" xfId="15355" xr:uid="{97B3EEE2-BB1A-46A7-9E07-34A503B74CD1}"/>
    <cellStyle name="Normal 7 6 2 3 3 2 2" xfId="31531" xr:uid="{5E8FA94A-57DA-4B76-BC30-13EBDE82B834}"/>
    <cellStyle name="Normal 7 6 2 3 3 3" xfId="23443" xr:uid="{5103BFCF-098E-4930-A67A-47D1AF105D62}"/>
    <cellStyle name="Normal 7 6 2 3 4" xfId="9965" xr:uid="{9165CFEA-F733-4C1E-B6EB-D13BAA39EE5D}"/>
    <cellStyle name="Normal 7 6 2 3 4 2" xfId="26141" xr:uid="{DFBC9D0D-8081-4787-94CE-55CFDFC0E542}"/>
    <cellStyle name="Normal 7 6 2 3 5" xfId="18053" xr:uid="{029E47A1-773E-43F2-B85F-DB43D230F967}"/>
    <cellStyle name="Normal 7 6 2 4" xfId="3226" xr:uid="{00000000-0005-0000-0000-00002D180000}"/>
    <cellStyle name="Normal 7 6 2 4 2" xfId="11314" xr:uid="{D36D1FFC-8432-470D-92E7-1EE07A56ECDB}"/>
    <cellStyle name="Normal 7 6 2 4 2 2" xfId="27490" xr:uid="{AB88DD00-5B61-427A-B21C-21BF4EB7932F}"/>
    <cellStyle name="Normal 7 6 2 4 3" xfId="19402" xr:uid="{73913E49-5CE8-42BE-BA53-883B17852F04}"/>
    <cellStyle name="Normal 7 6 2 5" xfId="5920" xr:uid="{00000000-0005-0000-0000-00002E180000}"/>
    <cellStyle name="Normal 7 6 2 5 2" xfId="14008" xr:uid="{009D5DC1-75C9-43A6-BB12-C98EAC3B90D3}"/>
    <cellStyle name="Normal 7 6 2 5 2 2" xfId="30184" xr:uid="{D204F864-E833-4B17-9547-F500EA819CB6}"/>
    <cellStyle name="Normal 7 6 2 5 3" xfId="22096" xr:uid="{A197AB60-DC84-4FFE-AF8F-48F6AA966B9B}"/>
    <cellStyle name="Normal 7 6 2 6" xfId="8618" xr:uid="{9DFE42FB-4BBF-413D-A527-884C67814917}"/>
    <cellStyle name="Normal 7 6 2 6 2" xfId="24794" xr:uid="{FEAA3FFB-5EB1-43CD-854E-5A43115F69B4}"/>
    <cellStyle name="Normal 7 6 2 7" xfId="16706" xr:uid="{533D03B7-1EB9-4130-86AF-703C9F0B745B}"/>
    <cellStyle name="Normal 7 6 3" xfId="865" xr:uid="{00000000-0005-0000-0000-00002F180000}"/>
    <cellStyle name="Normal 7 6 3 2" xfId="2213" xr:uid="{00000000-0005-0000-0000-000030180000}"/>
    <cellStyle name="Normal 7 6 3 2 2" xfId="4909" xr:uid="{00000000-0005-0000-0000-000031180000}"/>
    <cellStyle name="Normal 7 6 3 2 2 2" xfId="12997" xr:uid="{2031E775-88AC-4D08-BCD2-42E012B5D75A}"/>
    <cellStyle name="Normal 7 6 3 2 2 2 2" xfId="29173" xr:uid="{08EA9BCD-9F24-4507-8596-AAD055B63F4F}"/>
    <cellStyle name="Normal 7 6 3 2 2 3" xfId="21085" xr:uid="{7ED85327-CB7F-4D8D-988F-1A755337F1A6}"/>
    <cellStyle name="Normal 7 6 3 2 3" xfId="7603" xr:uid="{00000000-0005-0000-0000-000032180000}"/>
    <cellStyle name="Normal 7 6 3 2 3 2" xfId="15691" xr:uid="{189A4369-26A5-4FEC-96C8-297E3F658EAD}"/>
    <cellStyle name="Normal 7 6 3 2 3 2 2" xfId="31867" xr:uid="{7D2E82E1-F9A2-40F6-868B-5B109A83B521}"/>
    <cellStyle name="Normal 7 6 3 2 3 3" xfId="23779" xr:uid="{87F1AA8E-5A6A-4DF7-830E-563B238E5B81}"/>
    <cellStyle name="Normal 7 6 3 2 4" xfId="10301" xr:uid="{BA4274ED-7EBD-4EB1-91BF-532D6660CE9C}"/>
    <cellStyle name="Normal 7 6 3 2 4 2" xfId="26477" xr:uid="{77C389AC-B40C-4C7D-BD39-EF444E622CC4}"/>
    <cellStyle name="Normal 7 6 3 2 5" xfId="18389" xr:uid="{5470AF95-A354-4681-81DF-3F7EA6522F51}"/>
    <cellStyle name="Normal 7 6 3 3" xfId="3562" xr:uid="{00000000-0005-0000-0000-000033180000}"/>
    <cellStyle name="Normal 7 6 3 3 2" xfId="11650" xr:uid="{F5A81419-5B9C-41C6-B153-97E2ED2187A2}"/>
    <cellStyle name="Normal 7 6 3 3 2 2" xfId="27826" xr:uid="{FAC10F66-6C61-430B-BFED-3478E6B6837D}"/>
    <cellStyle name="Normal 7 6 3 3 3" xfId="19738" xr:uid="{FE5635CB-3E0A-477B-A55F-A89724D44D34}"/>
    <cellStyle name="Normal 7 6 3 4" xfId="6256" xr:uid="{00000000-0005-0000-0000-000034180000}"/>
    <cellStyle name="Normal 7 6 3 4 2" xfId="14344" xr:uid="{343B8A19-A4DE-4FC4-8A00-7BFC0A11E53B}"/>
    <cellStyle name="Normal 7 6 3 4 2 2" xfId="30520" xr:uid="{8009E591-2603-41A0-8885-E5B2CE1FDAD1}"/>
    <cellStyle name="Normal 7 6 3 4 3" xfId="22432" xr:uid="{199F07F8-0354-44D2-BC84-2C1FE3D3DD21}"/>
    <cellStyle name="Normal 7 6 3 5" xfId="8954" xr:uid="{8CA07CBD-583B-4ABB-96C2-0BD4229ED370}"/>
    <cellStyle name="Normal 7 6 3 5 2" xfId="25130" xr:uid="{ECBE4A39-7B64-4CDF-A230-22000696C897}"/>
    <cellStyle name="Normal 7 6 3 6" xfId="17042" xr:uid="{170A8B4B-55B2-40CE-A152-49B3E2B74692}"/>
    <cellStyle name="Normal 7 6 4" xfId="1541" xr:uid="{00000000-0005-0000-0000-000035180000}"/>
    <cellStyle name="Normal 7 6 4 2" xfId="4237" xr:uid="{00000000-0005-0000-0000-000036180000}"/>
    <cellStyle name="Normal 7 6 4 2 2" xfId="12325" xr:uid="{64FC9844-880C-4396-9AF5-E9E26FF438B7}"/>
    <cellStyle name="Normal 7 6 4 2 2 2" xfId="28501" xr:uid="{61213FD4-F059-4019-8D96-7C25A1DB5807}"/>
    <cellStyle name="Normal 7 6 4 2 3" xfId="20413" xr:uid="{1CD26C34-550C-4243-98F4-9E874FC1B359}"/>
    <cellStyle name="Normal 7 6 4 3" xfId="6931" xr:uid="{00000000-0005-0000-0000-000037180000}"/>
    <cellStyle name="Normal 7 6 4 3 2" xfId="15019" xr:uid="{C77BB8FD-B61C-491B-9A8E-B76E739365A0}"/>
    <cellStyle name="Normal 7 6 4 3 2 2" xfId="31195" xr:uid="{3B956957-326B-4D9C-A2C8-38ED59A33E60}"/>
    <cellStyle name="Normal 7 6 4 3 3" xfId="23107" xr:uid="{C824D42A-FFDE-4243-9234-A7C2D06282C5}"/>
    <cellStyle name="Normal 7 6 4 4" xfId="9629" xr:uid="{266BC72F-B68A-4EFC-A68C-ADAE2D31C62B}"/>
    <cellStyle name="Normal 7 6 4 4 2" xfId="25805" xr:uid="{5CC00109-9307-4398-91FE-F42A302BCF5D}"/>
    <cellStyle name="Normal 7 6 4 5" xfId="17717" xr:uid="{8C9AD1D9-7028-405D-ADA5-A60EA17B9E62}"/>
    <cellStyle name="Normal 7 6 5" xfId="2890" xr:uid="{00000000-0005-0000-0000-000038180000}"/>
    <cellStyle name="Normal 7 6 5 2" xfId="10978" xr:uid="{5770D442-38A2-4919-955B-1E737775D655}"/>
    <cellStyle name="Normal 7 6 5 2 2" xfId="27154" xr:uid="{89C6BCEC-E5E1-4607-9EBC-E20CB875A14D}"/>
    <cellStyle name="Normal 7 6 5 3" xfId="19066" xr:uid="{C04CBBF8-134B-448F-94AF-2BEFC7BAC1B2}"/>
    <cellStyle name="Normal 7 6 6" xfId="5584" xr:uid="{00000000-0005-0000-0000-000039180000}"/>
    <cellStyle name="Normal 7 6 6 2" xfId="13672" xr:uid="{23C4528D-022D-4445-85A5-E0781F4950FB}"/>
    <cellStyle name="Normal 7 6 6 2 2" xfId="29848" xr:uid="{0F92A908-7202-46F7-8E21-9E7050F7ADA5}"/>
    <cellStyle name="Normal 7 6 6 3" xfId="21760" xr:uid="{91EACDFA-4D47-418B-ADB9-38235D65565E}"/>
    <cellStyle name="Normal 7 6 7" xfId="8282" xr:uid="{E41E66AE-2284-488A-BFE3-CEB1328ED3AF}"/>
    <cellStyle name="Normal 7 6 7 2" xfId="24458" xr:uid="{1DFE1B09-ED5E-4207-8937-C8BC2F48E6A1}"/>
    <cellStyle name="Normal 7 6 8" xfId="16370" xr:uid="{B5AA024B-09C2-43D8-8BEC-42C700964F97}"/>
    <cellStyle name="Normal 7 7" xfId="238" xr:uid="{00000000-0005-0000-0000-00003A180000}"/>
    <cellStyle name="Normal 7 7 2" xfId="615" xr:uid="{00000000-0005-0000-0000-00003B180000}"/>
    <cellStyle name="Normal 7 7 2 2" xfId="1290" xr:uid="{00000000-0005-0000-0000-00003C180000}"/>
    <cellStyle name="Normal 7 7 2 2 2" xfId="2638" xr:uid="{00000000-0005-0000-0000-00003D180000}"/>
    <cellStyle name="Normal 7 7 2 2 2 2" xfId="5334" xr:uid="{00000000-0005-0000-0000-00003E180000}"/>
    <cellStyle name="Normal 7 7 2 2 2 2 2" xfId="13422" xr:uid="{38321348-661A-4EE3-8594-EFCF1EEB99B8}"/>
    <cellStyle name="Normal 7 7 2 2 2 2 2 2" xfId="29598" xr:uid="{1B86CC15-B636-47A1-A7FC-92BE75305D3C}"/>
    <cellStyle name="Normal 7 7 2 2 2 2 3" xfId="21510" xr:uid="{A57C9091-2628-41AA-81B5-F81F38C68A66}"/>
    <cellStyle name="Normal 7 7 2 2 2 3" xfId="8028" xr:uid="{00000000-0005-0000-0000-00003F180000}"/>
    <cellStyle name="Normal 7 7 2 2 2 3 2" xfId="16116" xr:uid="{E2C4FBAB-6580-4A1E-A73B-4A889C66B0FE}"/>
    <cellStyle name="Normal 7 7 2 2 2 3 2 2" xfId="32292" xr:uid="{3DCE5763-ADDE-4C3D-8AAB-B1DF10BC167B}"/>
    <cellStyle name="Normal 7 7 2 2 2 3 3" xfId="24204" xr:uid="{D802726B-A183-4B2C-B2D9-98D70FA53E83}"/>
    <cellStyle name="Normal 7 7 2 2 2 4" xfId="10726" xr:uid="{18D2FB1C-783F-4FC8-9227-CDBE821E8CD8}"/>
    <cellStyle name="Normal 7 7 2 2 2 4 2" xfId="26902" xr:uid="{1F67CF64-E6BD-46EA-8DC2-51C79ACECD13}"/>
    <cellStyle name="Normal 7 7 2 2 2 5" xfId="18814" xr:uid="{E8492170-624B-48B2-88E6-DB85BA286DAB}"/>
    <cellStyle name="Normal 7 7 2 2 3" xfId="3987" xr:uid="{00000000-0005-0000-0000-000040180000}"/>
    <cellStyle name="Normal 7 7 2 2 3 2" xfId="12075" xr:uid="{AB6B4FCC-7A1A-4F0E-A629-3387D2D7D733}"/>
    <cellStyle name="Normal 7 7 2 2 3 2 2" xfId="28251" xr:uid="{8BAAFC0D-1298-4059-A2BA-6B408E738433}"/>
    <cellStyle name="Normal 7 7 2 2 3 3" xfId="20163" xr:uid="{34701EAB-CD02-495B-B5D8-C3696BA312F2}"/>
    <cellStyle name="Normal 7 7 2 2 4" xfId="6681" xr:uid="{00000000-0005-0000-0000-000041180000}"/>
    <cellStyle name="Normal 7 7 2 2 4 2" xfId="14769" xr:uid="{9D08035C-1A86-47F7-9396-E76AE4DBAE31}"/>
    <cellStyle name="Normal 7 7 2 2 4 2 2" xfId="30945" xr:uid="{946FE587-1BFF-4E0B-98A8-C5B6CB3FC4CA}"/>
    <cellStyle name="Normal 7 7 2 2 4 3" xfId="22857" xr:uid="{A2B8860A-97F6-4008-9295-D9D26A77A7F6}"/>
    <cellStyle name="Normal 7 7 2 2 5" xfId="9379" xr:uid="{2496D795-5809-45D2-A077-E9D60F0C874F}"/>
    <cellStyle name="Normal 7 7 2 2 5 2" xfId="25555" xr:uid="{1E6B2C69-7A8E-4C3C-9699-A026F924FC96}"/>
    <cellStyle name="Normal 7 7 2 2 6" xfId="17467" xr:uid="{5453FAD2-FE02-4148-A520-468876EC0188}"/>
    <cellStyle name="Normal 7 7 2 3" xfId="1966" xr:uid="{00000000-0005-0000-0000-000042180000}"/>
    <cellStyle name="Normal 7 7 2 3 2" xfId="4662" xr:uid="{00000000-0005-0000-0000-000043180000}"/>
    <cellStyle name="Normal 7 7 2 3 2 2" xfId="12750" xr:uid="{5B770315-88C2-45BD-9CF7-1BE9E7545556}"/>
    <cellStyle name="Normal 7 7 2 3 2 2 2" xfId="28926" xr:uid="{E28DB44E-F01F-4FC1-A990-F51FDEF1A063}"/>
    <cellStyle name="Normal 7 7 2 3 2 3" xfId="20838" xr:uid="{12FD0C4C-ADA6-4947-AAFE-9BC681713731}"/>
    <cellStyle name="Normal 7 7 2 3 3" xfId="7356" xr:uid="{00000000-0005-0000-0000-000044180000}"/>
    <cellStyle name="Normal 7 7 2 3 3 2" xfId="15444" xr:uid="{8CB2BF04-BF8A-426E-9164-EF94B618B8FB}"/>
    <cellStyle name="Normal 7 7 2 3 3 2 2" xfId="31620" xr:uid="{78BAC55F-693A-4A29-9AD5-FA2EDD423C56}"/>
    <cellStyle name="Normal 7 7 2 3 3 3" xfId="23532" xr:uid="{A3D4706A-2044-4694-9260-1295F983D565}"/>
    <cellStyle name="Normal 7 7 2 3 4" xfId="10054" xr:uid="{BF2BE363-32F0-4CFA-A3E2-02E2EC51ADEC}"/>
    <cellStyle name="Normal 7 7 2 3 4 2" xfId="26230" xr:uid="{019AB94B-C380-40E3-9F6D-5AF42BCBF71F}"/>
    <cellStyle name="Normal 7 7 2 3 5" xfId="18142" xr:uid="{9AACC118-3829-4BD8-971F-C82E02AEBF99}"/>
    <cellStyle name="Normal 7 7 2 4" xfId="3315" xr:uid="{00000000-0005-0000-0000-000045180000}"/>
    <cellStyle name="Normal 7 7 2 4 2" xfId="11403" xr:uid="{2D3BBE47-DD0D-48DD-8228-BED4262DF15E}"/>
    <cellStyle name="Normal 7 7 2 4 2 2" xfId="27579" xr:uid="{CFC27640-26E9-4505-AB1C-3F3A7EC72FC7}"/>
    <cellStyle name="Normal 7 7 2 4 3" xfId="19491" xr:uid="{BC5527AC-E1D5-4F5F-BBFF-A122C5F48585}"/>
    <cellStyle name="Normal 7 7 2 5" xfId="6009" xr:uid="{00000000-0005-0000-0000-000046180000}"/>
    <cellStyle name="Normal 7 7 2 5 2" xfId="14097" xr:uid="{38473CC4-5863-4F46-944F-CFE1DB41AD36}"/>
    <cellStyle name="Normal 7 7 2 5 2 2" xfId="30273" xr:uid="{B6E23628-7A47-4AC3-AADA-E11B3606243D}"/>
    <cellStyle name="Normal 7 7 2 5 3" xfId="22185" xr:uid="{C54ECC26-116A-4ADC-BD2E-7599E69C86E2}"/>
    <cellStyle name="Normal 7 7 2 6" xfId="8707" xr:uid="{FAAB7A24-C1A4-4B62-A717-72FC4DFD4626}"/>
    <cellStyle name="Normal 7 7 2 6 2" xfId="24883" xr:uid="{7A155D49-D26F-4A3A-BD98-B4FBEDB3E830}"/>
    <cellStyle name="Normal 7 7 2 7" xfId="16795" xr:uid="{3BA5236A-8CDA-4C0A-89BC-86557D65B9C6}"/>
    <cellStyle name="Normal 7 7 3" xfId="954" xr:uid="{00000000-0005-0000-0000-000047180000}"/>
    <cellStyle name="Normal 7 7 3 2" xfId="2302" xr:uid="{00000000-0005-0000-0000-000048180000}"/>
    <cellStyle name="Normal 7 7 3 2 2" xfId="4998" xr:uid="{00000000-0005-0000-0000-000049180000}"/>
    <cellStyle name="Normal 7 7 3 2 2 2" xfId="13086" xr:uid="{3DD4408F-2230-4018-B053-8EF14030EFBC}"/>
    <cellStyle name="Normal 7 7 3 2 2 2 2" xfId="29262" xr:uid="{7C0D53CA-7990-4559-992B-7417EC92F202}"/>
    <cellStyle name="Normal 7 7 3 2 2 3" xfId="21174" xr:uid="{B2C8CB98-FE9E-4696-A259-175FB9C2AD40}"/>
    <cellStyle name="Normal 7 7 3 2 3" xfId="7692" xr:uid="{00000000-0005-0000-0000-00004A180000}"/>
    <cellStyle name="Normal 7 7 3 2 3 2" xfId="15780" xr:uid="{6143D373-CF91-4DC3-9B3C-02EA1C7C946E}"/>
    <cellStyle name="Normal 7 7 3 2 3 2 2" xfId="31956" xr:uid="{D77D3B3D-0E1C-4D91-99BC-5CF6CF33C782}"/>
    <cellStyle name="Normal 7 7 3 2 3 3" xfId="23868" xr:uid="{2DFE8AD5-3258-4F18-87BD-0A4403BA508E}"/>
    <cellStyle name="Normal 7 7 3 2 4" xfId="10390" xr:uid="{625D0C60-9CED-476B-8855-2B31108ADF3C}"/>
    <cellStyle name="Normal 7 7 3 2 4 2" xfId="26566" xr:uid="{A2483432-CB78-4B81-99B7-3ADDA5B4DD31}"/>
    <cellStyle name="Normal 7 7 3 2 5" xfId="18478" xr:uid="{AE4A7AD1-4E06-4E1F-BA06-2319A173158E}"/>
    <cellStyle name="Normal 7 7 3 3" xfId="3651" xr:uid="{00000000-0005-0000-0000-00004B180000}"/>
    <cellStyle name="Normal 7 7 3 3 2" xfId="11739" xr:uid="{2D3CAF27-2AAF-49E5-A0DF-57C4C664105A}"/>
    <cellStyle name="Normal 7 7 3 3 2 2" xfId="27915" xr:uid="{BD1A572C-E731-47AF-B517-289F4A1A00D6}"/>
    <cellStyle name="Normal 7 7 3 3 3" xfId="19827" xr:uid="{DCCE7475-67C6-445C-A026-D9B6BF2D9FD2}"/>
    <cellStyle name="Normal 7 7 3 4" xfId="6345" xr:uid="{00000000-0005-0000-0000-00004C180000}"/>
    <cellStyle name="Normal 7 7 3 4 2" xfId="14433" xr:uid="{2161E362-7716-45BD-976E-44DEA664744B}"/>
    <cellStyle name="Normal 7 7 3 4 2 2" xfId="30609" xr:uid="{E55DA6DD-D856-4A27-8B9E-DD7B0BE8A28E}"/>
    <cellStyle name="Normal 7 7 3 4 3" xfId="22521" xr:uid="{1F636F50-D759-41D8-B6C9-07F4BD86DD0B}"/>
    <cellStyle name="Normal 7 7 3 5" xfId="9043" xr:uid="{D4764EBA-C18A-4679-91DB-0A1AA0097041}"/>
    <cellStyle name="Normal 7 7 3 5 2" xfId="25219" xr:uid="{F8EB02C4-A407-4771-AC20-288E755E72CB}"/>
    <cellStyle name="Normal 7 7 3 6" xfId="17131" xr:uid="{F2F316CD-37A9-46CA-850E-387F2CD924CD}"/>
    <cellStyle name="Normal 7 7 4" xfId="1630" xr:uid="{00000000-0005-0000-0000-00004D180000}"/>
    <cellStyle name="Normal 7 7 4 2" xfId="4326" xr:uid="{00000000-0005-0000-0000-00004E180000}"/>
    <cellStyle name="Normal 7 7 4 2 2" xfId="12414" xr:uid="{1779916F-6544-4617-8775-D637BA292958}"/>
    <cellStyle name="Normal 7 7 4 2 2 2" xfId="28590" xr:uid="{49A80C7E-94A2-444F-A283-2282E3ABF3F2}"/>
    <cellStyle name="Normal 7 7 4 2 3" xfId="20502" xr:uid="{03EF37DC-FEF5-4CAA-B308-2957AC7ABB35}"/>
    <cellStyle name="Normal 7 7 4 3" xfId="7020" xr:uid="{00000000-0005-0000-0000-00004F180000}"/>
    <cellStyle name="Normal 7 7 4 3 2" xfId="15108" xr:uid="{B2D5AE08-2F6C-4CE4-8223-A7AAEC1AF802}"/>
    <cellStyle name="Normal 7 7 4 3 2 2" xfId="31284" xr:uid="{E1DD0FF3-3298-42C2-8FEA-6DC21AD62160}"/>
    <cellStyle name="Normal 7 7 4 3 3" xfId="23196" xr:uid="{A166495B-B653-47EA-B728-6294B680EE31}"/>
    <cellStyle name="Normal 7 7 4 4" xfId="9718" xr:uid="{7936317B-A5E2-4C28-85A4-C78F78BEFAD1}"/>
    <cellStyle name="Normal 7 7 4 4 2" xfId="25894" xr:uid="{1820AACD-7BFC-4FB7-9445-BDB8A655AE2A}"/>
    <cellStyle name="Normal 7 7 4 5" xfId="17806" xr:uid="{B876D870-AC44-4844-9957-5857F6BCC3B0}"/>
    <cellStyle name="Normal 7 7 5" xfId="2979" xr:uid="{00000000-0005-0000-0000-000050180000}"/>
    <cellStyle name="Normal 7 7 5 2" xfId="11067" xr:uid="{7E295379-FC4D-4CC7-B6FF-91E512CB83AE}"/>
    <cellStyle name="Normal 7 7 5 2 2" xfId="27243" xr:uid="{9BBDB92B-FB48-4655-93E8-80C16A172E5C}"/>
    <cellStyle name="Normal 7 7 5 3" xfId="19155" xr:uid="{FAB0DD10-2960-4DF9-AA53-03B88A975B45}"/>
    <cellStyle name="Normal 7 7 6" xfId="5673" xr:uid="{00000000-0005-0000-0000-000051180000}"/>
    <cellStyle name="Normal 7 7 6 2" xfId="13761" xr:uid="{176F8CD7-DDBF-4C03-BB0F-FC09FE2D306F}"/>
    <cellStyle name="Normal 7 7 6 2 2" xfId="29937" xr:uid="{F255D3F0-67BB-4B34-9B71-E3D51D71C4FE}"/>
    <cellStyle name="Normal 7 7 6 3" xfId="21849" xr:uid="{97305E94-2F20-4DB6-96D3-D2AF65DBA0FE}"/>
    <cellStyle name="Normal 7 7 7" xfId="8371" xr:uid="{E6E134DC-91C1-4623-8FDF-F8F7B7634563}"/>
    <cellStyle name="Normal 7 7 7 2" xfId="24547" xr:uid="{526ABEC9-070C-48B9-A15C-EA7EC13B5866}"/>
    <cellStyle name="Normal 7 7 8" xfId="16459" xr:uid="{04804AFB-1EB2-4565-A1FF-CEC09C416EF3}"/>
    <cellStyle name="Normal 7 8" xfId="262" xr:uid="{00000000-0005-0000-0000-000052180000}"/>
    <cellStyle name="Normal 7 8 2" xfId="635" xr:uid="{00000000-0005-0000-0000-000053180000}"/>
    <cellStyle name="Normal 7 8 2 2" xfId="1310" xr:uid="{00000000-0005-0000-0000-000054180000}"/>
    <cellStyle name="Normal 7 8 2 2 2" xfId="2658" xr:uid="{00000000-0005-0000-0000-000055180000}"/>
    <cellStyle name="Normal 7 8 2 2 2 2" xfId="5354" xr:uid="{00000000-0005-0000-0000-000056180000}"/>
    <cellStyle name="Normal 7 8 2 2 2 2 2" xfId="13442" xr:uid="{CB0D4BFC-6DE0-4F30-B32B-16066E3D5E16}"/>
    <cellStyle name="Normal 7 8 2 2 2 2 2 2" xfId="29618" xr:uid="{B8CDAAE2-351B-4610-B583-AF6F1220B69B}"/>
    <cellStyle name="Normal 7 8 2 2 2 2 3" xfId="21530" xr:uid="{30319596-CBF9-4BA8-8731-0D3B936D65D0}"/>
    <cellStyle name="Normal 7 8 2 2 2 3" xfId="8048" xr:uid="{00000000-0005-0000-0000-000057180000}"/>
    <cellStyle name="Normal 7 8 2 2 2 3 2" xfId="16136" xr:uid="{34511F9E-23E4-4899-85CF-371AEAC98C44}"/>
    <cellStyle name="Normal 7 8 2 2 2 3 2 2" xfId="32312" xr:uid="{6861DF89-7723-4D67-A33B-48D9332C1A45}"/>
    <cellStyle name="Normal 7 8 2 2 2 3 3" xfId="24224" xr:uid="{2E59A2E8-8285-4969-8FC7-71CCECE9D270}"/>
    <cellStyle name="Normal 7 8 2 2 2 4" xfId="10746" xr:uid="{0A86FEF8-5156-4D0B-954D-1C5200782501}"/>
    <cellStyle name="Normal 7 8 2 2 2 4 2" xfId="26922" xr:uid="{92C487BD-EA2A-4FA4-80F8-498478C09C21}"/>
    <cellStyle name="Normal 7 8 2 2 2 5" xfId="18834" xr:uid="{96880D08-6933-4060-9B88-F759BDC8AA1A}"/>
    <cellStyle name="Normal 7 8 2 2 3" xfId="4007" xr:uid="{00000000-0005-0000-0000-000058180000}"/>
    <cellStyle name="Normal 7 8 2 2 3 2" xfId="12095" xr:uid="{028CB781-098C-4FDC-91C3-A64BA15AC802}"/>
    <cellStyle name="Normal 7 8 2 2 3 2 2" xfId="28271" xr:uid="{954AC007-58EC-4CD0-B456-10EEA34B55EE}"/>
    <cellStyle name="Normal 7 8 2 2 3 3" xfId="20183" xr:uid="{C5C3E175-6D4F-4E19-A456-88A9B8CBF8EE}"/>
    <cellStyle name="Normal 7 8 2 2 4" xfId="6701" xr:uid="{00000000-0005-0000-0000-000059180000}"/>
    <cellStyle name="Normal 7 8 2 2 4 2" xfId="14789" xr:uid="{1BE0F3DE-D8F3-43B7-B9E4-06B47EA00A67}"/>
    <cellStyle name="Normal 7 8 2 2 4 2 2" xfId="30965" xr:uid="{C4AA23C3-564D-48D0-AF55-390D88C4CAEE}"/>
    <cellStyle name="Normal 7 8 2 2 4 3" xfId="22877" xr:uid="{ACBE3B3A-605C-4720-BB6C-97443E21DC3C}"/>
    <cellStyle name="Normal 7 8 2 2 5" xfId="9399" xr:uid="{3667AD78-507C-48F8-A950-37F259502B39}"/>
    <cellStyle name="Normal 7 8 2 2 5 2" xfId="25575" xr:uid="{21B21AB7-1008-431A-A41F-207F349C4F2A}"/>
    <cellStyle name="Normal 7 8 2 2 6" xfId="17487" xr:uid="{D00F1A93-12B2-4C72-953A-E67730AE496D}"/>
    <cellStyle name="Normal 7 8 2 3" xfId="1986" xr:uid="{00000000-0005-0000-0000-00005A180000}"/>
    <cellStyle name="Normal 7 8 2 3 2" xfId="4682" xr:uid="{00000000-0005-0000-0000-00005B180000}"/>
    <cellStyle name="Normal 7 8 2 3 2 2" xfId="12770" xr:uid="{C55F322C-BDA4-47B4-ADEA-8B9E8011179B}"/>
    <cellStyle name="Normal 7 8 2 3 2 2 2" xfId="28946" xr:uid="{3B2325E8-659B-4A9B-A9AE-F1EBD266BE81}"/>
    <cellStyle name="Normal 7 8 2 3 2 3" xfId="20858" xr:uid="{B0E36819-4F66-4863-AE40-F5235D693312}"/>
    <cellStyle name="Normal 7 8 2 3 3" xfId="7376" xr:uid="{00000000-0005-0000-0000-00005C180000}"/>
    <cellStyle name="Normal 7 8 2 3 3 2" xfId="15464" xr:uid="{97F12E9B-6CD4-4BF2-9278-AC8C15655B33}"/>
    <cellStyle name="Normal 7 8 2 3 3 2 2" xfId="31640" xr:uid="{02B85DD4-8CAF-4EED-8C44-017E81CF2B49}"/>
    <cellStyle name="Normal 7 8 2 3 3 3" xfId="23552" xr:uid="{DC616EBA-5374-4B60-9FB8-E23CA3FA6534}"/>
    <cellStyle name="Normal 7 8 2 3 4" xfId="10074" xr:uid="{A0A1C87E-B9D3-46A2-802B-FFB875E3CE9F}"/>
    <cellStyle name="Normal 7 8 2 3 4 2" xfId="26250" xr:uid="{22F2DA49-BC56-49DE-88B7-D6772CFE22C8}"/>
    <cellStyle name="Normal 7 8 2 3 5" xfId="18162" xr:uid="{25270E2C-5028-43E5-8CB4-674501F10F7E}"/>
    <cellStyle name="Normal 7 8 2 4" xfId="3335" xr:uid="{00000000-0005-0000-0000-00005D180000}"/>
    <cellStyle name="Normal 7 8 2 4 2" xfId="11423" xr:uid="{7C3689A3-D93C-43F3-AC17-92BDA865D521}"/>
    <cellStyle name="Normal 7 8 2 4 2 2" xfId="27599" xr:uid="{3CA24C4E-76A8-423A-9F90-254DE6B84B8A}"/>
    <cellStyle name="Normal 7 8 2 4 3" xfId="19511" xr:uid="{D836330D-E09E-4E1C-A832-E3AFD168DAF5}"/>
    <cellStyle name="Normal 7 8 2 5" xfId="6029" xr:uid="{00000000-0005-0000-0000-00005E180000}"/>
    <cellStyle name="Normal 7 8 2 5 2" xfId="14117" xr:uid="{E88F36F6-84F1-4F7F-BAF1-82D56CB2E30A}"/>
    <cellStyle name="Normal 7 8 2 5 2 2" xfId="30293" xr:uid="{95547F6F-BB15-40C2-BF18-58FD8BBCEF0C}"/>
    <cellStyle name="Normal 7 8 2 5 3" xfId="22205" xr:uid="{BCC41537-8AB3-4E84-9730-1809FC440087}"/>
    <cellStyle name="Normal 7 8 2 6" xfId="8727" xr:uid="{C301A893-DB1F-4AD9-B7C5-D7E09F35BC02}"/>
    <cellStyle name="Normal 7 8 2 6 2" xfId="24903" xr:uid="{5171729F-B0F3-4CCB-B3B2-9E3DBD132999}"/>
    <cellStyle name="Normal 7 8 2 7" xfId="16815" xr:uid="{8486F629-C76F-4C95-BC3F-50420DA44DAA}"/>
    <cellStyle name="Normal 7 8 3" xfId="974" xr:uid="{00000000-0005-0000-0000-00005F180000}"/>
    <cellStyle name="Normal 7 8 3 2" xfId="2322" xr:uid="{00000000-0005-0000-0000-000060180000}"/>
    <cellStyle name="Normal 7 8 3 2 2" xfId="5018" xr:uid="{00000000-0005-0000-0000-000061180000}"/>
    <cellStyle name="Normal 7 8 3 2 2 2" xfId="13106" xr:uid="{37CAA9A6-37CD-49F0-897F-7A28D0483A58}"/>
    <cellStyle name="Normal 7 8 3 2 2 2 2" xfId="29282" xr:uid="{63269F95-A8E8-4684-AF01-7FE406457A32}"/>
    <cellStyle name="Normal 7 8 3 2 2 3" xfId="21194" xr:uid="{CBF49F5C-2F97-41DA-851F-F808C0D9ED21}"/>
    <cellStyle name="Normal 7 8 3 2 3" xfId="7712" xr:uid="{00000000-0005-0000-0000-000062180000}"/>
    <cellStyle name="Normal 7 8 3 2 3 2" xfId="15800" xr:uid="{520ABF1D-D55B-4B4C-8C93-25690B24EECA}"/>
    <cellStyle name="Normal 7 8 3 2 3 2 2" xfId="31976" xr:uid="{4CAFAC56-C58C-41F2-A779-65072423A35D}"/>
    <cellStyle name="Normal 7 8 3 2 3 3" xfId="23888" xr:uid="{5534806A-8C11-4E29-B7B4-2B54C1403CA6}"/>
    <cellStyle name="Normal 7 8 3 2 4" xfId="10410" xr:uid="{4A668734-4974-4DC1-9328-7289497F6364}"/>
    <cellStyle name="Normal 7 8 3 2 4 2" xfId="26586" xr:uid="{24E87AFE-644C-43C3-BA4B-641ADF8A6549}"/>
    <cellStyle name="Normal 7 8 3 2 5" xfId="18498" xr:uid="{EF09BD75-D1F1-4F1F-8F7F-1658790CCAE3}"/>
    <cellStyle name="Normal 7 8 3 3" xfId="3671" xr:uid="{00000000-0005-0000-0000-000063180000}"/>
    <cellStyle name="Normal 7 8 3 3 2" xfId="11759" xr:uid="{A516BA35-B1AB-4F87-A5B6-92A2FE9ABF3E}"/>
    <cellStyle name="Normal 7 8 3 3 2 2" xfId="27935" xr:uid="{B23DD7FF-FBAA-4936-BA23-7FAA3179C51F}"/>
    <cellStyle name="Normal 7 8 3 3 3" xfId="19847" xr:uid="{7BFED93A-3EAE-4970-89AA-F0D415E55FF4}"/>
    <cellStyle name="Normal 7 8 3 4" xfId="6365" xr:uid="{00000000-0005-0000-0000-000064180000}"/>
    <cellStyle name="Normal 7 8 3 4 2" xfId="14453" xr:uid="{28B81531-00C3-477A-A456-B0C78B8FA408}"/>
    <cellStyle name="Normal 7 8 3 4 2 2" xfId="30629" xr:uid="{EA3351F0-6A59-49DD-9061-D6CC20F68D25}"/>
    <cellStyle name="Normal 7 8 3 4 3" xfId="22541" xr:uid="{E2AB3B49-3D46-4A35-BFB5-2BD980F79A0E}"/>
    <cellStyle name="Normal 7 8 3 5" xfId="9063" xr:uid="{1562EEE9-24C4-4B25-AC64-3D29D966D0B5}"/>
    <cellStyle name="Normal 7 8 3 5 2" xfId="25239" xr:uid="{72D39116-31D3-4CAD-8C85-EC5241BD0095}"/>
    <cellStyle name="Normal 7 8 3 6" xfId="17151" xr:uid="{DAF710B5-1F19-4DF4-82DA-2591368FC420}"/>
    <cellStyle name="Normal 7 8 4" xfId="1650" xr:uid="{00000000-0005-0000-0000-000065180000}"/>
    <cellStyle name="Normal 7 8 4 2" xfId="4346" xr:uid="{00000000-0005-0000-0000-000066180000}"/>
    <cellStyle name="Normal 7 8 4 2 2" xfId="12434" xr:uid="{1E01F5E4-EDD1-4080-912C-BABDA822C30E}"/>
    <cellStyle name="Normal 7 8 4 2 2 2" xfId="28610" xr:uid="{D6CDDA6B-7CCE-4739-A64D-37635716FF73}"/>
    <cellStyle name="Normal 7 8 4 2 3" xfId="20522" xr:uid="{C18F24C5-3DDF-45B4-AC5A-803E694E9582}"/>
    <cellStyle name="Normal 7 8 4 3" xfId="7040" xr:uid="{00000000-0005-0000-0000-000067180000}"/>
    <cellStyle name="Normal 7 8 4 3 2" xfId="15128" xr:uid="{C1B66117-5763-42CE-AB77-1F89B66420A4}"/>
    <cellStyle name="Normal 7 8 4 3 2 2" xfId="31304" xr:uid="{74CAD35B-2537-47D7-9A9E-CB3F5638E0DB}"/>
    <cellStyle name="Normal 7 8 4 3 3" xfId="23216" xr:uid="{490F0E43-3D35-4168-8F88-96648002F860}"/>
    <cellStyle name="Normal 7 8 4 4" xfId="9738" xr:uid="{8B8DB4B2-A59A-40E4-9354-00B60E34B903}"/>
    <cellStyle name="Normal 7 8 4 4 2" xfId="25914" xr:uid="{6657331C-CA02-4890-8DE4-0C0AFE194C72}"/>
    <cellStyle name="Normal 7 8 4 5" xfId="17826" xr:uid="{1D3CA5DD-4CD8-4829-BDF1-BF7F6967E191}"/>
    <cellStyle name="Normal 7 8 5" xfId="2999" xr:uid="{00000000-0005-0000-0000-000068180000}"/>
    <cellStyle name="Normal 7 8 5 2" xfId="11087" xr:uid="{4A76E742-729A-4438-BD77-0E1722D6F8A1}"/>
    <cellStyle name="Normal 7 8 5 2 2" xfId="27263" xr:uid="{E6B333A9-37E2-4DB9-B750-30AB3ED2C1B6}"/>
    <cellStyle name="Normal 7 8 5 3" xfId="19175" xr:uid="{CA2DA941-8452-4E00-9B8E-65839F59D4D4}"/>
    <cellStyle name="Normal 7 8 6" xfId="5693" xr:uid="{00000000-0005-0000-0000-000069180000}"/>
    <cellStyle name="Normal 7 8 6 2" xfId="13781" xr:uid="{6045E87B-FD3B-4BFA-8DA5-8BDA03F414B7}"/>
    <cellStyle name="Normal 7 8 6 2 2" xfId="29957" xr:uid="{1A6F140B-DC22-41CB-8F2C-65FC0C582D13}"/>
    <cellStyle name="Normal 7 8 6 3" xfId="21869" xr:uid="{64E395C3-013F-40AD-AB32-0EA8C1E9E318}"/>
    <cellStyle name="Normal 7 8 7" xfId="8391" xr:uid="{CCF7C10B-1F1B-4122-B954-1C642D2AF823}"/>
    <cellStyle name="Normal 7 8 7 2" xfId="24567" xr:uid="{613CD9F7-346B-47AD-9268-BBCDF0C91433}"/>
    <cellStyle name="Normal 7 8 8" xfId="16479" xr:uid="{69B00803-6E7E-4BB6-A1C0-C995552504BD}"/>
    <cellStyle name="Normal 7 9" xfId="235" xr:uid="{00000000-0005-0000-0000-00006A180000}"/>
    <cellStyle name="Normal 7 9 2" xfId="612" xr:uid="{00000000-0005-0000-0000-00006B180000}"/>
    <cellStyle name="Normal 7 9 2 2" xfId="1287" xr:uid="{00000000-0005-0000-0000-00006C180000}"/>
    <cellStyle name="Normal 7 9 2 2 2" xfId="2635" xr:uid="{00000000-0005-0000-0000-00006D180000}"/>
    <cellStyle name="Normal 7 9 2 2 2 2" xfId="5331" xr:uid="{00000000-0005-0000-0000-00006E180000}"/>
    <cellStyle name="Normal 7 9 2 2 2 2 2" xfId="13419" xr:uid="{E1771EEA-65AC-4D54-91EC-CEAEB0DC5CE8}"/>
    <cellStyle name="Normal 7 9 2 2 2 2 2 2" xfId="29595" xr:uid="{EFCA72F7-68FC-4115-9F7C-1F4C43F8351B}"/>
    <cellStyle name="Normal 7 9 2 2 2 2 3" xfId="21507" xr:uid="{FC721040-57FF-4346-BD47-1C836DB3DFDF}"/>
    <cellStyle name="Normal 7 9 2 2 2 3" xfId="8025" xr:uid="{00000000-0005-0000-0000-00006F180000}"/>
    <cellStyle name="Normal 7 9 2 2 2 3 2" xfId="16113" xr:uid="{058E3337-B41C-413C-8123-2474A2B8EF21}"/>
    <cellStyle name="Normal 7 9 2 2 2 3 2 2" xfId="32289" xr:uid="{3353F22E-2332-4308-A537-B1B590442122}"/>
    <cellStyle name="Normal 7 9 2 2 2 3 3" xfId="24201" xr:uid="{D7027017-7B9D-4216-AE8E-B39695ADBB41}"/>
    <cellStyle name="Normal 7 9 2 2 2 4" xfId="10723" xr:uid="{242E89E1-7890-4F4C-98DC-D446E17803A0}"/>
    <cellStyle name="Normal 7 9 2 2 2 4 2" xfId="26899" xr:uid="{C7CE63EC-153A-471C-A54F-32806F6EAA6B}"/>
    <cellStyle name="Normal 7 9 2 2 2 5" xfId="18811" xr:uid="{0B62150A-E3CB-43AC-96FD-CF23B919014E}"/>
    <cellStyle name="Normal 7 9 2 2 3" xfId="3984" xr:uid="{00000000-0005-0000-0000-000070180000}"/>
    <cellStyle name="Normal 7 9 2 2 3 2" xfId="12072" xr:uid="{9025CDD6-0AC9-4042-9C73-FEEA62EBC366}"/>
    <cellStyle name="Normal 7 9 2 2 3 2 2" xfId="28248" xr:uid="{51FF3D88-13F5-43B7-985D-33B4F03DAF02}"/>
    <cellStyle name="Normal 7 9 2 2 3 3" xfId="20160" xr:uid="{1667434A-E250-4E50-89BB-688A16EEDF99}"/>
    <cellStyle name="Normal 7 9 2 2 4" xfId="6678" xr:uid="{00000000-0005-0000-0000-000071180000}"/>
    <cellStyle name="Normal 7 9 2 2 4 2" xfId="14766" xr:uid="{7905EBD2-1A2E-4552-BB9F-9B2EC1EA5B7F}"/>
    <cellStyle name="Normal 7 9 2 2 4 2 2" xfId="30942" xr:uid="{C84A5214-25F7-42E9-95E8-1234BDB10938}"/>
    <cellStyle name="Normal 7 9 2 2 4 3" xfId="22854" xr:uid="{8EA7D3AB-371F-42B2-A495-BED2FE44B503}"/>
    <cellStyle name="Normal 7 9 2 2 5" xfId="9376" xr:uid="{FB715CE6-135D-40E8-A836-12373406555F}"/>
    <cellStyle name="Normal 7 9 2 2 5 2" xfId="25552" xr:uid="{3D237598-B7C7-4090-87A6-00A4B4706966}"/>
    <cellStyle name="Normal 7 9 2 2 6" xfId="17464" xr:uid="{7635F0B6-F5C9-4AA6-85F2-9DB5A3FA0E20}"/>
    <cellStyle name="Normal 7 9 2 3" xfId="1963" xr:uid="{00000000-0005-0000-0000-000072180000}"/>
    <cellStyle name="Normal 7 9 2 3 2" xfId="4659" xr:uid="{00000000-0005-0000-0000-000073180000}"/>
    <cellStyle name="Normal 7 9 2 3 2 2" xfId="12747" xr:uid="{EB51967B-1DB3-45DD-963F-66DDB68B464A}"/>
    <cellStyle name="Normal 7 9 2 3 2 2 2" xfId="28923" xr:uid="{8D175775-3935-4786-A7F3-DAA071C764F6}"/>
    <cellStyle name="Normal 7 9 2 3 2 3" xfId="20835" xr:uid="{6088CFBC-60A8-41AE-80B2-ABA8E5849BC6}"/>
    <cellStyle name="Normal 7 9 2 3 3" xfId="7353" xr:uid="{00000000-0005-0000-0000-000074180000}"/>
    <cellStyle name="Normal 7 9 2 3 3 2" xfId="15441" xr:uid="{C99CF4B9-71AC-40D1-B914-15640C373CA7}"/>
    <cellStyle name="Normal 7 9 2 3 3 2 2" xfId="31617" xr:uid="{DE04F041-0404-46B2-963B-9F08DFBFF8BF}"/>
    <cellStyle name="Normal 7 9 2 3 3 3" xfId="23529" xr:uid="{C76DBBA0-F493-4B57-8729-D85959CA6664}"/>
    <cellStyle name="Normal 7 9 2 3 4" xfId="10051" xr:uid="{04F7CB16-F6A7-4AFB-AC55-7102B4171308}"/>
    <cellStyle name="Normal 7 9 2 3 4 2" xfId="26227" xr:uid="{102BA1CF-2A7B-4481-BC09-096BDA8872C8}"/>
    <cellStyle name="Normal 7 9 2 3 5" xfId="18139" xr:uid="{F44ED77C-9815-4779-92A9-198F84A3AF23}"/>
    <cellStyle name="Normal 7 9 2 4" xfId="3312" xr:uid="{00000000-0005-0000-0000-000075180000}"/>
    <cellStyle name="Normal 7 9 2 4 2" xfId="11400" xr:uid="{75374DB9-6B1D-4BBA-A03D-F78BA2188CA8}"/>
    <cellStyle name="Normal 7 9 2 4 2 2" xfId="27576" xr:uid="{60216D91-173B-401B-8CB7-71BD197A9977}"/>
    <cellStyle name="Normal 7 9 2 4 3" xfId="19488" xr:uid="{2C52A6BF-BFF6-4D0A-BE58-6E6CC8A09A8A}"/>
    <cellStyle name="Normal 7 9 2 5" xfId="6006" xr:uid="{00000000-0005-0000-0000-000076180000}"/>
    <cellStyle name="Normal 7 9 2 5 2" xfId="14094" xr:uid="{849BE564-732C-4A64-B69B-94F95F6210EB}"/>
    <cellStyle name="Normal 7 9 2 5 2 2" xfId="30270" xr:uid="{856ED728-426B-4A00-8A91-B317A2E64DC1}"/>
    <cellStyle name="Normal 7 9 2 5 3" xfId="22182" xr:uid="{62481A1C-F158-45DC-8FC4-F670A6F567AE}"/>
    <cellStyle name="Normal 7 9 2 6" xfId="8704" xr:uid="{9630D69A-7D74-4D25-ABB8-BE8127A2553E}"/>
    <cellStyle name="Normal 7 9 2 6 2" xfId="24880" xr:uid="{E0A9ABD2-E198-40F6-AAC2-112FD43CDF3B}"/>
    <cellStyle name="Normal 7 9 2 7" xfId="16792" xr:uid="{FA3EE0D4-A101-450C-90A7-317E88DF9D88}"/>
    <cellStyle name="Normal 7 9 3" xfId="951" xr:uid="{00000000-0005-0000-0000-000077180000}"/>
    <cellStyle name="Normal 7 9 3 2" xfId="2299" xr:uid="{00000000-0005-0000-0000-000078180000}"/>
    <cellStyle name="Normal 7 9 3 2 2" xfId="4995" xr:uid="{00000000-0005-0000-0000-000079180000}"/>
    <cellStyle name="Normal 7 9 3 2 2 2" xfId="13083" xr:uid="{47ABFBEC-91BA-46F0-8A59-DF41F588DE2A}"/>
    <cellStyle name="Normal 7 9 3 2 2 2 2" xfId="29259" xr:uid="{8F318110-5305-4305-897E-5072FFFD00F2}"/>
    <cellStyle name="Normal 7 9 3 2 2 3" xfId="21171" xr:uid="{F0BABDE4-ED67-4E62-AF87-E93D21C8E75B}"/>
    <cellStyle name="Normal 7 9 3 2 3" xfId="7689" xr:uid="{00000000-0005-0000-0000-00007A180000}"/>
    <cellStyle name="Normal 7 9 3 2 3 2" xfId="15777" xr:uid="{34E9ADA9-C697-4A3F-BA94-6E2BC38483F7}"/>
    <cellStyle name="Normal 7 9 3 2 3 2 2" xfId="31953" xr:uid="{220DEF2C-F020-4148-8CFF-838AA5641B71}"/>
    <cellStyle name="Normal 7 9 3 2 3 3" xfId="23865" xr:uid="{4D9FD61B-62F5-4FD1-9E63-8676132CD3CB}"/>
    <cellStyle name="Normal 7 9 3 2 4" xfId="10387" xr:uid="{2E6ADA45-0122-43D7-BE3D-44B9C82F6781}"/>
    <cellStyle name="Normal 7 9 3 2 4 2" xfId="26563" xr:uid="{8D32111F-9D1D-45B1-BA13-BB7BE826B92C}"/>
    <cellStyle name="Normal 7 9 3 2 5" xfId="18475" xr:uid="{E4163048-2393-4B28-80B4-FF20A557D1E6}"/>
    <cellStyle name="Normal 7 9 3 3" xfId="3648" xr:uid="{00000000-0005-0000-0000-00007B180000}"/>
    <cellStyle name="Normal 7 9 3 3 2" xfId="11736" xr:uid="{A7E9D020-02B4-4656-9F98-E59923408E5D}"/>
    <cellStyle name="Normal 7 9 3 3 2 2" xfId="27912" xr:uid="{F280673F-558E-4923-9F25-DDDC9F4843A8}"/>
    <cellStyle name="Normal 7 9 3 3 3" xfId="19824" xr:uid="{00E964B3-4053-4EC9-A3B4-B7044BDCC543}"/>
    <cellStyle name="Normal 7 9 3 4" xfId="6342" xr:uid="{00000000-0005-0000-0000-00007C180000}"/>
    <cellStyle name="Normal 7 9 3 4 2" xfId="14430" xr:uid="{D187F45A-A8AB-49A2-BDDA-A82435E3CC8D}"/>
    <cellStyle name="Normal 7 9 3 4 2 2" xfId="30606" xr:uid="{CD9ACD0C-0B10-4FD9-B278-57129BDB7389}"/>
    <cellStyle name="Normal 7 9 3 4 3" xfId="22518" xr:uid="{CD949A0D-6DC1-4652-838D-FCA1B9FF3028}"/>
    <cellStyle name="Normal 7 9 3 5" xfId="9040" xr:uid="{70A18DE5-0339-4914-B80F-F79F57777CC1}"/>
    <cellStyle name="Normal 7 9 3 5 2" xfId="25216" xr:uid="{3A5FBC43-999F-4616-B257-6D99D9D06DF3}"/>
    <cellStyle name="Normal 7 9 3 6" xfId="17128" xr:uid="{5BF6D211-AB67-4362-B9E1-8836C74962C6}"/>
    <cellStyle name="Normal 7 9 4" xfId="1627" xr:uid="{00000000-0005-0000-0000-00007D180000}"/>
    <cellStyle name="Normal 7 9 4 2" xfId="4323" xr:uid="{00000000-0005-0000-0000-00007E180000}"/>
    <cellStyle name="Normal 7 9 4 2 2" xfId="12411" xr:uid="{E998C04F-0987-41D1-92C8-8307F2E9D576}"/>
    <cellStyle name="Normal 7 9 4 2 2 2" xfId="28587" xr:uid="{A1B28B14-B1B3-4E10-B153-3E6A6DDFA265}"/>
    <cellStyle name="Normal 7 9 4 2 3" xfId="20499" xr:uid="{788260AC-AD93-46E0-AFDC-04608CC73F4F}"/>
    <cellStyle name="Normal 7 9 4 3" xfId="7017" xr:uid="{00000000-0005-0000-0000-00007F180000}"/>
    <cellStyle name="Normal 7 9 4 3 2" xfId="15105" xr:uid="{390CA430-ABF9-4CFF-B451-367B6F12CA3C}"/>
    <cellStyle name="Normal 7 9 4 3 2 2" xfId="31281" xr:uid="{182F1C63-53B9-40AB-8274-C4C3335E98F8}"/>
    <cellStyle name="Normal 7 9 4 3 3" xfId="23193" xr:uid="{568B2FD7-73A8-4DD4-BC0C-5135E62692AD}"/>
    <cellStyle name="Normal 7 9 4 4" xfId="9715" xr:uid="{21F4A674-69EE-4071-82F0-E23A79FAF32E}"/>
    <cellStyle name="Normal 7 9 4 4 2" xfId="25891" xr:uid="{CC99A49A-A212-4EE5-99B0-1AE005063D56}"/>
    <cellStyle name="Normal 7 9 4 5" xfId="17803" xr:uid="{4F41B5A7-3753-44A6-AFFE-F7571378768B}"/>
    <cellStyle name="Normal 7 9 5" xfId="2976" xr:uid="{00000000-0005-0000-0000-000080180000}"/>
    <cellStyle name="Normal 7 9 5 2" xfId="11064" xr:uid="{E78454D4-5CEF-4A36-901F-D25EAE5EA73F}"/>
    <cellStyle name="Normal 7 9 5 2 2" xfId="27240" xr:uid="{9F784408-026B-461F-8110-96418E82B6B3}"/>
    <cellStyle name="Normal 7 9 5 3" xfId="19152" xr:uid="{6E74CD42-DD2D-4A14-934F-521F4F67EB76}"/>
    <cellStyle name="Normal 7 9 6" xfId="5670" xr:uid="{00000000-0005-0000-0000-000081180000}"/>
    <cellStyle name="Normal 7 9 6 2" xfId="13758" xr:uid="{878F2A3A-20DB-4AA0-92D7-321D0FFDF86F}"/>
    <cellStyle name="Normal 7 9 6 2 2" xfId="29934" xr:uid="{1D1E72E4-6F6A-475C-AED7-DC64E142380F}"/>
    <cellStyle name="Normal 7 9 6 3" xfId="21846" xr:uid="{9583A3DB-1273-46A2-874A-E85E42D8D4DC}"/>
    <cellStyle name="Normal 7 9 7" xfId="8368" xr:uid="{C87437B5-0BE0-4FBC-A52C-D3ACFA082CFF}"/>
    <cellStyle name="Normal 7 9 7 2" xfId="24544" xr:uid="{9B13511C-E6A6-41F6-BFDB-6BAA28042978}"/>
    <cellStyle name="Normal 7 9 8" xfId="16456" xr:uid="{D31146FC-BEBB-4C13-A9F4-E983EBDC6935}"/>
    <cellStyle name="Normal 8" xfId="27" xr:uid="{00000000-0005-0000-0000-000082180000}"/>
    <cellStyle name="Normal 8 10" xfId="154" xr:uid="{00000000-0005-0000-0000-000083180000}"/>
    <cellStyle name="Normal 8 10 2" xfId="547" xr:uid="{00000000-0005-0000-0000-000084180000}"/>
    <cellStyle name="Normal 8 10 2 2" xfId="1222" xr:uid="{00000000-0005-0000-0000-000085180000}"/>
    <cellStyle name="Normal 8 10 2 2 2" xfId="2570" xr:uid="{00000000-0005-0000-0000-000086180000}"/>
    <cellStyle name="Normal 8 10 2 2 2 2" xfId="5266" xr:uid="{00000000-0005-0000-0000-000087180000}"/>
    <cellStyle name="Normal 8 10 2 2 2 2 2" xfId="13354" xr:uid="{F6B64FB7-8D20-4134-ACAB-65E47A1190E8}"/>
    <cellStyle name="Normal 8 10 2 2 2 2 2 2" xfId="29530" xr:uid="{A349563A-9A63-4EF8-92C2-C9752EB783B5}"/>
    <cellStyle name="Normal 8 10 2 2 2 2 3" xfId="21442" xr:uid="{C87B3CB8-FF07-4943-BE69-9A6CCACFDADB}"/>
    <cellStyle name="Normal 8 10 2 2 2 3" xfId="7960" xr:uid="{00000000-0005-0000-0000-000088180000}"/>
    <cellStyle name="Normal 8 10 2 2 2 3 2" xfId="16048" xr:uid="{27103BD3-1351-42F9-A6F3-C7297FE2547A}"/>
    <cellStyle name="Normal 8 10 2 2 2 3 2 2" xfId="32224" xr:uid="{26726676-DC08-462F-BA59-753D3244E144}"/>
    <cellStyle name="Normal 8 10 2 2 2 3 3" xfId="24136" xr:uid="{084DD87A-63B3-425C-8E13-C69BD7322851}"/>
    <cellStyle name="Normal 8 10 2 2 2 4" xfId="10658" xr:uid="{F10215BA-63A9-41D0-AEF8-5DE379F4BC25}"/>
    <cellStyle name="Normal 8 10 2 2 2 4 2" xfId="26834" xr:uid="{7E4F7544-541E-46A6-A0B3-BE238ADDEAAA}"/>
    <cellStyle name="Normal 8 10 2 2 2 5" xfId="18746" xr:uid="{FBCAFCFD-CDF5-4CF9-B53E-16AD958745D0}"/>
    <cellStyle name="Normal 8 10 2 2 3" xfId="3919" xr:uid="{00000000-0005-0000-0000-000089180000}"/>
    <cellStyle name="Normal 8 10 2 2 3 2" xfId="12007" xr:uid="{CDD20F7F-E2F0-4068-85A7-9E39D876B600}"/>
    <cellStyle name="Normal 8 10 2 2 3 2 2" xfId="28183" xr:uid="{36EBE622-44BE-444B-A1FD-A60ED2442920}"/>
    <cellStyle name="Normal 8 10 2 2 3 3" xfId="20095" xr:uid="{235F96FF-546E-4AC0-A43C-854583A624EA}"/>
    <cellStyle name="Normal 8 10 2 2 4" xfId="6613" xr:uid="{00000000-0005-0000-0000-00008A180000}"/>
    <cellStyle name="Normal 8 10 2 2 4 2" xfId="14701" xr:uid="{FA21C42B-C52A-45E4-8783-9FAC497F4568}"/>
    <cellStyle name="Normal 8 10 2 2 4 2 2" xfId="30877" xr:uid="{D99E8574-E5FD-4904-944D-222BD101DF38}"/>
    <cellStyle name="Normal 8 10 2 2 4 3" xfId="22789" xr:uid="{4CDBEBF2-3E47-494A-B79E-A037B4F161E5}"/>
    <cellStyle name="Normal 8 10 2 2 5" xfId="9311" xr:uid="{9B625299-326D-4A89-9603-F0B551CE1F8B}"/>
    <cellStyle name="Normal 8 10 2 2 5 2" xfId="25487" xr:uid="{927BD1A5-3F94-4E75-8D43-A68E7B5CCC6F}"/>
    <cellStyle name="Normal 8 10 2 2 6" xfId="17399" xr:uid="{D18C59E4-23C8-4581-8B97-E8A5ABB2C976}"/>
    <cellStyle name="Normal 8 10 2 3" xfId="1898" xr:uid="{00000000-0005-0000-0000-00008B180000}"/>
    <cellStyle name="Normal 8 10 2 3 2" xfId="4594" xr:uid="{00000000-0005-0000-0000-00008C180000}"/>
    <cellStyle name="Normal 8 10 2 3 2 2" xfId="12682" xr:uid="{CAFEC3A2-0BAE-49D6-AA37-A0D15ECA7386}"/>
    <cellStyle name="Normal 8 10 2 3 2 2 2" xfId="28858" xr:uid="{75D7FFBA-1743-4832-915E-B24307F4C9F1}"/>
    <cellStyle name="Normal 8 10 2 3 2 3" xfId="20770" xr:uid="{4667BF34-5F8A-41D7-8129-5E012C5440D2}"/>
    <cellStyle name="Normal 8 10 2 3 3" xfId="7288" xr:uid="{00000000-0005-0000-0000-00008D180000}"/>
    <cellStyle name="Normal 8 10 2 3 3 2" xfId="15376" xr:uid="{4E345D08-C96D-4255-818B-30AAC32512A5}"/>
    <cellStyle name="Normal 8 10 2 3 3 2 2" xfId="31552" xr:uid="{239500C0-6074-489E-9493-685D4B7FD956}"/>
    <cellStyle name="Normal 8 10 2 3 3 3" xfId="23464" xr:uid="{34CDAE86-D501-4C3B-980F-0FA668F98A14}"/>
    <cellStyle name="Normal 8 10 2 3 4" xfId="9986" xr:uid="{FD176B0F-F40A-4C42-9275-15CC84F2F619}"/>
    <cellStyle name="Normal 8 10 2 3 4 2" xfId="26162" xr:uid="{D73D1655-56F8-4BB4-B144-1EE098348A81}"/>
    <cellStyle name="Normal 8 10 2 3 5" xfId="18074" xr:uid="{EEC55C0F-5E00-4E3E-BE0C-97BAFB29858A}"/>
    <cellStyle name="Normal 8 10 2 4" xfId="3247" xr:uid="{00000000-0005-0000-0000-00008E180000}"/>
    <cellStyle name="Normal 8 10 2 4 2" xfId="11335" xr:uid="{D681DE6C-BA8F-477F-9511-CEE73B39A9E0}"/>
    <cellStyle name="Normal 8 10 2 4 2 2" xfId="27511" xr:uid="{DAE47602-645C-43FD-9B0D-923C8307AFEA}"/>
    <cellStyle name="Normal 8 10 2 4 3" xfId="19423" xr:uid="{E285B73E-E1C2-4E5D-B5B0-9722626A4D29}"/>
    <cellStyle name="Normal 8 10 2 5" xfId="5941" xr:uid="{00000000-0005-0000-0000-00008F180000}"/>
    <cellStyle name="Normal 8 10 2 5 2" xfId="14029" xr:uid="{5EF9762C-5415-4238-ADBD-5E853C7BE906}"/>
    <cellStyle name="Normal 8 10 2 5 2 2" xfId="30205" xr:uid="{E290BACA-03BA-4364-B323-FF9228D0BDFE}"/>
    <cellStyle name="Normal 8 10 2 5 3" xfId="22117" xr:uid="{22794709-BE22-4F55-8585-3281A59EDB8C}"/>
    <cellStyle name="Normal 8 10 2 6" xfId="8639" xr:uid="{23471EEA-1AF7-445C-A26D-C3A5B3D27562}"/>
    <cellStyle name="Normal 8 10 2 6 2" xfId="24815" xr:uid="{37B4450F-AD5B-4489-8162-7436CA1254C6}"/>
    <cellStyle name="Normal 8 10 2 7" xfId="16727" xr:uid="{67C69260-6BD8-43B0-9204-86C39E9A1262}"/>
    <cellStyle name="Normal 8 10 3" xfId="886" xr:uid="{00000000-0005-0000-0000-000090180000}"/>
    <cellStyle name="Normal 8 10 3 2" xfId="2234" xr:uid="{00000000-0005-0000-0000-000091180000}"/>
    <cellStyle name="Normal 8 10 3 2 2" xfId="4930" xr:uid="{00000000-0005-0000-0000-000092180000}"/>
    <cellStyle name="Normal 8 10 3 2 2 2" xfId="13018" xr:uid="{3CFEBD28-A98E-4D0C-9758-59D976494759}"/>
    <cellStyle name="Normal 8 10 3 2 2 2 2" xfId="29194" xr:uid="{CD1004A3-918E-4EE8-8E20-DBDCE2E8350A}"/>
    <cellStyle name="Normal 8 10 3 2 2 3" xfId="21106" xr:uid="{B0F649CB-2631-4734-ABF5-E26A461AE42D}"/>
    <cellStyle name="Normal 8 10 3 2 3" xfId="7624" xr:uid="{00000000-0005-0000-0000-000093180000}"/>
    <cellStyle name="Normal 8 10 3 2 3 2" xfId="15712" xr:uid="{7771CC12-9260-4E6F-8D02-81702B2EE0BD}"/>
    <cellStyle name="Normal 8 10 3 2 3 2 2" xfId="31888" xr:uid="{117FBB7C-16C1-4DB0-81AA-23D32BD5EBE1}"/>
    <cellStyle name="Normal 8 10 3 2 3 3" xfId="23800" xr:uid="{1807DAC4-23EB-49E6-A85E-D7C405F4DFC8}"/>
    <cellStyle name="Normal 8 10 3 2 4" xfId="10322" xr:uid="{9C79967D-DFF7-4E5E-BD69-66B3A784DE5E}"/>
    <cellStyle name="Normal 8 10 3 2 4 2" xfId="26498" xr:uid="{8B16B0C1-A760-421A-994B-BE27F5A9C803}"/>
    <cellStyle name="Normal 8 10 3 2 5" xfId="18410" xr:uid="{0B672D78-ECA1-4C5D-BC4B-6C31BD263E6E}"/>
    <cellStyle name="Normal 8 10 3 3" xfId="3583" xr:uid="{00000000-0005-0000-0000-000094180000}"/>
    <cellStyle name="Normal 8 10 3 3 2" xfId="11671" xr:uid="{18D86DE2-6BFC-4228-9BAB-9A5CDE9C1281}"/>
    <cellStyle name="Normal 8 10 3 3 2 2" xfId="27847" xr:uid="{FEE31C19-AA7C-4E7B-93DF-12CAADD7135F}"/>
    <cellStyle name="Normal 8 10 3 3 3" xfId="19759" xr:uid="{1C0217DC-4DA4-4282-8E3E-DFB01C7ECB0B}"/>
    <cellStyle name="Normal 8 10 3 4" xfId="6277" xr:uid="{00000000-0005-0000-0000-000095180000}"/>
    <cellStyle name="Normal 8 10 3 4 2" xfId="14365" xr:uid="{FB49BE20-FFF2-4539-80B8-6D76AC384522}"/>
    <cellStyle name="Normal 8 10 3 4 2 2" xfId="30541" xr:uid="{C2B0990F-B5DD-48F9-B495-27FC729A984D}"/>
    <cellStyle name="Normal 8 10 3 4 3" xfId="22453" xr:uid="{B93504B8-4E53-4B08-A5A6-F036363EBDF7}"/>
    <cellStyle name="Normal 8 10 3 5" xfId="8975" xr:uid="{2C4FA300-9DA7-4BFC-9D97-B6441CA5396C}"/>
    <cellStyle name="Normal 8 10 3 5 2" xfId="25151" xr:uid="{46101A8B-C7F6-47E7-A3A0-47ECFC361727}"/>
    <cellStyle name="Normal 8 10 3 6" xfId="17063" xr:uid="{ECED9C3E-01BD-496F-AA09-94533FAF6C26}"/>
    <cellStyle name="Normal 8 10 4" xfId="1562" xr:uid="{00000000-0005-0000-0000-000096180000}"/>
    <cellStyle name="Normal 8 10 4 2" xfId="4258" xr:uid="{00000000-0005-0000-0000-000097180000}"/>
    <cellStyle name="Normal 8 10 4 2 2" xfId="12346" xr:uid="{F6FE4576-95C0-416F-883B-F004302B51A7}"/>
    <cellStyle name="Normal 8 10 4 2 2 2" xfId="28522" xr:uid="{613D36A3-0817-4230-863D-3A0811BB5DEE}"/>
    <cellStyle name="Normal 8 10 4 2 3" xfId="20434" xr:uid="{4E96C03C-BBC5-4B1A-BF66-95F90241D17A}"/>
    <cellStyle name="Normal 8 10 4 3" xfId="6952" xr:uid="{00000000-0005-0000-0000-000098180000}"/>
    <cellStyle name="Normal 8 10 4 3 2" xfId="15040" xr:uid="{F3135501-CA9F-470F-B059-6797C36BE7CC}"/>
    <cellStyle name="Normal 8 10 4 3 2 2" xfId="31216" xr:uid="{0CB95AF8-C05C-4E23-9B3B-1383B45949B4}"/>
    <cellStyle name="Normal 8 10 4 3 3" xfId="23128" xr:uid="{80F0318D-DF48-45C4-9A5E-AE51C6993940}"/>
    <cellStyle name="Normal 8 10 4 4" xfId="9650" xr:uid="{63D581B0-BC49-4CE3-A558-1957130FB31C}"/>
    <cellStyle name="Normal 8 10 4 4 2" xfId="25826" xr:uid="{7DD28A9F-7B6C-4AB2-AF87-2B104C091A2D}"/>
    <cellStyle name="Normal 8 10 4 5" xfId="17738" xr:uid="{D1DA9471-3938-4627-BA16-C2381B074AF7}"/>
    <cellStyle name="Normal 8 10 5" xfId="2911" xr:uid="{00000000-0005-0000-0000-000099180000}"/>
    <cellStyle name="Normal 8 10 5 2" xfId="10999" xr:uid="{247000BC-0813-478C-9544-2A537E6AACF7}"/>
    <cellStyle name="Normal 8 10 5 2 2" xfId="27175" xr:uid="{80E531F2-B301-4661-B919-1AAFE297C703}"/>
    <cellStyle name="Normal 8 10 5 3" xfId="19087" xr:uid="{262A1D12-ECBA-4996-9D48-718BD8C672FD}"/>
    <cellStyle name="Normal 8 10 6" xfId="5605" xr:uid="{00000000-0005-0000-0000-00009A180000}"/>
    <cellStyle name="Normal 8 10 6 2" xfId="13693" xr:uid="{0E69AAF1-04CD-4C44-9C8D-5454CCB7F5FA}"/>
    <cellStyle name="Normal 8 10 6 2 2" xfId="29869" xr:uid="{B30D59A8-05FB-4C70-AA56-C578D9D20094}"/>
    <cellStyle name="Normal 8 10 6 3" xfId="21781" xr:uid="{5DB4E26D-8D8D-44DB-A331-B5B728BE0E50}"/>
    <cellStyle name="Normal 8 10 7" xfId="8303" xr:uid="{140D337A-BA74-49C7-A876-AF864AB858D8}"/>
    <cellStyle name="Normal 8 10 7 2" xfId="24479" xr:uid="{29418CCC-446F-424B-B957-65717A5991EE}"/>
    <cellStyle name="Normal 8 10 8" xfId="16391" xr:uid="{57411EDC-DCF2-4F10-A994-C4B3FA17D88A}"/>
    <cellStyle name="Normal 8 11" xfId="48" xr:uid="{00000000-0005-0000-0000-00009B180000}"/>
    <cellStyle name="Normal 8 11 2" xfId="458" xr:uid="{00000000-0005-0000-0000-00009C180000}"/>
    <cellStyle name="Normal 8 11 2 2" xfId="1133" xr:uid="{00000000-0005-0000-0000-00009D180000}"/>
    <cellStyle name="Normal 8 11 2 2 2" xfId="2481" xr:uid="{00000000-0005-0000-0000-00009E180000}"/>
    <cellStyle name="Normal 8 11 2 2 2 2" xfId="5177" xr:uid="{00000000-0005-0000-0000-00009F180000}"/>
    <cellStyle name="Normal 8 11 2 2 2 2 2" xfId="13265" xr:uid="{8CA6A289-274A-4ACE-A3D1-2B0158F04CF3}"/>
    <cellStyle name="Normal 8 11 2 2 2 2 2 2" xfId="29441" xr:uid="{6F65C0DA-239D-4143-9091-44209D152974}"/>
    <cellStyle name="Normal 8 11 2 2 2 2 3" xfId="21353" xr:uid="{E4EC068A-5071-4796-ACF6-B9A06CF78F0A}"/>
    <cellStyle name="Normal 8 11 2 2 2 3" xfId="7871" xr:uid="{00000000-0005-0000-0000-0000A0180000}"/>
    <cellStyle name="Normal 8 11 2 2 2 3 2" xfId="15959" xr:uid="{2206BF3B-674F-49C7-AC38-6D40CA50445E}"/>
    <cellStyle name="Normal 8 11 2 2 2 3 2 2" xfId="32135" xr:uid="{61E320CB-8F83-4AEE-B7A8-AB23137CDAAE}"/>
    <cellStyle name="Normal 8 11 2 2 2 3 3" xfId="24047" xr:uid="{C8A16F5B-0574-48DA-B9D8-9119A21E0284}"/>
    <cellStyle name="Normal 8 11 2 2 2 4" xfId="10569" xr:uid="{E399C3D0-FCF3-4940-BA03-B16E6771D91E}"/>
    <cellStyle name="Normal 8 11 2 2 2 4 2" xfId="26745" xr:uid="{212D2F2A-349C-4ED7-942F-4A672C568874}"/>
    <cellStyle name="Normal 8 11 2 2 2 5" xfId="18657" xr:uid="{0AB77592-B63E-47F8-8F86-3A9F0DA9C635}"/>
    <cellStyle name="Normal 8 11 2 2 3" xfId="3830" xr:uid="{00000000-0005-0000-0000-0000A1180000}"/>
    <cellStyle name="Normal 8 11 2 2 3 2" xfId="11918" xr:uid="{94459453-4E3B-417A-936B-C8733B97E0BD}"/>
    <cellStyle name="Normal 8 11 2 2 3 2 2" xfId="28094" xr:uid="{EEBED005-3CFC-47E0-A748-7963EBEE9756}"/>
    <cellStyle name="Normal 8 11 2 2 3 3" xfId="20006" xr:uid="{4763645F-C4F4-42F3-9CBB-C1E65B9AEEE7}"/>
    <cellStyle name="Normal 8 11 2 2 4" xfId="6524" xr:uid="{00000000-0005-0000-0000-0000A2180000}"/>
    <cellStyle name="Normal 8 11 2 2 4 2" xfId="14612" xr:uid="{DBC39576-7523-42CB-8219-E5A28F338CEF}"/>
    <cellStyle name="Normal 8 11 2 2 4 2 2" xfId="30788" xr:uid="{77D00DE2-0BE1-4E61-929B-A1569FF151D0}"/>
    <cellStyle name="Normal 8 11 2 2 4 3" xfId="22700" xr:uid="{32D93276-5111-459A-A89D-7F41C6426368}"/>
    <cellStyle name="Normal 8 11 2 2 5" xfId="9222" xr:uid="{8538E8BC-4A7B-44C9-B554-BAC59FCB3271}"/>
    <cellStyle name="Normal 8 11 2 2 5 2" xfId="25398" xr:uid="{1700FA01-8573-4AE5-B195-80C57A8A3209}"/>
    <cellStyle name="Normal 8 11 2 2 6" xfId="17310" xr:uid="{2B5D23E2-E21D-45D3-AF6A-779978236DE3}"/>
    <cellStyle name="Normal 8 11 2 3" xfId="1809" xr:uid="{00000000-0005-0000-0000-0000A3180000}"/>
    <cellStyle name="Normal 8 11 2 3 2" xfId="4505" xr:uid="{00000000-0005-0000-0000-0000A4180000}"/>
    <cellStyle name="Normal 8 11 2 3 2 2" xfId="12593" xr:uid="{DBE1B8A1-3DD1-4FC3-AB5F-D7EE62F3C61A}"/>
    <cellStyle name="Normal 8 11 2 3 2 2 2" xfId="28769" xr:uid="{362670E3-1141-43B4-8137-995914955538}"/>
    <cellStyle name="Normal 8 11 2 3 2 3" xfId="20681" xr:uid="{2C3FE2FF-971C-4B17-A492-CBBC666E4FD6}"/>
    <cellStyle name="Normal 8 11 2 3 3" xfId="7199" xr:uid="{00000000-0005-0000-0000-0000A5180000}"/>
    <cellStyle name="Normal 8 11 2 3 3 2" xfId="15287" xr:uid="{694AAE90-8247-476F-B5EE-7F3D076BE5BC}"/>
    <cellStyle name="Normal 8 11 2 3 3 2 2" xfId="31463" xr:uid="{0CF62EC9-CFC7-4471-A322-D20AD66A2433}"/>
    <cellStyle name="Normal 8 11 2 3 3 3" xfId="23375" xr:uid="{E0108135-CC25-40A7-850B-A5EA989F703E}"/>
    <cellStyle name="Normal 8 11 2 3 4" xfId="9897" xr:uid="{5756F202-99A3-45F5-9C4A-4B9BEF8581CA}"/>
    <cellStyle name="Normal 8 11 2 3 4 2" xfId="26073" xr:uid="{23A9065A-A9D2-4DE4-9F86-3AABE5686595}"/>
    <cellStyle name="Normal 8 11 2 3 5" xfId="17985" xr:uid="{B0B5EC95-6451-48A8-80E3-A98E491BA683}"/>
    <cellStyle name="Normal 8 11 2 4" xfId="3158" xr:uid="{00000000-0005-0000-0000-0000A6180000}"/>
    <cellStyle name="Normal 8 11 2 4 2" xfId="11246" xr:uid="{3B85AEF1-A21A-46B0-8943-E8A9C987F85E}"/>
    <cellStyle name="Normal 8 11 2 4 2 2" xfId="27422" xr:uid="{17F8735B-EB61-4214-AA1D-94CEBD545D9A}"/>
    <cellStyle name="Normal 8 11 2 4 3" xfId="19334" xr:uid="{CCA03CBB-15D4-463D-96F3-FEC7EC54090C}"/>
    <cellStyle name="Normal 8 11 2 5" xfId="5852" xr:uid="{00000000-0005-0000-0000-0000A7180000}"/>
    <cellStyle name="Normal 8 11 2 5 2" xfId="13940" xr:uid="{16ED64F0-4889-4556-BF1D-1BE6C03E1A39}"/>
    <cellStyle name="Normal 8 11 2 5 2 2" xfId="30116" xr:uid="{F9D6DCFE-E909-4B20-8A18-4D29643ADFDC}"/>
    <cellStyle name="Normal 8 11 2 5 3" xfId="22028" xr:uid="{CA0535CA-B508-40CF-95E9-28BC5F632F38}"/>
    <cellStyle name="Normal 8 11 2 6" xfId="8550" xr:uid="{0DB901B9-F687-42C6-8C1B-C8608AA905D3}"/>
    <cellStyle name="Normal 8 11 2 6 2" xfId="24726" xr:uid="{007143C5-4600-40A3-A1E8-564C2C47A2E7}"/>
    <cellStyle name="Normal 8 11 2 7" xfId="16638" xr:uid="{797AC00F-B7F7-477B-9DEB-E10FB65D19C5}"/>
    <cellStyle name="Normal 8 11 3" xfId="797" xr:uid="{00000000-0005-0000-0000-0000A8180000}"/>
    <cellStyle name="Normal 8 11 3 2" xfId="2145" xr:uid="{00000000-0005-0000-0000-0000A9180000}"/>
    <cellStyle name="Normal 8 11 3 2 2" xfId="4841" xr:uid="{00000000-0005-0000-0000-0000AA180000}"/>
    <cellStyle name="Normal 8 11 3 2 2 2" xfId="12929" xr:uid="{388EE361-818A-4542-81FC-AF488B74D77E}"/>
    <cellStyle name="Normal 8 11 3 2 2 2 2" xfId="29105" xr:uid="{15B9F28E-958D-4A1D-9F97-3C5DE9E3B93A}"/>
    <cellStyle name="Normal 8 11 3 2 2 3" xfId="21017" xr:uid="{58333232-0FBD-48BA-B641-BF954DF0D240}"/>
    <cellStyle name="Normal 8 11 3 2 3" xfId="7535" xr:uid="{00000000-0005-0000-0000-0000AB180000}"/>
    <cellStyle name="Normal 8 11 3 2 3 2" xfId="15623" xr:uid="{889A8D78-6637-4667-95D2-6FA8A1677406}"/>
    <cellStyle name="Normal 8 11 3 2 3 2 2" xfId="31799" xr:uid="{34111329-AC28-40E2-A063-1DD850AC325B}"/>
    <cellStyle name="Normal 8 11 3 2 3 3" xfId="23711" xr:uid="{31C09E47-E563-428F-AF21-A9DE8D5F435F}"/>
    <cellStyle name="Normal 8 11 3 2 4" xfId="10233" xr:uid="{E06F9B07-A7CF-4756-A292-83CB69470DD4}"/>
    <cellStyle name="Normal 8 11 3 2 4 2" xfId="26409" xr:uid="{211A8229-98B0-446E-BF90-D4108F4943F8}"/>
    <cellStyle name="Normal 8 11 3 2 5" xfId="18321" xr:uid="{E4CBF5D6-C0B6-4796-9169-D618EA479ECB}"/>
    <cellStyle name="Normal 8 11 3 3" xfId="3494" xr:uid="{00000000-0005-0000-0000-0000AC180000}"/>
    <cellStyle name="Normal 8 11 3 3 2" xfId="11582" xr:uid="{B0B6B514-ABE7-41CE-8B93-62AE06C357AF}"/>
    <cellStyle name="Normal 8 11 3 3 2 2" xfId="27758" xr:uid="{9B4DD8E6-9106-4C6D-AA5B-70FD141769CB}"/>
    <cellStyle name="Normal 8 11 3 3 3" xfId="19670" xr:uid="{3DFB336E-0279-4659-9038-D1E09B7C35C9}"/>
    <cellStyle name="Normal 8 11 3 4" xfId="6188" xr:uid="{00000000-0005-0000-0000-0000AD180000}"/>
    <cellStyle name="Normal 8 11 3 4 2" xfId="14276" xr:uid="{28C946E3-9B2D-4346-8B4D-B3AF8D449AC0}"/>
    <cellStyle name="Normal 8 11 3 4 2 2" xfId="30452" xr:uid="{373675E0-4367-4524-9D58-CF6C33AD6FD3}"/>
    <cellStyle name="Normal 8 11 3 4 3" xfId="22364" xr:uid="{91DF930A-28DC-4C75-9EB4-99BEDEAEBC4E}"/>
    <cellStyle name="Normal 8 11 3 5" xfId="8886" xr:uid="{2FF5D698-F425-467B-B71A-CED8B9E6BA42}"/>
    <cellStyle name="Normal 8 11 3 5 2" xfId="25062" xr:uid="{4897AB41-E33E-49D6-86B3-6EB9FC8678E7}"/>
    <cellStyle name="Normal 8 11 3 6" xfId="16974" xr:uid="{C8ACCB3C-3724-4A2A-B993-2D3F1902D671}"/>
    <cellStyle name="Normal 8 11 4" xfId="1473" xr:uid="{00000000-0005-0000-0000-0000AE180000}"/>
    <cellStyle name="Normal 8 11 4 2" xfId="4169" xr:uid="{00000000-0005-0000-0000-0000AF180000}"/>
    <cellStyle name="Normal 8 11 4 2 2" xfId="12257" xr:uid="{56FBB532-6631-42C1-8D76-F7E97B5A9027}"/>
    <cellStyle name="Normal 8 11 4 2 2 2" xfId="28433" xr:uid="{4710A94E-B40C-4B13-A2BA-1B69198578C0}"/>
    <cellStyle name="Normal 8 11 4 2 3" xfId="20345" xr:uid="{112D7CB3-CA2C-4D34-8A37-206A3873854E}"/>
    <cellStyle name="Normal 8 11 4 3" xfId="6863" xr:uid="{00000000-0005-0000-0000-0000B0180000}"/>
    <cellStyle name="Normal 8 11 4 3 2" xfId="14951" xr:uid="{73254BBA-A03B-4C69-B1CC-9BD59A561BF5}"/>
    <cellStyle name="Normal 8 11 4 3 2 2" xfId="31127" xr:uid="{DF823C36-D6EE-4DB1-B6AA-6A1B8617ECC6}"/>
    <cellStyle name="Normal 8 11 4 3 3" xfId="23039" xr:uid="{C42F66F1-0072-4193-B49A-136308B109E8}"/>
    <cellStyle name="Normal 8 11 4 4" xfId="9561" xr:uid="{B1D94B36-88BC-40BE-9ECE-23327C036AEB}"/>
    <cellStyle name="Normal 8 11 4 4 2" xfId="25737" xr:uid="{92B42C01-C54F-43A5-B0FB-6B8327C832C9}"/>
    <cellStyle name="Normal 8 11 4 5" xfId="17649" xr:uid="{D31752F9-FD22-4810-88F2-D1193F8CDFFE}"/>
    <cellStyle name="Normal 8 11 5" xfId="2822" xr:uid="{00000000-0005-0000-0000-0000B1180000}"/>
    <cellStyle name="Normal 8 11 5 2" xfId="10910" xr:uid="{FCEBE7E3-B496-4997-84A6-289D4C4137FA}"/>
    <cellStyle name="Normal 8 11 5 2 2" xfId="27086" xr:uid="{09834F0A-5D2F-402C-A2C9-1611C3C5E564}"/>
    <cellStyle name="Normal 8 11 5 3" xfId="18998" xr:uid="{3FF109A0-68AC-4165-806C-EA3E1F8A4488}"/>
    <cellStyle name="Normal 8 11 6" xfId="5516" xr:uid="{00000000-0005-0000-0000-0000B2180000}"/>
    <cellStyle name="Normal 8 11 6 2" xfId="13604" xr:uid="{2262E59A-ABFD-4459-A19C-46CD86211BD3}"/>
    <cellStyle name="Normal 8 11 6 2 2" xfId="29780" xr:uid="{1F933A23-B7E9-4337-92D5-2510C3C0087B}"/>
    <cellStyle name="Normal 8 11 6 3" xfId="21692" xr:uid="{B2B15072-27A8-44E4-8D1D-47A0A3A5DB2E}"/>
    <cellStyle name="Normal 8 11 7" xfId="8214" xr:uid="{992AE011-B0B8-4C6A-81FB-759AF0C498D7}"/>
    <cellStyle name="Normal 8 11 7 2" xfId="24390" xr:uid="{561A19D5-F61B-4A71-A19F-5FB221F1A75B}"/>
    <cellStyle name="Normal 8 11 8" xfId="16302" xr:uid="{EB235D74-3D75-4160-B12C-619035A613AA}"/>
    <cellStyle name="Normal 8 12" xfId="185" xr:uid="{00000000-0005-0000-0000-0000B3180000}"/>
    <cellStyle name="Normal 8 12 2" xfId="572" xr:uid="{00000000-0005-0000-0000-0000B4180000}"/>
    <cellStyle name="Normal 8 12 2 2" xfId="1247" xr:uid="{00000000-0005-0000-0000-0000B5180000}"/>
    <cellStyle name="Normal 8 12 2 2 2" xfId="2595" xr:uid="{00000000-0005-0000-0000-0000B6180000}"/>
    <cellStyle name="Normal 8 12 2 2 2 2" xfId="5291" xr:uid="{00000000-0005-0000-0000-0000B7180000}"/>
    <cellStyle name="Normal 8 12 2 2 2 2 2" xfId="13379" xr:uid="{F91A4CB7-630E-49BB-BDFD-AC72404B0BE3}"/>
    <cellStyle name="Normal 8 12 2 2 2 2 2 2" xfId="29555" xr:uid="{2389CA0A-4430-4D45-8761-F143DEF36EDB}"/>
    <cellStyle name="Normal 8 12 2 2 2 2 3" xfId="21467" xr:uid="{C46F4E83-9AC7-4E66-90FD-09872C424399}"/>
    <cellStyle name="Normal 8 12 2 2 2 3" xfId="7985" xr:uid="{00000000-0005-0000-0000-0000B8180000}"/>
    <cellStyle name="Normal 8 12 2 2 2 3 2" xfId="16073" xr:uid="{7CD95919-8596-4973-A525-9AB9A4622DF7}"/>
    <cellStyle name="Normal 8 12 2 2 2 3 2 2" xfId="32249" xr:uid="{982A35BE-1320-4D0D-B8CC-F4C4390379DD}"/>
    <cellStyle name="Normal 8 12 2 2 2 3 3" xfId="24161" xr:uid="{B2BBD518-EEB2-4571-ADCB-2596B81198F4}"/>
    <cellStyle name="Normal 8 12 2 2 2 4" xfId="10683" xr:uid="{3F83EEFC-5827-4ABE-A40C-89AE5F19CB77}"/>
    <cellStyle name="Normal 8 12 2 2 2 4 2" xfId="26859" xr:uid="{4B17DFDA-6328-4C1F-8187-ED0BA9904BC9}"/>
    <cellStyle name="Normal 8 12 2 2 2 5" xfId="18771" xr:uid="{64F0ED55-0960-48C0-B34B-493CD4C2814C}"/>
    <cellStyle name="Normal 8 12 2 2 3" xfId="3944" xr:uid="{00000000-0005-0000-0000-0000B9180000}"/>
    <cellStyle name="Normal 8 12 2 2 3 2" xfId="12032" xr:uid="{CDAE44CE-CCF3-42AA-A8A0-9C6E990E8BA6}"/>
    <cellStyle name="Normal 8 12 2 2 3 2 2" xfId="28208" xr:uid="{D22BF268-8DC9-4744-83B8-CB8E88B12E0F}"/>
    <cellStyle name="Normal 8 12 2 2 3 3" xfId="20120" xr:uid="{973B1C58-FAB0-48CC-93F0-BEFD49722520}"/>
    <cellStyle name="Normal 8 12 2 2 4" xfId="6638" xr:uid="{00000000-0005-0000-0000-0000BA180000}"/>
    <cellStyle name="Normal 8 12 2 2 4 2" xfId="14726" xr:uid="{02193C42-70CA-40E6-BAA6-C736A81DACC0}"/>
    <cellStyle name="Normal 8 12 2 2 4 2 2" xfId="30902" xr:uid="{5FD524C6-415A-4BC3-B95B-C24543A7EE3A}"/>
    <cellStyle name="Normal 8 12 2 2 4 3" xfId="22814" xr:uid="{754FF218-758A-401B-961B-896A0AC16390}"/>
    <cellStyle name="Normal 8 12 2 2 5" xfId="9336" xr:uid="{B500A351-7159-42B5-9B6A-D677BEF54C0D}"/>
    <cellStyle name="Normal 8 12 2 2 5 2" xfId="25512" xr:uid="{769448D5-6113-448E-AC08-A4FA29C6D9B4}"/>
    <cellStyle name="Normal 8 12 2 2 6" xfId="17424" xr:uid="{A1583DBA-90C1-465D-AF6C-FF8D7C20394C}"/>
    <cellStyle name="Normal 8 12 2 3" xfId="1923" xr:uid="{00000000-0005-0000-0000-0000BB180000}"/>
    <cellStyle name="Normal 8 12 2 3 2" xfId="4619" xr:uid="{00000000-0005-0000-0000-0000BC180000}"/>
    <cellStyle name="Normal 8 12 2 3 2 2" xfId="12707" xr:uid="{2BCD1077-FC23-4656-A78F-BB441B9D6A9E}"/>
    <cellStyle name="Normal 8 12 2 3 2 2 2" xfId="28883" xr:uid="{125A0D59-F91E-4B21-BBE4-60D3F935208C}"/>
    <cellStyle name="Normal 8 12 2 3 2 3" xfId="20795" xr:uid="{7DD57DF5-31B1-4626-B97F-BFACA710FEB3}"/>
    <cellStyle name="Normal 8 12 2 3 3" xfId="7313" xr:uid="{00000000-0005-0000-0000-0000BD180000}"/>
    <cellStyle name="Normal 8 12 2 3 3 2" xfId="15401" xr:uid="{757E13FA-190A-44E4-85B2-5539246C029D}"/>
    <cellStyle name="Normal 8 12 2 3 3 2 2" xfId="31577" xr:uid="{7CE6920F-ED4C-425F-93C6-A53C59469769}"/>
    <cellStyle name="Normal 8 12 2 3 3 3" xfId="23489" xr:uid="{BB4DBD88-219E-4334-A3A6-C3F1F4218075}"/>
    <cellStyle name="Normal 8 12 2 3 4" xfId="10011" xr:uid="{FB2D649C-90A5-46B0-B75D-C18EDBF636BF}"/>
    <cellStyle name="Normal 8 12 2 3 4 2" xfId="26187" xr:uid="{1E9DC484-54EC-4EE6-9BA5-409AD2B7D1E3}"/>
    <cellStyle name="Normal 8 12 2 3 5" xfId="18099" xr:uid="{5A397548-7B11-4E39-B5DE-03D4DDFE5A2F}"/>
    <cellStyle name="Normal 8 12 2 4" xfId="3272" xr:uid="{00000000-0005-0000-0000-0000BE180000}"/>
    <cellStyle name="Normal 8 12 2 4 2" xfId="11360" xr:uid="{21CFB790-3F64-47ED-81AB-141E24465326}"/>
    <cellStyle name="Normal 8 12 2 4 2 2" xfId="27536" xr:uid="{AD966D5F-5794-43DC-A8DB-9EF52986EB29}"/>
    <cellStyle name="Normal 8 12 2 4 3" xfId="19448" xr:uid="{B4DD98AD-267B-4A44-B5EE-C81525CCE6C0}"/>
    <cellStyle name="Normal 8 12 2 5" xfId="5966" xr:uid="{00000000-0005-0000-0000-0000BF180000}"/>
    <cellStyle name="Normal 8 12 2 5 2" xfId="14054" xr:uid="{599ABD6A-C940-4B3A-BF1C-1469B8D04B42}"/>
    <cellStyle name="Normal 8 12 2 5 2 2" xfId="30230" xr:uid="{CDD9E34B-9DE1-4666-AB4F-F96FA79762C0}"/>
    <cellStyle name="Normal 8 12 2 5 3" xfId="22142" xr:uid="{B9A19C1B-E3C3-46E4-BDCC-DC232EABDCB3}"/>
    <cellStyle name="Normal 8 12 2 6" xfId="8664" xr:uid="{963C8913-0A67-4FA7-B139-E977F9CD77D4}"/>
    <cellStyle name="Normal 8 12 2 6 2" xfId="24840" xr:uid="{F0504DA9-752F-4FE0-8D81-AAD7539148B8}"/>
    <cellStyle name="Normal 8 12 2 7" xfId="16752" xr:uid="{1364C633-9516-42F9-967C-6B03BEB9C7A7}"/>
    <cellStyle name="Normal 8 12 3" xfId="911" xr:uid="{00000000-0005-0000-0000-0000C0180000}"/>
    <cellStyle name="Normal 8 12 3 2" xfId="2259" xr:uid="{00000000-0005-0000-0000-0000C1180000}"/>
    <cellStyle name="Normal 8 12 3 2 2" xfId="4955" xr:uid="{00000000-0005-0000-0000-0000C2180000}"/>
    <cellStyle name="Normal 8 12 3 2 2 2" xfId="13043" xr:uid="{B5F21976-BE4B-4922-A75D-08014C102D9F}"/>
    <cellStyle name="Normal 8 12 3 2 2 2 2" xfId="29219" xr:uid="{A362C5DC-7A90-44ED-8EF0-EF4D565DF854}"/>
    <cellStyle name="Normal 8 12 3 2 2 3" xfId="21131" xr:uid="{18A17AF6-6387-42A9-A6AF-6E9535914250}"/>
    <cellStyle name="Normal 8 12 3 2 3" xfId="7649" xr:uid="{00000000-0005-0000-0000-0000C3180000}"/>
    <cellStyle name="Normal 8 12 3 2 3 2" xfId="15737" xr:uid="{A367C038-DE4E-40EE-9691-8ED510AB752B}"/>
    <cellStyle name="Normal 8 12 3 2 3 2 2" xfId="31913" xr:uid="{C616AB18-89C4-425D-86AF-58DFE6811CF4}"/>
    <cellStyle name="Normal 8 12 3 2 3 3" xfId="23825" xr:uid="{97D25CC8-E253-4FDC-B699-41B11A9BC477}"/>
    <cellStyle name="Normal 8 12 3 2 4" xfId="10347" xr:uid="{9A0B6132-AD35-4236-8F22-657B3FB40640}"/>
    <cellStyle name="Normal 8 12 3 2 4 2" xfId="26523" xr:uid="{9DDE222C-72EF-461F-A45A-45FDA1D6A85D}"/>
    <cellStyle name="Normal 8 12 3 2 5" xfId="18435" xr:uid="{AEB694E6-0E00-4B43-8884-14C85C6346FB}"/>
    <cellStyle name="Normal 8 12 3 3" xfId="3608" xr:uid="{00000000-0005-0000-0000-0000C4180000}"/>
    <cellStyle name="Normal 8 12 3 3 2" xfId="11696" xr:uid="{6980601C-14C1-4298-ADC4-1B70931AFFEA}"/>
    <cellStyle name="Normal 8 12 3 3 2 2" xfId="27872" xr:uid="{A0478911-289B-4F48-A81C-9DD52E7D4E52}"/>
    <cellStyle name="Normal 8 12 3 3 3" xfId="19784" xr:uid="{CDB46CAC-81E7-48FF-AB76-1423A0334812}"/>
    <cellStyle name="Normal 8 12 3 4" xfId="6302" xr:uid="{00000000-0005-0000-0000-0000C5180000}"/>
    <cellStyle name="Normal 8 12 3 4 2" xfId="14390" xr:uid="{18481AB4-5220-4149-B6DC-B611A1A54825}"/>
    <cellStyle name="Normal 8 12 3 4 2 2" xfId="30566" xr:uid="{B89335B4-7984-4AB7-B8B3-97FE1A045F91}"/>
    <cellStyle name="Normal 8 12 3 4 3" xfId="22478" xr:uid="{AC113BD9-70B0-4C0D-B663-4CF012D744B4}"/>
    <cellStyle name="Normal 8 12 3 5" xfId="9000" xr:uid="{C2C46B7C-16E4-4BD9-B561-55A9B1FF9C32}"/>
    <cellStyle name="Normal 8 12 3 5 2" xfId="25176" xr:uid="{1B1382DB-8306-4D8C-87E6-C45842751F5B}"/>
    <cellStyle name="Normal 8 12 3 6" xfId="17088" xr:uid="{D32FA449-9F3E-4B96-9B9D-A44E28DB0A9D}"/>
    <cellStyle name="Normal 8 12 4" xfId="1587" xr:uid="{00000000-0005-0000-0000-0000C6180000}"/>
    <cellStyle name="Normal 8 12 4 2" xfId="4283" xr:uid="{00000000-0005-0000-0000-0000C7180000}"/>
    <cellStyle name="Normal 8 12 4 2 2" xfId="12371" xr:uid="{724F7A61-0DA7-4F95-BE5A-690BE3141B28}"/>
    <cellStyle name="Normal 8 12 4 2 2 2" xfId="28547" xr:uid="{B48B98B1-05E7-4CB7-83F3-3E74A6DC9609}"/>
    <cellStyle name="Normal 8 12 4 2 3" xfId="20459" xr:uid="{293B9D32-2A02-424C-8093-E9CAB4B00F52}"/>
    <cellStyle name="Normal 8 12 4 3" xfId="6977" xr:uid="{00000000-0005-0000-0000-0000C8180000}"/>
    <cellStyle name="Normal 8 12 4 3 2" xfId="15065" xr:uid="{58F27520-D174-4A7F-944C-EB89E67AA978}"/>
    <cellStyle name="Normal 8 12 4 3 2 2" xfId="31241" xr:uid="{7D917A4C-807B-4066-8CC8-E1ADABFA4DA3}"/>
    <cellStyle name="Normal 8 12 4 3 3" xfId="23153" xr:uid="{DF837A9E-D37C-472F-9EE0-FFB2D41210BE}"/>
    <cellStyle name="Normal 8 12 4 4" xfId="9675" xr:uid="{A9DA9AFD-816C-4CAC-A67A-F1773F540060}"/>
    <cellStyle name="Normal 8 12 4 4 2" xfId="25851" xr:uid="{2EEFAF1F-C051-4008-9E6C-111EB9F3E1B2}"/>
    <cellStyle name="Normal 8 12 4 5" xfId="17763" xr:uid="{D3E8A3FD-AB83-4FD1-8BFE-80BFAF04D8A1}"/>
    <cellStyle name="Normal 8 12 5" xfId="2936" xr:uid="{00000000-0005-0000-0000-0000C9180000}"/>
    <cellStyle name="Normal 8 12 5 2" xfId="11024" xr:uid="{971D13B4-1277-42CF-8862-23A27502FC22}"/>
    <cellStyle name="Normal 8 12 5 2 2" xfId="27200" xr:uid="{3432736F-AD81-44C1-AF73-638C802D109E}"/>
    <cellStyle name="Normal 8 12 5 3" xfId="19112" xr:uid="{749B9B1D-A75D-4C4F-B529-34917F30318D}"/>
    <cellStyle name="Normal 8 12 6" xfId="5630" xr:uid="{00000000-0005-0000-0000-0000CA180000}"/>
    <cellStyle name="Normal 8 12 6 2" xfId="13718" xr:uid="{34D57B12-9DB0-40B6-82DA-056D4DD86EB9}"/>
    <cellStyle name="Normal 8 12 6 2 2" xfId="29894" xr:uid="{C0C92B01-B584-416C-9895-5A74ECBCBE5A}"/>
    <cellStyle name="Normal 8 12 6 3" xfId="21806" xr:uid="{2CD225FB-FDFF-48FA-8CFD-F006F8BF1520}"/>
    <cellStyle name="Normal 8 12 7" xfId="8328" xr:uid="{1E71B6BB-3EF7-497C-AED1-57EAF198CD71}"/>
    <cellStyle name="Normal 8 12 7 2" xfId="24504" xr:uid="{1DD4A6F7-E944-4D0D-B960-0E98C982999F}"/>
    <cellStyle name="Normal 8 12 8" xfId="16416" xr:uid="{B4B2C1CE-3972-4996-8AC2-D28BD030C0E1}"/>
    <cellStyle name="Normal 8 13" xfId="226" xr:uid="{00000000-0005-0000-0000-0000CB180000}"/>
    <cellStyle name="Normal 8 13 2" xfId="607" xr:uid="{00000000-0005-0000-0000-0000CC180000}"/>
    <cellStyle name="Normal 8 13 2 2" xfId="1282" xr:uid="{00000000-0005-0000-0000-0000CD180000}"/>
    <cellStyle name="Normal 8 13 2 2 2" xfId="2630" xr:uid="{00000000-0005-0000-0000-0000CE180000}"/>
    <cellStyle name="Normal 8 13 2 2 2 2" xfId="5326" xr:uid="{00000000-0005-0000-0000-0000CF180000}"/>
    <cellStyle name="Normal 8 13 2 2 2 2 2" xfId="13414" xr:uid="{C7AEBE93-DD20-42BC-8E1D-EED629BB0757}"/>
    <cellStyle name="Normal 8 13 2 2 2 2 2 2" xfId="29590" xr:uid="{F19D4045-C2AD-4BA6-A806-00C07D628B86}"/>
    <cellStyle name="Normal 8 13 2 2 2 2 3" xfId="21502" xr:uid="{FEA6CB68-9A7D-40FD-A705-823988586BB8}"/>
    <cellStyle name="Normal 8 13 2 2 2 3" xfId="8020" xr:uid="{00000000-0005-0000-0000-0000D0180000}"/>
    <cellStyle name="Normal 8 13 2 2 2 3 2" xfId="16108" xr:uid="{39EB884F-ED30-4654-AC65-0BEDE244CC21}"/>
    <cellStyle name="Normal 8 13 2 2 2 3 2 2" xfId="32284" xr:uid="{468B9A92-398B-4C01-94AB-6C5515ACFC8D}"/>
    <cellStyle name="Normal 8 13 2 2 2 3 3" xfId="24196" xr:uid="{DDB7417D-ED62-4BFE-B73D-DC3A38FCBDCA}"/>
    <cellStyle name="Normal 8 13 2 2 2 4" xfId="10718" xr:uid="{6B645E76-AFF4-41FA-AC46-B957246F0D7C}"/>
    <cellStyle name="Normal 8 13 2 2 2 4 2" xfId="26894" xr:uid="{48965D23-E6EC-45AA-91EC-BEC611E370F0}"/>
    <cellStyle name="Normal 8 13 2 2 2 5" xfId="18806" xr:uid="{338E39F6-9901-4392-9026-7EF70103DC99}"/>
    <cellStyle name="Normal 8 13 2 2 3" xfId="3979" xr:uid="{00000000-0005-0000-0000-0000D1180000}"/>
    <cellStyle name="Normal 8 13 2 2 3 2" xfId="12067" xr:uid="{C8E42358-B7F4-4F28-962E-02CB5FDFE4A8}"/>
    <cellStyle name="Normal 8 13 2 2 3 2 2" xfId="28243" xr:uid="{195330C3-498A-4B1F-9BF8-7B5E3FE2E890}"/>
    <cellStyle name="Normal 8 13 2 2 3 3" xfId="20155" xr:uid="{B68518FB-77C6-4807-8C91-CEE38A33C87B}"/>
    <cellStyle name="Normal 8 13 2 2 4" xfId="6673" xr:uid="{00000000-0005-0000-0000-0000D2180000}"/>
    <cellStyle name="Normal 8 13 2 2 4 2" xfId="14761" xr:uid="{E247125F-342B-41EF-9967-82F61516E632}"/>
    <cellStyle name="Normal 8 13 2 2 4 2 2" xfId="30937" xr:uid="{3AA72958-DD31-417B-A180-5998519F49EE}"/>
    <cellStyle name="Normal 8 13 2 2 4 3" xfId="22849" xr:uid="{6C56A41B-89ED-45DE-B95D-5F62B88601B6}"/>
    <cellStyle name="Normal 8 13 2 2 5" xfId="9371" xr:uid="{91ED9FBE-072A-4E55-8D31-6EEC2F9F7D25}"/>
    <cellStyle name="Normal 8 13 2 2 5 2" xfId="25547" xr:uid="{2203C964-DF38-4907-9A0E-D1177E717120}"/>
    <cellStyle name="Normal 8 13 2 2 6" xfId="17459" xr:uid="{9163D8FD-C1B0-47F9-9B9A-503A485D73A1}"/>
    <cellStyle name="Normal 8 13 2 3" xfId="1958" xr:uid="{00000000-0005-0000-0000-0000D3180000}"/>
    <cellStyle name="Normal 8 13 2 3 2" xfId="4654" xr:uid="{00000000-0005-0000-0000-0000D4180000}"/>
    <cellStyle name="Normal 8 13 2 3 2 2" xfId="12742" xr:uid="{10396EDB-86FF-4D0A-8F20-1D8B3C4144FE}"/>
    <cellStyle name="Normal 8 13 2 3 2 2 2" xfId="28918" xr:uid="{0438272E-7CD4-40F3-AE1D-ACAC404181DD}"/>
    <cellStyle name="Normal 8 13 2 3 2 3" xfId="20830" xr:uid="{108ADC94-7B75-41A1-ACAD-9EE857FCF479}"/>
    <cellStyle name="Normal 8 13 2 3 3" xfId="7348" xr:uid="{00000000-0005-0000-0000-0000D5180000}"/>
    <cellStyle name="Normal 8 13 2 3 3 2" xfId="15436" xr:uid="{081D372E-59B7-4F8C-951A-1F3ADEF24626}"/>
    <cellStyle name="Normal 8 13 2 3 3 2 2" xfId="31612" xr:uid="{46FC499E-0726-45A0-A1D5-641A0237826F}"/>
    <cellStyle name="Normal 8 13 2 3 3 3" xfId="23524" xr:uid="{E489C8BE-AB45-4FE3-AA56-3DB51C1DEBA7}"/>
    <cellStyle name="Normal 8 13 2 3 4" xfId="10046" xr:uid="{2EDCDED3-3A94-47B0-86C5-2C9339ED1248}"/>
    <cellStyle name="Normal 8 13 2 3 4 2" xfId="26222" xr:uid="{65ED25D5-FBE1-44DC-BA35-5D45A6AB2CC8}"/>
    <cellStyle name="Normal 8 13 2 3 5" xfId="18134" xr:uid="{2C60E788-BE67-4A05-8575-098F36AFCEA4}"/>
    <cellStyle name="Normal 8 13 2 4" xfId="3307" xr:uid="{00000000-0005-0000-0000-0000D6180000}"/>
    <cellStyle name="Normal 8 13 2 4 2" xfId="11395" xr:uid="{68BC8475-1D58-46DF-A17E-5537D31B8CCD}"/>
    <cellStyle name="Normal 8 13 2 4 2 2" xfId="27571" xr:uid="{47CBC266-10B1-49FC-B489-8BE89E211F78}"/>
    <cellStyle name="Normal 8 13 2 4 3" xfId="19483" xr:uid="{8F468AD6-63BC-470F-ADBF-B286422D4BBA}"/>
    <cellStyle name="Normal 8 13 2 5" xfId="6001" xr:uid="{00000000-0005-0000-0000-0000D7180000}"/>
    <cellStyle name="Normal 8 13 2 5 2" xfId="14089" xr:uid="{B5A3AD72-1BD6-446C-A60D-3BDB96290A2B}"/>
    <cellStyle name="Normal 8 13 2 5 2 2" xfId="30265" xr:uid="{E8A1DB05-357E-4944-91F6-C504F93ED1DB}"/>
    <cellStyle name="Normal 8 13 2 5 3" xfId="22177" xr:uid="{4540FCC5-65AE-4C74-80AF-503EB9DB9F36}"/>
    <cellStyle name="Normal 8 13 2 6" xfId="8699" xr:uid="{0CB5B067-31DA-4EEE-A9F1-9E33570B229C}"/>
    <cellStyle name="Normal 8 13 2 6 2" xfId="24875" xr:uid="{B7FEE6B1-A49E-44FF-805F-83D636ECA069}"/>
    <cellStyle name="Normal 8 13 2 7" xfId="16787" xr:uid="{62674813-792E-4FE8-B446-CCCDC5EFF711}"/>
    <cellStyle name="Normal 8 13 3" xfId="946" xr:uid="{00000000-0005-0000-0000-0000D8180000}"/>
    <cellStyle name="Normal 8 13 3 2" xfId="2294" xr:uid="{00000000-0005-0000-0000-0000D9180000}"/>
    <cellStyle name="Normal 8 13 3 2 2" xfId="4990" xr:uid="{00000000-0005-0000-0000-0000DA180000}"/>
    <cellStyle name="Normal 8 13 3 2 2 2" xfId="13078" xr:uid="{C4493900-1158-4B20-9D20-0C656330D647}"/>
    <cellStyle name="Normal 8 13 3 2 2 2 2" xfId="29254" xr:uid="{2D324223-3461-482E-9AFF-F9FB0B8521CD}"/>
    <cellStyle name="Normal 8 13 3 2 2 3" xfId="21166" xr:uid="{B8F4C368-1452-4C60-AEA5-3B4D906D0378}"/>
    <cellStyle name="Normal 8 13 3 2 3" xfId="7684" xr:uid="{00000000-0005-0000-0000-0000DB180000}"/>
    <cellStyle name="Normal 8 13 3 2 3 2" xfId="15772" xr:uid="{64B4E77F-1E41-4963-A7D2-0D79753C02B8}"/>
    <cellStyle name="Normal 8 13 3 2 3 2 2" xfId="31948" xr:uid="{6963CC28-6AB8-4F96-B745-630A1EC6C008}"/>
    <cellStyle name="Normal 8 13 3 2 3 3" xfId="23860" xr:uid="{0B098567-1D13-4EC2-B5A2-AA56DADC6E03}"/>
    <cellStyle name="Normal 8 13 3 2 4" xfId="10382" xr:uid="{0F734A32-0931-44B3-9F0D-4DB2BFB06C0A}"/>
    <cellStyle name="Normal 8 13 3 2 4 2" xfId="26558" xr:uid="{7AA9B6DF-B1EC-4869-A512-CE8B0657EFF8}"/>
    <cellStyle name="Normal 8 13 3 2 5" xfId="18470" xr:uid="{A01FD413-4B93-44E0-90D1-3C0858F34112}"/>
    <cellStyle name="Normal 8 13 3 3" xfId="3643" xr:uid="{00000000-0005-0000-0000-0000DC180000}"/>
    <cellStyle name="Normal 8 13 3 3 2" xfId="11731" xr:uid="{CD4D5B94-D223-4222-BD28-BBE00A54EB83}"/>
    <cellStyle name="Normal 8 13 3 3 2 2" xfId="27907" xr:uid="{0FF602E6-6B9D-4874-87ED-D4FA787F92D5}"/>
    <cellStyle name="Normal 8 13 3 3 3" xfId="19819" xr:uid="{CA97B2FE-3145-4CAC-8871-C1B0AB5646C2}"/>
    <cellStyle name="Normal 8 13 3 4" xfId="6337" xr:uid="{00000000-0005-0000-0000-0000DD180000}"/>
    <cellStyle name="Normal 8 13 3 4 2" xfId="14425" xr:uid="{D4C7DD06-3D5D-4316-A52F-145B41087319}"/>
    <cellStyle name="Normal 8 13 3 4 2 2" xfId="30601" xr:uid="{D1A53F37-F7D1-47ED-91FE-4515554B230C}"/>
    <cellStyle name="Normal 8 13 3 4 3" xfId="22513" xr:uid="{7AC4A3A2-55BB-45FE-812B-EF78D4A79223}"/>
    <cellStyle name="Normal 8 13 3 5" xfId="9035" xr:uid="{03C1269F-CD5F-47DE-9565-11648CD179E4}"/>
    <cellStyle name="Normal 8 13 3 5 2" xfId="25211" xr:uid="{88113C97-AED4-4825-B607-518AC96DA59B}"/>
    <cellStyle name="Normal 8 13 3 6" xfId="17123" xr:uid="{B7A0E938-70EA-406A-8A75-69B034794000}"/>
    <cellStyle name="Normal 8 13 4" xfId="1622" xr:uid="{00000000-0005-0000-0000-0000DE180000}"/>
    <cellStyle name="Normal 8 13 4 2" xfId="4318" xr:uid="{00000000-0005-0000-0000-0000DF180000}"/>
    <cellStyle name="Normal 8 13 4 2 2" xfId="12406" xr:uid="{7A31CFF2-FF74-4BC7-BB0F-D4F792500AE2}"/>
    <cellStyle name="Normal 8 13 4 2 2 2" xfId="28582" xr:uid="{584563B0-30C3-41C6-B142-CE1FA819540B}"/>
    <cellStyle name="Normal 8 13 4 2 3" xfId="20494" xr:uid="{758A5C39-FC7A-4988-BF2E-A8128F039DC8}"/>
    <cellStyle name="Normal 8 13 4 3" xfId="7012" xr:uid="{00000000-0005-0000-0000-0000E0180000}"/>
    <cellStyle name="Normal 8 13 4 3 2" xfId="15100" xr:uid="{7CEE27B3-A620-480A-841F-2D6A62A5B469}"/>
    <cellStyle name="Normal 8 13 4 3 2 2" xfId="31276" xr:uid="{B12122C3-7C4C-45DE-81EC-D7899BF3E4A1}"/>
    <cellStyle name="Normal 8 13 4 3 3" xfId="23188" xr:uid="{5B379BB3-F8E6-439D-ADE2-6FB5A1929A9B}"/>
    <cellStyle name="Normal 8 13 4 4" xfId="9710" xr:uid="{7525CB69-E57D-4136-88E3-584DC57AF60C}"/>
    <cellStyle name="Normal 8 13 4 4 2" xfId="25886" xr:uid="{948BB323-FF47-4D51-9160-59E61D426D00}"/>
    <cellStyle name="Normal 8 13 4 5" xfId="17798" xr:uid="{EBB4BF74-DC43-4BCA-B920-A66645B33532}"/>
    <cellStyle name="Normal 8 13 5" xfId="2971" xr:uid="{00000000-0005-0000-0000-0000E1180000}"/>
    <cellStyle name="Normal 8 13 5 2" xfId="11059" xr:uid="{D0D810C5-ED78-479A-AC61-7DCCA3202B50}"/>
    <cellStyle name="Normal 8 13 5 2 2" xfId="27235" xr:uid="{46D9AF3B-B5F6-4791-9495-32EF07006982}"/>
    <cellStyle name="Normal 8 13 5 3" xfId="19147" xr:uid="{14403088-4791-4886-94FA-A80E867B29BB}"/>
    <cellStyle name="Normal 8 13 6" xfId="5665" xr:uid="{00000000-0005-0000-0000-0000E2180000}"/>
    <cellStyle name="Normal 8 13 6 2" xfId="13753" xr:uid="{180D23B5-BABD-4B18-A5E3-7F1096634534}"/>
    <cellStyle name="Normal 8 13 6 2 2" xfId="29929" xr:uid="{87091604-218F-454E-A7A2-6BEF157FB7A3}"/>
    <cellStyle name="Normal 8 13 6 3" xfId="21841" xr:uid="{04CF2B55-1F8D-4387-8A44-1004385583EF}"/>
    <cellStyle name="Normal 8 13 7" xfId="8363" xr:uid="{B673563D-A067-4B42-BBF4-5E9BE24EA98C}"/>
    <cellStyle name="Normal 8 13 7 2" xfId="24539" xr:uid="{8B62200D-96FE-4B83-96D5-37AF766D4DF7}"/>
    <cellStyle name="Normal 8 13 8" xfId="16451" xr:uid="{9E91735F-F3EB-4184-A71A-80FD1A94240F}"/>
    <cellStyle name="Normal 8 14" xfId="354" xr:uid="{00000000-0005-0000-0000-0000E3180000}"/>
    <cellStyle name="Normal 8 14 2" xfId="709" xr:uid="{00000000-0005-0000-0000-0000E4180000}"/>
    <cellStyle name="Normal 8 14 2 2" xfId="1384" xr:uid="{00000000-0005-0000-0000-0000E5180000}"/>
    <cellStyle name="Normal 8 14 2 2 2" xfId="2732" xr:uid="{00000000-0005-0000-0000-0000E6180000}"/>
    <cellStyle name="Normal 8 14 2 2 2 2" xfId="5428" xr:uid="{00000000-0005-0000-0000-0000E7180000}"/>
    <cellStyle name="Normal 8 14 2 2 2 2 2" xfId="13516" xr:uid="{A51E8AEE-49D6-44A4-9A52-C4D636BDB576}"/>
    <cellStyle name="Normal 8 14 2 2 2 2 2 2" xfId="29692" xr:uid="{A3D42C2E-3BDC-49F7-A94C-71239FC55ED1}"/>
    <cellStyle name="Normal 8 14 2 2 2 2 3" xfId="21604" xr:uid="{339F0BD3-D0A5-4F51-BA00-3A615BF42C78}"/>
    <cellStyle name="Normal 8 14 2 2 2 3" xfId="8122" xr:uid="{00000000-0005-0000-0000-0000E8180000}"/>
    <cellStyle name="Normal 8 14 2 2 2 3 2" xfId="16210" xr:uid="{A8FABE75-B0D6-4322-BF11-F85B99FB1243}"/>
    <cellStyle name="Normal 8 14 2 2 2 3 2 2" xfId="32386" xr:uid="{10EEE943-7597-41D6-A2B0-49B29A36E3F9}"/>
    <cellStyle name="Normal 8 14 2 2 2 3 3" xfId="24298" xr:uid="{329E3213-57D3-4483-A74D-F50C682C3C6E}"/>
    <cellStyle name="Normal 8 14 2 2 2 4" xfId="10820" xr:uid="{4333DDA3-4A56-4C91-8959-13CC7B21FC44}"/>
    <cellStyle name="Normal 8 14 2 2 2 4 2" xfId="26996" xr:uid="{3DD88F28-F778-4853-B90D-61C48F32D60C}"/>
    <cellStyle name="Normal 8 14 2 2 2 5" xfId="18908" xr:uid="{14FDB4CA-9CB5-45BA-A31A-2CCC3E3D7E5B}"/>
    <cellStyle name="Normal 8 14 2 2 3" xfId="4081" xr:uid="{00000000-0005-0000-0000-0000E9180000}"/>
    <cellStyle name="Normal 8 14 2 2 3 2" xfId="12169" xr:uid="{04219F50-3DFB-4746-98A5-7F3AFE6B80DC}"/>
    <cellStyle name="Normal 8 14 2 2 3 2 2" xfId="28345" xr:uid="{838474B6-93D9-4044-9F36-C73A9496D0BE}"/>
    <cellStyle name="Normal 8 14 2 2 3 3" xfId="20257" xr:uid="{CDEF6AF3-3AD8-4CB9-ADD4-CBDB4093F3D7}"/>
    <cellStyle name="Normal 8 14 2 2 4" xfId="6775" xr:uid="{00000000-0005-0000-0000-0000EA180000}"/>
    <cellStyle name="Normal 8 14 2 2 4 2" xfId="14863" xr:uid="{21A7E723-2694-49D4-A48E-16E9617D0DAA}"/>
    <cellStyle name="Normal 8 14 2 2 4 2 2" xfId="31039" xr:uid="{18306F36-D861-40B7-B4B4-EEBB172B76CF}"/>
    <cellStyle name="Normal 8 14 2 2 4 3" xfId="22951" xr:uid="{A6094C7A-B575-48BB-8937-CE6C93E731C9}"/>
    <cellStyle name="Normal 8 14 2 2 5" xfId="9473" xr:uid="{6FC67625-7E09-4C32-A644-27EEC45D13E4}"/>
    <cellStyle name="Normal 8 14 2 2 5 2" xfId="25649" xr:uid="{BDD07F54-2B71-4FA9-8EC5-3BA74134CC5F}"/>
    <cellStyle name="Normal 8 14 2 2 6" xfId="17561" xr:uid="{8C84A37D-3ECC-4697-8BD4-1731987B568B}"/>
    <cellStyle name="Normal 8 14 2 3" xfId="2060" xr:uid="{00000000-0005-0000-0000-0000EB180000}"/>
    <cellStyle name="Normal 8 14 2 3 2" xfId="4756" xr:uid="{00000000-0005-0000-0000-0000EC180000}"/>
    <cellStyle name="Normal 8 14 2 3 2 2" xfId="12844" xr:uid="{51F179D2-0105-4CF4-8183-375AFF2044C5}"/>
    <cellStyle name="Normal 8 14 2 3 2 2 2" xfId="29020" xr:uid="{E17C94C3-1E22-4A81-BF81-AA06AC8FA186}"/>
    <cellStyle name="Normal 8 14 2 3 2 3" xfId="20932" xr:uid="{CDF0EB11-4FAB-414D-819B-307D1E8B1C48}"/>
    <cellStyle name="Normal 8 14 2 3 3" xfId="7450" xr:uid="{00000000-0005-0000-0000-0000ED180000}"/>
    <cellStyle name="Normal 8 14 2 3 3 2" xfId="15538" xr:uid="{F8A22B88-A017-4447-9831-FE05A8A1871B}"/>
    <cellStyle name="Normal 8 14 2 3 3 2 2" xfId="31714" xr:uid="{7433611B-9509-46E2-B33D-A5B6106B6D20}"/>
    <cellStyle name="Normal 8 14 2 3 3 3" xfId="23626" xr:uid="{8D543CD3-9C9C-4B54-BCD7-54ACF6CE8CFB}"/>
    <cellStyle name="Normal 8 14 2 3 4" xfId="10148" xr:uid="{5CFD313F-75D1-424C-B9E1-B2C372D43C0C}"/>
    <cellStyle name="Normal 8 14 2 3 4 2" xfId="26324" xr:uid="{9CE3E01B-7D5C-480D-80B8-4977FA712483}"/>
    <cellStyle name="Normal 8 14 2 3 5" xfId="18236" xr:uid="{08AD6571-33BB-4867-BDC4-42EDFCF44B80}"/>
    <cellStyle name="Normal 8 14 2 4" xfId="3409" xr:uid="{00000000-0005-0000-0000-0000EE180000}"/>
    <cellStyle name="Normal 8 14 2 4 2" xfId="11497" xr:uid="{5CB0DA4E-E5B4-4F66-963E-66A278202B3C}"/>
    <cellStyle name="Normal 8 14 2 4 2 2" xfId="27673" xr:uid="{7F74CE9F-B61F-40C7-96B0-E19F68F70C84}"/>
    <cellStyle name="Normal 8 14 2 4 3" xfId="19585" xr:uid="{0959CB7E-2468-43BF-9A1F-BEDCDEAF8E45}"/>
    <cellStyle name="Normal 8 14 2 5" xfId="6103" xr:uid="{00000000-0005-0000-0000-0000EF180000}"/>
    <cellStyle name="Normal 8 14 2 5 2" xfId="14191" xr:uid="{310A0617-D784-4DB8-A63E-2FDA9349CA05}"/>
    <cellStyle name="Normal 8 14 2 5 2 2" xfId="30367" xr:uid="{59FCB67D-3BF2-45C0-89DE-D179DC2E2EF9}"/>
    <cellStyle name="Normal 8 14 2 5 3" xfId="22279" xr:uid="{50C31907-1ABC-4440-800D-577E1895B87E}"/>
    <cellStyle name="Normal 8 14 2 6" xfId="8801" xr:uid="{DEAD5A4C-994B-4239-9BE0-228BAC796EC4}"/>
    <cellStyle name="Normal 8 14 2 6 2" xfId="24977" xr:uid="{6A250337-0B44-4FEC-9A31-E3E3B5B40C23}"/>
    <cellStyle name="Normal 8 14 2 7" xfId="16889" xr:uid="{8618EAD7-5AEB-4121-8135-9368DDE1B2B7}"/>
    <cellStyle name="Normal 8 14 3" xfId="1048" xr:uid="{00000000-0005-0000-0000-0000F0180000}"/>
    <cellStyle name="Normal 8 14 3 2" xfId="2396" xr:uid="{00000000-0005-0000-0000-0000F1180000}"/>
    <cellStyle name="Normal 8 14 3 2 2" xfId="5092" xr:uid="{00000000-0005-0000-0000-0000F2180000}"/>
    <cellStyle name="Normal 8 14 3 2 2 2" xfId="13180" xr:uid="{54D4B64D-E9CD-4DF4-9DB0-85E24ADF1406}"/>
    <cellStyle name="Normal 8 14 3 2 2 2 2" xfId="29356" xr:uid="{9A38EB1A-721D-4DA3-922D-0756EFF53B7B}"/>
    <cellStyle name="Normal 8 14 3 2 2 3" xfId="21268" xr:uid="{91AA2F1F-F836-4E22-83F5-C461807A8E57}"/>
    <cellStyle name="Normal 8 14 3 2 3" xfId="7786" xr:uid="{00000000-0005-0000-0000-0000F3180000}"/>
    <cellStyle name="Normal 8 14 3 2 3 2" xfId="15874" xr:uid="{65D548DF-A811-4F75-BF87-02F04DFCEAAE}"/>
    <cellStyle name="Normal 8 14 3 2 3 2 2" xfId="32050" xr:uid="{DE81BDA5-8821-4D3E-BFA0-410045D80B1D}"/>
    <cellStyle name="Normal 8 14 3 2 3 3" xfId="23962" xr:uid="{30691830-B0C3-4EE7-A952-8FFE89ABE974}"/>
    <cellStyle name="Normal 8 14 3 2 4" xfId="10484" xr:uid="{2C6A9D98-2E1A-4048-B808-EC6A4C53D7E1}"/>
    <cellStyle name="Normal 8 14 3 2 4 2" xfId="26660" xr:uid="{2553375C-DA14-4D05-815F-284EF99C794F}"/>
    <cellStyle name="Normal 8 14 3 2 5" xfId="18572" xr:uid="{986A6C9E-5811-436E-9EF4-377E15621E3B}"/>
    <cellStyle name="Normal 8 14 3 3" xfId="3745" xr:uid="{00000000-0005-0000-0000-0000F4180000}"/>
    <cellStyle name="Normal 8 14 3 3 2" xfId="11833" xr:uid="{875D16E9-A110-46B7-8263-50554594CC57}"/>
    <cellStyle name="Normal 8 14 3 3 2 2" xfId="28009" xr:uid="{518E2ACC-04A1-4AED-8404-76C18BBD0EE0}"/>
    <cellStyle name="Normal 8 14 3 3 3" xfId="19921" xr:uid="{5F7EA5C0-10ED-4246-B4D8-D820A0E666D0}"/>
    <cellStyle name="Normal 8 14 3 4" xfId="6439" xr:uid="{00000000-0005-0000-0000-0000F5180000}"/>
    <cellStyle name="Normal 8 14 3 4 2" xfId="14527" xr:uid="{A9F0DC2D-03A1-4795-AD4A-F988B6343C44}"/>
    <cellStyle name="Normal 8 14 3 4 2 2" xfId="30703" xr:uid="{CA0604A0-8284-4F17-A363-FF68B8CDFADC}"/>
    <cellStyle name="Normal 8 14 3 4 3" xfId="22615" xr:uid="{5F0E45F8-3FE2-4851-B7C3-7D97956E42B4}"/>
    <cellStyle name="Normal 8 14 3 5" xfId="9137" xr:uid="{D79533C1-D2F5-4863-AA46-C83198B4455D}"/>
    <cellStyle name="Normal 8 14 3 5 2" xfId="25313" xr:uid="{54DEA7B4-5B2F-4783-94A9-B471E5B82752}"/>
    <cellStyle name="Normal 8 14 3 6" xfId="17225" xr:uid="{C241ED75-4EAC-4B68-A1D0-E6BA4C3DBE8A}"/>
    <cellStyle name="Normal 8 14 4" xfId="1724" xr:uid="{00000000-0005-0000-0000-0000F6180000}"/>
    <cellStyle name="Normal 8 14 4 2" xfId="4420" xr:uid="{00000000-0005-0000-0000-0000F7180000}"/>
    <cellStyle name="Normal 8 14 4 2 2" xfId="12508" xr:uid="{2CE5DCF8-4021-4C89-ADDB-C58EDA6FC67E}"/>
    <cellStyle name="Normal 8 14 4 2 2 2" xfId="28684" xr:uid="{735E8BA5-B7BC-4C00-A0C7-390BD1925E7A}"/>
    <cellStyle name="Normal 8 14 4 2 3" xfId="20596" xr:uid="{9F2B6513-BD29-4FEA-98D4-C91795CC6647}"/>
    <cellStyle name="Normal 8 14 4 3" xfId="7114" xr:uid="{00000000-0005-0000-0000-0000F8180000}"/>
    <cellStyle name="Normal 8 14 4 3 2" xfId="15202" xr:uid="{B8EF9DC4-25AD-4A48-A182-D37C3CB68A80}"/>
    <cellStyle name="Normal 8 14 4 3 2 2" xfId="31378" xr:uid="{C58F9D7A-2004-4E0B-8687-32F7A2C8433A}"/>
    <cellStyle name="Normal 8 14 4 3 3" xfId="23290" xr:uid="{1F0C5F25-C9C8-4121-BF6F-08A3D9B0B50E}"/>
    <cellStyle name="Normal 8 14 4 4" xfId="9812" xr:uid="{DE9E8D60-5CF9-4B4E-8A82-EB953D5A05E1}"/>
    <cellStyle name="Normal 8 14 4 4 2" xfId="25988" xr:uid="{5042D30D-7A7A-4A84-BDF1-454B79705F5C}"/>
    <cellStyle name="Normal 8 14 4 5" xfId="17900" xr:uid="{DC501812-52A3-43CA-ACC6-78CA200CA90E}"/>
    <cellStyle name="Normal 8 14 5" xfId="3073" xr:uid="{00000000-0005-0000-0000-0000F9180000}"/>
    <cellStyle name="Normal 8 14 5 2" xfId="11161" xr:uid="{1BF7E249-AB31-4880-9979-DE67AC2E4023}"/>
    <cellStyle name="Normal 8 14 5 2 2" xfId="27337" xr:uid="{95494C04-4531-42DF-96E6-49564964FC8F}"/>
    <cellStyle name="Normal 8 14 5 3" xfId="19249" xr:uid="{E078C617-99D6-4350-85B0-EA6AED44C898}"/>
    <cellStyle name="Normal 8 14 6" xfId="5767" xr:uid="{00000000-0005-0000-0000-0000FA180000}"/>
    <cellStyle name="Normal 8 14 6 2" xfId="13855" xr:uid="{51E04BB7-13A7-4551-B21F-044BEA9E84D3}"/>
    <cellStyle name="Normal 8 14 6 2 2" xfId="30031" xr:uid="{894700BD-FFCB-48CA-8419-1C2282C82F4A}"/>
    <cellStyle name="Normal 8 14 6 3" xfId="21943" xr:uid="{71089ED1-B27A-4066-94AD-94849470C6FD}"/>
    <cellStyle name="Normal 8 14 7" xfId="8465" xr:uid="{B1DA955D-6E65-419A-B169-88EDDA07532F}"/>
    <cellStyle name="Normal 8 14 7 2" xfId="24641" xr:uid="{BEF2514A-FD80-4E06-A8BF-F5B2B32F89F2}"/>
    <cellStyle name="Normal 8 14 8" xfId="16553" xr:uid="{B94BE25E-B579-4E9E-A8BA-2A40CB5485DE}"/>
    <cellStyle name="Normal 8 15" xfId="381" xr:uid="{00000000-0005-0000-0000-0000FB180000}"/>
    <cellStyle name="Normal 8 15 2" xfId="733" xr:uid="{00000000-0005-0000-0000-0000FC180000}"/>
    <cellStyle name="Normal 8 15 2 2" xfId="1408" xr:uid="{00000000-0005-0000-0000-0000FD180000}"/>
    <cellStyle name="Normal 8 15 2 2 2" xfId="2756" xr:uid="{00000000-0005-0000-0000-0000FE180000}"/>
    <cellStyle name="Normal 8 15 2 2 2 2" xfId="5452" xr:uid="{00000000-0005-0000-0000-0000FF180000}"/>
    <cellStyle name="Normal 8 15 2 2 2 2 2" xfId="13540" xr:uid="{BFF6787E-8491-40AE-A3DC-C6C50198EEAD}"/>
    <cellStyle name="Normal 8 15 2 2 2 2 2 2" xfId="29716" xr:uid="{7FE65F96-84E8-45E1-BF71-0402DEB83D06}"/>
    <cellStyle name="Normal 8 15 2 2 2 2 3" xfId="21628" xr:uid="{601E6A25-28DF-45EB-8BDE-5F6F5EA80E55}"/>
    <cellStyle name="Normal 8 15 2 2 2 3" xfId="8146" xr:uid="{00000000-0005-0000-0000-000000190000}"/>
    <cellStyle name="Normal 8 15 2 2 2 3 2" xfId="16234" xr:uid="{1BB0162E-1474-407D-AB15-E634765D01A6}"/>
    <cellStyle name="Normal 8 15 2 2 2 3 2 2" xfId="32410" xr:uid="{997CD474-6B5C-4072-A138-A3536C784FB6}"/>
    <cellStyle name="Normal 8 15 2 2 2 3 3" xfId="24322" xr:uid="{A3E27099-0DDD-4320-9479-A81B3392EEC7}"/>
    <cellStyle name="Normal 8 15 2 2 2 4" xfId="10844" xr:uid="{2502D793-67C5-458E-A1D8-E92C5DEECF23}"/>
    <cellStyle name="Normal 8 15 2 2 2 4 2" xfId="27020" xr:uid="{D6E32ACE-7F02-45A5-B7AA-4D088BA1915F}"/>
    <cellStyle name="Normal 8 15 2 2 2 5" xfId="18932" xr:uid="{94B1BC1D-BFFA-47DC-8494-AA57DDBFBD10}"/>
    <cellStyle name="Normal 8 15 2 2 3" xfId="4105" xr:uid="{00000000-0005-0000-0000-000001190000}"/>
    <cellStyle name="Normal 8 15 2 2 3 2" xfId="12193" xr:uid="{78A063D4-C0F0-4C00-BC97-270623150448}"/>
    <cellStyle name="Normal 8 15 2 2 3 2 2" xfId="28369" xr:uid="{ABEA82BB-CD60-4F73-B31D-5287BF1554C6}"/>
    <cellStyle name="Normal 8 15 2 2 3 3" xfId="20281" xr:uid="{FAF136FF-6932-4422-A234-67A5622B7087}"/>
    <cellStyle name="Normal 8 15 2 2 4" xfId="6799" xr:uid="{00000000-0005-0000-0000-000002190000}"/>
    <cellStyle name="Normal 8 15 2 2 4 2" xfId="14887" xr:uid="{9A87BD6F-9828-4EE6-BC99-999E9A42C6FF}"/>
    <cellStyle name="Normal 8 15 2 2 4 2 2" xfId="31063" xr:uid="{C8201102-475F-4BBF-9503-1B5F34691101}"/>
    <cellStyle name="Normal 8 15 2 2 4 3" xfId="22975" xr:uid="{B87F7F43-C86E-43CC-A02F-E0319F775B02}"/>
    <cellStyle name="Normal 8 15 2 2 5" xfId="9497" xr:uid="{FEABA872-3158-4AD2-A810-AFF701331C96}"/>
    <cellStyle name="Normal 8 15 2 2 5 2" xfId="25673" xr:uid="{798B50B5-FBC2-4570-AADE-E6A15784640F}"/>
    <cellStyle name="Normal 8 15 2 2 6" xfId="17585" xr:uid="{2E213CE0-9935-4D75-9E83-BB05ABCE1A6E}"/>
    <cellStyle name="Normal 8 15 2 3" xfId="2084" xr:uid="{00000000-0005-0000-0000-000003190000}"/>
    <cellStyle name="Normal 8 15 2 3 2" xfId="4780" xr:uid="{00000000-0005-0000-0000-000004190000}"/>
    <cellStyle name="Normal 8 15 2 3 2 2" xfId="12868" xr:uid="{157A5530-4522-4B80-8195-2BEDAB7DEC20}"/>
    <cellStyle name="Normal 8 15 2 3 2 2 2" xfId="29044" xr:uid="{9F04B0E5-BD98-4A31-98DD-8C7D1E1E421C}"/>
    <cellStyle name="Normal 8 15 2 3 2 3" xfId="20956" xr:uid="{91333459-1354-459B-8677-A15B0A2F9A98}"/>
    <cellStyle name="Normal 8 15 2 3 3" xfId="7474" xr:uid="{00000000-0005-0000-0000-000005190000}"/>
    <cellStyle name="Normal 8 15 2 3 3 2" xfId="15562" xr:uid="{158DE8B2-F088-4F2E-8E28-85AFC3DD0B72}"/>
    <cellStyle name="Normal 8 15 2 3 3 2 2" xfId="31738" xr:uid="{11BB888A-1C76-40ED-B0C3-50CF5EBC1E04}"/>
    <cellStyle name="Normal 8 15 2 3 3 3" xfId="23650" xr:uid="{7D77AA0E-9CF5-4C98-9184-77B3CE294DDD}"/>
    <cellStyle name="Normal 8 15 2 3 4" xfId="10172" xr:uid="{4CD0A2AF-E01D-43AD-B064-BE7389194DCC}"/>
    <cellStyle name="Normal 8 15 2 3 4 2" xfId="26348" xr:uid="{6A6FFF86-5B44-4D7C-A5A0-C7E3A5094B7A}"/>
    <cellStyle name="Normal 8 15 2 3 5" xfId="18260" xr:uid="{A9CDEBC1-7F40-41C8-9F5B-5161F33C704E}"/>
    <cellStyle name="Normal 8 15 2 4" xfId="3433" xr:uid="{00000000-0005-0000-0000-000006190000}"/>
    <cellStyle name="Normal 8 15 2 4 2" xfId="11521" xr:uid="{761CDDBC-757C-4E64-9767-24A7A904E92F}"/>
    <cellStyle name="Normal 8 15 2 4 2 2" xfId="27697" xr:uid="{566C1BB0-7999-497B-BFD7-A322E3C4C3BC}"/>
    <cellStyle name="Normal 8 15 2 4 3" xfId="19609" xr:uid="{F09B8E89-28AB-4B8B-A37A-8EF09118E3C0}"/>
    <cellStyle name="Normal 8 15 2 5" xfId="6127" xr:uid="{00000000-0005-0000-0000-000007190000}"/>
    <cellStyle name="Normal 8 15 2 5 2" xfId="14215" xr:uid="{35AC0969-7881-4DE8-A9EC-53D60517EA6C}"/>
    <cellStyle name="Normal 8 15 2 5 2 2" xfId="30391" xr:uid="{ED5FF53B-441C-45C6-9011-8B7E08CF4C6F}"/>
    <cellStyle name="Normal 8 15 2 5 3" xfId="22303" xr:uid="{CD32143B-6C83-47B2-89C2-BC47656FB41D}"/>
    <cellStyle name="Normal 8 15 2 6" xfId="8825" xr:uid="{39EE671D-9F3E-4257-84E6-BCAD72DE4DCD}"/>
    <cellStyle name="Normal 8 15 2 6 2" xfId="25001" xr:uid="{401B95E5-DA29-4C41-AAC5-9CCE7A16EC87}"/>
    <cellStyle name="Normal 8 15 2 7" xfId="16913" xr:uid="{537A9546-149A-4792-870D-4A9E69A1747D}"/>
    <cellStyle name="Normal 8 15 3" xfId="1072" xr:uid="{00000000-0005-0000-0000-000008190000}"/>
    <cellStyle name="Normal 8 15 3 2" xfId="2420" xr:uid="{00000000-0005-0000-0000-000009190000}"/>
    <cellStyle name="Normal 8 15 3 2 2" xfId="5116" xr:uid="{00000000-0005-0000-0000-00000A190000}"/>
    <cellStyle name="Normal 8 15 3 2 2 2" xfId="13204" xr:uid="{F6FB5A78-4458-4CD0-BB57-011CA3A65C43}"/>
    <cellStyle name="Normal 8 15 3 2 2 2 2" xfId="29380" xr:uid="{87F3E313-449C-4A85-AA82-2772ABB9EF7B}"/>
    <cellStyle name="Normal 8 15 3 2 2 3" xfId="21292" xr:uid="{FE16F23B-055D-4A51-96D1-EE3F3FD82C58}"/>
    <cellStyle name="Normal 8 15 3 2 3" xfId="7810" xr:uid="{00000000-0005-0000-0000-00000B190000}"/>
    <cellStyle name="Normal 8 15 3 2 3 2" xfId="15898" xr:uid="{B53B4E00-928E-496E-AB6D-91D1E9D21C81}"/>
    <cellStyle name="Normal 8 15 3 2 3 2 2" xfId="32074" xr:uid="{653FCF54-F35B-439B-BDDD-F231A753E541}"/>
    <cellStyle name="Normal 8 15 3 2 3 3" xfId="23986" xr:uid="{03055AE8-46E5-408C-8AB0-32879ADBF9CA}"/>
    <cellStyle name="Normal 8 15 3 2 4" xfId="10508" xr:uid="{A8DBBCD6-9DE7-4E2C-A348-21B79C9E8BB2}"/>
    <cellStyle name="Normal 8 15 3 2 4 2" xfId="26684" xr:uid="{1E6FFC83-6129-4942-9062-179D3F2FD626}"/>
    <cellStyle name="Normal 8 15 3 2 5" xfId="18596" xr:uid="{2D1F0DB8-AE39-4DB9-835C-FA680EFE292E}"/>
    <cellStyle name="Normal 8 15 3 3" xfId="3769" xr:uid="{00000000-0005-0000-0000-00000C190000}"/>
    <cellStyle name="Normal 8 15 3 3 2" xfId="11857" xr:uid="{A52ECCE0-8784-4CBE-A2AA-B5DA36162D74}"/>
    <cellStyle name="Normal 8 15 3 3 2 2" xfId="28033" xr:uid="{F789D8F9-0FA7-4DFF-A064-92A6FE2167E1}"/>
    <cellStyle name="Normal 8 15 3 3 3" xfId="19945" xr:uid="{3A2C713A-E9C4-40A1-99CE-6E68EBB1F767}"/>
    <cellStyle name="Normal 8 15 3 4" xfId="6463" xr:uid="{00000000-0005-0000-0000-00000D190000}"/>
    <cellStyle name="Normal 8 15 3 4 2" xfId="14551" xr:uid="{ED406E2E-9A11-48A5-B159-0A70CB71DEE4}"/>
    <cellStyle name="Normal 8 15 3 4 2 2" xfId="30727" xr:uid="{0BEF618B-D671-46D1-AD20-5C364C871E05}"/>
    <cellStyle name="Normal 8 15 3 4 3" xfId="22639" xr:uid="{DDCE7225-7955-4845-8430-A7BC0E182C4A}"/>
    <cellStyle name="Normal 8 15 3 5" xfId="9161" xr:uid="{59D20671-7D61-4AB3-95F4-86E41F00539E}"/>
    <cellStyle name="Normal 8 15 3 5 2" xfId="25337" xr:uid="{9E576DC8-3D88-4C37-BB28-6D5D25C3EB02}"/>
    <cellStyle name="Normal 8 15 3 6" xfId="17249" xr:uid="{2EEE6D7B-74AE-4377-ADD6-36EFA2427D77}"/>
    <cellStyle name="Normal 8 15 4" xfId="1748" xr:uid="{00000000-0005-0000-0000-00000E190000}"/>
    <cellStyle name="Normal 8 15 4 2" xfId="4444" xr:uid="{00000000-0005-0000-0000-00000F190000}"/>
    <cellStyle name="Normal 8 15 4 2 2" xfId="12532" xr:uid="{99A680A9-2C1C-4B2C-A20C-13033BEC627D}"/>
    <cellStyle name="Normal 8 15 4 2 2 2" xfId="28708" xr:uid="{79F8FC5E-C3C8-4811-BF30-ADB3CEFB5302}"/>
    <cellStyle name="Normal 8 15 4 2 3" xfId="20620" xr:uid="{2936A45B-CB82-4135-90EF-2F9A308ED623}"/>
    <cellStyle name="Normal 8 15 4 3" xfId="7138" xr:uid="{00000000-0005-0000-0000-000010190000}"/>
    <cellStyle name="Normal 8 15 4 3 2" xfId="15226" xr:uid="{CA860A2D-EE36-4C7E-9255-9BA70EBF589F}"/>
    <cellStyle name="Normal 8 15 4 3 2 2" xfId="31402" xr:uid="{31BBEE18-17DB-40C9-8042-538AE5267FD1}"/>
    <cellStyle name="Normal 8 15 4 3 3" xfId="23314" xr:uid="{C0F5D558-664F-4B89-BB5B-7B840C406521}"/>
    <cellStyle name="Normal 8 15 4 4" xfId="9836" xr:uid="{9AB1191D-6DA1-4599-B304-46A0902E8EF5}"/>
    <cellStyle name="Normal 8 15 4 4 2" xfId="26012" xr:uid="{D334628F-2E94-47E8-BB4E-FB9C9F4BB062}"/>
    <cellStyle name="Normal 8 15 4 5" xfId="17924" xr:uid="{F45685AD-A8A2-461A-9CD0-09E55502ECC6}"/>
    <cellStyle name="Normal 8 15 5" xfId="3097" xr:uid="{00000000-0005-0000-0000-000011190000}"/>
    <cellStyle name="Normal 8 15 5 2" xfId="11185" xr:uid="{49D9FCF1-9074-4A32-B9BB-3DB44687E62D}"/>
    <cellStyle name="Normal 8 15 5 2 2" xfId="27361" xr:uid="{70610602-676A-4C7F-A7F3-D45050897D05}"/>
    <cellStyle name="Normal 8 15 5 3" xfId="19273" xr:uid="{8E2BB929-3262-4767-8F46-1273B201B124}"/>
    <cellStyle name="Normal 8 15 6" xfId="5791" xr:uid="{00000000-0005-0000-0000-000012190000}"/>
    <cellStyle name="Normal 8 15 6 2" xfId="13879" xr:uid="{B8EFE8F6-2734-4F06-A507-EB52833EBFDB}"/>
    <cellStyle name="Normal 8 15 6 2 2" xfId="30055" xr:uid="{80DA7AE2-7444-4A89-8CA3-0453D38601E7}"/>
    <cellStyle name="Normal 8 15 6 3" xfId="21967" xr:uid="{B71B4C05-9958-484D-8836-BBD5A45E1B97}"/>
    <cellStyle name="Normal 8 15 7" xfId="8489" xr:uid="{A46C2EDC-9A84-43C1-8A8D-08B05BFCD990}"/>
    <cellStyle name="Normal 8 15 7 2" xfId="24665" xr:uid="{B886AFEE-FEA9-42E3-8D15-2294F94559F7}"/>
    <cellStyle name="Normal 8 15 8" xfId="16577" xr:uid="{67C41EDD-2C30-461B-8C32-924AABE42E27}"/>
    <cellStyle name="Normal 8 16" xfId="213" xr:uid="{00000000-0005-0000-0000-000013190000}"/>
    <cellStyle name="Normal 8 16 2" xfId="595" xr:uid="{00000000-0005-0000-0000-000014190000}"/>
    <cellStyle name="Normal 8 16 2 2" xfId="1270" xr:uid="{00000000-0005-0000-0000-000015190000}"/>
    <cellStyle name="Normal 8 16 2 2 2" xfId="2618" xr:uid="{00000000-0005-0000-0000-000016190000}"/>
    <cellStyle name="Normal 8 16 2 2 2 2" xfId="5314" xr:uid="{00000000-0005-0000-0000-000017190000}"/>
    <cellStyle name="Normal 8 16 2 2 2 2 2" xfId="13402" xr:uid="{579BB0D5-E701-4096-9483-47D5608598AB}"/>
    <cellStyle name="Normal 8 16 2 2 2 2 2 2" xfId="29578" xr:uid="{F98B5249-1521-459F-A1F2-A9CAC4793239}"/>
    <cellStyle name="Normal 8 16 2 2 2 2 3" xfId="21490" xr:uid="{A4036D94-92C4-49D5-BD56-644CBA00FDBB}"/>
    <cellStyle name="Normal 8 16 2 2 2 3" xfId="8008" xr:uid="{00000000-0005-0000-0000-000018190000}"/>
    <cellStyle name="Normal 8 16 2 2 2 3 2" xfId="16096" xr:uid="{1C80279E-81F3-4A01-BB1F-CAD2381056A3}"/>
    <cellStyle name="Normal 8 16 2 2 2 3 2 2" xfId="32272" xr:uid="{D2AF3FAA-0000-4889-A18B-4C49EA70A5B6}"/>
    <cellStyle name="Normal 8 16 2 2 2 3 3" xfId="24184" xr:uid="{87033BE8-C5F6-4A32-9389-2DC59FEE80FE}"/>
    <cellStyle name="Normal 8 16 2 2 2 4" xfId="10706" xr:uid="{053E0FF5-5855-4F53-B0EB-BBC5F13C7F4B}"/>
    <cellStyle name="Normal 8 16 2 2 2 4 2" xfId="26882" xr:uid="{9F6DDAEE-397B-49D3-A72E-FD9CE376BDFE}"/>
    <cellStyle name="Normal 8 16 2 2 2 5" xfId="18794" xr:uid="{B38365AA-EB42-4E21-9B92-7CBF6E88E9C1}"/>
    <cellStyle name="Normal 8 16 2 2 3" xfId="3967" xr:uid="{00000000-0005-0000-0000-000019190000}"/>
    <cellStyle name="Normal 8 16 2 2 3 2" xfId="12055" xr:uid="{068ADCCF-3094-46F8-A6A8-F2B953EEB771}"/>
    <cellStyle name="Normal 8 16 2 2 3 2 2" xfId="28231" xr:uid="{1A2F0559-AE30-4151-B32E-FAB6D7F8AA4D}"/>
    <cellStyle name="Normal 8 16 2 2 3 3" xfId="20143" xr:uid="{865662E4-8163-4853-82C8-7EC0CFC5D60A}"/>
    <cellStyle name="Normal 8 16 2 2 4" xfId="6661" xr:uid="{00000000-0005-0000-0000-00001A190000}"/>
    <cellStyle name="Normal 8 16 2 2 4 2" xfId="14749" xr:uid="{060BEC69-34E4-4D71-872A-550DFEF1625E}"/>
    <cellStyle name="Normal 8 16 2 2 4 2 2" xfId="30925" xr:uid="{3B896152-A9B3-4DE8-B5B7-22D5D97250E0}"/>
    <cellStyle name="Normal 8 16 2 2 4 3" xfId="22837" xr:uid="{BB565F9F-1AF2-48AB-ABBC-783DC51FF9C7}"/>
    <cellStyle name="Normal 8 16 2 2 5" xfId="9359" xr:uid="{EA2A39C6-D2BA-4EE3-B221-31FAE84A6242}"/>
    <cellStyle name="Normal 8 16 2 2 5 2" xfId="25535" xr:uid="{E10BDA1E-0B7A-42A1-847C-143ECCCB6865}"/>
    <cellStyle name="Normal 8 16 2 2 6" xfId="17447" xr:uid="{3663F75C-ADE3-41AD-B073-8605E9D9DE59}"/>
    <cellStyle name="Normal 8 16 2 3" xfId="1946" xr:uid="{00000000-0005-0000-0000-00001B190000}"/>
    <cellStyle name="Normal 8 16 2 3 2" xfId="4642" xr:uid="{00000000-0005-0000-0000-00001C190000}"/>
    <cellStyle name="Normal 8 16 2 3 2 2" xfId="12730" xr:uid="{06E7937A-6A4D-4174-930B-6D62A974158A}"/>
    <cellStyle name="Normal 8 16 2 3 2 2 2" xfId="28906" xr:uid="{F82F6846-AD10-4DEB-B3A9-A0737319B1C8}"/>
    <cellStyle name="Normal 8 16 2 3 2 3" xfId="20818" xr:uid="{F4327F4A-2937-4419-BD2D-0B3D4AA3D62B}"/>
    <cellStyle name="Normal 8 16 2 3 3" xfId="7336" xr:uid="{00000000-0005-0000-0000-00001D190000}"/>
    <cellStyle name="Normal 8 16 2 3 3 2" xfId="15424" xr:uid="{BFE015A6-397B-4E19-B05B-B329BF5DF1BD}"/>
    <cellStyle name="Normal 8 16 2 3 3 2 2" xfId="31600" xr:uid="{A6075098-B541-4AED-8DA3-7CB29BBAE3F1}"/>
    <cellStyle name="Normal 8 16 2 3 3 3" xfId="23512" xr:uid="{15EB2CB8-92CD-45E1-BC08-1718B9DCDDED}"/>
    <cellStyle name="Normal 8 16 2 3 4" xfId="10034" xr:uid="{68CF514D-D1F8-4414-8FB0-94FABA7E8EBB}"/>
    <cellStyle name="Normal 8 16 2 3 4 2" xfId="26210" xr:uid="{02FF9D44-2B5F-4EA4-9495-7559E9E9D59F}"/>
    <cellStyle name="Normal 8 16 2 3 5" xfId="18122" xr:uid="{3B8F4A75-9AE0-4DEB-A291-CDBBA1164E2A}"/>
    <cellStyle name="Normal 8 16 2 4" xfId="3295" xr:uid="{00000000-0005-0000-0000-00001E190000}"/>
    <cellStyle name="Normal 8 16 2 4 2" xfId="11383" xr:uid="{07ACEB1F-471F-4B66-89FE-B97D19156AFD}"/>
    <cellStyle name="Normal 8 16 2 4 2 2" xfId="27559" xr:uid="{546E5B2A-32B2-40D0-B4E9-81A3937EC943}"/>
    <cellStyle name="Normal 8 16 2 4 3" xfId="19471" xr:uid="{6EDF10C5-A973-4C5B-A205-00840A5C1EF7}"/>
    <cellStyle name="Normal 8 16 2 5" xfId="5989" xr:uid="{00000000-0005-0000-0000-00001F190000}"/>
    <cellStyle name="Normal 8 16 2 5 2" xfId="14077" xr:uid="{75F5ED30-C7C3-41CA-92F7-7E389425BEF0}"/>
    <cellStyle name="Normal 8 16 2 5 2 2" xfId="30253" xr:uid="{52C85F22-62F9-4AE6-83BC-6D73ED9321AC}"/>
    <cellStyle name="Normal 8 16 2 5 3" xfId="22165" xr:uid="{6181C80C-CE33-4FCE-B733-BB232FF1298D}"/>
    <cellStyle name="Normal 8 16 2 6" xfId="8687" xr:uid="{569EF75C-4C89-44AE-9D02-8CAFA15FAF85}"/>
    <cellStyle name="Normal 8 16 2 6 2" xfId="24863" xr:uid="{9AECA1BD-42EB-4976-88AE-EB9216C2803A}"/>
    <cellStyle name="Normal 8 16 2 7" xfId="16775" xr:uid="{6C1D5E87-4FB5-4FE0-966D-417CD0DF4A01}"/>
    <cellStyle name="Normal 8 16 3" xfId="934" xr:uid="{00000000-0005-0000-0000-000020190000}"/>
    <cellStyle name="Normal 8 16 3 2" xfId="2282" xr:uid="{00000000-0005-0000-0000-000021190000}"/>
    <cellStyle name="Normal 8 16 3 2 2" xfId="4978" xr:uid="{00000000-0005-0000-0000-000022190000}"/>
    <cellStyle name="Normal 8 16 3 2 2 2" xfId="13066" xr:uid="{7AEC60E7-B3DD-4E38-861C-F6771F205E2A}"/>
    <cellStyle name="Normal 8 16 3 2 2 2 2" xfId="29242" xr:uid="{3220AD8D-4E99-4D37-A3B5-4CAF70677228}"/>
    <cellStyle name="Normal 8 16 3 2 2 3" xfId="21154" xr:uid="{E5BF647C-D8FB-4B02-AD62-D7671036F050}"/>
    <cellStyle name="Normal 8 16 3 2 3" xfId="7672" xr:uid="{00000000-0005-0000-0000-000023190000}"/>
    <cellStyle name="Normal 8 16 3 2 3 2" xfId="15760" xr:uid="{A2D1147D-B4CC-4027-8B7F-FB516BC23AD1}"/>
    <cellStyle name="Normal 8 16 3 2 3 2 2" xfId="31936" xr:uid="{7120B154-F8C7-42DA-88F6-FB9BE62FAD62}"/>
    <cellStyle name="Normal 8 16 3 2 3 3" xfId="23848" xr:uid="{4909A34A-BB90-4390-9CA0-E00FB280EB03}"/>
    <cellStyle name="Normal 8 16 3 2 4" xfId="10370" xr:uid="{6142EB49-C6DD-4E1E-A825-56E5A5590A96}"/>
    <cellStyle name="Normal 8 16 3 2 4 2" xfId="26546" xr:uid="{19CCF42F-37B5-4621-9A78-450753EA9CAC}"/>
    <cellStyle name="Normal 8 16 3 2 5" xfId="18458" xr:uid="{D8E589B9-FC7D-4CFD-9A07-407DAF06852F}"/>
    <cellStyle name="Normal 8 16 3 3" xfId="3631" xr:uid="{00000000-0005-0000-0000-000024190000}"/>
    <cellStyle name="Normal 8 16 3 3 2" xfId="11719" xr:uid="{E609E36C-757A-4F86-B0D7-875D8EEFC9CF}"/>
    <cellStyle name="Normal 8 16 3 3 2 2" xfId="27895" xr:uid="{D5EBA404-C518-4C11-AFDD-A2488017E009}"/>
    <cellStyle name="Normal 8 16 3 3 3" xfId="19807" xr:uid="{C538927F-1B4E-4263-8BB1-222FD27AAF6F}"/>
    <cellStyle name="Normal 8 16 3 4" xfId="6325" xr:uid="{00000000-0005-0000-0000-000025190000}"/>
    <cellStyle name="Normal 8 16 3 4 2" xfId="14413" xr:uid="{FC48F2B8-748A-4BEC-A780-04AFD7E214E6}"/>
    <cellStyle name="Normal 8 16 3 4 2 2" xfId="30589" xr:uid="{2C45F3C8-EB62-4A9C-89AD-C01357C83969}"/>
    <cellStyle name="Normal 8 16 3 4 3" xfId="22501" xr:uid="{7B3946E4-3376-433A-BFCF-F5A04BB33329}"/>
    <cellStyle name="Normal 8 16 3 5" xfId="9023" xr:uid="{1860CA0E-9731-4ADF-849E-90FF28238425}"/>
    <cellStyle name="Normal 8 16 3 5 2" xfId="25199" xr:uid="{F58F5AC6-9BF4-443A-AA06-AB4D9C0A4FF8}"/>
    <cellStyle name="Normal 8 16 3 6" xfId="17111" xr:uid="{65DC3A3E-D586-486F-96D5-54A0BC2BA311}"/>
    <cellStyle name="Normal 8 16 4" xfId="1610" xr:uid="{00000000-0005-0000-0000-000026190000}"/>
    <cellStyle name="Normal 8 16 4 2" xfId="4306" xr:uid="{00000000-0005-0000-0000-000027190000}"/>
    <cellStyle name="Normal 8 16 4 2 2" xfId="12394" xr:uid="{91290328-B347-4BEE-B76A-94F3FD712F49}"/>
    <cellStyle name="Normal 8 16 4 2 2 2" xfId="28570" xr:uid="{20B8BF72-B598-4A98-8B7E-E58480137C8A}"/>
    <cellStyle name="Normal 8 16 4 2 3" xfId="20482" xr:uid="{64BCECDC-BBF1-4F6B-83C7-E9F38C3E0AF6}"/>
    <cellStyle name="Normal 8 16 4 3" xfId="7000" xr:uid="{00000000-0005-0000-0000-000028190000}"/>
    <cellStyle name="Normal 8 16 4 3 2" xfId="15088" xr:uid="{E802B75E-2B90-49D3-B078-8ABA58884C1A}"/>
    <cellStyle name="Normal 8 16 4 3 2 2" xfId="31264" xr:uid="{72A038AC-6FD2-4993-B3F6-3BD60C54E1E5}"/>
    <cellStyle name="Normal 8 16 4 3 3" xfId="23176" xr:uid="{237CA1EB-8B66-4549-9EEA-B1490C6AA2AC}"/>
    <cellStyle name="Normal 8 16 4 4" xfId="9698" xr:uid="{D4B7C612-2CAA-48D2-9DBD-158E1422C390}"/>
    <cellStyle name="Normal 8 16 4 4 2" xfId="25874" xr:uid="{1EC561BB-F5B2-46E4-A188-8CB925BF5AD0}"/>
    <cellStyle name="Normal 8 16 4 5" xfId="17786" xr:uid="{74D9506D-C3D9-4B98-9A87-140295CCEB2B}"/>
    <cellStyle name="Normal 8 16 5" xfId="2959" xr:uid="{00000000-0005-0000-0000-000029190000}"/>
    <cellStyle name="Normal 8 16 5 2" xfId="11047" xr:uid="{71CDCB4E-8E64-45D5-BC2F-58D65F5EF3CF}"/>
    <cellStyle name="Normal 8 16 5 2 2" xfId="27223" xr:uid="{EE4CFF4A-414D-4F60-BA70-C76F04AFA0C8}"/>
    <cellStyle name="Normal 8 16 5 3" xfId="19135" xr:uid="{B7BAD5F3-740E-48C7-9253-328BC16B1C92}"/>
    <cellStyle name="Normal 8 16 6" xfId="5653" xr:uid="{00000000-0005-0000-0000-00002A190000}"/>
    <cellStyle name="Normal 8 16 6 2" xfId="13741" xr:uid="{EA021B2A-CC7A-4E67-94B4-E9E89E68E01F}"/>
    <cellStyle name="Normal 8 16 6 2 2" xfId="29917" xr:uid="{7EDFEED9-3388-4FD8-9F3A-E8F9C814D30C}"/>
    <cellStyle name="Normal 8 16 6 3" xfId="21829" xr:uid="{9C8A7BDD-D0CC-4CFD-9AC6-CB433DAF1CB2}"/>
    <cellStyle name="Normal 8 16 7" xfId="8351" xr:uid="{0682C9EE-97D3-4985-A6F7-3BDE7BE7771F}"/>
    <cellStyle name="Normal 8 16 7 2" xfId="24527" xr:uid="{37916DFE-AF24-4931-8825-2C90A1851215}"/>
    <cellStyle name="Normal 8 16 8" xfId="16439" xr:uid="{7957CE4C-4BAC-420D-BDFC-759DA6C94A52}"/>
    <cellStyle name="Normal 8 17" xfId="287" xr:uid="{00000000-0005-0000-0000-00002B190000}"/>
    <cellStyle name="Normal 8 17 2" xfId="657" xr:uid="{00000000-0005-0000-0000-00002C190000}"/>
    <cellStyle name="Normal 8 17 2 2" xfId="1332" xr:uid="{00000000-0005-0000-0000-00002D190000}"/>
    <cellStyle name="Normal 8 17 2 2 2" xfId="2680" xr:uid="{00000000-0005-0000-0000-00002E190000}"/>
    <cellStyle name="Normal 8 17 2 2 2 2" xfId="5376" xr:uid="{00000000-0005-0000-0000-00002F190000}"/>
    <cellStyle name="Normal 8 17 2 2 2 2 2" xfId="13464" xr:uid="{56E63203-189A-41D4-B383-FC14841D32F3}"/>
    <cellStyle name="Normal 8 17 2 2 2 2 2 2" xfId="29640" xr:uid="{75557452-9425-488B-A1D9-ECE0003448B9}"/>
    <cellStyle name="Normal 8 17 2 2 2 2 3" xfId="21552" xr:uid="{D549B017-FB7C-4806-8971-CE95B41BAFDB}"/>
    <cellStyle name="Normal 8 17 2 2 2 3" xfId="8070" xr:uid="{00000000-0005-0000-0000-000030190000}"/>
    <cellStyle name="Normal 8 17 2 2 2 3 2" xfId="16158" xr:uid="{586051F4-8102-4EC6-9BE6-F14D30BA75BE}"/>
    <cellStyle name="Normal 8 17 2 2 2 3 2 2" xfId="32334" xr:uid="{02D36905-B9F5-4229-AED8-A45AC6CE84A7}"/>
    <cellStyle name="Normal 8 17 2 2 2 3 3" xfId="24246" xr:uid="{E02BC6B5-ED35-465D-AC01-2C59618F4733}"/>
    <cellStyle name="Normal 8 17 2 2 2 4" xfId="10768" xr:uid="{3A712CDB-9B16-4E97-8438-39C46543EB10}"/>
    <cellStyle name="Normal 8 17 2 2 2 4 2" xfId="26944" xr:uid="{B98B077A-0206-4415-B7A6-0C70844048F4}"/>
    <cellStyle name="Normal 8 17 2 2 2 5" xfId="18856" xr:uid="{46F91E03-E34F-4364-A738-BE58E672BFBB}"/>
    <cellStyle name="Normal 8 17 2 2 3" xfId="4029" xr:uid="{00000000-0005-0000-0000-000031190000}"/>
    <cellStyle name="Normal 8 17 2 2 3 2" xfId="12117" xr:uid="{1FB6CB56-6AF3-4C5B-9560-5AFC79016792}"/>
    <cellStyle name="Normal 8 17 2 2 3 2 2" xfId="28293" xr:uid="{BE547DEA-8581-449E-B721-A8F8EFF6A1D2}"/>
    <cellStyle name="Normal 8 17 2 2 3 3" xfId="20205" xr:uid="{4DCAEE86-FAA3-41B2-9926-ED13EEA06A61}"/>
    <cellStyle name="Normal 8 17 2 2 4" xfId="6723" xr:uid="{00000000-0005-0000-0000-000032190000}"/>
    <cellStyle name="Normal 8 17 2 2 4 2" xfId="14811" xr:uid="{A675BF85-3B40-4F63-8BF4-2BF8957BBD62}"/>
    <cellStyle name="Normal 8 17 2 2 4 2 2" xfId="30987" xr:uid="{0CCE7E4E-68E7-4019-AAE5-FF0E2D5E20D3}"/>
    <cellStyle name="Normal 8 17 2 2 4 3" xfId="22899" xr:uid="{6FB52B9B-30A9-4896-916B-D18A6393CAFC}"/>
    <cellStyle name="Normal 8 17 2 2 5" xfId="9421" xr:uid="{54524F4B-A901-4F49-9801-15571FBBBE4F}"/>
    <cellStyle name="Normal 8 17 2 2 5 2" xfId="25597" xr:uid="{8C5FA18D-165B-4FBB-8B39-D2E634BFBDF5}"/>
    <cellStyle name="Normal 8 17 2 2 6" xfId="17509" xr:uid="{F6AA26A5-5734-42A1-9BFA-68A5EB1F5AD9}"/>
    <cellStyle name="Normal 8 17 2 3" xfId="2008" xr:uid="{00000000-0005-0000-0000-000033190000}"/>
    <cellStyle name="Normal 8 17 2 3 2" xfId="4704" xr:uid="{00000000-0005-0000-0000-000034190000}"/>
    <cellStyle name="Normal 8 17 2 3 2 2" xfId="12792" xr:uid="{51F8972D-D1C4-4408-AFD1-E2AE44E88675}"/>
    <cellStyle name="Normal 8 17 2 3 2 2 2" xfId="28968" xr:uid="{423A9455-1CAF-4157-8B82-917F6003D4EC}"/>
    <cellStyle name="Normal 8 17 2 3 2 3" xfId="20880" xr:uid="{B952BA71-C310-4549-A09B-028E3567E25D}"/>
    <cellStyle name="Normal 8 17 2 3 3" xfId="7398" xr:uid="{00000000-0005-0000-0000-000035190000}"/>
    <cellStyle name="Normal 8 17 2 3 3 2" xfId="15486" xr:uid="{BA5092B1-9DCD-4938-9633-5EEFF36CAC0B}"/>
    <cellStyle name="Normal 8 17 2 3 3 2 2" xfId="31662" xr:uid="{86DA315E-FA90-4821-A951-3294A609C6E9}"/>
    <cellStyle name="Normal 8 17 2 3 3 3" xfId="23574" xr:uid="{B25EA7A5-5A9D-4D15-BBCE-E55A3780B431}"/>
    <cellStyle name="Normal 8 17 2 3 4" xfId="10096" xr:uid="{680BE261-3EBE-4666-AC31-0F6E75D152DA}"/>
    <cellStyle name="Normal 8 17 2 3 4 2" xfId="26272" xr:uid="{791015A2-5245-4808-A1EA-F44077B22268}"/>
    <cellStyle name="Normal 8 17 2 3 5" xfId="18184" xr:uid="{40CEDF1B-5BE4-42D0-8320-6F9B700E6B92}"/>
    <cellStyle name="Normal 8 17 2 4" xfId="3357" xr:uid="{00000000-0005-0000-0000-000036190000}"/>
    <cellStyle name="Normal 8 17 2 4 2" xfId="11445" xr:uid="{5FBE7E96-5FA3-4A35-A3EF-C725C312FD28}"/>
    <cellStyle name="Normal 8 17 2 4 2 2" xfId="27621" xr:uid="{8CBBF558-7BE6-4CCC-999C-2E6754591320}"/>
    <cellStyle name="Normal 8 17 2 4 3" xfId="19533" xr:uid="{6E8493F9-059A-4F5E-AA32-16053250ED6E}"/>
    <cellStyle name="Normal 8 17 2 5" xfId="6051" xr:uid="{00000000-0005-0000-0000-000037190000}"/>
    <cellStyle name="Normal 8 17 2 5 2" xfId="14139" xr:uid="{3452827B-25E0-49A2-BEBB-44CB76CD452C}"/>
    <cellStyle name="Normal 8 17 2 5 2 2" xfId="30315" xr:uid="{1401738B-5F6E-438D-A570-E95A06E00E85}"/>
    <cellStyle name="Normal 8 17 2 5 3" xfId="22227" xr:uid="{03940A23-DE91-4CB4-B652-2FBB0EDEA548}"/>
    <cellStyle name="Normal 8 17 2 6" xfId="8749" xr:uid="{844DCC76-B79C-49CC-8071-250D65EF59D7}"/>
    <cellStyle name="Normal 8 17 2 6 2" xfId="24925" xr:uid="{64D118B0-4C5E-4114-A53B-F5CCE77FCF4C}"/>
    <cellStyle name="Normal 8 17 2 7" xfId="16837" xr:uid="{8E7671C5-6ECE-453E-9FBB-FDF8112FD46C}"/>
    <cellStyle name="Normal 8 17 3" xfId="996" xr:uid="{00000000-0005-0000-0000-000038190000}"/>
    <cellStyle name="Normal 8 17 3 2" xfId="2344" xr:uid="{00000000-0005-0000-0000-000039190000}"/>
    <cellStyle name="Normal 8 17 3 2 2" xfId="5040" xr:uid="{00000000-0005-0000-0000-00003A190000}"/>
    <cellStyle name="Normal 8 17 3 2 2 2" xfId="13128" xr:uid="{1D45D6C2-C977-4CC1-85B9-B497968F4238}"/>
    <cellStyle name="Normal 8 17 3 2 2 2 2" xfId="29304" xr:uid="{2CBB9ED2-6B6B-4C4C-ABDA-B33C851FB8D5}"/>
    <cellStyle name="Normal 8 17 3 2 2 3" xfId="21216" xr:uid="{6DAA770C-6AE9-4801-8A28-51E962BDC6D2}"/>
    <cellStyle name="Normal 8 17 3 2 3" xfId="7734" xr:uid="{00000000-0005-0000-0000-00003B190000}"/>
    <cellStyle name="Normal 8 17 3 2 3 2" xfId="15822" xr:uid="{0F863647-4883-499C-9806-BDC9149E183A}"/>
    <cellStyle name="Normal 8 17 3 2 3 2 2" xfId="31998" xr:uid="{D5C60D55-80E5-46D7-B1FC-063316137C71}"/>
    <cellStyle name="Normal 8 17 3 2 3 3" xfId="23910" xr:uid="{5852614F-4B97-4FD8-ABCB-7D76F3C5FBCE}"/>
    <cellStyle name="Normal 8 17 3 2 4" xfId="10432" xr:uid="{B5050E26-11D0-4A3A-A415-50F0ED2B32A7}"/>
    <cellStyle name="Normal 8 17 3 2 4 2" xfId="26608" xr:uid="{A8CFB215-5085-4C6E-8644-E62701CF9A38}"/>
    <cellStyle name="Normal 8 17 3 2 5" xfId="18520" xr:uid="{4AFF587C-DD97-4168-A2DC-1BE8D3CFE587}"/>
    <cellStyle name="Normal 8 17 3 3" xfId="3693" xr:uid="{00000000-0005-0000-0000-00003C190000}"/>
    <cellStyle name="Normal 8 17 3 3 2" xfId="11781" xr:uid="{2F2535F4-60CD-4D47-8C26-46593445D526}"/>
    <cellStyle name="Normal 8 17 3 3 2 2" xfId="27957" xr:uid="{3AE88AAB-0F2F-4671-BF7D-6CF57FF33546}"/>
    <cellStyle name="Normal 8 17 3 3 3" xfId="19869" xr:uid="{9F560708-FF57-4129-AEB1-7F1F42D876C5}"/>
    <cellStyle name="Normal 8 17 3 4" xfId="6387" xr:uid="{00000000-0005-0000-0000-00003D190000}"/>
    <cellStyle name="Normal 8 17 3 4 2" xfId="14475" xr:uid="{4906EABA-28FF-4EFE-9D33-E36F8EB54416}"/>
    <cellStyle name="Normal 8 17 3 4 2 2" xfId="30651" xr:uid="{E0DD9D12-4528-4652-9637-4FB56CE4E797}"/>
    <cellStyle name="Normal 8 17 3 4 3" xfId="22563" xr:uid="{7B25C0D3-4DFE-4158-8E25-0312C95F8203}"/>
    <cellStyle name="Normal 8 17 3 5" xfId="9085" xr:uid="{90682646-6EE7-40D2-A658-D2A78EDF0810}"/>
    <cellStyle name="Normal 8 17 3 5 2" xfId="25261" xr:uid="{313A3667-2632-4232-ADD8-17BDE3AB7617}"/>
    <cellStyle name="Normal 8 17 3 6" xfId="17173" xr:uid="{EABFF7F6-97D8-4EA9-9C61-4BA1FBD29D8F}"/>
    <cellStyle name="Normal 8 17 4" xfId="1672" xr:uid="{00000000-0005-0000-0000-00003E190000}"/>
    <cellStyle name="Normal 8 17 4 2" xfId="4368" xr:uid="{00000000-0005-0000-0000-00003F190000}"/>
    <cellStyle name="Normal 8 17 4 2 2" xfId="12456" xr:uid="{F01BED88-644B-494D-957E-6F9E9050851B}"/>
    <cellStyle name="Normal 8 17 4 2 2 2" xfId="28632" xr:uid="{4C7EDD91-0768-45D1-9AC1-AD1D2BF9072A}"/>
    <cellStyle name="Normal 8 17 4 2 3" xfId="20544" xr:uid="{A2FD9397-FFA1-45FB-9C24-7EF8A79823AE}"/>
    <cellStyle name="Normal 8 17 4 3" xfId="7062" xr:uid="{00000000-0005-0000-0000-000040190000}"/>
    <cellStyle name="Normal 8 17 4 3 2" xfId="15150" xr:uid="{ED8FAFCA-CF39-40FE-BC14-B3F3B803A488}"/>
    <cellStyle name="Normal 8 17 4 3 2 2" xfId="31326" xr:uid="{2692B840-8999-42AF-978F-5BB1BC69A36E}"/>
    <cellStyle name="Normal 8 17 4 3 3" xfId="23238" xr:uid="{B98CD419-67A9-4EEA-885D-0D6EFFA96217}"/>
    <cellStyle name="Normal 8 17 4 4" xfId="9760" xr:uid="{DD1D6764-FAE2-4234-AC8C-792A61A8736D}"/>
    <cellStyle name="Normal 8 17 4 4 2" xfId="25936" xr:uid="{9071B363-E676-4133-8A92-3278718E1472}"/>
    <cellStyle name="Normal 8 17 4 5" xfId="17848" xr:uid="{7E4BB2B1-BC5F-4724-ACAA-0DBE64E1EA9C}"/>
    <cellStyle name="Normal 8 17 5" xfId="3021" xr:uid="{00000000-0005-0000-0000-000041190000}"/>
    <cellStyle name="Normal 8 17 5 2" xfId="11109" xr:uid="{0A569C0F-607A-4B14-A408-3790FCE0AA3A}"/>
    <cellStyle name="Normal 8 17 5 2 2" xfId="27285" xr:uid="{7678E1C2-B247-4100-B6C0-0D08DE0E4027}"/>
    <cellStyle name="Normal 8 17 5 3" xfId="19197" xr:uid="{2BDB0C44-A97C-43BE-88DD-E0EA45860090}"/>
    <cellStyle name="Normal 8 17 6" xfId="5715" xr:uid="{00000000-0005-0000-0000-000042190000}"/>
    <cellStyle name="Normal 8 17 6 2" xfId="13803" xr:uid="{884824A3-CCD7-4EF6-B954-003ACF84F96A}"/>
    <cellStyle name="Normal 8 17 6 2 2" xfId="29979" xr:uid="{6240A605-48D1-4C59-B6B1-96CE732632D1}"/>
    <cellStyle name="Normal 8 17 6 3" xfId="21891" xr:uid="{F63BBBB8-A18E-4A69-8813-F3515F42E512}"/>
    <cellStyle name="Normal 8 17 7" xfId="8413" xr:uid="{B676DFED-5263-44AA-978A-9755CAFA6101}"/>
    <cellStyle name="Normal 8 17 7 2" xfId="24589" xr:uid="{C41A737D-07E0-497E-9F7B-8D29AC7B6BF2}"/>
    <cellStyle name="Normal 8 17 8" xfId="16501" xr:uid="{77FC6331-ABDE-4093-B67D-73B5F5156134}"/>
    <cellStyle name="Normal 8 18" xfId="214" xr:uid="{00000000-0005-0000-0000-000043190000}"/>
    <cellStyle name="Normal 8 18 2" xfId="596" xr:uid="{00000000-0005-0000-0000-000044190000}"/>
    <cellStyle name="Normal 8 18 2 2" xfId="1271" xr:uid="{00000000-0005-0000-0000-000045190000}"/>
    <cellStyle name="Normal 8 18 2 2 2" xfId="2619" xr:uid="{00000000-0005-0000-0000-000046190000}"/>
    <cellStyle name="Normal 8 18 2 2 2 2" xfId="5315" xr:uid="{00000000-0005-0000-0000-000047190000}"/>
    <cellStyle name="Normal 8 18 2 2 2 2 2" xfId="13403" xr:uid="{04DC5433-91BD-477B-8F9B-AB47B8AB1E9F}"/>
    <cellStyle name="Normal 8 18 2 2 2 2 2 2" xfId="29579" xr:uid="{508D7955-AE04-45AA-A55B-E20EEAE87246}"/>
    <cellStyle name="Normal 8 18 2 2 2 2 3" xfId="21491" xr:uid="{5CE63F46-87DC-49E9-AC57-C5555BFE4C71}"/>
    <cellStyle name="Normal 8 18 2 2 2 3" xfId="8009" xr:uid="{00000000-0005-0000-0000-000048190000}"/>
    <cellStyle name="Normal 8 18 2 2 2 3 2" xfId="16097" xr:uid="{CBC6A4F0-3622-48D7-8B55-25E7C8E59FA6}"/>
    <cellStyle name="Normal 8 18 2 2 2 3 2 2" xfId="32273" xr:uid="{2FD56F4B-96A2-472B-93D7-B732815947AF}"/>
    <cellStyle name="Normal 8 18 2 2 2 3 3" xfId="24185" xr:uid="{D921C57B-8826-44C3-86C1-D7072E48620F}"/>
    <cellStyle name="Normal 8 18 2 2 2 4" xfId="10707" xr:uid="{218A0CD1-250F-4500-A4E7-E6FBC79FFFE1}"/>
    <cellStyle name="Normal 8 18 2 2 2 4 2" xfId="26883" xr:uid="{1A7784FE-9EA2-4F34-840B-37EB6DA3C86B}"/>
    <cellStyle name="Normal 8 18 2 2 2 5" xfId="18795" xr:uid="{99FC7A0E-71FC-4C04-8BAA-20C80BC85704}"/>
    <cellStyle name="Normal 8 18 2 2 3" xfId="3968" xr:uid="{00000000-0005-0000-0000-000049190000}"/>
    <cellStyle name="Normal 8 18 2 2 3 2" xfId="12056" xr:uid="{6C9666C1-EAD3-4D88-A758-8E11FAA40834}"/>
    <cellStyle name="Normal 8 18 2 2 3 2 2" xfId="28232" xr:uid="{A4F91988-AE78-4AF6-B94E-7590DCC3787F}"/>
    <cellStyle name="Normal 8 18 2 2 3 3" xfId="20144" xr:uid="{448D6223-C8CD-45D0-88B3-6E6625E65789}"/>
    <cellStyle name="Normal 8 18 2 2 4" xfId="6662" xr:uid="{00000000-0005-0000-0000-00004A190000}"/>
    <cellStyle name="Normal 8 18 2 2 4 2" xfId="14750" xr:uid="{91BFEBBA-F112-43C6-83E4-EC7A59CD9161}"/>
    <cellStyle name="Normal 8 18 2 2 4 2 2" xfId="30926" xr:uid="{D1E2D458-96E0-41A2-A214-88ECEA83139E}"/>
    <cellStyle name="Normal 8 18 2 2 4 3" xfId="22838" xr:uid="{4F29CD99-E47C-4802-B0D5-D4DF97ABBACE}"/>
    <cellStyle name="Normal 8 18 2 2 5" xfId="9360" xr:uid="{8D7680C1-E3FD-424C-95BD-43C53C28EC6B}"/>
    <cellStyle name="Normal 8 18 2 2 5 2" xfId="25536" xr:uid="{6E73763D-37A0-4CE7-B2D2-DF94FCD86B9E}"/>
    <cellStyle name="Normal 8 18 2 2 6" xfId="17448" xr:uid="{66524CBA-91E9-4B48-9DF5-CD2698BE6B12}"/>
    <cellStyle name="Normal 8 18 2 3" xfId="1947" xr:uid="{00000000-0005-0000-0000-00004B190000}"/>
    <cellStyle name="Normal 8 18 2 3 2" xfId="4643" xr:uid="{00000000-0005-0000-0000-00004C190000}"/>
    <cellStyle name="Normal 8 18 2 3 2 2" xfId="12731" xr:uid="{585D0843-A6C6-4EAB-A7D3-DB3EE9827A40}"/>
    <cellStyle name="Normal 8 18 2 3 2 2 2" xfId="28907" xr:uid="{A9675079-12ED-4EEE-B34E-FF07A13B4F23}"/>
    <cellStyle name="Normal 8 18 2 3 2 3" xfId="20819" xr:uid="{50C4151C-B77D-4797-9E3E-52EB40BD5B83}"/>
    <cellStyle name="Normal 8 18 2 3 3" xfId="7337" xr:uid="{00000000-0005-0000-0000-00004D190000}"/>
    <cellStyle name="Normal 8 18 2 3 3 2" xfId="15425" xr:uid="{EC03847A-C13E-4558-9E2E-28B673D7F54D}"/>
    <cellStyle name="Normal 8 18 2 3 3 2 2" xfId="31601" xr:uid="{6712A294-9623-4850-A673-366DE47E8FB4}"/>
    <cellStyle name="Normal 8 18 2 3 3 3" xfId="23513" xr:uid="{4308222E-F889-44E8-BE5F-3BD01291494D}"/>
    <cellStyle name="Normal 8 18 2 3 4" xfId="10035" xr:uid="{FA9D80A1-1116-4052-9170-2247BE859BC9}"/>
    <cellStyle name="Normal 8 18 2 3 4 2" xfId="26211" xr:uid="{70AF090C-5AFA-477A-8330-207F030C8A64}"/>
    <cellStyle name="Normal 8 18 2 3 5" xfId="18123" xr:uid="{41B42975-BCA3-4C3C-A362-48A7C9937920}"/>
    <cellStyle name="Normal 8 18 2 4" xfId="3296" xr:uid="{00000000-0005-0000-0000-00004E190000}"/>
    <cellStyle name="Normal 8 18 2 4 2" xfId="11384" xr:uid="{568A0C8F-71CF-4FB4-A26B-C5CCE8A97812}"/>
    <cellStyle name="Normal 8 18 2 4 2 2" xfId="27560" xr:uid="{6A9D3BDB-F424-4AAD-A4D2-A0EE02065115}"/>
    <cellStyle name="Normal 8 18 2 4 3" xfId="19472" xr:uid="{4E6F4256-F6CB-43E7-B631-5D979CA8E716}"/>
    <cellStyle name="Normal 8 18 2 5" xfId="5990" xr:uid="{00000000-0005-0000-0000-00004F190000}"/>
    <cellStyle name="Normal 8 18 2 5 2" xfId="14078" xr:uid="{70FDF02D-C434-4798-BDBD-802DD13C1898}"/>
    <cellStyle name="Normal 8 18 2 5 2 2" xfId="30254" xr:uid="{961A0E01-0B59-4517-B858-A96153F548D2}"/>
    <cellStyle name="Normal 8 18 2 5 3" xfId="22166" xr:uid="{E051BF62-9BBC-456C-B8FC-F971D5E0B5E2}"/>
    <cellStyle name="Normal 8 18 2 6" xfId="8688" xr:uid="{C30A6518-57DA-49F7-AEE5-53864BD61286}"/>
    <cellStyle name="Normal 8 18 2 6 2" xfId="24864" xr:uid="{691514DB-74A1-479F-950B-28B23E2CCCAF}"/>
    <cellStyle name="Normal 8 18 2 7" xfId="16776" xr:uid="{F9AF9528-C36F-4266-841F-EB8BA0A2210B}"/>
    <cellStyle name="Normal 8 18 3" xfId="935" xr:uid="{00000000-0005-0000-0000-000050190000}"/>
    <cellStyle name="Normal 8 18 3 2" xfId="2283" xr:uid="{00000000-0005-0000-0000-000051190000}"/>
    <cellStyle name="Normal 8 18 3 2 2" xfId="4979" xr:uid="{00000000-0005-0000-0000-000052190000}"/>
    <cellStyle name="Normal 8 18 3 2 2 2" xfId="13067" xr:uid="{CE7076C6-0DA0-4423-811F-98ED432958DE}"/>
    <cellStyle name="Normal 8 18 3 2 2 2 2" xfId="29243" xr:uid="{5EAC821B-0CEA-4D1C-9802-65BCC00CC19C}"/>
    <cellStyle name="Normal 8 18 3 2 2 3" xfId="21155" xr:uid="{B569DB25-2163-460A-9A39-7B09BF8A2918}"/>
    <cellStyle name="Normal 8 18 3 2 3" xfId="7673" xr:uid="{00000000-0005-0000-0000-000053190000}"/>
    <cellStyle name="Normal 8 18 3 2 3 2" xfId="15761" xr:uid="{8D2C4DCD-A217-4F60-8B9E-C91B17771E86}"/>
    <cellStyle name="Normal 8 18 3 2 3 2 2" xfId="31937" xr:uid="{15099518-7499-4460-A605-8D2EAAA78CF5}"/>
    <cellStyle name="Normal 8 18 3 2 3 3" xfId="23849" xr:uid="{0B82D5C0-7542-4B11-B4CE-A8E27E45A896}"/>
    <cellStyle name="Normal 8 18 3 2 4" xfId="10371" xr:uid="{6BD0338E-235F-4ED2-A59A-3133F6F09767}"/>
    <cellStyle name="Normal 8 18 3 2 4 2" xfId="26547" xr:uid="{EAC028AB-022E-4D5E-8D18-3F738909B596}"/>
    <cellStyle name="Normal 8 18 3 2 5" xfId="18459" xr:uid="{E768C823-D369-4D6C-9354-0EBD89A4D429}"/>
    <cellStyle name="Normal 8 18 3 3" xfId="3632" xr:uid="{00000000-0005-0000-0000-000054190000}"/>
    <cellStyle name="Normal 8 18 3 3 2" xfId="11720" xr:uid="{5A3DFEA5-B1FE-45B1-90AE-DFD3E67EBF38}"/>
    <cellStyle name="Normal 8 18 3 3 2 2" xfId="27896" xr:uid="{5B9BF4E2-DAD5-434E-AFD3-F55F11112ED9}"/>
    <cellStyle name="Normal 8 18 3 3 3" xfId="19808" xr:uid="{AF4F010A-E50B-4BC9-834C-C02AB1506C0E}"/>
    <cellStyle name="Normal 8 18 3 4" xfId="6326" xr:uid="{00000000-0005-0000-0000-000055190000}"/>
    <cellStyle name="Normal 8 18 3 4 2" xfId="14414" xr:uid="{A7148B5C-5514-4D21-B9F7-4E9B7BBCF395}"/>
    <cellStyle name="Normal 8 18 3 4 2 2" xfId="30590" xr:uid="{C1EBD461-ED61-4652-8AB0-9179856DE85B}"/>
    <cellStyle name="Normal 8 18 3 4 3" xfId="22502" xr:uid="{89673DF9-BC83-408B-8474-21A57A06370D}"/>
    <cellStyle name="Normal 8 18 3 5" xfId="9024" xr:uid="{02455013-B476-4CA4-98D2-83741E707DE4}"/>
    <cellStyle name="Normal 8 18 3 5 2" xfId="25200" xr:uid="{ABE94E88-789C-4EC0-B742-DD6089AFAC44}"/>
    <cellStyle name="Normal 8 18 3 6" xfId="17112" xr:uid="{61A76025-9132-421F-8D10-78DBE2974274}"/>
    <cellStyle name="Normal 8 18 4" xfId="1611" xr:uid="{00000000-0005-0000-0000-000056190000}"/>
    <cellStyle name="Normal 8 18 4 2" xfId="4307" xr:uid="{00000000-0005-0000-0000-000057190000}"/>
    <cellStyle name="Normal 8 18 4 2 2" xfId="12395" xr:uid="{6262C7C6-7518-4950-BA17-66F364981C91}"/>
    <cellStyle name="Normal 8 18 4 2 2 2" xfId="28571" xr:uid="{EBB3C3F0-20D6-48BB-89AB-DFA1AEBCBD4C}"/>
    <cellStyle name="Normal 8 18 4 2 3" xfId="20483" xr:uid="{4494E58F-1084-4BDA-BA49-A25279AB24B5}"/>
    <cellStyle name="Normal 8 18 4 3" xfId="7001" xr:uid="{00000000-0005-0000-0000-000058190000}"/>
    <cellStyle name="Normal 8 18 4 3 2" xfId="15089" xr:uid="{F3981630-5FF6-4B56-84C8-A38BD07C1DBA}"/>
    <cellStyle name="Normal 8 18 4 3 2 2" xfId="31265" xr:uid="{6ED5E449-5992-4F37-A31E-711B8C3D0C89}"/>
    <cellStyle name="Normal 8 18 4 3 3" xfId="23177" xr:uid="{0C9A3EE8-D664-41EB-B136-904969D54E4B}"/>
    <cellStyle name="Normal 8 18 4 4" xfId="9699" xr:uid="{1D201093-762F-416A-984A-D7F3286A0EF2}"/>
    <cellStyle name="Normal 8 18 4 4 2" xfId="25875" xr:uid="{70C67797-EE2C-46D1-9FA9-F20069682851}"/>
    <cellStyle name="Normal 8 18 4 5" xfId="17787" xr:uid="{91E6586A-B6F6-4E03-A9ED-60584295A519}"/>
    <cellStyle name="Normal 8 18 5" xfId="2960" xr:uid="{00000000-0005-0000-0000-000059190000}"/>
    <cellStyle name="Normal 8 18 5 2" xfId="11048" xr:uid="{CE655114-9F27-4091-AD40-526BB8A837D2}"/>
    <cellStyle name="Normal 8 18 5 2 2" xfId="27224" xr:uid="{7A435816-D3BD-428E-8711-35B7DCC375E4}"/>
    <cellStyle name="Normal 8 18 5 3" xfId="19136" xr:uid="{8284C9AC-10A8-4DDB-80B9-7408FDFC63BB}"/>
    <cellStyle name="Normal 8 18 6" xfId="5654" xr:uid="{00000000-0005-0000-0000-00005A190000}"/>
    <cellStyle name="Normal 8 18 6 2" xfId="13742" xr:uid="{E7588703-28CC-4088-8492-6ECAA8DDB56C}"/>
    <cellStyle name="Normal 8 18 6 2 2" xfId="29918" xr:uid="{F423A315-0A83-4B1C-BB46-CEF3528DE134}"/>
    <cellStyle name="Normal 8 18 6 3" xfId="21830" xr:uid="{B26B0A76-56A2-4BD6-B3A6-336C743AE1F9}"/>
    <cellStyle name="Normal 8 18 7" xfId="8352" xr:uid="{FDAA7A31-C234-4896-BCDE-6DF768940D28}"/>
    <cellStyle name="Normal 8 18 7 2" xfId="24528" xr:uid="{8BE6D2B6-8953-4FB5-B35D-CE92311BDB68}"/>
    <cellStyle name="Normal 8 18 8" xfId="16440" xr:uid="{6130561F-04CE-4F5F-8286-F1BA8A48DF64}"/>
    <cellStyle name="Normal 8 19" xfId="371" xr:uid="{00000000-0005-0000-0000-00005B190000}"/>
    <cellStyle name="Normal 8 19 2" xfId="725" xr:uid="{00000000-0005-0000-0000-00005C190000}"/>
    <cellStyle name="Normal 8 19 2 2" xfId="1400" xr:uid="{00000000-0005-0000-0000-00005D190000}"/>
    <cellStyle name="Normal 8 19 2 2 2" xfId="2748" xr:uid="{00000000-0005-0000-0000-00005E190000}"/>
    <cellStyle name="Normal 8 19 2 2 2 2" xfId="5444" xr:uid="{00000000-0005-0000-0000-00005F190000}"/>
    <cellStyle name="Normal 8 19 2 2 2 2 2" xfId="13532" xr:uid="{23DBDCAE-CB49-452D-AAEC-2B668D0E1477}"/>
    <cellStyle name="Normal 8 19 2 2 2 2 2 2" xfId="29708" xr:uid="{DE8B95A1-2582-4EEF-8FB3-E769013DE5E9}"/>
    <cellStyle name="Normal 8 19 2 2 2 2 3" xfId="21620" xr:uid="{81C3A6F3-D662-4997-925B-D4CDC1E0D918}"/>
    <cellStyle name="Normal 8 19 2 2 2 3" xfId="8138" xr:uid="{00000000-0005-0000-0000-000060190000}"/>
    <cellStyle name="Normal 8 19 2 2 2 3 2" xfId="16226" xr:uid="{D5D40272-A554-4F8B-8A31-CE32722344E8}"/>
    <cellStyle name="Normal 8 19 2 2 2 3 2 2" xfId="32402" xr:uid="{96EEF680-9650-49D1-AC4A-AB96AC93A901}"/>
    <cellStyle name="Normal 8 19 2 2 2 3 3" xfId="24314" xr:uid="{651401C3-45A8-4D36-A78C-0C027623BF7E}"/>
    <cellStyle name="Normal 8 19 2 2 2 4" xfId="10836" xr:uid="{FDAEF7F3-0C99-416E-99F7-7F5DD95BC664}"/>
    <cellStyle name="Normal 8 19 2 2 2 4 2" xfId="27012" xr:uid="{3D58E5C2-2854-4700-94D2-4DCD0234F45E}"/>
    <cellStyle name="Normal 8 19 2 2 2 5" xfId="18924" xr:uid="{D4B245E2-78B8-4136-B6A6-9578ED501A00}"/>
    <cellStyle name="Normal 8 19 2 2 3" xfId="4097" xr:uid="{00000000-0005-0000-0000-000061190000}"/>
    <cellStyle name="Normal 8 19 2 2 3 2" xfId="12185" xr:uid="{11DF9EE9-6DEA-49C8-9783-F26F9A79E0AD}"/>
    <cellStyle name="Normal 8 19 2 2 3 2 2" xfId="28361" xr:uid="{A605FFF3-497B-4484-AE82-FE345F39F3D2}"/>
    <cellStyle name="Normal 8 19 2 2 3 3" xfId="20273" xr:uid="{1A104FEC-9C2C-433F-B9AB-45F75F1000DB}"/>
    <cellStyle name="Normal 8 19 2 2 4" xfId="6791" xr:uid="{00000000-0005-0000-0000-000062190000}"/>
    <cellStyle name="Normal 8 19 2 2 4 2" xfId="14879" xr:uid="{53BBDEE1-27D3-4F12-96AB-8CDEA89052B0}"/>
    <cellStyle name="Normal 8 19 2 2 4 2 2" xfId="31055" xr:uid="{27D2930B-09A1-494D-AD73-E1C27F1D55F2}"/>
    <cellStyle name="Normal 8 19 2 2 4 3" xfId="22967" xr:uid="{173F2F32-A5AE-47F9-8BB4-A19184B394A1}"/>
    <cellStyle name="Normal 8 19 2 2 5" xfId="9489" xr:uid="{A709F6DF-68F7-4398-BCF8-BC80EC2DE1FF}"/>
    <cellStyle name="Normal 8 19 2 2 5 2" xfId="25665" xr:uid="{28818905-2030-495E-A745-F7A98340831B}"/>
    <cellStyle name="Normal 8 19 2 2 6" xfId="17577" xr:uid="{37EA354C-2C57-4C22-AA4A-97DD59B8499F}"/>
    <cellStyle name="Normal 8 19 2 3" xfId="2076" xr:uid="{00000000-0005-0000-0000-000063190000}"/>
    <cellStyle name="Normal 8 19 2 3 2" xfId="4772" xr:uid="{00000000-0005-0000-0000-000064190000}"/>
    <cellStyle name="Normal 8 19 2 3 2 2" xfId="12860" xr:uid="{69ACF95C-3377-4CD2-837B-DC9015CE8439}"/>
    <cellStyle name="Normal 8 19 2 3 2 2 2" xfId="29036" xr:uid="{7C717E5D-C5B6-4285-AE99-35B70AF9D97A}"/>
    <cellStyle name="Normal 8 19 2 3 2 3" xfId="20948" xr:uid="{DCA78B62-F416-471A-8FBD-36A7DAA2B6C1}"/>
    <cellStyle name="Normal 8 19 2 3 3" xfId="7466" xr:uid="{00000000-0005-0000-0000-000065190000}"/>
    <cellStyle name="Normal 8 19 2 3 3 2" xfId="15554" xr:uid="{01285C0A-5FF7-48AA-83B8-D3EDF97333AF}"/>
    <cellStyle name="Normal 8 19 2 3 3 2 2" xfId="31730" xr:uid="{3203E5D2-F46B-4BDD-A9CD-7789B3102EAC}"/>
    <cellStyle name="Normal 8 19 2 3 3 3" xfId="23642" xr:uid="{1E760873-65A7-4B3C-B601-DABE1FBD15A5}"/>
    <cellStyle name="Normal 8 19 2 3 4" xfId="10164" xr:uid="{91254BBD-AA88-40D8-B56F-A28C3F78ABA8}"/>
    <cellStyle name="Normal 8 19 2 3 4 2" xfId="26340" xr:uid="{95E28497-5BC3-4FE6-83D5-775E550D0C7B}"/>
    <cellStyle name="Normal 8 19 2 3 5" xfId="18252" xr:uid="{5F266897-4C24-446F-9794-2A9D090CD4C6}"/>
    <cellStyle name="Normal 8 19 2 4" xfId="3425" xr:uid="{00000000-0005-0000-0000-000066190000}"/>
    <cellStyle name="Normal 8 19 2 4 2" xfId="11513" xr:uid="{7F511450-95D5-4B62-9413-D87DFCC92441}"/>
    <cellStyle name="Normal 8 19 2 4 2 2" xfId="27689" xr:uid="{C69B3E04-E1FE-4EB8-9711-EB156A7A164F}"/>
    <cellStyle name="Normal 8 19 2 4 3" xfId="19601" xr:uid="{DE7186D4-7A19-46A7-B4D4-E3096FCDB5E1}"/>
    <cellStyle name="Normal 8 19 2 5" xfId="6119" xr:uid="{00000000-0005-0000-0000-000067190000}"/>
    <cellStyle name="Normal 8 19 2 5 2" xfId="14207" xr:uid="{7C8D432F-56E2-4CB4-8CE9-227D736B67E3}"/>
    <cellStyle name="Normal 8 19 2 5 2 2" xfId="30383" xr:uid="{3A8BCBA0-CC85-45D7-959D-1252C81188B4}"/>
    <cellStyle name="Normal 8 19 2 5 3" xfId="22295" xr:uid="{E671F22D-B2E3-4679-B3B9-99CBCF18ED1A}"/>
    <cellStyle name="Normal 8 19 2 6" xfId="8817" xr:uid="{1785B5F6-1E0F-4543-A8F7-FCAE7CBBB9DD}"/>
    <cellStyle name="Normal 8 19 2 6 2" xfId="24993" xr:uid="{B83D978F-163D-4EA0-AB4B-DAE1D986D13A}"/>
    <cellStyle name="Normal 8 19 2 7" xfId="16905" xr:uid="{F0EDF690-3A67-410E-B017-54B93882BD9F}"/>
    <cellStyle name="Normal 8 19 3" xfId="1064" xr:uid="{00000000-0005-0000-0000-000068190000}"/>
    <cellStyle name="Normal 8 19 3 2" xfId="2412" xr:uid="{00000000-0005-0000-0000-000069190000}"/>
    <cellStyle name="Normal 8 19 3 2 2" xfId="5108" xr:uid="{00000000-0005-0000-0000-00006A190000}"/>
    <cellStyle name="Normal 8 19 3 2 2 2" xfId="13196" xr:uid="{91FC1130-093A-4600-B937-E22EDC030BE5}"/>
    <cellStyle name="Normal 8 19 3 2 2 2 2" xfId="29372" xr:uid="{72C75694-670B-4962-84C1-DCA9EC0F65E6}"/>
    <cellStyle name="Normal 8 19 3 2 2 3" xfId="21284" xr:uid="{ECC12F0D-8678-493D-9BAF-7CEE71C11CAC}"/>
    <cellStyle name="Normal 8 19 3 2 3" xfId="7802" xr:uid="{00000000-0005-0000-0000-00006B190000}"/>
    <cellStyle name="Normal 8 19 3 2 3 2" xfId="15890" xr:uid="{23CFD92E-E65E-4980-94A9-92662C3CB1DC}"/>
    <cellStyle name="Normal 8 19 3 2 3 2 2" xfId="32066" xr:uid="{EAD469CF-05EA-4567-87A0-595A214820DA}"/>
    <cellStyle name="Normal 8 19 3 2 3 3" xfId="23978" xr:uid="{3354F5E2-D0E5-429A-AB88-80CE60C2A81F}"/>
    <cellStyle name="Normal 8 19 3 2 4" xfId="10500" xr:uid="{8A039EAC-F888-42CC-8E40-BFAE1CA7FD83}"/>
    <cellStyle name="Normal 8 19 3 2 4 2" xfId="26676" xr:uid="{B59F9594-6C78-4594-A2BB-BBE7CE0CFABF}"/>
    <cellStyle name="Normal 8 19 3 2 5" xfId="18588" xr:uid="{BBFE27C2-42E5-449D-AF2C-AD501D1371B2}"/>
    <cellStyle name="Normal 8 19 3 3" xfId="3761" xr:uid="{00000000-0005-0000-0000-00006C190000}"/>
    <cellStyle name="Normal 8 19 3 3 2" xfId="11849" xr:uid="{4144BE44-593C-42F1-952B-26CE06998B9B}"/>
    <cellStyle name="Normal 8 19 3 3 2 2" xfId="28025" xr:uid="{1037C2FA-C92C-4536-8D61-6F8A0BA65096}"/>
    <cellStyle name="Normal 8 19 3 3 3" xfId="19937" xr:uid="{3C889796-6581-4829-9859-636709493169}"/>
    <cellStyle name="Normal 8 19 3 4" xfId="6455" xr:uid="{00000000-0005-0000-0000-00006D190000}"/>
    <cellStyle name="Normal 8 19 3 4 2" xfId="14543" xr:uid="{FF91DF49-AF1F-4A59-B625-47E3F93AEC6A}"/>
    <cellStyle name="Normal 8 19 3 4 2 2" xfId="30719" xr:uid="{FCE1BD0D-F285-431D-8E73-E71916738F36}"/>
    <cellStyle name="Normal 8 19 3 4 3" xfId="22631" xr:uid="{B2FFBE60-F7DE-4C5D-8514-79B2EE8DB80D}"/>
    <cellStyle name="Normal 8 19 3 5" xfId="9153" xr:uid="{F33F80ED-4AAF-437F-B2ED-60D2FDFA460D}"/>
    <cellStyle name="Normal 8 19 3 5 2" xfId="25329" xr:uid="{7C3573E6-1BA1-407E-B03A-E4481556C2E4}"/>
    <cellStyle name="Normal 8 19 3 6" xfId="17241" xr:uid="{F1920FE7-7F40-4B55-82A5-CE0D1767C10E}"/>
    <cellStyle name="Normal 8 19 4" xfId="1740" xr:uid="{00000000-0005-0000-0000-00006E190000}"/>
    <cellStyle name="Normal 8 19 4 2" xfId="4436" xr:uid="{00000000-0005-0000-0000-00006F190000}"/>
    <cellStyle name="Normal 8 19 4 2 2" xfId="12524" xr:uid="{E9881E7D-729D-4AA2-B73E-D52B3D8E062C}"/>
    <cellStyle name="Normal 8 19 4 2 2 2" xfId="28700" xr:uid="{9930C80B-5ADF-4BB6-BF12-222774B021DF}"/>
    <cellStyle name="Normal 8 19 4 2 3" xfId="20612" xr:uid="{66F016F1-42B1-49EE-B2EC-0F0857C3F696}"/>
    <cellStyle name="Normal 8 19 4 3" xfId="7130" xr:uid="{00000000-0005-0000-0000-000070190000}"/>
    <cellStyle name="Normal 8 19 4 3 2" xfId="15218" xr:uid="{F8A36D0A-51CD-4A80-B3B4-81A2E8A0A627}"/>
    <cellStyle name="Normal 8 19 4 3 2 2" xfId="31394" xr:uid="{3EAF4142-B31D-4D99-ABBA-BE68056E40B9}"/>
    <cellStyle name="Normal 8 19 4 3 3" xfId="23306" xr:uid="{704029E7-5280-4A63-9E65-A5115FF0A501}"/>
    <cellStyle name="Normal 8 19 4 4" xfId="9828" xr:uid="{3B5665AF-7E69-40B1-934B-AA1804F90FAB}"/>
    <cellStyle name="Normal 8 19 4 4 2" xfId="26004" xr:uid="{0E65176D-2F45-475E-AD72-960D66184E7D}"/>
    <cellStyle name="Normal 8 19 4 5" xfId="17916" xr:uid="{17C60C32-C168-413E-89B4-35C62CFFBA73}"/>
    <cellStyle name="Normal 8 19 5" xfId="3089" xr:uid="{00000000-0005-0000-0000-000071190000}"/>
    <cellStyle name="Normal 8 19 5 2" xfId="11177" xr:uid="{7DDE2999-FC68-4852-959B-F06E06DD818E}"/>
    <cellStyle name="Normal 8 19 5 2 2" xfId="27353" xr:uid="{6DF58401-D308-4E80-84E4-B7328FBD7300}"/>
    <cellStyle name="Normal 8 19 5 3" xfId="19265" xr:uid="{98F26E4E-45C4-4B7F-BA67-89C73324C40E}"/>
    <cellStyle name="Normal 8 19 6" xfId="5783" xr:uid="{00000000-0005-0000-0000-000072190000}"/>
    <cellStyle name="Normal 8 19 6 2" xfId="13871" xr:uid="{BED80FE4-9F87-4F89-AF87-22B5ACF1F002}"/>
    <cellStyle name="Normal 8 19 6 2 2" xfId="30047" xr:uid="{4A938E2B-E6EA-45A7-8537-D45F74828212}"/>
    <cellStyle name="Normal 8 19 6 3" xfId="21959" xr:uid="{A45E3B85-CCB8-4AC9-985E-3B7A9F3ED5E9}"/>
    <cellStyle name="Normal 8 19 7" xfId="8481" xr:uid="{1E67A18E-B2FB-4172-A5DF-FF5F77CD86C5}"/>
    <cellStyle name="Normal 8 19 7 2" xfId="24657" xr:uid="{674321C9-A377-4C19-8CA1-7BACF30C5730}"/>
    <cellStyle name="Normal 8 19 8" xfId="16569" xr:uid="{B46D0AA9-0259-454D-8102-8E36A843BC06}"/>
    <cellStyle name="Normal 8 2" xfId="41" xr:uid="{00000000-0005-0000-0000-000073190000}"/>
    <cellStyle name="Normal 8 2 10" xfId="336" xr:uid="{00000000-0005-0000-0000-000074190000}"/>
    <cellStyle name="Normal 8 2 10 2" xfId="693" xr:uid="{00000000-0005-0000-0000-000075190000}"/>
    <cellStyle name="Normal 8 2 10 2 2" xfId="1368" xr:uid="{00000000-0005-0000-0000-000076190000}"/>
    <cellStyle name="Normal 8 2 10 2 2 2" xfId="2716" xr:uid="{00000000-0005-0000-0000-000077190000}"/>
    <cellStyle name="Normal 8 2 10 2 2 2 2" xfId="5412" xr:uid="{00000000-0005-0000-0000-000078190000}"/>
    <cellStyle name="Normal 8 2 10 2 2 2 2 2" xfId="13500" xr:uid="{D71B2AD3-E8C3-4C81-9478-799C3D018E95}"/>
    <cellStyle name="Normal 8 2 10 2 2 2 2 2 2" xfId="29676" xr:uid="{9A3CBC3C-072F-4560-BAE0-31CCEA439975}"/>
    <cellStyle name="Normal 8 2 10 2 2 2 2 3" xfId="21588" xr:uid="{5B582F85-41B0-4C05-94FA-841F59C878F3}"/>
    <cellStyle name="Normal 8 2 10 2 2 2 3" xfId="8106" xr:uid="{00000000-0005-0000-0000-000079190000}"/>
    <cellStyle name="Normal 8 2 10 2 2 2 3 2" xfId="16194" xr:uid="{28C9C5C0-C766-4555-B5F5-35ED0CE6C9E0}"/>
    <cellStyle name="Normal 8 2 10 2 2 2 3 2 2" xfId="32370" xr:uid="{BFDA0923-ECFA-43C6-9F70-C3316D6D55DE}"/>
    <cellStyle name="Normal 8 2 10 2 2 2 3 3" xfId="24282" xr:uid="{6D4A5B04-5C5D-45A6-9346-B6AB7F158070}"/>
    <cellStyle name="Normal 8 2 10 2 2 2 4" xfId="10804" xr:uid="{3CE91600-C70F-457C-AD0E-BE9A4684CFAE}"/>
    <cellStyle name="Normal 8 2 10 2 2 2 4 2" xfId="26980" xr:uid="{6DBF7EA3-B192-4083-B1AD-CDBD25445771}"/>
    <cellStyle name="Normal 8 2 10 2 2 2 5" xfId="18892" xr:uid="{C515588B-DF82-4939-A1CD-3288DC984EA8}"/>
    <cellStyle name="Normal 8 2 10 2 2 3" xfId="4065" xr:uid="{00000000-0005-0000-0000-00007A190000}"/>
    <cellStyle name="Normal 8 2 10 2 2 3 2" xfId="12153" xr:uid="{E6A2BA12-0E85-4B09-A867-1FFCA5DE92F0}"/>
    <cellStyle name="Normal 8 2 10 2 2 3 2 2" xfId="28329" xr:uid="{D1DA95DF-32FA-4A44-ABEB-781C9A362E56}"/>
    <cellStyle name="Normal 8 2 10 2 2 3 3" xfId="20241" xr:uid="{56C95B49-B70D-46B1-911F-86F585F0B885}"/>
    <cellStyle name="Normal 8 2 10 2 2 4" xfId="6759" xr:uid="{00000000-0005-0000-0000-00007B190000}"/>
    <cellStyle name="Normal 8 2 10 2 2 4 2" xfId="14847" xr:uid="{B681A1B5-8217-4158-88AF-B52D457CA22D}"/>
    <cellStyle name="Normal 8 2 10 2 2 4 2 2" xfId="31023" xr:uid="{1E37A804-B08C-4401-B5C2-0C023C5333B2}"/>
    <cellStyle name="Normal 8 2 10 2 2 4 3" xfId="22935" xr:uid="{1D75423C-705D-4EC5-AB0E-7A490E7E5E0E}"/>
    <cellStyle name="Normal 8 2 10 2 2 5" xfId="9457" xr:uid="{57071F66-2BB7-4750-B452-B2A0693BD82A}"/>
    <cellStyle name="Normal 8 2 10 2 2 5 2" xfId="25633" xr:uid="{486CDA7E-4DF4-4ACE-980D-F488CC2A2D64}"/>
    <cellStyle name="Normal 8 2 10 2 2 6" xfId="17545" xr:uid="{E2E61C28-FEA4-4F4F-A3F8-B2A304F9B8F9}"/>
    <cellStyle name="Normal 8 2 10 2 3" xfId="2044" xr:uid="{00000000-0005-0000-0000-00007C190000}"/>
    <cellStyle name="Normal 8 2 10 2 3 2" xfId="4740" xr:uid="{00000000-0005-0000-0000-00007D190000}"/>
    <cellStyle name="Normal 8 2 10 2 3 2 2" xfId="12828" xr:uid="{C983C935-B4E7-4F4B-9EB4-AFE8CED923E4}"/>
    <cellStyle name="Normal 8 2 10 2 3 2 2 2" xfId="29004" xr:uid="{67D63352-9FC1-4646-A712-FE660D5AFE23}"/>
    <cellStyle name="Normal 8 2 10 2 3 2 3" xfId="20916" xr:uid="{278909BD-E657-4418-BBBB-2A7B1230904A}"/>
    <cellStyle name="Normal 8 2 10 2 3 3" xfId="7434" xr:uid="{00000000-0005-0000-0000-00007E190000}"/>
    <cellStyle name="Normal 8 2 10 2 3 3 2" xfId="15522" xr:uid="{D01B4155-3F0D-4CAF-8419-03092D117D91}"/>
    <cellStyle name="Normal 8 2 10 2 3 3 2 2" xfId="31698" xr:uid="{24B3E071-0F8F-4C07-82AC-27461083DDE3}"/>
    <cellStyle name="Normal 8 2 10 2 3 3 3" xfId="23610" xr:uid="{3160D692-4D14-46D4-A38F-EA2F94C52AE3}"/>
    <cellStyle name="Normal 8 2 10 2 3 4" xfId="10132" xr:uid="{69D1CC3B-C3A3-4197-8EDF-06FC5B1F76E2}"/>
    <cellStyle name="Normal 8 2 10 2 3 4 2" xfId="26308" xr:uid="{29F2126A-E744-4927-B130-13285B960FCF}"/>
    <cellStyle name="Normal 8 2 10 2 3 5" xfId="18220" xr:uid="{D6CF1C04-E122-4506-8264-BD1A373CDD57}"/>
    <cellStyle name="Normal 8 2 10 2 4" xfId="3393" xr:uid="{00000000-0005-0000-0000-00007F190000}"/>
    <cellStyle name="Normal 8 2 10 2 4 2" xfId="11481" xr:uid="{747DE6BD-10A2-431E-B87F-9E4E2161B758}"/>
    <cellStyle name="Normal 8 2 10 2 4 2 2" xfId="27657" xr:uid="{939930F3-5CB9-4BC0-8AED-6E493A34954A}"/>
    <cellStyle name="Normal 8 2 10 2 4 3" xfId="19569" xr:uid="{858C63F7-1E49-4B3B-A801-FB0384F3B454}"/>
    <cellStyle name="Normal 8 2 10 2 5" xfId="6087" xr:uid="{00000000-0005-0000-0000-000080190000}"/>
    <cellStyle name="Normal 8 2 10 2 5 2" xfId="14175" xr:uid="{C5DBC053-08B2-4EC7-9000-C77D288454C5}"/>
    <cellStyle name="Normal 8 2 10 2 5 2 2" xfId="30351" xr:uid="{90D86F13-833B-45F1-974C-15930AFAA14E}"/>
    <cellStyle name="Normal 8 2 10 2 5 3" xfId="22263" xr:uid="{AF48B157-EDBF-4E26-AC81-7BFB34B9EA7E}"/>
    <cellStyle name="Normal 8 2 10 2 6" xfId="8785" xr:uid="{E06CE2AE-C959-4E74-88C9-C2C9AC10E2ED}"/>
    <cellStyle name="Normal 8 2 10 2 6 2" xfId="24961" xr:uid="{F7C211FD-0CE2-4660-A80B-42EDC644587C}"/>
    <cellStyle name="Normal 8 2 10 2 7" xfId="16873" xr:uid="{C6CC5B57-20B6-4BF6-AA39-C07B2D9CC083}"/>
    <cellStyle name="Normal 8 2 10 3" xfId="1032" xr:uid="{00000000-0005-0000-0000-000081190000}"/>
    <cellStyle name="Normal 8 2 10 3 2" xfId="2380" xr:uid="{00000000-0005-0000-0000-000082190000}"/>
    <cellStyle name="Normal 8 2 10 3 2 2" xfId="5076" xr:uid="{00000000-0005-0000-0000-000083190000}"/>
    <cellStyle name="Normal 8 2 10 3 2 2 2" xfId="13164" xr:uid="{D0561E73-B331-4ACA-AC22-4FCD9A21DF0E}"/>
    <cellStyle name="Normal 8 2 10 3 2 2 2 2" xfId="29340" xr:uid="{5A7A8546-3EA0-4CA3-87E2-2E25CEF823EF}"/>
    <cellStyle name="Normal 8 2 10 3 2 2 3" xfId="21252" xr:uid="{FCB9344A-B3E4-4B05-84DD-060176629B23}"/>
    <cellStyle name="Normal 8 2 10 3 2 3" xfId="7770" xr:uid="{00000000-0005-0000-0000-000084190000}"/>
    <cellStyle name="Normal 8 2 10 3 2 3 2" xfId="15858" xr:uid="{08CD44C1-BAC5-4F77-94E9-EF76B969CA8E}"/>
    <cellStyle name="Normal 8 2 10 3 2 3 2 2" xfId="32034" xr:uid="{50C65D09-530D-4BAF-BD62-676993E6C602}"/>
    <cellStyle name="Normal 8 2 10 3 2 3 3" xfId="23946" xr:uid="{9AD5236C-F96F-43B7-A7A6-F7E2D47A35A6}"/>
    <cellStyle name="Normal 8 2 10 3 2 4" xfId="10468" xr:uid="{50DF86C1-D055-4AFB-9E92-1DBEE1E851BD}"/>
    <cellStyle name="Normal 8 2 10 3 2 4 2" xfId="26644" xr:uid="{70AB75F9-8D46-4717-98C8-345AB42572C9}"/>
    <cellStyle name="Normal 8 2 10 3 2 5" xfId="18556" xr:uid="{049FAFB7-CFD0-4A8F-A821-79DFEF3345C3}"/>
    <cellStyle name="Normal 8 2 10 3 3" xfId="3729" xr:uid="{00000000-0005-0000-0000-000085190000}"/>
    <cellStyle name="Normal 8 2 10 3 3 2" xfId="11817" xr:uid="{1E6BD94D-E76E-499B-904D-F515F7960F02}"/>
    <cellStyle name="Normal 8 2 10 3 3 2 2" xfId="27993" xr:uid="{072003A1-2512-4200-B931-C6422CAB7070}"/>
    <cellStyle name="Normal 8 2 10 3 3 3" xfId="19905" xr:uid="{A05D5538-230D-4E42-8F14-71689E1377E6}"/>
    <cellStyle name="Normal 8 2 10 3 4" xfId="6423" xr:uid="{00000000-0005-0000-0000-000086190000}"/>
    <cellStyle name="Normal 8 2 10 3 4 2" xfId="14511" xr:uid="{4C93CEF6-5A9F-4FDE-92CB-78FE6A96A091}"/>
    <cellStyle name="Normal 8 2 10 3 4 2 2" xfId="30687" xr:uid="{6E74D906-6E21-4355-80A1-9CBCFAC65EDD}"/>
    <cellStyle name="Normal 8 2 10 3 4 3" xfId="22599" xr:uid="{08070B38-C49B-49FD-81B3-C7803D500459}"/>
    <cellStyle name="Normal 8 2 10 3 5" xfId="9121" xr:uid="{CFA7667D-FDC8-4C6F-A520-A8BD41A62E0B}"/>
    <cellStyle name="Normal 8 2 10 3 5 2" xfId="25297" xr:uid="{11738320-B966-4049-ADBF-590E3F2250B2}"/>
    <cellStyle name="Normal 8 2 10 3 6" xfId="17209" xr:uid="{ED97DFBF-EC83-4C53-8F9D-2499932128C2}"/>
    <cellStyle name="Normal 8 2 10 4" xfId="1708" xr:uid="{00000000-0005-0000-0000-000087190000}"/>
    <cellStyle name="Normal 8 2 10 4 2" xfId="4404" xr:uid="{00000000-0005-0000-0000-000088190000}"/>
    <cellStyle name="Normal 8 2 10 4 2 2" xfId="12492" xr:uid="{3B4ADA4F-B129-4213-859F-37FF6F898FCA}"/>
    <cellStyle name="Normal 8 2 10 4 2 2 2" xfId="28668" xr:uid="{EBFCC629-2B64-4C3E-BDAD-91D168368A26}"/>
    <cellStyle name="Normal 8 2 10 4 2 3" xfId="20580" xr:uid="{E1850823-0E4D-4A77-B285-89C7112252E8}"/>
    <cellStyle name="Normal 8 2 10 4 3" xfId="7098" xr:uid="{00000000-0005-0000-0000-000089190000}"/>
    <cellStyle name="Normal 8 2 10 4 3 2" xfId="15186" xr:uid="{97E2C4EC-02F8-4012-8CEE-CF2811E1D0C1}"/>
    <cellStyle name="Normal 8 2 10 4 3 2 2" xfId="31362" xr:uid="{6BEFA428-1480-4616-B499-0640B3D12CB3}"/>
    <cellStyle name="Normal 8 2 10 4 3 3" xfId="23274" xr:uid="{170D5ED5-7737-470F-9283-ABFFFC2C41F7}"/>
    <cellStyle name="Normal 8 2 10 4 4" xfId="9796" xr:uid="{130007CB-450E-4174-B4CB-FE030F4DBD5F}"/>
    <cellStyle name="Normal 8 2 10 4 4 2" xfId="25972" xr:uid="{E0010D15-3539-45D5-8BF2-046CB759CEED}"/>
    <cellStyle name="Normal 8 2 10 4 5" xfId="17884" xr:uid="{CC3F4263-4E48-459D-8962-A944109C17ED}"/>
    <cellStyle name="Normal 8 2 10 5" xfId="3057" xr:uid="{00000000-0005-0000-0000-00008A190000}"/>
    <cellStyle name="Normal 8 2 10 5 2" xfId="11145" xr:uid="{3AFBB4E3-DDC9-4D00-B679-995EED91BA05}"/>
    <cellStyle name="Normal 8 2 10 5 2 2" xfId="27321" xr:uid="{D6A30E85-57B1-4E99-885A-C0B883A4577D}"/>
    <cellStyle name="Normal 8 2 10 5 3" xfId="19233" xr:uid="{924884BC-19A7-4DD9-8A79-474F32CCDBAC}"/>
    <cellStyle name="Normal 8 2 10 6" xfId="5751" xr:uid="{00000000-0005-0000-0000-00008B190000}"/>
    <cellStyle name="Normal 8 2 10 6 2" xfId="13839" xr:uid="{07B57F68-7E98-4A0E-9733-5BF2BADA11D5}"/>
    <cellStyle name="Normal 8 2 10 6 2 2" xfId="30015" xr:uid="{E659557F-7B67-4710-ADAA-1733A2DB50C6}"/>
    <cellStyle name="Normal 8 2 10 6 3" xfId="21927" xr:uid="{4E92A5F0-5FCB-406F-90A0-E228909440BA}"/>
    <cellStyle name="Normal 8 2 10 7" xfId="8449" xr:uid="{07C7EF6E-61AD-4A9B-BFBC-BC035EFFE66B}"/>
    <cellStyle name="Normal 8 2 10 7 2" xfId="24625" xr:uid="{1F3AACFC-4755-4D95-AB68-93A4FB07BAA9}"/>
    <cellStyle name="Normal 8 2 10 8" xfId="16537" xr:uid="{D04D7080-68B6-4B11-BFB0-267F7937259A}"/>
    <cellStyle name="Normal 8 2 11" xfId="250" xr:uid="{00000000-0005-0000-0000-00008C190000}"/>
    <cellStyle name="Normal 8 2 11 2" xfId="626" xr:uid="{00000000-0005-0000-0000-00008D190000}"/>
    <cellStyle name="Normal 8 2 11 2 2" xfId="1301" xr:uid="{00000000-0005-0000-0000-00008E190000}"/>
    <cellStyle name="Normal 8 2 11 2 2 2" xfId="2649" xr:uid="{00000000-0005-0000-0000-00008F190000}"/>
    <cellStyle name="Normal 8 2 11 2 2 2 2" xfId="5345" xr:uid="{00000000-0005-0000-0000-000090190000}"/>
    <cellStyle name="Normal 8 2 11 2 2 2 2 2" xfId="13433" xr:uid="{0FAC3E16-1456-4848-B02C-069C6E3A34E6}"/>
    <cellStyle name="Normal 8 2 11 2 2 2 2 2 2" xfId="29609" xr:uid="{9FF869E8-FC0A-4354-B0DE-81B9D2E44381}"/>
    <cellStyle name="Normal 8 2 11 2 2 2 2 3" xfId="21521" xr:uid="{D45CF085-0351-41DE-AF34-FB4BD0004AA1}"/>
    <cellStyle name="Normal 8 2 11 2 2 2 3" xfId="8039" xr:uid="{00000000-0005-0000-0000-000091190000}"/>
    <cellStyle name="Normal 8 2 11 2 2 2 3 2" xfId="16127" xr:uid="{BDD2C143-D0A7-47B5-A634-B4E61EFB9C4A}"/>
    <cellStyle name="Normal 8 2 11 2 2 2 3 2 2" xfId="32303" xr:uid="{55169183-8AAD-4B29-A3C5-A56885B2D128}"/>
    <cellStyle name="Normal 8 2 11 2 2 2 3 3" xfId="24215" xr:uid="{06B7914B-07D8-4D89-9CE3-BDE0481B88CE}"/>
    <cellStyle name="Normal 8 2 11 2 2 2 4" xfId="10737" xr:uid="{39603627-C87B-42F4-84D1-7C0CE34D142B}"/>
    <cellStyle name="Normal 8 2 11 2 2 2 4 2" xfId="26913" xr:uid="{29585BC8-B1E8-4BED-8996-90D61DA4EDE2}"/>
    <cellStyle name="Normal 8 2 11 2 2 2 5" xfId="18825" xr:uid="{33310588-8D39-42AC-B5F2-EB9ABA60A05D}"/>
    <cellStyle name="Normal 8 2 11 2 2 3" xfId="3998" xr:uid="{00000000-0005-0000-0000-000092190000}"/>
    <cellStyle name="Normal 8 2 11 2 2 3 2" xfId="12086" xr:uid="{1587A5C5-CFFE-496A-8B90-3BE9686D8864}"/>
    <cellStyle name="Normal 8 2 11 2 2 3 2 2" xfId="28262" xr:uid="{BB3917F2-5FBE-4441-A237-B1EB063139E5}"/>
    <cellStyle name="Normal 8 2 11 2 2 3 3" xfId="20174" xr:uid="{F18E2DE7-BABB-4906-9341-202EEDBB4AA1}"/>
    <cellStyle name="Normal 8 2 11 2 2 4" xfId="6692" xr:uid="{00000000-0005-0000-0000-000093190000}"/>
    <cellStyle name="Normal 8 2 11 2 2 4 2" xfId="14780" xr:uid="{2B7E1A9C-237D-40F8-A077-B22CC27507D3}"/>
    <cellStyle name="Normal 8 2 11 2 2 4 2 2" xfId="30956" xr:uid="{D6FE4C75-BF9C-4814-981F-40187D1ED402}"/>
    <cellStyle name="Normal 8 2 11 2 2 4 3" xfId="22868" xr:uid="{329B7194-D3AE-463C-9321-AA2AF309589A}"/>
    <cellStyle name="Normal 8 2 11 2 2 5" xfId="9390" xr:uid="{67974FF6-A4EC-4B46-9F9A-FAB6FA43D8E6}"/>
    <cellStyle name="Normal 8 2 11 2 2 5 2" xfId="25566" xr:uid="{2B7EAAAC-9B8B-4857-97C7-FD2741F8597B}"/>
    <cellStyle name="Normal 8 2 11 2 2 6" xfId="17478" xr:uid="{4D632663-C83D-45A8-99B4-DEDF2E2C86B7}"/>
    <cellStyle name="Normal 8 2 11 2 3" xfId="1977" xr:uid="{00000000-0005-0000-0000-000094190000}"/>
    <cellStyle name="Normal 8 2 11 2 3 2" xfId="4673" xr:uid="{00000000-0005-0000-0000-000095190000}"/>
    <cellStyle name="Normal 8 2 11 2 3 2 2" xfId="12761" xr:uid="{D044287E-990D-4A0C-A4E6-CAEF6ABC2D74}"/>
    <cellStyle name="Normal 8 2 11 2 3 2 2 2" xfId="28937" xr:uid="{74129A41-8057-4ABF-AF1C-B4B3E87CEE58}"/>
    <cellStyle name="Normal 8 2 11 2 3 2 3" xfId="20849" xr:uid="{4A0F7C4A-EB96-4CDF-8B73-D10E97CDF8DE}"/>
    <cellStyle name="Normal 8 2 11 2 3 3" xfId="7367" xr:uid="{00000000-0005-0000-0000-000096190000}"/>
    <cellStyle name="Normal 8 2 11 2 3 3 2" xfId="15455" xr:uid="{5985A7B4-AC07-4B1C-AE4C-3CAAF3F4401C}"/>
    <cellStyle name="Normal 8 2 11 2 3 3 2 2" xfId="31631" xr:uid="{7D5F8D82-4452-4534-980E-384E6A867066}"/>
    <cellStyle name="Normal 8 2 11 2 3 3 3" xfId="23543" xr:uid="{EA784A53-BFDD-42E4-91AC-AA7D41240CB4}"/>
    <cellStyle name="Normal 8 2 11 2 3 4" xfId="10065" xr:uid="{D2755D27-D9EA-4834-A18A-3C7B25B164C4}"/>
    <cellStyle name="Normal 8 2 11 2 3 4 2" xfId="26241" xr:uid="{B1F320F9-5FD5-454A-A435-CFDD3C455276}"/>
    <cellStyle name="Normal 8 2 11 2 3 5" xfId="18153" xr:uid="{94D4CDD9-DBD1-4CC0-BC47-19BDE20FF76E}"/>
    <cellStyle name="Normal 8 2 11 2 4" xfId="3326" xr:uid="{00000000-0005-0000-0000-000097190000}"/>
    <cellStyle name="Normal 8 2 11 2 4 2" xfId="11414" xr:uid="{A270433F-E4F9-4D44-B078-257A1B78B565}"/>
    <cellStyle name="Normal 8 2 11 2 4 2 2" xfId="27590" xr:uid="{9F8092F4-420E-44F2-90CD-AE3A0A750A04}"/>
    <cellStyle name="Normal 8 2 11 2 4 3" xfId="19502" xr:uid="{FBD0EA56-AFCA-42C5-B854-93D4DF10D9E4}"/>
    <cellStyle name="Normal 8 2 11 2 5" xfId="6020" xr:uid="{00000000-0005-0000-0000-000098190000}"/>
    <cellStyle name="Normal 8 2 11 2 5 2" xfId="14108" xr:uid="{B97BDD9F-723C-4F0C-82E2-A105F44C3800}"/>
    <cellStyle name="Normal 8 2 11 2 5 2 2" xfId="30284" xr:uid="{0968BF48-638B-4CAA-9E28-0AF6EAA1EF68}"/>
    <cellStyle name="Normal 8 2 11 2 5 3" xfId="22196" xr:uid="{6161CF08-77F2-4951-8602-E8A771F173BC}"/>
    <cellStyle name="Normal 8 2 11 2 6" xfId="8718" xr:uid="{979EECAA-3D82-4258-A650-6A00115EC273}"/>
    <cellStyle name="Normal 8 2 11 2 6 2" xfId="24894" xr:uid="{EB8C9ABA-5BE7-4A1E-80A0-40A95EB802A8}"/>
    <cellStyle name="Normal 8 2 11 2 7" xfId="16806" xr:uid="{6A4BFC04-01EA-44E8-A66D-146025B9E329}"/>
    <cellStyle name="Normal 8 2 11 3" xfId="965" xr:uid="{00000000-0005-0000-0000-000099190000}"/>
    <cellStyle name="Normal 8 2 11 3 2" xfId="2313" xr:uid="{00000000-0005-0000-0000-00009A190000}"/>
    <cellStyle name="Normal 8 2 11 3 2 2" xfId="5009" xr:uid="{00000000-0005-0000-0000-00009B190000}"/>
    <cellStyle name="Normal 8 2 11 3 2 2 2" xfId="13097" xr:uid="{287A8954-6DE9-42A2-9245-652668E0CD91}"/>
    <cellStyle name="Normal 8 2 11 3 2 2 2 2" xfId="29273" xr:uid="{8680FF12-C1F7-4AA1-ABF7-3C26B6B445B1}"/>
    <cellStyle name="Normal 8 2 11 3 2 2 3" xfId="21185" xr:uid="{4B218F83-C454-4FA4-BDA2-D0B77854C7D7}"/>
    <cellStyle name="Normal 8 2 11 3 2 3" xfId="7703" xr:uid="{00000000-0005-0000-0000-00009C190000}"/>
    <cellStyle name="Normal 8 2 11 3 2 3 2" xfId="15791" xr:uid="{797C4A28-C5D2-42D9-B20A-B399E1FB0F28}"/>
    <cellStyle name="Normal 8 2 11 3 2 3 2 2" xfId="31967" xr:uid="{07261F74-267B-4FAB-A359-EFCB2531144B}"/>
    <cellStyle name="Normal 8 2 11 3 2 3 3" xfId="23879" xr:uid="{9ECD88A9-1D5C-427F-AAF5-282DCB5E339E}"/>
    <cellStyle name="Normal 8 2 11 3 2 4" xfId="10401" xr:uid="{DD1DBA72-86A7-46DE-8E89-F894205270F8}"/>
    <cellStyle name="Normal 8 2 11 3 2 4 2" xfId="26577" xr:uid="{798A1DC5-E56C-4392-9580-FC0A04D8FF14}"/>
    <cellStyle name="Normal 8 2 11 3 2 5" xfId="18489" xr:uid="{96A9F684-3F80-4CA7-9131-E6072AC49C42}"/>
    <cellStyle name="Normal 8 2 11 3 3" xfId="3662" xr:uid="{00000000-0005-0000-0000-00009D190000}"/>
    <cellStyle name="Normal 8 2 11 3 3 2" xfId="11750" xr:uid="{2D8F5E7A-E4EF-4775-A27C-0E241039AD19}"/>
    <cellStyle name="Normal 8 2 11 3 3 2 2" xfId="27926" xr:uid="{C481D40D-F573-4D3B-B80A-BDD0C0BA66A8}"/>
    <cellStyle name="Normal 8 2 11 3 3 3" xfId="19838" xr:uid="{30301D9D-4341-4003-962F-289E3F045FBC}"/>
    <cellStyle name="Normal 8 2 11 3 4" xfId="6356" xr:uid="{00000000-0005-0000-0000-00009E190000}"/>
    <cellStyle name="Normal 8 2 11 3 4 2" xfId="14444" xr:uid="{879AD25D-ED77-4633-8B84-726705D59430}"/>
    <cellStyle name="Normal 8 2 11 3 4 2 2" xfId="30620" xr:uid="{09B8A7F0-9734-4FE4-BC8B-ACDB1EC4512E}"/>
    <cellStyle name="Normal 8 2 11 3 4 3" xfId="22532" xr:uid="{2FEC9DC9-C7FC-4382-8DEB-7C3FCA41A02E}"/>
    <cellStyle name="Normal 8 2 11 3 5" xfId="9054" xr:uid="{664A48BF-E4D0-4BA0-B17D-17AD39EAB4FA}"/>
    <cellStyle name="Normal 8 2 11 3 5 2" xfId="25230" xr:uid="{3C5CCD5C-5A01-4B1D-A250-2ACFD4C999A1}"/>
    <cellStyle name="Normal 8 2 11 3 6" xfId="17142" xr:uid="{6D7AC2E5-A2B7-4ED9-B7CF-8D7136B968CE}"/>
    <cellStyle name="Normal 8 2 11 4" xfId="1641" xr:uid="{00000000-0005-0000-0000-00009F190000}"/>
    <cellStyle name="Normal 8 2 11 4 2" xfId="4337" xr:uid="{00000000-0005-0000-0000-0000A0190000}"/>
    <cellStyle name="Normal 8 2 11 4 2 2" xfId="12425" xr:uid="{8755856F-30A7-4D9D-B5FC-572B195F4F93}"/>
    <cellStyle name="Normal 8 2 11 4 2 2 2" xfId="28601" xr:uid="{BDD64F2C-00C3-43D4-8898-3596948D4846}"/>
    <cellStyle name="Normal 8 2 11 4 2 3" xfId="20513" xr:uid="{81ED9DFA-9AA7-4B14-8B4D-AEB7CA081186}"/>
    <cellStyle name="Normal 8 2 11 4 3" xfId="7031" xr:uid="{00000000-0005-0000-0000-0000A1190000}"/>
    <cellStyle name="Normal 8 2 11 4 3 2" xfId="15119" xr:uid="{5017A2B7-DCBC-4FCD-9180-7D87A10059F2}"/>
    <cellStyle name="Normal 8 2 11 4 3 2 2" xfId="31295" xr:uid="{B0889B21-7B48-480A-AF57-7FF491E115B4}"/>
    <cellStyle name="Normal 8 2 11 4 3 3" xfId="23207" xr:uid="{0C48D089-3123-4610-BACB-084124E258BB}"/>
    <cellStyle name="Normal 8 2 11 4 4" xfId="9729" xr:uid="{9CD9F7CE-67CE-47F9-BCE1-DFBB6715A39C}"/>
    <cellStyle name="Normal 8 2 11 4 4 2" xfId="25905" xr:uid="{4BEB536F-54A8-442B-964D-30CB0771EB05}"/>
    <cellStyle name="Normal 8 2 11 4 5" xfId="17817" xr:uid="{A9F65C63-CB5C-4501-840D-3F5F350EBA62}"/>
    <cellStyle name="Normal 8 2 11 5" xfId="2990" xr:uid="{00000000-0005-0000-0000-0000A2190000}"/>
    <cellStyle name="Normal 8 2 11 5 2" xfId="11078" xr:uid="{618A4115-AD51-4835-9EC5-59D50CE071F5}"/>
    <cellStyle name="Normal 8 2 11 5 2 2" xfId="27254" xr:uid="{1226D912-8067-4403-8E14-434ADCAC9A9B}"/>
    <cellStyle name="Normal 8 2 11 5 3" xfId="19166" xr:uid="{77501F38-D022-4520-9178-936BE7E91FEA}"/>
    <cellStyle name="Normal 8 2 11 6" xfId="5684" xr:uid="{00000000-0005-0000-0000-0000A3190000}"/>
    <cellStyle name="Normal 8 2 11 6 2" xfId="13772" xr:uid="{A2F30749-8A3B-4561-A720-23D6BC0DD584}"/>
    <cellStyle name="Normal 8 2 11 6 2 2" xfId="29948" xr:uid="{8C29DDDE-7971-49A4-BDEC-E08A1BF40911}"/>
    <cellStyle name="Normal 8 2 11 6 3" xfId="21860" xr:uid="{4CAC1B8F-CDFD-4EB3-BD1C-A2FFF169C661}"/>
    <cellStyle name="Normal 8 2 11 7" xfId="8382" xr:uid="{7CBDA86A-F17E-4632-8B62-3B7FD50C1B53}"/>
    <cellStyle name="Normal 8 2 11 7 2" xfId="24558" xr:uid="{9C129D59-8435-45F3-8660-D91B84BE614B}"/>
    <cellStyle name="Normal 8 2 11 8" xfId="16470" xr:uid="{3AEEC61F-9E31-46F7-A7FB-14D5AF9FDD96}"/>
    <cellStyle name="Normal 8 2 12" xfId="241" xr:uid="{00000000-0005-0000-0000-0000A4190000}"/>
    <cellStyle name="Normal 8 2 12 2" xfId="617" xr:uid="{00000000-0005-0000-0000-0000A5190000}"/>
    <cellStyle name="Normal 8 2 12 2 2" xfId="1292" xr:uid="{00000000-0005-0000-0000-0000A6190000}"/>
    <cellStyle name="Normal 8 2 12 2 2 2" xfId="2640" xr:uid="{00000000-0005-0000-0000-0000A7190000}"/>
    <cellStyle name="Normal 8 2 12 2 2 2 2" xfId="5336" xr:uid="{00000000-0005-0000-0000-0000A8190000}"/>
    <cellStyle name="Normal 8 2 12 2 2 2 2 2" xfId="13424" xr:uid="{DCF06F23-4422-4193-9801-4A8A4202C718}"/>
    <cellStyle name="Normal 8 2 12 2 2 2 2 2 2" xfId="29600" xr:uid="{3169633C-7CEE-4448-A4F4-ED6AF2C219D7}"/>
    <cellStyle name="Normal 8 2 12 2 2 2 2 3" xfId="21512" xr:uid="{6465CDAE-E360-422E-9A9E-A544EE340DE8}"/>
    <cellStyle name="Normal 8 2 12 2 2 2 3" xfId="8030" xr:uid="{00000000-0005-0000-0000-0000A9190000}"/>
    <cellStyle name="Normal 8 2 12 2 2 2 3 2" xfId="16118" xr:uid="{372624D9-AB78-47DD-9EF2-D370D69A7FD5}"/>
    <cellStyle name="Normal 8 2 12 2 2 2 3 2 2" xfId="32294" xr:uid="{DD8006B2-2377-4E77-A159-1908EC838336}"/>
    <cellStyle name="Normal 8 2 12 2 2 2 3 3" xfId="24206" xr:uid="{21983962-DFCD-4BD2-91F9-CCBB076B1B5F}"/>
    <cellStyle name="Normal 8 2 12 2 2 2 4" xfId="10728" xr:uid="{5ACAC242-938A-4F00-86D4-364791D6A434}"/>
    <cellStyle name="Normal 8 2 12 2 2 2 4 2" xfId="26904" xr:uid="{18CD53B9-0043-42D7-BD09-35A6672CCDAC}"/>
    <cellStyle name="Normal 8 2 12 2 2 2 5" xfId="18816" xr:uid="{F2FDC5E1-A797-41AF-9C14-2189AAE3E3AF}"/>
    <cellStyle name="Normal 8 2 12 2 2 3" xfId="3989" xr:uid="{00000000-0005-0000-0000-0000AA190000}"/>
    <cellStyle name="Normal 8 2 12 2 2 3 2" xfId="12077" xr:uid="{CBAFBDE4-72CF-4B1B-A8CE-78492BB48A19}"/>
    <cellStyle name="Normal 8 2 12 2 2 3 2 2" xfId="28253" xr:uid="{165898A4-259B-4714-84C5-217171B890A9}"/>
    <cellStyle name="Normal 8 2 12 2 2 3 3" xfId="20165" xr:uid="{27D935CC-3242-4CDA-B3D7-76D726897625}"/>
    <cellStyle name="Normal 8 2 12 2 2 4" xfId="6683" xr:uid="{00000000-0005-0000-0000-0000AB190000}"/>
    <cellStyle name="Normal 8 2 12 2 2 4 2" xfId="14771" xr:uid="{DD3945D2-FF14-4FBB-8B79-B70F569DFAFC}"/>
    <cellStyle name="Normal 8 2 12 2 2 4 2 2" xfId="30947" xr:uid="{EF06411E-0B04-4B9B-8343-352B8F70C365}"/>
    <cellStyle name="Normal 8 2 12 2 2 4 3" xfId="22859" xr:uid="{8B600705-D187-4198-B6D9-F4CADDDED8A2}"/>
    <cellStyle name="Normal 8 2 12 2 2 5" xfId="9381" xr:uid="{27D9147D-9EA5-4DDC-87C2-8FC80B471CCD}"/>
    <cellStyle name="Normal 8 2 12 2 2 5 2" xfId="25557" xr:uid="{4362D90C-82D2-4AD9-9A7A-695E965AE83E}"/>
    <cellStyle name="Normal 8 2 12 2 2 6" xfId="17469" xr:uid="{7190ECD0-442D-4711-82D2-9945DD494E42}"/>
    <cellStyle name="Normal 8 2 12 2 3" xfId="1968" xr:uid="{00000000-0005-0000-0000-0000AC190000}"/>
    <cellStyle name="Normal 8 2 12 2 3 2" xfId="4664" xr:uid="{00000000-0005-0000-0000-0000AD190000}"/>
    <cellStyle name="Normal 8 2 12 2 3 2 2" xfId="12752" xr:uid="{14158C95-7690-4F82-8FC4-796C0F445A4F}"/>
    <cellStyle name="Normal 8 2 12 2 3 2 2 2" xfId="28928" xr:uid="{27EEF7AE-59F1-4E97-83F1-2957D009BA42}"/>
    <cellStyle name="Normal 8 2 12 2 3 2 3" xfId="20840" xr:uid="{50763A20-5EE7-4790-A8F9-ECB4A3D0F03B}"/>
    <cellStyle name="Normal 8 2 12 2 3 3" xfId="7358" xr:uid="{00000000-0005-0000-0000-0000AE190000}"/>
    <cellStyle name="Normal 8 2 12 2 3 3 2" xfId="15446" xr:uid="{A0F4D647-BC86-4563-B3C0-0185B8EEA1F6}"/>
    <cellStyle name="Normal 8 2 12 2 3 3 2 2" xfId="31622" xr:uid="{B99619C5-DB07-4E18-9291-2FF2F9DA2186}"/>
    <cellStyle name="Normal 8 2 12 2 3 3 3" xfId="23534" xr:uid="{A0A6033E-E430-425B-AEBF-C093AD598AE2}"/>
    <cellStyle name="Normal 8 2 12 2 3 4" xfId="10056" xr:uid="{EE44B09B-D896-4B86-9BFD-F217C11C679D}"/>
    <cellStyle name="Normal 8 2 12 2 3 4 2" xfId="26232" xr:uid="{419E35BE-C6D8-41C3-B5E6-051B4EA3ADF9}"/>
    <cellStyle name="Normal 8 2 12 2 3 5" xfId="18144" xr:uid="{E9C20059-08DA-4925-8BA2-44B98E99DF27}"/>
    <cellStyle name="Normal 8 2 12 2 4" xfId="3317" xr:uid="{00000000-0005-0000-0000-0000AF190000}"/>
    <cellStyle name="Normal 8 2 12 2 4 2" xfId="11405" xr:uid="{B1AF1FFB-EE33-46AF-9132-0F23FB8EBA9F}"/>
    <cellStyle name="Normal 8 2 12 2 4 2 2" xfId="27581" xr:uid="{6184C028-6CB6-47A0-92D9-726402EE4362}"/>
    <cellStyle name="Normal 8 2 12 2 4 3" xfId="19493" xr:uid="{A504481B-3A84-42C2-9D1A-D18040012AAD}"/>
    <cellStyle name="Normal 8 2 12 2 5" xfId="6011" xr:uid="{00000000-0005-0000-0000-0000B0190000}"/>
    <cellStyle name="Normal 8 2 12 2 5 2" xfId="14099" xr:uid="{7AAA7408-8711-400A-B990-D7DB20538E67}"/>
    <cellStyle name="Normal 8 2 12 2 5 2 2" xfId="30275" xr:uid="{8B61E269-0320-40DD-AABD-B563711E86BC}"/>
    <cellStyle name="Normal 8 2 12 2 5 3" xfId="22187" xr:uid="{40E37126-1D4B-4C7D-9E5E-717D97D93C87}"/>
    <cellStyle name="Normal 8 2 12 2 6" xfId="8709" xr:uid="{DCE95583-4C9A-4B20-8E4D-C593E98F4689}"/>
    <cellStyle name="Normal 8 2 12 2 6 2" xfId="24885" xr:uid="{2CAD58AD-463F-4CD0-952F-EB786F7C0F19}"/>
    <cellStyle name="Normal 8 2 12 2 7" xfId="16797" xr:uid="{57CF879D-9F91-4E0F-9434-3D10EB28C9D2}"/>
    <cellStyle name="Normal 8 2 12 3" xfId="956" xr:uid="{00000000-0005-0000-0000-0000B1190000}"/>
    <cellStyle name="Normal 8 2 12 3 2" xfId="2304" xr:uid="{00000000-0005-0000-0000-0000B2190000}"/>
    <cellStyle name="Normal 8 2 12 3 2 2" xfId="5000" xr:uid="{00000000-0005-0000-0000-0000B3190000}"/>
    <cellStyle name="Normal 8 2 12 3 2 2 2" xfId="13088" xr:uid="{87A4D60C-7543-4966-8021-C9639C9C28BB}"/>
    <cellStyle name="Normal 8 2 12 3 2 2 2 2" xfId="29264" xr:uid="{5FB337FC-282E-47F1-8A23-081E8CF8FCA6}"/>
    <cellStyle name="Normal 8 2 12 3 2 2 3" xfId="21176" xr:uid="{36F4252B-C8EA-4536-B74B-80341F17226C}"/>
    <cellStyle name="Normal 8 2 12 3 2 3" xfId="7694" xr:uid="{00000000-0005-0000-0000-0000B4190000}"/>
    <cellStyle name="Normal 8 2 12 3 2 3 2" xfId="15782" xr:uid="{2F1BE62F-E15E-4013-ACF7-289BDDCB4C6F}"/>
    <cellStyle name="Normal 8 2 12 3 2 3 2 2" xfId="31958" xr:uid="{3FAA132B-3DB4-49F1-A362-81FA8C320A1A}"/>
    <cellStyle name="Normal 8 2 12 3 2 3 3" xfId="23870" xr:uid="{6A6EE359-54B8-4F04-8CB4-927E57079DF0}"/>
    <cellStyle name="Normal 8 2 12 3 2 4" xfId="10392" xr:uid="{E7F5E17C-9475-44E4-8CA2-8F69AB679885}"/>
    <cellStyle name="Normal 8 2 12 3 2 4 2" xfId="26568" xr:uid="{0022BF66-47F0-4F1B-99E4-F29AF37A7295}"/>
    <cellStyle name="Normal 8 2 12 3 2 5" xfId="18480" xr:uid="{F8EC3168-FADD-45F6-A32A-E52C236398E7}"/>
    <cellStyle name="Normal 8 2 12 3 3" xfId="3653" xr:uid="{00000000-0005-0000-0000-0000B5190000}"/>
    <cellStyle name="Normal 8 2 12 3 3 2" xfId="11741" xr:uid="{DFE22181-0113-4E26-9222-12AC8F88CE86}"/>
    <cellStyle name="Normal 8 2 12 3 3 2 2" xfId="27917" xr:uid="{41DAE16A-B224-449D-94CA-C22DC893DC2B}"/>
    <cellStyle name="Normal 8 2 12 3 3 3" xfId="19829" xr:uid="{77AEDBB0-F6DA-490A-9C49-DE9BBB5AACB7}"/>
    <cellStyle name="Normal 8 2 12 3 4" xfId="6347" xr:uid="{00000000-0005-0000-0000-0000B6190000}"/>
    <cellStyle name="Normal 8 2 12 3 4 2" xfId="14435" xr:uid="{742CDE2E-5D46-4371-B5F7-57B799EC77D1}"/>
    <cellStyle name="Normal 8 2 12 3 4 2 2" xfId="30611" xr:uid="{4D0C592D-4C8C-4413-BF1D-ACED2689DC7F}"/>
    <cellStyle name="Normal 8 2 12 3 4 3" xfId="22523" xr:uid="{7A5EEC9A-ECAB-4687-A63C-E1A48E794E81}"/>
    <cellStyle name="Normal 8 2 12 3 5" xfId="9045" xr:uid="{276D9BBA-6A55-4044-84B9-2270A5094775}"/>
    <cellStyle name="Normal 8 2 12 3 5 2" xfId="25221" xr:uid="{62D7E70C-004A-4C17-A6BA-91494A6150E9}"/>
    <cellStyle name="Normal 8 2 12 3 6" xfId="17133" xr:uid="{3EBC04D4-834D-4E7C-91F9-5D316E9168CA}"/>
    <cellStyle name="Normal 8 2 12 4" xfId="1632" xr:uid="{00000000-0005-0000-0000-0000B7190000}"/>
    <cellStyle name="Normal 8 2 12 4 2" xfId="4328" xr:uid="{00000000-0005-0000-0000-0000B8190000}"/>
    <cellStyle name="Normal 8 2 12 4 2 2" xfId="12416" xr:uid="{E6B29842-7679-44B0-8209-B016FE9ACA54}"/>
    <cellStyle name="Normal 8 2 12 4 2 2 2" xfId="28592" xr:uid="{7AEDFBA7-5455-4E3D-9577-BE9FAEAE09C7}"/>
    <cellStyle name="Normal 8 2 12 4 2 3" xfId="20504" xr:uid="{4F2A813E-4A37-407B-96A5-53010110485E}"/>
    <cellStyle name="Normal 8 2 12 4 3" xfId="7022" xr:uid="{00000000-0005-0000-0000-0000B9190000}"/>
    <cellStyle name="Normal 8 2 12 4 3 2" xfId="15110" xr:uid="{757B14A4-9940-4A70-973E-B0B17CC66BC2}"/>
    <cellStyle name="Normal 8 2 12 4 3 2 2" xfId="31286" xr:uid="{E49040BC-7FBD-4744-8360-D790ADF03A3E}"/>
    <cellStyle name="Normal 8 2 12 4 3 3" xfId="23198" xr:uid="{8D04576B-3B1D-4856-97FC-4E455FC31731}"/>
    <cellStyle name="Normal 8 2 12 4 4" xfId="9720" xr:uid="{782E4DC1-499C-4E1C-85E5-7B7AD6EEA71B}"/>
    <cellStyle name="Normal 8 2 12 4 4 2" xfId="25896" xr:uid="{92694557-9518-4AB5-AE18-2E2CC09F68D6}"/>
    <cellStyle name="Normal 8 2 12 4 5" xfId="17808" xr:uid="{E5299B92-E138-452D-AF61-061840130747}"/>
    <cellStyle name="Normal 8 2 12 5" xfId="2981" xr:uid="{00000000-0005-0000-0000-0000BA190000}"/>
    <cellStyle name="Normal 8 2 12 5 2" xfId="11069" xr:uid="{87655326-64DD-4EF0-AA2E-0C50B27613BD}"/>
    <cellStyle name="Normal 8 2 12 5 2 2" xfId="27245" xr:uid="{EEA000C8-32D4-4DEC-8C2F-B8759DE587DF}"/>
    <cellStyle name="Normal 8 2 12 5 3" xfId="19157" xr:uid="{248E388C-3C07-4F35-9381-D17FFC425EC0}"/>
    <cellStyle name="Normal 8 2 12 6" xfId="5675" xr:uid="{00000000-0005-0000-0000-0000BB190000}"/>
    <cellStyle name="Normal 8 2 12 6 2" xfId="13763" xr:uid="{C6269749-C43C-43AE-8BF3-DB9BD2BA767D}"/>
    <cellStyle name="Normal 8 2 12 6 2 2" xfId="29939" xr:uid="{C3979F70-EE6B-47D5-86BE-6F5F135DAF98}"/>
    <cellStyle name="Normal 8 2 12 6 3" xfId="21851" xr:uid="{119DE54C-B40A-4CA2-A8E8-EF8876331A8F}"/>
    <cellStyle name="Normal 8 2 12 7" xfId="8373" xr:uid="{7FDF6369-634B-4595-8870-70E5A1452C90}"/>
    <cellStyle name="Normal 8 2 12 7 2" xfId="24549" xr:uid="{0CCECCF7-61A1-45F9-8D4B-E0F86C9F5866}"/>
    <cellStyle name="Normal 8 2 12 8" xfId="16461" xr:uid="{F5D4C0DA-6FEF-4888-8218-AAE45974118E}"/>
    <cellStyle name="Normal 8 2 13" xfId="216" xr:uid="{00000000-0005-0000-0000-0000BC190000}"/>
    <cellStyle name="Normal 8 2 13 2" xfId="598" xr:uid="{00000000-0005-0000-0000-0000BD190000}"/>
    <cellStyle name="Normal 8 2 13 2 2" xfId="1273" xr:uid="{00000000-0005-0000-0000-0000BE190000}"/>
    <cellStyle name="Normal 8 2 13 2 2 2" xfId="2621" xr:uid="{00000000-0005-0000-0000-0000BF190000}"/>
    <cellStyle name="Normal 8 2 13 2 2 2 2" xfId="5317" xr:uid="{00000000-0005-0000-0000-0000C0190000}"/>
    <cellStyle name="Normal 8 2 13 2 2 2 2 2" xfId="13405" xr:uid="{6A6BA657-DA55-4C6C-B48D-F614158DA5C9}"/>
    <cellStyle name="Normal 8 2 13 2 2 2 2 2 2" xfId="29581" xr:uid="{13878534-C993-4F97-B65F-CD7AD043EB13}"/>
    <cellStyle name="Normal 8 2 13 2 2 2 2 3" xfId="21493" xr:uid="{BC733FA4-C589-40C9-BFE7-7633E01F31B8}"/>
    <cellStyle name="Normal 8 2 13 2 2 2 3" xfId="8011" xr:uid="{00000000-0005-0000-0000-0000C1190000}"/>
    <cellStyle name="Normal 8 2 13 2 2 2 3 2" xfId="16099" xr:uid="{D8E59C37-DF26-4023-A7FE-068011F91704}"/>
    <cellStyle name="Normal 8 2 13 2 2 2 3 2 2" xfId="32275" xr:uid="{41861B4F-EA10-4947-A045-670B81CF30B1}"/>
    <cellStyle name="Normal 8 2 13 2 2 2 3 3" xfId="24187" xr:uid="{E71E8A3E-0965-409B-BEA6-9433A5CA1FEB}"/>
    <cellStyle name="Normal 8 2 13 2 2 2 4" xfId="10709" xr:uid="{8537488C-F8D6-43EB-A298-51CFA3FE396C}"/>
    <cellStyle name="Normal 8 2 13 2 2 2 4 2" xfId="26885" xr:uid="{86474C10-6FE9-4844-AADC-61907BCF9367}"/>
    <cellStyle name="Normal 8 2 13 2 2 2 5" xfId="18797" xr:uid="{471BE4D9-8C0D-4BBE-ACB9-77602FEBD4B5}"/>
    <cellStyle name="Normal 8 2 13 2 2 3" xfId="3970" xr:uid="{00000000-0005-0000-0000-0000C2190000}"/>
    <cellStyle name="Normal 8 2 13 2 2 3 2" xfId="12058" xr:uid="{DF04FB24-9CAA-4D97-AAD3-FCD5E3B368C0}"/>
    <cellStyle name="Normal 8 2 13 2 2 3 2 2" xfId="28234" xr:uid="{5E039ADD-46A2-49B5-83E4-B13A93C0B948}"/>
    <cellStyle name="Normal 8 2 13 2 2 3 3" xfId="20146" xr:uid="{07911902-9260-4212-82B8-E499C1A0A551}"/>
    <cellStyle name="Normal 8 2 13 2 2 4" xfId="6664" xr:uid="{00000000-0005-0000-0000-0000C3190000}"/>
    <cellStyle name="Normal 8 2 13 2 2 4 2" xfId="14752" xr:uid="{EBBCFD5F-7655-44D5-84A0-E0005A38CFCB}"/>
    <cellStyle name="Normal 8 2 13 2 2 4 2 2" xfId="30928" xr:uid="{AC168A73-1CF0-4D3D-8AEF-7EA95D4E2154}"/>
    <cellStyle name="Normal 8 2 13 2 2 4 3" xfId="22840" xr:uid="{7BCB74A6-C355-4F49-96A9-00890E82C615}"/>
    <cellStyle name="Normal 8 2 13 2 2 5" xfId="9362" xr:uid="{D4A17693-25FC-452E-9045-E5CA66DFBF51}"/>
    <cellStyle name="Normal 8 2 13 2 2 5 2" xfId="25538" xr:uid="{3843AA93-850F-47E7-B3C6-BB33EBF9074A}"/>
    <cellStyle name="Normal 8 2 13 2 2 6" xfId="17450" xr:uid="{6854DC50-0B7F-4EAF-83A7-4A79165946F6}"/>
    <cellStyle name="Normal 8 2 13 2 3" xfId="1949" xr:uid="{00000000-0005-0000-0000-0000C4190000}"/>
    <cellStyle name="Normal 8 2 13 2 3 2" xfId="4645" xr:uid="{00000000-0005-0000-0000-0000C5190000}"/>
    <cellStyle name="Normal 8 2 13 2 3 2 2" xfId="12733" xr:uid="{85D3BC5A-3AE7-4A02-8D9D-9F729501FED4}"/>
    <cellStyle name="Normal 8 2 13 2 3 2 2 2" xfId="28909" xr:uid="{2BBF1741-15F2-4E44-AF20-0ECE9EF94114}"/>
    <cellStyle name="Normal 8 2 13 2 3 2 3" xfId="20821" xr:uid="{1CB7D3A5-C51D-41A2-B760-AD401116A625}"/>
    <cellStyle name="Normal 8 2 13 2 3 3" xfId="7339" xr:uid="{00000000-0005-0000-0000-0000C6190000}"/>
    <cellStyle name="Normal 8 2 13 2 3 3 2" xfId="15427" xr:uid="{22ED0709-79E9-423E-AB5D-6D36B0920AB6}"/>
    <cellStyle name="Normal 8 2 13 2 3 3 2 2" xfId="31603" xr:uid="{DCCAD9A4-4E33-4686-8004-BDBA20393647}"/>
    <cellStyle name="Normal 8 2 13 2 3 3 3" xfId="23515" xr:uid="{0C107420-9270-459D-A627-CADA5E58AC1A}"/>
    <cellStyle name="Normal 8 2 13 2 3 4" xfId="10037" xr:uid="{3D8A01EA-DD00-4B72-8715-CFD805991CAC}"/>
    <cellStyle name="Normal 8 2 13 2 3 4 2" xfId="26213" xr:uid="{EB760342-AFAB-4C7B-AB0A-5EBF9E8E773B}"/>
    <cellStyle name="Normal 8 2 13 2 3 5" xfId="18125" xr:uid="{3510E252-8D1B-4AD6-AB15-082DC7A58E93}"/>
    <cellStyle name="Normal 8 2 13 2 4" xfId="3298" xr:uid="{00000000-0005-0000-0000-0000C7190000}"/>
    <cellStyle name="Normal 8 2 13 2 4 2" xfId="11386" xr:uid="{E3E853D5-BE0B-4C9F-83A3-733B94122E8B}"/>
    <cellStyle name="Normal 8 2 13 2 4 2 2" xfId="27562" xr:uid="{2EFA18F3-FA45-48A9-A760-4B63FDC5857C}"/>
    <cellStyle name="Normal 8 2 13 2 4 3" xfId="19474" xr:uid="{409F264D-EC80-49C7-8FBA-4BF8A5C3AC7A}"/>
    <cellStyle name="Normal 8 2 13 2 5" xfId="5992" xr:uid="{00000000-0005-0000-0000-0000C8190000}"/>
    <cellStyle name="Normal 8 2 13 2 5 2" xfId="14080" xr:uid="{8B458F5D-8C9E-4AF5-BF15-300442D4538D}"/>
    <cellStyle name="Normal 8 2 13 2 5 2 2" xfId="30256" xr:uid="{F8A6028B-FA07-4985-93B7-8EBC81E67B96}"/>
    <cellStyle name="Normal 8 2 13 2 5 3" xfId="22168" xr:uid="{BC29C077-2E50-4760-98FB-8EDA0C31C11B}"/>
    <cellStyle name="Normal 8 2 13 2 6" xfId="8690" xr:uid="{5134F0F1-4763-4D15-8EFA-7403443EBBB3}"/>
    <cellStyle name="Normal 8 2 13 2 6 2" xfId="24866" xr:uid="{BC1FC5E3-CF4F-44CB-911B-D700FA554516}"/>
    <cellStyle name="Normal 8 2 13 2 7" xfId="16778" xr:uid="{01FC9D76-08D0-4EAF-B02D-9BD59BD2314F}"/>
    <cellStyle name="Normal 8 2 13 3" xfId="937" xr:uid="{00000000-0005-0000-0000-0000C9190000}"/>
    <cellStyle name="Normal 8 2 13 3 2" xfId="2285" xr:uid="{00000000-0005-0000-0000-0000CA190000}"/>
    <cellStyle name="Normal 8 2 13 3 2 2" xfId="4981" xr:uid="{00000000-0005-0000-0000-0000CB190000}"/>
    <cellStyle name="Normal 8 2 13 3 2 2 2" xfId="13069" xr:uid="{FD9FAAF3-FCA5-4E6B-A947-48CCB1299368}"/>
    <cellStyle name="Normal 8 2 13 3 2 2 2 2" xfId="29245" xr:uid="{5E6BDB12-E7E3-4D82-A0E4-8ED9F61D8579}"/>
    <cellStyle name="Normal 8 2 13 3 2 2 3" xfId="21157" xr:uid="{0EDF0C5A-4414-44CF-8DF9-0C17C3F1D18A}"/>
    <cellStyle name="Normal 8 2 13 3 2 3" xfId="7675" xr:uid="{00000000-0005-0000-0000-0000CC190000}"/>
    <cellStyle name="Normal 8 2 13 3 2 3 2" xfId="15763" xr:uid="{8CE96DB8-81E7-407E-BE0E-4A4A47E4E8A2}"/>
    <cellStyle name="Normal 8 2 13 3 2 3 2 2" xfId="31939" xr:uid="{374F45F0-B545-44C8-9283-5A14D365B62A}"/>
    <cellStyle name="Normal 8 2 13 3 2 3 3" xfId="23851" xr:uid="{EE963427-52CD-4E87-9095-D751E68AD5B8}"/>
    <cellStyle name="Normal 8 2 13 3 2 4" xfId="10373" xr:uid="{6377A2A4-915A-484A-BFEA-9C62D1445514}"/>
    <cellStyle name="Normal 8 2 13 3 2 4 2" xfId="26549" xr:uid="{177F8477-E52C-4146-BD86-8D94D78234F6}"/>
    <cellStyle name="Normal 8 2 13 3 2 5" xfId="18461" xr:uid="{9DD64715-D3E2-4BAF-9995-84265E3D3984}"/>
    <cellStyle name="Normal 8 2 13 3 3" xfId="3634" xr:uid="{00000000-0005-0000-0000-0000CD190000}"/>
    <cellStyle name="Normal 8 2 13 3 3 2" xfId="11722" xr:uid="{587A6AD6-09CF-48CC-A79C-E9EBD54D5AAA}"/>
    <cellStyle name="Normal 8 2 13 3 3 2 2" xfId="27898" xr:uid="{DCBDF9A1-11C1-448E-8A50-50982771FB10}"/>
    <cellStyle name="Normal 8 2 13 3 3 3" xfId="19810" xr:uid="{833D2FD3-717F-434C-AA65-73546312FE50}"/>
    <cellStyle name="Normal 8 2 13 3 4" xfId="6328" xr:uid="{00000000-0005-0000-0000-0000CE190000}"/>
    <cellStyle name="Normal 8 2 13 3 4 2" xfId="14416" xr:uid="{37BD522C-8FAB-45C2-AF0C-26D88EE19F1D}"/>
    <cellStyle name="Normal 8 2 13 3 4 2 2" xfId="30592" xr:uid="{E15AC44D-49A1-4141-B335-96F4B5C5289A}"/>
    <cellStyle name="Normal 8 2 13 3 4 3" xfId="22504" xr:uid="{DFF4A394-B61C-47F2-9DE5-1133F348C6A1}"/>
    <cellStyle name="Normal 8 2 13 3 5" xfId="9026" xr:uid="{1AB94A5D-2286-4C26-8CD4-19D74699CB42}"/>
    <cellStyle name="Normal 8 2 13 3 5 2" xfId="25202" xr:uid="{BAC843E0-F141-4F33-91F8-D8E0196E792E}"/>
    <cellStyle name="Normal 8 2 13 3 6" xfId="17114" xr:uid="{861825E0-D348-4FF7-A8C9-D05E8E69BAE1}"/>
    <cellStyle name="Normal 8 2 13 4" xfId="1613" xr:uid="{00000000-0005-0000-0000-0000CF190000}"/>
    <cellStyle name="Normal 8 2 13 4 2" xfId="4309" xr:uid="{00000000-0005-0000-0000-0000D0190000}"/>
    <cellStyle name="Normal 8 2 13 4 2 2" xfId="12397" xr:uid="{8725B996-DD99-480A-92E4-F1D77DA3957A}"/>
    <cellStyle name="Normal 8 2 13 4 2 2 2" xfId="28573" xr:uid="{709A1090-0412-459C-8B42-1E241CD52F89}"/>
    <cellStyle name="Normal 8 2 13 4 2 3" xfId="20485" xr:uid="{CCE44891-C449-41A6-922F-06DF774F7413}"/>
    <cellStyle name="Normal 8 2 13 4 3" xfId="7003" xr:uid="{00000000-0005-0000-0000-0000D1190000}"/>
    <cellStyle name="Normal 8 2 13 4 3 2" xfId="15091" xr:uid="{749C750B-1A3F-48F4-B9D4-D12E0AF79665}"/>
    <cellStyle name="Normal 8 2 13 4 3 2 2" xfId="31267" xr:uid="{82009B4E-1B0B-4E1E-98B6-0900291F090B}"/>
    <cellStyle name="Normal 8 2 13 4 3 3" xfId="23179" xr:uid="{052EB928-6C0D-4B88-881D-9A50BABE2C7D}"/>
    <cellStyle name="Normal 8 2 13 4 4" xfId="9701" xr:uid="{E80B8BC6-546D-4696-937B-579C0E97FD27}"/>
    <cellStyle name="Normal 8 2 13 4 4 2" xfId="25877" xr:uid="{2A5BAE97-9D8B-4D2D-9A5C-4E2137225356}"/>
    <cellStyle name="Normal 8 2 13 4 5" xfId="17789" xr:uid="{D7ACDC11-462C-48B9-9F7B-0535907905B4}"/>
    <cellStyle name="Normal 8 2 13 5" xfId="2962" xr:uid="{00000000-0005-0000-0000-0000D2190000}"/>
    <cellStyle name="Normal 8 2 13 5 2" xfId="11050" xr:uid="{4DD5E68F-9609-4AC5-A3E0-C1DFA9EE5FD1}"/>
    <cellStyle name="Normal 8 2 13 5 2 2" xfId="27226" xr:uid="{6F33AB41-56CC-4386-8034-A75F9330D2E3}"/>
    <cellStyle name="Normal 8 2 13 5 3" xfId="19138" xr:uid="{44DF6826-981B-403F-828C-0095E995CC0B}"/>
    <cellStyle name="Normal 8 2 13 6" xfId="5656" xr:uid="{00000000-0005-0000-0000-0000D3190000}"/>
    <cellStyle name="Normal 8 2 13 6 2" xfId="13744" xr:uid="{830CE960-394E-4025-82A1-1960C5ED6C6D}"/>
    <cellStyle name="Normal 8 2 13 6 2 2" xfId="29920" xr:uid="{3F933433-6239-4F0D-A23A-1AAC8330E61F}"/>
    <cellStyle name="Normal 8 2 13 6 3" xfId="21832" xr:uid="{F5EA976A-1894-4AC1-B1F6-1674B4EE02AE}"/>
    <cellStyle name="Normal 8 2 13 7" xfId="8354" xr:uid="{0AFB89FB-9B0A-4A6D-BBD5-FF80E3176074}"/>
    <cellStyle name="Normal 8 2 13 7 2" xfId="24530" xr:uid="{CA7FD56A-420C-4DA7-8A06-0EA8E153A2FB}"/>
    <cellStyle name="Normal 8 2 13 8" xfId="16442" xr:uid="{63FA957B-1253-473B-B8E9-557127AC01F8}"/>
    <cellStyle name="Normal 8 2 14" xfId="385" xr:uid="{00000000-0005-0000-0000-0000D4190000}"/>
    <cellStyle name="Normal 8 2 14 2" xfId="737" xr:uid="{00000000-0005-0000-0000-0000D5190000}"/>
    <cellStyle name="Normal 8 2 14 2 2" xfId="1412" xr:uid="{00000000-0005-0000-0000-0000D6190000}"/>
    <cellStyle name="Normal 8 2 14 2 2 2" xfId="2760" xr:uid="{00000000-0005-0000-0000-0000D7190000}"/>
    <cellStyle name="Normal 8 2 14 2 2 2 2" xfId="5456" xr:uid="{00000000-0005-0000-0000-0000D8190000}"/>
    <cellStyle name="Normal 8 2 14 2 2 2 2 2" xfId="13544" xr:uid="{3875746F-F298-4AD6-AF9D-55F4992C1ACC}"/>
    <cellStyle name="Normal 8 2 14 2 2 2 2 2 2" xfId="29720" xr:uid="{E312A640-3D78-4746-A1B4-3C43D1DB9DAA}"/>
    <cellStyle name="Normal 8 2 14 2 2 2 2 3" xfId="21632" xr:uid="{9241841D-1EED-4282-98E7-E923F44C19B1}"/>
    <cellStyle name="Normal 8 2 14 2 2 2 3" xfId="8150" xr:uid="{00000000-0005-0000-0000-0000D9190000}"/>
    <cellStyle name="Normal 8 2 14 2 2 2 3 2" xfId="16238" xr:uid="{0FDF0972-2927-49FE-A62F-4D4362249FC0}"/>
    <cellStyle name="Normal 8 2 14 2 2 2 3 2 2" xfId="32414" xr:uid="{F21BDE7F-F45C-427F-A774-679ABF0B1748}"/>
    <cellStyle name="Normal 8 2 14 2 2 2 3 3" xfId="24326" xr:uid="{108A58B4-580D-47CC-8912-52780A801D88}"/>
    <cellStyle name="Normal 8 2 14 2 2 2 4" xfId="10848" xr:uid="{5EE49A6C-DB78-4EB1-BE46-2FC2559710DB}"/>
    <cellStyle name="Normal 8 2 14 2 2 2 4 2" xfId="27024" xr:uid="{02FA9940-F188-4BE6-A0FA-812D04C7EC2C}"/>
    <cellStyle name="Normal 8 2 14 2 2 2 5" xfId="18936" xr:uid="{49F8E1DE-0641-48AF-BA2A-E2E59D24A0D4}"/>
    <cellStyle name="Normal 8 2 14 2 2 3" xfId="4109" xr:uid="{00000000-0005-0000-0000-0000DA190000}"/>
    <cellStyle name="Normal 8 2 14 2 2 3 2" xfId="12197" xr:uid="{031FA983-F398-401E-924C-20FB96ED2B7A}"/>
    <cellStyle name="Normal 8 2 14 2 2 3 2 2" xfId="28373" xr:uid="{EC01E261-3F79-47C0-932F-DCA90E2FB221}"/>
    <cellStyle name="Normal 8 2 14 2 2 3 3" xfId="20285" xr:uid="{95217273-4DED-43B5-9904-CC1A08C980D9}"/>
    <cellStyle name="Normal 8 2 14 2 2 4" xfId="6803" xr:uid="{00000000-0005-0000-0000-0000DB190000}"/>
    <cellStyle name="Normal 8 2 14 2 2 4 2" xfId="14891" xr:uid="{715F3AF6-1CAC-4AC6-B9A0-A19B18831D93}"/>
    <cellStyle name="Normal 8 2 14 2 2 4 2 2" xfId="31067" xr:uid="{8908116E-7815-4CB8-BE31-8612520C77B5}"/>
    <cellStyle name="Normal 8 2 14 2 2 4 3" xfId="22979" xr:uid="{50E4AE89-EDE1-4F25-9351-92916A55ADD5}"/>
    <cellStyle name="Normal 8 2 14 2 2 5" xfId="9501" xr:uid="{DC3C1A82-DD7E-4B64-BF89-1FE57B73CBBE}"/>
    <cellStyle name="Normal 8 2 14 2 2 5 2" xfId="25677" xr:uid="{08CCE150-93AF-4DB3-9EDD-8A8391A8383A}"/>
    <cellStyle name="Normal 8 2 14 2 2 6" xfId="17589" xr:uid="{9A3B557B-7454-420F-8452-36BCFE7CBBBC}"/>
    <cellStyle name="Normal 8 2 14 2 3" xfId="2088" xr:uid="{00000000-0005-0000-0000-0000DC190000}"/>
    <cellStyle name="Normal 8 2 14 2 3 2" xfId="4784" xr:uid="{00000000-0005-0000-0000-0000DD190000}"/>
    <cellStyle name="Normal 8 2 14 2 3 2 2" xfId="12872" xr:uid="{97506C95-BF85-4DEF-8724-272134E4B5C2}"/>
    <cellStyle name="Normal 8 2 14 2 3 2 2 2" xfId="29048" xr:uid="{4ED1536D-9A8E-47B4-97D4-D125A9DC9803}"/>
    <cellStyle name="Normal 8 2 14 2 3 2 3" xfId="20960" xr:uid="{AEEAB41F-7C00-4C60-B6C0-E6F61A08506F}"/>
    <cellStyle name="Normal 8 2 14 2 3 3" xfId="7478" xr:uid="{00000000-0005-0000-0000-0000DE190000}"/>
    <cellStyle name="Normal 8 2 14 2 3 3 2" xfId="15566" xr:uid="{CBBC9AB3-3471-454B-94B2-5E3A4570D5B7}"/>
    <cellStyle name="Normal 8 2 14 2 3 3 2 2" xfId="31742" xr:uid="{F949EDDC-789E-4F97-9870-49D0D02488CF}"/>
    <cellStyle name="Normal 8 2 14 2 3 3 3" xfId="23654" xr:uid="{04FC3401-0B0E-48BE-A60C-DB01F0D8B94F}"/>
    <cellStyle name="Normal 8 2 14 2 3 4" xfId="10176" xr:uid="{5D8A7EB0-7CDC-4807-B4C6-36FA62F1BA26}"/>
    <cellStyle name="Normal 8 2 14 2 3 4 2" xfId="26352" xr:uid="{424C927C-6914-458D-993C-357476CB971A}"/>
    <cellStyle name="Normal 8 2 14 2 3 5" xfId="18264" xr:uid="{EED66C81-DBE3-4A88-9E99-912E1715A03C}"/>
    <cellStyle name="Normal 8 2 14 2 4" xfId="3437" xr:uid="{00000000-0005-0000-0000-0000DF190000}"/>
    <cellStyle name="Normal 8 2 14 2 4 2" xfId="11525" xr:uid="{2FCD3053-E31D-4A50-A5E8-D05332B998AD}"/>
    <cellStyle name="Normal 8 2 14 2 4 2 2" xfId="27701" xr:uid="{208A4406-7E87-40B3-ADF4-9D5E48E093B6}"/>
    <cellStyle name="Normal 8 2 14 2 4 3" xfId="19613" xr:uid="{22E14F15-2DD0-4693-A514-D13771C6500C}"/>
    <cellStyle name="Normal 8 2 14 2 5" xfId="6131" xr:uid="{00000000-0005-0000-0000-0000E0190000}"/>
    <cellStyle name="Normal 8 2 14 2 5 2" xfId="14219" xr:uid="{47285F16-9BFD-4AA2-B624-E0016D74C457}"/>
    <cellStyle name="Normal 8 2 14 2 5 2 2" xfId="30395" xr:uid="{F9320E12-7775-404E-A72E-719FC4BD1702}"/>
    <cellStyle name="Normal 8 2 14 2 5 3" xfId="22307" xr:uid="{C7243940-5873-4FC0-88BE-78999F610B30}"/>
    <cellStyle name="Normal 8 2 14 2 6" xfId="8829" xr:uid="{0F4F8CB6-A0AE-4E83-B6EE-79C93E9C6330}"/>
    <cellStyle name="Normal 8 2 14 2 6 2" xfId="25005" xr:uid="{7BEF6732-3840-448A-9CF1-B1468377969B}"/>
    <cellStyle name="Normal 8 2 14 2 7" xfId="16917" xr:uid="{C5FF7E32-EE41-4EB0-8FB3-DF41BE88E48F}"/>
    <cellStyle name="Normal 8 2 14 3" xfId="1076" xr:uid="{00000000-0005-0000-0000-0000E1190000}"/>
    <cellStyle name="Normal 8 2 14 3 2" xfId="2424" xr:uid="{00000000-0005-0000-0000-0000E2190000}"/>
    <cellStyle name="Normal 8 2 14 3 2 2" xfId="5120" xr:uid="{00000000-0005-0000-0000-0000E3190000}"/>
    <cellStyle name="Normal 8 2 14 3 2 2 2" xfId="13208" xr:uid="{C7449402-1BC4-43D2-9899-11A232553856}"/>
    <cellStyle name="Normal 8 2 14 3 2 2 2 2" xfId="29384" xr:uid="{CC44B348-8A4A-42FF-8DA6-1AE7635F161A}"/>
    <cellStyle name="Normal 8 2 14 3 2 2 3" xfId="21296" xr:uid="{6A2BED78-E2CE-4380-AF53-1EE1A97E16F9}"/>
    <cellStyle name="Normal 8 2 14 3 2 3" xfId="7814" xr:uid="{00000000-0005-0000-0000-0000E4190000}"/>
    <cellStyle name="Normal 8 2 14 3 2 3 2" xfId="15902" xr:uid="{F69CA1F6-0537-4443-818A-65749811AAED}"/>
    <cellStyle name="Normal 8 2 14 3 2 3 2 2" xfId="32078" xr:uid="{498B2EFC-B9B3-494C-8BCF-4C73E1BA2D4D}"/>
    <cellStyle name="Normal 8 2 14 3 2 3 3" xfId="23990" xr:uid="{289CB87D-23B8-4E8D-92B2-F0FE1F55119B}"/>
    <cellStyle name="Normal 8 2 14 3 2 4" xfId="10512" xr:uid="{11544D6B-25EB-4C18-845F-C1F4EC73EF97}"/>
    <cellStyle name="Normal 8 2 14 3 2 4 2" xfId="26688" xr:uid="{806001F5-223B-4326-9049-1A6CD7384666}"/>
    <cellStyle name="Normal 8 2 14 3 2 5" xfId="18600" xr:uid="{5F6438BC-EB8B-4E0C-B13C-15958D8C9EC7}"/>
    <cellStyle name="Normal 8 2 14 3 3" xfId="3773" xr:uid="{00000000-0005-0000-0000-0000E5190000}"/>
    <cellStyle name="Normal 8 2 14 3 3 2" xfId="11861" xr:uid="{171EE199-841E-49F9-81CE-E4C49A75D340}"/>
    <cellStyle name="Normal 8 2 14 3 3 2 2" xfId="28037" xr:uid="{6D7ECA61-0785-47F1-9BFE-22CBEBD25695}"/>
    <cellStyle name="Normal 8 2 14 3 3 3" xfId="19949" xr:uid="{34A266F3-CBB8-493D-824E-D03720D31758}"/>
    <cellStyle name="Normal 8 2 14 3 4" xfId="6467" xr:uid="{00000000-0005-0000-0000-0000E6190000}"/>
    <cellStyle name="Normal 8 2 14 3 4 2" xfId="14555" xr:uid="{FDA2899A-C20C-444D-8FF2-F712A8F86B7D}"/>
    <cellStyle name="Normal 8 2 14 3 4 2 2" xfId="30731" xr:uid="{9EC1354F-409A-4C1C-83C8-08D899FE78B2}"/>
    <cellStyle name="Normal 8 2 14 3 4 3" xfId="22643" xr:uid="{222789AC-8DE8-42E4-B703-BC0252A92717}"/>
    <cellStyle name="Normal 8 2 14 3 5" xfId="9165" xr:uid="{C6771D64-B903-486A-805F-DABF14621EF6}"/>
    <cellStyle name="Normal 8 2 14 3 5 2" xfId="25341" xr:uid="{DEDE4014-9E19-4B51-B8E8-BFA8DBB4928A}"/>
    <cellStyle name="Normal 8 2 14 3 6" xfId="17253" xr:uid="{79809A52-5DF5-4ACE-A339-F5DD09267929}"/>
    <cellStyle name="Normal 8 2 14 4" xfId="1752" xr:uid="{00000000-0005-0000-0000-0000E7190000}"/>
    <cellStyle name="Normal 8 2 14 4 2" xfId="4448" xr:uid="{00000000-0005-0000-0000-0000E8190000}"/>
    <cellStyle name="Normal 8 2 14 4 2 2" xfId="12536" xr:uid="{8144C659-CAAD-4437-8001-40183D3756AA}"/>
    <cellStyle name="Normal 8 2 14 4 2 2 2" xfId="28712" xr:uid="{C344C5B4-5E2F-429B-8D70-01DF07875A2D}"/>
    <cellStyle name="Normal 8 2 14 4 2 3" xfId="20624" xr:uid="{43E8C1DD-421E-46A0-9F81-5F18A19361F5}"/>
    <cellStyle name="Normal 8 2 14 4 3" xfId="7142" xr:uid="{00000000-0005-0000-0000-0000E9190000}"/>
    <cellStyle name="Normal 8 2 14 4 3 2" xfId="15230" xr:uid="{7B7A63A7-5A94-44EC-9FC2-8C70E3AC4DF6}"/>
    <cellStyle name="Normal 8 2 14 4 3 2 2" xfId="31406" xr:uid="{410234F5-2C82-4C06-B56C-48CED248FDBC}"/>
    <cellStyle name="Normal 8 2 14 4 3 3" xfId="23318" xr:uid="{AC00E4F3-1581-4F9C-A9D3-65B30D47B6AD}"/>
    <cellStyle name="Normal 8 2 14 4 4" xfId="9840" xr:uid="{E36DB9F7-FE01-4A3B-ACBE-7805E1B3E154}"/>
    <cellStyle name="Normal 8 2 14 4 4 2" xfId="26016" xr:uid="{992EA1EF-2A50-4FF3-AF8F-ECB0668565EC}"/>
    <cellStyle name="Normal 8 2 14 4 5" xfId="17928" xr:uid="{AECD8144-A443-4B94-AE50-9D34A89BDA53}"/>
    <cellStyle name="Normal 8 2 14 5" xfId="3101" xr:uid="{00000000-0005-0000-0000-0000EA190000}"/>
    <cellStyle name="Normal 8 2 14 5 2" xfId="11189" xr:uid="{60B5BB49-7393-445B-8BB2-F55D069CA44E}"/>
    <cellStyle name="Normal 8 2 14 5 2 2" xfId="27365" xr:uid="{D713B851-6C94-4554-8562-6681BACCAADA}"/>
    <cellStyle name="Normal 8 2 14 5 3" xfId="19277" xr:uid="{F1249CDF-459D-41C5-9FF7-2A521B33BCE1}"/>
    <cellStyle name="Normal 8 2 14 6" xfId="5795" xr:uid="{00000000-0005-0000-0000-0000EB190000}"/>
    <cellStyle name="Normal 8 2 14 6 2" xfId="13883" xr:uid="{064351B0-DA13-4526-9366-6EC3549B480D}"/>
    <cellStyle name="Normal 8 2 14 6 2 2" xfId="30059" xr:uid="{11DC3334-2E50-44A1-AD7E-37A4871A35A5}"/>
    <cellStyle name="Normal 8 2 14 6 3" xfId="21971" xr:uid="{D4127000-0186-4560-A77D-6F18DB71437A}"/>
    <cellStyle name="Normal 8 2 14 7" xfId="8493" xr:uid="{3A5876B8-E4AA-4466-B2CF-679EC66D8CAD}"/>
    <cellStyle name="Normal 8 2 14 7 2" xfId="24669" xr:uid="{77CAB00C-23B9-47F1-BD50-CCB19FAC91DB}"/>
    <cellStyle name="Normal 8 2 14 8" xfId="16581" xr:uid="{2D0E5012-01AC-4ECA-B56B-3FBFECF79F8C}"/>
    <cellStyle name="Normal 8 2 15" xfId="341" xr:uid="{00000000-0005-0000-0000-0000EC190000}"/>
    <cellStyle name="Normal 8 2 15 2" xfId="697" xr:uid="{00000000-0005-0000-0000-0000ED190000}"/>
    <cellStyle name="Normal 8 2 15 2 2" xfId="1372" xr:uid="{00000000-0005-0000-0000-0000EE190000}"/>
    <cellStyle name="Normal 8 2 15 2 2 2" xfId="2720" xr:uid="{00000000-0005-0000-0000-0000EF190000}"/>
    <cellStyle name="Normal 8 2 15 2 2 2 2" xfId="5416" xr:uid="{00000000-0005-0000-0000-0000F0190000}"/>
    <cellStyle name="Normal 8 2 15 2 2 2 2 2" xfId="13504" xr:uid="{E10D44B0-62E9-4B00-8DFC-34052133406A}"/>
    <cellStyle name="Normal 8 2 15 2 2 2 2 2 2" xfId="29680" xr:uid="{FEAE74B3-BB47-4DB2-8B25-E73D19502DC1}"/>
    <cellStyle name="Normal 8 2 15 2 2 2 2 3" xfId="21592" xr:uid="{0AE4D2D7-0879-4FBA-87D3-025DA8248940}"/>
    <cellStyle name="Normal 8 2 15 2 2 2 3" xfId="8110" xr:uid="{00000000-0005-0000-0000-0000F1190000}"/>
    <cellStyle name="Normal 8 2 15 2 2 2 3 2" xfId="16198" xr:uid="{75B8DAA1-F044-40B2-A985-6341F6148E6D}"/>
    <cellStyle name="Normal 8 2 15 2 2 2 3 2 2" xfId="32374" xr:uid="{467FF6C1-F646-4073-BA4D-1F06958D1C87}"/>
    <cellStyle name="Normal 8 2 15 2 2 2 3 3" xfId="24286" xr:uid="{CBB459C3-9A4F-4C17-9179-3FFD32BC9E77}"/>
    <cellStyle name="Normal 8 2 15 2 2 2 4" xfId="10808" xr:uid="{CF5914E9-2BC1-4FD9-A1B6-B5FFF2AE6BCA}"/>
    <cellStyle name="Normal 8 2 15 2 2 2 4 2" xfId="26984" xr:uid="{C9A6590D-EC82-44B9-BF99-B86D0E5303EC}"/>
    <cellStyle name="Normal 8 2 15 2 2 2 5" xfId="18896" xr:uid="{6155F495-B67A-4397-9B27-C17073AD479D}"/>
    <cellStyle name="Normal 8 2 15 2 2 3" xfId="4069" xr:uid="{00000000-0005-0000-0000-0000F2190000}"/>
    <cellStyle name="Normal 8 2 15 2 2 3 2" xfId="12157" xr:uid="{EF37AE4A-34C2-4406-A241-ADD12B424FFA}"/>
    <cellStyle name="Normal 8 2 15 2 2 3 2 2" xfId="28333" xr:uid="{0052A558-21D2-4999-8C01-B72EF5912B51}"/>
    <cellStyle name="Normal 8 2 15 2 2 3 3" xfId="20245" xr:uid="{39620172-1CD0-4623-89F0-BBB9E2B0816F}"/>
    <cellStyle name="Normal 8 2 15 2 2 4" xfId="6763" xr:uid="{00000000-0005-0000-0000-0000F3190000}"/>
    <cellStyle name="Normal 8 2 15 2 2 4 2" xfId="14851" xr:uid="{1DFA9366-1D56-4129-8673-215F85A4A701}"/>
    <cellStyle name="Normal 8 2 15 2 2 4 2 2" xfId="31027" xr:uid="{C0D56057-40A5-4977-8E84-2F40A7AE45C9}"/>
    <cellStyle name="Normal 8 2 15 2 2 4 3" xfId="22939" xr:uid="{3FD3B893-F906-4F05-9939-0FE4FE0EEC49}"/>
    <cellStyle name="Normal 8 2 15 2 2 5" xfId="9461" xr:uid="{D2AA6943-5A6C-4D28-89F2-509A40A03912}"/>
    <cellStyle name="Normal 8 2 15 2 2 5 2" xfId="25637" xr:uid="{45182C97-A8B3-4F72-85D0-79134DB0DC87}"/>
    <cellStyle name="Normal 8 2 15 2 2 6" xfId="17549" xr:uid="{1FA241F0-94C0-475A-B06A-6EB3852B2455}"/>
    <cellStyle name="Normal 8 2 15 2 3" xfId="2048" xr:uid="{00000000-0005-0000-0000-0000F4190000}"/>
    <cellStyle name="Normal 8 2 15 2 3 2" xfId="4744" xr:uid="{00000000-0005-0000-0000-0000F5190000}"/>
    <cellStyle name="Normal 8 2 15 2 3 2 2" xfId="12832" xr:uid="{B192CD10-008A-4AF3-9C71-2ADEAA34A769}"/>
    <cellStyle name="Normal 8 2 15 2 3 2 2 2" xfId="29008" xr:uid="{9262BE55-4E01-4C55-B196-ED5BF6ED2685}"/>
    <cellStyle name="Normal 8 2 15 2 3 2 3" xfId="20920" xr:uid="{2936DA50-23DC-4FAD-A474-EA9773FE4112}"/>
    <cellStyle name="Normal 8 2 15 2 3 3" xfId="7438" xr:uid="{00000000-0005-0000-0000-0000F6190000}"/>
    <cellStyle name="Normal 8 2 15 2 3 3 2" xfId="15526" xr:uid="{0D871C74-9791-4DB8-A9F5-36179CA949FF}"/>
    <cellStyle name="Normal 8 2 15 2 3 3 2 2" xfId="31702" xr:uid="{762A9FBC-9385-4474-9577-B984768DC61E}"/>
    <cellStyle name="Normal 8 2 15 2 3 3 3" xfId="23614" xr:uid="{659321DF-58CD-4E1F-9060-11A8791D029C}"/>
    <cellStyle name="Normal 8 2 15 2 3 4" xfId="10136" xr:uid="{895A49D6-596A-4935-BAC9-568D34498F99}"/>
    <cellStyle name="Normal 8 2 15 2 3 4 2" xfId="26312" xr:uid="{AF804340-B15C-495D-B838-3ABF26663909}"/>
    <cellStyle name="Normal 8 2 15 2 3 5" xfId="18224" xr:uid="{F5D59C32-8CD3-4607-A960-5F7BFDC6C77E}"/>
    <cellStyle name="Normal 8 2 15 2 4" xfId="3397" xr:uid="{00000000-0005-0000-0000-0000F7190000}"/>
    <cellStyle name="Normal 8 2 15 2 4 2" xfId="11485" xr:uid="{1F4EB66B-8DE5-4647-9DF7-87026B0AA5B6}"/>
    <cellStyle name="Normal 8 2 15 2 4 2 2" xfId="27661" xr:uid="{1C7BE3A4-A58D-4926-839E-85DAE7817336}"/>
    <cellStyle name="Normal 8 2 15 2 4 3" xfId="19573" xr:uid="{090911DD-E1EC-4EA8-9EFB-D55268BB53EB}"/>
    <cellStyle name="Normal 8 2 15 2 5" xfId="6091" xr:uid="{00000000-0005-0000-0000-0000F8190000}"/>
    <cellStyle name="Normal 8 2 15 2 5 2" xfId="14179" xr:uid="{8C575373-62B4-4E8C-8849-F46E5C115B3F}"/>
    <cellStyle name="Normal 8 2 15 2 5 2 2" xfId="30355" xr:uid="{570189DA-942C-4E03-AC2F-0701A7633467}"/>
    <cellStyle name="Normal 8 2 15 2 5 3" xfId="22267" xr:uid="{3CE98BF6-BA26-48A1-95FD-4FD345A803F1}"/>
    <cellStyle name="Normal 8 2 15 2 6" xfId="8789" xr:uid="{E657B892-F56B-4FCA-AFC9-1B98B7E5444B}"/>
    <cellStyle name="Normal 8 2 15 2 6 2" xfId="24965" xr:uid="{BB505B28-7260-4E3F-A9E3-FE08CD01443A}"/>
    <cellStyle name="Normal 8 2 15 2 7" xfId="16877" xr:uid="{6801308C-F4A2-48D1-A40D-2B5BC71C20FE}"/>
    <cellStyle name="Normal 8 2 15 3" xfId="1036" xr:uid="{00000000-0005-0000-0000-0000F9190000}"/>
    <cellStyle name="Normal 8 2 15 3 2" xfId="2384" xr:uid="{00000000-0005-0000-0000-0000FA190000}"/>
    <cellStyle name="Normal 8 2 15 3 2 2" xfId="5080" xr:uid="{00000000-0005-0000-0000-0000FB190000}"/>
    <cellStyle name="Normal 8 2 15 3 2 2 2" xfId="13168" xr:uid="{B52AA5AE-5E57-40ED-9EF0-83756C4B2FF9}"/>
    <cellStyle name="Normal 8 2 15 3 2 2 2 2" xfId="29344" xr:uid="{308401C8-C99B-49BA-AD4F-CC60D2813180}"/>
    <cellStyle name="Normal 8 2 15 3 2 2 3" xfId="21256" xr:uid="{AEC5BBD8-4AC5-4BF9-A3CF-939B50652A01}"/>
    <cellStyle name="Normal 8 2 15 3 2 3" xfId="7774" xr:uid="{00000000-0005-0000-0000-0000FC190000}"/>
    <cellStyle name="Normal 8 2 15 3 2 3 2" xfId="15862" xr:uid="{8057889C-5381-40E4-B1D5-DC1EC5642E8B}"/>
    <cellStyle name="Normal 8 2 15 3 2 3 2 2" xfId="32038" xr:uid="{0FA39CAE-4A89-4DED-8397-A362A759558C}"/>
    <cellStyle name="Normal 8 2 15 3 2 3 3" xfId="23950" xr:uid="{8CBC0293-348D-47E4-80F0-8CEE243BF457}"/>
    <cellStyle name="Normal 8 2 15 3 2 4" xfId="10472" xr:uid="{870CFC2A-DED6-41A8-A05F-DC735E806C0E}"/>
    <cellStyle name="Normal 8 2 15 3 2 4 2" xfId="26648" xr:uid="{7D0B613F-F8FF-4DFA-BAC7-8F6C195193B2}"/>
    <cellStyle name="Normal 8 2 15 3 2 5" xfId="18560" xr:uid="{872FBC63-0B33-4A88-945D-BC988E2588A5}"/>
    <cellStyle name="Normal 8 2 15 3 3" xfId="3733" xr:uid="{00000000-0005-0000-0000-0000FD190000}"/>
    <cellStyle name="Normal 8 2 15 3 3 2" xfId="11821" xr:uid="{4F1CFD03-ECF8-407F-8B33-544D69506911}"/>
    <cellStyle name="Normal 8 2 15 3 3 2 2" xfId="27997" xr:uid="{DDD50EE9-C769-41D0-98CB-B69A1C5A9C9F}"/>
    <cellStyle name="Normal 8 2 15 3 3 3" xfId="19909" xr:uid="{F58C39DE-6605-4DE0-9AE8-63094ECE695B}"/>
    <cellStyle name="Normal 8 2 15 3 4" xfId="6427" xr:uid="{00000000-0005-0000-0000-0000FE190000}"/>
    <cellStyle name="Normal 8 2 15 3 4 2" xfId="14515" xr:uid="{DF99B98B-9E0E-451D-ADCB-3A5AA72CF258}"/>
    <cellStyle name="Normal 8 2 15 3 4 2 2" xfId="30691" xr:uid="{9810E26F-8D5C-48D6-B826-4FDB35242F51}"/>
    <cellStyle name="Normal 8 2 15 3 4 3" xfId="22603" xr:uid="{10384224-1318-46B3-BC80-804138D2701B}"/>
    <cellStyle name="Normal 8 2 15 3 5" xfId="9125" xr:uid="{2AEE24B7-6032-4FE9-915D-2C9E4DBD984A}"/>
    <cellStyle name="Normal 8 2 15 3 5 2" xfId="25301" xr:uid="{A53F36A8-7863-4D9B-8A5B-E427525D7819}"/>
    <cellStyle name="Normal 8 2 15 3 6" xfId="17213" xr:uid="{6A11186E-2314-4970-851E-FDB9931F2877}"/>
    <cellStyle name="Normal 8 2 15 4" xfId="1712" xr:uid="{00000000-0005-0000-0000-0000FF190000}"/>
    <cellStyle name="Normal 8 2 15 4 2" xfId="4408" xr:uid="{00000000-0005-0000-0000-0000001A0000}"/>
    <cellStyle name="Normal 8 2 15 4 2 2" xfId="12496" xr:uid="{644581C4-0624-4F77-90A5-BCEB0A3171BF}"/>
    <cellStyle name="Normal 8 2 15 4 2 2 2" xfId="28672" xr:uid="{2588016C-AF25-4DEF-8F8E-668C105D466C}"/>
    <cellStyle name="Normal 8 2 15 4 2 3" xfId="20584" xr:uid="{B30D3B07-9E0A-4D10-AF47-14DF4FB0F3BF}"/>
    <cellStyle name="Normal 8 2 15 4 3" xfId="7102" xr:uid="{00000000-0005-0000-0000-0000011A0000}"/>
    <cellStyle name="Normal 8 2 15 4 3 2" xfId="15190" xr:uid="{766152B5-3BAF-4348-BFD0-3824C1548E24}"/>
    <cellStyle name="Normal 8 2 15 4 3 2 2" xfId="31366" xr:uid="{82EA422D-A5AD-4FC1-8257-70C5D234130A}"/>
    <cellStyle name="Normal 8 2 15 4 3 3" xfId="23278" xr:uid="{F848D03D-4276-4637-8353-EA2005E1C726}"/>
    <cellStyle name="Normal 8 2 15 4 4" xfId="9800" xr:uid="{DBDB4BBD-F188-4ECE-83F6-94F4616EA376}"/>
    <cellStyle name="Normal 8 2 15 4 4 2" xfId="25976" xr:uid="{1DD2E9D0-F191-461B-913A-14670D1D9C90}"/>
    <cellStyle name="Normal 8 2 15 4 5" xfId="17888" xr:uid="{961AE8B5-19C1-4C05-8B6E-60818BF18442}"/>
    <cellStyle name="Normal 8 2 15 5" xfId="3061" xr:uid="{00000000-0005-0000-0000-0000021A0000}"/>
    <cellStyle name="Normal 8 2 15 5 2" xfId="11149" xr:uid="{8F5222CD-138E-4130-A67B-141CCB0951AB}"/>
    <cellStyle name="Normal 8 2 15 5 2 2" xfId="27325" xr:uid="{9AE55E33-16E1-4D20-A436-26439E6024FB}"/>
    <cellStyle name="Normal 8 2 15 5 3" xfId="19237" xr:uid="{899E4FBB-FB48-45AE-8AF7-66482865AC4A}"/>
    <cellStyle name="Normal 8 2 15 6" xfId="5755" xr:uid="{00000000-0005-0000-0000-0000031A0000}"/>
    <cellStyle name="Normal 8 2 15 6 2" xfId="13843" xr:uid="{EB513F2D-7F60-43F8-A5D0-1F68F0F9CC8D}"/>
    <cellStyle name="Normal 8 2 15 6 2 2" xfId="30019" xr:uid="{F52BADAF-739F-4A9F-8C86-5249EB712905}"/>
    <cellStyle name="Normal 8 2 15 6 3" xfId="21931" xr:uid="{D1579BD2-C21D-4F78-B44D-F90D4C49FC19}"/>
    <cellStyle name="Normal 8 2 15 7" xfId="8453" xr:uid="{D08AAAC1-9764-4016-9DE1-6DD73CC1F98A}"/>
    <cellStyle name="Normal 8 2 15 7 2" xfId="24629" xr:uid="{DC0005DC-51AD-42D3-BEE1-046CEE2B61D7}"/>
    <cellStyle name="Normal 8 2 15 8" xfId="16541" xr:uid="{9C8BC7BB-1EBD-477D-8334-8BA58BEA5473}"/>
    <cellStyle name="Normal 8 2 16" xfId="420" xr:uid="{00000000-0005-0000-0000-0000041A0000}"/>
    <cellStyle name="Normal 8 2 16 2" xfId="765" xr:uid="{00000000-0005-0000-0000-0000051A0000}"/>
    <cellStyle name="Normal 8 2 16 2 2" xfId="1440" xr:uid="{00000000-0005-0000-0000-0000061A0000}"/>
    <cellStyle name="Normal 8 2 16 2 2 2" xfId="2788" xr:uid="{00000000-0005-0000-0000-0000071A0000}"/>
    <cellStyle name="Normal 8 2 16 2 2 2 2" xfId="5484" xr:uid="{00000000-0005-0000-0000-0000081A0000}"/>
    <cellStyle name="Normal 8 2 16 2 2 2 2 2" xfId="13572" xr:uid="{11E19110-D9B8-46D6-B9A9-FB933B943E56}"/>
    <cellStyle name="Normal 8 2 16 2 2 2 2 2 2" xfId="29748" xr:uid="{B887D11F-67D1-4B0F-9BDA-5B8E182C83BA}"/>
    <cellStyle name="Normal 8 2 16 2 2 2 2 3" xfId="21660" xr:uid="{B3D4C86C-680E-45C4-A828-02DB95E09877}"/>
    <cellStyle name="Normal 8 2 16 2 2 2 3" xfId="8178" xr:uid="{00000000-0005-0000-0000-0000091A0000}"/>
    <cellStyle name="Normal 8 2 16 2 2 2 3 2" xfId="16266" xr:uid="{0681C81F-896D-4931-A9AF-E956AE7EC213}"/>
    <cellStyle name="Normal 8 2 16 2 2 2 3 2 2" xfId="32442" xr:uid="{9B9A8FDE-2D71-433F-AC95-B318CF9F8E7D}"/>
    <cellStyle name="Normal 8 2 16 2 2 2 3 3" xfId="24354" xr:uid="{EFDC39EF-8BDF-473F-A35C-DC3F8656497E}"/>
    <cellStyle name="Normal 8 2 16 2 2 2 4" xfId="10876" xr:uid="{FA6796FB-E319-4C4E-97AF-0B9DA9E6F22F}"/>
    <cellStyle name="Normal 8 2 16 2 2 2 4 2" xfId="27052" xr:uid="{FF749676-475F-4F33-B63D-B01D360F1C8F}"/>
    <cellStyle name="Normal 8 2 16 2 2 2 5" xfId="18964" xr:uid="{B52A2C90-5092-4281-9CFC-1A23FC931CD3}"/>
    <cellStyle name="Normal 8 2 16 2 2 3" xfId="4137" xr:uid="{00000000-0005-0000-0000-00000A1A0000}"/>
    <cellStyle name="Normal 8 2 16 2 2 3 2" xfId="12225" xr:uid="{69F6C8AE-F698-4CC0-BD64-8386E68C47CD}"/>
    <cellStyle name="Normal 8 2 16 2 2 3 2 2" xfId="28401" xr:uid="{7A563ADE-D405-4172-8C1F-D5973C114F5B}"/>
    <cellStyle name="Normal 8 2 16 2 2 3 3" xfId="20313" xr:uid="{C5EA7DF5-D100-40E4-BA85-5B1BF89BED5A}"/>
    <cellStyle name="Normal 8 2 16 2 2 4" xfId="6831" xr:uid="{00000000-0005-0000-0000-00000B1A0000}"/>
    <cellStyle name="Normal 8 2 16 2 2 4 2" xfId="14919" xr:uid="{8AE9E761-09E1-45D3-84E8-851B6508A85F}"/>
    <cellStyle name="Normal 8 2 16 2 2 4 2 2" xfId="31095" xr:uid="{F39A1EDD-4622-4E28-87CE-900124FB510F}"/>
    <cellStyle name="Normal 8 2 16 2 2 4 3" xfId="23007" xr:uid="{40AF7DD1-CD7B-4115-9189-772017DF6A77}"/>
    <cellStyle name="Normal 8 2 16 2 2 5" xfId="9529" xr:uid="{7234E9AB-6598-4557-96B6-80943C12AC77}"/>
    <cellStyle name="Normal 8 2 16 2 2 5 2" xfId="25705" xr:uid="{28B934C7-B0CF-41EB-A767-39697A73387D}"/>
    <cellStyle name="Normal 8 2 16 2 2 6" xfId="17617" xr:uid="{6D68FC14-8F9C-482F-8E81-BCA5F75D0C2F}"/>
    <cellStyle name="Normal 8 2 16 2 3" xfId="2116" xr:uid="{00000000-0005-0000-0000-00000C1A0000}"/>
    <cellStyle name="Normal 8 2 16 2 3 2" xfId="4812" xr:uid="{00000000-0005-0000-0000-00000D1A0000}"/>
    <cellStyle name="Normal 8 2 16 2 3 2 2" xfId="12900" xr:uid="{9287CB21-3B2F-47C0-9C41-76D395C85143}"/>
    <cellStyle name="Normal 8 2 16 2 3 2 2 2" xfId="29076" xr:uid="{576E3215-4954-4A5F-9A4A-01444382A284}"/>
    <cellStyle name="Normal 8 2 16 2 3 2 3" xfId="20988" xr:uid="{1FC0FE50-AC02-421F-BDF4-6D202B424692}"/>
    <cellStyle name="Normal 8 2 16 2 3 3" xfId="7506" xr:uid="{00000000-0005-0000-0000-00000E1A0000}"/>
    <cellStyle name="Normal 8 2 16 2 3 3 2" xfId="15594" xr:uid="{64C36F4F-7123-49F7-B089-19012E30149E}"/>
    <cellStyle name="Normal 8 2 16 2 3 3 2 2" xfId="31770" xr:uid="{6187F77A-E873-425E-B0C2-0FED9240F9DD}"/>
    <cellStyle name="Normal 8 2 16 2 3 3 3" xfId="23682" xr:uid="{5147A2A6-0FD7-4187-9036-B8471E780F63}"/>
    <cellStyle name="Normal 8 2 16 2 3 4" xfId="10204" xr:uid="{714D3B1F-207C-451D-B663-6D6F650149EC}"/>
    <cellStyle name="Normal 8 2 16 2 3 4 2" xfId="26380" xr:uid="{AA6E4B0B-6113-4D3A-BDAD-A28355944EBE}"/>
    <cellStyle name="Normal 8 2 16 2 3 5" xfId="18292" xr:uid="{D58563E6-8075-46F6-82C9-30A97644FEDD}"/>
    <cellStyle name="Normal 8 2 16 2 4" xfId="3465" xr:uid="{00000000-0005-0000-0000-00000F1A0000}"/>
    <cellStyle name="Normal 8 2 16 2 4 2" xfId="11553" xr:uid="{32583313-8FDB-4AED-9C6A-7D01CBC0733B}"/>
    <cellStyle name="Normal 8 2 16 2 4 2 2" xfId="27729" xr:uid="{4DC1E978-7389-41DE-B706-31D3E399183B}"/>
    <cellStyle name="Normal 8 2 16 2 4 3" xfId="19641" xr:uid="{D8E36D4D-6BA5-4A20-AB26-93CF7985DB4C}"/>
    <cellStyle name="Normal 8 2 16 2 5" xfId="6159" xr:uid="{00000000-0005-0000-0000-0000101A0000}"/>
    <cellStyle name="Normal 8 2 16 2 5 2" xfId="14247" xr:uid="{D7DCAEF9-7521-4472-AE1C-BF1913D01F99}"/>
    <cellStyle name="Normal 8 2 16 2 5 2 2" xfId="30423" xr:uid="{A3EA5DFB-9FBD-4C1D-B424-091963F2063F}"/>
    <cellStyle name="Normal 8 2 16 2 5 3" xfId="22335" xr:uid="{0E6BB1F9-1736-4BF8-A16A-D0AB1E3A90BE}"/>
    <cellStyle name="Normal 8 2 16 2 6" xfId="8857" xr:uid="{B30D85DB-9E38-4095-9F9A-235B9021F744}"/>
    <cellStyle name="Normal 8 2 16 2 6 2" xfId="25033" xr:uid="{AB4DE157-9B6B-4235-99ED-67F0485D778B}"/>
    <cellStyle name="Normal 8 2 16 2 7" xfId="16945" xr:uid="{2FB08BBF-8560-4F74-A279-B9A4D6730C47}"/>
    <cellStyle name="Normal 8 2 16 3" xfId="1104" xr:uid="{00000000-0005-0000-0000-0000111A0000}"/>
    <cellStyle name="Normal 8 2 16 3 2" xfId="2452" xr:uid="{00000000-0005-0000-0000-0000121A0000}"/>
    <cellStyle name="Normal 8 2 16 3 2 2" xfId="5148" xr:uid="{00000000-0005-0000-0000-0000131A0000}"/>
    <cellStyle name="Normal 8 2 16 3 2 2 2" xfId="13236" xr:uid="{3B5555A1-E9F4-4E79-BA8C-34A6F61B0068}"/>
    <cellStyle name="Normal 8 2 16 3 2 2 2 2" xfId="29412" xr:uid="{A81C556F-519D-492C-BF92-5C58CFD31F9D}"/>
    <cellStyle name="Normal 8 2 16 3 2 2 3" xfId="21324" xr:uid="{35424BFE-22EF-4751-A38C-66EB98AE75E4}"/>
    <cellStyle name="Normal 8 2 16 3 2 3" xfId="7842" xr:uid="{00000000-0005-0000-0000-0000141A0000}"/>
    <cellStyle name="Normal 8 2 16 3 2 3 2" xfId="15930" xr:uid="{7E15B684-34CD-4C41-BE24-03F7EE3B0102}"/>
    <cellStyle name="Normal 8 2 16 3 2 3 2 2" xfId="32106" xr:uid="{18B2995C-5961-47F7-AE20-BD5AC4F07FCB}"/>
    <cellStyle name="Normal 8 2 16 3 2 3 3" xfId="24018" xr:uid="{540164BB-5E9C-4EDF-953E-E1B0C1547E55}"/>
    <cellStyle name="Normal 8 2 16 3 2 4" xfId="10540" xr:uid="{28FF8CD6-4106-4A47-9600-07D402BF14F4}"/>
    <cellStyle name="Normal 8 2 16 3 2 4 2" xfId="26716" xr:uid="{A3DE9870-8EFB-4B21-856D-D826D9056408}"/>
    <cellStyle name="Normal 8 2 16 3 2 5" xfId="18628" xr:uid="{824473C2-2C36-4BF2-BA57-51FC883D5E02}"/>
    <cellStyle name="Normal 8 2 16 3 3" xfId="3801" xr:uid="{00000000-0005-0000-0000-0000151A0000}"/>
    <cellStyle name="Normal 8 2 16 3 3 2" xfId="11889" xr:uid="{92F1797F-E4F5-431D-BF23-AEEECC34F437}"/>
    <cellStyle name="Normal 8 2 16 3 3 2 2" xfId="28065" xr:uid="{AA1B78A7-268D-4D6E-A408-B112D634C5D1}"/>
    <cellStyle name="Normal 8 2 16 3 3 3" xfId="19977" xr:uid="{E0536F13-D04A-46F3-ADE6-034AFBBB0A7D}"/>
    <cellStyle name="Normal 8 2 16 3 4" xfId="6495" xr:uid="{00000000-0005-0000-0000-0000161A0000}"/>
    <cellStyle name="Normal 8 2 16 3 4 2" xfId="14583" xr:uid="{CE4A66C1-3AFB-42A0-8190-5725075647C6}"/>
    <cellStyle name="Normal 8 2 16 3 4 2 2" xfId="30759" xr:uid="{10CF4300-1B2C-4081-9A6B-C01894CDB93D}"/>
    <cellStyle name="Normal 8 2 16 3 4 3" xfId="22671" xr:uid="{04DAA2F9-2C5F-4169-9BCA-3456410BA639}"/>
    <cellStyle name="Normal 8 2 16 3 5" xfId="9193" xr:uid="{06FBA9BA-F7FE-4A07-B490-5DF3E236B808}"/>
    <cellStyle name="Normal 8 2 16 3 5 2" xfId="25369" xr:uid="{215E51A6-A6F1-4EA2-BC68-F430E8D99F0A}"/>
    <cellStyle name="Normal 8 2 16 3 6" xfId="17281" xr:uid="{CB1D3E02-F3DB-457F-A0C3-2E54BA0645F7}"/>
    <cellStyle name="Normal 8 2 16 4" xfId="1780" xr:uid="{00000000-0005-0000-0000-0000171A0000}"/>
    <cellStyle name="Normal 8 2 16 4 2" xfId="4476" xr:uid="{00000000-0005-0000-0000-0000181A0000}"/>
    <cellStyle name="Normal 8 2 16 4 2 2" xfId="12564" xr:uid="{F8E6DAF7-8114-42FD-A140-3609B3E8DC25}"/>
    <cellStyle name="Normal 8 2 16 4 2 2 2" xfId="28740" xr:uid="{45F83985-CE58-4147-98FF-9E346D7AB73A}"/>
    <cellStyle name="Normal 8 2 16 4 2 3" xfId="20652" xr:uid="{16B7478F-891C-45B2-B846-ADBDE1C1B85B}"/>
    <cellStyle name="Normal 8 2 16 4 3" xfId="7170" xr:uid="{00000000-0005-0000-0000-0000191A0000}"/>
    <cellStyle name="Normal 8 2 16 4 3 2" xfId="15258" xr:uid="{B44D16A5-65FF-45F3-8ED0-9F64177680BA}"/>
    <cellStyle name="Normal 8 2 16 4 3 2 2" xfId="31434" xr:uid="{86910EE4-E9FD-4B52-B35F-18BC8E713573}"/>
    <cellStyle name="Normal 8 2 16 4 3 3" xfId="23346" xr:uid="{29C19051-B2C4-4F7F-AC31-0B17CD1B20DF}"/>
    <cellStyle name="Normal 8 2 16 4 4" xfId="9868" xr:uid="{F2E0798D-A3A3-4BB9-B660-908F961DE977}"/>
    <cellStyle name="Normal 8 2 16 4 4 2" xfId="26044" xr:uid="{432A117E-1AB9-4C47-BB64-81B5F6CC11D8}"/>
    <cellStyle name="Normal 8 2 16 4 5" xfId="17956" xr:uid="{5336D6AA-B725-4F73-9C85-BC1406A7B286}"/>
    <cellStyle name="Normal 8 2 16 5" xfId="3129" xr:uid="{00000000-0005-0000-0000-00001A1A0000}"/>
    <cellStyle name="Normal 8 2 16 5 2" xfId="11217" xr:uid="{2D17E4FC-07C2-4FBD-89C0-2E96E37747D0}"/>
    <cellStyle name="Normal 8 2 16 5 2 2" xfId="27393" xr:uid="{8D8402E7-6531-4631-9FC9-B7244FC2C729}"/>
    <cellStyle name="Normal 8 2 16 5 3" xfId="19305" xr:uid="{97225027-7724-4487-A04A-05C4A31C5160}"/>
    <cellStyle name="Normal 8 2 16 6" xfId="5823" xr:uid="{00000000-0005-0000-0000-00001B1A0000}"/>
    <cellStyle name="Normal 8 2 16 6 2" xfId="13911" xr:uid="{0AFDEB4D-B92F-4B83-AC28-CF21B2A17CE7}"/>
    <cellStyle name="Normal 8 2 16 6 2 2" xfId="30087" xr:uid="{4443C340-E93B-4E98-A13E-28886E554AFF}"/>
    <cellStyle name="Normal 8 2 16 6 3" xfId="21999" xr:uid="{A6E5C49D-26D4-4752-BC0E-30A9B4202273}"/>
    <cellStyle name="Normal 8 2 16 7" xfId="8521" xr:uid="{8834DE8A-04B6-4002-BBDD-01AE2E3F92E9}"/>
    <cellStyle name="Normal 8 2 16 7 2" xfId="24697" xr:uid="{1D929DDC-6FD3-45C8-B64F-3EF7BB48B4F9}"/>
    <cellStyle name="Normal 8 2 16 8" xfId="16609" xr:uid="{ABD2BD79-22ED-4162-8AD7-8C6254DF34C3}"/>
    <cellStyle name="Normal 8 2 17" xfId="452" xr:uid="{00000000-0005-0000-0000-00001C1A0000}"/>
    <cellStyle name="Normal 8 2 17 2" xfId="1127" xr:uid="{00000000-0005-0000-0000-00001D1A0000}"/>
    <cellStyle name="Normal 8 2 17 2 2" xfId="2475" xr:uid="{00000000-0005-0000-0000-00001E1A0000}"/>
    <cellStyle name="Normal 8 2 17 2 2 2" xfId="5171" xr:uid="{00000000-0005-0000-0000-00001F1A0000}"/>
    <cellStyle name="Normal 8 2 17 2 2 2 2" xfId="13259" xr:uid="{8FA562FA-D10D-4694-9C14-649159C1F42B}"/>
    <cellStyle name="Normal 8 2 17 2 2 2 2 2" xfId="29435" xr:uid="{44750F4E-6820-4146-9946-02B78FBC4951}"/>
    <cellStyle name="Normal 8 2 17 2 2 2 3" xfId="21347" xr:uid="{4D12C820-2565-4A06-B72B-7AEB14203E60}"/>
    <cellStyle name="Normal 8 2 17 2 2 3" xfId="7865" xr:uid="{00000000-0005-0000-0000-0000201A0000}"/>
    <cellStyle name="Normal 8 2 17 2 2 3 2" xfId="15953" xr:uid="{E7B9AFD7-A8E3-4A64-9C48-BD596BDCA3FB}"/>
    <cellStyle name="Normal 8 2 17 2 2 3 2 2" xfId="32129" xr:uid="{EAC446CA-6076-4215-9264-6DE076587287}"/>
    <cellStyle name="Normal 8 2 17 2 2 3 3" xfId="24041" xr:uid="{BCCC81B6-E496-4381-A537-EEC6045C84BA}"/>
    <cellStyle name="Normal 8 2 17 2 2 4" xfId="10563" xr:uid="{48EAE673-4F02-4E2E-A2E2-957B5392256E}"/>
    <cellStyle name="Normal 8 2 17 2 2 4 2" xfId="26739" xr:uid="{26A2A65F-8BFE-42B8-B6F2-7BF2005D838B}"/>
    <cellStyle name="Normal 8 2 17 2 2 5" xfId="18651" xr:uid="{B60BC198-3851-46EC-9EA5-245F2150CC09}"/>
    <cellStyle name="Normal 8 2 17 2 3" xfId="3824" xr:uid="{00000000-0005-0000-0000-0000211A0000}"/>
    <cellStyle name="Normal 8 2 17 2 3 2" xfId="11912" xr:uid="{D6D9BEAF-3816-43DF-8FF3-75CB78A98457}"/>
    <cellStyle name="Normal 8 2 17 2 3 2 2" xfId="28088" xr:uid="{B473F428-F8CC-47DD-A3CB-B1293140F167}"/>
    <cellStyle name="Normal 8 2 17 2 3 3" xfId="20000" xr:uid="{B64D88A7-DE8A-4F1B-8FD5-ADF7075D93DD}"/>
    <cellStyle name="Normal 8 2 17 2 4" xfId="6518" xr:uid="{00000000-0005-0000-0000-0000221A0000}"/>
    <cellStyle name="Normal 8 2 17 2 4 2" xfId="14606" xr:uid="{055EA1B6-246D-4CAE-90A0-9F65C4CCD376}"/>
    <cellStyle name="Normal 8 2 17 2 4 2 2" xfId="30782" xr:uid="{FBD7066C-7DA3-4A5D-A731-C3BEDD736C83}"/>
    <cellStyle name="Normal 8 2 17 2 4 3" xfId="22694" xr:uid="{0200AC7B-9979-49E9-ADF0-586B6D2A3BFB}"/>
    <cellStyle name="Normal 8 2 17 2 5" xfId="9216" xr:uid="{87C53FBC-ABF8-4446-AB95-396362E90DBC}"/>
    <cellStyle name="Normal 8 2 17 2 5 2" xfId="25392" xr:uid="{347771C1-7DB0-4A06-8A40-3CD6219D237E}"/>
    <cellStyle name="Normal 8 2 17 2 6" xfId="17304" xr:uid="{C9D91FCF-939A-4448-A00B-F1AD25949218}"/>
    <cellStyle name="Normal 8 2 17 3" xfId="1803" xr:uid="{00000000-0005-0000-0000-0000231A0000}"/>
    <cellStyle name="Normal 8 2 17 3 2" xfId="4499" xr:uid="{00000000-0005-0000-0000-0000241A0000}"/>
    <cellStyle name="Normal 8 2 17 3 2 2" xfId="12587" xr:uid="{2F8098AF-8684-47AE-BDA1-248D2CE9C7B6}"/>
    <cellStyle name="Normal 8 2 17 3 2 2 2" xfId="28763" xr:uid="{604BC5F8-1DEE-44D1-87E8-CCFBB8FC38B6}"/>
    <cellStyle name="Normal 8 2 17 3 2 3" xfId="20675" xr:uid="{0DCC23A5-5CD6-41FC-B77D-9EAF09D088FA}"/>
    <cellStyle name="Normal 8 2 17 3 3" xfId="7193" xr:uid="{00000000-0005-0000-0000-0000251A0000}"/>
    <cellStyle name="Normal 8 2 17 3 3 2" xfId="15281" xr:uid="{C1D38892-5069-40BE-B14C-02A8B28A2105}"/>
    <cellStyle name="Normal 8 2 17 3 3 2 2" xfId="31457" xr:uid="{F2081220-9F04-49B3-98C5-EC1AE7DEA29E}"/>
    <cellStyle name="Normal 8 2 17 3 3 3" xfId="23369" xr:uid="{DB5894B4-50EA-463F-8E97-0D2039F1F168}"/>
    <cellStyle name="Normal 8 2 17 3 4" xfId="9891" xr:uid="{2A60419F-83F6-4652-AE1F-744021732E92}"/>
    <cellStyle name="Normal 8 2 17 3 4 2" xfId="26067" xr:uid="{8A1CC7CB-EFC0-4153-9A95-16D369462E00}"/>
    <cellStyle name="Normal 8 2 17 3 5" xfId="17979" xr:uid="{75CDFBB2-78E8-45CE-AA56-AD6CFBFCEEE7}"/>
    <cellStyle name="Normal 8 2 17 4" xfId="3152" xr:uid="{00000000-0005-0000-0000-0000261A0000}"/>
    <cellStyle name="Normal 8 2 17 4 2" xfId="11240" xr:uid="{FBF53C68-62D8-40B9-9BFB-C197ACC9918E}"/>
    <cellStyle name="Normal 8 2 17 4 2 2" xfId="27416" xr:uid="{E1F29C2C-1B3F-4E71-B94B-8889C5921AB8}"/>
    <cellStyle name="Normal 8 2 17 4 3" xfId="19328" xr:uid="{2AE57EE4-F9C3-4AE1-A89C-783375F9AE9F}"/>
    <cellStyle name="Normal 8 2 17 5" xfId="5846" xr:uid="{00000000-0005-0000-0000-0000271A0000}"/>
    <cellStyle name="Normal 8 2 17 5 2" xfId="13934" xr:uid="{E898CC94-097E-47F0-B7FF-3AD87A2957FE}"/>
    <cellStyle name="Normal 8 2 17 5 2 2" xfId="30110" xr:uid="{606B8941-54F6-4CDF-AF5E-64C25132EB51}"/>
    <cellStyle name="Normal 8 2 17 5 3" xfId="22022" xr:uid="{A822229B-9168-41FD-ADCA-CC9E400D7096}"/>
    <cellStyle name="Normal 8 2 17 6" xfId="8544" xr:uid="{B3091DC1-7622-46B7-A860-548652DAED08}"/>
    <cellStyle name="Normal 8 2 17 6 2" xfId="24720" xr:uid="{D8C22B7A-8F1C-4298-B19E-F2C7CC59233B}"/>
    <cellStyle name="Normal 8 2 17 7" xfId="16632" xr:uid="{D0731C45-73D8-4B7D-85AA-E8CD05B54C16}"/>
    <cellStyle name="Normal 8 2 18" xfId="791" xr:uid="{00000000-0005-0000-0000-0000281A0000}"/>
    <cellStyle name="Normal 8 2 18 2" xfId="2139" xr:uid="{00000000-0005-0000-0000-0000291A0000}"/>
    <cellStyle name="Normal 8 2 18 2 2" xfId="4835" xr:uid="{00000000-0005-0000-0000-00002A1A0000}"/>
    <cellStyle name="Normal 8 2 18 2 2 2" xfId="12923" xr:uid="{73B15DDA-4F2B-422B-87A9-B1897B9EE90B}"/>
    <cellStyle name="Normal 8 2 18 2 2 2 2" xfId="29099" xr:uid="{ED2E7CE3-9A01-48B9-9C3A-6BFFC555B82D}"/>
    <cellStyle name="Normal 8 2 18 2 2 3" xfId="21011" xr:uid="{81C90DDA-2C8D-4EDD-B287-42059A92316A}"/>
    <cellStyle name="Normal 8 2 18 2 3" xfId="7529" xr:uid="{00000000-0005-0000-0000-00002B1A0000}"/>
    <cellStyle name="Normal 8 2 18 2 3 2" xfId="15617" xr:uid="{8088F6D5-8A7F-4C16-9904-ADA9B79C7112}"/>
    <cellStyle name="Normal 8 2 18 2 3 2 2" xfId="31793" xr:uid="{E0932A93-3DEC-4043-85D3-A7AC765DEC10}"/>
    <cellStyle name="Normal 8 2 18 2 3 3" xfId="23705" xr:uid="{BEE0A7B3-79CF-456D-B709-08FB0E750766}"/>
    <cellStyle name="Normal 8 2 18 2 4" xfId="10227" xr:uid="{EA7E3D45-872A-49AA-B295-6C3D19E709A5}"/>
    <cellStyle name="Normal 8 2 18 2 4 2" xfId="26403" xr:uid="{3A9E86C7-0DD5-4C15-B68E-FED0EEC528DC}"/>
    <cellStyle name="Normal 8 2 18 2 5" xfId="18315" xr:uid="{60B5E3D9-0162-40F8-9303-44CDCC7A0499}"/>
    <cellStyle name="Normal 8 2 18 3" xfId="3488" xr:uid="{00000000-0005-0000-0000-00002C1A0000}"/>
    <cellStyle name="Normal 8 2 18 3 2" xfId="11576" xr:uid="{FE18E710-1887-4244-A60A-68FCD02BA50D}"/>
    <cellStyle name="Normal 8 2 18 3 2 2" xfId="27752" xr:uid="{C866328C-323D-48F5-88B7-7BA49866150A}"/>
    <cellStyle name="Normal 8 2 18 3 3" xfId="19664" xr:uid="{F0733598-78AB-4C80-BAA6-9A5940232EDB}"/>
    <cellStyle name="Normal 8 2 18 4" xfId="6182" xr:uid="{00000000-0005-0000-0000-00002D1A0000}"/>
    <cellStyle name="Normal 8 2 18 4 2" xfId="14270" xr:uid="{2018BABA-4D99-4B5F-9FCA-4D6878DA3021}"/>
    <cellStyle name="Normal 8 2 18 4 2 2" xfId="30446" xr:uid="{4F429DC8-1D50-4B7A-B8FB-7ACB2679262D}"/>
    <cellStyle name="Normal 8 2 18 4 3" xfId="22358" xr:uid="{9EFBADC1-05B3-4F0C-96AB-09DC850284BD}"/>
    <cellStyle name="Normal 8 2 18 5" xfId="8880" xr:uid="{3E1E8362-1153-4215-9954-3B25E6E5763F}"/>
    <cellStyle name="Normal 8 2 18 5 2" xfId="25056" xr:uid="{8F93FAA9-7B23-445F-A3C0-226F0C0B3904}"/>
    <cellStyle name="Normal 8 2 18 6" xfId="16968" xr:uid="{85FDA411-52EF-4D63-88D0-74E04FFAFB87}"/>
    <cellStyle name="Normal 8 2 19" xfId="1467" xr:uid="{00000000-0005-0000-0000-00002E1A0000}"/>
    <cellStyle name="Normal 8 2 19 2" xfId="4163" xr:uid="{00000000-0005-0000-0000-00002F1A0000}"/>
    <cellStyle name="Normal 8 2 19 2 2" xfId="12251" xr:uid="{A9D0BB9D-E399-4B3A-9FD3-1D1A902ABCE4}"/>
    <cellStyle name="Normal 8 2 19 2 2 2" xfId="28427" xr:uid="{24F35D35-C8EC-4B77-BD2C-0E5AA745CD53}"/>
    <cellStyle name="Normal 8 2 19 2 3" xfId="20339" xr:uid="{21567F76-44F2-4969-B825-BCDB816BA30C}"/>
    <cellStyle name="Normal 8 2 19 3" xfId="6857" xr:uid="{00000000-0005-0000-0000-0000301A0000}"/>
    <cellStyle name="Normal 8 2 19 3 2" xfId="14945" xr:uid="{EBD1FF89-ACE5-4DA6-AB35-30F82F947342}"/>
    <cellStyle name="Normal 8 2 19 3 2 2" xfId="31121" xr:uid="{F85E59CB-2033-4786-8510-E1B7EC64EE88}"/>
    <cellStyle name="Normal 8 2 19 3 3" xfId="23033" xr:uid="{161C5026-A7B3-41F6-A02D-F1A1F4DB9646}"/>
    <cellStyle name="Normal 8 2 19 4" xfId="9555" xr:uid="{C87B3C8E-A932-4490-A5D9-C10E586F720A}"/>
    <cellStyle name="Normal 8 2 19 4 2" xfId="25731" xr:uid="{534A79FA-DBF9-4661-B830-E296E760E9FB}"/>
    <cellStyle name="Normal 8 2 19 5" xfId="17643" xr:uid="{44229E06-B7F5-4B07-BB8D-47959D79ADD7}"/>
    <cellStyle name="Normal 8 2 2" xfId="79" xr:uid="{00000000-0005-0000-0000-0000311A0000}"/>
    <cellStyle name="Normal 8 2 2 2" xfId="485" xr:uid="{00000000-0005-0000-0000-0000321A0000}"/>
    <cellStyle name="Normal 8 2 2 2 2" xfId="1160" xr:uid="{00000000-0005-0000-0000-0000331A0000}"/>
    <cellStyle name="Normal 8 2 2 2 2 2" xfId="2508" xr:uid="{00000000-0005-0000-0000-0000341A0000}"/>
    <cellStyle name="Normal 8 2 2 2 2 2 2" xfId="5204" xr:uid="{00000000-0005-0000-0000-0000351A0000}"/>
    <cellStyle name="Normal 8 2 2 2 2 2 2 2" xfId="13292" xr:uid="{05AA97C3-E5F4-413F-A7B5-CCE488065809}"/>
    <cellStyle name="Normal 8 2 2 2 2 2 2 2 2" xfId="29468" xr:uid="{B76413F0-D0D5-4E51-9DE6-A1252C3516AB}"/>
    <cellStyle name="Normal 8 2 2 2 2 2 2 3" xfId="21380" xr:uid="{68C26173-19F6-4940-A752-35906FD48B14}"/>
    <cellStyle name="Normal 8 2 2 2 2 2 3" xfId="7898" xr:uid="{00000000-0005-0000-0000-0000361A0000}"/>
    <cellStyle name="Normal 8 2 2 2 2 2 3 2" xfId="15986" xr:uid="{7D63EEE7-87C0-45EC-8A8A-4ABF89830503}"/>
    <cellStyle name="Normal 8 2 2 2 2 2 3 2 2" xfId="32162" xr:uid="{4E02C49F-CA96-4B95-9776-15A2CE50946E}"/>
    <cellStyle name="Normal 8 2 2 2 2 2 3 3" xfId="24074" xr:uid="{A1EB07E1-A1F5-4125-8E8F-039502CFF43B}"/>
    <cellStyle name="Normal 8 2 2 2 2 2 4" xfId="10596" xr:uid="{CC016830-DA0E-450F-8800-0F59633C1DDB}"/>
    <cellStyle name="Normal 8 2 2 2 2 2 4 2" xfId="26772" xr:uid="{7080B486-8ADE-4639-8FF3-A209EFA49C87}"/>
    <cellStyle name="Normal 8 2 2 2 2 2 5" xfId="18684" xr:uid="{D056DD40-2067-41B8-9ADB-CF6CEFCA1223}"/>
    <cellStyle name="Normal 8 2 2 2 2 3" xfId="3857" xr:uid="{00000000-0005-0000-0000-0000371A0000}"/>
    <cellStyle name="Normal 8 2 2 2 2 3 2" xfId="11945" xr:uid="{BB45F084-09D1-4DE2-B02C-DC32255185A9}"/>
    <cellStyle name="Normal 8 2 2 2 2 3 2 2" xfId="28121" xr:uid="{9FD052A1-EC17-44BF-BADD-0F0522791CF8}"/>
    <cellStyle name="Normal 8 2 2 2 2 3 3" xfId="20033" xr:uid="{21466ADB-3FEA-4C2D-B414-6A9A3C31CD6F}"/>
    <cellStyle name="Normal 8 2 2 2 2 4" xfId="6551" xr:uid="{00000000-0005-0000-0000-0000381A0000}"/>
    <cellStyle name="Normal 8 2 2 2 2 4 2" xfId="14639" xr:uid="{30735AAB-405C-4E6B-9AF0-7C1DEE4D8AEC}"/>
    <cellStyle name="Normal 8 2 2 2 2 4 2 2" xfId="30815" xr:uid="{38BBD0D0-DBF5-47CA-89A6-C1781CB0CE95}"/>
    <cellStyle name="Normal 8 2 2 2 2 4 3" xfId="22727" xr:uid="{6D41F27A-AF00-4D19-B645-0BBA094D8FAA}"/>
    <cellStyle name="Normal 8 2 2 2 2 5" xfId="9249" xr:uid="{70787243-BA53-4BCC-8F2D-097495770679}"/>
    <cellStyle name="Normal 8 2 2 2 2 5 2" xfId="25425" xr:uid="{48EE2EB5-AF8A-4CA9-B477-6B5152A3AB27}"/>
    <cellStyle name="Normal 8 2 2 2 2 6" xfId="17337" xr:uid="{DDF9F1E2-A27A-49B3-AD05-FABFC31873C7}"/>
    <cellStyle name="Normal 8 2 2 2 3" xfId="1836" xr:uid="{00000000-0005-0000-0000-0000391A0000}"/>
    <cellStyle name="Normal 8 2 2 2 3 2" xfId="4532" xr:uid="{00000000-0005-0000-0000-00003A1A0000}"/>
    <cellStyle name="Normal 8 2 2 2 3 2 2" xfId="12620" xr:uid="{1AF74B38-093A-4971-A311-05F62B05FDFB}"/>
    <cellStyle name="Normal 8 2 2 2 3 2 2 2" xfId="28796" xr:uid="{8B738AF2-A5FE-4BD8-B324-8E727619D8E7}"/>
    <cellStyle name="Normal 8 2 2 2 3 2 3" xfId="20708" xr:uid="{D0551612-E6EB-46D5-B249-96C6DFE4CC31}"/>
    <cellStyle name="Normal 8 2 2 2 3 3" xfId="7226" xr:uid="{00000000-0005-0000-0000-00003B1A0000}"/>
    <cellStyle name="Normal 8 2 2 2 3 3 2" xfId="15314" xr:uid="{51E9DCD9-BEF7-406A-B94E-8E496DBDC54B}"/>
    <cellStyle name="Normal 8 2 2 2 3 3 2 2" xfId="31490" xr:uid="{FE340D48-145F-4794-8E8A-1F7330F4B1F8}"/>
    <cellStyle name="Normal 8 2 2 2 3 3 3" xfId="23402" xr:uid="{692FF339-A5B8-479B-9435-CCAAF069FACF}"/>
    <cellStyle name="Normal 8 2 2 2 3 4" xfId="9924" xr:uid="{0CE9922A-0CAF-4E20-B8FA-FDC5DA0422D9}"/>
    <cellStyle name="Normal 8 2 2 2 3 4 2" xfId="26100" xr:uid="{9CA7F52B-8FF1-465D-A953-55F91E10BAC9}"/>
    <cellStyle name="Normal 8 2 2 2 3 5" xfId="18012" xr:uid="{21C12BEF-DA65-4C38-B165-4C86E9BF8F03}"/>
    <cellStyle name="Normal 8 2 2 2 4" xfId="3185" xr:uid="{00000000-0005-0000-0000-00003C1A0000}"/>
    <cellStyle name="Normal 8 2 2 2 4 2" xfId="11273" xr:uid="{68233406-7AAA-4373-9880-B4FB6C3DF9EA}"/>
    <cellStyle name="Normal 8 2 2 2 4 2 2" xfId="27449" xr:uid="{9917732D-24E7-4518-B2CF-C724DE1C7716}"/>
    <cellStyle name="Normal 8 2 2 2 4 3" xfId="19361" xr:uid="{248F2B24-9A62-4A44-8541-B2E98401BF61}"/>
    <cellStyle name="Normal 8 2 2 2 5" xfId="5879" xr:uid="{00000000-0005-0000-0000-00003D1A0000}"/>
    <cellStyle name="Normal 8 2 2 2 5 2" xfId="13967" xr:uid="{9BE6BF49-1094-4BD4-B196-1265397B9107}"/>
    <cellStyle name="Normal 8 2 2 2 5 2 2" xfId="30143" xr:uid="{E3EA4B62-5452-46E7-85A3-374360E8F31D}"/>
    <cellStyle name="Normal 8 2 2 2 5 3" xfId="22055" xr:uid="{9E89AEDD-3B6F-4209-A3BC-FA95B90A77E2}"/>
    <cellStyle name="Normal 8 2 2 2 6" xfId="8577" xr:uid="{FFC258A5-2B65-4FF7-9E5B-DB127924AC2E}"/>
    <cellStyle name="Normal 8 2 2 2 6 2" xfId="24753" xr:uid="{22D53ACD-FAEA-41A7-9250-94E4CDE21B20}"/>
    <cellStyle name="Normal 8 2 2 2 7" xfId="16665" xr:uid="{2033C833-DC6A-4F19-89B5-C4F6950C65C8}"/>
    <cellStyle name="Normal 8 2 2 3" xfId="824" xr:uid="{00000000-0005-0000-0000-00003E1A0000}"/>
    <cellStyle name="Normal 8 2 2 3 2" xfId="2172" xr:uid="{00000000-0005-0000-0000-00003F1A0000}"/>
    <cellStyle name="Normal 8 2 2 3 2 2" xfId="4868" xr:uid="{00000000-0005-0000-0000-0000401A0000}"/>
    <cellStyle name="Normal 8 2 2 3 2 2 2" xfId="12956" xr:uid="{6037F331-C7C0-447C-916B-D501614BA4BE}"/>
    <cellStyle name="Normal 8 2 2 3 2 2 2 2" xfId="29132" xr:uid="{62C1BF4F-4B39-4062-B0BA-227310B08BD5}"/>
    <cellStyle name="Normal 8 2 2 3 2 2 3" xfId="21044" xr:uid="{547F5FE1-184A-4BDB-9200-6E72864111AE}"/>
    <cellStyle name="Normal 8 2 2 3 2 3" xfId="7562" xr:uid="{00000000-0005-0000-0000-0000411A0000}"/>
    <cellStyle name="Normal 8 2 2 3 2 3 2" xfId="15650" xr:uid="{B81C2FEE-C523-4A1A-A909-E540D5F0667C}"/>
    <cellStyle name="Normal 8 2 2 3 2 3 2 2" xfId="31826" xr:uid="{ABC52ED8-B52E-4A6F-8A57-233761EDD6BD}"/>
    <cellStyle name="Normal 8 2 2 3 2 3 3" xfId="23738" xr:uid="{C724D991-A730-4DE9-810D-7E3902A05A1F}"/>
    <cellStyle name="Normal 8 2 2 3 2 4" xfId="10260" xr:uid="{C2977F17-EB51-4073-9312-8F0AF16A65D9}"/>
    <cellStyle name="Normal 8 2 2 3 2 4 2" xfId="26436" xr:uid="{76C7B7B9-590E-4CE4-9C86-7F5F84637CC9}"/>
    <cellStyle name="Normal 8 2 2 3 2 5" xfId="18348" xr:uid="{9D4C7AD5-48E5-4438-A151-76B50BAF42AF}"/>
    <cellStyle name="Normal 8 2 2 3 3" xfId="3521" xr:uid="{00000000-0005-0000-0000-0000421A0000}"/>
    <cellStyle name="Normal 8 2 2 3 3 2" xfId="11609" xr:uid="{32070FF7-252B-44D8-86A7-5678558FA107}"/>
    <cellStyle name="Normal 8 2 2 3 3 2 2" xfId="27785" xr:uid="{2FBA6339-48D6-4BF8-B7FB-42F522E16208}"/>
    <cellStyle name="Normal 8 2 2 3 3 3" xfId="19697" xr:uid="{2DCA3809-E13D-4F16-992C-188A58515542}"/>
    <cellStyle name="Normal 8 2 2 3 4" xfId="6215" xr:uid="{00000000-0005-0000-0000-0000431A0000}"/>
    <cellStyle name="Normal 8 2 2 3 4 2" xfId="14303" xr:uid="{37B13795-A0AB-44B7-A7C5-AE17936249BF}"/>
    <cellStyle name="Normal 8 2 2 3 4 2 2" xfId="30479" xr:uid="{D373D882-D1F7-4455-AF72-F2C21A820631}"/>
    <cellStyle name="Normal 8 2 2 3 4 3" xfId="22391" xr:uid="{10FA3FD6-65E0-462E-9245-D432C6A599AC}"/>
    <cellStyle name="Normal 8 2 2 3 5" xfId="8913" xr:uid="{B9EFE8EB-B54A-4171-93A3-3551F4BA223A}"/>
    <cellStyle name="Normal 8 2 2 3 5 2" xfId="25089" xr:uid="{08EB1587-2019-46A3-ADA9-96E6541991E9}"/>
    <cellStyle name="Normal 8 2 2 3 6" xfId="17001" xr:uid="{89346FD8-ACBF-449E-AAE9-8CEF78F27DAF}"/>
    <cellStyle name="Normal 8 2 2 4" xfId="1500" xr:uid="{00000000-0005-0000-0000-0000441A0000}"/>
    <cellStyle name="Normal 8 2 2 4 2" xfId="4196" xr:uid="{00000000-0005-0000-0000-0000451A0000}"/>
    <cellStyle name="Normal 8 2 2 4 2 2" xfId="12284" xr:uid="{E416DEB9-4A35-4F6E-82A3-7F947D9D9903}"/>
    <cellStyle name="Normal 8 2 2 4 2 2 2" xfId="28460" xr:uid="{ED1AA3DD-7B9F-4B51-8708-A2137E836F66}"/>
    <cellStyle name="Normal 8 2 2 4 2 3" xfId="20372" xr:uid="{6BF37110-3662-4082-84D3-178469286FA5}"/>
    <cellStyle name="Normal 8 2 2 4 3" xfId="6890" xr:uid="{00000000-0005-0000-0000-0000461A0000}"/>
    <cellStyle name="Normal 8 2 2 4 3 2" xfId="14978" xr:uid="{7E9273F4-B86F-42D9-AFAF-0AD1DCC355EE}"/>
    <cellStyle name="Normal 8 2 2 4 3 2 2" xfId="31154" xr:uid="{F778B0AA-DF8A-48A3-9FDD-F91731357E4E}"/>
    <cellStyle name="Normal 8 2 2 4 3 3" xfId="23066" xr:uid="{49AE7E44-10A3-40DC-A8B8-357AB6D602FE}"/>
    <cellStyle name="Normal 8 2 2 4 4" xfId="9588" xr:uid="{319A3610-5097-4CBF-845C-88B25E7E0D2C}"/>
    <cellStyle name="Normal 8 2 2 4 4 2" xfId="25764" xr:uid="{A21FBA9B-6127-4B6F-BE57-428E4808ADCC}"/>
    <cellStyle name="Normal 8 2 2 4 5" xfId="17676" xr:uid="{FCC2C910-5A3E-4A68-9C18-40C62BDC17F2}"/>
    <cellStyle name="Normal 8 2 2 5" xfId="2849" xr:uid="{00000000-0005-0000-0000-0000471A0000}"/>
    <cellStyle name="Normal 8 2 2 5 2" xfId="10937" xr:uid="{A65A32A5-8469-4C38-AB3F-D4B67BF29F09}"/>
    <cellStyle name="Normal 8 2 2 5 2 2" xfId="27113" xr:uid="{99899DC1-1EB9-4177-946A-B9979388DB19}"/>
    <cellStyle name="Normal 8 2 2 5 3" xfId="19025" xr:uid="{8261AE6E-32F5-446F-88CE-09F9589D5CC7}"/>
    <cellStyle name="Normal 8 2 2 6" xfId="5543" xr:uid="{00000000-0005-0000-0000-0000481A0000}"/>
    <cellStyle name="Normal 8 2 2 6 2" xfId="13631" xr:uid="{974315BC-D977-4054-904D-52494A1BC540}"/>
    <cellStyle name="Normal 8 2 2 6 2 2" xfId="29807" xr:uid="{A0CE9DE9-D4BD-4103-8DA5-BABB954619C6}"/>
    <cellStyle name="Normal 8 2 2 6 3" xfId="21719" xr:uid="{9872AECB-F653-469F-82E3-39E684F9E570}"/>
    <cellStyle name="Normal 8 2 2 7" xfId="8241" xr:uid="{AE85529A-B114-4BDA-BCBA-E760861C949D}"/>
    <cellStyle name="Normal 8 2 2 7 2" xfId="24417" xr:uid="{1463CA24-C96A-49D3-9B3A-CA4FA4B71C06}"/>
    <cellStyle name="Normal 8 2 2 8" xfId="16329" xr:uid="{E00AA563-55F5-4CE6-9E5C-3E52E3762871}"/>
    <cellStyle name="Normal 8 2 20" xfId="2816" xr:uid="{00000000-0005-0000-0000-0000491A0000}"/>
    <cellStyle name="Normal 8 2 20 2" xfId="10904" xr:uid="{0DE52A00-FEE1-4322-B3AF-CE65AB88EA5E}"/>
    <cellStyle name="Normal 8 2 20 2 2" xfId="27080" xr:uid="{7A108D1D-EA68-47DA-BAA5-61E60A2BF708}"/>
    <cellStyle name="Normal 8 2 20 3" xfId="18992" xr:uid="{B454996B-889C-40B7-8ABD-D39AF3D73FA4}"/>
    <cellStyle name="Normal 8 2 21" xfId="5510" xr:uid="{00000000-0005-0000-0000-00004A1A0000}"/>
    <cellStyle name="Normal 8 2 21 2" xfId="13598" xr:uid="{7FEF0FD1-37AE-4D28-A810-05B4DF569578}"/>
    <cellStyle name="Normal 8 2 21 2 2" xfId="29774" xr:uid="{C55D76BD-53C7-49D1-A12B-C9D709B1AE19}"/>
    <cellStyle name="Normal 8 2 21 3" xfId="21686" xr:uid="{34952A33-4883-449B-BDF0-A4D100BFA83F}"/>
    <cellStyle name="Normal 8 2 22" xfId="8208" xr:uid="{85D4B70D-E5AD-40CD-A850-E0ACCAF42F2F}"/>
    <cellStyle name="Normal 8 2 22 2" xfId="24384" xr:uid="{E46EEE8D-0DFE-48D9-B952-DE4D456E9ADE}"/>
    <cellStyle name="Normal 8 2 23" xfId="16296" xr:uid="{3A1C8758-47C7-478E-93B2-5EBF3E0F1AA8}"/>
    <cellStyle name="Normal 8 2 3" xfId="105" xr:uid="{00000000-0005-0000-0000-00004B1A0000}"/>
    <cellStyle name="Normal 8 2 3 2" xfId="509" xr:uid="{00000000-0005-0000-0000-00004C1A0000}"/>
    <cellStyle name="Normal 8 2 3 2 2" xfId="1184" xr:uid="{00000000-0005-0000-0000-00004D1A0000}"/>
    <cellStyle name="Normal 8 2 3 2 2 2" xfId="2532" xr:uid="{00000000-0005-0000-0000-00004E1A0000}"/>
    <cellStyle name="Normal 8 2 3 2 2 2 2" xfId="5228" xr:uid="{00000000-0005-0000-0000-00004F1A0000}"/>
    <cellStyle name="Normal 8 2 3 2 2 2 2 2" xfId="13316" xr:uid="{F5E13156-C3D7-4C90-8109-3C19006EE3F7}"/>
    <cellStyle name="Normal 8 2 3 2 2 2 2 2 2" xfId="29492" xr:uid="{CCCC11A1-5377-4440-8EC7-94059DF958A7}"/>
    <cellStyle name="Normal 8 2 3 2 2 2 2 3" xfId="21404" xr:uid="{C6640359-B5A6-4BA8-B487-8C9D1960C760}"/>
    <cellStyle name="Normal 8 2 3 2 2 2 3" xfId="7922" xr:uid="{00000000-0005-0000-0000-0000501A0000}"/>
    <cellStyle name="Normal 8 2 3 2 2 2 3 2" xfId="16010" xr:uid="{C1509C7A-B4B5-4C9E-A35E-0E93062DCB19}"/>
    <cellStyle name="Normal 8 2 3 2 2 2 3 2 2" xfId="32186" xr:uid="{F29DA51D-7414-4325-81C0-E6F308835ED1}"/>
    <cellStyle name="Normal 8 2 3 2 2 2 3 3" xfId="24098" xr:uid="{27ECA2AB-FFC5-4842-8F70-6D8DE99AA252}"/>
    <cellStyle name="Normal 8 2 3 2 2 2 4" xfId="10620" xr:uid="{2C975E52-1EA7-411C-8D05-5F66F8531BBF}"/>
    <cellStyle name="Normal 8 2 3 2 2 2 4 2" xfId="26796" xr:uid="{7798106A-8495-4529-A749-82E370FC7D1A}"/>
    <cellStyle name="Normal 8 2 3 2 2 2 5" xfId="18708" xr:uid="{DA32FC0F-A4F5-42B4-825A-BA098998C219}"/>
    <cellStyle name="Normal 8 2 3 2 2 3" xfId="3881" xr:uid="{00000000-0005-0000-0000-0000511A0000}"/>
    <cellStyle name="Normal 8 2 3 2 2 3 2" xfId="11969" xr:uid="{94FE295C-76D5-48B4-86EC-972F540B38C2}"/>
    <cellStyle name="Normal 8 2 3 2 2 3 2 2" xfId="28145" xr:uid="{658D6006-C79F-4E44-A4CF-557A890A1726}"/>
    <cellStyle name="Normal 8 2 3 2 2 3 3" xfId="20057" xr:uid="{C24B754C-EB21-4397-8FB7-66C9B778AD67}"/>
    <cellStyle name="Normal 8 2 3 2 2 4" xfId="6575" xr:uid="{00000000-0005-0000-0000-0000521A0000}"/>
    <cellStyle name="Normal 8 2 3 2 2 4 2" xfId="14663" xr:uid="{F2F5872E-5FFD-49B0-B57D-48B74544468A}"/>
    <cellStyle name="Normal 8 2 3 2 2 4 2 2" xfId="30839" xr:uid="{8890E143-CFA1-4EBD-95AA-C835B1C08E2A}"/>
    <cellStyle name="Normal 8 2 3 2 2 4 3" xfId="22751" xr:uid="{15971289-0BE7-43C0-A08D-4B4D86622FCE}"/>
    <cellStyle name="Normal 8 2 3 2 2 5" xfId="9273" xr:uid="{B4A0FAC5-1E32-4AC3-9F57-AFF574D64B41}"/>
    <cellStyle name="Normal 8 2 3 2 2 5 2" xfId="25449" xr:uid="{92B5F3F8-2054-4626-A10B-6284C92C8BF1}"/>
    <cellStyle name="Normal 8 2 3 2 2 6" xfId="17361" xr:uid="{25EDC49B-C739-4718-987A-D7D5CDE1D21D}"/>
    <cellStyle name="Normal 8 2 3 2 3" xfId="1860" xr:uid="{00000000-0005-0000-0000-0000531A0000}"/>
    <cellStyle name="Normal 8 2 3 2 3 2" xfId="4556" xr:uid="{00000000-0005-0000-0000-0000541A0000}"/>
    <cellStyle name="Normal 8 2 3 2 3 2 2" xfId="12644" xr:uid="{EE7BDA9A-0A4C-4303-81C2-C600BC9DE5C4}"/>
    <cellStyle name="Normal 8 2 3 2 3 2 2 2" xfId="28820" xr:uid="{163AA4A0-B0B5-468D-8F37-310AAF2F9C21}"/>
    <cellStyle name="Normal 8 2 3 2 3 2 3" xfId="20732" xr:uid="{2EE1A82D-0D70-4142-A024-03A8FBCE629A}"/>
    <cellStyle name="Normal 8 2 3 2 3 3" xfId="7250" xr:uid="{00000000-0005-0000-0000-0000551A0000}"/>
    <cellStyle name="Normal 8 2 3 2 3 3 2" xfId="15338" xr:uid="{B4C7ECBD-C2C4-4495-8230-8BBB858F0164}"/>
    <cellStyle name="Normal 8 2 3 2 3 3 2 2" xfId="31514" xr:uid="{72E88AC1-269B-4B0E-8A94-6469ABDE907D}"/>
    <cellStyle name="Normal 8 2 3 2 3 3 3" xfId="23426" xr:uid="{13382C62-B7ED-481D-A167-4CC4832C0E3F}"/>
    <cellStyle name="Normal 8 2 3 2 3 4" xfId="9948" xr:uid="{94B17C19-779B-4081-8D38-B5D291E2C131}"/>
    <cellStyle name="Normal 8 2 3 2 3 4 2" xfId="26124" xr:uid="{5D56664A-A487-4EB1-9629-C8D6812D983C}"/>
    <cellStyle name="Normal 8 2 3 2 3 5" xfId="18036" xr:uid="{79D8A22F-FFE2-43E8-9E65-1C9AC02EC607}"/>
    <cellStyle name="Normal 8 2 3 2 4" xfId="3209" xr:uid="{00000000-0005-0000-0000-0000561A0000}"/>
    <cellStyle name="Normal 8 2 3 2 4 2" xfId="11297" xr:uid="{EB090FD4-F464-49E9-84D2-F847E1A99835}"/>
    <cellStyle name="Normal 8 2 3 2 4 2 2" xfId="27473" xr:uid="{F651B0B3-CCE0-4819-B5A8-B43B5956BD86}"/>
    <cellStyle name="Normal 8 2 3 2 4 3" xfId="19385" xr:uid="{DDB5A3E2-56D0-4B58-8F4F-6354BE3446F7}"/>
    <cellStyle name="Normal 8 2 3 2 5" xfId="5903" xr:uid="{00000000-0005-0000-0000-0000571A0000}"/>
    <cellStyle name="Normal 8 2 3 2 5 2" xfId="13991" xr:uid="{278B8730-C53A-4725-B080-37F4ADFB54BA}"/>
    <cellStyle name="Normal 8 2 3 2 5 2 2" xfId="30167" xr:uid="{C2FF9150-B52B-4F3B-B331-580A40D2AA8F}"/>
    <cellStyle name="Normal 8 2 3 2 5 3" xfId="22079" xr:uid="{1AF358A8-661D-4F4F-9EEE-6BA4F4B1A0FE}"/>
    <cellStyle name="Normal 8 2 3 2 6" xfId="8601" xr:uid="{11744076-B23F-43A0-8F38-6C9E4324B71B}"/>
    <cellStyle name="Normal 8 2 3 2 6 2" xfId="24777" xr:uid="{7060FA4F-EA50-489A-8B05-AEEB6E5195E5}"/>
    <cellStyle name="Normal 8 2 3 2 7" xfId="16689" xr:uid="{771EC460-5D73-4E63-8972-B86D442AB674}"/>
    <cellStyle name="Normal 8 2 3 3" xfId="848" xr:uid="{00000000-0005-0000-0000-0000581A0000}"/>
    <cellStyle name="Normal 8 2 3 3 2" xfId="2196" xr:uid="{00000000-0005-0000-0000-0000591A0000}"/>
    <cellStyle name="Normal 8 2 3 3 2 2" xfId="4892" xr:uid="{00000000-0005-0000-0000-00005A1A0000}"/>
    <cellStyle name="Normal 8 2 3 3 2 2 2" xfId="12980" xr:uid="{6CB30294-9658-43BE-A21C-166FD97A0F54}"/>
    <cellStyle name="Normal 8 2 3 3 2 2 2 2" xfId="29156" xr:uid="{8CFB2164-DB0E-41A3-8467-8BAA42D61ED7}"/>
    <cellStyle name="Normal 8 2 3 3 2 2 3" xfId="21068" xr:uid="{07F24C07-FF31-4171-87FF-575C7B88B117}"/>
    <cellStyle name="Normal 8 2 3 3 2 3" xfId="7586" xr:uid="{00000000-0005-0000-0000-00005B1A0000}"/>
    <cellStyle name="Normal 8 2 3 3 2 3 2" xfId="15674" xr:uid="{2EC4B586-291C-410D-92C9-961B4A2477E8}"/>
    <cellStyle name="Normal 8 2 3 3 2 3 2 2" xfId="31850" xr:uid="{47D4F4AF-1C01-407B-85DE-149354508697}"/>
    <cellStyle name="Normal 8 2 3 3 2 3 3" xfId="23762" xr:uid="{6F644238-843E-473D-B90A-E0667C093846}"/>
    <cellStyle name="Normal 8 2 3 3 2 4" xfId="10284" xr:uid="{6D36FCD3-214F-49F0-AEFF-9B3233AC2670}"/>
    <cellStyle name="Normal 8 2 3 3 2 4 2" xfId="26460" xr:uid="{3B5F0885-27E6-442D-97A7-3425160B6608}"/>
    <cellStyle name="Normal 8 2 3 3 2 5" xfId="18372" xr:uid="{C1C85C23-D8BC-42A6-8F1C-E0E5A29C706B}"/>
    <cellStyle name="Normal 8 2 3 3 3" xfId="3545" xr:uid="{00000000-0005-0000-0000-00005C1A0000}"/>
    <cellStyle name="Normal 8 2 3 3 3 2" xfId="11633" xr:uid="{79EA807D-5D18-429E-8915-CFA0261E08E6}"/>
    <cellStyle name="Normal 8 2 3 3 3 2 2" xfId="27809" xr:uid="{C8D77731-A818-454E-9A04-7525FE8C0613}"/>
    <cellStyle name="Normal 8 2 3 3 3 3" xfId="19721" xr:uid="{C488D675-DAAF-436B-B087-75357AE5B95B}"/>
    <cellStyle name="Normal 8 2 3 3 4" xfId="6239" xr:uid="{00000000-0005-0000-0000-00005D1A0000}"/>
    <cellStyle name="Normal 8 2 3 3 4 2" xfId="14327" xr:uid="{34245B62-7BEC-4278-9C31-E32D40FC686B}"/>
    <cellStyle name="Normal 8 2 3 3 4 2 2" xfId="30503" xr:uid="{6B57F5BE-B5FE-494D-AF51-F104807E76E9}"/>
    <cellStyle name="Normal 8 2 3 3 4 3" xfId="22415" xr:uid="{BA267768-60C3-4171-9888-999B12D6F6D8}"/>
    <cellStyle name="Normal 8 2 3 3 5" xfId="8937" xr:uid="{C44CC373-584A-458F-9E5B-F81CA9648809}"/>
    <cellStyle name="Normal 8 2 3 3 5 2" xfId="25113" xr:uid="{7AB1ADAB-BEE0-479C-BBC0-2695B910F75F}"/>
    <cellStyle name="Normal 8 2 3 3 6" xfId="17025" xr:uid="{AA981DA1-4005-4C09-A127-F490E8C69E18}"/>
    <cellStyle name="Normal 8 2 3 4" xfId="1524" xr:uid="{00000000-0005-0000-0000-00005E1A0000}"/>
    <cellStyle name="Normal 8 2 3 4 2" xfId="4220" xr:uid="{00000000-0005-0000-0000-00005F1A0000}"/>
    <cellStyle name="Normal 8 2 3 4 2 2" xfId="12308" xr:uid="{D334143F-7B80-4A8D-A770-6ECCFACBF299}"/>
    <cellStyle name="Normal 8 2 3 4 2 2 2" xfId="28484" xr:uid="{07EC7D01-BF64-4B5F-AA22-90AE89B64853}"/>
    <cellStyle name="Normal 8 2 3 4 2 3" xfId="20396" xr:uid="{2C6F576C-F219-4E2C-90EF-86FEAAEC96EA}"/>
    <cellStyle name="Normal 8 2 3 4 3" xfId="6914" xr:uid="{00000000-0005-0000-0000-0000601A0000}"/>
    <cellStyle name="Normal 8 2 3 4 3 2" xfId="15002" xr:uid="{A5EA9D8E-F263-4CAB-BE08-04D72F2943FE}"/>
    <cellStyle name="Normal 8 2 3 4 3 2 2" xfId="31178" xr:uid="{3486642E-619E-40B3-A6D3-291667738651}"/>
    <cellStyle name="Normal 8 2 3 4 3 3" xfId="23090" xr:uid="{8F8401E4-8D30-456F-BC15-52137E81D56F}"/>
    <cellStyle name="Normal 8 2 3 4 4" xfId="9612" xr:uid="{E4C2E73D-2EDA-4F35-9418-BB11C754CB96}"/>
    <cellStyle name="Normal 8 2 3 4 4 2" xfId="25788" xr:uid="{E279B53E-8634-471E-8C3D-321E6E1703A1}"/>
    <cellStyle name="Normal 8 2 3 4 5" xfId="17700" xr:uid="{EC823093-7FC3-4134-97ED-B304EEF805F3}"/>
    <cellStyle name="Normal 8 2 3 5" xfId="2873" xr:uid="{00000000-0005-0000-0000-0000611A0000}"/>
    <cellStyle name="Normal 8 2 3 5 2" xfId="10961" xr:uid="{77371DCB-60AA-49DB-8D12-612CCEAFBC9C}"/>
    <cellStyle name="Normal 8 2 3 5 2 2" xfId="27137" xr:uid="{5C4B9BF2-499C-4FD1-AD9A-3BE98831EE9D}"/>
    <cellStyle name="Normal 8 2 3 5 3" xfId="19049" xr:uid="{C6B8858C-AD91-4756-9728-B0E957CA0909}"/>
    <cellStyle name="Normal 8 2 3 6" xfId="5567" xr:uid="{00000000-0005-0000-0000-0000621A0000}"/>
    <cellStyle name="Normal 8 2 3 6 2" xfId="13655" xr:uid="{1942D9B3-ABAC-4BFD-9F70-CAE54845BFA9}"/>
    <cellStyle name="Normal 8 2 3 6 2 2" xfId="29831" xr:uid="{BF6A455D-5223-4B4B-8BE6-36CE9B17ED49}"/>
    <cellStyle name="Normal 8 2 3 6 3" xfId="21743" xr:uid="{ABD7C15B-2389-439E-BC77-585256BB5D82}"/>
    <cellStyle name="Normal 8 2 3 7" xfId="8265" xr:uid="{7D77EE1D-F666-468E-B1E1-48D99E056439}"/>
    <cellStyle name="Normal 8 2 3 7 2" xfId="24441" xr:uid="{79AC3D3A-39CE-4A39-82C0-14D9352002B8}"/>
    <cellStyle name="Normal 8 2 3 8" xfId="16353" xr:uid="{96B3323F-8A45-44C5-86D3-34599EDBFE7A}"/>
    <cellStyle name="Normal 8 2 4" xfId="62" xr:uid="{00000000-0005-0000-0000-0000631A0000}"/>
    <cellStyle name="Normal 8 2 4 2" xfId="468" xr:uid="{00000000-0005-0000-0000-0000641A0000}"/>
    <cellStyle name="Normal 8 2 4 2 2" xfId="1143" xr:uid="{00000000-0005-0000-0000-0000651A0000}"/>
    <cellStyle name="Normal 8 2 4 2 2 2" xfId="2491" xr:uid="{00000000-0005-0000-0000-0000661A0000}"/>
    <cellStyle name="Normal 8 2 4 2 2 2 2" xfId="5187" xr:uid="{00000000-0005-0000-0000-0000671A0000}"/>
    <cellStyle name="Normal 8 2 4 2 2 2 2 2" xfId="13275" xr:uid="{928D53A7-E3E1-4BA1-A379-3307EC273E2A}"/>
    <cellStyle name="Normal 8 2 4 2 2 2 2 2 2" xfId="29451" xr:uid="{32F2E02F-ED45-4C4D-A99D-AEE893213F52}"/>
    <cellStyle name="Normal 8 2 4 2 2 2 2 3" xfId="21363" xr:uid="{CF8DA21A-CE56-4992-A9D3-ADA39085EF56}"/>
    <cellStyle name="Normal 8 2 4 2 2 2 3" xfId="7881" xr:uid="{00000000-0005-0000-0000-0000681A0000}"/>
    <cellStyle name="Normal 8 2 4 2 2 2 3 2" xfId="15969" xr:uid="{39778222-428B-4014-8C18-6FB090966599}"/>
    <cellStyle name="Normal 8 2 4 2 2 2 3 2 2" xfId="32145" xr:uid="{D44A9DDE-BB4A-4214-8CAB-B8CA56D2A9BC}"/>
    <cellStyle name="Normal 8 2 4 2 2 2 3 3" xfId="24057" xr:uid="{DE0717E7-BB78-494E-A22D-BC6D92B5B3A7}"/>
    <cellStyle name="Normal 8 2 4 2 2 2 4" xfId="10579" xr:uid="{5471B730-8895-4753-A2FF-F3BFD40F28D0}"/>
    <cellStyle name="Normal 8 2 4 2 2 2 4 2" xfId="26755" xr:uid="{27232EAE-C11B-4197-95B7-6DEE7607815F}"/>
    <cellStyle name="Normal 8 2 4 2 2 2 5" xfId="18667" xr:uid="{82A19385-9494-460E-8403-EB5AAB2DB1FC}"/>
    <cellStyle name="Normal 8 2 4 2 2 3" xfId="3840" xr:uid="{00000000-0005-0000-0000-0000691A0000}"/>
    <cellStyle name="Normal 8 2 4 2 2 3 2" xfId="11928" xr:uid="{D78F3570-6B48-4F79-A2A2-3567FDB1587A}"/>
    <cellStyle name="Normal 8 2 4 2 2 3 2 2" xfId="28104" xr:uid="{4EAC7B4B-0021-4D66-BAF6-0E09AC6582D9}"/>
    <cellStyle name="Normal 8 2 4 2 2 3 3" xfId="20016" xr:uid="{F8D8E116-E8CC-407A-BE82-6EE89E031C03}"/>
    <cellStyle name="Normal 8 2 4 2 2 4" xfId="6534" xr:uid="{00000000-0005-0000-0000-00006A1A0000}"/>
    <cellStyle name="Normal 8 2 4 2 2 4 2" xfId="14622" xr:uid="{BEC8622C-444E-469B-9B06-5E8220E7CCE3}"/>
    <cellStyle name="Normal 8 2 4 2 2 4 2 2" xfId="30798" xr:uid="{6892267D-3B2B-4D0D-AAA8-523E89CAB853}"/>
    <cellStyle name="Normal 8 2 4 2 2 4 3" xfId="22710" xr:uid="{76010F1C-51E7-412E-BE9D-0CFE1CD22D20}"/>
    <cellStyle name="Normal 8 2 4 2 2 5" xfId="9232" xr:uid="{DB548534-C4EA-4A47-9611-AB3CCE128974}"/>
    <cellStyle name="Normal 8 2 4 2 2 5 2" xfId="25408" xr:uid="{5D399078-0D34-4230-BE5C-4D88BE9142AC}"/>
    <cellStyle name="Normal 8 2 4 2 2 6" xfId="17320" xr:uid="{02DA8175-5727-46A7-B183-E28C8D3240FB}"/>
    <cellStyle name="Normal 8 2 4 2 3" xfId="1819" xr:uid="{00000000-0005-0000-0000-00006B1A0000}"/>
    <cellStyle name="Normal 8 2 4 2 3 2" xfId="4515" xr:uid="{00000000-0005-0000-0000-00006C1A0000}"/>
    <cellStyle name="Normal 8 2 4 2 3 2 2" xfId="12603" xr:uid="{8AFA65DC-5FA3-49AE-B308-B82094C37F12}"/>
    <cellStyle name="Normal 8 2 4 2 3 2 2 2" xfId="28779" xr:uid="{4EF858D0-C490-488A-927C-4ABA9D299927}"/>
    <cellStyle name="Normal 8 2 4 2 3 2 3" xfId="20691" xr:uid="{F44C6B70-91CD-41A8-A5B1-E622E79764D3}"/>
    <cellStyle name="Normal 8 2 4 2 3 3" xfId="7209" xr:uid="{00000000-0005-0000-0000-00006D1A0000}"/>
    <cellStyle name="Normal 8 2 4 2 3 3 2" xfId="15297" xr:uid="{C640F98B-799F-4BC5-964C-055F31A52356}"/>
    <cellStyle name="Normal 8 2 4 2 3 3 2 2" xfId="31473" xr:uid="{79FFD99D-0F00-4418-A7E5-DAE4A0FE8F5F}"/>
    <cellStyle name="Normal 8 2 4 2 3 3 3" xfId="23385" xr:uid="{0CC405FD-EFEF-4EA2-B45A-A737CD63F19D}"/>
    <cellStyle name="Normal 8 2 4 2 3 4" xfId="9907" xr:uid="{1A825A5C-B949-42FB-9A1D-457ED464ED42}"/>
    <cellStyle name="Normal 8 2 4 2 3 4 2" xfId="26083" xr:uid="{3F06144F-8F23-4CFE-A495-514D47DA840B}"/>
    <cellStyle name="Normal 8 2 4 2 3 5" xfId="17995" xr:uid="{258C6553-8043-44D8-960A-3575A5353CC8}"/>
    <cellStyle name="Normal 8 2 4 2 4" xfId="3168" xr:uid="{00000000-0005-0000-0000-00006E1A0000}"/>
    <cellStyle name="Normal 8 2 4 2 4 2" xfId="11256" xr:uid="{671885A5-5376-401B-8F87-BE22888F328E}"/>
    <cellStyle name="Normal 8 2 4 2 4 2 2" xfId="27432" xr:uid="{40D15525-44AC-48EE-BB7A-F0F09BD44D20}"/>
    <cellStyle name="Normal 8 2 4 2 4 3" xfId="19344" xr:uid="{ABF52EFB-4A10-4951-977A-32BE4B777E1C}"/>
    <cellStyle name="Normal 8 2 4 2 5" xfId="5862" xr:uid="{00000000-0005-0000-0000-00006F1A0000}"/>
    <cellStyle name="Normal 8 2 4 2 5 2" xfId="13950" xr:uid="{9D75D75F-DD10-45F9-ABBE-52FFB68B3DAB}"/>
    <cellStyle name="Normal 8 2 4 2 5 2 2" xfId="30126" xr:uid="{BCF5C84A-8540-45DE-BCD4-30BA097E2DD4}"/>
    <cellStyle name="Normal 8 2 4 2 5 3" xfId="22038" xr:uid="{CCBB3E4E-0818-40E5-915B-E42F81047B98}"/>
    <cellStyle name="Normal 8 2 4 2 6" xfId="8560" xr:uid="{9B2C5D2E-2EE6-4962-8B83-EAC61E813D5A}"/>
    <cellStyle name="Normal 8 2 4 2 6 2" xfId="24736" xr:uid="{972D5007-BD22-48F1-A874-B3BB63295CA7}"/>
    <cellStyle name="Normal 8 2 4 2 7" xfId="16648" xr:uid="{AE15DCA7-3430-4024-A569-760669B96B0B}"/>
    <cellStyle name="Normal 8 2 4 3" xfId="807" xr:uid="{00000000-0005-0000-0000-0000701A0000}"/>
    <cellStyle name="Normal 8 2 4 3 2" xfId="2155" xr:uid="{00000000-0005-0000-0000-0000711A0000}"/>
    <cellStyle name="Normal 8 2 4 3 2 2" xfId="4851" xr:uid="{00000000-0005-0000-0000-0000721A0000}"/>
    <cellStyle name="Normal 8 2 4 3 2 2 2" xfId="12939" xr:uid="{281844BA-85D7-4C33-83F4-4F6EAA5C6A74}"/>
    <cellStyle name="Normal 8 2 4 3 2 2 2 2" xfId="29115" xr:uid="{F2ABDBE3-2E11-4F3C-87DC-65EDFDF644F7}"/>
    <cellStyle name="Normal 8 2 4 3 2 2 3" xfId="21027" xr:uid="{3E37BFC3-2B89-41E6-B814-525F74A0800D}"/>
    <cellStyle name="Normal 8 2 4 3 2 3" xfId="7545" xr:uid="{00000000-0005-0000-0000-0000731A0000}"/>
    <cellStyle name="Normal 8 2 4 3 2 3 2" xfId="15633" xr:uid="{977FC8B4-5273-4D3C-A0D1-C425C375A78C}"/>
    <cellStyle name="Normal 8 2 4 3 2 3 2 2" xfId="31809" xr:uid="{B0BF5436-52A7-4CE4-9B27-A8468F27FA91}"/>
    <cellStyle name="Normal 8 2 4 3 2 3 3" xfId="23721" xr:uid="{DFC82937-2CFD-4550-99E1-B88C8B80C432}"/>
    <cellStyle name="Normal 8 2 4 3 2 4" xfId="10243" xr:uid="{3A09A94B-9F2F-410C-AAA8-67D4ADF5719D}"/>
    <cellStyle name="Normal 8 2 4 3 2 4 2" xfId="26419" xr:uid="{67791E04-CEC7-49AC-8E02-83E7AC48841A}"/>
    <cellStyle name="Normal 8 2 4 3 2 5" xfId="18331" xr:uid="{9C5C56F3-3F22-43CA-B873-E3053BD0C9D2}"/>
    <cellStyle name="Normal 8 2 4 3 3" xfId="3504" xr:uid="{00000000-0005-0000-0000-0000741A0000}"/>
    <cellStyle name="Normal 8 2 4 3 3 2" xfId="11592" xr:uid="{80A2426C-C730-45B7-854F-203C550F7848}"/>
    <cellStyle name="Normal 8 2 4 3 3 2 2" xfId="27768" xr:uid="{125DD66A-6E0F-4B86-AFE5-36BA9879BE55}"/>
    <cellStyle name="Normal 8 2 4 3 3 3" xfId="19680" xr:uid="{3459B4E7-05E1-4F54-AC1C-F0100B393A26}"/>
    <cellStyle name="Normal 8 2 4 3 4" xfId="6198" xr:uid="{00000000-0005-0000-0000-0000751A0000}"/>
    <cellStyle name="Normal 8 2 4 3 4 2" xfId="14286" xr:uid="{56B04847-40D4-4CE1-BBDA-375EC1877ACA}"/>
    <cellStyle name="Normal 8 2 4 3 4 2 2" xfId="30462" xr:uid="{ED4A599D-B84E-47D5-B65C-BFB3D139D475}"/>
    <cellStyle name="Normal 8 2 4 3 4 3" xfId="22374" xr:uid="{C3276349-CCEB-46FA-9A0E-385AAB9BA991}"/>
    <cellStyle name="Normal 8 2 4 3 5" xfId="8896" xr:uid="{C9DC0842-E39E-4CD3-9170-0487C1312C9D}"/>
    <cellStyle name="Normal 8 2 4 3 5 2" xfId="25072" xr:uid="{AADF6022-1B63-4D55-A4AF-21F6D683E2AB}"/>
    <cellStyle name="Normal 8 2 4 3 6" xfId="16984" xr:uid="{1851DBD9-7E5C-49C9-95C4-60AFF962DA5B}"/>
    <cellStyle name="Normal 8 2 4 4" xfId="1483" xr:uid="{00000000-0005-0000-0000-0000761A0000}"/>
    <cellStyle name="Normal 8 2 4 4 2" xfId="4179" xr:uid="{00000000-0005-0000-0000-0000771A0000}"/>
    <cellStyle name="Normal 8 2 4 4 2 2" xfId="12267" xr:uid="{490A46F7-5EF0-46E1-96E7-48A151B7291F}"/>
    <cellStyle name="Normal 8 2 4 4 2 2 2" xfId="28443" xr:uid="{CDBB97EC-A674-4F6F-8B8A-2FE47B597A57}"/>
    <cellStyle name="Normal 8 2 4 4 2 3" xfId="20355" xr:uid="{080D0CCB-B44A-40DB-9823-78AC527C8827}"/>
    <cellStyle name="Normal 8 2 4 4 3" xfId="6873" xr:uid="{00000000-0005-0000-0000-0000781A0000}"/>
    <cellStyle name="Normal 8 2 4 4 3 2" xfId="14961" xr:uid="{52EAC904-5240-40DD-AC34-479EF8544710}"/>
    <cellStyle name="Normal 8 2 4 4 3 2 2" xfId="31137" xr:uid="{94709134-7BFA-44CA-96DD-1C41D033F47A}"/>
    <cellStyle name="Normal 8 2 4 4 3 3" xfId="23049" xr:uid="{F75173B6-4651-4ED3-9F7F-47133269E13C}"/>
    <cellStyle name="Normal 8 2 4 4 4" xfId="9571" xr:uid="{DB1A6BF3-A71F-4F4D-805D-F1BE9816095F}"/>
    <cellStyle name="Normal 8 2 4 4 4 2" xfId="25747" xr:uid="{341BAB0F-C23C-44EB-8098-23D0FBD3219A}"/>
    <cellStyle name="Normal 8 2 4 4 5" xfId="17659" xr:uid="{BD1A9296-9F6A-47F0-910B-F9711B34C66D}"/>
    <cellStyle name="Normal 8 2 4 5" xfId="2832" xr:uid="{00000000-0005-0000-0000-0000791A0000}"/>
    <cellStyle name="Normal 8 2 4 5 2" xfId="10920" xr:uid="{455CF6B0-1C78-469F-81D6-FE151A767424}"/>
    <cellStyle name="Normal 8 2 4 5 2 2" xfId="27096" xr:uid="{E2F48864-62FD-4990-91F6-B7ED16B856C4}"/>
    <cellStyle name="Normal 8 2 4 5 3" xfId="19008" xr:uid="{A2E555E0-8AD0-455B-9FED-65AA8E509F79}"/>
    <cellStyle name="Normal 8 2 4 6" xfId="5526" xr:uid="{00000000-0005-0000-0000-00007A1A0000}"/>
    <cellStyle name="Normal 8 2 4 6 2" xfId="13614" xr:uid="{1D259C79-1E7C-4727-8245-AF1E4FA92684}"/>
    <cellStyle name="Normal 8 2 4 6 2 2" xfId="29790" xr:uid="{843EAA7C-7DC4-4C5B-99FB-DB4FB7C6CD49}"/>
    <cellStyle name="Normal 8 2 4 6 3" xfId="21702" xr:uid="{4AD6506E-9F60-4B07-A75E-7BA41AC87FD1}"/>
    <cellStyle name="Normal 8 2 4 7" xfId="8224" xr:uid="{366506E3-ED08-454F-85FE-14FB4E6ECE15}"/>
    <cellStyle name="Normal 8 2 4 7 2" xfId="24400" xr:uid="{59ABEB95-42CA-4A90-8331-DE78E5007990}"/>
    <cellStyle name="Normal 8 2 4 8" xfId="16312" xr:uid="{FDABB37F-2370-4B3D-913D-C1505CC3402E}"/>
    <cellStyle name="Normal 8 2 5" xfId="149" xr:uid="{00000000-0005-0000-0000-00007B1A0000}"/>
    <cellStyle name="Normal 8 2 5 2" xfId="542" xr:uid="{00000000-0005-0000-0000-00007C1A0000}"/>
    <cellStyle name="Normal 8 2 5 2 2" xfId="1217" xr:uid="{00000000-0005-0000-0000-00007D1A0000}"/>
    <cellStyle name="Normal 8 2 5 2 2 2" xfId="2565" xr:uid="{00000000-0005-0000-0000-00007E1A0000}"/>
    <cellStyle name="Normal 8 2 5 2 2 2 2" xfId="5261" xr:uid="{00000000-0005-0000-0000-00007F1A0000}"/>
    <cellStyle name="Normal 8 2 5 2 2 2 2 2" xfId="13349" xr:uid="{22B23B55-AAFC-4C0D-A3FD-C09F13FD9C1F}"/>
    <cellStyle name="Normal 8 2 5 2 2 2 2 2 2" xfId="29525" xr:uid="{CB5D88EC-65A1-4CB1-89EA-D8E8BB995CA7}"/>
    <cellStyle name="Normal 8 2 5 2 2 2 2 3" xfId="21437" xr:uid="{D0EF3C7C-91D1-4395-85F5-671ABBB26191}"/>
    <cellStyle name="Normal 8 2 5 2 2 2 3" xfId="7955" xr:uid="{00000000-0005-0000-0000-0000801A0000}"/>
    <cellStyle name="Normal 8 2 5 2 2 2 3 2" xfId="16043" xr:uid="{24AA3905-2CB3-4B05-BFBE-A64AC577B1CA}"/>
    <cellStyle name="Normal 8 2 5 2 2 2 3 2 2" xfId="32219" xr:uid="{1A559448-AA82-4E09-A55D-AD1D004A3EB8}"/>
    <cellStyle name="Normal 8 2 5 2 2 2 3 3" xfId="24131" xr:uid="{E060905E-5CF9-45BB-9716-0754537886F1}"/>
    <cellStyle name="Normal 8 2 5 2 2 2 4" xfId="10653" xr:uid="{68390F51-2580-41B0-BE8B-0F8C29128EF4}"/>
    <cellStyle name="Normal 8 2 5 2 2 2 4 2" xfId="26829" xr:uid="{E331F5BC-0DD4-439E-AF6B-D12FE1160645}"/>
    <cellStyle name="Normal 8 2 5 2 2 2 5" xfId="18741" xr:uid="{56D065D3-ACE7-4F5C-866C-47E4F70F6179}"/>
    <cellStyle name="Normal 8 2 5 2 2 3" xfId="3914" xr:uid="{00000000-0005-0000-0000-0000811A0000}"/>
    <cellStyle name="Normal 8 2 5 2 2 3 2" xfId="12002" xr:uid="{7A687226-7179-4417-9015-8EE6F982E0A7}"/>
    <cellStyle name="Normal 8 2 5 2 2 3 2 2" xfId="28178" xr:uid="{F1852010-C397-4B99-81C1-A86F6CCB6C01}"/>
    <cellStyle name="Normal 8 2 5 2 2 3 3" xfId="20090" xr:uid="{09E94564-7090-4A5C-B3AC-5850D0C23B9E}"/>
    <cellStyle name="Normal 8 2 5 2 2 4" xfId="6608" xr:uid="{00000000-0005-0000-0000-0000821A0000}"/>
    <cellStyle name="Normal 8 2 5 2 2 4 2" xfId="14696" xr:uid="{86568DF0-E6F7-4CA6-AE4C-CEF44C7D54BF}"/>
    <cellStyle name="Normal 8 2 5 2 2 4 2 2" xfId="30872" xr:uid="{B4345C2E-1EDB-4779-88E3-6148D0B0C241}"/>
    <cellStyle name="Normal 8 2 5 2 2 4 3" xfId="22784" xr:uid="{B2E0DE26-D61D-4F4B-90EA-51E44FECA293}"/>
    <cellStyle name="Normal 8 2 5 2 2 5" xfId="9306" xr:uid="{D4F4BADA-42D9-4A42-8A3B-F584472C6A51}"/>
    <cellStyle name="Normal 8 2 5 2 2 5 2" xfId="25482" xr:uid="{76F39787-1B8D-43D0-83BD-AA4AA5BDA3D1}"/>
    <cellStyle name="Normal 8 2 5 2 2 6" xfId="17394" xr:uid="{1576CE23-8660-4EF5-BC26-443F3149D411}"/>
    <cellStyle name="Normal 8 2 5 2 3" xfId="1893" xr:uid="{00000000-0005-0000-0000-0000831A0000}"/>
    <cellStyle name="Normal 8 2 5 2 3 2" xfId="4589" xr:uid="{00000000-0005-0000-0000-0000841A0000}"/>
    <cellStyle name="Normal 8 2 5 2 3 2 2" xfId="12677" xr:uid="{4DEC5B69-4938-4594-891F-E68055B2F901}"/>
    <cellStyle name="Normal 8 2 5 2 3 2 2 2" xfId="28853" xr:uid="{0AE9814A-EC7E-4EE6-97E9-0B9C438CAF9F}"/>
    <cellStyle name="Normal 8 2 5 2 3 2 3" xfId="20765" xr:uid="{C2171DA1-7F5D-4E88-8607-F185E6FBC5B4}"/>
    <cellStyle name="Normal 8 2 5 2 3 3" xfId="7283" xr:uid="{00000000-0005-0000-0000-0000851A0000}"/>
    <cellStyle name="Normal 8 2 5 2 3 3 2" xfId="15371" xr:uid="{8F632AE1-67AC-4AFA-B026-28EB7B29FDD7}"/>
    <cellStyle name="Normal 8 2 5 2 3 3 2 2" xfId="31547" xr:uid="{C5201A0A-3C88-4B3C-AFF8-EAC38D3A073A}"/>
    <cellStyle name="Normal 8 2 5 2 3 3 3" xfId="23459" xr:uid="{6FCFF7DF-8D14-4A22-98B2-95941128BF21}"/>
    <cellStyle name="Normal 8 2 5 2 3 4" xfId="9981" xr:uid="{50AC0C8F-9AAB-47BE-8F91-FA535EA2A571}"/>
    <cellStyle name="Normal 8 2 5 2 3 4 2" xfId="26157" xr:uid="{82976A22-D1D9-4877-83FF-A621B4F57B6C}"/>
    <cellStyle name="Normal 8 2 5 2 3 5" xfId="18069" xr:uid="{29453D95-8EE9-4504-8205-D5031E939B40}"/>
    <cellStyle name="Normal 8 2 5 2 4" xfId="3242" xr:uid="{00000000-0005-0000-0000-0000861A0000}"/>
    <cellStyle name="Normal 8 2 5 2 4 2" xfId="11330" xr:uid="{AD9273E6-1048-4569-BB51-7AEFA5D83D9C}"/>
    <cellStyle name="Normal 8 2 5 2 4 2 2" xfId="27506" xr:uid="{7C3EA01B-1D32-4158-A4A3-D0E3AD66FF1B}"/>
    <cellStyle name="Normal 8 2 5 2 4 3" xfId="19418" xr:uid="{78493BFD-4F77-4721-81DE-EA7D0F5F95BB}"/>
    <cellStyle name="Normal 8 2 5 2 5" xfId="5936" xr:uid="{00000000-0005-0000-0000-0000871A0000}"/>
    <cellStyle name="Normal 8 2 5 2 5 2" xfId="14024" xr:uid="{FA66A9CA-4EC2-4CE0-A413-E85996C76E3F}"/>
    <cellStyle name="Normal 8 2 5 2 5 2 2" xfId="30200" xr:uid="{444647B0-3A84-4FCD-866F-6EFDE9B038D8}"/>
    <cellStyle name="Normal 8 2 5 2 5 3" xfId="22112" xr:uid="{24F7DB28-18FA-4C23-8828-DCA0F3C1FEEF}"/>
    <cellStyle name="Normal 8 2 5 2 6" xfId="8634" xr:uid="{04044D65-F6AC-4BF1-9759-D0AD1AB81CC8}"/>
    <cellStyle name="Normal 8 2 5 2 6 2" xfId="24810" xr:uid="{1AED341C-BBA1-4D3D-95AD-70419B81017B}"/>
    <cellStyle name="Normal 8 2 5 2 7" xfId="16722" xr:uid="{545D2016-6F4B-4ED9-9D7C-E058FAB3BB67}"/>
    <cellStyle name="Normal 8 2 5 3" xfId="881" xr:uid="{00000000-0005-0000-0000-0000881A0000}"/>
    <cellStyle name="Normal 8 2 5 3 2" xfId="2229" xr:uid="{00000000-0005-0000-0000-0000891A0000}"/>
    <cellStyle name="Normal 8 2 5 3 2 2" xfId="4925" xr:uid="{00000000-0005-0000-0000-00008A1A0000}"/>
    <cellStyle name="Normal 8 2 5 3 2 2 2" xfId="13013" xr:uid="{88FBB5D0-F207-4F46-B199-8947ED55884E}"/>
    <cellStyle name="Normal 8 2 5 3 2 2 2 2" xfId="29189" xr:uid="{D80CB2F2-BA09-40F1-80B0-7F52E19E9C82}"/>
    <cellStyle name="Normal 8 2 5 3 2 2 3" xfId="21101" xr:uid="{C9036BEC-9DF7-46D1-B21D-9238EC26FB6E}"/>
    <cellStyle name="Normal 8 2 5 3 2 3" xfId="7619" xr:uid="{00000000-0005-0000-0000-00008B1A0000}"/>
    <cellStyle name="Normal 8 2 5 3 2 3 2" xfId="15707" xr:uid="{B9B7E4D4-54C0-426C-9E7A-917DB89EA288}"/>
    <cellStyle name="Normal 8 2 5 3 2 3 2 2" xfId="31883" xr:uid="{7775DDEC-1CFB-464D-9082-DA80C097760F}"/>
    <cellStyle name="Normal 8 2 5 3 2 3 3" xfId="23795" xr:uid="{882D6BB6-753F-47D2-A73B-89087A7685CA}"/>
    <cellStyle name="Normal 8 2 5 3 2 4" xfId="10317" xr:uid="{CE25BE49-37B3-4C47-9572-0B4D5FBF1C88}"/>
    <cellStyle name="Normal 8 2 5 3 2 4 2" xfId="26493" xr:uid="{442A4C51-B63A-4969-A235-2443090A373E}"/>
    <cellStyle name="Normal 8 2 5 3 2 5" xfId="18405" xr:uid="{A713B472-8FD1-4C83-98A4-464AFE78E399}"/>
    <cellStyle name="Normal 8 2 5 3 3" xfId="3578" xr:uid="{00000000-0005-0000-0000-00008C1A0000}"/>
    <cellStyle name="Normal 8 2 5 3 3 2" xfId="11666" xr:uid="{6C7EC6B3-0BC9-4CE8-A8DE-86847F5C65E3}"/>
    <cellStyle name="Normal 8 2 5 3 3 2 2" xfId="27842" xr:uid="{1A009665-5B8E-47C3-A837-00D615C5AADE}"/>
    <cellStyle name="Normal 8 2 5 3 3 3" xfId="19754" xr:uid="{858374C7-30C7-4D28-B103-D6F6CF44F61F}"/>
    <cellStyle name="Normal 8 2 5 3 4" xfId="6272" xr:uid="{00000000-0005-0000-0000-00008D1A0000}"/>
    <cellStyle name="Normal 8 2 5 3 4 2" xfId="14360" xr:uid="{D5EC8B0D-7C12-4646-82D1-599923B17355}"/>
    <cellStyle name="Normal 8 2 5 3 4 2 2" xfId="30536" xr:uid="{AAFD9619-807C-4050-B275-216FB10242EA}"/>
    <cellStyle name="Normal 8 2 5 3 4 3" xfId="22448" xr:uid="{050FDB17-66CD-4CC6-9118-391160B637E0}"/>
    <cellStyle name="Normal 8 2 5 3 5" xfId="8970" xr:uid="{D5FB4A79-CF95-42AF-B1A3-7716C4B9A979}"/>
    <cellStyle name="Normal 8 2 5 3 5 2" xfId="25146" xr:uid="{AB076A1D-040F-4F78-8670-1F223B4257A7}"/>
    <cellStyle name="Normal 8 2 5 3 6" xfId="17058" xr:uid="{0526AF80-9CCA-472C-87DA-CA3678CE4634}"/>
    <cellStyle name="Normal 8 2 5 4" xfId="1557" xr:uid="{00000000-0005-0000-0000-00008E1A0000}"/>
    <cellStyle name="Normal 8 2 5 4 2" xfId="4253" xr:uid="{00000000-0005-0000-0000-00008F1A0000}"/>
    <cellStyle name="Normal 8 2 5 4 2 2" xfId="12341" xr:uid="{C699F8AE-BC5A-4738-AFF7-64BCC08EF18F}"/>
    <cellStyle name="Normal 8 2 5 4 2 2 2" xfId="28517" xr:uid="{B7E63A41-6E93-4272-BAB6-6051D9A85C06}"/>
    <cellStyle name="Normal 8 2 5 4 2 3" xfId="20429" xr:uid="{769A7B6A-F302-4CD5-89FF-ABD3DB2A980F}"/>
    <cellStyle name="Normal 8 2 5 4 3" xfId="6947" xr:uid="{00000000-0005-0000-0000-0000901A0000}"/>
    <cellStyle name="Normal 8 2 5 4 3 2" xfId="15035" xr:uid="{460F43CA-EE2D-45D5-A929-D5FBB825C9F5}"/>
    <cellStyle name="Normal 8 2 5 4 3 2 2" xfId="31211" xr:uid="{B065E122-7420-430A-BAB0-2D90DCF42807}"/>
    <cellStyle name="Normal 8 2 5 4 3 3" xfId="23123" xr:uid="{DCABA359-7744-4F71-B7BC-5F291E6FC944}"/>
    <cellStyle name="Normal 8 2 5 4 4" xfId="9645" xr:uid="{31281CA4-7925-4FC1-B8BF-591AAB904B45}"/>
    <cellStyle name="Normal 8 2 5 4 4 2" xfId="25821" xr:uid="{43E17915-C3EB-49B5-8073-4C492A6563C6}"/>
    <cellStyle name="Normal 8 2 5 4 5" xfId="17733" xr:uid="{DF6F0D94-BA12-406D-BDA9-762F06C56A84}"/>
    <cellStyle name="Normal 8 2 5 5" xfId="2906" xr:uid="{00000000-0005-0000-0000-0000911A0000}"/>
    <cellStyle name="Normal 8 2 5 5 2" xfId="10994" xr:uid="{16853F21-A640-4B4E-9A52-7EA93EDC4DE9}"/>
    <cellStyle name="Normal 8 2 5 5 2 2" xfId="27170" xr:uid="{A8153311-EE59-4A50-ADE3-D03D13FDB8E7}"/>
    <cellStyle name="Normal 8 2 5 5 3" xfId="19082" xr:uid="{05F30A7A-A3D1-4B18-9EB1-4E5796B6F268}"/>
    <cellStyle name="Normal 8 2 5 6" xfId="5600" xr:uid="{00000000-0005-0000-0000-0000921A0000}"/>
    <cellStyle name="Normal 8 2 5 6 2" xfId="13688" xr:uid="{7F7056E8-4243-4C22-AF8B-6F8D5C1867CB}"/>
    <cellStyle name="Normal 8 2 5 6 2 2" xfId="29864" xr:uid="{104F2785-0589-4ED6-B339-4C2300E6BF63}"/>
    <cellStyle name="Normal 8 2 5 6 3" xfId="21776" xr:uid="{EEFFD492-D9B4-4B76-BBEB-BC9BEB670F29}"/>
    <cellStyle name="Normal 8 2 5 7" xfId="8298" xr:uid="{93A7C4EA-6DF7-483C-A87C-AAA4DE43B32D}"/>
    <cellStyle name="Normal 8 2 5 7 2" xfId="24474" xr:uid="{E1A1ECB9-D674-4960-880B-998890012907}"/>
    <cellStyle name="Normal 8 2 5 8" xfId="16386" xr:uid="{4F26DA61-448F-496D-B7F3-A861AA536EEB}"/>
    <cellStyle name="Normal 8 2 6" xfId="181" xr:uid="{00000000-0005-0000-0000-0000931A0000}"/>
    <cellStyle name="Normal 8 2 6 2" xfId="568" xr:uid="{00000000-0005-0000-0000-0000941A0000}"/>
    <cellStyle name="Normal 8 2 6 2 2" xfId="1243" xr:uid="{00000000-0005-0000-0000-0000951A0000}"/>
    <cellStyle name="Normal 8 2 6 2 2 2" xfId="2591" xr:uid="{00000000-0005-0000-0000-0000961A0000}"/>
    <cellStyle name="Normal 8 2 6 2 2 2 2" xfId="5287" xr:uid="{00000000-0005-0000-0000-0000971A0000}"/>
    <cellStyle name="Normal 8 2 6 2 2 2 2 2" xfId="13375" xr:uid="{AAB07C7E-7729-4BDD-9088-569865DDE385}"/>
    <cellStyle name="Normal 8 2 6 2 2 2 2 2 2" xfId="29551" xr:uid="{88909F8F-4C12-44CD-8207-7ADE3E742D93}"/>
    <cellStyle name="Normal 8 2 6 2 2 2 2 3" xfId="21463" xr:uid="{3CEA0EAC-52E6-4D40-AF5C-34FAD821E361}"/>
    <cellStyle name="Normal 8 2 6 2 2 2 3" xfId="7981" xr:uid="{00000000-0005-0000-0000-0000981A0000}"/>
    <cellStyle name="Normal 8 2 6 2 2 2 3 2" xfId="16069" xr:uid="{7444132C-4147-48F3-9C18-6BB790234681}"/>
    <cellStyle name="Normal 8 2 6 2 2 2 3 2 2" xfId="32245" xr:uid="{647E61BA-D8C8-4896-BDB2-6CF31A716B96}"/>
    <cellStyle name="Normal 8 2 6 2 2 2 3 3" xfId="24157" xr:uid="{83FBFE8B-991D-4F4B-93BA-86CF3FE0D6D4}"/>
    <cellStyle name="Normal 8 2 6 2 2 2 4" xfId="10679" xr:uid="{AF81F257-7950-4FFD-9F27-D54C6C26B843}"/>
    <cellStyle name="Normal 8 2 6 2 2 2 4 2" xfId="26855" xr:uid="{DB31A7A8-3266-4D65-BCC0-2A9A889D0A73}"/>
    <cellStyle name="Normal 8 2 6 2 2 2 5" xfId="18767" xr:uid="{2A8E27F0-D849-490D-A15F-E60C79B11F05}"/>
    <cellStyle name="Normal 8 2 6 2 2 3" xfId="3940" xr:uid="{00000000-0005-0000-0000-0000991A0000}"/>
    <cellStyle name="Normal 8 2 6 2 2 3 2" xfId="12028" xr:uid="{65C011CE-E76B-46C1-9CB2-4C59B8DDE18A}"/>
    <cellStyle name="Normal 8 2 6 2 2 3 2 2" xfId="28204" xr:uid="{D0BBCC4D-9F64-43C3-A3AF-88E288A0E261}"/>
    <cellStyle name="Normal 8 2 6 2 2 3 3" xfId="20116" xr:uid="{0D9C061B-90D1-4139-8735-DFAE8A70A537}"/>
    <cellStyle name="Normal 8 2 6 2 2 4" xfId="6634" xr:uid="{00000000-0005-0000-0000-00009A1A0000}"/>
    <cellStyle name="Normal 8 2 6 2 2 4 2" xfId="14722" xr:uid="{55988F50-4E24-4ACD-AC30-4EED2D04B3D5}"/>
    <cellStyle name="Normal 8 2 6 2 2 4 2 2" xfId="30898" xr:uid="{3641E8F7-A10B-44A1-9BA1-C069B55DF951}"/>
    <cellStyle name="Normal 8 2 6 2 2 4 3" xfId="22810" xr:uid="{1DFE47B6-08FB-4A9C-8236-680051D597F1}"/>
    <cellStyle name="Normal 8 2 6 2 2 5" xfId="9332" xr:uid="{17C47F48-C642-4560-8322-4466980C8DA1}"/>
    <cellStyle name="Normal 8 2 6 2 2 5 2" xfId="25508" xr:uid="{9C5A2C6F-D34D-41F7-ADD1-195F55D583CC}"/>
    <cellStyle name="Normal 8 2 6 2 2 6" xfId="17420" xr:uid="{606ED433-B310-40E9-A49F-FA9553D6E155}"/>
    <cellStyle name="Normal 8 2 6 2 3" xfId="1919" xr:uid="{00000000-0005-0000-0000-00009B1A0000}"/>
    <cellStyle name="Normal 8 2 6 2 3 2" xfId="4615" xr:uid="{00000000-0005-0000-0000-00009C1A0000}"/>
    <cellStyle name="Normal 8 2 6 2 3 2 2" xfId="12703" xr:uid="{18509513-127B-4B28-8FD7-84D86E753ADA}"/>
    <cellStyle name="Normal 8 2 6 2 3 2 2 2" xfId="28879" xr:uid="{47966C68-80C9-4556-9C09-1CFA277C6F51}"/>
    <cellStyle name="Normal 8 2 6 2 3 2 3" xfId="20791" xr:uid="{A848CDC9-CB92-46AF-A513-29F176D404B3}"/>
    <cellStyle name="Normal 8 2 6 2 3 3" xfId="7309" xr:uid="{00000000-0005-0000-0000-00009D1A0000}"/>
    <cellStyle name="Normal 8 2 6 2 3 3 2" xfId="15397" xr:uid="{BAEFA27F-26C3-4F7C-A0F0-20544E712B98}"/>
    <cellStyle name="Normal 8 2 6 2 3 3 2 2" xfId="31573" xr:uid="{F38D080C-40F4-464C-9C94-23D4F6616B2B}"/>
    <cellStyle name="Normal 8 2 6 2 3 3 3" xfId="23485" xr:uid="{1A73CFD0-ACA8-497B-9AF6-45C78B833FCE}"/>
    <cellStyle name="Normal 8 2 6 2 3 4" xfId="10007" xr:uid="{E216514F-F7F9-41D6-BDC1-C671317573B5}"/>
    <cellStyle name="Normal 8 2 6 2 3 4 2" xfId="26183" xr:uid="{1E23D367-7F03-4704-A933-156F0226D1FC}"/>
    <cellStyle name="Normal 8 2 6 2 3 5" xfId="18095" xr:uid="{CEA53C2B-9410-4B24-8DF7-D9ED7E206BB2}"/>
    <cellStyle name="Normal 8 2 6 2 4" xfId="3268" xr:uid="{00000000-0005-0000-0000-00009E1A0000}"/>
    <cellStyle name="Normal 8 2 6 2 4 2" xfId="11356" xr:uid="{F49A8E17-AE46-447D-AAC3-CD03E88AF972}"/>
    <cellStyle name="Normal 8 2 6 2 4 2 2" xfId="27532" xr:uid="{3F3AA4AC-6B75-44F6-B857-CA09EFE29572}"/>
    <cellStyle name="Normal 8 2 6 2 4 3" xfId="19444" xr:uid="{B283F564-F088-4740-92E6-0C6AF0DD8683}"/>
    <cellStyle name="Normal 8 2 6 2 5" xfId="5962" xr:uid="{00000000-0005-0000-0000-00009F1A0000}"/>
    <cellStyle name="Normal 8 2 6 2 5 2" xfId="14050" xr:uid="{F51D7583-436D-451E-BB19-1EE564B5659C}"/>
    <cellStyle name="Normal 8 2 6 2 5 2 2" xfId="30226" xr:uid="{743A8E6E-E411-4864-9B25-5B6C31E97E2A}"/>
    <cellStyle name="Normal 8 2 6 2 5 3" xfId="22138" xr:uid="{AA31A55B-9FFB-4337-88F3-6AD2ACE6F039}"/>
    <cellStyle name="Normal 8 2 6 2 6" xfId="8660" xr:uid="{9ED1A7A8-281F-4714-A539-CB67B0AE0415}"/>
    <cellStyle name="Normal 8 2 6 2 6 2" xfId="24836" xr:uid="{DD98D0B4-EDF5-43CE-BAE6-E2627E1638B2}"/>
    <cellStyle name="Normal 8 2 6 2 7" xfId="16748" xr:uid="{FD85D61D-6219-464D-AC51-FD89DA58D5F2}"/>
    <cellStyle name="Normal 8 2 6 3" xfId="907" xr:uid="{00000000-0005-0000-0000-0000A01A0000}"/>
    <cellStyle name="Normal 8 2 6 3 2" xfId="2255" xr:uid="{00000000-0005-0000-0000-0000A11A0000}"/>
    <cellStyle name="Normal 8 2 6 3 2 2" xfId="4951" xr:uid="{00000000-0005-0000-0000-0000A21A0000}"/>
    <cellStyle name="Normal 8 2 6 3 2 2 2" xfId="13039" xr:uid="{AE622318-72F6-43E6-9334-CE75207F17AE}"/>
    <cellStyle name="Normal 8 2 6 3 2 2 2 2" xfId="29215" xr:uid="{F5346AE7-9DA9-4842-935D-78571477ADBA}"/>
    <cellStyle name="Normal 8 2 6 3 2 2 3" xfId="21127" xr:uid="{451068E8-A723-42BB-A768-CFDC1B5AFE19}"/>
    <cellStyle name="Normal 8 2 6 3 2 3" xfId="7645" xr:uid="{00000000-0005-0000-0000-0000A31A0000}"/>
    <cellStyle name="Normal 8 2 6 3 2 3 2" xfId="15733" xr:uid="{D39E20C6-1DDC-437D-B9C0-E2447A8AD3BD}"/>
    <cellStyle name="Normal 8 2 6 3 2 3 2 2" xfId="31909" xr:uid="{63323514-AB38-45BD-B6D9-492272762EFC}"/>
    <cellStyle name="Normal 8 2 6 3 2 3 3" xfId="23821" xr:uid="{17DF4C86-3F6E-4BF8-B637-AE4AF521727C}"/>
    <cellStyle name="Normal 8 2 6 3 2 4" xfId="10343" xr:uid="{72C8889D-B6A6-4B95-90EF-2F0679A50E67}"/>
    <cellStyle name="Normal 8 2 6 3 2 4 2" xfId="26519" xr:uid="{A14EA9ED-4098-490C-92DB-1E41DEC99E82}"/>
    <cellStyle name="Normal 8 2 6 3 2 5" xfId="18431" xr:uid="{918DC106-C378-40E7-ADCC-A0D0D23E1628}"/>
    <cellStyle name="Normal 8 2 6 3 3" xfId="3604" xr:uid="{00000000-0005-0000-0000-0000A41A0000}"/>
    <cellStyle name="Normal 8 2 6 3 3 2" xfId="11692" xr:uid="{B1D765D6-097B-4DB7-B3AE-1D28E373C01A}"/>
    <cellStyle name="Normal 8 2 6 3 3 2 2" xfId="27868" xr:uid="{E098D094-A8CF-4CA5-ADA9-BFD90F146082}"/>
    <cellStyle name="Normal 8 2 6 3 3 3" xfId="19780" xr:uid="{F2E4079A-D2A3-4603-81A6-64187F125C9F}"/>
    <cellStyle name="Normal 8 2 6 3 4" xfId="6298" xr:uid="{00000000-0005-0000-0000-0000A51A0000}"/>
    <cellStyle name="Normal 8 2 6 3 4 2" xfId="14386" xr:uid="{EFB182E5-571D-4692-92B0-A4BAA41E9908}"/>
    <cellStyle name="Normal 8 2 6 3 4 2 2" xfId="30562" xr:uid="{0BDD495B-067B-4BDC-B671-7122DF624646}"/>
    <cellStyle name="Normal 8 2 6 3 4 3" xfId="22474" xr:uid="{C157EF32-D8BD-413A-9914-A5B1B8B52E72}"/>
    <cellStyle name="Normal 8 2 6 3 5" xfId="8996" xr:uid="{604745C3-89C8-4748-9775-5C73EE7EFC8E}"/>
    <cellStyle name="Normal 8 2 6 3 5 2" xfId="25172" xr:uid="{C4CD5EF4-E51D-431F-8252-E03BDE5E6F03}"/>
    <cellStyle name="Normal 8 2 6 3 6" xfId="17084" xr:uid="{63D0EB52-9BC1-4B30-92B8-C6E4CE73F195}"/>
    <cellStyle name="Normal 8 2 6 4" xfId="1583" xr:uid="{00000000-0005-0000-0000-0000A61A0000}"/>
    <cellStyle name="Normal 8 2 6 4 2" xfId="4279" xr:uid="{00000000-0005-0000-0000-0000A71A0000}"/>
    <cellStyle name="Normal 8 2 6 4 2 2" xfId="12367" xr:uid="{871C0FEE-1128-49BD-A6AA-D505377A5513}"/>
    <cellStyle name="Normal 8 2 6 4 2 2 2" xfId="28543" xr:uid="{1FB95D16-278A-4F03-8360-05199390D3DA}"/>
    <cellStyle name="Normal 8 2 6 4 2 3" xfId="20455" xr:uid="{374B6754-2D38-43FF-86C0-E0C24322B875}"/>
    <cellStyle name="Normal 8 2 6 4 3" xfId="6973" xr:uid="{00000000-0005-0000-0000-0000A81A0000}"/>
    <cellStyle name="Normal 8 2 6 4 3 2" xfId="15061" xr:uid="{8E4DF8BD-55DB-4D53-8021-EB447C9CD467}"/>
    <cellStyle name="Normal 8 2 6 4 3 2 2" xfId="31237" xr:uid="{47B7D9C7-6F11-40EB-9EAD-3F6BE3CDAFCB}"/>
    <cellStyle name="Normal 8 2 6 4 3 3" xfId="23149" xr:uid="{CC2FF101-BA27-4C98-9455-5558229122C6}"/>
    <cellStyle name="Normal 8 2 6 4 4" xfId="9671" xr:uid="{8809071E-4C1D-4D83-83E9-63AAD83853C3}"/>
    <cellStyle name="Normal 8 2 6 4 4 2" xfId="25847" xr:uid="{948E1846-04BA-47D8-89A0-AE7BCDF68C5B}"/>
    <cellStyle name="Normal 8 2 6 4 5" xfId="17759" xr:uid="{6F113624-1F89-46B2-A437-367F4D8A90BE}"/>
    <cellStyle name="Normal 8 2 6 5" xfId="2932" xr:uid="{00000000-0005-0000-0000-0000A91A0000}"/>
    <cellStyle name="Normal 8 2 6 5 2" xfId="11020" xr:uid="{BB667511-68DD-42B5-AB3A-295D0C42F431}"/>
    <cellStyle name="Normal 8 2 6 5 2 2" xfId="27196" xr:uid="{7DF19067-0D97-4823-8F48-C76CDD28AFA1}"/>
    <cellStyle name="Normal 8 2 6 5 3" xfId="19108" xr:uid="{53867331-55EB-4DF0-A0F7-D70E6F6E4C55}"/>
    <cellStyle name="Normal 8 2 6 6" xfId="5626" xr:uid="{00000000-0005-0000-0000-0000AA1A0000}"/>
    <cellStyle name="Normal 8 2 6 6 2" xfId="13714" xr:uid="{4AA84133-A7DA-45AA-856A-8DAF2971B9A4}"/>
    <cellStyle name="Normal 8 2 6 6 2 2" xfId="29890" xr:uid="{BC67C549-0915-45A5-9BC3-ED49E8225C49}"/>
    <cellStyle name="Normal 8 2 6 6 3" xfId="21802" xr:uid="{0C1F44A9-5041-450F-8659-291709B6DDF0}"/>
    <cellStyle name="Normal 8 2 6 7" xfId="8324" xr:uid="{CEE58D29-925F-404B-BF15-FD8F6A58B343}"/>
    <cellStyle name="Normal 8 2 6 7 2" xfId="24500" xr:uid="{427D8E50-4053-4FA1-A37F-7AC8F1A63797}"/>
    <cellStyle name="Normal 8 2 6 8" xfId="16412" xr:uid="{93C2F758-BD13-40E6-96D1-8BCB8157D593}"/>
    <cellStyle name="Normal 8 2 7" xfId="245" xr:uid="{00000000-0005-0000-0000-0000AB1A0000}"/>
    <cellStyle name="Normal 8 2 7 2" xfId="621" xr:uid="{00000000-0005-0000-0000-0000AC1A0000}"/>
    <cellStyle name="Normal 8 2 7 2 2" xfId="1296" xr:uid="{00000000-0005-0000-0000-0000AD1A0000}"/>
    <cellStyle name="Normal 8 2 7 2 2 2" xfId="2644" xr:uid="{00000000-0005-0000-0000-0000AE1A0000}"/>
    <cellStyle name="Normal 8 2 7 2 2 2 2" xfId="5340" xr:uid="{00000000-0005-0000-0000-0000AF1A0000}"/>
    <cellStyle name="Normal 8 2 7 2 2 2 2 2" xfId="13428" xr:uid="{DEC97713-907A-4185-8AB0-E9F129086CD5}"/>
    <cellStyle name="Normal 8 2 7 2 2 2 2 2 2" xfId="29604" xr:uid="{DF3C1F67-BC26-4A5A-816A-532F14E579E6}"/>
    <cellStyle name="Normal 8 2 7 2 2 2 2 3" xfId="21516" xr:uid="{B9C4B233-3E94-4020-8798-9A67566727EB}"/>
    <cellStyle name="Normal 8 2 7 2 2 2 3" xfId="8034" xr:uid="{00000000-0005-0000-0000-0000B01A0000}"/>
    <cellStyle name="Normal 8 2 7 2 2 2 3 2" xfId="16122" xr:uid="{706FB539-68C9-46B2-958F-2A9F1FE064FE}"/>
    <cellStyle name="Normal 8 2 7 2 2 2 3 2 2" xfId="32298" xr:uid="{BF331771-20CF-4866-AA7A-762DE493A446}"/>
    <cellStyle name="Normal 8 2 7 2 2 2 3 3" xfId="24210" xr:uid="{C2134F40-7C8B-4AAB-9CA5-7D7AEA5BD144}"/>
    <cellStyle name="Normal 8 2 7 2 2 2 4" xfId="10732" xr:uid="{F5A1633A-6886-4A6E-B390-E9F1D49FE921}"/>
    <cellStyle name="Normal 8 2 7 2 2 2 4 2" xfId="26908" xr:uid="{FE766FB4-B1F6-4262-9AD9-0C6B614CB6E3}"/>
    <cellStyle name="Normal 8 2 7 2 2 2 5" xfId="18820" xr:uid="{D7515F23-99A2-46E6-B385-7FC59CA4F872}"/>
    <cellStyle name="Normal 8 2 7 2 2 3" xfId="3993" xr:uid="{00000000-0005-0000-0000-0000B11A0000}"/>
    <cellStyle name="Normal 8 2 7 2 2 3 2" xfId="12081" xr:uid="{1A6559E4-FED6-4894-8114-386296D23744}"/>
    <cellStyle name="Normal 8 2 7 2 2 3 2 2" xfId="28257" xr:uid="{281546BC-C017-44DD-ACB8-300FE3A42A88}"/>
    <cellStyle name="Normal 8 2 7 2 2 3 3" xfId="20169" xr:uid="{8F3D5F55-9A04-4A57-86F5-20F4F878EB1F}"/>
    <cellStyle name="Normal 8 2 7 2 2 4" xfId="6687" xr:uid="{00000000-0005-0000-0000-0000B21A0000}"/>
    <cellStyle name="Normal 8 2 7 2 2 4 2" xfId="14775" xr:uid="{2D4C69E3-A875-40F6-A7DE-DD909E7A4A23}"/>
    <cellStyle name="Normal 8 2 7 2 2 4 2 2" xfId="30951" xr:uid="{25C30190-F90E-4696-8B3E-E3FAFED162F4}"/>
    <cellStyle name="Normal 8 2 7 2 2 4 3" xfId="22863" xr:uid="{CD7EAACF-DFF9-4006-A3FC-E82365C8F62C}"/>
    <cellStyle name="Normal 8 2 7 2 2 5" xfId="9385" xr:uid="{707F336B-CBA1-4F30-BFD6-E1CD86126558}"/>
    <cellStyle name="Normal 8 2 7 2 2 5 2" xfId="25561" xr:uid="{5BFD40B4-9853-4996-9ACF-ED2236AF8C52}"/>
    <cellStyle name="Normal 8 2 7 2 2 6" xfId="17473" xr:uid="{285EAF53-9525-418E-85AF-6FDA46D06FDD}"/>
    <cellStyle name="Normal 8 2 7 2 3" xfId="1972" xr:uid="{00000000-0005-0000-0000-0000B31A0000}"/>
    <cellStyle name="Normal 8 2 7 2 3 2" xfId="4668" xr:uid="{00000000-0005-0000-0000-0000B41A0000}"/>
    <cellStyle name="Normal 8 2 7 2 3 2 2" xfId="12756" xr:uid="{4BF2E070-6557-4285-A400-1A0F7E0EBCE3}"/>
    <cellStyle name="Normal 8 2 7 2 3 2 2 2" xfId="28932" xr:uid="{FFD6BD8A-3136-44F8-A8A1-DC7B38CA1AC5}"/>
    <cellStyle name="Normal 8 2 7 2 3 2 3" xfId="20844" xr:uid="{8C9AC001-58F7-4BE5-B8DD-1364A942D422}"/>
    <cellStyle name="Normal 8 2 7 2 3 3" xfId="7362" xr:uid="{00000000-0005-0000-0000-0000B51A0000}"/>
    <cellStyle name="Normal 8 2 7 2 3 3 2" xfId="15450" xr:uid="{F75860F1-C892-4797-9861-CC42EA7DDD86}"/>
    <cellStyle name="Normal 8 2 7 2 3 3 2 2" xfId="31626" xr:uid="{18AC74E1-9AAD-4815-88BB-3880B1FE28C6}"/>
    <cellStyle name="Normal 8 2 7 2 3 3 3" xfId="23538" xr:uid="{A724B430-DCE5-4A6F-8BEC-5777251AD464}"/>
    <cellStyle name="Normal 8 2 7 2 3 4" xfId="10060" xr:uid="{1277C515-54F6-4A2E-8640-3B23052DF1E1}"/>
    <cellStyle name="Normal 8 2 7 2 3 4 2" xfId="26236" xr:uid="{5AABF834-798F-436F-89F7-C4BB3A6A839E}"/>
    <cellStyle name="Normal 8 2 7 2 3 5" xfId="18148" xr:uid="{C2E654E0-ACFA-4518-8553-8E1FEB803226}"/>
    <cellStyle name="Normal 8 2 7 2 4" xfId="3321" xr:uid="{00000000-0005-0000-0000-0000B61A0000}"/>
    <cellStyle name="Normal 8 2 7 2 4 2" xfId="11409" xr:uid="{A57E023E-BC53-406A-8401-A762F399BE50}"/>
    <cellStyle name="Normal 8 2 7 2 4 2 2" xfId="27585" xr:uid="{CCAEFBE4-65B8-4BC9-B30F-7144559B04FA}"/>
    <cellStyle name="Normal 8 2 7 2 4 3" xfId="19497" xr:uid="{42D83B1E-5229-49EA-8262-84BF8DD97BCA}"/>
    <cellStyle name="Normal 8 2 7 2 5" xfId="6015" xr:uid="{00000000-0005-0000-0000-0000B71A0000}"/>
    <cellStyle name="Normal 8 2 7 2 5 2" xfId="14103" xr:uid="{C3D7D354-1F39-45FC-905E-454CCD518180}"/>
    <cellStyle name="Normal 8 2 7 2 5 2 2" xfId="30279" xr:uid="{EB110E96-6490-4214-AF49-FFF61461E29C}"/>
    <cellStyle name="Normal 8 2 7 2 5 3" xfId="22191" xr:uid="{C0A04194-449E-4EAB-A976-2D09D9A50C5D}"/>
    <cellStyle name="Normal 8 2 7 2 6" xfId="8713" xr:uid="{60E6C66A-31A8-4EE9-9380-98940C0803C6}"/>
    <cellStyle name="Normal 8 2 7 2 6 2" xfId="24889" xr:uid="{5FC220CE-0245-4921-85AE-22D781C4C7D1}"/>
    <cellStyle name="Normal 8 2 7 2 7" xfId="16801" xr:uid="{F7CFDAF1-FC01-4FA6-A9CE-61BC33352484}"/>
    <cellStyle name="Normal 8 2 7 3" xfId="960" xr:uid="{00000000-0005-0000-0000-0000B81A0000}"/>
    <cellStyle name="Normal 8 2 7 3 2" xfId="2308" xr:uid="{00000000-0005-0000-0000-0000B91A0000}"/>
    <cellStyle name="Normal 8 2 7 3 2 2" xfId="5004" xr:uid="{00000000-0005-0000-0000-0000BA1A0000}"/>
    <cellStyle name="Normal 8 2 7 3 2 2 2" xfId="13092" xr:uid="{4EDE5BE6-7BC4-4AD0-9945-CC0D2F35FD95}"/>
    <cellStyle name="Normal 8 2 7 3 2 2 2 2" xfId="29268" xr:uid="{0CF7BFE6-0547-4390-8A7D-46C0A9226349}"/>
    <cellStyle name="Normal 8 2 7 3 2 2 3" xfId="21180" xr:uid="{9B7F23F2-2549-40B4-9433-F89D1BF1DE1A}"/>
    <cellStyle name="Normal 8 2 7 3 2 3" xfId="7698" xr:uid="{00000000-0005-0000-0000-0000BB1A0000}"/>
    <cellStyle name="Normal 8 2 7 3 2 3 2" xfId="15786" xr:uid="{37449220-76EE-4E04-B86F-BAF0563B155E}"/>
    <cellStyle name="Normal 8 2 7 3 2 3 2 2" xfId="31962" xr:uid="{9BC917CF-9A68-4A20-A657-7B677D5BC731}"/>
    <cellStyle name="Normal 8 2 7 3 2 3 3" xfId="23874" xr:uid="{195AC5CA-CD12-401F-B293-7A5F7C0AEB85}"/>
    <cellStyle name="Normal 8 2 7 3 2 4" xfId="10396" xr:uid="{56B3AAC4-8834-46F7-86F7-9EF849895CC9}"/>
    <cellStyle name="Normal 8 2 7 3 2 4 2" xfId="26572" xr:uid="{D71E0F44-5B9B-4A99-9CF5-661C44C34C4F}"/>
    <cellStyle name="Normal 8 2 7 3 2 5" xfId="18484" xr:uid="{A59748EB-2869-4328-92CF-1E91275165B6}"/>
    <cellStyle name="Normal 8 2 7 3 3" xfId="3657" xr:uid="{00000000-0005-0000-0000-0000BC1A0000}"/>
    <cellStyle name="Normal 8 2 7 3 3 2" xfId="11745" xr:uid="{0691CF76-06F5-4C1F-83DB-D4E2075B2344}"/>
    <cellStyle name="Normal 8 2 7 3 3 2 2" xfId="27921" xr:uid="{CC1FC195-FBD4-4F32-9F44-22C2E3435CD4}"/>
    <cellStyle name="Normal 8 2 7 3 3 3" xfId="19833" xr:uid="{E46D1E80-36BD-4222-946D-7CD7ED69F78F}"/>
    <cellStyle name="Normal 8 2 7 3 4" xfId="6351" xr:uid="{00000000-0005-0000-0000-0000BD1A0000}"/>
    <cellStyle name="Normal 8 2 7 3 4 2" xfId="14439" xr:uid="{18FBBB7F-5527-40FF-9235-35919BA8013D}"/>
    <cellStyle name="Normal 8 2 7 3 4 2 2" xfId="30615" xr:uid="{704E9047-2B49-4BEB-B49F-49E2D41BD0B4}"/>
    <cellStyle name="Normal 8 2 7 3 4 3" xfId="22527" xr:uid="{B12AAE87-D007-40B8-A3FE-2DF6B0B0282B}"/>
    <cellStyle name="Normal 8 2 7 3 5" xfId="9049" xr:uid="{C8C72474-D084-419C-BD60-9B6A3784DD1A}"/>
    <cellStyle name="Normal 8 2 7 3 5 2" xfId="25225" xr:uid="{C601543B-DD6E-4C8C-B520-7445195EFED8}"/>
    <cellStyle name="Normal 8 2 7 3 6" xfId="17137" xr:uid="{C179E07A-40D7-492A-A68D-1EDCCABE5B22}"/>
    <cellStyle name="Normal 8 2 7 4" xfId="1636" xr:uid="{00000000-0005-0000-0000-0000BE1A0000}"/>
    <cellStyle name="Normal 8 2 7 4 2" xfId="4332" xr:uid="{00000000-0005-0000-0000-0000BF1A0000}"/>
    <cellStyle name="Normal 8 2 7 4 2 2" xfId="12420" xr:uid="{9D0284AF-7395-4EE3-AE79-8E7A7CCECF60}"/>
    <cellStyle name="Normal 8 2 7 4 2 2 2" xfId="28596" xr:uid="{4B7116F4-4198-4469-AE6C-6B979DA3751F}"/>
    <cellStyle name="Normal 8 2 7 4 2 3" xfId="20508" xr:uid="{C079B90C-0C19-49CF-AE02-1569043AB94F}"/>
    <cellStyle name="Normal 8 2 7 4 3" xfId="7026" xr:uid="{00000000-0005-0000-0000-0000C01A0000}"/>
    <cellStyle name="Normal 8 2 7 4 3 2" xfId="15114" xr:uid="{0CE4623F-C3DF-429F-BDBF-F66DAD9D3176}"/>
    <cellStyle name="Normal 8 2 7 4 3 2 2" xfId="31290" xr:uid="{88204E98-9598-4FB9-AC9F-CFCB35025E2C}"/>
    <cellStyle name="Normal 8 2 7 4 3 3" xfId="23202" xr:uid="{D715D2AF-489E-4B35-8DFF-90F55FD2029A}"/>
    <cellStyle name="Normal 8 2 7 4 4" xfId="9724" xr:uid="{07F16B0E-FE50-4421-9A27-D8B983C02E31}"/>
    <cellStyle name="Normal 8 2 7 4 4 2" xfId="25900" xr:uid="{8150B063-C590-46D4-A172-FDAAE369AE67}"/>
    <cellStyle name="Normal 8 2 7 4 5" xfId="17812" xr:uid="{4AD143DD-05FC-487D-8763-198F5A3D4016}"/>
    <cellStyle name="Normal 8 2 7 5" xfId="2985" xr:uid="{00000000-0005-0000-0000-0000C11A0000}"/>
    <cellStyle name="Normal 8 2 7 5 2" xfId="11073" xr:uid="{E4283581-4729-4BC6-9FCA-748D30FE957F}"/>
    <cellStyle name="Normal 8 2 7 5 2 2" xfId="27249" xr:uid="{9B2E8CE9-3D63-4179-98B4-2C8F753DFF97}"/>
    <cellStyle name="Normal 8 2 7 5 3" xfId="19161" xr:uid="{48157418-6311-498D-9DE7-EDCBD60428C3}"/>
    <cellStyle name="Normal 8 2 7 6" xfId="5679" xr:uid="{00000000-0005-0000-0000-0000C21A0000}"/>
    <cellStyle name="Normal 8 2 7 6 2" xfId="13767" xr:uid="{8E2E6530-EC47-4A04-8FAD-EBE5A069F22D}"/>
    <cellStyle name="Normal 8 2 7 6 2 2" xfId="29943" xr:uid="{0BFFC076-AB5B-421F-912B-E53A0EA78F3A}"/>
    <cellStyle name="Normal 8 2 7 6 3" xfId="21855" xr:uid="{171F8DB9-5825-4A0C-AEF6-BF0D92E0333A}"/>
    <cellStyle name="Normal 8 2 7 7" xfId="8377" xr:uid="{DFD825C3-A3D8-4749-8CE0-CE62347F37B7}"/>
    <cellStyle name="Normal 8 2 7 7 2" xfId="24553" xr:uid="{5DFEA6F2-49A9-4A43-89EC-1D24FAAB8C93}"/>
    <cellStyle name="Normal 8 2 7 8" xfId="16465" xr:uid="{5781C5A2-8637-4D2A-BFBB-012577FF1F9B}"/>
    <cellStyle name="Normal 8 2 8" xfId="225" xr:uid="{00000000-0005-0000-0000-0000C31A0000}"/>
    <cellStyle name="Normal 8 2 8 2" xfId="606" xr:uid="{00000000-0005-0000-0000-0000C41A0000}"/>
    <cellStyle name="Normal 8 2 8 2 2" xfId="1281" xr:uid="{00000000-0005-0000-0000-0000C51A0000}"/>
    <cellStyle name="Normal 8 2 8 2 2 2" xfId="2629" xr:uid="{00000000-0005-0000-0000-0000C61A0000}"/>
    <cellStyle name="Normal 8 2 8 2 2 2 2" xfId="5325" xr:uid="{00000000-0005-0000-0000-0000C71A0000}"/>
    <cellStyle name="Normal 8 2 8 2 2 2 2 2" xfId="13413" xr:uid="{2624DA4B-7F11-4692-88A2-D024A803F208}"/>
    <cellStyle name="Normal 8 2 8 2 2 2 2 2 2" xfId="29589" xr:uid="{F17F394A-72E2-4D43-BBB3-F35BAE4FE6D9}"/>
    <cellStyle name="Normal 8 2 8 2 2 2 2 3" xfId="21501" xr:uid="{1B0C27FD-0691-45AE-8316-5D29384E0418}"/>
    <cellStyle name="Normal 8 2 8 2 2 2 3" xfId="8019" xr:uid="{00000000-0005-0000-0000-0000C81A0000}"/>
    <cellStyle name="Normal 8 2 8 2 2 2 3 2" xfId="16107" xr:uid="{F0050D92-98F2-4932-AD87-98E66B76EA2C}"/>
    <cellStyle name="Normal 8 2 8 2 2 2 3 2 2" xfId="32283" xr:uid="{9E3A2BBE-BBB6-4BBF-9251-BCDC605EE17B}"/>
    <cellStyle name="Normal 8 2 8 2 2 2 3 3" xfId="24195" xr:uid="{276766A0-514F-4082-9DE4-AFDFFE3E0ADA}"/>
    <cellStyle name="Normal 8 2 8 2 2 2 4" xfId="10717" xr:uid="{74B99FAC-97C4-4E4A-B8EE-75840CE3D7E3}"/>
    <cellStyle name="Normal 8 2 8 2 2 2 4 2" xfId="26893" xr:uid="{5DE3D9B2-47C5-444B-87C7-9839BFE9F0DA}"/>
    <cellStyle name="Normal 8 2 8 2 2 2 5" xfId="18805" xr:uid="{63FCDC69-B2BD-46D6-AAA9-EA1BE7B261EF}"/>
    <cellStyle name="Normal 8 2 8 2 2 3" xfId="3978" xr:uid="{00000000-0005-0000-0000-0000C91A0000}"/>
    <cellStyle name="Normal 8 2 8 2 2 3 2" xfId="12066" xr:uid="{77AA1805-B79A-41B1-94A3-3DC1808B5742}"/>
    <cellStyle name="Normal 8 2 8 2 2 3 2 2" xfId="28242" xr:uid="{E65D8884-35D8-42C1-B094-BADE41F7ED38}"/>
    <cellStyle name="Normal 8 2 8 2 2 3 3" xfId="20154" xr:uid="{E441659D-6A8E-401E-918D-FF2610727508}"/>
    <cellStyle name="Normal 8 2 8 2 2 4" xfId="6672" xr:uid="{00000000-0005-0000-0000-0000CA1A0000}"/>
    <cellStyle name="Normal 8 2 8 2 2 4 2" xfId="14760" xr:uid="{14BCE2EB-6E35-454D-8A90-6BE06CACC2BA}"/>
    <cellStyle name="Normal 8 2 8 2 2 4 2 2" xfId="30936" xr:uid="{59420CF5-CAC4-4254-A9E3-806B6EC647F0}"/>
    <cellStyle name="Normal 8 2 8 2 2 4 3" xfId="22848" xr:uid="{8A5FAC6C-9BE1-4639-8F7F-F0EA8664A158}"/>
    <cellStyle name="Normal 8 2 8 2 2 5" xfId="9370" xr:uid="{B1F87B0A-28F1-4C6E-BC09-D202F960BBEA}"/>
    <cellStyle name="Normal 8 2 8 2 2 5 2" xfId="25546" xr:uid="{AF997A33-A66C-42F1-9152-F5233E60BF97}"/>
    <cellStyle name="Normal 8 2 8 2 2 6" xfId="17458" xr:uid="{B0FE65E0-1892-4038-BA64-3010E4A13140}"/>
    <cellStyle name="Normal 8 2 8 2 3" xfId="1957" xr:uid="{00000000-0005-0000-0000-0000CB1A0000}"/>
    <cellStyle name="Normal 8 2 8 2 3 2" xfId="4653" xr:uid="{00000000-0005-0000-0000-0000CC1A0000}"/>
    <cellStyle name="Normal 8 2 8 2 3 2 2" xfId="12741" xr:uid="{83AF726B-EFE7-4364-9772-0338B0CC8D43}"/>
    <cellStyle name="Normal 8 2 8 2 3 2 2 2" xfId="28917" xr:uid="{0E97AABB-8AC7-4D12-B253-6CA233EA9304}"/>
    <cellStyle name="Normal 8 2 8 2 3 2 3" xfId="20829" xr:uid="{A488911C-A895-43FA-9091-62991B4BC800}"/>
    <cellStyle name="Normal 8 2 8 2 3 3" xfId="7347" xr:uid="{00000000-0005-0000-0000-0000CD1A0000}"/>
    <cellStyle name="Normal 8 2 8 2 3 3 2" xfId="15435" xr:uid="{1BE7FA22-708F-451F-A55F-382D11F73D1D}"/>
    <cellStyle name="Normal 8 2 8 2 3 3 2 2" xfId="31611" xr:uid="{CCB38C34-6B7D-41E1-B161-0C020204B7E9}"/>
    <cellStyle name="Normal 8 2 8 2 3 3 3" xfId="23523" xr:uid="{524CC06E-398E-4C61-8DD1-5EC3F951555C}"/>
    <cellStyle name="Normal 8 2 8 2 3 4" xfId="10045" xr:uid="{CDCE9857-101D-46AD-A225-C0E9CB8B0757}"/>
    <cellStyle name="Normal 8 2 8 2 3 4 2" xfId="26221" xr:uid="{01CBEB77-B01A-4E60-9EDC-F49809214562}"/>
    <cellStyle name="Normal 8 2 8 2 3 5" xfId="18133" xr:uid="{D036E9A4-FFC0-4FA1-91A7-3299B9664840}"/>
    <cellStyle name="Normal 8 2 8 2 4" xfId="3306" xr:uid="{00000000-0005-0000-0000-0000CE1A0000}"/>
    <cellStyle name="Normal 8 2 8 2 4 2" xfId="11394" xr:uid="{222BB5A8-38C7-446F-8E03-F065D37D2616}"/>
    <cellStyle name="Normal 8 2 8 2 4 2 2" xfId="27570" xr:uid="{A48918D2-1C4F-40F8-B948-10EB0C712978}"/>
    <cellStyle name="Normal 8 2 8 2 4 3" xfId="19482" xr:uid="{15FD3C22-E09F-4D47-BC05-56846409650A}"/>
    <cellStyle name="Normal 8 2 8 2 5" xfId="6000" xr:uid="{00000000-0005-0000-0000-0000CF1A0000}"/>
    <cellStyle name="Normal 8 2 8 2 5 2" xfId="14088" xr:uid="{4956A142-46BC-4356-B6B9-6FB104197E78}"/>
    <cellStyle name="Normal 8 2 8 2 5 2 2" xfId="30264" xr:uid="{52E7C0CA-A813-4169-9BBD-016103B01CB4}"/>
    <cellStyle name="Normal 8 2 8 2 5 3" xfId="22176" xr:uid="{A55F0929-885B-4FA9-8677-3F977FCB0BFD}"/>
    <cellStyle name="Normal 8 2 8 2 6" xfId="8698" xr:uid="{03BBEDC0-851D-4484-B9D1-31F68C328665}"/>
    <cellStyle name="Normal 8 2 8 2 6 2" xfId="24874" xr:uid="{F276CA54-7D6D-4CD8-9D78-BEBFFBC520B7}"/>
    <cellStyle name="Normal 8 2 8 2 7" xfId="16786" xr:uid="{8B4C49F0-DD51-420D-A646-31943437F971}"/>
    <cellStyle name="Normal 8 2 8 3" xfId="945" xr:uid="{00000000-0005-0000-0000-0000D01A0000}"/>
    <cellStyle name="Normal 8 2 8 3 2" xfId="2293" xr:uid="{00000000-0005-0000-0000-0000D11A0000}"/>
    <cellStyle name="Normal 8 2 8 3 2 2" xfId="4989" xr:uid="{00000000-0005-0000-0000-0000D21A0000}"/>
    <cellStyle name="Normal 8 2 8 3 2 2 2" xfId="13077" xr:uid="{B712B255-0DFD-4FC0-B887-C9ECD4560D02}"/>
    <cellStyle name="Normal 8 2 8 3 2 2 2 2" xfId="29253" xr:uid="{1FAF5949-2554-4D44-9D18-381FBF68B950}"/>
    <cellStyle name="Normal 8 2 8 3 2 2 3" xfId="21165" xr:uid="{03F0E8ED-1399-4E28-8E84-BEF6B0901CE2}"/>
    <cellStyle name="Normal 8 2 8 3 2 3" xfId="7683" xr:uid="{00000000-0005-0000-0000-0000D31A0000}"/>
    <cellStyle name="Normal 8 2 8 3 2 3 2" xfId="15771" xr:uid="{7C1BCA84-3433-4C91-9B73-1504F38C3389}"/>
    <cellStyle name="Normal 8 2 8 3 2 3 2 2" xfId="31947" xr:uid="{72CC383D-8FF0-43BF-B6D7-5D872E9AEA99}"/>
    <cellStyle name="Normal 8 2 8 3 2 3 3" xfId="23859" xr:uid="{D7431522-380B-43D9-8F44-8BD3BE0F4528}"/>
    <cellStyle name="Normal 8 2 8 3 2 4" xfId="10381" xr:uid="{E74B5A4A-0FB5-4D5D-81EF-5D3312182407}"/>
    <cellStyle name="Normal 8 2 8 3 2 4 2" xfId="26557" xr:uid="{1069D885-0A21-466F-9394-9FFDE1C32B29}"/>
    <cellStyle name="Normal 8 2 8 3 2 5" xfId="18469" xr:uid="{BECD95F9-F4C5-401E-967D-C8B245B72989}"/>
    <cellStyle name="Normal 8 2 8 3 3" xfId="3642" xr:uid="{00000000-0005-0000-0000-0000D41A0000}"/>
    <cellStyle name="Normal 8 2 8 3 3 2" xfId="11730" xr:uid="{F84C927A-EA7A-4068-A232-770DFF2E4ABA}"/>
    <cellStyle name="Normal 8 2 8 3 3 2 2" xfId="27906" xr:uid="{66B6C7CA-46F6-4244-8D8D-35745315BE39}"/>
    <cellStyle name="Normal 8 2 8 3 3 3" xfId="19818" xr:uid="{F0915C93-BC1A-4ABE-ABF3-AD5565FDE246}"/>
    <cellStyle name="Normal 8 2 8 3 4" xfId="6336" xr:uid="{00000000-0005-0000-0000-0000D51A0000}"/>
    <cellStyle name="Normal 8 2 8 3 4 2" xfId="14424" xr:uid="{46528282-CB64-45D4-B4B6-C7ABDBFAA623}"/>
    <cellStyle name="Normal 8 2 8 3 4 2 2" xfId="30600" xr:uid="{B3E7E80D-B11B-4018-9187-3792875E5048}"/>
    <cellStyle name="Normal 8 2 8 3 4 3" xfId="22512" xr:uid="{2E06F10E-EA19-412A-A478-B2ACDF5A56DF}"/>
    <cellStyle name="Normal 8 2 8 3 5" xfId="9034" xr:uid="{7BB631EA-230A-468B-A4A3-6E8642F63DA8}"/>
    <cellStyle name="Normal 8 2 8 3 5 2" xfId="25210" xr:uid="{2E225F96-17AC-4CD4-9ECB-56CA88DB4249}"/>
    <cellStyle name="Normal 8 2 8 3 6" xfId="17122" xr:uid="{3BF066CC-48DD-42A5-88DD-4CB6D0F25C15}"/>
    <cellStyle name="Normal 8 2 8 4" xfId="1621" xr:uid="{00000000-0005-0000-0000-0000D61A0000}"/>
    <cellStyle name="Normal 8 2 8 4 2" xfId="4317" xr:uid="{00000000-0005-0000-0000-0000D71A0000}"/>
    <cellStyle name="Normal 8 2 8 4 2 2" xfId="12405" xr:uid="{4A66B8D8-1816-479A-BDCB-74B5703F266D}"/>
    <cellStyle name="Normal 8 2 8 4 2 2 2" xfId="28581" xr:uid="{A0724706-8210-48DE-B3A0-312D7133CF8A}"/>
    <cellStyle name="Normal 8 2 8 4 2 3" xfId="20493" xr:uid="{4E874F55-139F-4FB8-9987-ED989D0B6AE0}"/>
    <cellStyle name="Normal 8 2 8 4 3" xfId="7011" xr:uid="{00000000-0005-0000-0000-0000D81A0000}"/>
    <cellStyle name="Normal 8 2 8 4 3 2" xfId="15099" xr:uid="{197BC387-E530-4FDB-AD33-59332F1A936D}"/>
    <cellStyle name="Normal 8 2 8 4 3 2 2" xfId="31275" xr:uid="{4635FB13-503B-48BF-ABA7-D063B92BA1C5}"/>
    <cellStyle name="Normal 8 2 8 4 3 3" xfId="23187" xr:uid="{E1827CA1-4C32-4D54-911B-CFBB469ADF3F}"/>
    <cellStyle name="Normal 8 2 8 4 4" xfId="9709" xr:uid="{CE9D5107-805D-4D57-8C09-C06977E4370C}"/>
    <cellStyle name="Normal 8 2 8 4 4 2" xfId="25885" xr:uid="{C88A3D91-5572-4648-BF7F-CA4755E6EBEA}"/>
    <cellStyle name="Normal 8 2 8 4 5" xfId="17797" xr:uid="{06C89935-7BF3-4F70-A2F7-D281D7FBEA9A}"/>
    <cellStyle name="Normal 8 2 8 5" xfId="2970" xr:uid="{00000000-0005-0000-0000-0000D91A0000}"/>
    <cellStyle name="Normal 8 2 8 5 2" xfId="11058" xr:uid="{B52C72DA-5F3D-4101-B000-8E84DB819E74}"/>
    <cellStyle name="Normal 8 2 8 5 2 2" xfId="27234" xr:uid="{575A52E2-296A-4EEF-AEDC-7F44559086E4}"/>
    <cellStyle name="Normal 8 2 8 5 3" xfId="19146" xr:uid="{30AF090E-FB16-49EA-82E0-FBB458C97258}"/>
    <cellStyle name="Normal 8 2 8 6" xfId="5664" xr:uid="{00000000-0005-0000-0000-0000DA1A0000}"/>
    <cellStyle name="Normal 8 2 8 6 2" xfId="13752" xr:uid="{FBD6E3AC-C18E-4E68-81FD-803CD087A5C2}"/>
    <cellStyle name="Normal 8 2 8 6 2 2" xfId="29928" xr:uid="{98275BCA-6E14-40DD-BC98-3477802FC94A}"/>
    <cellStyle name="Normal 8 2 8 6 3" xfId="21840" xr:uid="{B6027CF6-DF22-4875-A5E5-F8284EB3F992}"/>
    <cellStyle name="Normal 8 2 8 7" xfId="8362" xr:uid="{803F085B-7534-47A7-9B5B-076B0C517BD4}"/>
    <cellStyle name="Normal 8 2 8 7 2" xfId="24538" xr:uid="{FA4EB645-D10E-4D05-A53B-7CA8BDAE80E3}"/>
    <cellStyle name="Normal 8 2 8 8" xfId="16450" xr:uid="{A49EDC42-3B84-4B94-BF97-316D42E65055}"/>
    <cellStyle name="Normal 8 2 9" xfId="278" xr:uid="{00000000-0005-0000-0000-0000DB1A0000}"/>
    <cellStyle name="Normal 8 2 9 2" xfId="650" xr:uid="{00000000-0005-0000-0000-0000DC1A0000}"/>
    <cellStyle name="Normal 8 2 9 2 2" xfId="1325" xr:uid="{00000000-0005-0000-0000-0000DD1A0000}"/>
    <cellStyle name="Normal 8 2 9 2 2 2" xfId="2673" xr:uid="{00000000-0005-0000-0000-0000DE1A0000}"/>
    <cellStyle name="Normal 8 2 9 2 2 2 2" xfId="5369" xr:uid="{00000000-0005-0000-0000-0000DF1A0000}"/>
    <cellStyle name="Normal 8 2 9 2 2 2 2 2" xfId="13457" xr:uid="{5059D858-36D9-4A07-8ED6-6A96F4C1250D}"/>
    <cellStyle name="Normal 8 2 9 2 2 2 2 2 2" xfId="29633" xr:uid="{52061152-DF3E-4C36-87C9-D81C01B18987}"/>
    <cellStyle name="Normal 8 2 9 2 2 2 2 3" xfId="21545" xr:uid="{B1191F5E-38CD-4A09-8023-FDA7FCCAE3F6}"/>
    <cellStyle name="Normal 8 2 9 2 2 2 3" xfId="8063" xr:uid="{00000000-0005-0000-0000-0000E01A0000}"/>
    <cellStyle name="Normal 8 2 9 2 2 2 3 2" xfId="16151" xr:uid="{ADC40BB9-F054-42A1-8F97-DFF2E2336ABE}"/>
    <cellStyle name="Normal 8 2 9 2 2 2 3 2 2" xfId="32327" xr:uid="{32C96E14-9373-4054-A281-EC1D54D98DD8}"/>
    <cellStyle name="Normal 8 2 9 2 2 2 3 3" xfId="24239" xr:uid="{795EB4ED-A14F-4AF8-B599-4EEC3607C29F}"/>
    <cellStyle name="Normal 8 2 9 2 2 2 4" xfId="10761" xr:uid="{6B61AB13-7F33-4380-A3BE-986FAF91F1A5}"/>
    <cellStyle name="Normal 8 2 9 2 2 2 4 2" xfId="26937" xr:uid="{DF8E008B-F465-4156-B862-6D70A0EDAB4B}"/>
    <cellStyle name="Normal 8 2 9 2 2 2 5" xfId="18849" xr:uid="{B1C189E2-C5FD-4ED9-910A-01653C4F8588}"/>
    <cellStyle name="Normal 8 2 9 2 2 3" xfId="4022" xr:uid="{00000000-0005-0000-0000-0000E11A0000}"/>
    <cellStyle name="Normal 8 2 9 2 2 3 2" xfId="12110" xr:uid="{36C4E5A3-B830-4DB2-915C-C1CA3E7F5E35}"/>
    <cellStyle name="Normal 8 2 9 2 2 3 2 2" xfId="28286" xr:uid="{66663B44-F812-43E0-AF95-E15E6A1EED3E}"/>
    <cellStyle name="Normal 8 2 9 2 2 3 3" xfId="20198" xr:uid="{B03D235F-B85D-4868-95C8-D842B3B69800}"/>
    <cellStyle name="Normal 8 2 9 2 2 4" xfId="6716" xr:uid="{00000000-0005-0000-0000-0000E21A0000}"/>
    <cellStyle name="Normal 8 2 9 2 2 4 2" xfId="14804" xr:uid="{54B5C127-C9A9-417F-847F-F95D24AC5B90}"/>
    <cellStyle name="Normal 8 2 9 2 2 4 2 2" xfId="30980" xr:uid="{925B3932-8E24-4C0C-B9C3-9DB5492EAA19}"/>
    <cellStyle name="Normal 8 2 9 2 2 4 3" xfId="22892" xr:uid="{78CD2869-0C18-4B02-95CF-ADDF924E2BC4}"/>
    <cellStyle name="Normal 8 2 9 2 2 5" xfId="9414" xr:uid="{819FE514-208E-4B76-9EBC-E2A1A30715B3}"/>
    <cellStyle name="Normal 8 2 9 2 2 5 2" xfId="25590" xr:uid="{B38B8E9E-4054-4D79-8D26-96E0861B09F6}"/>
    <cellStyle name="Normal 8 2 9 2 2 6" xfId="17502" xr:uid="{8C211A6F-3BD7-4D07-9FEA-3A7D211D314D}"/>
    <cellStyle name="Normal 8 2 9 2 3" xfId="2001" xr:uid="{00000000-0005-0000-0000-0000E31A0000}"/>
    <cellStyle name="Normal 8 2 9 2 3 2" xfId="4697" xr:uid="{00000000-0005-0000-0000-0000E41A0000}"/>
    <cellStyle name="Normal 8 2 9 2 3 2 2" xfId="12785" xr:uid="{914100CE-8EC9-4D37-A3BD-C95427E8B053}"/>
    <cellStyle name="Normal 8 2 9 2 3 2 2 2" xfId="28961" xr:uid="{886B16D8-708C-4C3C-B867-740E0EE4B795}"/>
    <cellStyle name="Normal 8 2 9 2 3 2 3" xfId="20873" xr:uid="{7D0C4075-CE29-4CF8-BBD1-BC52456D75E0}"/>
    <cellStyle name="Normal 8 2 9 2 3 3" xfId="7391" xr:uid="{00000000-0005-0000-0000-0000E51A0000}"/>
    <cellStyle name="Normal 8 2 9 2 3 3 2" xfId="15479" xr:uid="{B756FE63-B226-4EA6-BF7B-6CA7A27D13A7}"/>
    <cellStyle name="Normal 8 2 9 2 3 3 2 2" xfId="31655" xr:uid="{714EADFF-674C-4985-A4B1-3FB71E2E2B06}"/>
    <cellStyle name="Normal 8 2 9 2 3 3 3" xfId="23567" xr:uid="{1052F1A5-B295-478A-80E9-ED180E4A80FF}"/>
    <cellStyle name="Normal 8 2 9 2 3 4" xfId="10089" xr:uid="{9FDB95D7-71C8-4688-B4D3-87F22709CF68}"/>
    <cellStyle name="Normal 8 2 9 2 3 4 2" xfId="26265" xr:uid="{7FCE4F1A-ECC8-453F-95BB-5718C4F3E0A9}"/>
    <cellStyle name="Normal 8 2 9 2 3 5" xfId="18177" xr:uid="{4013799C-25D5-44FA-9718-9AFC0D21790A}"/>
    <cellStyle name="Normal 8 2 9 2 4" xfId="3350" xr:uid="{00000000-0005-0000-0000-0000E61A0000}"/>
    <cellStyle name="Normal 8 2 9 2 4 2" xfId="11438" xr:uid="{5A99BA90-5B74-4616-83A0-403B809EF3B8}"/>
    <cellStyle name="Normal 8 2 9 2 4 2 2" xfId="27614" xr:uid="{9E47B4EE-96F1-4D8D-ACB8-672FD5E16AEB}"/>
    <cellStyle name="Normal 8 2 9 2 4 3" xfId="19526" xr:uid="{FE525347-39C5-41FD-895B-C7172BC7BAC2}"/>
    <cellStyle name="Normal 8 2 9 2 5" xfId="6044" xr:uid="{00000000-0005-0000-0000-0000E71A0000}"/>
    <cellStyle name="Normal 8 2 9 2 5 2" xfId="14132" xr:uid="{E03C54FF-0433-49D8-AB2F-A62A32E52941}"/>
    <cellStyle name="Normal 8 2 9 2 5 2 2" xfId="30308" xr:uid="{DE0A4090-034F-4945-BE5C-5C65C1449E5F}"/>
    <cellStyle name="Normal 8 2 9 2 5 3" xfId="22220" xr:uid="{F510082C-1EC6-4AF2-B470-353C6C263B7A}"/>
    <cellStyle name="Normal 8 2 9 2 6" xfId="8742" xr:uid="{6CF140F5-0089-46C1-8761-2A570F1522A6}"/>
    <cellStyle name="Normal 8 2 9 2 6 2" xfId="24918" xr:uid="{7647CC7B-DA88-4727-B305-DAACBF5F430E}"/>
    <cellStyle name="Normal 8 2 9 2 7" xfId="16830" xr:uid="{49BDDAC2-773A-4BCF-AA2D-1D553B8C0F5A}"/>
    <cellStyle name="Normal 8 2 9 3" xfId="989" xr:uid="{00000000-0005-0000-0000-0000E81A0000}"/>
    <cellStyle name="Normal 8 2 9 3 2" xfId="2337" xr:uid="{00000000-0005-0000-0000-0000E91A0000}"/>
    <cellStyle name="Normal 8 2 9 3 2 2" xfId="5033" xr:uid="{00000000-0005-0000-0000-0000EA1A0000}"/>
    <cellStyle name="Normal 8 2 9 3 2 2 2" xfId="13121" xr:uid="{3FDA1771-99BF-400F-980F-8B1FBC0D2D79}"/>
    <cellStyle name="Normal 8 2 9 3 2 2 2 2" xfId="29297" xr:uid="{680D3445-FB51-43EC-B1D6-29A0A0E0FC39}"/>
    <cellStyle name="Normal 8 2 9 3 2 2 3" xfId="21209" xr:uid="{63F1BC36-7BD1-4429-8B7D-0A50B2509C5E}"/>
    <cellStyle name="Normal 8 2 9 3 2 3" xfId="7727" xr:uid="{00000000-0005-0000-0000-0000EB1A0000}"/>
    <cellStyle name="Normal 8 2 9 3 2 3 2" xfId="15815" xr:uid="{268A7367-4D20-4D1A-B254-97F4E234EAB8}"/>
    <cellStyle name="Normal 8 2 9 3 2 3 2 2" xfId="31991" xr:uid="{DF040853-022C-4E73-B793-BCB9475BC305}"/>
    <cellStyle name="Normal 8 2 9 3 2 3 3" xfId="23903" xr:uid="{6160F544-E3B8-44B3-94F9-664D136F1298}"/>
    <cellStyle name="Normal 8 2 9 3 2 4" xfId="10425" xr:uid="{667DDC44-8B05-4A72-9779-D486566E255C}"/>
    <cellStyle name="Normal 8 2 9 3 2 4 2" xfId="26601" xr:uid="{AFCD94A9-500F-4C58-BE71-BBC0D5BB4FEB}"/>
    <cellStyle name="Normal 8 2 9 3 2 5" xfId="18513" xr:uid="{FED90B49-D3FC-487C-8C6F-FF7D2737132F}"/>
    <cellStyle name="Normal 8 2 9 3 3" xfId="3686" xr:uid="{00000000-0005-0000-0000-0000EC1A0000}"/>
    <cellStyle name="Normal 8 2 9 3 3 2" xfId="11774" xr:uid="{E4151A8F-B08F-432F-9C91-6FA4D11E4AD4}"/>
    <cellStyle name="Normal 8 2 9 3 3 2 2" xfId="27950" xr:uid="{9E8C2AAE-D85F-4FF7-B3CE-8B1FC11656FA}"/>
    <cellStyle name="Normal 8 2 9 3 3 3" xfId="19862" xr:uid="{B6D2766B-DA50-4C13-AE8B-410C712AD63B}"/>
    <cellStyle name="Normal 8 2 9 3 4" xfId="6380" xr:uid="{00000000-0005-0000-0000-0000ED1A0000}"/>
    <cellStyle name="Normal 8 2 9 3 4 2" xfId="14468" xr:uid="{58191155-19E7-4497-9FAD-8EB33E1C64F8}"/>
    <cellStyle name="Normal 8 2 9 3 4 2 2" xfId="30644" xr:uid="{C5656B45-9B31-4758-9FF3-24D124EC91A0}"/>
    <cellStyle name="Normal 8 2 9 3 4 3" xfId="22556" xr:uid="{FDF36DD6-191C-48B1-9B2E-4F76B603F90A}"/>
    <cellStyle name="Normal 8 2 9 3 5" xfId="9078" xr:uid="{5F0F434F-EF7F-49B1-82DC-224ED6A95C47}"/>
    <cellStyle name="Normal 8 2 9 3 5 2" xfId="25254" xr:uid="{EEE85F7F-D85A-4EF6-974D-D752A748A854}"/>
    <cellStyle name="Normal 8 2 9 3 6" xfId="17166" xr:uid="{42588B2E-5367-4E79-A486-9C0498E3EEFE}"/>
    <cellStyle name="Normal 8 2 9 4" xfId="1665" xr:uid="{00000000-0005-0000-0000-0000EE1A0000}"/>
    <cellStyle name="Normal 8 2 9 4 2" xfId="4361" xr:uid="{00000000-0005-0000-0000-0000EF1A0000}"/>
    <cellStyle name="Normal 8 2 9 4 2 2" xfId="12449" xr:uid="{6B6B977F-8A20-4E4E-8311-3BE52D77712A}"/>
    <cellStyle name="Normal 8 2 9 4 2 2 2" xfId="28625" xr:uid="{5698DB31-90F5-4A8C-96BC-AF0F59E1F529}"/>
    <cellStyle name="Normal 8 2 9 4 2 3" xfId="20537" xr:uid="{BF361111-B342-4501-8C65-09DA0B663C24}"/>
    <cellStyle name="Normal 8 2 9 4 3" xfId="7055" xr:uid="{00000000-0005-0000-0000-0000F01A0000}"/>
    <cellStyle name="Normal 8 2 9 4 3 2" xfId="15143" xr:uid="{7BCE73A1-7122-4742-8FF9-6E72D48D9949}"/>
    <cellStyle name="Normal 8 2 9 4 3 2 2" xfId="31319" xr:uid="{60BF1F09-4920-42F0-B73A-C510BC77971F}"/>
    <cellStyle name="Normal 8 2 9 4 3 3" xfId="23231" xr:uid="{24EF257C-F148-43B9-A568-E292FE7B405D}"/>
    <cellStyle name="Normal 8 2 9 4 4" xfId="9753" xr:uid="{9494D39C-54AF-4E0C-8E30-20282F07E8A1}"/>
    <cellStyle name="Normal 8 2 9 4 4 2" xfId="25929" xr:uid="{8470A24A-3010-4310-8D05-2BC2791F3D37}"/>
    <cellStyle name="Normal 8 2 9 4 5" xfId="17841" xr:uid="{640986B6-6DBB-44DE-BCF2-1026891B27E4}"/>
    <cellStyle name="Normal 8 2 9 5" xfId="3014" xr:uid="{00000000-0005-0000-0000-0000F11A0000}"/>
    <cellStyle name="Normal 8 2 9 5 2" xfId="11102" xr:uid="{85660E84-AAE6-40BF-B21A-8C97A956B217}"/>
    <cellStyle name="Normal 8 2 9 5 2 2" xfId="27278" xr:uid="{2991423A-708E-48BC-A8B0-0A692018DBB1}"/>
    <cellStyle name="Normal 8 2 9 5 3" xfId="19190" xr:uid="{F41A4EE0-098A-4BC3-A0FE-5CD9FF0BE296}"/>
    <cellStyle name="Normal 8 2 9 6" xfId="5708" xr:uid="{00000000-0005-0000-0000-0000F21A0000}"/>
    <cellStyle name="Normal 8 2 9 6 2" xfId="13796" xr:uid="{74403F21-457C-4D16-9566-0B3ECF44BE43}"/>
    <cellStyle name="Normal 8 2 9 6 2 2" xfId="29972" xr:uid="{36F03ADF-530A-4CC2-9F52-CE1FB2B00CD5}"/>
    <cellStyle name="Normal 8 2 9 6 3" xfId="21884" xr:uid="{DB4FA5BB-E1C4-48F7-B5D5-D9593C4143DE}"/>
    <cellStyle name="Normal 8 2 9 7" xfId="8406" xr:uid="{699C782C-AD7F-4E67-BA46-74B337210381}"/>
    <cellStyle name="Normal 8 2 9 7 2" xfId="24582" xr:uid="{4B4FF3C2-1A19-43BA-BC0B-70BB80D4820E}"/>
    <cellStyle name="Normal 8 2 9 8" xfId="16494" xr:uid="{F113A23D-F591-4C70-9E91-05D55C3146FF}"/>
    <cellStyle name="Normal 8 20" xfId="438" xr:uid="{00000000-0005-0000-0000-0000F31A0000}"/>
    <cellStyle name="Normal 8 20 2" xfId="1113" xr:uid="{00000000-0005-0000-0000-0000F41A0000}"/>
    <cellStyle name="Normal 8 20 2 2" xfId="2461" xr:uid="{00000000-0005-0000-0000-0000F51A0000}"/>
    <cellStyle name="Normal 8 20 2 2 2" xfId="5157" xr:uid="{00000000-0005-0000-0000-0000F61A0000}"/>
    <cellStyle name="Normal 8 20 2 2 2 2" xfId="13245" xr:uid="{4449D64D-B682-4364-8C9A-594D51B9249C}"/>
    <cellStyle name="Normal 8 20 2 2 2 2 2" xfId="29421" xr:uid="{55C6B84B-F5D6-430B-B21A-CAAE3A89637B}"/>
    <cellStyle name="Normal 8 20 2 2 2 3" xfId="21333" xr:uid="{00FFE87E-B4F3-428C-BB57-921682DDE577}"/>
    <cellStyle name="Normal 8 20 2 2 3" xfId="7851" xr:uid="{00000000-0005-0000-0000-0000F71A0000}"/>
    <cellStyle name="Normal 8 20 2 2 3 2" xfId="15939" xr:uid="{62334746-292C-461A-85F9-7520244AC456}"/>
    <cellStyle name="Normal 8 20 2 2 3 2 2" xfId="32115" xr:uid="{C85DC8FA-88CE-43BB-91A8-7F27D0E514B9}"/>
    <cellStyle name="Normal 8 20 2 2 3 3" xfId="24027" xr:uid="{6B931915-FDA1-4371-AD2A-398A3DB0CFC9}"/>
    <cellStyle name="Normal 8 20 2 2 4" xfId="10549" xr:uid="{9B4D221A-BA90-44CD-A45D-6C3DF746F28E}"/>
    <cellStyle name="Normal 8 20 2 2 4 2" xfId="26725" xr:uid="{A9C64E8E-8179-4AFD-9BA3-777CDDFA20AC}"/>
    <cellStyle name="Normal 8 20 2 2 5" xfId="18637" xr:uid="{9E6B05C8-1E8A-4C6B-ACA9-0CED0BE21E47}"/>
    <cellStyle name="Normal 8 20 2 3" xfId="3810" xr:uid="{00000000-0005-0000-0000-0000F81A0000}"/>
    <cellStyle name="Normal 8 20 2 3 2" xfId="11898" xr:uid="{4292B8F0-E24C-46AF-A20D-866789452495}"/>
    <cellStyle name="Normal 8 20 2 3 2 2" xfId="28074" xr:uid="{EF07C2A6-38FA-4CC2-8FAA-28A2CD226CA3}"/>
    <cellStyle name="Normal 8 20 2 3 3" xfId="19986" xr:uid="{FCFFF61B-3B5A-46C9-9BD0-765BEF313E67}"/>
    <cellStyle name="Normal 8 20 2 4" xfId="6504" xr:uid="{00000000-0005-0000-0000-0000F91A0000}"/>
    <cellStyle name="Normal 8 20 2 4 2" xfId="14592" xr:uid="{1A5F438C-98BC-42D5-A927-9CE208118463}"/>
    <cellStyle name="Normal 8 20 2 4 2 2" xfId="30768" xr:uid="{98204932-3E27-4A79-B60A-349CCCBA3710}"/>
    <cellStyle name="Normal 8 20 2 4 3" xfId="22680" xr:uid="{035C3432-EC56-4234-8005-7A46BE2AB132}"/>
    <cellStyle name="Normal 8 20 2 5" xfId="9202" xr:uid="{1698B613-D476-4F09-8350-C398671BEA1D}"/>
    <cellStyle name="Normal 8 20 2 5 2" xfId="25378" xr:uid="{497F068D-4516-45D3-A338-39E54ACF76D9}"/>
    <cellStyle name="Normal 8 20 2 6" xfId="17290" xr:uid="{60B1179A-0630-4304-98EB-C8DCDDB00C94}"/>
    <cellStyle name="Normal 8 20 3" xfId="1789" xr:uid="{00000000-0005-0000-0000-0000FA1A0000}"/>
    <cellStyle name="Normal 8 20 3 2" xfId="4485" xr:uid="{00000000-0005-0000-0000-0000FB1A0000}"/>
    <cellStyle name="Normal 8 20 3 2 2" xfId="12573" xr:uid="{F105A3A4-AC9C-437E-BCC7-10549592A725}"/>
    <cellStyle name="Normal 8 20 3 2 2 2" xfId="28749" xr:uid="{819BFF5C-E129-4A6A-BEAC-DB2BE4B7D297}"/>
    <cellStyle name="Normal 8 20 3 2 3" xfId="20661" xr:uid="{044C981F-AC47-4517-9FF9-473AA182E2A0}"/>
    <cellStyle name="Normal 8 20 3 3" xfId="7179" xr:uid="{00000000-0005-0000-0000-0000FC1A0000}"/>
    <cellStyle name="Normal 8 20 3 3 2" xfId="15267" xr:uid="{C79CE6B7-6C0D-4A43-ADE5-87436A7F789A}"/>
    <cellStyle name="Normal 8 20 3 3 2 2" xfId="31443" xr:uid="{977B8BCC-0B70-4A17-8BA2-FF04DE4F689D}"/>
    <cellStyle name="Normal 8 20 3 3 3" xfId="23355" xr:uid="{C1E3F893-E9DD-40BE-9956-93B79E39865D}"/>
    <cellStyle name="Normal 8 20 3 4" xfId="9877" xr:uid="{9EEE8722-F5D3-4B45-8306-A37093222FD1}"/>
    <cellStyle name="Normal 8 20 3 4 2" xfId="26053" xr:uid="{986F94D7-2664-4F6E-91D1-A543FE0D09CB}"/>
    <cellStyle name="Normal 8 20 3 5" xfId="17965" xr:uid="{36569CDF-6F19-44DE-B352-DACD5883E32B}"/>
    <cellStyle name="Normal 8 20 4" xfId="3138" xr:uid="{00000000-0005-0000-0000-0000FD1A0000}"/>
    <cellStyle name="Normal 8 20 4 2" xfId="11226" xr:uid="{EBD63808-87C4-4207-98ED-6169EAB24403}"/>
    <cellStyle name="Normal 8 20 4 2 2" xfId="27402" xr:uid="{6C14C6F4-58F4-4922-A8D1-B751A8623A32}"/>
    <cellStyle name="Normal 8 20 4 3" xfId="19314" xr:uid="{ED0BF0EF-0AFD-4036-9455-32A5C226AA57}"/>
    <cellStyle name="Normal 8 20 5" xfId="5832" xr:uid="{00000000-0005-0000-0000-0000FE1A0000}"/>
    <cellStyle name="Normal 8 20 5 2" xfId="13920" xr:uid="{51EDFF14-1566-4F59-BB53-E412803613E0}"/>
    <cellStyle name="Normal 8 20 5 2 2" xfId="30096" xr:uid="{9A1A5DD5-4851-4980-A426-F6D813A9EEF7}"/>
    <cellStyle name="Normal 8 20 5 3" xfId="22008" xr:uid="{12CB3B1B-F3EC-4816-8AFF-076076DA6CD3}"/>
    <cellStyle name="Normal 8 20 6" xfId="8530" xr:uid="{A2ADAA04-382E-466D-A2F0-4436D48F7307}"/>
    <cellStyle name="Normal 8 20 6 2" xfId="24706" xr:uid="{8EE83130-CE9C-4AED-9B5E-C38B8CFDCF75}"/>
    <cellStyle name="Normal 8 20 7" xfId="16618" xr:uid="{944C966D-41EE-4262-A1E1-8533039272B3}"/>
    <cellStyle name="Normal 8 21" xfId="777" xr:uid="{00000000-0005-0000-0000-0000FF1A0000}"/>
    <cellStyle name="Normal 8 21 2" xfId="2125" xr:uid="{00000000-0005-0000-0000-0000001B0000}"/>
    <cellStyle name="Normal 8 21 2 2" xfId="4821" xr:uid="{00000000-0005-0000-0000-0000011B0000}"/>
    <cellStyle name="Normal 8 21 2 2 2" xfId="12909" xr:uid="{8528991E-C3CA-4BFF-AE9E-8153D05FE6D6}"/>
    <cellStyle name="Normal 8 21 2 2 2 2" xfId="29085" xr:uid="{A08371E6-42F0-4C39-99A9-E5013D8EB661}"/>
    <cellStyle name="Normal 8 21 2 2 3" xfId="20997" xr:uid="{2C9C911C-D3B4-4C14-8A0D-0B971A46B475}"/>
    <cellStyle name="Normal 8 21 2 3" xfId="7515" xr:uid="{00000000-0005-0000-0000-0000021B0000}"/>
    <cellStyle name="Normal 8 21 2 3 2" xfId="15603" xr:uid="{E48C58D4-08BA-4ED0-8168-50561F717752}"/>
    <cellStyle name="Normal 8 21 2 3 2 2" xfId="31779" xr:uid="{885B8011-5FAB-4AA3-9D06-2BBAAE4F77C7}"/>
    <cellStyle name="Normal 8 21 2 3 3" xfId="23691" xr:uid="{A9F096EF-A1F8-43E7-A92C-7EF3D0B94956}"/>
    <cellStyle name="Normal 8 21 2 4" xfId="10213" xr:uid="{2809FC38-A000-4E92-9356-583A69F6EB99}"/>
    <cellStyle name="Normal 8 21 2 4 2" xfId="26389" xr:uid="{2CA03E2B-8AEE-4E2A-865B-758D5212F34A}"/>
    <cellStyle name="Normal 8 21 2 5" xfId="18301" xr:uid="{1A0F5BC6-DBF1-4F83-B10E-96D5E49251A7}"/>
    <cellStyle name="Normal 8 21 3" xfId="3474" xr:uid="{00000000-0005-0000-0000-0000031B0000}"/>
    <cellStyle name="Normal 8 21 3 2" xfId="11562" xr:uid="{E487C2F3-3495-4A18-9FFA-E40C7747508B}"/>
    <cellStyle name="Normal 8 21 3 2 2" xfId="27738" xr:uid="{E1D474FD-0A21-4D0B-A5A5-98CF421ABD1B}"/>
    <cellStyle name="Normal 8 21 3 3" xfId="19650" xr:uid="{8BF2AB0C-CC69-47E9-875C-0FDBBE6800AC}"/>
    <cellStyle name="Normal 8 21 4" xfId="6168" xr:uid="{00000000-0005-0000-0000-0000041B0000}"/>
    <cellStyle name="Normal 8 21 4 2" xfId="14256" xr:uid="{9FD7FED5-E05F-4E61-BECE-098CDA2758B1}"/>
    <cellStyle name="Normal 8 21 4 2 2" xfId="30432" xr:uid="{43F67CF9-6E25-42D5-BA96-93ECC5D222F9}"/>
    <cellStyle name="Normal 8 21 4 3" xfId="22344" xr:uid="{7E2F7674-E63C-4AD9-96EA-02BCABEF5C01}"/>
    <cellStyle name="Normal 8 21 5" xfId="8866" xr:uid="{D2CB00F5-F60F-44B6-A331-D38227C4F2BA}"/>
    <cellStyle name="Normal 8 21 5 2" xfId="25042" xr:uid="{37C57E40-1860-470A-AFC6-689556829AD3}"/>
    <cellStyle name="Normal 8 21 6" xfId="16954" xr:uid="{9D55E1A7-A7EB-4264-BFF9-3A4ED9E36D4B}"/>
    <cellStyle name="Normal 8 22" xfId="1453" xr:uid="{00000000-0005-0000-0000-0000051B0000}"/>
    <cellStyle name="Normal 8 22 2" xfId="4149" xr:uid="{00000000-0005-0000-0000-0000061B0000}"/>
    <cellStyle name="Normal 8 22 2 2" xfId="12237" xr:uid="{53867288-1466-4B85-BB68-74D4C1D8A7D0}"/>
    <cellStyle name="Normal 8 22 2 2 2" xfId="28413" xr:uid="{E3CBEBAE-980D-42FF-A32B-1C597E939497}"/>
    <cellStyle name="Normal 8 22 2 3" xfId="20325" xr:uid="{BFF37EED-D5FB-4C34-97A2-383D5CDCF73E}"/>
    <cellStyle name="Normal 8 22 3" xfId="6843" xr:uid="{00000000-0005-0000-0000-0000071B0000}"/>
    <cellStyle name="Normal 8 22 3 2" xfId="14931" xr:uid="{2A69C0EE-711A-4A43-9F51-F5DEBE38C782}"/>
    <cellStyle name="Normal 8 22 3 2 2" xfId="31107" xr:uid="{727AE79D-0E65-49DF-8F34-A34FC147AFEC}"/>
    <cellStyle name="Normal 8 22 3 3" xfId="23019" xr:uid="{E0E6E0F1-8092-468C-AAA4-9B4F22EE886A}"/>
    <cellStyle name="Normal 8 22 4" xfId="9541" xr:uid="{D74030E3-9A24-41FA-B81D-7C69BCDF491D}"/>
    <cellStyle name="Normal 8 22 4 2" xfId="25717" xr:uid="{4E231A4A-6535-446C-80AB-CAD937336ED6}"/>
    <cellStyle name="Normal 8 22 5" xfId="17629" xr:uid="{8C945270-7E92-4529-B74B-70A516E9F42F}"/>
    <cellStyle name="Normal 8 23" xfId="2802" xr:uid="{00000000-0005-0000-0000-0000081B0000}"/>
    <cellStyle name="Normal 8 23 2" xfId="10890" xr:uid="{00F0EBDB-1605-4F24-9148-F325CA409430}"/>
    <cellStyle name="Normal 8 23 2 2" xfId="27066" xr:uid="{B3FAA0ED-623A-4CC9-8402-B8175E9AF5BD}"/>
    <cellStyle name="Normal 8 23 3" xfId="18978" xr:uid="{9CECA76B-58EA-47F7-AACC-A7D7F5D6F0F5}"/>
    <cellStyle name="Normal 8 24" xfId="5496" xr:uid="{00000000-0005-0000-0000-0000091B0000}"/>
    <cellStyle name="Normal 8 24 2" xfId="13584" xr:uid="{16019971-01DD-4068-85FD-3F2F9CBC4BEF}"/>
    <cellStyle name="Normal 8 24 2 2" xfId="29760" xr:uid="{861A3EC0-391A-45CB-81CA-94DBA184F12A}"/>
    <cellStyle name="Normal 8 24 3" xfId="21672" xr:uid="{02FA025A-23B7-4616-8BF4-6DD003C725C3}"/>
    <cellStyle name="Normal 8 25" xfId="8194" xr:uid="{C1E4924C-4A2A-4973-AEAE-6BF731A9298B}"/>
    <cellStyle name="Normal 8 25 2" xfId="24370" xr:uid="{C5E9CE5E-3AFE-40A4-A10C-51FD75A45BC6}"/>
    <cellStyle name="Normal 8 26" xfId="16282" xr:uid="{148FBB5B-3402-4872-9BBF-A8A87878DE55}"/>
    <cellStyle name="Normal 8 3" xfId="43" xr:uid="{00000000-0005-0000-0000-00000A1B0000}"/>
    <cellStyle name="Normal 8 3 10" xfId="269" xr:uid="{00000000-0005-0000-0000-00000B1B0000}"/>
    <cellStyle name="Normal 8 3 10 2" xfId="642" xr:uid="{00000000-0005-0000-0000-00000C1B0000}"/>
    <cellStyle name="Normal 8 3 10 2 2" xfId="1317" xr:uid="{00000000-0005-0000-0000-00000D1B0000}"/>
    <cellStyle name="Normal 8 3 10 2 2 2" xfId="2665" xr:uid="{00000000-0005-0000-0000-00000E1B0000}"/>
    <cellStyle name="Normal 8 3 10 2 2 2 2" xfId="5361" xr:uid="{00000000-0005-0000-0000-00000F1B0000}"/>
    <cellStyle name="Normal 8 3 10 2 2 2 2 2" xfId="13449" xr:uid="{C4A66A54-9251-453D-B39F-0A1A41B64063}"/>
    <cellStyle name="Normal 8 3 10 2 2 2 2 2 2" xfId="29625" xr:uid="{430D5A20-501D-482C-8D47-22992FBD6B5B}"/>
    <cellStyle name="Normal 8 3 10 2 2 2 2 3" xfId="21537" xr:uid="{3A5E7D73-CC36-49E1-9C3C-EE75692BF852}"/>
    <cellStyle name="Normal 8 3 10 2 2 2 3" xfId="8055" xr:uid="{00000000-0005-0000-0000-0000101B0000}"/>
    <cellStyle name="Normal 8 3 10 2 2 2 3 2" xfId="16143" xr:uid="{18E6F0A3-E912-4197-AE6D-D5087E61F2AC}"/>
    <cellStyle name="Normal 8 3 10 2 2 2 3 2 2" xfId="32319" xr:uid="{98129322-CC99-4574-B8D6-C12CC1EA3C51}"/>
    <cellStyle name="Normal 8 3 10 2 2 2 3 3" xfId="24231" xr:uid="{F9D4CDE7-1776-4E51-A478-5CEE78D6F93D}"/>
    <cellStyle name="Normal 8 3 10 2 2 2 4" xfId="10753" xr:uid="{D0BD0460-ACCA-4BB1-8608-94DC6B219D21}"/>
    <cellStyle name="Normal 8 3 10 2 2 2 4 2" xfId="26929" xr:uid="{D631A0F4-41ED-4885-BD6A-053008889846}"/>
    <cellStyle name="Normal 8 3 10 2 2 2 5" xfId="18841" xr:uid="{7CD7B99D-424B-4517-A7EA-70FAFF4889E0}"/>
    <cellStyle name="Normal 8 3 10 2 2 3" xfId="4014" xr:uid="{00000000-0005-0000-0000-0000111B0000}"/>
    <cellStyle name="Normal 8 3 10 2 2 3 2" xfId="12102" xr:uid="{6F6A7272-9AD9-4E95-94B9-2B6F488906E1}"/>
    <cellStyle name="Normal 8 3 10 2 2 3 2 2" xfId="28278" xr:uid="{0A63CD00-A88E-41A6-B6B4-B20845810FB6}"/>
    <cellStyle name="Normal 8 3 10 2 2 3 3" xfId="20190" xr:uid="{B70CD58B-7376-4D38-8579-4B8F7CC63666}"/>
    <cellStyle name="Normal 8 3 10 2 2 4" xfId="6708" xr:uid="{00000000-0005-0000-0000-0000121B0000}"/>
    <cellStyle name="Normal 8 3 10 2 2 4 2" xfId="14796" xr:uid="{E4E656BC-100B-4741-AEEA-4689D3BB25A0}"/>
    <cellStyle name="Normal 8 3 10 2 2 4 2 2" xfId="30972" xr:uid="{2224C665-845A-42F7-AD56-4B4A695DDC37}"/>
    <cellStyle name="Normal 8 3 10 2 2 4 3" xfId="22884" xr:uid="{523E60AB-84EC-48AC-B876-6B76B4C4A13A}"/>
    <cellStyle name="Normal 8 3 10 2 2 5" xfId="9406" xr:uid="{19877152-B78E-49F4-B9F0-E9DE9F0D3FEC}"/>
    <cellStyle name="Normal 8 3 10 2 2 5 2" xfId="25582" xr:uid="{583283A9-E3FD-43B2-8E77-C4D1CB67E01F}"/>
    <cellStyle name="Normal 8 3 10 2 2 6" xfId="17494" xr:uid="{F92D3BAC-4FAB-4D76-9EE8-AE7F37245CDE}"/>
    <cellStyle name="Normal 8 3 10 2 3" xfId="1993" xr:uid="{00000000-0005-0000-0000-0000131B0000}"/>
    <cellStyle name="Normal 8 3 10 2 3 2" xfId="4689" xr:uid="{00000000-0005-0000-0000-0000141B0000}"/>
    <cellStyle name="Normal 8 3 10 2 3 2 2" xfId="12777" xr:uid="{9B65820D-69FF-4B91-B9D0-E401D669CB59}"/>
    <cellStyle name="Normal 8 3 10 2 3 2 2 2" xfId="28953" xr:uid="{257253EB-3067-46F2-88D5-5DC21E563708}"/>
    <cellStyle name="Normal 8 3 10 2 3 2 3" xfId="20865" xr:uid="{1B41D8D9-12BB-4AFA-B4C2-A2A864F353D8}"/>
    <cellStyle name="Normal 8 3 10 2 3 3" xfId="7383" xr:uid="{00000000-0005-0000-0000-0000151B0000}"/>
    <cellStyle name="Normal 8 3 10 2 3 3 2" xfId="15471" xr:uid="{61AE9250-811D-4262-BC09-2335B6879713}"/>
    <cellStyle name="Normal 8 3 10 2 3 3 2 2" xfId="31647" xr:uid="{81C402CF-07FE-4981-AA42-8D18B3A6533C}"/>
    <cellStyle name="Normal 8 3 10 2 3 3 3" xfId="23559" xr:uid="{1FFEFE65-728D-4AB5-BC10-431FE444E43D}"/>
    <cellStyle name="Normal 8 3 10 2 3 4" xfId="10081" xr:uid="{DEC70AF3-A9A5-4713-BB7F-7F54E7B10827}"/>
    <cellStyle name="Normal 8 3 10 2 3 4 2" xfId="26257" xr:uid="{024046E8-EA76-419D-B95B-EC3D88350B7E}"/>
    <cellStyle name="Normal 8 3 10 2 3 5" xfId="18169" xr:uid="{943B3424-191A-48D4-81D9-DF0A19C10A9B}"/>
    <cellStyle name="Normal 8 3 10 2 4" xfId="3342" xr:uid="{00000000-0005-0000-0000-0000161B0000}"/>
    <cellStyle name="Normal 8 3 10 2 4 2" xfId="11430" xr:uid="{4D86305A-BF17-45F3-82B8-098F7CBDAEB9}"/>
    <cellStyle name="Normal 8 3 10 2 4 2 2" xfId="27606" xr:uid="{0CF434CC-85D4-48CB-B543-779FE88243B0}"/>
    <cellStyle name="Normal 8 3 10 2 4 3" xfId="19518" xr:uid="{8B3AD6CE-B34E-40CA-B35D-712C87848D13}"/>
    <cellStyle name="Normal 8 3 10 2 5" xfId="6036" xr:uid="{00000000-0005-0000-0000-0000171B0000}"/>
    <cellStyle name="Normal 8 3 10 2 5 2" xfId="14124" xr:uid="{17DF865C-DD11-4201-9F5B-94FDCF7F3C11}"/>
    <cellStyle name="Normal 8 3 10 2 5 2 2" xfId="30300" xr:uid="{864809CE-6D04-427C-8089-825D3082D7AA}"/>
    <cellStyle name="Normal 8 3 10 2 5 3" xfId="22212" xr:uid="{C0ED404F-ACBE-4571-BA5E-D4CE0BECEE3A}"/>
    <cellStyle name="Normal 8 3 10 2 6" xfId="8734" xr:uid="{70CCB60E-C0F6-41A0-B41E-4C6266DD8CE8}"/>
    <cellStyle name="Normal 8 3 10 2 6 2" xfId="24910" xr:uid="{972008AE-8F37-460B-874C-3EC09E689C91}"/>
    <cellStyle name="Normal 8 3 10 2 7" xfId="16822" xr:uid="{F024725C-32B5-46C0-9CD8-3FFB170AD17E}"/>
    <cellStyle name="Normal 8 3 10 3" xfId="981" xr:uid="{00000000-0005-0000-0000-0000181B0000}"/>
    <cellStyle name="Normal 8 3 10 3 2" xfId="2329" xr:uid="{00000000-0005-0000-0000-0000191B0000}"/>
    <cellStyle name="Normal 8 3 10 3 2 2" xfId="5025" xr:uid="{00000000-0005-0000-0000-00001A1B0000}"/>
    <cellStyle name="Normal 8 3 10 3 2 2 2" xfId="13113" xr:uid="{46BFC4FE-052A-422F-B850-C80F1B2122B4}"/>
    <cellStyle name="Normal 8 3 10 3 2 2 2 2" xfId="29289" xr:uid="{04635ABF-F64F-44EB-BE48-3EA3A4EB4476}"/>
    <cellStyle name="Normal 8 3 10 3 2 2 3" xfId="21201" xr:uid="{FBAFC2F7-20C0-44F9-B224-3E24810E4F16}"/>
    <cellStyle name="Normal 8 3 10 3 2 3" xfId="7719" xr:uid="{00000000-0005-0000-0000-00001B1B0000}"/>
    <cellStyle name="Normal 8 3 10 3 2 3 2" xfId="15807" xr:uid="{3ED00CDB-4644-4D86-9D74-DDB04DF882D1}"/>
    <cellStyle name="Normal 8 3 10 3 2 3 2 2" xfId="31983" xr:uid="{04369132-D3D5-4619-A864-E42618A2D7F1}"/>
    <cellStyle name="Normal 8 3 10 3 2 3 3" xfId="23895" xr:uid="{8167D53F-4EE5-4505-BAEC-87541FE52644}"/>
    <cellStyle name="Normal 8 3 10 3 2 4" xfId="10417" xr:uid="{124A17EA-72D9-418F-974C-8B1A573403E8}"/>
    <cellStyle name="Normal 8 3 10 3 2 4 2" xfId="26593" xr:uid="{BEB02AD4-6E84-4067-AD6C-21B95EE3CDE1}"/>
    <cellStyle name="Normal 8 3 10 3 2 5" xfId="18505" xr:uid="{C073AF0C-C82A-468E-8752-8D6743DF2644}"/>
    <cellStyle name="Normal 8 3 10 3 3" xfId="3678" xr:uid="{00000000-0005-0000-0000-00001C1B0000}"/>
    <cellStyle name="Normal 8 3 10 3 3 2" xfId="11766" xr:uid="{B50E1386-11D9-4E0F-94FD-61107F8B8733}"/>
    <cellStyle name="Normal 8 3 10 3 3 2 2" xfId="27942" xr:uid="{2FE052A6-ECC4-4285-9DD9-84B6FC81B1C1}"/>
    <cellStyle name="Normal 8 3 10 3 3 3" xfId="19854" xr:uid="{272D9CB3-90C1-4584-8B60-AB37F8066855}"/>
    <cellStyle name="Normal 8 3 10 3 4" xfId="6372" xr:uid="{00000000-0005-0000-0000-00001D1B0000}"/>
    <cellStyle name="Normal 8 3 10 3 4 2" xfId="14460" xr:uid="{09CCBCC3-B23B-4B4A-B6E6-06772BD0FD3E}"/>
    <cellStyle name="Normal 8 3 10 3 4 2 2" xfId="30636" xr:uid="{44D6488A-6D5B-4537-A08F-A68B205DEA88}"/>
    <cellStyle name="Normal 8 3 10 3 4 3" xfId="22548" xr:uid="{0F9EB1C2-9A9B-48EA-904A-B4EDF099142E}"/>
    <cellStyle name="Normal 8 3 10 3 5" xfId="9070" xr:uid="{FAD398CA-FF09-4A17-93F3-F72FAFCE3DDF}"/>
    <cellStyle name="Normal 8 3 10 3 5 2" xfId="25246" xr:uid="{050017EE-70AA-4D9C-93CC-1E1D0F0D3B8A}"/>
    <cellStyle name="Normal 8 3 10 3 6" xfId="17158" xr:uid="{400ACE19-B12F-4B75-AFDF-47EE9896CE78}"/>
    <cellStyle name="Normal 8 3 10 4" xfId="1657" xr:uid="{00000000-0005-0000-0000-00001E1B0000}"/>
    <cellStyle name="Normal 8 3 10 4 2" xfId="4353" xr:uid="{00000000-0005-0000-0000-00001F1B0000}"/>
    <cellStyle name="Normal 8 3 10 4 2 2" xfId="12441" xr:uid="{C1165A1F-9B36-40DC-978F-0E9DCC970871}"/>
    <cellStyle name="Normal 8 3 10 4 2 2 2" xfId="28617" xr:uid="{84F32849-871C-4EFD-98B6-E627945E5402}"/>
    <cellStyle name="Normal 8 3 10 4 2 3" xfId="20529" xr:uid="{D8ABB947-69D7-496D-95DB-191F70349AF3}"/>
    <cellStyle name="Normal 8 3 10 4 3" xfId="7047" xr:uid="{00000000-0005-0000-0000-0000201B0000}"/>
    <cellStyle name="Normal 8 3 10 4 3 2" xfId="15135" xr:uid="{4F3AC382-B97E-487C-996B-FE94867405A3}"/>
    <cellStyle name="Normal 8 3 10 4 3 2 2" xfId="31311" xr:uid="{1BD0DC1F-991D-406B-AEE7-CF0B5EB3715A}"/>
    <cellStyle name="Normal 8 3 10 4 3 3" xfId="23223" xr:uid="{2E30CA3D-A051-4D9D-A70E-5E2D6E3A8064}"/>
    <cellStyle name="Normal 8 3 10 4 4" xfId="9745" xr:uid="{1115ECA4-83CE-42CD-8E83-272223C9C9E2}"/>
    <cellStyle name="Normal 8 3 10 4 4 2" xfId="25921" xr:uid="{84464A4F-31F3-406D-873B-26B5BF507A71}"/>
    <cellStyle name="Normal 8 3 10 4 5" xfId="17833" xr:uid="{68FCD34B-8D9F-475F-BE11-CCCFBACD54B2}"/>
    <cellStyle name="Normal 8 3 10 5" xfId="3006" xr:uid="{00000000-0005-0000-0000-0000211B0000}"/>
    <cellStyle name="Normal 8 3 10 5 2" xfId="11094" xr:uid="{2A6AE8E0-BFDF-45CC-8BE8-6B735BC0CA1C}"/>
    <cellStyle name="Normal 8 3 10 5 2 2" xfId="27270" xr:uid="{F772C928-6CFA-4026-A3EF-515B7623D70F}"/>
    <cellStyle name="Normal 8 3 10 5 3" xfId="19182" xr:uid="{78290669-62D1-4669-82C3-348648645A9D}"/>
    <cellStyle name="Normal 8 3 10 6" xfId="5700" xr:uid="{00000000-0005-0000-0000-0000221B0000}"/>
    <cellStyle name="Normal 8 3 10 6 2" xfId="13788" xr:uid="{F905D278-5A07-4972-87D9-4BBA480D304D}"/>
    <cellStyle name="Normal 8 3 10 6 2 2" xfId="29964" xr:uid="{B1DACD69-4A5D-473E-9C15-D97002FD622C}"/>
    <cellStyle name="Normal 8 3 10 6 3" xfId="21876" xr:uid="{B90488CC-C8F2-47C4-9184-B58B34570E15}"/>
    <cellStyle name="Normal 8 3 10 7" xfId="8398" xr:uid="{1E70734E-2A43-450A-B804-285ED80C982E}"/>
    <cellStyle name="Normal 8 3 10 7 2" xfId="24574" xr:uid="{5E8BD768-DF8F-4A7A-BF6F-60B82A9954CF}"/>
    <cellStyle name="Normal 8 3 10 8" xfId="16486" xr:uid="{945471EB-4C77-4765-8A8E-0E1F35C48E4E}"/>
    <cellStyle name="Normal 8 3 11" xfId="272" xr:uid="{00000000-0005-0000-0000-0000231B0000}"/>
    <cellStyle name="Normal 8 3 11 2" xfId="645" xr:uid="{00000000-0005-0000-0000-0000241B0000}"/>
    <cellStyle name="Normal 8 3 11 2 2" xfId="1320" xr:uid="{00000000-0005-0000-0000-0000251B0000}"/>
    <cellStyle name="Normal 8 3 11 2 2 2" xfId="2668" xr:uid="{00000000-0005-0000-0000-0000261B0000}"/>
    <cellStyle name="Normal 8 3 11 2 2 2 2" xfId="5364" xr:uid="{00000000-0005-0000-0000-0000271B0000}"/>
    <cellStyle name="Normal 8 3 11 2 2 2 2 2" xfId="13452" xr:uid="{3C11B5DA-BD77-452B-8DCF-47D449EA9F36}"/>
    <cellStyle name="Normal 8 3 11 2 2 2 2 2 2" xfId="29628" xr:uid="{C11BA942-3F5C-4F43-9921-A3153B50F536}"/>
    <cellStyle name="Normal 8 3 11 2 2 2 2 3" xfId="21540" xr:uid="{ED0E8CB1-ADA0-4478-89F5-ACF7BB2D8C6E}"/>
    <cellStyle name="Normal 8 3 11 2 2 2 3" xfId="8058" xr:uid="{00000000-0005-0000-0000-0000281B0000}"/>
    <cellStyle name="Normal 8 3 11 2 2 2 3 2" xfId="16146" xr:uid="{7E399B95-071D-44D3-B03A-B6CA88BADD57}"/>
    <cellStyle name="Normal 8 3 11 2 2 2 3 2 2" xfId="32322" xr:uid="{AD185ADF-CF57-40F0-B34D-4734C3511FEE}"/>
    <cellStyle name="Normal 8 3 11 2 2 2 3 3" xfId="24234" xr:uid="{CBEA423D-D80D-4478-8AF6-CD4EE5F876B9}"/>
    <cellStyle name="Normal 8 3 11 2 2 2 4" xfId="10756" xr:uid="{FBCA470F-2855-4944-BA41-312E3793D5B1}"/>
    <cellStyle name="Normal 8 3 11 2 2 2 4 2" xfId="26932" xr:uid="{E86BE5E6-7EEF-4707-B36D-CAE035551144}"/>
    <cellStyle name="Normal 8 3 11 2 2 2 5" xfId="18844" xr:uid="{6B8291F3-A7B8-4CB1-90A5-5ABBCB8E587D}"/>
    <cellStyle name="Normal 8 3 11 2 2 3" xfId="4017" xr:uid="{00000000-0005-0000-0000-0000291B0000}"/>
    <cellStyle name="Normal 8 3 11 2 2 3 2" xfId="12105" xr:uid="{49CA5F05-2F08-4BD9-9327-F15CD4CC9F8A}"/>
    <cellStyle name="Normal 8 3 11 2 2 3 2 2" xfId="28281" xr:uid="{08C62864-6AC6-4667-A74A-A1C9FB4A4456}"/>
    <cellStyle name="Normal 8 3 11 2 2 3 3" xfId="20193" xr:uid="{245E69EC-54CC-4FBB-BFC3-9DCF80A163ED}"/>
    <cellStyle name="Normal 8 3 11 2 2 4" xfId="6711" xr:uid="{00000000-0005-0000-0000-00002A1B0000}"/>
    <cellStyle name="Normal 8 3 11 2 2 4 2" xfId="14799" xr:uid="{056B3B68-77A2-4CA6-8E28-74EE696B1BBC}"/>
    <cellStyle name="Normal 8 3 11 2 2 4 2 2" xfId="30975" xr:uid="{B85507AF-EC60-46DC-805C-8481FE070424}"/>
    <cellStyle name="Normal 8 3 11 2 2 4 3" xfId="22887" xr:uid="{5317627E-7BFB-46BC-826D-7F6F60D19A88}"/>
    <cellStyle name="Normal 8 3 11 2 2 5" xfId="9409" xr:uid="{8DAE39D5-999F-41B3-9E5C-4788F8A13176}"/>
    <cellStyle name="Normal 8 3 11 2 2 5 2" xfId="25585" xr:uid="{E9868FBF-913F-4EC8-A512-C8D34B4EF389}"/>
    <cellStyle name="Normal 8 3 11 2 2 6" xfId="17497" xr:uid="{71D1195B-307A-448F-9836-C1E586B46581}"/>
    <cellStyle name="Normal 8 3 11 2 3" xfId="1996" xr:uid="{00000000-0005-0000-0000-00002B1B0000}"/>
    <cellStyle name="Normal 8 3 11 2 3 2" xfId="4692" xr:uid="{00000000-0005-0000-0000-00002C1B0000}"/>
    <cellStyle name="Normal 8 3 11 2 3 2 2" xfId="12780" xr:uid="{2B250442-9772-4A97-9FEB-8CA4EEE543AC}"/>
    <cellStyle name="Normal 8 3 11 2 3 2 2 2" xfId="28956" xr:uid="{649853A8-C492-42DE-BA32-9D4E37181675}"/>
    <cellStyle name="Normal 8 3 11 2 3 2 3" xfId="20868" xr:uid="{D2D4133A-8B9B-48CB-BAFA-BF6957B45635}"/>
    <cellStyle name="Normal 8 3 11 2 3 3" xfId="7386" xr:uid="{00000000-0005-0000-0000-00002D1B0000}"/>
    <cellStyle name="Normal 8 3 11 2 3 3 2" xfId="15474" xr:uid="{288E14D0-A2ED-444F-B46E-C5B9D1723885}"/>
    <cellStyle name="Normal 8 3 11 2 3 3 2 2" xfId="31650" xr:uid="{AF2C6EFA-56EC-4722-BCA5-ACACCE19E99D}"/>
    <cellStyle name="Normal 8 3 11 2 3 3 3" xfId="23562" xr:uid="{08C1F558-0B12-4DBA-A213-B06BF8935820}"/>
    <cellStyle name="Normal 8 3 11 2 3 4" xfId="10084" xr:uid="{D9A85414-EE1D-4868-939C-46CCC23C4E70}"/>
    <cellStyle name="Normal 8 3 11 2 3 4 2" xfId="26260" xr:uid="{0682326F-86DA-48DB-B619-5C6E155D19F9}"/>
    <cellStyle name="Normal 8 3 11 2 3 5" xfId="18172" xr:uid="{A9433EA6-B1B3-45FD-B5AF-42B5B70F3FA6}"/>
    <cellStyle name="Normal 8 3 11 2 4" xfId="3345" xr:uid="{00000000-0005-0000-0000-00002E1B0000}"/>
    <cellStyle name="Normal 8 3 11 2 4 2" xfId="11433" xr:uid="{3569BD83-9797-4274-9CF3-464C6AD98C2C}"/>
    <cellStyle name="Normal 8 3 11 2 4 2 2" xfId="27609" xr:uid="{EBB90383-16D0-4873-896A-B4A412071439}"/>
    <cellStyle name="Normal 8 3 11 2 4 3" xfId="19521" xr:uid="{99FA9EFF-909A-45AF-BA3E-59D788EFDA91}"/>
    <cellStyle name="Normal 8 3 11 2 5" xfId="6039" xr:uid="{00000000-0005-0000-0000-00002F1B0000}"/>
    <cellStyle name="Normal 8 3 11 2 5 2" xfId="14127" xr:uid="{97FF280B-B402-453B-947F-01F7CAB74A6A}"/>
    <cellStyle name="Normal 8 3 11 2 5 2 2" xfId="30303" xr:uid="{1E86A02A-49DE-4A65-9A6E-EE6C08E67F80}"/>
    <cellStyle name="Normal 8 3 11 2 5 3" xfId="22215" xr:uid="{FE241A64-9CC6-494E-A931-9F3D930F333B}"/>
    <cellStyle name="Normal 8 3 11 2 6" xfId="8737" xr:uid="{626FBCE5-AA01-4176-A8DA-656A1AE2C20B}"/>
    <cellStyle name="Normal 8 3 11 2 6 2" xfId="24913" xr:uid="{E50E2A39-F751-4699-84AE-12F57630D976}"/>
    <cellStyle name="Normal 8 3 11 2 7" xfId="16825" xr:uid="{A6804BB3-22F7-40DA-BB5E-B83826FA8159}"/>
    <cellStyle name="Normal 8 3 11 3" xfId="984" xr:uid="{00000000-0005-0000-0000-0000301B0000}"/>
    <cellStyle name="Normal 8 3 11 3 2" xfId="2332" xr:uid="{00000000-0005-0000-0000-0000311B0000}"/>
    <cellStyle name="Normal 8 3 11 3 2 2" xfId="5028" xr:uid="{00000000-0005-0000-0000-0000321B0000}"/>
    <cellStyle name="Normal 8 3 11 3 2 2 2" xfId="13116" xr:uid="{667DB2E5-81FD-4B29-A94A-C39708232097}"/>
    <cellStyle name="Normal 8 3 11 3 2 2 2 2" xfId="29292" xr:uid="{8CC20F04-AC6E-4BDB-B41D-52915673879B}"/>
    <cellStyle name="Normal 8 3 11 3 2 2 3" xfId="21204" xr:uid="{BE73647A-BD9B-4DC9-AA70-CE163C4C3A21}"/>
    <cellStyle name="Normal 8 3 11 3 2 3" xfId="7722" xr:uid="{00000000-0005-0000-0000-0000331B0000}"/>
    <cellStyle name="Normal 8 3 11 3 2 3 2" xfId="15810" xr:uid="{C26E97CB-143A-445F-8A76-9ECD8D7B568F}"/>
    <cellStyle name="Normal 8 3 11 3 2 3 2 2" xfId="31986" xr:uid="{94BD6F6D-4B89-4989-B669-B70401560191}"/>
    <cellStyle name="Normal 8 3 11 3 2 3 3" xfId="23898" xr:uid="{DD775A29-A410-48B0-86AD-94FC9D37A1D1}"/>
    <cellStyle name="Normal 8 3 11 3 2 4" xfId="10420" xr:uid="{48AD62D8-38FC-422E-B5E0-383C1006A8B7}"/>
    <cellStyle name="Normal 8 3 11 3 2 4 2" xfId="26596" xr:uid="{420D29F1-40F6-4E9B-A3C5-1A29022A5477}"/>
    <cellStyle name="Normal 8 3 11 3 2 5" xfId="18508" xr:uid="{6ECB412A-8626-4723-87EF-C546E591A300}"/>
    <cellStyle name="Normal 8 3 11 3 3" xfId="3681" xr:uid="{00000000-0005-0000-0000-0000341B0000}"/>
    <cellStyle name="Normal 8 3 11 3 3 2" xfId="11769" xr:uid="{272A04B8-7550-4956-9D6B-F1C26689FD48}"/>
    <cellStyle name="Normal 8 3 11 3 3 2 2" xfId="27945" xr:uid="{21FB8692-B073-4275-9CC7-E2DA327F2E4C}"/>
    <cellStyle name="Normal 8 3 11 3 3 3" xfId="19857" xr:uid="{B51A62AB-A6F7-4458-92CA-28CE70055648}"/>
    <cellStyle name="Normal 8 3 11 3 4" xfId="6375" xr:uid="{00000000-0005-0000-0000-0000351B0000}"/>
    <cellStyle name="Normal 8 3 11 3 4 2" xfId="14463" xr:uid="{B30F5E05-2F7D-49BB-94EA-7B8C26AE9B4E}"/>
    <cellStyle name="Normal 8 3 11 3 4 2 2" xfId="30639" xr:uid="{2F9EC5A3-F831-4867-832A-9EFD245C3402}"/>
    <cellStyle name="Normal 8 3 11 3 4 3" xfId="22551" xr:uid="{45029561-D817-4110-B797-7EF2C808EB98}"/>
    <cellStyle name="Normal 8 3 11 3 5" xfId="9073" xr:uid="{C4E03124-50D0-4474-9F62-B2C7C6C840B7}"/>
    <cellStyle name="Normal 8 3 11 3 5 2" xfId="25249" xr:uid="{8D784168-0316-488A-88EB-5F2E951A3F44}"/>
    <cellStyle name="Normal 8 3 11 3 6" xfId="17161" xr:uid="{A9D7F698-CFF1-426D-9C95-851B333C5515}"/>
    <cellStyle name="Normal 8 3 11 4" xfId="1660" xr:uid="{00000000-0005-0000-0000-0000361B0000}"/>
    <cellStyle name="Normal 8 3 11 4 2" xfId="4356" xr:uid="{00000000-0005-0000-0000-0000371B0000}"/>
    <cellStyle name="Normal 8 3 11 4 2 2" xfId="12444" xr:uid="{4A99A58F-FFB8-486D-A85A-147482247EA1}"/>
    <cellStyle name="Normal 8 3 11 4 2 2 2" xfId="28620" xr:uid="{567B86CA-E318-4BFA-998B-BE824ECBF88E}"/>
    <cellStyle name="Normal 8 3 11 4 2 3" xfId="20532" xr:uid="{91D62F8C-D858-4549-B653-EAE0E70BB5F3}"/>
    <cellStyle name="Normal 8 3 11 4 3" xfId="7050" xr:uid="{00000000-0005-0000-0000-0000381B0000}"/>
    <cellStyle name="Normal 8 3 11 4 3 2" xfId="15138" xr:uid="{1B0D3136-319D-4BB7-B148-053949C257F8}"/>
    <cellStyle name="Normal 8 3 11 4 3 2 2" xfId="31314" xr:uid="{852A28B3-48A0-495A-A8FB-4F790A885F2C}"/>
    <cellStyle name="Normal 8 3 11 4 3 3" xfId="23226" xr:uid="{6630A8C2-1F89-4239-B4AF-BFE8590470FD}"/>
    <cellStyle name="Normal 8 3 11 4 4" xfId="9748" xr:uid="{5E19FF93-E398-4A9A-B908-E6CFA6238B6D}"/>
    <cellStyle name="Normal 8 3 11 4 4 2" xfId="25924" xr:uid="{2CCCF356-79E1-46C1-9FB1-826D675C6A94}"/>
    <cellStyle name="Normal 8 3 11 4 5" xfId="17836" xr:uid="{3A9CF7D6-C373-46FD-B13E-424960C9DA75}"/>
    <cellStyle name="Normal 8 3 11 5" xfId="3009" xr:uid="{00000000-0005-0000-0000-0000391B0000}"/>
    <cellStyle name="Normal 8 3 11 5 2" xfId="11097" xr:uid="{3552CD44-6A0F-49AB-867C-5A0D1D702F7F}"/>
    <cellStyle name="Normal 8 3 11 5 2 2" xfId="27273" xr:uid="{228645B5-6C0D-4341-840D-5FA8140B56A1}"/>
    <cellStyle name="Normal 8 3 11 5 3" xfId="19185" xr:uid="{0F4C6A0F-331C-4871-BC12-960E20781820}"/>
    <cellStyle name="Normal 8 3 11 6" xfId="5703" xr:uid="{00000000-0005-0000-0000-00003A1B0000}"/>
    <cellStyle name="Normal 8 3 11 6 2" xfId="13791" xr:uid="{D9AAABBE-2BA2-436B-9DEF-CBA0A6F9DB8A}"/>
    <cellStyle name="Normal 8 3 11 6 2 2" xfId="29967" xr:uid="{6B1C75F3-3494-4ACD-81DA-1026A95342EA}"/>
    <cellStyle name="Normal 8 3 11 6 3" xfId="21879" xr:uid="{0014940A-65CE-4560-9C72-6545183C4D18}"/>
    <cellStyle name="Normal 8 3 11 7" xfId="8401" xr:uid="{5D9DB4DF-62F1-40C9-9646-984676E5385E}"/>
    <cellStyle name="Normal 8 3 11 7 2" xfId="24577" xr:uid="{D58EF47F-C736-445E-ADAF-4C875F6E050B}"/>
    <cellStyle name="Normal 8 3 11 8" xfId="16489" xr:uid="{C6E4E3D5-2524-4A30-8050-FA3E45172CD7}"/>
    <cellStyle name="Normal 8 3 12" xfId="362" xr:uid="{00000000-0005-0000-0000-00003B1B0000}"/>
    <cellStyle name="Normal 8 3 12 2" xfId="716" xr:uid="{00000000-0005-0000-0000-00003C1B0000}"/>
    <cellStyle name="Normal 8 3 12 2 2" xfId="1391" xr:uid="{00000000-0005-0000-0000-00003D1B0000}"/>
    <cellStyle name="Normal 8 3 12 2 2 2" xfId="2739" xr:uid="{00000000-0005-0000-0000-00003E1B0000}"/>
    <cellStyle name="Normal 8 3 12 2 2 2 2" xfId="5435" xr:uid="{00000000-0005-0000-0000-00003F1B0000}"/>
    <cellStyle name="Normal 8 3 12 2 2 2 2 2" xfId="13523" xr:uid="{31459352-3492-4552-BE22-BC34D5A7E60D}"/>
    <cellStyle name="Normal 8 3 12 2 2 2 2 2 2" xfId="29699" xr:uid="{25193C15-BFEC-467B-A123-6FF5AE57A790}"/>
    <cellStyle name="Normal 8 3 12 2 2 2 2 3" xfId="21611" xr:uid="{70EFF766-E32C-4C07-9868-020BCCD8FBB5}"/>
    <cellStyle name="Normal 8 3 12 2 2 2 3" xfId="8129" xr:uid="{00000000-0005-0000-0000-0000401B0000}"/>
    <cellStyle name="Normal 8 3 12 2 2 2 3 2" xfId="16217" xr:uid="{F532FDAF-F95A-46E0-A8D5-1E0D79203640}"/>
    <cellStyle name="Normal 8 3 12 2 2 2 3 2 2" xfId="32393" xr:uid="{47115759-AE50-4352-9EC2-D7FD25CEFDF9}"/>
    <cellStyle name="Normal 8 3 12 2 2 2 3 3" xfId="24305" xr:uid="{A902DC0C-1D64-4A36-B961-1EDB45BD8055}"/>
    <cellStyle name="Normal 8 3 12 2 2 2 4" xfId="10827" xr:uid="{4038705A-C182-46C3-98FE-8C80C863CBAA}"/>
    <cellStyle name="Normal 8 3 12 2 2 2 4 2" xfId="27003" xr:uid="{51453E8F-9981-4C62-A61E-E9A52768A156}"/>
    <cellStyle name="Normal 8 3 12 2 2 2 5" xfId="18915" xr:uid="{1D778F78-4DB4-4ADB-9758-929B0B6C82EC}"/>
    <cellStyle name="Normal 8 3 12 2 2 3" xfId="4088" xr:uid="{00000000-0005-0000-0000-0000411B0000}"/>
    <cellStyle name="Normal 8 3 12 2 2 3 2" xfId="12176" xr:uid="{0DDCEADC-A1AD-4F04-8003-B64C434CA5C0}"/>
    <cellStyle name="Normal 8 3 12 2 2 3 2 2" xfId="28352" xr:uid="{E6D7E46E-F543-4C79-B153-76EC94B60EB4}"/>
    <cellStyle name="Normal 8 3 12 2 2 3 3" xfId="20264" xr:uid="{1005CD8C-9327-446C-B398-D5120E33F0AF}"/>
    <cellStyle name="Normal 8 3 12 2 2 4" xfId="6782" xr:uid="{00000000-0005-0000-0000-0000421B0000}"/>
    <cellStyle name="Normal 8 3 12 2 2 4 2" xfId="14870" xr:uid="{5690CD5E-9F4D-4A4A-8AF6-96167A3C8756}"/>
    <cellStyle name="Normal 8 3 12 2 2 4 2 2" xfId="31046" xr:uid="{1B1A7BFD-9017-40A2-8309-8B4EE28EF089}"/>
    <cellStyle name="Normal 8 3 12 2 2 4 3" xfId="22958" xr:uid="{D2C71200-F0AB-4B82-8EE1-CA5613160452}"/>
    <cellStyle name="Normal 8 3 12 2 2 5" xfId="9480" xr:uid="{D2D48BCB-417C-44F5-962C-DEE05EB38937}"/>
    <cellStyle name="Normal 8 3 12 2 2 5 2" xfId="25656" xr:uid="{D35F7BC5-1EB4-47DA-9D52-8DF2A33A6791}"/>
    <cellStyle name="Normal 8 3 12 2 2 6" xfId="17568" xr:uid="{1C3BC53C-F3F8-4314-8CAA-C9FED30D2790}"/>
    <cellStyle name="Normal 8 3 12 2 3" xfId="2067" xr:uid="{00000000-0005-0000-0000-0000431B0000}"/>
    <cellStyle name="Normal 8 3 12 2 3 2" xfId="4763" xr:uid="{00000000-0005-0000-0000-0000441B0000}"/>
    <cellStyle name="Normal 8 3 12 2 3 2 2" xfId="12851" xr:uid="{B1A4D499-1A70-4614-90EC-C7D446117858}"/>
    <cellStyle name="Normal 8 3 12 2 3 2 2 2" xfId="29027" xr:uid="{9DDD6014-8A37-4842-A251-90E99695EC2B}"/>
    <cellStyle name="Normal 8 3 12 2 3 2 3" xfId="20939" xr:uid="{E62DC476-E5B4-4597-986B-DB26FCCD3DE6}"/>
    <cellStyle name="Normal 8 3 12 2 3 3" xfId="7457" xr:uid="{00000000-0005-0000-0000-0000451B0000}"/>
    <cellStyle name="Normal 8 3 12 2 3 3 2" xfId="15545" xr:uid="{445C2E1D-8B23-4329-89D7-D2FE8495B1E4}"/>
    <cellStyle name="Normal 8 3 12 2 3 3 2 2" xfId="31721" xr:uid="{089B8779-B253-40EE-899E-65AB493EA501}"/>
    <cellStyle name="Normal 8 3 12 2 3 3 3" xfId="23633" xr:uid="{21CFB780-B96D-494F-B1CD-B9BFECABFCE5}"/>
    <cellStyle name="Normal 8 3 12 2 3 4" xfId="10155" xr:uid="{5039464B-62DC-49FF-91B9-695F3F52547B}"/>
    <cellStyle name="Normal 8 3 12 2 3 4 2" xfId="26331" xr:uid="{5107F55D-6B32-4708-A8B9-D08DE157DA4B}"/>
    <cellStyle name="Normal 8 3 12 2 3 5" xfId="18243" xr:uid="{45BEF679-81CF-43D4-83B6-7D1491A4C083}"/>
    <cellStyle name="Normal 8 3 12 2 4" xfId="3416" xr:uid="{00000000-0005-0000-0000-0000461B0000}"/>
    <cellStyle name="Normal 8 3 12 2 4 2" xfId="11504" xr:uid="{ECF75560-7BCF-48B2-8BA7-78C39B82AF96}"/>
    <cellStyle name="Normal 8 3 12 2 4 2 2" xfId="27680" xr:uid="{7BB722B1-0CC5-41D9-834E-A99A0B302D02}"/>
    <cellStyle name="Normal 8 3 12 2 4 3" xfId="19592" xr:uid="{0EA21481-4631-4BDE-A4BC-FB8453DE0221}"/>
    <cellStyle name="Normal 8 3 12 2 5" xfId="6110" xr:uid="{00000000-0005-0000-0000-0000471B0000}"/>
    <cellStyle name="Normal 8 3 12 2 5 2" xfId="14198" xr:uid="{40830D76-D038-4454-82E4-526A2233D2D5}"/>
    <cellStyle name="Normal 8 3 12 2 5 2 2" xfId="30374" xr:uid="{EE962B40-8E06-463B-BC77-1F5DB8D4E512}"/>
    <cellStyle name="Normal 8 3 12 2 5 3" xfId="22286" xr:uid="{4F33818C-B16F-48A6-BBDD-8E0F04D9F9EE}"/>
    <cellStyle name="Normal 8 3 12 2 6" xfId="8808" xr:uid="{92A640AD-356C-4395-AA21-6028779AC1A5}"/>
    <cellStyle name="Normal 8 3 12 2 6 2" xfId="24984" xr:uid="{6FB8B915-5C84-454D-98F0-8C45F59807E7}"/>
    <cellStyle name="Normal 8 3 12 2 7" xfId="16896" xr:uid="{EEFC5474-941B-4AF2-A74B-307281B0E7C9}"/>
    <cellStyle name="Normal 8 3 12 3" xfId="1055" xr:uid="{00000000-0005-0000-0000-0000481B0000}"/>
    <cellStyle name="Normal 8 3 12 3 2" xfId="2403" xr:uid="{00000000-0005-0000-0000-0000491B0000}"/>
    <cellStyle name="Normal 8 3 12 3 2 2" xfId="5099" xr:uid="{00000000-0005-0000-0000-00004A1B0000}"/>
    <cellStyle name="Normal 8 3 12 3 2 2 2" xfId="13187" xr:uid="{DDB529AE-52A2-40B0-AB40-970CDCD9F60F}"/>
    <cellStyle name="Normal 8 3 12 3 2 2 2 2" xfId="29363" xr:uid="{444B62BB-F7B1-42EB-8B6A-2E13CB4965E6}"/>
    <cellStyle name="Normal 8 3 12 3 2 2 3" xfId="21275" xr:uid="{DFC10F9F-2E74-4C47-A0EC-CC773AE0144E}"/>
    <cellStyle name="Normal 8 3 12 3 2 3" xfId="7793" xr:uid="{00000000-0005-0000-0000-00004B1B0000}"/>
    <cellStyle name="Normal 8 3 12 3 2 3 2" xfId="15881" xr:uid="{A8CD9372-0FEE-4856-BF7E-2942EB2EEFB1}"/>
    <cellStyle name="Normal 8 3 12 3 2 3 2 2" xfId="32057" xr:uid="{F65F08C5-FFF3-43F6-B1F0-00B133A7F014}"/>
    <cellStyle name="Normal 8 3 12 3 2 3 3" xfId="23969" xr:uid="{FCB66E7F-0513-4EBB-9A99-1D9C274D0EC2}"/>
    <cellStyle name="Normal 8 3 12 3 2 4" xfId="10491" xr:uid="{048E0A99-73ED-40CE-99CE-A35717656FD7}"/>
    <cellStyle name="Normal 8 3 12 3 2 4 2" xfId="26667" xr:uid="{4991200A-F7E5-455F-8941-33BB53BD5A4C}"/>
    <cellStyle name="Normal 8 3 12 3 2 5" xfId="18579" xr:uid="{71364B68-69C7-4D93-9E39-DFAFBC38996B}"/>
    <cellStyle name="Normal 8 3 12 3 3" xfId="3752" xr:uid="{00000000-0005-0000-0000-00004C1B0000}"/>
    <cellStyle name="Normal 8 3 12 3 3 2" xfId="11840" xr:uid="{00C55936-6C5B-40B2-9F6F-25409DEAB617}"/>
    <cellStyle name="Normal 8 3 12 3 3 2 2" xfId="28016" xr:uid="{8C8AD2CC-AFD0-4773-AD90-FAD74C81CA16}"/>
    <cellStyle name="Normal 8 3 12 3 3 3" xfId="19928" xr:uid="{D9124EAD-CA3B-4EE5-8541-B24595CABC3F}"/>
    <cellStyle name="Normal 8 3 12 3 4" xfId="6446" xr:uid="{00000000-0005-0000-0000-00004D1B0000}"/>
    <cellStyle name="Normal 8 3 12 3 4 2" xfId="14534" xr:uid="{F3002A90-1E58-4934-8F3A-1B9529E7EABD}"/>
    <cellStyle name="Normal 8 3 12 3 4 2 2" xfId="30710" xr:uid="{1120A98E-4C5E-4945-8286-2148F433D719}"/>
    <cellStyle name="Normal 8 3 12 3 4 3" xfId="22622" xr:uid="{7D02EC25-5196-4F87-AD7A-0591F086CE32}"/>
    <cellStyle name="Normal 8 3 12 3 5" xfId="9144" xr:uid="{0076C4CB-74E6-4089-A630-997A66497608}"/>
    <cellStyle name="Normal 8 3 12 3 5 2" xfId="25320" xr:uid="{EC152E25-40DE-429A-8A5F-7676938E2B31}"/>
    <cellStyle name="Normal 8 3 12 3 6" xfId="17232" xr:uid="{48379714-9323-489B-8C12-8EDAC1CB3691}"/>
    <cellStyle name="Normal 8 3 12 4" xfId="1731" xr:uid="{00000000-0005-0000-0000-00004E1B0000}"/>
    <cellStyle name="Normal 8 3 12 4 2" xfId="4427" xr:uid="{00000000-0005-0000-0000-00004F1B0000}"/>
    <cellStyle name="Normal 8 3 12 4 2 2" xfId="12515" xr:uid="{E72CF56D-4A1C-4D02-BA2C-9C683F1C3249}"/>
    <cellStyle name="Normal 8 3 12 4 2 2 2" xfId="28691" xr:uid="{D4DF6E4E-6235-4890-8B50-36EDE3756364}"/>
    <cellStyle name="Normal 8 3 12 4 2 3" xfId="20603" xr:uid="{FA564D6B-5DB0-4DD6-BDC7-6F90D9DFAE18}"/>
    <cellStyle name="Normal 8 3 12 4 3" xfId="7121" xr:uid="{00000000-0005-0000-0000-0000501B0000}"/>
    <cellStyle name="Normal 8 3 12 4 3 2" xfId="15209" xr:uid="{070E30E5-A8B9-4BB1-B05B-C109A34C02A8}"/>
    <cellStyle name="Normal 8 3 12 4 3 2 2" xfId="31385" xr:uid="{57155969-5D15-4B04-879E-8EB76F5595FD}"/>
    <cellStyle name="Normal 8 3 12 4 3 3" xfId="23297" xr:uid="{96E2D127-E5EA-47FB-8065-6C48C0D551E7}"/>
    <cellStyle name="Normal 8 3 12 4 4" xfId="9819" xr:uid="{0D26CAD0-54AC-4AB0-9626-883505DA6488}"/>
    <cellStyle name="Normal 8 3 12 4 4 2" xfId="25995" xr:uid="{FA42F242-B15E-482D-814C-48B5CD558AA9}"/>
    <cellStyle name="Normal 8 3 12 4 5" xfId="17907" xr:uid="{20E55085-0DD0-43D8-B141-A6575777E76D}"/>
    <cellStyle name="Normal 8 3 12 5" xfId="3080" xr:uid="{00000000-0005-0000-0000-0000511B0000}"/>
    <cellStyle name="Normal 8 3 12 5 2" xfId="11168" xr:uid="{25DBF3AD-9DA6-4907-AFFF-961A4A9C9057}"/>
    <cellStyle name="Normal 8 3 12 5 2 2" xfId="27344" xr:uid="{9496DAE0-9661-4EEF-A7A1-B4EDADB35D61}"/>
    <cellStyle name="Normal 8 3 12 5 3" xfId="19256" xr:uid="{5E736082-6893-46D3-B411-CDC2940E3DE4}"/>
    <cellStyle name="Normal 8 3 12 6" xfId="5774" xr:uid="{00000000-0005-0000-0000-0000521B0000}"/>
    <cellStyle name="Normal 8 3 12 6 2" xfId="13862" xr:uid="{F37EACAB-D25C-46EA-890E-95D145A2EFE2}"/>
    <cellStyle name="Normal 8 3 12 6 2 2" xfId="30038" xr:uid="{E13E5FBA-BE0E-4872-A16A-28DB4A869AFD}"/>
    <cellStyle name="Normal 8 3 12 6 3" xfId="21950" xr:uid="{AB9DFD14-133E-49F3-AB77-35AB9DAAE00C}"/>
    <cellStyle name="Normal 8 3 12 7" xfId="8472" xr:uid="{01136459-33B9-4278-B182-76B1171108C7}"/>
    <cellStyle name="Normal 8 3 12 7 2" xfId="24648" xr:uid="{E69DCADF-6CD4-4B80-A263-8DC02C8F0958}"/>
    <cellStyle name="Normal 8 3 12 8" xfId="16560" xr:uid="{E5DE5198-3A0A-4E82-8DB1-E2CFDE9B6C1D}"/>
    <cellStyle name="Normal 8 3 13" xfId="325" xr:uid="{00000000-0005-0000-0000-0000531B0000}"/>
    <cellStyle name="Normal 8 3 13 2" xfId="686" xr:uid="{00000000-0005-0000-0000-0000541B0000}"/>
    <cellStyle name="Normal 8 3 13 2 2" xfId="1361" xr:uid="{00000000-0005-0000-0000-0000551B0000}"/>
    <cellStyle name="Normal 8 3 13 2 2 2" xfId="2709" xr:uid="{00000000-0005-0000-0000-0000561B0000}"/>
    <cellStyle name="Normal 8 3 13 2 2 2 2" xfId="5405" xr:uid="{00000000-0005-0000-0000-0000571B0000}"/>
    <cellStyle name="Normal 8 3 13 2 2 2 2 2" xfId="13493" xr:uid="{40A9C768-3330-40C1-BD94-36830D86377E}"/>
    <cellStyle name="Normal 8 3 13 2 2 2 2 2 2" xfId="29669" xr:uid="{D151CE38-12EA-4A84-9A75-1A6F4CB6E113}"/>
    <cellStyle name="Normal 8 3 13 2 2 2 2 3" xfId="21581" xr:uid="{DF653877-8FC4-4DDE-B7E1-466F9484896F}"/>
    <cellStyle name="Normal 8 3 13 2 2 2 3" xfId="8099" xr:uid="{00000000-0005-0000-0000-0000581B0000}"/>
    <cellStyle name="Normal 8 3 13 2 2 2 3 2" xfId="16187" xr:uid="{2277BA61-B8A5-4FC1-B7B8-20C081861E44}"/>
    <cellStyle name="Normal 8 3 13 2 2 2 3 2 2" xfId="32363" xr:uid="{30F69D49-F308-4B67-BC0B-AF3D7EF114ED}"/>
    <cellStyle name="Normal 8 3 13 2 2 2 3 3" xfId="24275" xr:uid="{243674E1-87B9-4345-BEBD-886F17B9049D}"/>
    <cellStyle name="Normal 8 3 13 2 2 2 4" xfId="10797" xr:uid="{AC8AF21F-AEBA-4D6E-882D-6EA56E363BFB}"/>
    <cellStyle name="Normal 8 3 13 2 2 2 4 2" xfId="26973" xr:uid="{FC252306-DD71-4331-854A-451CB6E27CCC}"/>
    <cellStyle name="Normal 8 3 13 2 2 2 5" xfId="18885" xr:uid="{33A24E6E-5632-4268-9B1E-94446DD53A26}"/>
    <cellStyle name="Normal 8 3 13 2 2 3" xfId="4058" xr:uid="{00000000-0005-0000-0000-0000591B0000}"/>
    <cellStyle name="Normal 8 3 13 2 2 3 2" xfId="12146" xr:uid="{E1887DBA-F030-4B18-BF8B-CC90C2A4C99B}"/>
    <cellStyle name="Normal 8 3 13 2 2 3 2 2" xfId="28322" xr:uid="{DADC6284-A38D-4667-946E-2562DBFE609A}"/>
    <cellStyle name="Normal 8 3 13 2 2 3 3" xfId="20234" xr:uid="{27D74C73-991D-48D5-A3C6-CC4BDD7E1F8D}"/>
    <cellStyle name="Normal 8 3 13 2 2 4" xfId="6752" xr:uid="{00000000-0005-0000-0000-00005A1B0000}"/>
    <cellStyle name="Normal 8 3 13 2 2 4 2" xfId="14840" xr:uid="{BB6DE346-AF8A-4587-9795-E6C48B5AA535}"/>
    <cellStyle name="Normal 8 3 13 2 2 4 2 2" xfId="31016" xr:uid="{8A46F9D8-04B7-4816-B2FE-3A514130758D}"/>
    <cellStyle name="Normal 8 3 13 2 2 4 3" xfId="22928" xr:uid="{8327673C-296B-47E8-A5DA-3073B1CBFEE8}"/>
    <cellStyle name="Normal 8 3 13 2 2 5" xfId="9450" xr:uid="{26E5567E-C6A0-4CE6-B500-6524964A5166}"/>
    <cellStyle name="Normal 8 3 13 2 2 5 2" xfId="25626" xr:uid="{008796F9-2547-46E3-A97B-4E6A1B4F8E3A}"/>
    <cellStyle name="Normal 8 3 13 2 2 6" xfId="17538" xr:uid="{885E64CC-1386-4B3A-B886-2C470ED61027}"/>
    <cellStyle name="Normal 8 3 13 2 3" xfId="2037" xr:uid="{00000000-0005-0000-0000-00005B1B0000}"/>
    <cellStyle name="Normal 8 3 13 2 3 2" xfId="4733" xr:uid="{00000000-0005-0000-0000-00005C1B0000}"/>
    <cellStyle name="Normal 8 3 13 2 3 2 2" xfId="12821" xr:uid="{BE222D22-3F5E-469B-8B63-436E45BCB35E}"/>
    <cellStyle name="Normal 8 3 13 2 3 2 2 2" xfId="28997" xr:uid="{1C98C1C0-9D4A-43D8-8460-34450BC7AC6C}"/>
    <cellStyle name="Normal 8 3 13 2 3 2 3" xfId="20909" xr:uid="{57E304F0-7157-4024-ADAF-2453E0A328A5}"/>
    <cellStyle name="Normal 8 3 13 2 3 3" xfId="7427" xr:uid="{00000000-0005-0000-0000-00005D1B0000}"/>
    <cellStyle name="Normal 8 3 13 2 3 3 2" xfId="15515" xr:uid="{752EBBA1-3C41-4C6C-B1D4-571911171586}"/>
    <cellStyle name="Normal 8 3 13 2 3 3 2 2" xfId="31691" xr:uid="{0C84D1EB-92C7-484D-BB7C-C6565C0BB654}"/>
    <cellStyle name="Normal 8 3 13 2 3 3 3" xfId="23603" xr:uid="{8276096B-D36D-42D2-AB08-F72FEF3D4430}"/>
    <cellStyle name="Normal 8 3 13 2 3 4" xfId="10125" xr:uid="{2FD34445-90AE-4922-B0C5-C53CF1E35E8E}"/>
    <cellStyle name="Normal 8 3 13 2 3 4 2" xfId="26301" xr:uid="{D84D5628-ED08-4A14-8CE2-A75D445983E7}"/>
    <cellStyle name="Normal 8 3 13 2 3 5" xfId="18213" xr:uid="{D8B65863-0745-4F8A-ACBB-397289E5E7D1}"/>
    <cellStyle name="Normal 8 3 13 2 4" xfId="3386" xr:uid="{00000000-0005-0000-0000-00005E1B0000}"/>
    <cellStyle name="Normal 8 3 13 2 4 2" xfId="11474" xr:uid="{773B7DF6-5EE4-4476-8B95-1868D6F3BF1B}"/>
    <cellStyle name="Normal 8 3 13 2 4 2 2" xfId="27650" xr:uid="{8EE2ADF3-047C-48EF-BC52-CBC065F040C5}"/>
    <cellStyle name="Normal 8 3 13 2 4 3" xfId="19562" xr:uid="{CA73DEFA-1538-413B-ADFE-6C34F652267C}"/>
    <cellStyle name="Normal 8 3 13 2 5" xfId="6080" xr:uid="{00000000-0005-0000-0000-00005F1B0000}"/>
    <cellStyle name="Normal 8 3 13 2 5 2" xfId="14168" xr:uid="{BD575548-14D0-475D-9F19-D5A1E7B3FBEB}"/>
    <cellStyle name="Normal 8 3 13 2 5 2 2" xfId="30344" xr:uid="{99AB9E1C-1647-464C-8A62-CFA8546B38C4}"/>
    <cellStyle name="Normal 8 3 13 2 5 3" xfId="22256" xr:uid="{6F726FBF-C5D1-4FEB-ADC7-593A6764A7B3}"/>
    <cellStyle name="Normal 8 3 13 2 6" xfId="8778" xr:uid="{994BE4FC-0CF7-4A6C-9231-4AFFE7DA8B64}"/>
    <cellStyle name="Normal 8 3 13 2 6 2" xfId="24954" xr:uid="{FE0ADC8E-80AB-4E66-BEC9-78A6DB2C88AC}"/>
    <cellStyle name="Normal 8 3 13 2 7" xfId="16866" xr:uid="{ECE896E5-4564-4365-ADC8-D5ABC5DE82A6}"/>
    <cellStyle name="Normal 8 3 13 3" xfId="1025" xr:uid="{00000000-0005-0000-0000-0000601B0000}"/>
    <cellStyle name="Normal 8 3 13 3 2" xfId="2373" xr:uid="{00000000-0005-0000-0000-0000611B0000}"/>
    <cellStyle name="Normal 8 3 13 3 2 2" xfId="5069" xr:uid="{00000000-0005-0000-0000-0000621B0000}"/>
    <cellStyle name="Normal 8 3 13 3 2 2 2" xfId="13157" xr:uid="{F294609A-AD45-4FCF-A546-6A55368437FC}"/>
    <cellStyle name="Normal 8 3 13 3 2 2 2 2" xfId="29333" xr:uid="{5426D8B2-C04D-47AD-8D4F-59FA7682D29D}"/>
    <cellStyle name="Normal 8 3 13 3 2 2 3" xfId="21245" xr:uid="{19411241-2360-4500-A765-0550AB915323}"/>
    <cellStyle name="Normal 8 3 13 3 2 3" xfId="7763" xr:uid="{00000000-0005-0000-0000-0000631B0000}"/>
    <cellStyle name="Normal 8 3 13 3 2 3 2" xfId="15851" xr:uid="{BD5575F9-5D6B-44F4-9D82-7342E5F9F0A6}"/>
    <cellStyle name="Normal 8 3 13 3 2 3 2 2" xfId="32027" xr:uid="{F362C03C-D02E-4490-8816-2AF98EC7569C}"/>
    <cellStyle name="Normal 8 3 13 3 2 3 3" xfId="23939" xr:uid="{9382090E-619A-4DF4-96FB-F0DBEFE0FFB4}"/>
    <cellStyle name="Normal 8 3 13 3 2 4" xfId="10461" xr:uid="{16F8069B-A7E0-443E-83ED-DD949122E92A}"/>
    <cellStyle name="Normal 8 3 13 3 2 4 2" xfId="26637" xr:uid="{F3FF6B52-9FF9-4626-9DBC-3F25225A59F1}"/>
    <cellStyle name="Normal 8 3 13 3 2 5" xfId="18549" xr:uid="{75BDA975-EC0B-481B-A48C-C698906545C9}"/>
    <cellStyle name="Normal 8 3 13 3 3" xfId="3722" xr:uid="{00000000-0005-0000-0000-0000641B0000}"/>
    <cellStyle name="Normal 8 3 13 3 3 2" xfId="11810" xr:uid="{693E726A-7DE4-4C1B-BDBF-0042EC318E67}"/>
    <cellStyle name="Normal 8 3 13 3 3 2 2" xfId="27986" xr:uid="{E4D7C6D5-0E28-415F-9344-FE343CBD3BB7}"/>
    <cellStyle name="Normal 8 3 13 3 3 3" xfId="19898" xr:uid="{1428C9E8-6E9A-41A2-87AD-6A9D1CD5218C}"/>
    <cellStyle name="Normal 8 3 13 3 4" xfId="6416" xr:uid="{00000000-0005-0000-0000-0000651B0000}"/>
    <cellStyle name="Normal 8 3 13 3 4 2" xfId="14504" xr:uid="{CB55888F-EE90-47C2-8539-E946AFEFB07A}"/>
    <cellStyle name="Normal 8 3 13 3 4 2 2" xfId="30680" xr:uid="{5BCC26FC-B2B5-4E4F-B2AE-6BA88BE826DA}"/>
    <cellStyle name="Normal 8 3 13 3 4 3" xfId="22592" xr:uid="{E8030482-B023-4BE8-A50F-B477DBFEFE2C}"/>
    <cellStyle name="Normal 8 3 13 3 5" xfId="9114" xr:uid="{64AC4B08-F78D-4122-B1F9-9EFC253286BD}"/>
    <cellStyle name="Normal 8 3 13 3 5 2" xfId="25290" xr:uid="{2276878D-AFFA-4911-AF9A-F321617F77CD}"/>
    <cellStyle name="Normal 8 3 13 3 6" xfId="17202" xr:uid="{9135671F-5A66-4F33-8D1C-75F6831A9925}"/>
    <cellStyle name="Normal 8 3 13 4" xfId="1701" xr:uid="{00000000-0005-0000-0000-0000661B0000}"/>
    <cellStyle name="Normal 8 3 13 4 2" xfId="4397" xr:uid="{00000000-0005-0000-0000-0000671B0000}"/>
    <cellStyle name="Normal 8 3 13 4 2 2" xfId="12485" xr:uid="{D4B198BF-13E2-489E-86EA-F18D6F90AF52}"/>
    <cellStyle name="Normal 8 3 13 4 2 2 2" xfId="28661" xr:uid="{7A8E2630-3E4C-4A71-A60D-7BEDE537D7FD}"/>
    <cellStyle name="Normal 8 3 13 4 2 3" xfId="20573" xr:uid="{8FF42100-81CC-4312-A99E-A06D6BB30F25}"/>
    <cellStyle name="Normal 8 3 13 4 3" xfId="7091" xr:uid="{00000000-0005-0000-0000-0000681B0000}"/>
    <cellStyle name="Normal 8 3 13 4 3 2" xfId="15179" xr:uid="{6A41D95B-9A7A-4755-AD75-A45B40E8BAEA}"/>
    <cellStyle name="Normal 8 3 13 4 3 2 2" xfId="31355" xr:uid="{B5C531AB-C177-4968-84B5-49B780BC853B}"/>
    <cellStyle name="Normal 8 3 13 4 3 3" xfId="23267" xr:uid="{246B2FDC-5AF5-454F-8D11-61EA9A080157}"/>
    <cellStyle name="Normal 8 3 13 4 4" xfId="9789" xr:uid="{1A645585-2212-4A72-9A12-E4E400B7B31A}"/>
    <cellStyle name="Normal 8 3 13 4 4 2" xfId="25965" xr:uid="{FF9282F1-2EAE-4498-84AB-8B8BCEF8C3D2}"/>
    <cellStyle name="Normal 8 3 13 4 5" xfId="17877" xr:uid="{51F23405-A12A-4733-AF57-62F0F5D69EBB}"/>
    <cellStyle name="Normal 8 3 13 5" xfId="3050" xr:uid="{00000000-0005-0000-0000-0000691B0000}"/>
    <cellStyle name="Normal 8 3 13 5 2" xfId="11138" xr:uid="{AA2FC617-57D5-481D-878B-0F35F3E7F222}"/>
    <cellStyle name="Normal 8 3 13 5 2 2" xfId="27314" xr:uid="{FAA952C8-4ABD-4FC1-BC07-31DB772963F2}"/>
    <cellStyle name="Normal 8 3 13 5 3" xfId="19226" xr:uid="{86EC653E-DEF7-42D7-95AA-13664B5CC4D2}"/>
    <cellStyle name="Normal 8 3 13 6" xfId="5744" xr:uid="{00000000-0005-0000-0000-00006A1B0000}"/>
    <cellStyle name="Normal 8 3 13 6 2" xfId="13832" xr:uid="{DB113195-AD36-4139-B531-601673084FC4}"/>
    <cellStyle name="Normal 8 3 13 6 2 2" xfId="30008" xr:uid="{70E87E77-C502-439D-8AC1-B280219117B6}"/>
    <cellStyle name="Normal 8 3 13 6 3" xfId="21920" xr:uid="{E5D2847A-484C-4EF9-9746-856C7F7E67D5}"/>
    <cellStyle name="Normal 8 3 13 7" xfId="8442" xr:uid="{6F14661E-44CA-420F-B77F-765BE4F2C3D0}"/>
    <cellStyle name="Normal 8 3 13 7 2" xfId="24618" xr:uid="{D6852F96-4F2B-44A7-8011-B44721143782}"/>
    <cellStyle name="Normal 8 3 13 8" xfId="16530" xr:uid="{4DBFE5CD-90FD-4E28-9310-BE2956E10FCE}"/>
    <cellStyle name="Normal 8 3 14" xfId="359" xr:uid="{00000000-0005-0000-0000-00006B1B0000}"/>
    <cellStyle name="Normal 8 3 14 2" xfId="713" xr:uid="{00000000-0005-0000-0000-00006C1B0000}"/>
    <cellStyle name="Normal 8 3 14 2 2" xfId="1388" xr:uid="{00000000-0005-0000-0000-00006D1B0000}"/>
    <cellStyle name="Normal 8 3 14 2 2 2" xfId="2736" xr:uid="{00000000-0005-0000-0000-00006E1B0000}"/>
    <cellStyle name="Normal 8 3 14 2 2 2 2" xfId="5432" xr:uid="{00000000-0005-0000-0000-00006F1B0000}"/>
    <cellStyle name="Normal 8 3 14 2 2 2 2 2" xfId="13520" xr:uid="{A52FE02F-8073-4960-85A3-E464E5CCB325}"/>
    <cellStyle name="Normal 8 3 14 2 2 2 2 2 2" xfId="29696" xr:uid="{DB299D37-EF5D-447A-AFFA-8E6FCBDFCAD5}"/>
    <cellStyle name="Normal 8 3 14 2 2 2 2 3" xfId="21608" xr:uid="{7DA9C90C-3B02-4B4B-B4D5-27B2AAA936DD}"/>
    <cellStyle name="Normal 8 3 14 2 2 2 3" xfId="8126" xr:uid="{00000000-0005-0000-0000-0000701B0000}"/>
    <cellStyle name="Normal 8 3 14 2 2 2 3 2" xfId="16214" xr:uid="{EBFA4471-75C4-42A8-A495-77B9EFC963E3}"/>
    <cellStyle name="Normal 8 3 14 2 2 2 3 2 2" xfId="32390" xr:uid="{5C9E4DF1-B6E0-4773-9CFF-3216DD70CFC1}"/>
    <cellStyle name="Normal 8 3 14 2 2 2 3 3" xfId="24302" xr:uid="{320F8ED1-AF63-46D0-8C81-54F7EA610D75}"/>
    <cellStyle name="Normal 8 3 14 2 2 2 4" xfId="10824" xr:uid="{08A67A6E-D287-4B51-9F98-51BA9434B503}"/>
    <cellStyle name="Normal 8 3 14 2 2 2 4 2" xfId="27000" xr:uid="{8DD0CA21-1355-4242-82B4-9D17D8CD5B44}"/>
    <cellStyle name="Normal 8 3 14 2 2 2 5" xfId="18912" xr:uid="{E1748C11-83DE-4230-8689-DFC9675AE8A6}"/>
    <cellStyle name="Normal 8 3 14 2 2 3" xfId="4085" xr:uid="{00000000-0005-0000-0000-0000711B0000}"/>
    <cellStyle name="Normal 8 3 14 2 2 3 2" xfId="12173" xr:uid="{3C05B071-27C9-4DD7-9F87-8A440B345F49}"/>
    <cellStyle name="Normal 8 3 14 2 2 3 2 2" xfId="28349" xr:uid="{8E9AE216-E5FA-479B-B6DB-43739F6E8985}"/>
    <cellStyle name="Normal 8 3 14 2 2 3 3" xfId="20261" xr:uid="{EAE5FEB0-1E80-4D86-917F-E37895E42902}"/>
    <cellStyle name="Normal 8 3 14 2 2 4" xfId="6779" xr:uid="{00000000-0005-0000-0000-0000721B0000}"/>
    <cellStyle name="Normal 8 3 14 2 2 4 2" xfId="14867" xr:uid="{2C3B0014-0412-480D-9E95-1559C4B182A6}"/>
    <cellStyle name="Normal 8 3 14 2 2 4 2 2" xfId="31043" xr:uid="{81D09268-EC3D-41C2-9B1C-8B5F6B912430}"/>
    <cellStyle name="Normal 8 3 14 2 2 4 3" xfId="22955" xr:uid="{99E21348-9E3A-4D3E-894D-80F537A9D69D}"/>
    <cellStyle name="Normal 8 3 14 2 2 5" xfId="9477" xr:uid="{EAEF48EC-7BE6-4128-8940-BDF3F732C464}"/>
    <cellStyle name="Normal 8 3 14 2 2 5 2" xfId="25653" xr:uid="{D815DD5A-B2A7-41F9-B7DC-80491F0E5319}"/>
    <cellStyle name="Normal 8 3 14 2 2 6" xfId="17565" xr:uid="{A10D0822-4E95-404A-98D8-BAA238C848BA}"/>
    <cellStyle name="Normal 8 3 14 2 3" xfId="2064" xr:uid="{00000000-0005-0000-0000-0000731B0000}"/>
    <cellStyle name="Normal 8 3 14 2 3 2" xfId="4760" xr:uid="{00000000-0005-0000-0000-0000741B0000}"/>
    <cellStyle name="Normal 8 3 14 2 3 2 2" xfId="12848" xr:uid="{2E70385A-0C66-4F49-9B2A-C42263009843}"/>
    <cellStyle name="Normal 8 3 14 2 3 2 2 2" xfId="29024" xr:uid="{2482BDB3-DBD7-4207-8077-E186E6219161}"/>
    <cellStyle name="Normal 8 3 14 2 3 2 3" xfId="20936" xr:uid="{B92F4218-AD97-4885-AC7B-861B17478E15}"/>
    <cellStyle name="Normal 8 3 14 2 3 3" xfId="7454" xr:uid="{00000000-0005-0000-0000-0000751B0000}"/>
    <cellStyle name="Normal 8 3 14 2 3 3 2" xfId="15542" xr:uid="{1BA02D30-EAED-471A-A9C0-E1F07725134B}"/>
    <cellStyle name="Normal 8 3 14 2 3 3 2 2" xfId="31718" xr:uid="{6F0EAA68-EB50-44F6-AE0D-255276742A49}"/>
    <cellStyle name="Normal 8 3 14 2 3 3 3" xfId="23630" xr:uid="{99D3193C-23EB-436B-B886-3EEF9540E1DF}"/>
    <cellStyle name="Normal 8 3 14 2 3 4" xfId="10152" xr:uid="{4459F349-70BF-4E84-AFA6-B0E9DBCCBBB8}"/>
    <cellStyle name="Normal 8 3 14 2 3 4 2" xfId="26328" xr:uid="{6EAE2683-9380-45EC-B6A7-F24F63476DD3}"/>
    <cellStyle name="Normal 8 3 14 2 3 5" xfId="18240" xr:uid="{6A368A38-3A3A-4242-BD22-D76A83DDE1F7}"/>
    <cellStyle name="Normal 8 3 14 2 4" xfId="3413" xr:uid="{00000000-0005-0000-0000-0000761B0000}"/>
    <cellStyle name="Normal 8 3 14 2 4 2" xfId="11501" xr:uid="{F0A51242-18E6-4059-BE9C-698861AAC655}"/>
    <cellStyle name="Normal 8 3 14 2 4 2 2" xfId="27677" xr:uid="{7E1ED625-E7A4-4026-9384-03BEE532E403}"/>
    <cellStyle name="Normal 8 3 14 2 4 3" xfId="19589" xr:uid="{13AFC003-D385-4704-AE0A-79A246FA6BE3}"/>
    <cellStyle name="Normal 8 3 14 2 5" xfId="6107" xr:uid="{00000000-0005-0000-0000-0000771B0000}"/>
    <cellStyle name="Normal 8 3 14 2 5 2" xfId="14195" xr:uid="{6D9ACB92-408B-45FE-AB01-8C0F5CA159AC}"/>
    <cellStyle name="Normal 8 3 14 2 5 2 2" xfId="30371" xr:uid="{F2B67255-CF92-4CFD-803B-C591D5CB73B3}"/>
    <cellStyle name="Normal 8 3 14 2 5 3" xfId="22283" xr:uid="{D86B6ABE-A407-45C6-9F27-EC5D6056FDD2}"/>
    <cellStyle name="Normal 8 3 14 2 6" xfId="8805" xr:uid="{CDFD9565-393D-4016-A1E1-8D0F8BDF2123}"/>
    <cellStyle name="Normal 8 3 14 2 6 2" xfId="24981" xr:uid="{8DAECC23-8F0A-45DE-94B0-AEC345CA6394}"/>
    <cellStyle name="Normal 8 3 14 2 7" xfId="16893" xr:uid="{6DD5F926-A977-48D4-BCCF-BAFA83A84773}"/>
    <cellStyle name="Normal 8 3 14 3" xfId="1052" xr:uid="{00000000-0005-0000-0000-0000781B0000}"/>
    <cellStyle name="Normal 8 3 14 3 2" xfId="2400" xr:uid="{00000000-0005-0000-0000-0000791B0000}"/>
    <cellStyle name="Normal 8 3 14 3 2 2" xfId="5096" xr:uid="{00000000-0005-0000-0000-00007A1B0000}"/>
    <cellStyle name="Normal 8 3 14 3 2 2 2" xfId="13184" xr:uid="{6036682F-D847-4CAD-833D-54EA1C75E5F7}"/>
    <cellStyle name="Normal 8 3 14 3 2 2 2 2" xfId="29360" xr:uid="{132AD974-4898-499C-B5CB-93F8E333435E}"/>
    <cellStyle name="Normal 8 3 14 3 2 2 3" xfId="21272" xr:uid="{6A16BDEA-6A1A-485B-A02A-95CD51CDFBEB}"/>
    <cellStyle name="Normal 8 3 14 3 2 3" xfId="7790" xr:uid="{00000000-0005-0000-0000-00007B1B0000}"/>
    <cellStyle name="Normal 8 3 14 3 2 3 2" xfId="15878" xr:uid="{B8B3B2B6-91B3-4E5F-8E41-9F065A8218BC}"/>
    <cellStyle name="Normal 8 3 14 3 2 3 2 2" xfId="32054" xr:uid="{42AD09FD-F183-497B-BCD9-25DF31909052}"/>
    <cellStyle name="Normal 8 3 14 3 2 3 3" xfId="23966" xr:uid="{CAB3F203-F8FB-47D1-AC87-9D1760F55A76}"/>
    <cellStyle name="Normal 8 3 14 3 2 4" xfId="10488" xr:uid="{A9828E52-58A4-442E-9FA3-D1C9B29CBE0D}"/>
    <cellStyle name="Normal 8 3 14 3 2 4 2" xfId="26664" xr:uid="{BDA8FED8-3816-4B17-B497-073ECDF7EF3F}"/>
    <cellStyle name="Normal 8 3 14 3 2 5" xfId="18576" xr:uid="{1AEB1822-F9EB-4276-8D0D-293C96849FC2}"/>
    <cellStyle name="Normal 8 3 14 3 3" xfId="3749" xr:uid="{00000000-0005-0000-0000-00007C1B0000}"/>
    <cellStyle name="Normal 8 3 14 3 3 2" xfId="11837" xr:uid="{BCE684EF-3671-40BD-B2C2-B9D193445172}"/>
    <cellStyle name="Normal 8 3 14 3 3 2 2" xfId="28013" xr:uid="{7672B48D-2BB5-4174-967B-9E798006E90F}"/>
    <cellStyle name="Normal 8 3 14 3 3 3" xfId="19925" xr:uid="{EEAB14DE-4FF4-4626-BAC1-1A17C81CF273}"/>
    <cellStyle name="Normal 8 3 14 3 4" xfId="6443" xr:uid="{00000000-0005-0000-0000-00007D1B0000}"/>
    <cellStyle name="Normal 8 3 14 3 4 2" xfId="14531" xr:uid="{60764A57-A597-40D3-BF3A-FBD3B379AC49}"/>
    <cellStyle name="Normal 8 3 14 3 4 2 2" xfId="30707" xr:uid="{B43B6A5F-B642-49CB-94FF-E1B3C707C5B9}"/>
    <cellStyle name="Normal 8 3 14 3 4 3" xfId="22619" xr:uid="{291809D9-8F5C-452E-A9F4-92BD8EEF1202}"/>
    <cellStyle name="Normal 8 3 14 3 5" xfId="9141" xr:uid="{645A0EB6-E1BE-44AE-8890-01D6F230C120}"/>
    <cellStyle name="Normal 8 3 14 3 5 2" xfId="25317" xr:uid="{07207A5C-87AB-4F7F-B493-74F306B771BF}"/>
    <cellStyle name="Normal 8 3 14 3 6" xfId="17229" xr:uid="{5F5EF340-1EE8-40EB-A26B-8A23D5878102}"/>
    <cellStyle name="Normal 8 3 14 4" xfId="1728" xr:uid="{00000000-0005-0000-0000-00007E1B0000}"/>
    <cellStyle name="Normal 8 3 14 4 2" xfId="4424" xr:uid="{00000000-0005-0000-0000-00007F1B0000}"/>
    <cellStyle name="Normal 8 3 14 4 2 2" xfId="12512" xr:uid="{999D8922-7CB2-4CBA-A624-8D2F3A0B7E87}"/>
    <cellStyle name="Normal 8 3 14 4 2 2 2" xfId="28688" xr:uid="{BF3E1369-D59A-49D3-8FA1-6D7ACFE16482}"/>
    <cellStyle name="Normal 8 3 14 4 2 3" xfId="20600" xr:uid="{1A472785-77FC-4151-A347-D446550213DF}"/>
    <cellStyle name="Normal 8 3 14 4 3" xfId="7118" xr:uid="{00000000-0005-0000-0000-0000801B0000}"/>
    <cellStyle name="Normal 8 3 14 4 3 2" xfId="15206" xr:uid="{F69CC573-724A-4634-B9E4-C7F710D5BC14}"/>
    <cellStyle name="Normal 8 3 14 4 3 2 2" xfId="31382" xr:uid="{BAF3D78D-D9E9-4383-AAE7-F245E3B8C546}"/>
    <cellStyle name="Normal 8 3 14 4 3 3" xfId="23294" xr:uid="{1B6E009B-6AE5-4642-8459-9D1221C7687B}"/>
    <cellStyle name="Normal 8 3 14 4 4" xfId="9816" xr:uid="{6E830638-6D37-4AE3-94D2-7C487689A5E0}"/>
    <cellStyle name="Normal 8 3 14 4 4 2" xfId="25992" xr:uid="{901A94BC-D486-461C-B543-F176989BD4D6}"/>
    <cellStyle name="Normal 8 3 14 4 5" xfId="17904" xr:uid="{F328C558-B7CF-4D08-B74D-13869F6CF8FD}"/>
    <cellStyle name="Normal 8 3 14 5" xfId="3077" xr:uid="{00000000-0005-0000-0000-0000811B0000}"/>
    <cellStyle name="Normal 8 3 14 5 2" xfId="11165" xr:uid="{1BDC9669-CB86-40E0-A71D-E5562C40DA1D}"/>
    <cellStyle name="Normal 8 3 14 5 2 2" xfId="27341" xr:uid="{381E5BF0-24B8-48F7-9FF8-7956CE1A4681}"/>
    <cellStyle name="Normal 8 3 14 5 3" xfId="19253" xr:uid="{73C6972A-770B-4FBF-AE1D-6CEF2A682014}"/>
    <cellStyle name="Normal 8 3 14 6" xfId="5771" xr:uid="{00000000-0005-0000-0000-0000821B0000}"/>
    <cellStyle name="Normal 8 3 14 6 2" xfId="13859" xr:uid="{0B99A27F-2EBB-4B42-84B1-BDB24117196A}"/>
    <cellStyle name="Normal 8 3 14 6 2 2" xfId="30035" xr:uid="{22441B1C-FDF9-403E-A58B-71D4AA573FC2}"/>
    <cellStyle name="Normal 8 3 14 6 3" xfId="21947" xr:uid="{E68CDBCD-AF89-4EFE-B1FE-50A6D39B5FF6}"/>
    <cellStyle name="Normal 8 3 14 7" xfId="8469" xr:uid="{CF6B536A-628C-4DF5-8311-9DE4E262F246}"/>
    <cellStyle name="Normal 8 3 14 7 2" xfId="24645" xr:uid="{17AB60DD-5114-4026-AF80-77359DFCCC64}"/>
    <cellStyle name="Normal 8 3 14 8" xfId="16557" xr:uid="{E3733896-C16F-405E-BCF6-60F2DFC83F11}"/>
    <cellStyle name="Normal 8 3 15" xfId="414" xr:uid="{00000000-0005-0000-0000-0000831B0000}"/>
    <cellStyle name="Normal 8 3 15 2" xfId="760" xr:uid="{00000000-0005-0000-0000-0000841B0000}"/>
    <cellStyle name="Normal 8 3 15 2 2" xfId="1435" xr:uid="{00000000-0005-0000-0000-0000851B0000}"/>
    <cellStyle name="Normal 8 3 15 2 2 2" xfId="2783" xr:uid="{00000000-0005-0000-0000-0000861B0000}"/>
    <cellStyle name="Normal 8 3 15 2 2 2 2" xfId="5479" xr:uid="{00000000-0005-0000-0000-0000871B0000}"/>
    <cellStyle name="Normal 8 3 15 2 2 2 2 2" xfId="13567" xr:uid="{D7FF2133-51DD-4D1B-B35A-2AAE2AAD5593}"/>
    <cellStyle name="Normal 8 3 15 2 2 2 2 2 2" xfId="29743" xr:uid="{064EE154-880A-4E3C-969B-58D1C921FF6A}"/>
    <cellStyle name="Normal 8 3 15 2 2 2 2 3" xfId="21655" xr:uid="{CC9C91D0-8EF3-4E84-9BE8-E2CCC822D6BE}"/>
    <cellStyle name="Normal 8 3 15 2 2 2 3" xfId="8173" xr:uid="{00000000-0005-0000-0000-0000881B0000}"/>
    <cellStyle name="Normal 8 3 15 2 2 2 3 2" xfId="16261" xr:uid="{D32E3D05-82D8-42BD-8876-117B53897F13}"/>
    <cellStyle name="Normal 8 3 15 2 2 2 3 2 2" xfId="32437" xr:uid="{F4BC26A9-A941-4A2B-B62F-BB403A2A87D3}"/>
    <cellStyle name="Normal 8 3 15 2 2 2 3 3" xfId="24349" xr:uid="{4142D940-B796-492A-AEC5-2574B8601BDF}"/>
    <cellStyle name="Normal 8 3 15 2 2 2 4" xfId="10871" xr:uid="{08727BB3-0FE7-418A-B354-3EDB3EB58262}"/>
    <cellStyle name="Normal 8 3 15 2 2 2 4 2" xfId="27047" xr:uid="{B5DA609F-1746-4175-A219-E9E6210D1AC4}"/>
    <cellStyle name="Normal 8 3 15 2 2 2 5" xfId="18959" xr:uid="{14611F27-6A44-49F0-98CF-B449D3A4EC9E}"/>
    <cellStyle name="Normal 8 3 15 2 2 3" xfId="4132" xr:uid="{00000000-0005-0000-0000-0000891B0000}"/>
    <cellStyle name="Normal 8 3 15 2 2 3 2" xfId="12220" xr:uid="{BE84F536-4A85-478E-8668-0F7CF08B23B7}"/>
    <cellStyle name="Normal 8 3 15 2 2 3 2 2" xfId="28396" xr:uid="{435DF3C5-5A48-45F0-B87F-AA8C437C793F}"/>
    <cellStyle name="Normal 8 3 15 2 2 3 3" xfId="20308" xr:uid="{E12DBE7C-3A88-4537-84E3-52E6D1DF433C}"/>
    <cellStyle name="Normal 8 3 15 2 2 4" xfId="6826" xr:uid="{00000000-0005-0000-0000-00008A1B0000}"/>
    <cellStyle name="Normal 8 3 15 2 2 4 2" xfId="14914" xr:uid="{25F8F9F9-61F8-4BB9-A902-FC3CCB5EAC6D}"/>
    <cellStyle name="Normal 8 3 15 2 2 4 2 2" xfId="31090" xr:uid="{DF6C9BED-2C59-4DA6-810C-26232DCC0DB1}"/>
    <cellStyle name="Normal 8 3 15 2 2 4 3" xfId="23002" xr:uid="{ABDDE299-2089-4160-8765-B18CBBDCDFE1}"/>
    <cellStyle name="Normal 8 3 15 2 2 5" xfId="9524" xr:uid="{89714C5B-8275-43F1-9945-F916D68609EB}"/>
    <cellStyle name="Normal 8 3 15 2 2 5 2" xfId="25700" xr:uid="{17A79DAF-5099-4DCA-914E-2C78F253A8B7}"/>
    <cellStyle name="Normal 8 3 15 2 2 6" xfId="17612" xr:uid="{E8AD8EF6-64B1-4920-94AC-F121AAFDD29F}"/>
    <cellStyle name="Normal 8 3 15 2 3" xfId="2111" xr:uid="{00000000-0005-0000-0000-00008B1B0000}"/>
    <cellStyle name="Normal 8 3 15 2 3 2" xfId="4807" xr:uid="{00000000-0005-0000-0000-00008C1B0000}"/>
    <cellStyle name="Normal 8 3 15 2 3 2 2" xfId="12895" xr:uid="{BAC82C0F-0A99-4C96-A4BD-5A7E8EA621CF}"/>
    <cellStyle name="Normal 8 3 15 2 3 2 2 2" xfId="29071" xr:uid="{06953219-70A8-4DC8-AB25-4796B7D57780}"/>
    <cellStyle name="Normal 8 3 15 2 3 2 3" xfId="20983" xr:uid="{AB9B7AEE-7630-4E6A-9A23-75A38CF08116}"/>
    <cellStyle name="Normal 8 3 15 2 3 3" xfId="7501" xr:uid="{00000000-0005-0000-0000-00008D1B0000}"/>
    <cellStyle name="Normal 8 3 15 2 3 3 2" xfId="15589" xr:uid="{0455F9D7-DF30-4B4F-B0A6-02416A3C85EF}"/>
    <cellStyle name="Normal 8 3 15 2 3 3 2 2" xfId="31765" xr:uid="{20D24A40-1873-4B5C-91BB-076F7B1BEC51}"/>
    <cellStyle name="Normal 8 3 15 2 3 3 3" xfId="23677" xr:uid="{1D63B7BB-A839-4A8D-8754-AA14B7E0D324}"/>
    <cellStyle name="Normal 8 3 15 2 3 4" xfId="10199" xr:uid="{06488EDB-EB6F-4CE7-BB1A-2CDEBC5F381F}"/>
    <cellStyle name="Normal 8 3 15 2 3 4 2" xfId="26375" xr:uid="{796A1A04-8F9F-4BE3-811A-D25D5A7C479B}"/>
    <cellStyle name="Normal 8 3 15 2 3 5" xfId="18287" xr:uid="{514EF39B-0CAC-4F60-9108-81AF132E35C3}"/>
    <cellStyle name="Normal 8 3 15 2 4" xfId="3460" xr:uid="{00000000-0005-0000-0000-00008E1B0000}"/>
    <cellStyle name="Normal 8 3 15 2 4 2" xfId="11548" xr:uid="{2A9DC3DD-43BE-4466-8C59-159AA117D7EC}"/>
    <cellStyle name="Normal 8 3 15 2 4 2 2" xfId="27724" xr:uid="{3D07CA7B-C272-4667-BE7B-6B90133CA6F8}"/>
    <cellStyle name="Normal 8 3 15 2 4 3" xfId="19636" xr:uid="{C800655B-39B1-4FBE-BD08-A4C2F2D45521}"/>
    <cellStyle name="Normal 8 3 15 2 5" xfId="6154" xr:uid="{00000000-0005-0000-0000-00008F1B0000}"/>
    <cellStyle name="Normal 8 3 15 2 5 2" xfId="14242" xr:uid="{CE5A4C9F-F8E0-4B59-A312-29C074ED11AE}"/>
    <cellStyle name="Normal 8 3 15 2 5 2 2" xfId="30418" xr:uid="{BCAD5DA7-4FA6-4720-84CF-12B169544859}"/>
    <cellStyle name="Normal 8 3 15 2 5 3" xfId="22330" xr:uid="{3297C6F8-C707-4815-8FD9-A57120596DDA}"/>
    <cellStyle name="Normal 8 3 15 2 6" xfId="8852" xr:uid="{EFF8C0FC-BA25-47D0-B1B1-9A8675077C80}"/>
    <cellStyle name="Normal 8 3 15 2 6 2" xfId="25028" xr:uid="{64E70D71-94E6-4443-A403-1A391062EF21}"/>
    <cellStyle name="Normal 8 3 15 2 7" xfId="16940" xr:uid="{3F4433EA-6A9D-43B7-AE6D-F985AF59034D}"/>
    <cellStyle name="Normal 8 3 15 3" xfId="1099" xr:uid="{00000000-0005-0000-0000-0000901B0000}"/>
    <cellStyle name="Normal 8 3 15 3 2" xfId="2447" xr:uid="{00000000-0005-0000-0000-0000911B0000}"/>
    <cellStyle name="Normal 8 3 15 3 2 2" xfId="5143" xr:uid="{00000000-0005-0000-0000-0000921B0000}"/>
    <cellStyle name="Normal 8 3 15 3 2 2 2" xfId="13231" xr:uid="{2C655132-C609-4613-B392-5C24212FE681}"/>
    <cellStyle name="Normal 8 3 15 3 2 2 2 2" xfId="29407" xr:uid="{A9B45B60-3463-416B-8030-67C47EEBC03E}"/>
    <cellStyle name="Normal 8 3 15 3 2 2 3" xfId="21319" xr:uid="{B2B467A2-0B97-4A33-A848-96C495A26F2A}"/>
    <cellStyle name="Normal 8 3 15 3 2 3" xfId="7837" xr:uid="{00000000-0005-0000-0000-0000931B0000}"/>
    <cellStyle name="Normal 8 3 15 3 2 3 2" xfId="15925" xr:uid="{6EE07BF7-B4EF-4B20-BE97-EA8CC6E418DE}"/>
    <cellStyle name="Normal 8 3 15 3 2 3 2 2" xfId="32101" xr:uid="{E93D68D6-4299-4411-83A3-84165B422A66}"/>
    <cellStyle name="Normal 8 3 15 3 2 3 3" xfId="24013" xr:uid="{2306917C-AAB6-44ED-B1DE-840D1DBC4197}"/>
    <cellStyle name="Normal 8 3 15 3 2 4" xfId="10535" xr:uid="{C7DD986A-B50C-4FEB-95F1-626B54158287}"/>
    <cellStyle name="Normal 8 3 15 3 2 4 2" xfId="26711" xr:uid="{45780D55-DB71-4486-A121-8B7986466570}"/>
    <cellStyle name="Normal 8 3 15 3 2 5" xfId="18623" xr:uid="{0B02AED0-D05B-4732-83CB-FA05B90A9416}"/>
    <cellStyle name="Normal 8 3 15 3 3" xfId="3796" xr:uid="{00000000-0005-0000-0000-0000941B0000}"/>
    <cellStyle name="Normal 8 3 15 3 3 2" xfId="11884" xr:uid="{F8FC679D-482C-4D75-934D-26DC029BF2C2}"/>
    <cellStyle name="Normal 8 3 15 3 3 2 2" xfId="28060" xr:uid="{534106E5-7EC9-47D0-872F-C699D9962D5A}"/>
    <cellStyle name="Normal 8 3 15 3 3 3" xfId="19972" xr:uid="{E5F4E6E0-AE2D-46B0-93B3-3DB4E8AF1D00}"/>
    <cellStyle name="Normal 8 3 15 3 4" xfId="6490" xr:uid="{00000000-0005-0000-0000-0000951B0000}"/>
    <cellStyle name="Normal 8 3 15 3 4 2" xfId="14578" xr:uid="{F8B9CD85-B1E4-4381-BC58-B2D3D3B066BF}"/>
    <cellStyle name="Normal 8 3 15 3 4 2 2" xfId="30754" xr:uid="{F8B66BF9-AEE6-4395-9C5B-37F232B948CE}"/>
    <cellStyle name="Normal 8 3 15 3 4 3" xfId="22666" xr:uid="{C80A82F6-10D1-44C4-95D4-F40690C98877}"/>
    <cellStyle name="Normal 8 3 15 3 5" xfId="9188" xr:uid="{12D55F24-1726-439D-97DE-1F8C755FD464}"/>
    <cellStyle name="Normal 8 3 15 3 5 2" xfId="25364" xr:uid="{880C2DED-573C-4032-9BA4-D5DEA8C2C2B9}"/>
    <cellStyle name="Normal 8 3 15 3 6" xfId="17276" xr:uid="{1544B74D-65F3-454C-9AF5-5278A0D74C0B}"/>
    <cellStyle name="Normal 8 3 15 4" xfId="1775" xr:uid="{00000000-0005-0000-0000-0000961B0000}"/>
    <cellStyle name="Normal 8 3 15 4 2" xfId="4471" xr:uid="{00000000-0005-0000-0000-0000971B0000}"/>
    <cellStyle name="Normal 8 3 15 4 2 2" xfId="12559" xr:uid="{6BAE79AB-F7AA-4DA8-9EC1-1E09660C8FEF}"/>
    <cellStyle name="Normal 8 3 15 4 2 2 2" xfId="28735" xr:uid="{9482BBCC-EE15-4211-BFAC-990ACEAF065B}"/>
    <cellStyle name="Normal 8 3 15 4 2 3" xfId="20647" xr:uid="{00459A91-3F99-448C-BA09-CA2D109ED659}"/>
    <cellStyle name="Normal 8 3 15 4 3" xfId="7165" xr:uid="{00000000-0005-0000-0000-0000981B0000}"/>
    <cellStyle name="Normal 8 3 15 4 3 2" xfId="15253" xr:uid="{47AFBF78-5C99-48B6-9C7B-EF5D9B5DB188}"/>
    <cellStyle name="Normal 8 3 15 4 3 2 2" xfId="31429" xr:uid="{DD25AE6B-C172-457C-9447-F65593F965C5}"/>
    <cellStyle name="Normal 8 3 15 4 3 3" xfId="23341" xr:uid="{DC8BD5E0-969B-4C46-B187-61016B5EF189}"/>
    <cellStyle name="Normal 8 3 15 4 4" xfId="9863" xr:uid="{F3296505-16E1-4CE4-97FC-0A2CE0EDB979}"/>
    <cellStyle name="Normal 8 3 15 4 4 2" xfId="26039" xr:uid="{650D058C-2530-4718-9F84-EB85E8A40E68}"/>
    <cellStyle name="Normal 8 3 15 4 5" xfId="17951" xr:uid="{A1431949-333E-41D4-89B7-6D67F5F9F650}"/>
    <cellStyle name="Normal 8 3 15 5" xfId="3124" xr:uid="{00000000-0005-0000-0000-0000991B0000}"/>
    <cellStyle name="Normal 8 3 15 5 2" xfId="11212" xr:uid="{D2BEB58F-D91D-4A64-B2C4-60947A0D19EB}"/>
    <cellStyle name="Normal 8 3 15 5 2 2" xfId="27388" xr:uid="{AA3DD8C9-9D8C-4A2F-A044-32E407855B5A}"/>
    <cellStyle name="Normal 8 3 15 5 3" xfId="19300" xr:uid="{A8C69CB3-9AAE-4174-AED3-B3D885D64339}"/>
    <cellStyle name="Normal 8 3 15 6" xfId="5818" xr:uid="{00000000-0005-0000-0000-00009A1B0000}"/>
    <cellStyle name="Normal 8 3 15 6 2" xfId="13906" xr:uid="{FB0F080A-DED4-4C48-B973-DED719D6A356}"/>
    <cellStyle name="Normal 8 3 15 6 2 2" xfId="30082" xr:uid="{A6FDDAEE-B332-4196-B93D-E99386BA545C}"/>
    <cellStyle name="Normal 8 3 15 6 3" xfId="21994" xr:uid="{54EACC0F-0EF2-4B74-BD1B-729122DE1F89}"/>
    <cellStyle name="Normal 8 3 15 7" xfId="8516" xr:uid="{13A67D56-2495-47D7-A547-DC65043CD57D}"/>
    <cellStyle name="Normal 8 3 15 7 2" xfId="24692" xr:uid="{D0785096-A29D-4C08-BCD3-EE67CE1B345E}"/>
    <cellStyle name="Normal 8 3 15 8" xfId="16604" xr:uid="{B2E8C0EA-02C4-4D4C-BD53-923154F978CE}"/>
    <cellStyle name="Normal 8 3 16" xfId="206" xr:uid="{00000000-0005-0000-0000-00009B1B0000}"/>
    <cellStyle name="Normal 8 3 16 2" xfId="588" xr:uid="{00000000-0005-0000-0000-00009C1B0000}"/>
    <cellStyle name="Normal 8 3 16 2 2" xfId="1263" xr:uid="{00000000-0005-0000-0000-00009D1B0000}"/>
    <cellStyle name="Normal 8 3 16 2 2 2" xfId="2611" xr:uid="{00000000-0005-0000-0000-00009E1B0000}"/>
    <cellStyle name="Normal 8 3 16 2 2 2 2" xfId="5307" xr:uid="{00000000-0005-0000-0000-00009F1B0000}"/>
    <cellStyle name="Normal 8 3 16 2 2 2 2 2" xfId="13395" xr:uid="{9016DA07-BEC3-439B-9563-0857A246CB34}"/>
    <cellStyle name="Normal 8 3 16 2 2 2 2 2 2" xfId="29571" xr:uid="{C74C2DEE-EB98-4739-96CB-8B80CD1CD679}"/>
    <cellStyle name="Normal 8 3 16 2 2 2 2 3" xfId="21483" xr:uid="{16190A3D-0AC0-4DF7-A2C1-FC77E3B10EEC}"/>
    <cellStyle name="Normal 8 3 16 2 2 2 3" xfId="8001" xr:uid="{00000000-0005-0000-0000-0000A01B0000}"/>
    <cellStyle name="Normal 8 3 16 2 2 2 3 2" xfId="16089" xr:uid="{533E6BA7-2AF0-4BEF-B13D-614CFD6AD7B6}"/>
    <cellStyle name="Normal 8 3 16 2 2 2 3 2 2" xfId="32265" xr:uid="{F9ED5F31-2B06-47FA-AA53-85BA929797AF}"/>
    <cellStyle name="Normal 8 3 16 2 2 2 3 3" xfId="24177" xr:uid="{29F64EA5-A8C1-408A-AFB8-95B94DCA783F}"/>
    <cellStyle name="Normal 8 3 16 2 2 2 4" xfId="10699" xr:uid="{BCC08E3E-643F-4489-AD74-1B51DCEC2370}"/>
    <cellStyle name="Normal 8 3 16 2 2 2 4 2" xfId="26875" xr:uid="{FB869380-F368-417A-A130-48D941D7D94C}"/>
    <cellStyle name="Normal 8 3 16 2 2 2 5" xfId="18787" xr:uid="{8F43C504-4539-47F4-A3F2-ED9E1BC07CDE}"/>
    <cellStyle name="Normal 8 3 16 2 2 3" xfId="3960" xr:uid="{00000000-0005-0000-0000-0000A11B0000}"/>
    <cellStyle name="Normal 8 3 16 2 2 3 2" xfId="12048" xr:uid="{2F5BBC31-2176-4C44-A0CD-FD5088E59F2A}"/>
    <cellStyle name="Normal 8 3 16 2 2 3 2 2" xfId="28224" xr:uid="{D49FEF09-534E-49D4-90FB-8032D02515BA}"/>
    <cellStyle name="Normal 8 3 16 2 2 3 3" xfId="20136" xr:uid="{464B8CD4-D68B-435A-8027-83E521446474}"/>
    <cellStyle name="Normal 8 3 16 2 2 4" xfId="6654" xr:uid="{00000000-0005-0000-0000-0000A21B0000}"/>
    <cellStyle name="Normal 8 3 16 2 2 4 2" xfId="14742" xr:uid="{902C9C33-9B76-4D5A-B400-8A5D72993A2C}"/>
    <cellStyle name="Normal 8 3 16 2 2 4 2 2" xfId="30918" xr:uid="{2C9CB131-2C88-4DD4-B4D3-BC64E7B83EDA}"/>
    <cellStyle name="Normal 8 3 16 2 2 4 3" xfId="22830" xr:uid="{7F15991E-7A54-4A75-BFD3-6A29A7DAA6E3}"/>
    <cellStyle name="Normal 8 3 16 2 2 5" xfId="9352" xr:uid="{8B2D8D2A-6B6E-495E-B298-1034961B721D}"/>
    <cellStyle name="Normal 8 3 16 2 2 5 2" xfId="25528" xr:uid="{10461CC8-1BEA-4656-AC82-C44BF5B32ABC}"/>
    <cellStyle name="Normal 8 3 16 2 2 6" xfId="17440" xr:uid="{74348743-0F38-435F-8F06-F30B57BBBCEB}"/>
    <cellStyle name="Normal 8 3 16 2 3" xfId="1939" xr:uid="{00000000-0005-0000-0000-0000A31B0000}"/>
    <cellStyle name="Normal 8 3 16 2 3 2" xfId="4635" xr:uid="{00000000-0005-0000-0000-0000A41B0000}"/>
    <cellStyle name="Normal 8 3 16 2 3 2 2" xfId="12723" xr:uid="{F41C9B9E-19CC-4D79-BCB2-501B0035B246}"/>
    <cellStyle name="Normal 8 3 16 2 3 2 2 2" xfId="28899" xr:uid="{CA7F0892-6C99-4067-9130-12FE1866B430}"/>
    <cellStyle name="Normal 8 3 16 2 3 2 3" xfId="20811" xr:uid="{EB337F5A-B3DB-4EC8-AA98-13AA93EE1485}"/>
    <cellStyle name="Normal 8 3 16 2 3 3" xfId="7329" xr:uid="{00000000-0005-0000-0000-0000A51B0000}"/>
    <cellStyle name="Normal 8 3 16 2 3 3 2" xfId="15417" xr:uid="{0FD37159-1D29-44E7-A8AE-09A41ED8E464}"/>
    <cellStyle name="Normal 8 3 16 2 3 3 2 2" xfId="31593" xr:uid="{C2F40C64-C169-452E-BDCB-CADD96605053}"/>
    <cellStyle name="Normal 8 3 16 2 3 3 3" xfId="23505" xr:uid="{B6D826A4-3AD9-42D0-9CF1-602309A24651}"/>
    <cellStyle name="Normal 8 3 16 2 3 4" xfId="10027" xr:uid="{B4CB0E8E-78BF-4FAB-9476-D6ECB14C348B}"/>
    <cellStyle name="Normal 8 3 16 2 3 4 2" xfId="26203" xr:uid="{390B2C31-4D35-49F9-A3D7-D4B243DB3101}"/>
    <cellStyle name="Normal 8 3 16 2 3 5" xfId="18115" xr:uid="{C7C01F02-296C-44F1-9561-95359E025CB1}"/>
    <cellStyle name="Normal 8 3 16 2 4" xfId="3288" xr:uid="{00000000-0005-0000-0000-0000A61B0000}"/>
    <cellStyle name="Normal 8 3 16 2 4 2" xfId="11376" xr:uid="{68EA20D4-3E22-4229-87C6-E2F8FE508AA7}"/>
    <cellStyle name="Normal 8 3 16 2 4 2 2" xfId="27552" xr:uid="{DB152EDC-E268-486F-91C2-59F86333F760}"/>
    <cellStyle name="Normal 8 3 16 2 4 3" xfId="19464" xr:uid="{225BDE9F-8698-4911-9E78-CE50E793A8A7}"/>
    <cellStyle name="Normal 8 3 16 2 5" xfId="5982" xr:uid="{00000000-0005-0000-0000-0000A71B0000}"/>
    <cellStyle name="Normal 8 3 16 2 5 2" xfId="14070" xr:uid="{BAA69F12-639B-440E-8B2B-760E2BC82506}"/>
    <cellStyle name="Normal 8 3 16 2 5 2 2" xfId="30246" xr:uid="{0B9A813C-8D49-4F29-99B1-DACF06050326}"/>
    <cellStyle name="Normal 8 3 16 2 5 3" xfId="22158" xr:uid="{C99338F1-66E3-4D3F-8CF7-A1592CE1296C}"/>
    <cellStyle name="Normal 8 3 16 2 6" xfId="8680" xr:uid="{9AC9C6EC-01EE-421A-86D4-A9381F7EF308}"/>
    <cellStyle name="Normal 8 3 16 2 6 2" xfId="24856" xr:uid="{20A8A350-4AB6-4E1F-BDD6-3ADDB8417C85}"/>
    <cellStyle name="Normal 8 3 16 2 7" xfId="16768" xr:uid="{20E78FB5-B263-410D-B54A-C663FF358820}"/>
    <cellStyle name="Normal 8 3 16 3" xfId="927" xr:uid="{00000000-0005-0000-0000-0000A81B0000}"/>
    <cellStyle name="Normal 8 3 16 3 2" xfId="2275" xr:uid="{00000000-0005-0000-0000-0000A91B0000}"/>
    <cellStyle name="Normal 8 3 16 3 2 2" xfId="4971" xr:uid="{00000000-0005-0000-0000-0000AA1B0000}"/>
    <cellStyle name="Normal 8 3 16 3 2 2 2" xfId="13059" xr:uid="{A8C21BAF-58E0-4C9F-A693-8B30A257D54D}"/>
    <cellStyle name="Normal 8 3 16 3 2 2 2 2" xfId="29235" xr:uid="{1FF0EF43-CBF0-4E16-B3EF-9F1350AD624B}"/>
    <cellStyle name="Normal 8 3 16 3 2 2 3" xfId="21147" xr:uid="{BE236C93-CC6B-438F-A193-22151B354A72}"/>
    <cellStyle name="Normal 8 3 16 3 2 3" xfId="7665" xr:uid="{00000000-0005-0000-0000-0000AB1B0000}"/>
    <cellStyle name="Normal 8 3 16 3 2 3 2" xfId="15753" xr:uid="{07CC40A0-03F4-40AF-8032-6110025DF6F8}"/>
    <cellStyle name="Normal 8 3 16 3 2 3 2 2" xfId="31929" xr:uid="{752368E1-538C-4632-97FD-D2DEAE1D000A}"/>
    <cellStyle name="Normal 8 3 16 3 2 3 3" xfId="23841" xr:uid="{E526A1C3-EE2A-4C69-B1BF-76545FB9D49D}"/>
    <cellStyle name="Normal 8 3 16 3 2 4" xfId="10363" xr:uid="{44145DA3-EB6A-4A47-82C3-DD38220387C0}"/>
    <cellStyle name="Normal 8 3 16 3 2 4 2" xfId="26539" xr:uid="{242FF937-5E40-4E31-AF13-9C9EF7B53E13}"/>
    <cellStyle name="Normal 8 3 16 3 2 5" xfId="18451" xr:uid="{071F2933-331C-4DE4-84FD-12D6CC80B6E0}"/>
    <cellStyle name="Normal 8 3 16 3 3" xfId="3624" xr:uid="{00000000-0005-0000-0000-0000AC1B0000}"/>
    <cellStyle name="Normal 8 3 16 3 3 2" xfId="11712" xr:uid="{E15820AC-3123-4FC0-94FB-D665D90386EE}"/>
    <cellStyle name="Normal 8 3 16 3 3 2 2" xfId="27888" xr:uid="{B356857F-966A-40AA-9B22-89897F28AA55}"/>
    <cellStyle name="Normal 8 3 16 3 3 3" xfId="19800" xr:uid="{70B16BE4-275B-4139-A4E8-1A127B418510}"/>
    <cellStyle name="Normal 8 3 16 3 4" xfId="6318" xr:uid="{00000000-0005-0000-0000-0000AD1B0000}"/>
    <cellStyle name="Normal 8 3 16 3 4 2" xfId="14406" xr:uid="{38B7B8A4-BA78-4296-BE7F-D2DD81B1091D}"/>
    <cellStyle name="Normal 8 3 16 3 4 2 2" xfId="30582" xr:uid="{F0DB8E3A-F70E-4CFF-AA9C-AF150F3E3836}"/>
    <cellStyle name="Normal 8 3 16 3 4 3" xfId="22494" xr:uid="{CB720F4F-EFB6-47F3-8939-B1DCC35A3918}"/>
    <cellStyle name="Normal 8 3 16 3 5" xfId="9016" xr:uid="{0C7566D6-A136-4200-920F-6DC1B2A271C4}"/>
    <cellStyle name="Normal 8 3 16 3 5 2" xfId="25192" xr:uid="{345E9C88-9B9E-4D24-80C2-D8E3C55087F7}"/>
    <cellStyle name="Normal 8 3 16 3 6" xfId="17104" xr:uid="{EF5F0E1D-88E2-409C-84E8-72FABC5CF4E8}"/>
    <cellStyle name="Normal 8 3 16 4" xfId="1603" xr:uid="{00000000-0005-0000-0000-0000AE1B0000}"/>
    <cellStyle name="Normal 8 3 16 4 2" xfId="4299" xr:uid="{00000000-0005-0000-0000-0000AF1B0000}"/>
    <cellStyle name="Normal 8 3 16 4 2 2" xfId="12387" xr:uid="{08D37D4F-1291-4039-9514-A0C908A5A6ED}"/>
    <cellStyle name="Normal 8 3 16 4 2 2 2" xfId="28563" xr:uid="{880C1243-32D9-4B06-B409-BD88D79379C4}"/>
    <cellStyle name="Normal 8 3 16 4 2 3" xfId="20475" xr:uid="{5CA04454-A996-47E7-A7B9-E7BC35919338}"/>
    <cellStyle name="Normal 8 3 16 4 3" xfId="6993" xr:uid="{00000000-0005-0000-0000-0000B01B0000}"/>
    <cellStyle name="Normal 8 3 16 4 3 2" xfId="15081" xr:uid="{FD08A3A8-2FC0-47CD-9D16-3815EF8B3B6C}"/>
    <cellStyle name="Normal 8 3 16 4 3 2 2" xfId="31257" xr:uid="{409E33C5-FF28-419D-B842-2C928B32E7D4}"/>
    <cellStyle name="Normal 8 3 16 4 3 3" xfId="23169" xr:uid="{159AFF1D-0133-4AA5-9962-C2E05CC4F815}"/>
    <cellStyle name="Normal 8 3 16 4 4" xfId="9691" xr:uid="{97779B61-A138-4665-A2B7-BAD7613383C1}"/>
    <cellStyle name="Normal 8 3 16 4 4 2" xfId="25867" xr:uid="{F2F2AA76-F050-4372-98A2-C25634ECB34B}"/>
    <cellStyle name="Normal 8 3 16 4 5" xfId="17779" xr:uid="{BF240CF7-A343-4CC1-84AE-6118EA16E83B}"/>
    <cellStyle name="Normal 8 3 16 5" xfId="2952" xr:uid="{00000000-0005-0000-0000-0000B11B0000}"/>
    <cellStyle name="Normal 8 3 16 5 2" xfId="11040" xr:uid="{4FFA4C57-C4E2-42E3-A92B-AE92AA6D7887}"/>
    <cellStyle name="Normal 8 3 16 5 2 2" xfId="27216" xr:uid="{138B328F-1061-48B0-A080-017CD7FF1964}"/>
    <cellStyle name="Normal 8 3 16 5 3" xfId="19128" xr:uid="{D504690E-7CD1-405C-AA5B-6B60BF0FD86B}"/>
    <cellStyle name="Normal 8 3 16 6" xfId="5646" xr:uid="{00000000-0005-0000-0000-0000B21B0000}"/>
    <cellStyle name="Normal 8 3 16 6 2" xfId="13734" xr:uid="{1318F820-8303-4901-AF94-0B1F44CBD380}"/>
    <cellStyle name="Normal 8 3 16 6 2 2" xfId="29910" xr:uid="{C442B308-F9D9-40D3-9A2E-0619E2850E2B}"/>
    <cellStyle name="Normal 8 3 16 6 3" xfId="21822" xr:uid="{50C829DB-ED7B-41C7-A0FA-929860D14568}"/>
    <cellStyle name="Normal 8 3 16 7" xfId="8344" xr:uid="{C2DE35A4-7AFD-4706-A350-661C8F2DF972}"/>
    <cellStyle name="Normal 8 3 16 7 2" xfId="24520" xr:uid="{CA1DB822-0BD2-48C3-BECA-2418A694BBB1}"/>
    <cellStyle name="Normal 8 3 16 8" xfId="16432" xr:uid="{1347DD0F-BF9E-4B5C-93BB-E4966F99DC43}"/>
    <cellStyle name="Normal 8 3 17" xfId="454" xr:uid="{00000000-0005-0000-0000-0000B31B0000}"/>
    <cellStyle name="Normal 8 3 17 2" xfId="1129" xr:uid="{00000000-0005-0000-0000-0000B41B0000}"/>
    <cellStyle name="Normal 8 3 17 2 2" xfId="2477" xr:uid="{00000000-0005-0000-0000-0000B51B0000}"/>
    <cellStyle name="Normal 8 3 17 2 2 2" xfId="5173" xr:uid="{00000000-0005-0000-0000-0000B61B0000}"/>
    <cellStyle name="Normal 8 3 17 2 2 2 2" xfId="13261" xr:uid="{B055880A-B8E9-48BA-8477-859BB2C3B5F6}"/>
    <cellStyle name="Normal 8 3 17 2 2 2 2 2" xfId="29437" xr:uid="{8CBF8C9E-F02C-4F00-BBD9-7302A8E45810}"/>
    <cellStyle name="Normal 8 3 17 2 2 2 3" xfId="21349" xr:uid="{56AB9881-1ACE-45D4-8C37-8275548321F7}"/>
    <cellStyle name="Normal 8 3 17 2 2 3" xfId="7867" xr:uid="{00000000-0005-0000-0000-0000B71B0000}"/>
    <cellStyle name="Normal 8 3 17 2 2 3 2" xfId="15955" xr:uid="{D0DE72E6-EE03-4492-9BD5-400B4D04AAB7}"/>
    <cellStyle name="Normal 8 3 17 2 2 3 2 2" xfId="32131" xr:uid="{A7D8098A-B5CA-45BF-9C5A-C3416B4E4B22}"/>
    <cellStyle name="Normal 8 3 17 2 2 3 3" xfId="24043" xr:uid="{1A4764C6-A702-49CD-BB4D-533474689B15}"/>
    <cellStyle name="Normal 8 3 17 2 2 4" xfId="10565" xr:uid="{4662BD73-A009-4DDF-A784-01DB4B4C6A6A}"/>
    <cellStyle name="Normal 8 3 17 2 2 4 2" xfId="26741" xr:uid="{F03A2E9A-F623-4DD5-8532-6A5D5AA0FC53}"/>
    <cellStyle name="Normal 8 3 17 2 2 5" xfId="18653" xr:uid="{0CD1E4AC-AB5D-41B0-B562-0A051B8C05BF}"/>
    <cellStyle name="Normal 8 3 17 2 3" xfId="3826" xr:uid="{00000000-0005-0000-0000-0000B81B0000}"/>
    <cellStyle name="Normal 8 3 17 2 3 2" xfId="11914" xr:uid="{1FA6B086-5740-40AC-8D98-78E668C6FCC2}"/>
    <cellStyle name="Normal 8 3 17 2 3 2 2" xfId="28090" xr:uid="{5E7BA90E-B8C1-495B-91F9-501151D57C5B}"/>
    <cellStyle name="Normal 8 3 17 2 3 3" xfId="20002" xr:uid="{8DF10A98-D8B5-4DE7-AB24-9597B543A878}"/>
    <cellStyle name="Normal 8 3 17 2 4" xfId="6520" xr:uid="{00000000-0005-0000-0000-0000B91B0000}"/>
    <cellStyle name="Normal 8 3 17 2 4 2" xfId="14608" xr:uid="{91765654-4201-4CFB-A0FF-DED8B94E16E6}"/>
    <cellStyle name="Normal 8 3 17 2 4 2 2" xfId="30784" xr:uid="{AA1C3894-E0CD-425A-8B76-04E6F57B4DE8}"/>
    <cellStyle name="Normal 8 3 17 2 4 3" xfId="22696" xr:uid="{197BC8D4-2D9D-44E6-93D9-8F5A971A29BD}"/>
    <cellStyle name="Normal 8 3 17 2 5" xfId="9218" xr:uid="{3053E496-16C9-42A3-8003-039166A1E60C}"/>
    <cellStyle name="Normal 8 3 17 2 5 2" xfId="25394" xr:uid="{9C906387-72B7-4A2C-9217-A1EFA2DB5DBE}"/>
    <cellStyle name="Normal 8 3 17 2 6" xfId="17306" xr:uid="{B147C259-0B6A-4EA1-A442-EF5A11EA3E40}"/>
    <cellStyle name="Normal 8 3 17 3" xfId="1805" xr:uid="{00000000-0005-0000-0000-0000BA1B0000}"/>
    <cellStyle name="Normal 8 3 17 3 2" xfId="4501" xr:uid="{00000000-0005-0000-0000-0000BB1B0000}"/>
    <cellStyle name="Normal 8 3 17 3 2 2" xfId="12589" xr:uid="{53150ABC-114B-450D-ACF9-09F14DB8C382}"/>
    <cellStyle name="Normal 8 3 17 3 2 2 2" xfId="28765" xr:uid="{D5465E70-D5AA-4E7E-8401-43D1056EA126}"/>
    <cellStyle name="Normal 8 3 17 3 2 3" xfId="20677" xr:uid="{A06DEA03-518A-4685-B84D-A67F7D09003F}"/>
    <cellStyle name="Normal 8 3 17 3 3" xfId="7195" xr:uid="{00000000-0005-0000-0000-0000BC1B0000}"/>
    <cellStyle name="Normal 8 3 17 3 3 2" xfId="15283" xr:uid="{613C7D6C-23A4-4831-A9C7-AB364DA4D9F4}"/>
    <cellStyle name="Normal 8 3 17 3 3 2 2" xfId="31459" xr:uid="{5362521C-D75E-4B5B-921B-CD2A81986DDE}"/>
    <cellStyle name="Normal 8 3 17 3 3 3" xfId="23371" xr:uid="{81FC67FA-82BD-4A46-8F36-0741CE5CCB48}"/>
    <cellStyle name="Normal 8 3 17 3 4" xfId="9893" xr:uid="{00343D5E-3176-4072-8A97-FE63C51349FF}"/>
    <cellStyle name="Normal 8 3 17 3 4 2" xfId="26069" xr:uid="{8A597C36-05E3-44E8-82BD-80C1FF7B25B8}"/>
    <cellStyle name="Normal 8 3 17 3 5" xfId="17981" xr:uid="{3DA9537B-0883-4680-AF92-B3357892CFAB}"/>
    <cellStyle name="Normal 8 3 17 4" xfId="3154" xr:uid="{00000000-0005-0000-0000-0000BD1B0000}"/>
    <cellStyle name="Normal 8 3 17 4 2" xfId="11242" xr:uid="{33490F62-0280-42D3-A814-A96E9AFB817A}"/>
    <cellStyle name="Normal 8 3 17 4 2 2" xfId="27418" xr:uid="{370BD67D-98A6-4FD3-90F7-248067F8D5F4}"/>
    <cellStyle name="Normal 8 3 17 4 3" xfId="19330" xr:uid="{80552527-AE87-4774-BBC0-E8D15F6D666B}"/>
    <cellStyle name="Normal 8 3 17 5" xfId="5848" xr:uid="{00000000-0005-0000-0000-0000BE1B0000}"/>
    <cellStyle name="Normal 8 3 17 5 2" xfId="13936" xr:uid="{3E879C3C-9115-4362-8E6E-64C299F12732}"/>
    <cellStyle name="Normal 8 3 17 5 2 2" xfId="30112" xr:uid="{332E7C8C-BD14-4C2C-9E8A-0ADCDB9EA1A8}"/>
    <cellStyle name="Normal 8 3 17 5 3" xfId="22024" xr:uid="{251AC2F8-A6AB-4130-B4D7-D7CEEAF1A886}"/>
    <cellStyle name="Normal 8 3 17 6" xfId="8546" xr:uid="{63897F23-93A4-43A0-B1EE-7FC36680596D}"/>
    <cellStyle name="Normal 8 3 17 6 2" xfId="24722" xr:uid="{E4108217-FD2E-4E22-92B9-C5DAE70F39C7}"/>
    <cellStyle name="Normal 8 3 17 7" xfId="16634" xr:uid="{1A118361-695D-4210-9156-D19BC3BD81BD}"/>
    <cellStyle name="Normal 8 3 18" xfId="793" xr:uid="{00000000-0005-0000-0000-0000BF1B0000}"/>
    <cellStyle name="Normal 8 3 18 2" xfId="2141" xr:uid="{00000000-0005-0000-0000-0000C01B0000}"/>
    <cellStyle name="Normal 8 3 18 2 2" xfId="4837" xr:uid="{00000000-0005-0000-0000-0000C11B0000}"/>
    <cellStyle name="Normal 8 3 18 2 2 2" xfId="12925" xr:uid="{96C30237-C06F-4A85-9DAD-FF6F2E61CA98}"/>
    <cellStyle name="Normal 8 3 18 2 2 2 2" xfId="29101" xr:uid="{004DCCE8-6F50-4416-9E16-44390F99569A}"/>
    <cellStyle name="Normal 8 3 18 2 2 3" xfId="21013" xr:uid="{89D7F30A-FBD2-449B-AE49-4CC5BC9B1589}"/>
    <cellStyle name="Normal 8 3 18 2 3" xfId="7531" xr:uid="{00000000-0005-0000-0000-0000C21B0000}"/>
    <cellStyle name="Normal 8 3 18 2 3 2" xfId="15619" xr:uid="{83095067-9995-4A62-BE0A-5459FC7FCD1C}"/>
    <cellStyle name="Normal 8 3 18 2 3 2 2" xfId="31795" xr:uid="{5CAB297E-2B51-44EB-9AD5-EF4EE7794D2C}"/>
    <cellStyle name="Normal 8 3 18 2 3 3" xfId="23707" xr:uid="{35351ED0-FFFC-4EBB-AEBF-BD0E077785E5}"/>
    <cellStyle name="Normal 8 3 18 2 4" xfId="10229" xr:uid="{2F7A5C51-218E-446D-9D7F-F0BE43EB4FA0}"/>
    <cellStyle name="Normal 8 3 18 2 4 2" xfId="26405" xr:uid="{041E6F6E-758E-43EE-8319-B7BD0F7928A7}"/>
    <cellStyle name="Normal 8 3 18 2 5" xfId="18317" xr:uid="{D265D955-6B57-44FF-8797-62E154B982B4}"/>
    <cellStyle name="Normal 8 3 18 3" xfId="3490" xr:uid="{00000000-0005-0000-0000-0000C31B0000}"/>
    <cellStyle name="Normal 8 3 18 3 2" xfId="11578" xr:uid="{396DFF55-CBA3-4C3E-A5D1-D5942935DDB9}"/>
    <cellStyle name="Normal 8 3 18 3 2 2" xfId="27754" xr:uid="{5DAF1999-4234-4639-BB41-2182B56FFD27}"/>
    <cellStyle name="Normal 8 3 18 3 3" xfId="19666" xr:uid="{0656F25F-4FE5-4F0D-B908-A3B6E70AAF9A}"/>
    <cellStyle name="Normal 8 3 18 4" xfId="6184" xr:uid="{00000000-0005-0000-0000-0000C41B0000}"/>
    <cellStyle name="Normal 8 3 18 4 2" xfId="14272" xr:uid="{C19DB052-14F0-4EFF-9973-B4B2B8FEC5AE}"/>
    <cellStyle name="Normal 8 3 18 4 2 2" xfId="30448" xr:uid="{DE8CB883-83A5-47DA-86CB-71A348670B22}"/>
    <cellStyle name="Normal 8 3 18 4 3" xfId="22360" xr:uid="{F702C8E6-201F-40F5-AFA8-E6472EFD4FE0}"/>
    <cellStyle name="Normal 8 3 18 5" xfId="8882" xr:uid="{021B1432-18BF-487C-9D22-22A2559F3073}"/>
    <cellStyle name="Normal 8 3 18 5 2" xfId="25058" xr:uid="{8D25742D-7249-410B-BB35-BA0CD260A3B3}"/>
    <cellStyle name="Normal 8 3 18 6" xfId="16970" xr:uid="{7ABDAE2F-F0A9-4211-B269-353DB5E792D8}"/>
    <cellStyle name="Normal 8 3 19" xfId="1469" xr:uid="{00000000-0005-0000-0000-0000C51B0000}"/>
    <cellStyle name="Normal 8 3 19 2" xfId="4165" xr:uid="{00000000-0005-0000-0000-0000C61B0000}"/>
    <cellStyle name="Normal 8 3 19 2 2" xfId="12253" xr:uid="{2A7F6C1B-7C88-4DF5-A534-A942E43932BE}"/>
    <cellStyle name="Normal 8 3 19 2 2 2" xfId="28429" xr:uid="{C2C822D4-5AA6-416F-AF84-91EB5FFD5878}"/>
    <cellStyle name="Normal 8 3 19 2 3" xfId="20341" xr:uid="{36988F2B-0655-4972-808C-AA0C08D8BE88}"/>
    <cellStyle name="Normal 8 3 19 3" xfId="6859" xr:uid="{00000000-0005-0000-0000-0000C71B0000}"/>
    <cellStyle name="Normal 8 3 19 3 2" xfId="14947" xr:uid="{F35472A7-2292-492E-85DC-5A217F3342B7}"/>
    <cellStyle name="Normal 8 3 19 3 2 2" xfId="31123" xr:uid="{46A5C193-FC28-4DB6-98C1-B0FE99F2FA30}"/>
    <cellStyle name="Normal 8 3 19 3 3" xfId="23035" xr:uid="{7FF549DA-2D86-4D03-8D5E-36278AD55B5F}"/>
    <cellStyle name="Normal 8 3 19 4" xfId="9557" xr:uid="{EA27972B-DD9A-41D8-9BFD-08A0888105D7}"/>
    <cellStyle name="Normal 8 3 19 4 2" xfId="25733" xr:uid="{67317FD0-CBAA-4D94-8E6F-3E33432923D7}"/>
    <cellStyle name="Normal 8 3 19 5" xfId="17645" xr:uid="{E2235B27-2ED9-4C2E-89F8-370E7DFFB3BE}"/>
    <cellStyle name="Normal 8 3 2" xfId="81" xr:uid="{00000000-0005-0000-0000-0000C81B0000}"/>
    <cellStyle name="Normal 8 3 2 2" xfId="487" xr:uid="{00000000-0005-0000-0000-0000C91B0000}"/>
    <cellStyle name="Normal 8 3 2 2 2" xfId="1162" xr:uid="{00000000-0005-0000-0000-0000CA1B0000}"/>
    <cellStyle name="Normal 8 3 2 2 2 2" xfId="2510" xr:uid="{00000000-0005-0000-0000-0000CB1B0000}"/>
    <cellStyle name="Normal 8 3 2 2 2 2 2" xfId="5206" xr:uid="{00000000-0005-0000-0000-0000CC1B0000}"/>
    <cellStyle name="Normal 8 3 2 2 2 2 2 2" xfId="13294" xr:uid="{83AD226C-A72B-47D8-B1AB-70CB93EF3C9C}"/>
    <cellStyle name="Normal 8 3 2 2 2 2 2 2 2" xfId="29470" xr:uid="{DAE08389-8010-4342-AE25-F601CA9E93E2}"/>
    <cellStyle name="Normal 8 3 2 2 2 2 2 3" xfId="21382" xr:uid="{DB388864-C661-4290-8843-9C0964EC6898}"/>
    <cellStyle name="Normal 8 3 2 2 2 2 3" xfId="7900" xr:uid="{00000000-0005-0000-0000-0000CD1B0000}"/>
    <cellStyle name="Normal 8 3 2 2 2 2 3 2" xfId="15988" xr:uid="{34FCDE1A-AF2C-4197-A898-611388212231}"/>
    <cellStyle name="Normal 8 3 2 2 2 2 3 2 2" xfId="32164" xr:uid="{00FA9EF0-8472-445D-8A51-370E80DA620C}"/>
    <cellStyle name="Normal 8 3 2 2 2 2 3 3" xfId="24076" xr:uid="{8C10E1E4-56C2-4913-BBC2-35B25B21E1B0}"/>
    <cellStyle name="Normal 8 3 2 2 2 2 4" xfId="10598" xr:uid="{46EE00B8-F991-4CB7-BC9E-1B3F856EDB21}"/>
    <cellStyle name="Normal 8 3 2 2 2 2 4 2" xfId="26774" xr:uid="{23519209-C1E6-4B29-9FAF-473F240E8A8E}"/>
    <cellStyle name="Normal 8 3 2 2 2 2 5" xfId="18686" xr:uid="{047A77A1-8397-4394-AF34-A42F9DB902EA}"/>
    <cellStyle name="Normal 8 3 2 2 2 3" xfId="3859" xr:uid="{00000000-0005-0000-0000-0000CE1B0000}"/>
    <cellStyle name="Normal 8 3 2 2 2 3 2" xfId="11947" xr:uid="{AB79D527-D4A8-4B6B-AA36-E9569BDBB576}"/>
    <cellStyle name="Normal 8 3 2 2 2 3 2 2" xfId="28123" xr:uid="{667B4A4E-0EF8-4C5E-928D-CA9D9611897A}"/>
    <cellStyle name="Normal 8 3 2 2 2 3 3" xfId="20035" xr:uid="{810A124E-1598-4C46-9204-494DDE6946E0}"/>
    <cellStyle name="Normal 8 3 2 2 2 4" xfId="6553" xr:uid="{00000000-0005-0000-0000-0000CF1B0000}"/>
    <cellStyle name="Normal 8 3 2 2 2 4 2" xfId="14641" xr:uid="{6EF886DC-042E-4084-ADC4-D78D79B9B44D}"/>
    <cellStyle name="Normal 8 3 2 2 2 4 2 2" xfId="30817" xr:uid="{7070BA2B-68DB-4001-B5DF-B1611FD9F3FE}"/>
    <cellStyle name="Normal 8 3 2 2 2 4 3" xfId="22729" xr:uid="{01AC57D1-281D-4FBE-8182-1F3320F8BFAD}"/>
    <cellStyle name="Normal 8 3 2 2 2 5" xfId="9251" xr:uid="{EF23280B-8439-4CE5-86AB-4B55E6979750}"/>
    <cellStyle name="Normal 8 3 2 2 2 5 2" xfId="25427" xr:uid="{6772B97E-22B2-4E82-AD9E-7FEA497B2BE7}"/>
    <cellStyle name="Normal 8 3 2 2 2 6" xfId="17339" xr:uid="{6FAB2240-E794-4A68-A419-A051C939BE50}"/>
    <cellStyle name="Normal 8 3 2 2 3" xfId="1838" xr:uid="{00000000-0005-0000-0000-0000D01B0000}"/>
    <cellStyle name="Normal 8 3 2 2 3 2" xfId="4534" xr:uid="{00000000-0005-0000-0000-0000D11B0000}"/>
    <cellStyle name="Normal 8 3 2 2 3 2 2" xfId="12622" xr:uid="{0F075AD8-A300-44EF-8A6B-322BB7086599}"/>
    <cellStyle name="Normal 8 3 2 2 3 2 2 2" xfId="28798" xr:uid="{6FA608DC-C517-4747-BF49-60E3DA972125}"/>
    <cellStyle name="Normal 8 3 2 2 3 2 3" xfId="20710" xr:uid="{8469CC65-26CF-445C-998E-E6F5926DD432}"/>
    <cellStyle name="Normal 8 3 2 2 3 3" xfId="7228" xr:uid="{00000000-0005-0000-0000-0000D21B0000}"/>
    <cellStyle name="Normal 8 3 2 2 3 3 2" xfId="15316" xr:uid="{B613C456-6CB7-4235-A076-0DA9FF2375CC}"/>
    <cellStyle name="Normal 8 3 2 2 3 3 2 2" xfId="31492" xr:uid="{B3FCC4A2-5063-459F-BAEE-780F0577C4AD}"/>
    <cellStyle name="Normal 8 3 2 2 3 3 3" xfId="23404" xr:uid="{2A4F8268-5E4E-4224-A112-82649E2633F1}"/>
    <cellStyle name="Normal 8 3 2 2 3 4" xfId="9926" xr:uid="{96D163D5-788E-491E-B36E-58F8387CA5B0}"/>
    <cellStyle name="Normal 8 3 2 2 3 4 2" xfId="26102" xr:uid="{CF625CF3-D4C9-4D43-93B4-DFBE5A6589AE}"/>
    <cellStyle name="Normal 8 3 2 2 3 5" xfId="18014" xr:uid="{7869A0B2-858C-4A53-BC8F-68EBF98EF4DE}"/>
    <cellStyle name="Normal 8 3 2 2 4" xfId="3187" xr:uid="{00000000-0005-0000-0000-0000D31B0000}"/>
    <cellStyle name="Normal 8 3 2 2 4 2" xfId="11275" xr:uid="{45F4A702-5A44-44DF-821E-04BCE96D47A5}"/>
    <cellStyle name="Normal 8 3 2 2 4 2 2" xfId="27451" xr:uid="{4DE40017-5E87-4A41-BCC7-D03D5574AA77}"/>
    <cellStyle name="Normal 8 3 2 2 4 3" xfId="19363" xr:uid="{E3017439-C4C6-4A75-A3E0-56F39DCC961D}"/>
    <cellStyle name="Normal 8 3 2 2 5" xfId="5881" xr:uid="{00000000-0005-0000-0000-0000D41B0000}"/>
    <cellStyle name="Normal 8 3 2 2 5 2" xfId="13969" xr:uid="{4F1F0931-6784-4D11-BCB5-B0AE23C59C5D}"/>
    <cellStyle name="Normal 8 3 2 2 5 2 2" xfId="30145" xr:uid="{177068DC-6853-44E1-B02E-9869DE0B0EF5}"/>
    <cellStyle name="Normal 8 3 2 2 5 3" xfId="22057" xr:uid="{3F273DBC-6604-4549-8655-219DD5BB80CE}"/>
    <cellStyle name="Normal 8 3 2 2 6" xfId="8579" xr:uid="{FF2EDD3B-665E-4115-8FFF-77041C7622B9}"/>
    <cellStyle name="Normal 8 3 2 2 6 2" xfId="24755" xr:uid="{29FCC6DF-3D61-4D0B-BA04-D12B622FAE8C}"/>
    <cellStyle name="Normal 8 3 2 2 7" xfId="16667" xr:uid="{D7045319-5F33-4C39-BE4B-BF999C2DF84C}"/>
    <cellStyle name="Normal 8 3 2 3" xfId="826" xr:uid="{00000000-0005-0000-0000-0000D51B0000}"/>
    <cellStyle name="Normal 8 3 2 3 2" xfId="2174" xr:uid="{00000000-0005-0000-0000-0000D61B0000}"/>
    <cellStyle name="Normal 8 3 2 3 2 2" xfId="4870" xr:uid="{00000000-0005-0000-0000-0000D71B0000}"/>
    <cellStyle name="Normal 8 3 2 3 2 2 2" xfId="12958" xr:uid="{6481B138-C763-4571-9C4E-E029BD702962}"/>
    <cellStyle name="Normal 8 3 2 3 2 2 2 2" xfId="29134" xr:uid="{FC613F07-BAFB-4D96-B3EF-F3219B9CB396}"/>
    <cellStyle name="Normal 8 3 2 3 2 2 3" xfId="21046" xr:uid="{16DC24CD-CF94-4575-A61B-A640830EBF86}"/>
    <cellStyle name="Normal 8 3 2 3 2 3" xfId="7564" xr:uid="{00000000-0005-0000-0000-0000D81B0000}"/>
    <cellStyle name="Normal 8 3 2 3 2 3 2" xfId="15652" xr:uid="{537E354F-836B-4191-A952-3C4F7EC0E5AD}"/>
    <cellStyle name="Normal 8 3 2 3 2 3 2 2" xfId="31828" xr:uid="{AD978678-3EA2-447C-AB11-9A819173BF3E}"/>
    <cellStyle name="Normal 8 3 2 3 2 3 3" xfId="23740" xr:uid="{2A07B2F6-9B98-4D6E-934E-67C8A0CA0D7B}"/>
    <cellStyle name="Normal 8 3 2 3 2 4" xfId="10262" xr:uid="{5E7A388D-ACDF-46F9-9885-7D3025644B05}"/>
    <cellStyle name="Normal 8 3 2 3 2 4 2" xfId="26438" xr:uid="{B4B7C316-BA2C-46EA-B2BC-B571FF8C185A}"/>
    <cellStyle name="Normal 8 3 2 3 2 5" xfId="18350" xr:uid="{3F6CFB83-689B-4C60-9670-3FEB7455CAAE}"/>
    <cellStyle name="Normal 8 3 2 3 3" xfId="3523" xr:uid="{00000000-0005-0000-0000-0000D91B0000}"/>
    <cellStyle name="Normal 8 3 2 3 3 2" xfId="11611" xr:uid="{76298EE8-58BC-48B7-A901-8A97E689B021}"/>
    <cellStyle name="Normal 8 3 2 3 3 2 2" xfId="27787" xr:uid="{47EF8DDE-F871-4C32-A656-D28D73B893DD}"/>
    <cellStyle name="Normal 8 3 2 3 3 3" xfId="19699" xr:uid="{F427638C-444A-4F1C-B035-D4A3021C56B6}"/>
    <cellStyle name="Normal 8 3 2 3 4" xfId="6217" xr:uid="{00000000-0005-0000-0000-0000DA1B0000}"/>
    <cellStyle name="Normal 8 3 2 3 4 2" xfId="14305" xr:uid="{09E98953-F375-4356-9D5D-4E4A664307AA}"/>
    <cellStyle name="Normal 8 3 2 3 4 2 2" xfId="30481" xr:uid="{5B0A516E-88ED-4695-81CE-362E8471153A}"/>
    <cellStyle name="Normal 8 3 2 3 4 3" xfId="22393" xr:uid="{B56B92BD-6757-4082-B983-6EBA8DC87CC6}"/>
    <cellStyle name="Normal 8 3 2 3 5" xfId="8915" xr:uid="{84818BF3-8282-4081-9AFB-AD26EA993748}"/>
    <cellStyle name="Normal 8 3 2 3 5 2" xfId="25091" xr:uid="{F690D9A9-B825-42AA-B171-2D6D41D7CDE0}"/>
    <cellStyle name="Normal 8 3 2 3 6" xfId="17003" xr:uid="{38567B51-D327-460F-ABA1-B6CFE1B3ED14}"/>
    <cellStyle name="Normal 8 3 2 4" xfId="1502" xr:uid="{00000000-0005-0000-0000-0000DB1B0000}"/>
    <cellStyle name="Normal 8 3 2 4 2" xfId="4198" xr:uid="{00000000-0005-0000-0000-0000DC1B0000}"/>
    <cellStyle name="Normal 8 3 2 4 2 2" xfId="12286" xr:uid="{857FD8C1-733B-42E1-ABA6-D262A11BB3B7}"/>
    <cellStyle name="Normal 8 3 2 4 2 2 2" xfId="28462" xr:uid="{9000EA87-9561-4252-976A-23A09799FCB8}"/>
    <cellStyle name="Normal 8 3 2 4 2 3" xfId="20374" xr:uid="{C62D2AE1-39DE-4FB8-91A5-3E48E340A7B1}"/>
    <cellStyle name="Normal 8 3 2 4 3" xfId="6892" xr:uid="{00000000-0005-0000-0000-0000DD1B0000}"/>
    <cellStyle name="Normal 8 3 2 4 3 2" xfId="14980" xr:uid="{EB7AE4AB-166C-42F9-8905-53F8FFB56980}"/>
    <cellStyle name="Normal 8 3 2 4 3 2 2" xfId="31156" xr:uid="{127D5FE5-E51D-427C-B158-F56475BD4EF6}"/>
    <cellStyle name="Normal 8 3 2 4 3 3" xfId="23068" xr:uid="{F2B80EE9-CD8D-42F2-9AC2-88C4D6234BEA}"/>
    <cellStyle name="Normal 8 3 2 4 4" xfId="9590" xr:uid="{5793A829-65CF-4B53-BDFE-E07A3AB8EEC6}"/>
    <cellStyle name="Normal 8 3 2 4 4 2" xfId="25766" xr:uid="{FA70FB09-15ED-46D2-92D2-AE23D26C6665}"/>
    <cellStyle name="Normal 8 3 2 4 5" xfId="17678" xr:uid="{4755EF71-4962-42F7-91DC-A5694C443C26}"/>
    <cellStyle name="Normal 8 3 2 5" xfId="2851" xr:uid="{00000000-0005-0000-0000-0000DE1B0000}"/>
    <cellStyle name="Normal 8 3 2 5 2" xfId="10939" xr:uid="{74F33549-65BB-4230-BEEF-9D683E3B12C7}"/>
    <cellStyle name="Normal 8 3 2 5 2 2" xfId="27115" xr:uid="{01A26D71-DBE0-43BC-BFA5-EB0B3E6BE716}"/>
    <cellStyle name="Normal 8 3 2 5 3" xfId="19027" xr:uid="{19EE8FD4-9875-46C4-8BA0-9CE160DC3629}"/>
    <cellStyle name="Normal 8 3 2 6" xfId="5545" xr:uid="{00000000-0005-0000-0000-0000DF1B0000}"/>
    <cellStyle name="Normal 8 3 2 6 2" xfId="13633" xr:uid="{8E8E6CB7-1E91-48D3-A66C-93B4D931B0C0}"/>
    <cellStyle name="Normal 8 3 2 6 2 2" xfId="29809" xr:uid="{56D953B9-A243-44B8-9E74-E6CBA111BBBF}"/>
    <cellStyle name="Normal 8 3 2 6 3" xfId="21721" xr:uid="{A71B78D5-57DF-4916-92D3-50421586FBA3}"/>
    <cellStyle name="Normal 8 3 2 7" xfId="8243" xr:uid="{A6B5E361-02FF-4F56-8882-3D191FA0C44B}"/>
    <cellStyle name="Normal 8 3 2 7 2" xfId="24419" xr:uid="{C83D2961-4E2B-4125-A0DB-3C10263A5BA5}"/>
    <cellStyle name="Normal 8 3 2 8" xfId="16331" xr:uid="{790C4DBB-BE29-470C-9332-FA5DC3063117}"/>
    <cellStyle name="Normal 8 3 20" xfId="2818" xr:uid="{00000000-0005-0000-0000-0000E01B0000}"/>
    <cellStyle name="Normal 8 3 20 2" xfId="10906" xr:uid="{7843C1EE-66D2-4BBD-9554-C96965570050}"/>
    <cellStyle name="Normal 8 3 20 2 2" xfId="27082" xr:uid="{6EF8A47F-69FB-4DF9-B2C0-61D0621BACEB}"/>
    <cellStyle name="Normal 8 3 20 3" xfId="18994" xr:uid="{3A31DF3B-FE43-4C0C-84E4-6645178745FF}"/>
    <cellStyle name="Normal 8 3 21" xfId="5512" xr:uid="{00000000-0005-0000-0000-0000E11B0000}"/>
    <cellStyle name="Normal 8 3 21 2" xfId="13600" xr:uid="{89EE2505-B039-4CF3-B2A2-1D6C2AAFD900}"/>
    <cellStyle name="Normal 8 3 21 2 2" xfId="29776" xr:uid="{98465C64-E851-4203-8EA5-09AFA8FD0754}"/>
    <cellStyle name="Normal 8 3 21 3" xfId="21688" xr:uid="{434556B2-1605-4A48-AEFC-06873DADC3F7}"/>
    <cellStyle name="Normal 8 3 22" xfId="8210" xr:uid="{DB83318E-09B1-4716-9B30-2C419426390D}"/>
    <cellStyle name="Normal 8 3 22 2" xfId="24386" xr:uid="{12A887C1-3D4D-4D33-BF05-8A475B21168F}"/>
    <cellStyle name="Normal 8 3 23" xfId="16298" xr:uid="{5431BB8B-680A-4DE0-B549-AD860CD29DAB}"/>
    <cellStyle name="Normal 8 3 3" xfId="107" xr:uid="{00000000-0005-0000-0000-0000E21B0000}"/>
    <cellStyle name="Normal 8 3 3 2" xfId="511" xr:uid="{00000000-0005-0000-0000-0000E31B0000}"/>
    <cellStyle name="Normal 8 3 3 2 2" xfId="1186" xr:uid="{00000000-0005-0000-0000-0000E41B0000}"/>
    <cellStyle name="Normal 8 3 3 2 2 2" xfId="2534" xr:uid="{00000000-0005-0000-0000-0000E51B0000}"/>
    <cellStyle name="Normal 8 3 3 2 2 2 2" xfId="5230" xr:uid="{00000000-0005-0000-0000-0000E61B0000}"/>
    <cellStyle name="Normal 8 3 3 2 2 2 2 2" xfId="13318" xr:uid="{6FAC8ADD-FA0A-4C60-8EF4-244522ACB9DE}"/>
    <cellStyle name="Normal 8 3 3 2 2 2 2 2 2" xfId="29494" xr:uid="{C75C5006-3127-40C3-8010-96ACCF974A5A}"/>
    <cellStyle name="Normal 8 3 3 2 2 2 2 3" xfId="21406" xr:uid="{44D6669B-4FD6-47F5-9059-75A9BE337A79}"/>
    <cellStyle name="Normal 8 3 3 2 2 2 3" xfId="7924" xr:uid="{00000000-0005-0000-0000-0000E71B0000}"/>
    <cellStyle name="Normal 8 3 3 2 2 2 3 2" xfId="16012" xr:uid="{EF458018-99EB-416B-B49D-1FE1EF28BF71}"/>
    <cellStyle name="Normal 8 3 3 2 2 2 3 2 2" xfId="32188" xr:uid="{C981B2C1-FAC2-4995-84C8-20F69E2BFB3B}"/>
    <cellStyle name="Normal 8 3 3 2 2 2 3 3" xfId="24100" xr:uid="{0D8210C3-0B7C-4DB8-98A1-8BBE145440BB}"/>
    <cellStyle name="Normal 8 3 3 2 2 2 4" xfId="10622" xr:uid="{3D2C9474-272B-497D-A335-4A586924B64A}"/>
    <cellStyle name="Normal 8 3 3 2 2 2 4 2" xfId="26798" xr:uid="{63FF69F5-744E-49AB-98A4-1E93FFAB3E87}"/>
    <cellStyle name="Normal 8 3 3 2 2 2 5" xfId="18710" xr:uid="{074FB35B-61EE-4163-957D-16D90EE0B490}"/>
    <cellStyle name="Normal 8 3 3 2 2 3" xfId="3883" xr:uid="{00000000-0005-0000-0000-0000E81B0000}"/>
    <cellStyle name="Normal 8 3 3 2 2 3 2" xfId="11971" xr:uid="{358BFC85-F3F1-4DB4-96C5-372CBDD77408}"/>
    <cellStyle name="Normal 8 3 3 2 2 3 2 2" xfId="28147" xr:uid="{5E4BA62D-AC68-4680-910A-E9F6FEA31D0C}"/>
    <cellStyle name="Normal 8 3 3 2 2 3 3" xfId="20059" xr:uid="{03272C4A-71A3-45B4-86E1-386D4AB564C4}"/>
    <cellStyle name="Normal 8 3 3 2 2 4" xfId="6577" xr:uid="{00000000-0005-0000-0000-0000E91B0000}"/>
    <cellStyle name="Normal 8 3 3 2 2 4 2" xfId="14665" xr:uid="{CB75B515-4A7A-4807-8DBF-69794440DE94}"/>
    <cellStyle name="Normal 8 3 3 2 2 4 2 2" xfId="30841" xr:uid="{CE6D2422-75B9-4665-8962-F6CEB634F74A}"/>
    <cellStyle name="Normal 8 3 3 2 2 4 3" xfId="22753" xr:uid="{D5FED606-D783-46C6-BCAD-56AF850FA2B9}"/>
    <cellStyle name="Normal 8 3 3 2 2 5" xfId="9275" xr:uid="{2B41D9F8-B37B-4908-8367-7587F81D07E0}"/>
    <cellStyle name="Normal 8 3 3 2 2 5 2" xfId="25451" xr:uid="{B29DBD7E-4E28-47AE-89C5-766C9F0B0A54}"/>
    <cellStyle name="Normal 8 3 3 2 2 6" xfId="17363" xr:uid="{BC181A5B-B43E-4AB8-ADCD-C040659EF894}"/>
    <cellStyle name="Normal 8 3 3 2 3" xfId="1862" xr:uid="{00000000-0005-0000-0000-0000EA1B0000}"/>
    <cellStyle name="Normal 8 3 3 2 3 2" xfId="4558" xr:uid="{00000000-0005-0000-0000-0000EB1B0000}"/>
    <cellStyle name="Normal 8 3 3 2 3 2 2" xfId="12646" xr:uid="{3C980D35-D148-4290-BD80-BCE752E916F9}"/>
    <cellStyle name="Normal 8 3 3 2 3 2 2 2" xfId="28822" xr:uid="{21D895CE-9AFA-4E3C-81FD-9D3C4DD6E1D6}"/>
    <cellStyle name="Normal 8 3 3 2 3 2 3" xfId="20734" xr:uid="{91DB9E36-6609-4555-92B9-F24C9612296E}"/>
    <cellStyle name="Normal 8 3 3 2 3 3" xfId="7252" xr:uid="{00000000-0005-0000-0000-0000EC1B0000}"/>
    <cellStyle name="Normal 8 3 3 2 3 3 2" xfId="15340" xr:uid="{48261E14-4BC8-4070-B5DD-8426BFC6198D}"/>
    <cellStyle name="Normal 8 3 3 2 3 3 2 2" xfId="31516" xr:uid="{237899FE-6EDF-4CA5-8ACD-CC192F801A86}"/>
    <cellStyle name="Normal 8 3 3 2 3 3 3" xfId="23428" xr:uid="{24916A20-3F91-43F8-BF8C-A09395676640}"/>
    <cellStyle name="Normal 8 3 3 2 3 4" xfId="9950" xr:uid="{A9BD5F8C-E742-4C7B-B026-CC93F3015E56}"/>
    <cellStyle name="Normal 8 3 3 2 3 4 2" xfId="26126" xr:uid="{ECBAE30B-6FAB-4D6D-9B4B-DF6CBFAF62CD}"/>
    <cellStyle name="Normal 8 3 3 2 3 5" xfId="18038" xr:uid="{22ECD32D-C28E-4891-8A16-E78F8944A0B0}"/>
    <cellStyle name="Normal 8 3 3 2 4" xfId="3211" xr:uid="{00000000-0005-0000-0000-0000ED1B0000}"/>
    <cellStyle name="Normal 8 3 3 2 4 2" xfId="11299" xr:uid="{1E6515DC-98B6-4C3E-B973-F31F46ACD704}"/>
    <cellStyle name="Normal 8 3 3 2 4 2 2" xfId="27475" xr:uid="{4957C349-E3C1-4096-8AB4-499E8E444B67}"/>
    <cellStyle name="Normal 8 3 3 2 4 3" xfId="19387" xr:uid="{67519333-81A0-43F9-B772-18C6929681FC}"/>
    <cellStyle name="Normal 8 3 3 2 5" xfId="5905" xr:uid="{00000000-0005-0000-0000-0000EE1B0000}"/>
    <cellStyle name="Normal 8 3 3 2 5 2" xfId="13993" xr:uid="{833D5364-7B39-4AB1-B97F-59855462D95F}"/>
    <cellStyle name="Normal 8 3 3 2 5 2 2" xfId="30169" xr:uid="{89155626-7B0C-48E7-8B44-7EBDB89E1BD6}"/>
    <cellStyle name="Normal 8 3 3 2 5 3" xfId="22081" xr:uid="{BB8D3DCA-5DF6-4872-B6BE-6CFDF4A26A15}"/>
    <cellStyle name="Normal 8 3 3 2 6" xfId="8603" xr:uid="{0A903A24-5109-4BD0-A334-18660671C024}"/>
    <cellStyle name="Normal 8 3 3 2 6 2" xfId="24779" xr:uid="{B41AB252-FFF9-4AD8-BBAF-3D4D14D6947E}"/>
    <cellStyle name="Normal 8 3 3 2 7" xfId="16691" xr:uid="{B2BCAA24-3A68-41F6-AEBC-6717D0899BC1}"/>
    <cellStyle name="Normal 8 3 3 3" xfId="850" xr:uid="{00000000-0005-0000-0000-0000EF1B0000}"/>
    <cellStyle name="Normal 8 3 3 3 2" xfId="2198" xr:uid="{00000000-0005-0000-0000-0000F01B0000}"/>
    <cellStyle name="Normal 8 3 3 3 2 2" xfId="4894" xr:uid="{00000000-0005-0000-0000-0000F11B0000}"/>
    <cellStyle name="Normal 8 3 3 3 2 2 2" xfId="12982" xr:uid="{119CFC7B-B6C3-4568-A525-A8C9D62F5E4E}"/>
    <cellStyle name="Normal 8 3 3 3 2 2 2 2" xfId="29158" xr:uid="{C2681B5E-7600-404B-A1A4-E91DA8EA7D31}"/>
    <cellStyle name="Normal 8 3 3 3 2 2 3" xfId="21070" xr:uid="{D1C39945-2EBF-46FE-ABAA-AE2DC9CDC39F}"/>
    <cellStyle name="Normal 8 3 3 3 2 3" xfId="7588" xr:uid="{00000000-0005-0000-0000-0000F21B0000}"/>
    <cellStyle name="Normal 8 3 3 3 2 3 2" xfId="15676" xr:uid="{A62C0042-C3BF-45E4-98EE-0BF125B5FA4B}"/>
    <cellStyle name="Normal 8 3 3 3 2 3 2 2" xfId="31852" xr:uid="{7324E880-1A2E-4B8E-BCD9-DA3C84D14202}"/>
    <cellStyle name="Normal 8 3 3 3 2 3 3" xfId="23764" xr:uid="{9F7B425C-5957-4A68-87A6-861624842FA3}"/>
    <cellStyle name="Normal 8 3 3 3 2 4" xfId="10286" xr:uid="{72E4CD81-B039-4DD6-A53C-B1789290FDAB}"/>
    <cellStyle name="Normal 8 3 3 3 2 4 2" xfId="26462" xr:uid="{6A292875-A673-4F85-92A2-DE2F29F3BC1B}"/>
    <cellStyle name="Normal 8 3 3 3 2 5" xfId="18374" xr:uid="{EE56C9DF-713F-427E-B414-91A8CF6CBA8A}"/>
    <cellStyle name="Normal 8 3 3 3 3" xfId="3547" xr:uid="{00000000-0005-0000-0000-0000F31B0000}"/>
    <cellStyle name="Normal 8 3 3 3 3 2" xfId="11635" xr:uid="{3646D96F-493F-4E31-B2DD-DCED13DB1DAC}"/>
    <cellStyle name="Normal 8 3 3 3 3 2 2" xfId="27811" xr:uid="{574DE968-9672-41C2-8427-BE36D3726A0E}"/>
    <cellStyle name="Normal 8 3 3 3 3 3" xfId="19723" xr:uid="{F9A80489-3B48-47F5-87FB-0733B659A196}"/>
    <cellStyle name="Normal 8 3 3 3 4" xfId="6241" xr:uid="{00000000-0005-0000-0000-0000F41B0000}"/>
    <cellStyle name="Normal 8 3 3 3 4 2" xfId="14329" xr:uid="{72BD8AC9-E844-4147-A431-52F0C6216C45}"/>
    <cellStyle name="Normal 8 3 3 3 4 2 2" xfId="30505" xr:uid="{146F4F0F-6E1B-4507-9CC5-E5DE4F6333E8}"/>
    <cellStyle name="Normal 8 3 3 3 4 3" xfId="22417" xr:uid="{BA0C0C7F-2ABC-4F98-8D5D-0431F7909602}"/>
    <cellStyle name="Normal 8 3 3 3 5" xfId="8939" xr:uid="{3BB90C82-A783-4F15-BED2-59A798B5D3C2}"/>
    <cellStyle name="Normal 8 3 3 3 5 2" xfId="25115" xr:uid="{C0B78264-9971-4CBC-8FC4-EEFB689ED63B}"/>
    <cellStyle name="Normal 8 3 3 3 6" xfId="17027" xr:uid="{C3F99A45-6EBC-426D-8814-131763E57463}"/>
    <cellStyle name="Normal 8 3 3 4" xfId="1526" xr:uid="{00000000-0005-0000-0000-0000F51B0000}"/>
    <cellStyle name="Normal 8 3 3 4 2" xfId="4222" xr:uid="{00000000-0005-0000-0000-0000F61B0000}"/>
    <cellStyle name="Normal 8 3 3 4 2 2" xfId="12310" xr:uid="{43639137-679B-4E81-ADDD-5B8488C7B5D4}"/>
    <cellStyle name="Normal 8 3 3 4 2 2 2" xfId="28486" xr:uid="{9D9861BA-C80E-4899-8657-FC12FED600AB}"/>
    <cellStyle name="Normal 8 3 3 4 2 3" xfId="20398" xr:uid="{67C7F8F5-7B23-4942-9739-979B884275E6}"/>
    <cellStyle name="Normal 8 3 3 4 3" xfId="6916" xr:uid="{00000000-0005-0000-0000-0000F71B0000}"/>
    <cellStyle name="Normal 8 3 3 4 3 2" xfId="15004" xr:uid="{8BE07ADE-2170-4055-B95A-6FA10B83989C}"/>
    <cellStyle name="Normal 8 3 3 4 3 2 2" xfId="31180" xr:uid="{C1D5C1AE-6359-441E-B848-B51F579D1620}"/>
    <cellStyle name="Normal 8 3 3 4 3 3" xfId="23092" xr:uid="{681A0774-36A1-4F06-95BC-C0161166C60E}"/>
    <cellStyle name="Normal 8 3 3 4 4" xfId="9614" xr:uid="{3DE40C6D-B9B4-4D04-AADD-01F0990E7465}"/>
    <cellStyle name="Normal 8 3 3 4 4 2" xfId="25790" xr:uid="{91055A2C-5711-4881-88B9-0C65FAC3E289}"/>
    <cellStyle name="Normal 8 3 3 4 5" xfId="17702" xr:uid="{24560DF5-4500-4BEF-ABEE-E8297475EDC6}"/>
    <cellStyle name="Normal 8 3 3 5" xfId="2875" xr:uid="{00000000-0005-0000-0000-0000F81B0000}"/>
    <cellStyle name="Normal 8 3 3 5 2" xfId="10963" xr:uid="{C541EB44-540C-47C1-9857-50AB188FD83A}"/>
    <cellStyle name="Normal 8 3 3 5 2 2" xfId="27139" xr:uid="{870FAB7E-81E6-4463-96D9-884A1687DCB0}"/>
    <cellStyle name="Normal 8 3 3 5 3" xfId="19051" xr:uid="{2E1B9DC8-BC21-4641-98B0-6BEBA4F2F9A0}"/>
    <cellStyle name="Normal 8 3 3 6" xfId="5569" xr:uid="{00000000-0005-0000-0000-0000F91B0000}"/>
    <cellStyle name="Normal 8 3 3 6 2" xfId="13657" xr:uid="{5FC71DAF-3DDF-4BBD-8F3E-A31C1FFBE6F5}"/>
    <cellStyle name="Normal 8 3 3 6 2 2" xfId="29833" xr:uid="{B9BD4DBB-C028-4CA3-A8B4-F93546E692A6}"/>
    <cellStyle name="Normal 8 3 3 6 3" xfId="21745" xr:uid="{6EE90E21-5F89-4DDD-893B-369DD9E7450C}"/>
    <cellStyle name="Normal 8 3 3 7" xfId="8267" xr:uid="{84329624-3188-4D72-AAA0-F87DF78A7E06}"/>
    <cellStyle name="Normal 8 3 3 7 2" xfId="24443" xr:uid="{B6004570-C5C4-481C-917B-E367CA2458B5}"/>
    <cellStyle name="Normal 8 3 3 8" xfId="16355" xr:uid="{EB3F918E-98EF-4532-BEAD-195238C22B7A}"/>
    <cellStyle name="Normal 8 3 4" xfId="60" xr:uid="{00000000-0005-0000-0000-0000FA1B0000}"/>
    <cellStyle name="Normal 8 3 4 2" xfId="466" xr:uid="{00000000-0005-0000-0000-0000FB1B0000}"/>
    <cellStyle name="Normal 8 3 4 2 2" xfId="1141" xr:uid="{00000000-0005-0000-0000-0000FC1B0000}"/>
    <cellStyle name="Normal 8 3 4 2 2 2" xfId="2489" xr:uid="{00000000-0005-0000-0000-0000FD1B0000}"/>
    <cellStyle name="Normal 8 3 4 2 2 2 2" xfId="5185" xr:uid="{00000000-0005-0000-0000-0000FE1B0000}"/>
    <cellStyle name="Normal 8 3 4 2 2 2 2 2" xfId="13273" xr:uid="{81ED16E3-600A-4E48-8443-9B5F37245279}"/>
    <cellStyle name="Normal 8 3 4 2 2 2 2 2 2" xfId="29449" xr:uid="{61895A4D-7376-45E8-B30B-2BC0F0E7C626}"/>
    <cellStyle name="Normal 8 3 4 2 2 2 2 3" xfId="21361" xr:uid="{A71B7719-5147-4B76-899B-27B58FC882C9}"/>
    <cellStyle name="Normal 8 3 4 2 2 2 3" xfId="7879" xr:uid="{00000000-0005-0000-0000-0000FF1B0000}"/>
    <cellStyle name="Normal 8 3 4 2 2 2 3 2" xfId="15967" xr:uid="{B094269F-190A-4DFC-BC80-ACD060192B01}"/>
    <cellStyle name="Normal 8 3 4 2 2 2 3 2 2" xfId="32143" xr:uid="{BC79D895-349B-4DE7-BCB6-DCCA742D19D3}"/>
    <cellStyle name="Normal 8 3 4 2 2 2 3 3" xfId="24055" xr:uid="{5FA5C9C8-6E77-4629-92C5-09554EEC6A7B}"/>
    <cellStyle name="Normal 8 3 4 2 2 2 4" xfId="10577" xr:uid="{79EC9C4D-12EE-4312-8C55-F2E1FEE95FCD}"/>
    <cellStyle name="Normal 8 3 4 2 2 2 4 2" xfId="26753" xr:uid="{5F36434D-2A5A-44B5-8F20-4D622F48085F}"/>
    <cellStyle name="Normal 8 3 4 2 2 2 5" xfId="18665" xr:uid="{5E981BEE-A881-4EC3-8F4F-7B98525B7212}"/>
    <cellStyle name="Normal 8 3 4 2 2 3" xfId="3838" xr:uid="{00000000-0005-0000-0000-0000001C0000}"/>
    <cellStyle name="Normal 8 3 4 2 2 3 2" xfId="11926" xr:uid="{B69D1D3A-7FC2-41E1-9D89-CE3EDC6906FF}"/>
    <cellStyle name="Normal 8 3 4 2 2 3 2 2" xfId="28102" xr:uid="{D7C02DB7-E039-4DAE-95B3-5DFFE740FFBE}"/>
    <cellStyle name="Normal 8 3 4 2 2 3 3" xfId="20014" xr:uid="{A839461B-21C0-4C3B-B782-DA943046524D}"/>
    <cellStyle name="Normal 8 3 4 2 2 4" xfId="6532" xr:uid="{00000000-0005-0000-0000-0000011C0000}"/>
    <cellStyle name="Normal 8 3 4 2 2 4 2" xfId="14620" xr:uid="{F6AC775C-363A-447B-8E8F-0B0253A5E15F}"/>
    <cellStyle name="Normal 8 3 4 2 2 4 2 2" xfId="30796" xr:uid="{0AC4EE31-4496-4CB0-AE9E-417C13DF8ADF}"/>
    <cellStyle name="Normal 8 3 4 2 2 4 3" xfId="22708" xr:uid="{B028ADFA-1D37-4092-B799-C22B098DDDF5}"/>
    <cellStyle name="Normal 8 3 4 2 2 5" xfId="9230" xr:uid="{2ABEB82B-30ED-42DF-A20C-66AA88876C24}"/>
    <cellStyle name="Normal 8 3 4 2 2 5 2" xfId="25406" xr:uid="{C95D121C-CFBD-4EAB-9465-D6F28BB67AA4}"/>
    <cellStyle name="Normal 8 3 4 2 2 6" xfId="17318" xr:uid="{57FC382E-6D08-46CB-A1AE-239B378B5E4F}"/>
    <cellStyle name="Normal 8 3 4 2 3" xfId="1817" xr:uid="{00000000-0005-0000-0000-0000021C0000}"/>
    <cellStyle name="Normal 8 3 4 2 3 2" xfId="4513" xr:uid="{00000000-0005-0000-0000-0000031C0000}"/>
    <cellStyle name="Normal 8 3 4 2 3 2 2" xfId="12601" xr:uid="{0CA774D3-4508-446D-80D6-3BA79B2B8DE6}"/>
    <cellStyle name="Normal 8 3 4 2 3 2 2 2" xfId="28777" xr:uid="{92A0461A-6833-40D1-ADCB-A72134154CE5}"/>
    <cellStyle name="Normal 8 3 4 2 3 2 3" xfId="20689" xr:uid="{F31C4344-A1EC-4746-A3E3-D3D2AFCC228F}"/>
    <cellStyle name="Normal 8 3 4 2 3 3" xfId="7207" xr:uid="{00000000-0005-0000-0000-0000041C0000}"/>
    <cellStyle name="Normal 8 3 4 2 3 3 2" xfId="15295" xr:uid="{1F123CE5-23F5-4DB3-8EB2-CCBD95756E8F}"/>
    <cellStyle name="Normal 8 3 4 2 3 3 2 2" xfId="31471" xr:uid="{F347CDA3-D4E0-4771-BAD5-F2016AEC2898}"/>
    <cellStyle name="Normal 8 3 4 2 3 3 3" xfId="23383" xr:uid="{2F74BB5E-CDD1-43C8-A970-B92EB7561353}"/>
    <cellStyle name="Normal 8 3 4 2 3 4" xfId="9905" xr:uid="{F3B0AEA5-9E3D-45C6-91C7-BCCB02D8803A}"/>
    <cellStyle name="Normal 8 3 4 2 3 4 2" xfId="26081" xr:uid="{F7159C4B-6E3D-4C71-BA09-907855ACB87E}"/>
    <cellStyle name="Normal 8 3 4 2 3 5" xfId="17993" xr:uid="{06114468-8AE2-4329-898F-23592946A056}"/>
    <cellStyle name="Normal 8 3 4 2 4" xfId="3166" xr:uid="{00000000-0005-0000-0000-0000051C0000}"/>
    <cellStyle name="Normal 8 3 4 2 4 2" xfId="11254" xr:uid="{882E635F-8EE5-4679-B876-C0AE546ED4FB}"/>
    <cellStyle name="Normal 8 3 4 2 4 2 2" xfId="27430" xr:uid="{8722299D-7B59-4525-8FCC-31CB91169498}"/>
    <cellStyle name="Normal 8 3 4 2 4 3" xfId="19342" xr:uid="{6409FAAD-17F6-4F4D-AAF6-D8EF1D7A8A02}"/>
    <cellStyle name="Normal 8 3 4 2 5" xfId="5860" xr:uid="{00000000-0005-0000-0000-0000061C0000}"/>
    <cellStyle name="Normal 8 3 4 2 5 2" xfId="13948" xr:uid="{F87A58B8-8F6B-49FF-A125-4D53C409DE51}"/>
    <cellStyle name="Normal 8 3 4 2 5 2 2" xfId="30124" xr:uid="{6E84BF68-B0B3-48EF-9376-F9A6FA9DE6E3}"/>
    <cellStyle name="Normal 8 3 4 2 5 3" xfId="22036" xr:uid="{7B6D8444-2DAC-4CF5-B917-B4E1DD5A6124}"/>
    <cellStyle name="Normal 8 3 4 2 6" xfId="8558" xr:uid="{541369B2-A32F-4B03-9F1B-D5A338EE26F6}"/>
    <cellStyle name="Normal 8 3 4 2 6 2" xfId="24734" xr:uid="{5F9108F0-3D1C-47CA-B1BC-08A4389BBA84}"/>
    <cellStyle name="Normal 8 3 4 2 7" xfId="16646" xr:uid="{84D3DA2B-F578-4A1E-AC65-3D069D53B622}"/>
    <cellStyle name="Normal 8 3 4 3" xfId="805" xr:uid="{00000000-0005-0000-0000-0000071C0000}"/>
    <cellStyle name="Normal 8 3 4 3 2" xfId="2153" xr:uid="{00000000-0005-0000-0000-0000081C0000}"/>
    <cellStyle name="Normal 8 3 4 3 2 2" xfId="4849" xr:uid="{00000000-0005-0000-0000-0000091C0000}"/>
    <cellStyle name="Normal 8 3 4 3 2 2 2" xfId="12937" xr:uid="{01BF4ADF-5A46-4EBD-B8DF-4F85D1DA5F71}"/>
    <cellStyle name="Normal 8 3 4 3 2 2 2 2" xfId="29113" xr:uid="{53BAF651-9639-42C3-8066-EB5B88E1C535}"/>
    <cellStyle name="Normal 8 3 4 3 2 2 3" xfId="21025" xr:uid="{2D9932D2-2976-4038-824F-9FD3372BD5F6}"/>
    <cellStyle name="Normal 8 3 4 3 2 3" xfId="7543" xr:uid="{00000000-0005-0000-0000-00000A1C0000}"/>
    <cellStyle name="Normal 8 3 4 3 2 3 2" xfId="15631" xr:uid="{672E4930-CA04-470A-8FAB-F8031E87D914}"/>
    <cellStyle name="Normal 8 3 4 3 2 3 2 2" xfId="31807" xr:uid="{9FA461E5-9E5F-42EC-8AE7-0EDE79332725}"/>
    <cellStyle name="Normal 8 3 4 3 2 3 3" xfId="23719" xr:uid="{EB8498A4-499C-452C-927E-00C80F2B197C}"/>
    <cellStyle name="Normal 8 3 4 3 2 4" xfId="10241" xr:uid="{AEBC5780-1D4B-4B16-A70D-1932C154C9B3}"/>
    <cellStyle name="Normal 8 3 4 3 2 4 2" xfId="26417" xr:uid="{AEEAE5FC-C547-4FA1-80DA-C7D25E0B4EA6}"/>
    <cellStyle name="Normal 8 3 4 3 2 5" xfId="18329" xr:uid="{27931963-CE56-4BB2-956A-257309CCA73D}"/>
    <cellStyle name="Normal 8 3 4 3 3" xfId="3502" xr:uid="{00000000-0005-0000-0000-00000B1C0000}"/>
    <cellStyle name="Normal 8 3 4 3 3 2" xfId="11590" xr:uid="{2F0C2B45-71D0-475A-975A-60885C5663EF}"/>
    <cellStyle name="Normal 8 3 4 3 3 2 2" xfId="27766" xr:uid="{BB84DE3E-44E3-440C-B242-92F300F030D6}"/>
    <cellStyle name="Normal 8 3 4 3 3 3" xfId="19678" xr:uid="{621C0EEA-A379-41B4-9229-19FB27769D39}"/>
    <cellStyle name="Normal 8 3 4 3 4" xfId="6196" xr:uid="{00000000-0005-0000-0000-00000C1C0000}"/>
    <cellStyle name="Normal 8 3 4 3 4 2" xfId="14284" xr:uid="{5B7CDA8F-6C9C-4638-AF0A-349879D283EE}"/>
    <cellStyle name="Normal 8 3 4 3 4 2 2" xfId="30460" xr:uid="{8750F28D-D364-4257-82C6-8B8678AA57A2}"/>
    <cellStyle name="Normal 8 3 4 3 4 3" xfId="22372" xr:uid="{1BCB31A3-CE1A-419C-9355-CCF78FDF6BE2}"/>
    <cellStyle name="Normal 8 3 4 3 5" xfId="8894" xr:uid="{92C69CC0-6537-478A-BB00-447B4DFB4CB6}"/>
    <cellStyle name="Normal 8 3 4 3 5 2" xfId="25070" xr:uid="{DA9F72E2-07BD-4F23-BE4E-D08CFD049934}"/>
    <cellStyle name="Normal 8 3 4 3 6" xfId="16982" xr:uid="{FA3ABAD1-B9D2-492E-92DD-14937D98EEAC}"/>
    <cellStyle name="Normal 8 3 4 4" xfId="1481" xr:uid="{00000000-0005-0000-0000-00000D1C0000}"/>
    <cellStyle name="Normal 8 3 4 4 2" xfId="4177" xr:uid="{00000000-0005-0000-0000-00000E1C0000}"/>
    <cellStyle name="Normal 8 3 4 4 2 2" xfId="12265" xr:uid="{59014BB7-3C9A-4D13-BA0B-865FCD1CDDCC}"/>
    <cellStyle name="Normal 8 3 4 4 2 2 2" xfId="28441" xr:uid="{6FABECBE-F097-4BF8-B0FD-0A7EF625A439}"/>
    <cellStyle name="Normal 8 3 4 4 2 3" xfId="20353" xr:uid="{7D5FF249-00C1-4C7D-B4F0-D0FE9EBCD818}"/>
    <cellStyle name="Normal 8 3 4 4 3" xfId="6871" xr:uid="{00000000-0005-0000-0000-00000F1C0000}"/>
    <cellStyle name="Normal 8 3 4 4 3 2" xfId="14959" xr:uid="{D95E74FE-17DE-4B8E-9092-16A8ACA22B50}"/>
    <cellStyle name="Normal 8 3 4 4 3 2 2" xfId="31135" xr:uid="{AE10FF67-98C8-45E6-A551-BABCF9AC135B}"/>
    <cellStyle name="Normal 8 3 4 4 3 3" xfId="23047" xr:uid="{A988B8B8-6786-4449-9097-F5E24D824002}"/>
    <cellStyle name="Normal 8 3 4 4 4" xfId="9569" xr:uid="{4B78D5F3-A8D8-48C8-BD56-D87EA928B2F6}"/>
    <cellStyle name="Normal 8 3 4 4 4 2" xfId="25745" xr:uid="{66D41962-6209-406C-90CB-F495EF22775E}"/>
    <cellStyle name="Normal 8 3 4 4 5" xfId="17657" xr:uid="{68FBDFB0-3519-4DB9-A1E7-21532F3BC619}"/>
    <cellStyle name="Normal 8 3 4 5" xfId="2830" xr:uid="{00000000-0005-0000-0000-0000101C0000}"/>
    <cellStyle name="Normal 8 3 4 5 2" xfId="10918" xr:uid="{A4292377-0DEC-41D8-BD0B-9E9A9C4982B6}"/>
    <cellStyle name="Normal 8 3 4 5 2 2" xfId="27094" xr:uid="{74B86C33-66CB-419B-8B51-385F8D350C69}"/>
    <cellStyle name="Normal 8 3 4 5 3" xfId="19006" xr:uid="{88DA09F6-63BD-44FA-8223-661E3B4F274D}"/>
    <cellStyle name="Normal 8 3 4 6" xfId="5524" xr:uid="{00000000-0005-0000-0000-0000111C0000}"/>
    <cellStyle name="Normal 8 3 4 6 2" xfId="13612" xr:uid="{4FDF4F07-97EE-4171-AC68-273B1951AC27}"/>
    <cellStyle name="Normal 8 3 4 6 2 2" xfId="29788" xr:uid="{E90B4131-618A-48D1-8E05-83CC97123AA2}"/>
    <cellStyle name="Normal 8 3 4 6 3" xfId="21700" xr:uid="{6D669C02-4BE7-4560-AD52-BA3F636FD5C0}"/>
    <cellStyle name="Normal 8 3 4 7" xfId="8222" xr:uid="{0CABF599-3E5C-408B-B25B-12D039A2AE04}"/>
    <cellStyle name="Normal 8 3 4 7 2" xfId="24398" xr:uid="{C6CA4B8F-39FB-4462-BE7B-B26853B9C6D6}"/>
    <cellStyle name="Normal 8 3 4 8" xfId="16310" xr:uid="{FB1ECD24-5D54-4188-91ED-3F157F8690D4}"/>
    <cellStyle name="Normal 8 3 5" xfId="148" xr:uid="{00000000-0005-0000-0000-0000121C0000}"/>
    <cellStyle name="Normal 8 3 5 2" xfId="541" xr:uid="{00000000-0005-0000-0000-0000131C0000}"/>
    <cellStyle name="Normal 8 3 5 2 2" xfId="1216" xr:uid="{00000000-0005-0000-0000-0000141C0000}"/>
    <cellStyle name="Normal 8 3 5 2 2 2" xfId="2564" xr:uid="{00000000-0005-0000-0000-0000151C0000}"/>
    <cellStyle name="Normal 8 3 5 2 2 2 2" xfId="5260" xr:uid="{00000000-0005-0000-0000-0000161C0000}"/>
    <cellStyle name="Normal 8 3 5 2 2 2 2 2" xfId="13348" xr:uid="{3CDB67AF-88EF-4FAD-94A9-9ECA10CEBFCA}"/>
    <cellStyle name="Normal 8 3 5 2 2 2 2 2 2" xfId="29524" xr:uid="{47D7FD16-C776-43AA-AB66-C0076279CE6F}"/>
    <cellStyle name="Normal 8 3 5 2 2 2 2 3" xfId="21436" xr:uid="{F8F454B5-5D15-4C7E-AE7B-8AE354789816}"/>
    <cellStyle name="Normal 8 3 5 2 2 2 3" xfId="7954" xr:uid="{00000000-0005-0000-0000-0000171C0000}"/>
    <cellStyle name="Normal 8 3 5 2 2 2 3 2" xfId="16042" xr:uid="{37A32646-D174-4B36-96F2-A2C9FE8EDEE7}"/>
    <cellStyle name="Normal 8 3 5 2 2 2 3 2 2" xfId="32218" xr:uid="{97F5F336-3916-424E-A7C8-9D4E150B2412}"/>
    <cellStyle name="Normal 8 3 5 2 2 2 3 3" xfId="24130" xr:uid="{6DE2AB1D-87D3-42E2-969B-0E12CFBA7362}"/>
    <cellStyle name="Normal 8 3 5 2 2 2 4" xfId="10652" xr:uid="{AE17E8C3-9CE1-44AD-A5C9-1C2325348D7A}"/>
    <cellStyle name="Normal 8 3 5 2 2 2 4 2" xfId="26828" xr:uid="{3DD605E3-D241-4990-899B-80B53B2DCB53}"/>
    <cellStyle name="Normal 8 3 5 2 2 2 5" xfId="18740" xr:uid="{A3888CE4-C73F-4A3F-A700-2AF4F015D104}"/>
    <cellStyle name="Normal 8 3 5 2 2 3" xfId="3913" xr:uid="{00000000-0005-0000-0000-0000181C0000}"/>
    <cellStyle name="Normal 8 3 5 2 2 3 2" xfId="12001" xr:uid="{B223199E-0957-43AF-8548-AD59A20C3371}"/>
    <cellStyle name="Normal 8 3 5 2 2 3 2 2" xfId="28177" xr:uid="{EB235F78-485E-41C7-BFE8-D7F13ED5F6BF}"/>
    <cellStyle name="Normal 8 3 5 2 2 3 3" xfId="20089" xr:uid="{60ACC628-8CCC-4124-8562-86D67CE35D50}"/>
    <cellStyle name="Normal 8 3 5 2 2 4" xfId="6607" xr:uid="{00000000-0005-0000-0000-0000191C0000}"/>
    <cellStyle name="Normal 8 3 5 2 2 4 2" xfId="14695" xr:uid="{EDB78BC0-4811-4D10-8470-1AA5F2EEA76E}"/>
    <cellStyle name="Normal 8 3 5 2 2 4 2 2" xfId="30871" xr:uid="{3E7CDC5B-0C35-4CE5-91B6-E59FACC3F642}"/>
    <cellStyle name="Normal 8 3 5 2 2 4 3" xfId="22783" xr:uid="{4E1DC35C-4D90-4DBF-9638-27E827A5BBCF}"/>
    <cellStyle name="Normal 8 3 5 2 2 5" xfId="9305" xr:uid="{73B19956-2C46-4727-BF18-5C03F7ED3C0C}"/>
    <cellStyle name="Normal 8 3 5 2 2 5 2" xfId="25481" xr:uid="{A79CB847-1FE8-4AEB-BF68-E005DAF62B9A}"/>
    <cellStyle name="Normal 8 3 5 2 2 6" xfId="17393" xr:uid="{FA847CE8-331A-4CBE-88BD-0D7F0BC2623E}"/>
    <cellStyle name="Normal 8 3 5 2 3" xfId="1892" xr:uid="{00000000-0005-0000-0000-00001A1C0000}"/>
    <cellStyle name="Normal 8 3 5 2 3 2" xfId="4588" xr:uid="{00000000-0005-0000-0000-00001B1C0000}"/>
    <cellStyle name="Normal 8 3 5 2 3 2 2" xfId="12676" xr:uid="{86FCA23C-EFCB-4EB9-84A0-5ADD262AAD9A}"/>
    <cellStyle name="Normal 8 3 5 2 3 2 2 2" xfId="28852" xr:uid="{2A6912D1-A9DE-40BE-BCD8-7FD704D89312}"/>
    <cellStyle name="Normal 8 3 5 2 3 2 3" xfId="20764" xr:uid="{48CC2344-AAF5-47A0-83B3-DF8042AECB53}"/>
    <cellStyle name="Normal 8 3 5 2 3 3" xfId="7282" xr:uid="{00000000-0005-0000-0000-00001C1C0000}"/>
    <cellStyle name="Normal 8 3 5 2 3 3 2" xfId="15370" xr:uid="{32C5D03A-27EC-4102-9A0C-F553D0EDFE2D}"/>
    <cellStyle name="Normal 8 3 5 2 3 3 2 2" xfId="31546" xr:uid="{98ADB51F-8F5A-453F-960C-2535106F4444}"/>
    <cellStyle name="Normal 8 3 5 2 3 3 3" xfId="23458" xr:uid="{72352C45-B2B7-47E0-BA5E-961BF0FF1C92}"/>
    <cellStyle name="Normal 8 3 5 2 3 4" xfId="9980" xr:uid="{59518590-0BD2-4B47-8480-F13B366DE662}"/>
    <cellStyle name="Normal 8 3 5 2 3 4 2" xfId="26156" xr:uid="{15033F01-E7AB-4BB9-8CE9-E42A5FC8D5A6}"/>
    <cellStyle name="Normal 8 3 5 2 3 5" xfId="18068" xr:uid="{60A9CC60-E793-4B8F-8BAB-D5FB751B0F1B}"/>
    <cellStyle name="Normal 8 3 5 2 4" xfId="3241" xr:uid="{00000000-0005-0000-0000-00001D1C0000}"/>
    <cellStyle name="Normal 8 3 5 2 4 2" xfId="11329" xr:uid="{B47BFD4F-8E31-4DEF-AFFC-96ABB05A92DF}"/>
    <cellStyle name="Normal 8 3 5 2 4 2 2" xfId="27505" xr:uid="{DA227E6E-E269-4F87-ACC4-E892572B5D39}"/>
    <cellStyle name="Normal 8 3 5 2 4 3" xfId="19417" xr:uid="{6A3FFCB2-0B6F-452F-AC6B-F6EDF33F32AA}"/>
    <cellStyle name="Normal 8 3 5 2 5" xfId="5935" xr:uid="{00000000-0005-0000-0000-00001E1C0000}"/>
    <cellStyle name="Normal 8 3 5 2 5 2" xfId="14023" xr:uid="{F2610512-4EAD-487C-AFAA-7181CCCCB56C}"/>
    <cellStyle name="Normal 8 3 5 2 5 2 2" xfId="30199" xr:uid="{60A94E2A-A3BA-4194-849C-4301967F707B}"/>
    <cellStyle name="Normal 8 3 5 2 5 3" xfId="22111" xr:uid="{5BB5D532-AA19-46AD-B4CC-6F04868FA3B8}"/>
    <cellStyle name="Normal 8 3 5 2 6" xfId="8633" xr:uid="{180E9E24-D6F1-4A90-BAAC-6FE54A250586}"/>
    <cellStyle name="Normal 8 3 5 2 6 2" xfId="24809" xr:uid="{D94AFCE8-BB9C-4CFA-891D-506B1C9601B3}"/>
    <cellStyle name="Normal 8 3 5 2 7" xfId="16721" xr:uid="{EF1C82DB-CBA0-4D20-8AA6-355A9715350F}"/>
    <cellStyle name="Normal 8 3 5 3" xfId="880" xr:uid="{00000000-0005-0000-0000-00001F1C0000}"/>
    <cellStyle name="Normal 8 3 5 3 2" xfId="2228" xr:uid="{00000000-0005-0000-0000-0000201C0000}"/>
    <cellStyle name="Normal 8 3 5 3 2 2" xfId="4924" xr:uid="{00000000-0005-0000-0000-0000211C0000}"/>
    <cellStyle name="Normal 8 3 5 3 2 2 2" xfId="13012" xr:uid="{08EABA72-6C42-43EC-9941-649BD25B21F3}"/>
    <cellStyle name="Normal 8 3 5 3 2 2 2 2" xfId="29188" xr:uid="{69369530-31C2-47EE-8270-26692AE51359}"/>
    <cellStyle name="Normal 8 3 5 3 2 2 3" xfId="21100" xr:uid="{AB56F06C-F8F7-4463-A87B-ACFAA25BB088}"/>
    <cellStyle name="Normal 8 3 5 3 2 3" xfId="7618" xr:uid="{00000000-0005-0000-0000-0000221C0000}"/>
    <cellStyle name="Normal 8 3 5 3 2 3 2" xfId="15706" xr:uid="{9138AABD-726F-4DF7-BB39-4A05A56923ED}"/>
    <cellStyle name="Normal 8 3 5 3 2 3 2 2" xfId="31882" xr:uid="{1981A82D-4A82-423B-808B-18BAC83F2478}"/>
    <cellStyle name="Normal 8 3 5 3 2 3 3" xfId="23794" xr:uid="{54797086-99ED-452B-A5A5-18C8020BD11E}"/>
    <cellStyle name="Normal 8 3 5 3 2 4" xfId="10316" xr:uid="{8D476740-A75E-4439-9602-BE2CB556AE7B}"/>
    <cellStyle name="Normal 8 3 5 3 2 4 2" xfId="26492" xr:uid="{A3A5B15B-F6E5-47AA-9A51-BEB73F54EFAC}"/>
    <cellStyle name="Normal 8 3 5 3 2 5" xfId="18404" xr:uid="{0CD32A14-D33B-453A-8EDF-84EED533FEAC}"/>
    <cellStyle name="Normal 8 3 5 3 3" xfId="3577" xr:uid="{00000000-0005-0000-0000-0000231C0000}"/>
    <cellStyle name="Normal 8 3 5 3 3 2" xfId="11665" xr:uid="{8231D9CE-69A3-488C-8BBB-734247FAC697}"/>
    <cellStyle name="Normal 8 3 5 3 3 2 2" xfId="27841" xr:uid="{7F026DF0-C772-4E05-9B3A-6F0780592F45}"/>
    <cellStyle name="Normal 8 3 5 3 3 3" xfId="19753" xr:uid="{A0D38CFB-57B5-4071-A55F-35D40FA29475}"/>
    <cellStyle name="Normal 8 3 5 3 4" xfId="6271" xr:uid="{00000000-0005-0000-0000-0000241C0000}"/>
    <cellStyle name="Normal 8 3 5 3 4 2" xfId="14359" xr:uid="{E291F0EA-5B9D-4C63-A7D3-7BB8F6E5C7FE}"/>
    <cellStyle name="Normal 8 3 5 3 4 2 2" xfId="30535" xr:uid="{E9F04ADD-53CC-4B15-8E92-16FAF793C3BC}"/>
    <cellStyle name="Normal 8 3 5 3 4 3" xfId="22447" xr:uid="{5B0FAECE-5C7B-4821-8E75-2A346B158DBE}"/>
    <cellStyle name="Normal 8 3 5 3 5" xfId="8969" xr:uid="{A2BE2133-AD24-4AD1-9650-B33C1C68CB2A}"/>
    <cellStyle name="Normal 8 3 5 3 5 2" xfId="25145" xr:uid="{C24B25EA-9321-419B-BAEC-329BBA412D64}"/>
    <cellStyle name="Normal 8 3 5 3 6" xfId="17057" xr:uid="{D918ED9E-BA55-4D6D-AC43-D4B9502C3142}"/>
    <cellStyle name="Normal 8 3 5 4" xfId="1556" xr:uid="{00000000-0005-0000-0000-0000251C0000}"/>
    <cellStyle name="Normal 8 3 5 4 2" xfId="4252" xr:uid="{00000000-0005-0000-0000-0000261C0000}"/>
    <cellStyle name="Normal 8 3 5 4 2 2" xfId="12340" xr:uid="{C286E083-7D5A-47D2-BC9C-6DE946E30364}"/>
    <cellStyle name="Normal 8 3 5 4 2 2 2" xfId="28516" xr:uid="{95B1FFF2-A876-44FA-97D8-24D4E664641B}"/>
    <cellStyle name="Normal 8 3 5 4 2 3" xfId="20428" xr:uid="{49BA5ECB-0A4D-4CF8-A50A-A6B372A397B2}"/>
    <cellStyle name="Normal 8 3 5 4 3" xfId="6946" xr:uid="{00000000-0005-0000-0000-0000271C0000}"/>
    <cellStyle name="Normal 8 3 5 4 3 2" xfId="15034" xr:uid="{35800E45-CDE7-4104-8B09-FEE892AE4902}"/>
    <cellStyle name="Normal 8 3 5 4 3 2 2" xfId="31210" xr:uid="{D00D4285-3B21-4CF3-BE8A-1DD9CFA07D70}"/>
    <cellStyle name="Normal 8 3 5 4 3 3" xfId="23122" xr:uid="{8CFB331A-23F4-4CEB-9606-C6314F2FECB3}"/>
    <cellStyle name="Normal 8 3 5 4 4" xfId="9644" xr:uid="{7328B167-ED71-4217-A489-43F6D200E29F}"/>
    <cellStyle name="Normal 8 3 5 4 4 2" xfId="25820" xr:uid="{02ADF0F3-EE4F-4208-9C5F-CC8CCEAD362E}"/>
    <cellStyle name="Normal 8 3 5 4 5" xfId="17732" xr:uid="{42FD2993-F096-463B-A2C7-82F49AADCAF7}"/>
    <cellStyle name="Normal 8 3 5 5" xfId="2905" xr:uid="{00000000-0005-0000-0000-0000281C0000}"/>
    <cellStyle name="Normal 8 3 5 5 2" xfId="10993" xr:uid="{D8E5AB9B-2D28-4DC3-B0F6-F83EE2DF2846}"/>
    <cellStyle name="Normal 8 3 5 5 2 2" xfId="27169" xr:uid="{A116A09A-AAE4-49CD-A12A-2907E75DA484}"/>
    <cellStyle name="Normal 8 3 5 5 3" xfId="19081" xr:uid="{040A8D1E-B872-42E7-AA68-B366EDEDBAA7}"/>
    <cellStyle name="Normal 8 3 5 6" xfId="5599" xr:uid="{00000000-0005-0000-0000-0000291C0000}"/>
    <cellStyle name="Normal 8 3 5 6 2" xfId="13687" xr:uid="{F420B209-6522-416C-B5E4-B45DB4364AB4}"/>
    <cellStyle name="Normal 8 3 5 6 2 2" xfId="29863" xr:uid="{924E5C33-C3C3-4E56-8836-8B53C6B8C774}"/>
    <cellStyle name="Normal 8 3 5 6 3" xfId="21775" xr:uid="{1A073D03-446B-4A88-8C8B-E50B20F57540}"/>
    <cellStyle name="Normal 8 3 5 7" xfId="8297" xr:uid="{A933E74A-6E9D-4DAA-8740-8A46C609318D}"/>
    <cellStyle name="Normal 8 3 5 7 2" xfId="24473" xr:uid="{5362FC9A-7E08-4517-BFAF-C93AA24A3B3C}"/>
    <cellStyle name="Normal 8 3 5 8" xfId="16385" xr:uid="{D46168D0-925E-4206-94C0-16E8BA34E8FD}"/>
    <cellStyle name="Normal 8 3 6" xfId="143" xr:uid="{00000000-0005-0000-0000-00002A1C0000}"/>
    <cellStyle name="Normal 8 3 6 2" xfId="537" xr:uid="{00000000-0005-0000-0000-00002B1C0000}"/>
    <cellStyle name="Normal 8 3 6 2 2" xfId="1212" xr:uid="{00000000-0005-0000-0000-00002C1C0000}"/>
    <cellStyle name="Normal 8 3 6 2 2 2" xfId="2560" xr:uid="{00000000-0005-0000-0000-00002D1C0000}"/>
    <cellStyle name="Normal 8 3 6 2 2 2 2" xfId="5256" xr:uid="{00000000-0005-0000-0000-00002E1C0000}"/>
    <cellStyle name="Normal 8 3 6 2 2 2 2 2" xfId="13344" xr:uid="{971C960B-2EFF-4CFB-996B-CFC255759FA6}"/>
    <cellStyle name="Normal 8 3 6 2 2 2 2 2 2" xfId="29520" xr:uid="{47D741D6-2E00-43B0-B067-DA838CE61EA5}"/>
    <cellStyle name="Normal 8 3 6 2 2 2 2 3" xfId="21432" xr:uid="{FEBA49E3-1944-4681-9879-2C1DAADAABD3}"/>
    <cellStyle name="Normal 8 3 6 2 2 2 3" xfId="7950" xr:uid="{00000000-0005-0000-0000-00002F1C0000}"/>
    <cellStyle name="Normal 8 3 6 2 2 2 3 2" xfId="16038" xr:uid="{A66E1982-ED4B-4B08-8E2C-455323321281}"/>
    <cellStyle name="Normal 8 3 6 2 2 2 3 2 2" xfId="32214" xr:uid="{5EC0DF96-B26F-4621-A0B8-0BD2BF84C328}"/>
    <cellStyle name="Normal 8 3 6 2 2 2 3 3" xfId="24126" xr:uid="{F60E2720-0C16-4F9A-B6AB-A24C9FBD9CEC}"/>
    <cellStyle name="Normal 8 3 6 2 2 2 4" xfId="10648" xr:uid="{CFA964F1-37BF-43A9-B711-F5EC03EF4A76}"/>
    <cellStyle name="Normal 8 3 6 2 2 2 4 2" xfId="26824" xr:uid="{C3ED27BA-B524-4C42-8D9F-DCD22049B44C}"/>
    <cellStyle name="Normal 8 3 6 2 2 2 5" xfId="18736" xr:uid="{E1F9D121-A786-4739-9488-F4FBFB32AE4B}"/>
    <cellStyle name="Normal 8 3 6 2 2 3" xfId="3909" xr:uid="{00000000-0005-0000-0000-0000301C0000}"/>
    <cellStyle name="Normal 8 3 6 2 2 3 2" xfId="11997" xr:uid="{E892A333-B52B-462B-ABC4-53B77732806E}"/>
    <cellStyle name="Normal 8 3 6 2 2 3 2 2" xfId="28173" xr:uid="{C947843B-B415-4E5E-8E95-12CD620529AA}"/>
    <cellStyle name="Normal 8 3 6 2 2 3 3" xfId="20085" xr:uid="{B7EBE630-C780-4CBF-866C-C7A46D5EB7E2}"/>
    <cellStyle name="Normal 8 3 6 2 2 4" xfId="6603" xr:uid="{00000000-0005-0000-0000-0000311C0000}"/>
    <cellStyle name="Normal 8 3 6 2 2 4 2" xfId="14691" xr:uid="{BA23AC71-FA0E-4CEA-9798-DD302C311677}"/>
    <cellStyle name="Normal 8 3 6 2 2 4 2 2" xfId="30867" xr:uid="{9CFB0FE0-A78F-443D-80AA-44D43B25435A}"/>
    <cellStyle name="Normal 8 3 6 2 2 4 3" xfId="22779" xr:uid="{AF3EEF69-3FD6-4F3C-8EB6-81BBEDE6755F}"/>
    <cellStyle name="Normal 8 3 6 2 2 5" xfId="9301" xr:uid="{389205E3-A22A-4E00-89F4-9D3AE85539DA}"/>
    <cellStyle name="Normal 8 3 6 2 2 5 2" xfId="25477" xr:uid="{B9A3ABB9-0701-4D67-B72B-3C7650541D3C}"/>
    <cellStyle name="Normal 8 3 6 2 2 6" xfId="17389" xr:uid="{FE171C21-E49F-4C6E-A214-6FF5B3BEA3CA}"/>
    <cellStyle name="Normal 8 3 6 2 3" xfId="1888" xr:uid="{00000000-0005-0000-0000-0000321C0000}"/>
    <cellStyle name="Normal 8 3 6 2 3 2" xfId="4584" xr:uid="{00000000-0005-0000-0000-0000331C0000}"/>
    <cellStyle name="Normal 8 3 6 2 3 2 2" xfId="12672" xr:uid="{551F4F67-F182-4FBA-95C5-2A00FE0BABE5}"/>
    <cellStyle name="Normal 8 3 6 2 3 2 2 2" xfId="28848" xr:uid="{DE3664D3-D4A8-4BAB-996A-E00702E64550}"/>
    <cellStyle name="Normal 8 3 6 2 3 2 3" xfId="20760" xr:uid="{1BEB5345-094F-402F-9529-BA8830F04502}"/>
    <cellStyle name="Normal 8 3 6 2 3 3" xfId="7278" xr:uid="{00000000-0005-0000-0000-0000341C0000}"/>
    <cellStyle name="Normal 8 3 6 2 3 3 2" xfId="15366" xr:uid="{E77DD59D-EFE3-4958-9AE3-333D33F2327A}"/>
    <cellStyle name="Normal 8 3 6 2 3 3 2 2" xfId="31542" xr:uid="{828F3828-92D9-4345-901D-3C701407AB65}"/>
    <cellStyle name="Normal 8 3 6 2 3 3 3" xfId="23454" xr:uid="{74092415-A094-4042-AF62-AF9B41DDEA7A}"/>
    <cellStyle name="Normal 8 3 6 2 3 4" xfId="9976" xr:uid="{25326AC5-2B32-41CF-9D19-2A9AEFD298DF}"/>
    <cellStyle name="Normal 8 3 6 2 3 4 2" xfId="26152" xr:uid="{0A7658B1-0E58-4680-A727-5D501F49ABE7}"/>
    <cellStyle name="Normal 8 3 6 2 3 5" xfId="18064" xr:uid="{979C3701-D1C4-4046-A6E4-2FAD66A56519}"/>
    <cellStyle name="Normal 8 3 6 2 4" xfId="3237" xr:uid="{00000000-0005-0000-0000-0000351C0000}"/>
    <cellStyle name="Normal 8 3 6 2 4 2" xfId="11325" xr:uid="{1A10F7C1-90A1-4892-A4D2-1CEEFB62AF85}"/>
    <cellStyle name="Normal 8 3 6 2 4 2 2" xfId="27501" xr:uid="{4F71CFFA-4765-4ABE-973C-F2BACCDB40E4}"/>
    <cellStyle name="Normal 8 3 6 2 4 3" xfId="19413" xr:uid="{03DE4C51-9C07-4DCE-89DB-5D3AF58957ED}"/>
    <cellStyle name="Normal 8 3 6 2 5" xfId="5931" xr:uid="{00000000-0005-0000-0000-0000361C0000}"/>
    <cellStyle name="Normal 8 3 6 2 5 2" xfId="14019" xr:uid="{69F08C0F-BEBC-4CAD-AFDA-E14B177D3A4B}"/>
    <cellStyle name="Normal 8 3 6 2 5 2 2" xfId="30195" xr:uid="{55FCCEF3-9A50-4FEB-B1B9-088A7D183314}"/>
    <cellStyle name="Normal 8 3 6 2 5 3" xfId="22107" xr:uid="{22793AE3-4CAB-4CFE-A0F4-8DDC8364A49C}"/>
    <cellStyle name="Normal 8 3 6 2 6" xfId="8629" xr:uid="{A3DA61EC-549C-4E4B-9FBC-9994F7C8B25F}"/>
    <cellStyle name="Normal 8 3 6 2 6 2" xfId="24805" xr:uid="{3CB97668-3105-4A60-B02C-79E232642F9D}"/>
    <cellStyle name="Normal 8 3 6 2 7" xfId="16717" xr:uid="{4E737566-180E-49D4-A658-84494D1E9234}"/>
    <cellStyle name="Normal 8 3 6 3" xfId="876" xr:uid="{00000000-0005-0000-0000-0000371C0000}"/>
    <cellStyle name="Normal 8 3 6 3 2" xfId="2224" xr:uid="{00000000-0005-0000-0000-0000381C0000}"/>
    <cellStyle name="Normal 8 3 6 3 2 2" xfId="4920" xr:uid="{00000000-0005-0000-0000-0000391C0000}"/>
    <cellStyle name="Normal 8 3 6 3 2 2 2" xfId="13008" xr:uid="{F8325249-EBA9-468E-8244-10A88B42D1AE}"/>
    <cellStyle name="Normal 8 3 6 3 2 2 2 2" xfId="29184" xr:uid="{6F0B75B5-4885-4664-8C6B-055588D6159C}"/>
    <cellStyle name="Normal 8 3 6 3 2 2 3" xfId="21096" xr:uid="{E64F9C36-15BB-4AA2-A5DF-A2E3BEC23357}"/>
    <cellStyle name="Normal 8 3 6 3 2 3" xfId="7614" xr:uid="{00000000-0005-0000-0000-00003A1C0000}"/>
    <cellStyle name="Normal 8 3 6 3 2 3 2" xfId="15702" xr:uid="{2D3628AB-5CB8-4C68-88B0-C862501629E4}"/>
    <cellStyle name="Normal 8 3 6 3 2 3 2 2" xfId="31878" xr:uid="{AC0E1B10-D341-4A6D-AC83-BF2E4FDE330F}"/>
    <cellStyle name="Normal 8 3 6 3 2 3 3" xfId="23790" xr:uid="{FDB18D29-64A2-4939-BE33-85CBC1E3A398}"/>
    <cellStyle name="Normal 8 3 6 3 2 4" xfId="10312" xr:uid="{B050B501-9009-4FDA-BD36-25C6E923F88D}"/>
    <cellStyle name="Normal 8 3 6 3 2 4 2" xfId="26488" xr:uid="{80EC64FE-CD69-43E8-874E-97F377FC69AA}"/>
    <cellStyle name="Normal 8 3 6 3 2 5" xfId="18400" xr:uid="{B2E1C412-E81C-43E4-9ED3-A39E9C897AF8}"/>
    <cellStyle name="Normal 8 3 6 3 3" xfId="3573" xr:uid="{00000000-0005-0000-0000-00003B1C0000}"/>
    <cellStyle name="Normal 8 3 6 3 3 2" xfId="11661" xr:uid="{328C9909-2B3D-4013-B21E-852424D45444}"/>
    <cellStyle name="Normal 8 3 6 3 3 2 2" xfId="27837" xr:uid="{6E0407FF-5E01-4440-A258-AF1E0A822192}"/>
    <cellStyle name="Normal 8 3 6 3 3 3" xfId="19749" xr:uid="{8F852077-4905-4455-AA6C-4DE5080299E3}"/>
    <cellStyle name="Normal 8 3 6 3 4" xfId="6267" xr:uid="{00000000-0005-0000-0000-00003C1C0000}"/>
    <cellStyle name="Normal 8 3 6 3 4 2" xfId="14355" xr:uid="{221F7976-D92D-4C76-9FA2-7E802AA24568}"/>
    <cellStyle name="Normal 8 3 6 3 4 2 2" xfId="30531" xr:uid="{738D7CC3-C004-4320-92C8-00E2A76B6905}"/>
    <cellStyle name="Normal 8 3 6 3 4 3" xfId="22443" xr:uid="{145D179D-A0A9-4719-8E93-ECF822219678}"/>
    <cellStyle name="Normal 8 3 6 3 5" xfId="8965" xr:uid="{D7A384E3-C36D-4062-8289-7F98181A4894}"/>
    <cellStyle name="Normal 8 3 6 3 5 2" xfId="25141" xr:uid="{38F4AC3D-861F-44C5-880D-ACFEF4DFF4DA}"/>
    <cellStyle name="Normal 8 3 6 3 6" xfId="17053" xr:uid="{0833F1BA-0E43-4889-BD9E-C5B45AAA35E3}"/>
    <cellStyle name="Normal 8 3 6 4" xfId="1552" xr:uid="{00000000-0005-0000-0000-00003D1C0000}"/>
    <cellStyle name="Normal 8 3 6 4 2" xfId="4248" xr:uid="{00000000-0005-0000-0000-00003E1C0000}"/>
    <cellStyle name="Normal 8 3 6 4 2 2" xfId="12336" xr:uid="{7C4B9EE6-15C4-4DCB-89B3-67CC0BB2458C}"/>
    <cellStyle name="Normal 8 3 6 4 2 2 2" xfId="28512" xr:uid="{469F33F0-43E7-4EE7-98DC-74F28F94677A}"/>
    <cellStyle name="Normal 8 3 6 4 2 3" xfId="20424" xr:uid="{412F9076-9777-4757-B18E-C3439AEBB4C1}"/>
    <cellStyle name="Normal 8 3 6 4 3" xfId="6942" xr:uid="{00000000-0005-0000-0000-00003F1C0000}"/>
    <cellStyle name="Normal 8 3 6 4 3 2" xfId="15030" xr:uid="{EFE67366-BCF0-4AA2-8FA5-D39374D8E1C8}"/>
    <cellStyle name="Normal 8 3 6 4 3 2 2" xfId="31206" xr:uid="{64CA62F4-EE4C-4D5E-BB05-DF7181C49E7F}"/>
    <cellStyle name="Normal 8 3 6 4 3 3" xfId="23118" xr:uid="{F73E9ACA-B856-4EFB-84EB-4444B11E51E7}"/>
    <cellStyle name="Normal 8 3 6 4 4" xfId="9640" xr:uid="{76D9DB74-0563-4160-A965-4C3DF16F77C1}"/>
    <cellStyle name="Normal 8 3 6 4 4 2" xfId="25816" xr:uid="{875367C7-9CF8-4B72-ACEB-D95052B6437B}"/>
    <cellStyle name="Normal 8 3 6 4 5" xfId="17728" xr:uid="{FAE88CCD-69A2-4CEA-BFD6-CD7C11A3EE7A}"/>
    <cellStyle name="Normal 8 3 6 5" xfId="2901" xr:uid="{00000000-0005-0000-0000-0000401C0000}"/>
    <cellStyle name="Normal 8 3 6 5 2" xfId="10989" xr:uid="{BA9D1DB0-76E6-4F5C-B964-DEBC7CB48ADE}"/>
    <cellStyle name="Normal 8 3 6 5 2 2" xfId="27165" xr:uid="{64AD3FC3-ACD0-4BD1-924F-AFB39DF677D4}"/>
    <cellStyle name="Normal 8 3 6 5 3" xfId="19077" xr:uid="{9556169A-C4D4-4424-B622-2DF7570002D4}"/>
    <cellStyle name="Normal 8 3 6 6" xfId="5595" xr:uid="{00000000-0005-0000-0000-0000411C0000}"/>
    <cellStyle name="Normal 8 3 6 6 2" xfId="13683" xr:uid="{635C9437-6A88-474E-860D-FB25FD791F5D}"/>
    <cellStyle name="Normal 8 3 6 6 2 2" xfId="29859" xr:uid="{90D10794-D7CB-4EDA-9071-5B0556D2562C}"/>
    <cellStyle name="Normal 8 3 6 6 3" xfId="21771" xr:uid="{AEFC89BC-4875-402A-9EC9-A886331B675E}"/>
    <cellStyle name="Normal 8 3 6 7" xfId="8293" xr:uid="{371DB539-6669-4CCE-9966-743097C7413D}"/>
    <cellStyle name="Normal 8 3 6 7 2" xfId="24469" xr:uid="{28E630D1-685B-4705-A4DA-9B2C28CE3A43}"/>
    <cellStyle name="Normal 8 3 6 8" xfId="16381" xr:uid="{0B718CE0-079A-472C-896C-A403B714E63B}"/>
    <cellStyle name="Normal 8 3 7" xfId="222" xr:uid="{00000000-0005-0000-0000-0000421C0000}"/>
    <cellStyle name="Normal 8 3 7 2" xfId="604" xr:uid="{00000000-0005-0000-0000-0000431C0000}"/>
    <cellStyle name="Normal 8 3 7 2 2" xfId="1279" xr:uid="{00000000-0005-0000-0000-0000441C0000}"/>
    <cellStyle name="Normal 8 3 7 2 2 2" xfId="2627" xr:uid="{00000000-0005-0000-0000-0000451C0000}"/>
    <cellStyle name="Normal 8 3 7 2 2 2 2" xfId="5323" xr:uid="{00000000-0005-0000-0000-0000461C0000}"/>
    <cellStyle name="Normal 8 3 7 2 2 2 2 2" xfId="13411" xr:uid="{BD1051E1-8209-4940-A32F-ACCC48BE92FE}"/>
    <cellStyle name="Normal 8 3 7 2 2 2 2 2 2" xfId="29587" xr:uid="{1A9B6291-94B5-4597-88D4-5FB08693D09C}"/>
    <cellStyle name="Normal 8 3 7 2 2 2 2 3" xfId="21499" xr:uid="{345A6699-C4E3-4BDD-9676-C63C81762206}"/>
    <cellStyle name="Normal 8 3 7 2 2 2 3" xfId="8017" xr:uid="{00000000-0005-0000-0000-0000471C0000}"/>
    <cellStyle name="Normal 8 3 7 2 2 2 3 2" xfId="16105" xr:uid="{1A9BD289-2BD9-4198-9B20-446D08620872}"/>
    <cellStyle name="Normal 8 3 7 2 2 2 3 2 2" xfId="32281" xr:uid="{BFEE2706-65A9-4FD6-874B-F6978351A7B4}"/>
    <cellStyle name="Normal 8 3 7 2 2 2 3 3" xfId="24193" xr:uid="{1CEE0675-90FF-4D81-AC7B-B2B208DF7887}"/>
    <cellStyle name="Normal 8 3 7 2 2 2 4" xfId="10715" xr:uid="{41D2960E-523E-4862-900E-73D6CE525036}"/>
    <cellStyle name="Normal 8 3 7 2 2 2 4 2" xfId="26891" xr:uid="{3DD49844-EEB5-4691-8039-2C405AF0637E}"/>
    <cellStyle name="Normal 8 3 7 2 2 2 5" xfId="18803" xr:uid="{4A0C1D37-C9BF-4B79-8F7F-0532518E6111}"/>
    <cellStyle name="Normal 8 3 7 2 2 3" xfId="3976" xr:uid="{00000000-0005-0000-0000-0000481C0000}"/>
    <cellStyle name="Normal 8 3 7 2 2 3 2" xfId="12064" xr:uid="{7334952F-D868-430A-BF9C-62D81DB8D381}"/>
    <cellStyle name="Normal 8 3 7 2 2 3 2 2" xfId="28240" xr:uid="{A6C9C25D-93AE-4D74-BD67-0A7844AA2A28}"/>
    <cellStyle name="Normal 8 3 7 2 2 3 3" xfId="20152" xr:uid="{860B39EF-D265-4216-BBBB-2B2CD4823D8B}"/>
    <cellStyle name="Normal 8 3 7 2 2 4" xfId="6670" xr:uid="{00000000-0005-0000-0000-0000491C0000}"/>
    <cellStyle name="Normal 8 3 7 2 2 4 2" xfId="14758" xr:uid="{22AF64D7-CB80-4642-9133-3B83C1B2FB8D}"/>
    <cellStyle name="Normal 8 3 7 2 2 4 2 2" xfId="30934" xr:uid="{30ED07CA-85A8-4609-BC42-F21A0E7D0DCC}"/>
    <cellStyle name="Normal 8 3 7 2 2 4 3" xfId="22846" xr:uid="{45AFA955-89FD-4EFE-BA0B-B9CE14EE02D6}"/>
    <cellStyle name="Normal 8 3 7 2 2 5" xfId="9368" xr:uid="{1ADF02C6-EB6F-451A-9D99-0F373C1D9004}"/>
    <cellStyle name="Normal 8 3 7 2 2 5 2" xfId="25544" xr:uid="{839E72BD-7991-456C-A1D0-30A77FDA9D29}"/>
    <cellStyle name="Normal 8 3 7 2 2 6" xfId="17456" xr:uid="{F548C53A-5AAC-49AB-8190-634E1A7E23B8}"/>
    <cellStyle name="Normal 8 3 7 2 3" xfId="1955" xr:uid="{00000000-0005-0000-0000-00004A1C0000}"/>
    <cellStyle name="Normal 8 3 7 2 3 2" xfId="4651" xr:uid="{00000000-0005-0000-0000-00004B1C0000}"/>
    <cellStyle name="Normal 8 3 7 2 3 2 2" xfId="12739" xr:uid="{3612A7F7-E015-4FF2-8C8D-91CDC3748F5A}"/>
    <cellStyle name="Normal 8 3 7 2 3 2 2 2" xfId="28915" xr:uid="{60749A47-4D8C-404F-B331-830D926BD1EB}"/>
    <cellStyle name="Normal 8 3 7 2 3 2 3" xfId="20827" xr:uid="{1F311282-BD15-472B-BB23-5B765D212469}"/>
    <cellStyle name="Normal 8 3 7 2 3 3" xfId="7345" xr:uid="{00000000-0005-0000-0000-00004C1C0000}"/>
    <cellStyle name="Normal 8 3 7 2 3 3 2" xfId="15433" xr:uid="{C5167311-E896-467F-8472-164DDC661B45}"/>
    <cellStyle name="Normal 8 3 7 2 3 3 2 2" xfId="31609" xr:uid="{8F225D82-6A26-446C-BAAC-79030E811C99}"/>
    <cellStyle name="Normal 8 3 7 2 3 3 3" xfId="23521" xr:uid="{1AE9FDAD-0173-4FD4-949E-5C8CB6C19C0C}"/>
    <cellStyle name="Normal 8 3 7 2 3 4" xfId="10043" xr:uid="{DF9CBB6F-2F89-4A6D-93A8-741A95D88831}"/>
    <cellStyle name="Normal 8 3 7 2 3 4 2" xfId="26219" xr:uid="{EA8E0A24-3D22-4409-A51A-15E809657F06}"/>
    <cellStyle name="Normal 8 3 7 2 3 5" xfId="18131" xr:uid="{C26DD1FA-EF4C-451D-9871-2F7C6E3435DF}"/>
    <cellStyle name="Normal 8 3 7 2 4" xfId="3304" xr:uid="{00000000-0005-0000-0000-00004D1C0000}"/>
    <cellStyle name="Normal 8 3 7 2 4 2" xfId="11392" xr:uid="{9469D522-7DE4-4636-B8FB-DC668CD2D619}"/>
    <cellStyle name="Normal 8 3 7 2 4 2 2" xfId="27568" xr:uid="{689A82A8-35F5-422E-ACB1-9AB23FF3F109}"/>
    <cellStyle name="Normal 8 3 7 2 4 3" xfId="19480" xr:uid="{2812CA06-1B61-4E19-9F30-879CF9F5DC82}"/>
    <cellStyle name="Normal 8 3 7 2 5" xfId="5998" xr:uid="{00000000-0005-0000-0000-00004E1C0000}"/>
    <cellStyle name="Normal 8 3 7 2 5 2" xfId="14086" xr:uid="{B27B77CF-EE31-49DF-B978-748362AC3EF3}"/>
    <cellStyle name="Normal 8 3 7 2 5 2 2" xfId="30262" xr:uid="{BD105D70-C79E-404B-B5B2-93CAFB44886B}"/>
    <cellStyle name="Normal 8 3 7 2 5 3" xfId="22174" xr:uid="{9C5BAFD0-B394-4B74-8F21-130617DAC94B}"/>
    <cellStyle name="Normal 8 3 7 2 6" xfId="8696" xr:uid="{5EA5BDA7-EE33-4D50-B90B-14A2B8663F1C}"/>
    <cellStyle name="Normal 8 3 7 2 6 2" xfId="24872" xr:uid="{3C4283AC-E33E-4B9D-A22A-57D0F7BF3BE8}"/>
    <cellStyle name="Normal 8 3 7 2 7" xfId="16784" xr:uid="{E99A239D-95E4-4F75-B649-6BB5B852DED2}"/>
    <cellStyle name="Normal 8 3 7 3" xfId="943" xr:uid="{00000000-0005-0000-0000-00004F1C0000}"/>
    <cellStyle name="Normal 8 3 7 3 2" xfId="2291" xr:uid="{00000000-0005-0000-0000-0000501C0000}"/>
    <cellStyle name="Normal 8 3 7 3 2 2" xfId="4987" xr:uid="{00000000-0005-0000-0000-0000511C0000}"/>
    <cellStyle name="Normal 8 3 7 3 2 2 2" xfId="13075" xr:uid="{D91AF8AA-3061-4274-8337-CB814ADF6442}"/>
    <cellStyle name="Normal 8 3 7 3 2 2 2 2" xfId="29251" xr:uid="{28897E4A-279B-4340-846F-EE63C0C6465E}"/>
    <cellStyle name="Normal 8 3 7 3 2 2 3" xfId="21163" xr:uid="{B1A71831-35A2-48EF-B74A-1AE15DC47D76}"/>
    <cellStyle name="Normal 8 3 7 3 2 3" xfId="7681" xr:uid="{00000000-0005-0000-0000-0000521C0000}"/>
    <cellStyle name="Normal 8 3 7 3 2 3 2" xfId="15769" xr:uid="{A4DCDCEB-A42F-45E3-ACA1-E951E3E42A29}"/>
    <cellStyle name="Normal 8 3 7 3 2 3 2 2" xfId="31945" xr:uid="{B4295563-E2C8-42E5-9FB3-B9B765D52067}"/>
    <cellStyle name="Normal 8 3 7 3 2 3 3" xfId="23857" xr:uid="{F1D6ABD8-D83E-4E7C-94FE-4DC91AA9C30A}"/>
    <cellStyle name="Normal 8 3 7 3 2 4" xfId="10379" xr:uid="{51930BB2-9F8C-4FDF-ABAF-5B415C533663}"/>
    <cellStyle name="Normal 8 3 7 3 2 4 2" xfId="26555" xr:uid="{C531B9BE-1A2C-4AC4-8D26-77D1EE163D24}"/>
    <cellStyle name="Normal 8 3 7 3 2 5" xfId="18467" xr:uid="{1347BCB2-7182-4A39-A712-47C1EB477166}"/>
    <cellStyle name="Normal 8 3 7 3 3" xfId="3640" xr:uid="{00000000-0005-0000-0000-0000531C0000}"/>
    <cellStyle name="Normal 8 3 7 3 3 2" xfId="11728" xr:uid="{13EE4620-15FB-46CD-B0EA-6C4CDA314257}"/>
    <cellStyle name="Normal 8 3 7 3 3 2 2" xfId="27904" xr:uid="{E49EB399-FE3B-425F-B807-223BA0385246}"/>
    <cellStyle name="Normal 8 3 7 3 3 3" xfId="19816" xr:uid="{410B4162-B871-42D9-9273-F3C190360B72}"/>
    <cellStyle name="Normal 8 3 7 3 4" xfId="6334" xr:uid="{00000000-0005-0000-0000-0000541C0000}"/>
    <cellStyle name="Normal 8 3 7 3 4 2" xfId="14422" xr:uid="{4C58FF03-8153-40A0-8F40-0800F6AE2892}"/>
    <cellStyle name="Normal 8 3 7 3 4 2 2" xfId="30598" xr:uid="{ACAA0E0F-E920-493A-8582-D718FD2D1CDA}"/>
    <cellStyle name="Normal 8 3 7 3 4 3" xfId="22510" xr:uid="{A8F8D91C-4B1F-45B6-AAC3-D66D3FEA17D4}"/>
    <cellStyle name="Normal 8 3 7 3 5" xfId="9032" xr:uid="{1DA90631-874B-452E-889E-11C109C63E2E}"/>
    <cellStyle name="Normal 8 3 7 3 5 2" xfId="25208" xr:uid="{95EF4E42-F26B-4BBA-BF75-601C0D1ECF28}"/>
    <cellStyle name="Normal 8 3 7 3 6" xfId="17120" xr:uid="{BC981095-41E8-4D21-82B7-D4E11FFD1787}"/>
    <cellStyle name="Normal 8 3 7 4" xfId="1619" xr:uid="{00000000-0005-0000-0000-0000551C0000}"/>
    <cellStyle name="Normal 8 3 7 4 2" xfId="4315" xr:uid="{00000000-0005-0000-0000-0000561C0000}"/>
    <cellStyle name="Normal 8 3 7 4 2 2" xfId="12403" xr:uid="{15C5C76C-98D1-4668-B8B6-63FA2FE83FB9}"/>
    <cellStyle name="Normal 8 3 7 4 2 2 2" xfId="28579" xr:uid="{1A1144B7-E9BA-4164-95D1-6070F3027838}"/>
    <cellStyle name="Normal 8 3 7 4 2 3" xfId="20491" xr:uid="{4D437A51-DA81-4EFD-9FEB-96640A795B0B}"/>
    <cellStyle name="Normal 8 3 7 4 3" xfId="7009" xr:uid="{00000000-0005-0000-0000-0000571C0000}"/>
    <cellStyle name="Normal 8 3 7 4 3 2" xfId="15097" xr:uid="{4060D89B-8899-48B5-A986-EC12DE82EA0F}"/>
    <cellStyle name="Normal 8 3 7 4 3 2 2" xfId="31273" xr:uid="{186D0DAC-A376-4106-9D53-5370222B93F5}"/>
    <cellStyle name="Normal 8 3 7 4 3 3" xfId="23185" xr:uid="{BB384BD7-5094-44C1-A4D7-73FFE88B4554}"/>
    <cellStyle name="Normal 8 3 7 4 4" xfId="9707" xr:uid="{B89A439F-727D-4E99-9423-1AA29A0BA8D0}"/>
    <cellStyle name="Normal 8 3 7 4 4 2" xfId="25883" xr:uid="{BA9B7F59-9355-4C22-9898-9AD57CC5B225}"/>
    <cellStyle name="Normal 8 3 7 4 5" xfId="17795" xr:uid="{4A6B5FE3-D9BC-41B5-B4E0-26BEDD27DA16}"/>
    <cellStyle name="Normal 8 3 7 5" xfId="2968" xr:uid="{00000000-0005-0000-0000-0000581C0000}"/>
    <cellStyle name="Normal 8 3 7 5 2" xfId="11056" xr:uid="{B77C5340-DE3A-4A0C-A8C8-90B6D6DBB143}"/>
    <cellStyle name="Normal 8 3 7 5 2 2" xfId="27232" xr:uid="{D0774019-90E9-46C9-B455-16AE960697E8}"/>
    <cellStyle name="Normal 8 3 7 5 3" xfId="19144" xr:uid="{98FC4E25-BA78-45CD-8F9E-17D57ACF6E4D}"/>
    <cellStyle name="Normal 8 3 7 6" xfId="5662" xr:uid="{00000000-0005-0000-0000-0000591C0000}"/>
    <cellStyle name="Normal 8 3 7 6 2" xfId="13750" xr:uid="{5487AE69-C6E1-4D1D-A0AD-1EAC2F552DD5}"/>
    <cellStyle name="Normal 8 3 7 6 2 2" xfId="29926" xr:uid="{6831ABF0-120B-43A3-AF2C-74ECA7D3A1E7}"/>
    <cellStyle name="Normal 8 3 7 6 3" xfId="21838" xr:uid="{3113CC46-C9E6-4CCC-8E90-68DD0583F4FA}"/>
    <cellStyle name="Normal 8 3 7 7" xfId="8360" xr:uid="{E725CA72-B332-43AB-9825-CD766F9226C4}"/>
    <cellStyle name="Normal 8 3 7 7 2" xfId="24536" xr:uid="{9C4D38AD-6B03-41B1-90E8-F838E9A01D08}"/>
    <cellStyle name="Normal 8 3 7 8" xfId="16448" xr:uid="{53E9FFD8-1403-4161-ACFD-7D65F896FAFD}"/>
    <cellStyle name="Normal 8 3 8" xfId="248" xr:uid="{00000000-0005-0000-0000-00005A1C0000}"/>
    <cellStyle name="Normal 8 3 8 2" xfId="624" xr:uid="{00000000-0005-0000-0000-00005B1C0000}"/>
    <cellStyle name="Normal 8 3 8 2 2" xfId="1299" xr:uid="{00000000-0005-0000-0000-00005C1C0000}"/>
    <cellStyle name="Normal 8 3 8 2 2 2" xfId="2647" xr:uid="{00000000-0005-0000-0000-00005D1C0000}"/>
    <cellStyle name="Normal 8 3 8 2 2 2 2" xfId="5343" xr:uid="{00000000-0005-0000-0000-00005E1C0000}"/>
    <cellStyle name="Normal 8 3 8 2 2 2 2 2" xfId="13431" xr:uid="{55F27B41-6A98-42DF-9AF0-19C706A7FBE4}"/>
    <cellStyle name="Normal 8 3 8 2 2 2 2 2 2" xfId="29607" xr:uid="{458C3052-1B98-4D9E-A9E0-FDA939D0334B}"/>
    <cellStyle name="Normal 8 3 8 2 2 2 2 3" xfId="21519" xr:uid="{EFFD5E2B-CF3A-4A92-AC1C-E3A76DE61160}"/>
    <cellStyle name="Normal 8 3 8 2 2 2 3" xfId="8037" xr:uid="{00000000-0005-0000-0000-00005F1C0000}"/>
    <cellStyle name="Normal 8 3 8 2 2 2 3 2" xfId="16125" xr:uid="{35D57F9C-26F5-4EC9-98B9-F1EF32D8C47F}"/>
    <cellStyle name="Normal 8 3 8 2 2 2 3 2 2" xfId="32301" xr:uid="{AD7DE3ED-E058-4C02-B15B-06840AFBCB18}"/>
    <cellStyle name="Normal 8 3 8 2 2 2 3 3" xfId="24213" xr:uid="{26BA62FE-E1F5-4600-9013-72BE82678877}"/>
    <cellStyle name="Normal 8 3 8 2 2 2 4" xfId="10735" xr:uid="{6A95E9F0-C6C9-4CAD-B297-9104E5EBFEA3}"/>
    <cellStyle name="Normal 8 3 8 2 2 2 4 2" xfId="26911" xr:uid="{64D73CA9-A3EC-43AD-BA10-FA238E9CE4C2}"/>
    <cellStyle name="Normal 8 3 8 2 2 2 5" xfId="18823" xr:uid="{F40045AB-4739-4C7F-9356-8FF8197E30B5}"/>
    <cellStyle name="Normal 8 3 8 2 2 3" xfId="3996" xr:uid="{00000000-0005-0000-0000-0000601C0000}"/>
    <cellStyle name="Normal 8 3 8 2 2 3 2" xfId="12084" xr:uid="{E5B55C3A-3915-460D-8FA1-242FC19C01B3}"/>
    <cellStyle name="Normal 8 3 8 2 2 3 2 2" xfId="28260" xr:uid="{A901A53E-47FE-4E56-8C4A-6BEDA8C0C9FE}"/>
    <cellStyle name="Normal 8 3 8 2 2 3 3" xfId="20172" xr:uid="{769BDFDC-8D0C-4A3E-9756-63AE6900E9FD}"/>
    <cellStyle name="Normal 8 3 8 2 2 4" xfId="6690" xr:uid="{00000000-0005-0000-0000-0000611C0000}"/>
    <cellStyle name="Normal 8 3 8 2 2 4 2" xfId="14778" xr:uid="{D8D18AED-B2DE-43E9-BFCD-D0A8D9958F2A}"/>
    <cellStyle name="Normal 8 3 8 2 2 4 2 2" xfId="30954" xr:uid="{8232D7F4-9456-4CF8-A7E9-4A56C9805CC5}"/>
    <cellStyle name="Normal 8 3 8 2 2 4 3" xfId="22866" xr:uid="{658F04AA-A7A6-47B3-97DD-FEF5C2432BF5}"/>
    <cellStyle name="Normal 8 3 8 2 2 5" xfId="9388" xr:uid="{7B583A3D-C2D6-4C22-AE5C-00434014361B}"/>
    <cellStyle name="Normal 8 3 8 2 2 5 2" xfId="25564" xr:uid="{8CE9ED84-18C0-4C82-9F61-43F44B950F86}"/>
    <cellStyle name="Normal 8 3 8 2 2 6" xfId="17476" xr:uid="{60B005EE-AA86-4EE4-9C78-0F7920998D65}"/>
    <cellStyle name="Normal 8 3 8 2 3" xfId="1975" xr:uid="{00000000-0005-0000-0000-0000621C0000}"/>
    <cellStyle name="Normal 8 3 8 2 3 2" xfId="4671" xr:uid="{00000000-0005-0000-0000-0000631C0000}"/>
    <cellStyle name="Normal 8 3 8 2 3 2 2" xfId="12759" xr:uid="{19517DF8-F4F2-444D-ACC0-4F86138C71A7}"/>
    <cellStyle name="Normal 8 3 8 2 3 2 2 2" xfId="28935" xr:uid="{3203CD47-CDB0-4F09-9022-D1E4A244EFA8}"/>
    <cellStyle name="Normal 8 3 8 2 3 2 3" xfId="20847" xr:uid="{88DBF871-21E9-4BAA-9D22-FA973725039E}"/>
    <cellStyle name="Normal 8 3 8 2 3 3" xfId="7365" xr:uid="{00000000-0005-0000-0000-0000641C0000}"/>
    <cellStyle name="Normal 8 3 8 2 3 3 2" xfId="15453" xr:uid="{FB87C1FF-98D9-4632-85CA-C8F7C3048ADD}"/>
    <cellStyle name="Normal 8 3 8 2 3 3 2 2" xfId="31629" xr:uid="{28CD554D-3BB1-4AA6-98B7-BDCBA91A7ED3}"/>
    <cellStyle name="Normal 8 3 8 2 3 3 3" xfId="23541" xr:uid="{A258A7B4-C6D1-4C4D-A6FE-71BB59E77EDF}"/>
    <cellStyle name="Normal 8 3 8 2 3 4" xfId="10063" xr:uid="{B0722CEC-9C15-4716-8F00-A2A6700809A8}"/>
    <cellStyle name="Normal 8 3 8 2 3 4 2" xfId="26239" xr:uid="{1C9B4806-0D40-4E0A-86ED-0A775DEBA88F}"/>
    <cellStyle name="Normal 8 3 8 2 3 5" xfId="18151" xr:uid="{DFE3D941-FAC5-4235-877A-B2284E4C9366}"/>
    <cellStyle name="Normal 8 3 8 2 4" xfId="3324" xr:uid="{00000000-0005-0000-0000-0000651C0000}"/>
    <cellStyle name="Normal 8 3 8 2 4 2" xfId="11412" xr:uid="{E082312F-CA76-4AE6-AB3B-5A6464848197}"/>
    <cellStyle name="Normal 8 3 8 2 4 2 2" xfId="27588" xr:uid="{76027451-811C-42BB-BE4A-DD43AEDF2C94}"/>
    <cellStyle name="Normal 8 3 8 2 4 3" xfId="19500" xr:uid="{1BCB065E-0460-4BB1-B383-DC91A8BE78C0}"/>
    <cellStyle name="Normal 8 3 8 2 5" xfId="6018" xr:uid="{00000000-0005-0000-0000-0000661C0000}"/>
    <cellStyle name="Normal 8 3 8 2 5 2" xfId="14106" xr:uid="{476D42D4-3BAA-406F-BF5D-454DEDCA2BC5}"/>
    <cellStyle name="Normal 8 3 8 2 5 2 2" xfId="30282" xr:uid="{6FE1301C-5976-4517-8F99-61DF9E535173}"/>
    <cellStyle name="Normal 8 3 8 2 5 3" xfId="22194" xr:uid="{252859BA-8C58-41EF-9A7A-298D09BB21D5}"/>
    <cellStyle name="Normal 8 3 8 2 6" xfId="8716" xr:uid="{3C543B20-5525-49BA-8C78-9E16CF2EAD01}"/>
    <cellStyle name="Normal 8 3 8 2 6 2" xfId="24892" xr:uid="{CEC31182-36C5-439B-B342-4336BE05396A}"/>
    <cellStyle name="Normal 8 3 8 2 7" xfId="16804" xr:uid="{4AE55027-431E-4305-A31F-95879D224F87}"/>
    <cellStyle name="Normal 8 3 8 3" xfId="963" xr:uid="{00000000-0005-0000-0000-0000671C0000}"/>
    <cellStyle name="Normal 8 3 8 3 2" xfId="2311" xr:uid="{00000000-0005-0000-0000-0000681C0000}"/>
    <cellStyle name="Normal 8 3 8 3 2 2" xfId="5007" xr:uid="{00000000-0005-0000-0000-0000691C0000}"/>
    <cellStyle name="Normal 8 3 8 3 2 2 2" xfId="13095" xr:uid="{EDA58C8C-AE34-4898-91CA-D3CA081E505E}"/>
    <cellStyle name="Normal 8 3 8 3 2 2 2 2" xfId="29271" xr:uid="{C7A3FE33-BE71-4C9B-A685-E3B6B8C52064}"/>
    <cellStyle name="Normal 8 3 8 3 2 2 3" xfId="21183" xr:uid="{24510280-5E5D-47A9-A98C-7D7DF78132C2}"/>
    <cellStyle name="Normal 8 3 8 3 2 3" xfId="7701" xr:uid="{00000000-0005-0000-0000-00006A1C0000}"/>
    <cellStyle name="Normal 8 3 8 3 2 3 2" xfId="15789" xr:uid="{947A9358-3F1E-4342-BCC1-3F1F08530903}"/>
    <cellStyle name="Normal 8 3 8 3 2 3 2 2" xfId="31965" xr:uid="{FDFB6964-030B-4FD4-87AF-C07FFC6A7490}"/>
    <cellStyle name="Normal 8 3 8 3 2 3 3" xfId="23877" xr:uid="{0BF00AF8-C279-4D4D-B507-8269CEB18739}"/>
    <cellStyle name="Normal 8 3 8 3 2 4" xfId="10399" xr:uid="{EC8FA9AF-53CD-4C77-AF2A-9AAE26F0D2A6}"/>
    <cellStyle name="Normal 8 3 8 3 2 4 2" xfId="26575" xr:uid="{C1F62DC2-6E74-44E4-B0FE-0E11A86A363B}"/>
    <cellStyle name="Normal 8 3 8 3 2 5" xfId="18487" xr:uid="{FD346C08-6887-4634-AF93-EF504D317D82}"/>
    <cellStyle name="Normal 8 3 8 3 3" xfId="3660" xr:uid="{00000000-0005-0000-0000-00006B1C0000}"/>
    <cellStyle name="Normal 8 3 8 3 3 2" xfId="11748" xr:uid="{12E89099-66AA-42A3-BE27-1CF615FBAA44}"/>
    <cellStyle name="Normal 8 3 8 3 3 2 2" xfId="27924" xr:uid="{C18D23D9-1D8F-448D-9CA2-99A9B7A33468}"/>
    <cellStyle name="Normal 8 3 8 3 3 3" xfId="19836" xr:uid="{C5539F4E-6880-4031-943D-1A11929626EA}"/>
    <cellStyle name="Normal 8 3 8 3 4" xfId="6354" xr:uid="{00000000-0005-0000-0000-00006C1C0000}"/>
    <cellStyle name="Normal 8 3 8 3 4 2" xfId="14442" xr:uid="{E046439D-9555-451C-B317-F2A0AEE48C6E}"/>
    <cellStyle name="Normal 8 3 8 3 4 2 2" xfId="30618" xr:uid="{6EB60577-03C3-4C6B-80BB-657711CC3251}"/>
    <cellStyle name="Normal 8 3 8 3 4 3" xfId="22530" xr:uid="{304098D8-B084-4F2D-817B-32EC6DE3512F}"/>
    <cellStyle name="Normal 8 3 8 3 5" xfId="9052" xr:uid="{A21E40E3-A1EF-474A-89B0-8380872BC762}"/>
    <cellStyle name="Normal 8 3 8 3 5 2" xfId="25228" xr:uid="{8FB05378-6516-43B0-9004-EFD5DA1C4329}"/>
    <cellStyle name="Normal 8 3 8 3 6" xfId="17140" xr:uid="{243A3769-ADB8-4BC4-B399-94584E31D49A}"/>
    <cellStyle name="Normal 8 3 8 4" xfId="1639" xr:uid="{00000000-0005-0000-0000-00006D1C0000}"/>
    <cellStyle name="Normal 8 3 8 4 2" xfId="4335" xr:uid="{00000000-0005-0000-0000-00006E1C0000}"/>
    <cellStyle name="Normal 8 3 8 4 2 2" xfId="12423" xr:uid="{EBA8A4C5-B5B6-4793-AB7C-108BF8C87E11}"/>
    <cellStyle name="Normal 8 3 8 4 2 2 2" xfId="28599" xr:uid="{AE4B824F-0144-4DD0-8863-7E90275B4EC6}"/>
    <cellStyle name="Normal 8 3 8 4 2 3" xfId="20511" xr:uid="{894CE44F-1AEC-4C41-A637-F10091BDBD8D}"/>
    <cellStyle name="Normal 8 3 8 4 3" xfId="7029" xr:uid="{00000000-0005-0000-0000-00006F1C0000}"/>
    <cellStyle name="Normal 8 3 8 4 3 2" xfId="15117" xr:uid="{28383F6D-8FC3-41AA-A569-180FB0917E12}"/>
    <cellStyle name="Normal 8 3 8 4 3 2 2" xfId="31293" xr:uid="{2F9AE0E1-86EC-49F7-8D1A-3AFF49AA4B20}"/>
    <cellStyle name="Normal 8 3 8 4 3 3" xfId="23205" xr:uid="{234D67ED-8E87-4793-AEE9-9712D8BC2B40}"/>
    <cellStyle name="Normal 8 3 8 4 4" xfId="9727" xr:uid="{485C5CD5-B3E0-42D7-AF56-47D3EC73465E}"/>
    <cellStyle name="Normal 8 3 8 4 4 2" xfId="25903" xr:uid="{57E54D9D-4300-473C-AC27-F5B09819DEA0}"/>
    <cellStyle name="Normal 8 3 8 4 5" xfId="17815" xr:uid="{13B5779B-5232-461F-BA46-D77FDAEC68B0}"/>
    <cellStyle name="Normal 8 3 8 5" xfId="2988" xr:uid="{00000000-0005-0000-0000-0000701C0000}"/>
    <cellStyle name="Normal 8 3 8 5 2" xfId="11076" xr:uid="{8BFDA38E-A536-4663-9E0F-B9A3D01EE095}"/>
    <cellStyle name="Normal 8 3 8 5 2 2" xfId="27252" xr:uid="{A5DF38F8-9858-4B98-8172-63A2994F445E}"/>
    <cellStyle name="Normal 8 3 8 5 3" xfId="19164" xr:uid="{F30A5C31-858F-41AD-A5EA-17C732296534}"/>
    <cellStyle name="Normal 8 3 8 6" xfId="5682" xr:uid="{00000000-0005-0000-0000-0000711C0000}"/>
    <cellStyle name="Normal 8 3 8 6 2" xfId="13770" xr:uid="{57644AD9-A222-4688-94B9-40CDBA1945D3}"/>
    <cellStyle name="Normal 8 3 8 6 2 2" xfId="29946" xr:uid="{8B399017-53B2-42CB-8C91-F51222DD4D52}"/>
    <cellStyle name="Normal 8 3 8 6 3" xfId="21858" xr:uid="{18948318-F0F7-4FE4-AB18-C7A95A39503E}"/>
    <cellStyle name="Normal 8 3 8 7" xfId="8380" xr:uid="{8B8E874A-3C99-418B-A567-7D98915B8744}"/>
    <cellStyle name="Normal 8 3 8 7 2" xfId="24556" xr:uid="{645A2E21-B0F4-494C-B17E-3A80DCDCBCA3}"/>
    <cellStyle name="Normal 8 3 8 8" xfId="16468" xr:uid="{C7721FFB-1ACA-46D4-B36E-4035AF0772F7}"/>
    <cellStyle name="Normal 8 3 9" xfId="304" xr:uid="{00000000-0005-0000-0000-0000721C0000}"/>
    <cellStyle name="Normal 8 3 9 2" xfId="669" xr:uid="{00000000-0005-0000-0000-0000731C0000}"/>
    <cellStyle name="Normal 8 3 9 2 2" xfId="1344" xr:uid="{00000000-0005-0000-0000-0000741C0000}"/>
    <cellStyle name="Normal 8 3 9 2 2 2" xfId="2692" xr:uid="{00000000-0005-0000-0000-0000751C0000}"/>
    <cellStyle name="Normal 8 3 9 2 2 2 2" xfId="5388" xr:uid="{00000000-0005-0000-0000-0000761C0000}"/>
    <cellStyle name="Normal 8 3 9 2 2 2 2 2" xfId="13476" xr:uid="{73D06A15-E989-493E-9217-A50291839D71}"/>
    <cellStyle name="Normal 8 3 9 2 2 2 2 2 2" xfId="29652" xr:uid="{C639BB98-CE18-49DA-9A80-248E699EA9E7}"/>
    <cellStyle name="Normal 8 3 9 2 2 2 2 3" xfId="21564" xr:uid="{D72DF57D-4370-4BB9-A613-A662DF366451}"/>
    <cellStyle name="Normal 8 3 9 2 2 2 3" xfId="8082" xr:uid="{00000000-0005-0000-0000-0000771C0000}"/>
    <cellStyle name="Normal 8 3 9 2 2 2 3 2" xfId="16170" xr:uid="{0ED3DF44-65E6-47F1-B384-1B8C2323C5FF}"/>
    <cellStyle name="Normal 8 3 9 2 2 2 3 2 2" xfId="32346" xr:uid="{6680D9A9-AD8E-402C-945A-EBAFFAEC2117}"/>
    <cellStyle name="Normal 8 3 9 2 2 2 3 3" xfId="24258" xr:uid="{3D5D5283-17E6-4102-9FD6-14B8A16C98BE}"/>
    <cellStyle name="Normal 8 3 9 2 2 2 4" xfId="10780" xr:uid="{2FE68762-E490-470E-95D3-81E7F402F5CA}"/>
    <cellStyle name="Normal 8 3 9 2 2 2 4 2" xfId="26956" xr:uid="{DE1D21BF-F460-4E34-A2E5-8AA625783BA6}"/>
    <cellStyle name="Normal 8 3 9 2 2 2 5" xfId="18868" xr:uid="{EA28B475-D011-467C-8AF0-E33864A7613B}"/>
    <cellStyle name="Normal 8 3 9 2 2 3" xfId="4041" xr:uid="{00000000-0005-0000-0000-0000781C0000}"/>
    <cellStyle name="Normal 8 3 9 2 2 3 2" xfId="12129" xr:uid="{BDB02F6D-9389-4954-9BE3-8E040F8DA152}"/>
    <cellStyle name="Normal 8 3 9 2 2 3 2 2" xfId="28305" xr:uid="{E8CE24BB-AC6B-48EB-A559-3881006573C9}"/>
    <cellStyle name="Normal 8 3 9 2 2 3 3" xfId="20217" xr:uid="{E05E97A1-A9B4-43EF-A88C-B8055796EDB2}"/>
    <cellStyle name="Normal 8 3 9 2 2 4" xfId="6735" xr:uid="{00000000-0005-0000-0000-0000791C0000}"/>
    <cellStyle name="Normal 8 3 9 2 2 4 2" xfId="14823" xr:uid="{79AA0122-B35C-45AD-B317-9F217612108B}"/>
    <cellStyle name="Normal 8 3 9 2 2 4 2 2" xfId="30999" xr:uid="{D169F3A2-FA1A-4FD8-9EDA-E558DE4702C9}"/>
    <cellStyle name="Normal 8 3 9 2 2 4 3" xfId="22911" xr:uid="{B47A4EB6-73FE-4D28-8D21-98F095642495}"/>
    <cellStyle name="Normal 8 3 9 2 2 5" xfId="9433" xr:uid="{12E08F7B-00B2-4320-91DF-38EAF67ABEE2}"/>
    <cellStyle name="Normal 8 3 9 2 2 5 2" xfId="25609" xr:uid="{D18D465D-2D97-4318-91CB-953E4FA4FDA0}"/>
    <cellStyle name="Normal 8 3 9 2 2 6" xfId="17521" xr:uid="{4E147CDC-628C-40E4-992D-6BEFC5F69B29}"/>
    <cellStyle name="Normal 8 3 9 2 3" xfId="2020" xr:uid="{00000000-0005-0000-0000-00007A1C0000}"/>
    <cellStyle name="Normal 8 3 9 2 3 2" xfId="4716" xr:uid="{00000000-0005-0000-0000-00007B1C0000}"/>
    <cellStyle name="Normal 8 3 9 2 3 2 2" xfId="12804" xr:uid="{87826FBE-6951-4AE0-AD02-351DFCCB52E7}"/>
    <cellStyle name="Normal 8 3 9 2 3 2 2 2" xfId="28980" xr:uid="{14A0554F-7914-4A1D-AF77-9EBE9E973B9D}"/>
    <cellStyle name="Normal 8 3 9 2 3 2 3" xfId="20892" xr:uid="{0593C22F-895A-4F07-B0DF-D3078CEF3557}"/>
    <cellStyle name="Normal 8 3 9 2 3 3" xfId="7410" xr:uid="{00000000-0005-0000-0000-00007C1C0000}"/>
    <cellStyle name="Normal 8 3 9 2 3 3 2" xfId="15498" xr:uid="{F67E73EE-EDA3-40B2-986B-27E7A09AF93B}"/>
    <cellStyle name="Normal 8 3 9 2 3 3 2 2" xfId="31674" xr:uid="{424AEA0B-E9B6-4D76-8B6F-56008A682528}"/>
    <cellStyle name="Normal 8 3 9 2 3 3 3" xfId="23586" xr:uid="{A2FA6782-9C8C-4688-A8A8-FE3CA221215A}"/>
    <cellStyle name="Normal 8 3 9 2 3 4" xfId="10108" xr:uid="{FDDD8F7F-9819-445F-A0B9-7AB4C70452B1}"/>
    <cellStyle name="Normal 8 3 9 2 3 4 2" xfId="26284" xr:uid="{536B193F-6923-4A86-8C8A-ED8BECA02589}"/>
    <cellStyle name="Normal 8 3 9 2 3 5" xfId="18196" xr:uid="{74B5396F-BF4B-47C5-9D52-F5C42026FC00}"/>
    <cellStyle name="Normal 8 3 9 2 4" xfId="3369" xr:uid="{00000000-0005-0000-0000-00007D1C0000}"/>
    <cellStyle name="Normal 8 3 9 2 4 2" xfId="11457" xr:uid="{83110165-CB0D-4C5F-9F86-69F6A3C73C2E}"/>
    <cellStyle name="Normal 8 3 9 2 4 2 2" xfId="27633" xr:uid="{F8380EE7-839C-433B-BE1F-1D6E6A8A9EE7}"/>
    <cellStyle name="Normal 8 3 9 2 4 3" xfId="19545" xr:uid="{41F57C00-46A3-4549-946D-9CA9862D00B8}"/>
    <cellStyle name="Normal 8 3 9 2 5" xfId="6063" xr:uid="{00000000-0005-0000-0000-00007E1C0000}"/>
    <cellStyle name="Normal 8 3 9 2 5 2" xfId="14151" xr:uid="{A8AF712C-0EFC-48E9-9417-F92ED67F55E7}"/>
    <cellStyle name="Normal 8 3 9 2 5 2 2" xfId="30327" xr:uid="{893DBCD9-51F2-4E88-83FF-0307D6013E1D}"/>
    <cellStyle name="Normal 8 3 9 2 5 3" xfId="22239" xr:uid="{02E11466-9C2E-4009-8287-DDA187898892}"/>
    <cellStyle name="Normal 8 3 9 2 6" xfId="8761" xr:uid="{4A1F766A-11EB-4A20-B93E-557780E949A0}"/>
    <cellStyle name="Normal 8 3 9 2 6 2" xfId="24937" xr:uid="{88DDF44B-AA65-469D-9034-C60FA9F8322D}"/>
    <cellStyle name="Normal 8 3 9 2 7" xfId="16849" xr:uid="{89BE93EA-A55B-43C5-B39C-4E33F70F9D8E}"/>
    <cellStyle name="Normal 8 3 9 3" xfId="1008" xr:uid="{00000000-0005-0000-0000-00007F1C0000}"/>
    <cellStyle name="Normal 8 3 9 3 2" xfId="2356" xr:uid="{00000000-0005-0000-0000-0000801C0000}"/>
    <cellStyle name="Normal 8 3 9 3 2 2" xfId="5052" xr:uid="{00000000-0005-0000-0000-0000811C0000}"/>
    <cellStyle name="Normal 8 3 9 3 2 2 2" xfId="13140" xr:uid="{4EC069ED-6DD0-4B57-AA50-35779C53A0C2}"/>
    <cellStyle name="Normal 8 3 9 3 2 2 2 2" xfId="29316" xr:uid="{285D4BB3-DDAF-4005-A22E-6DFAE852D80F}"/>
    <cellStyle name="Normal 8 3 9 3 2 2 3" xfId="21228" xr:uid="{23D3D266-C7D2-4396-A812-EFCD84623799}"/>
    <cellStyle name="Normal 8 3 9 3 2 3" xfId="7746" xr:uid="{00000000-0005-0000-0000-0000821C0000}"/>
    <cellStyle name="Normal 8 3 9 3 2 3 2" xfId="15834" xr:uid="{43813C7D-3337-4713-9DFE-CE0DD2A657D9}"/>
    <cellStyle name="Normal 8 3 9 3 2 3 2 2" xfId="32010" xr:uid="{E16EC802-C37C-45CE-993C-21238ED120F0}"/>
    <cellStyle name="Normal 8 3 9 3 2 3 3" xfId="23922" xr:uid="{DB166CE0-7C58-483F-AD1B-FE75D73046F8}"/>
    <cellStyle name="Normal 8 3 9 3 2 4" xfId="10444" xr:uid="{F153A689-FB81-4453-A98D-4A1724EBE3A8}"/>
    <cellStyle name="Normal 8 3 9 3 2 4 2" xfId="26620" xr:uid="{9CC5B263-A301-4800-84D2-F3E62D1C689C}"/>
    <cellStyle name="Normal 8 3 9 3 2 5" xfId="18532" xr:uid="{FE824719-C8A1-4A95-A4CF-A4EC05A7F0CD}"/>
    <cellStyle name="Normal 8 3 9 3 3" xfId="3705" xr:uid="{00000000-0005-0000-0000-0000831C0000}"/>
    <cellStyle name="Normal 8 3 9 3 3 2" xfId="11793" xr:uid="{4A9161CE-2BDB-4B86-A8DB-A08E3001D2DE}"/>
    <cellStyle name="Normal 8 3 9 3 3 2 2" xfId="27969" xr:uid="{98DA6C85-26EF-4AFA-AFFD-EF0C51E0C24A}"/>
    <cellStyle name="Normal 8 3 9 3 3 3" xfId="19881" xr:uid="{D9BA63D7-8138-4AAD-BEC9-AC2AA703B3D5}"/>
    <cellStyle name="Normal 8 3 9 3 4" xfId="6399" xr:uid="{00000000-0005-0000-0000-0000841C0000}"/>
    <cellStyle name="Normal 8 3 9 3 4 2" xfId="14487" xr:uid="{AF7E93A7-8BC7-4116-8391-D287A0468BD9}"/>
    <cellStyle name="Normal 8 3 9 3 4 2 2" xfId="30663" xr:uid="{5383FE6C-AF0F-414E-96D7-1D269597E236}"/>
    <cellStyle name="Normal 8 3 9 3 4 3" xfId="22575" xr:uid="{B362DE95-FB0C-42F1-90A9-17AC14116742}"/>
    <cellStyle name="Normal 8 3 9 3 5" xfId="9097" xr:uid="{D42D2611-AB98-43EE-8781-C09A68E59AAF}"/>
    <cellStyle name="Normal 8 3 9 3 5 2" xfId="25273" xr:uid="{5E6657F8-3593-46EB-A2B0-AE4EB3BD8EEB}"/>
    <cellStyle name="Normal 8 3 9 3 6" xfId="17185" xr:uid="{9E99ADB1-743A-45D9-9244-BD3628D72223}"/>
    <cellStyle name="Normal 8 3 9 4" xfId="1684" xr:uid="{00000000-0005-0000-0000-0000851C0000}"/>
    <cellStyle name="Normal 8 3 9 4 2" xfId="4380" xr:uid="{00000000-0005-0000-0000-0000861C0000}"/>
    <cellStyle name="Normal 8 3 9 4 2 2" xfId="12468" xr:uid="{852080AD-E51C-4C0B-890E-7405B1C633EE}"/>
    <cellStyle name="Normal 8 3 9 4 2 2 2" xfId="28644" xr:uid="{805D49C3-3D8D-4EC9-837C-17099CFFE055}"/>
    <cellStyle name="Normal 8 3 9 4 2 3" xfId="20556" xr:uid="{FDDD19BB-D90B-446F-9B84-C5916B659372}"/>
    <cellStyle name="Normal 8 3 9 4 3" xfId="7074" xr:uid="{00000000-0005-0000-0000-0000871C0000}"/>
    <cellStyle name="Normal 8 3 9 4 3 2" xfId="15162" xr:uid="{A49A303D-6117-4BEA-93B6-A2D8ABD69F2D}"/>
    <cellStyle name="Normal 8 3 9 4 3 2 2" xfId="31338" xr:uid="{D1B033CD-2D96-487F-ABCA-379AF14BB242}"/>
    <cellStyle name="Normal 8 3 9 4 3 3" xfId="23250" xr:uid="{037FEF7D-D89A-4770-B117-B3F7E89B5CD7}"/>
    <cellStyle name="Normal 8 3 9 4 4" xfId="9772" xr:uid="{588AFBFE-9C22-4F4F-A65C-CAD92D7E9037}"/>
    <cellStyle name="Normal 8 3 9 4 4 2" xfId="25948" xr:uid="{550323B1-548E-40A6-A3B3-6674298AFA18}"/>
    <cellStyle name="Normal 8 3 9 4 5" xfId="17860" xr:uid="{B99C16E5-6200-4CB8-8566-5A9EC343E457}"/>
    <cellStyle name="Normal 8 3 9 5" xfId="3033" xr:uid="{00000000-0005-0000-0000-0000881C0000}"/>
    <cellStyle name="Normal 8 3 9 5 2" xfId="11121" xr:uid="{B3FD4CEE-5A1A-4C0B-AAF6-E3452DE0A2BE}"/>
    <cellStyle name="Normal 8 3 9 5 2 2" xfId="27297" xr:uid="{4417A9DC-99C4-436B-BE1C-796FE5B131CE}"/>
    <cellStyle name="Normal 8 3 9 5 3" xfId="19209" xr:uid="{85B353AD-978C-4F61-8F59-3B1FA4C1C856}"/>
    <cellStyle name="Normal 8 3 9 6" xfId="5727" xr:uid="{00000000-0005-0000-0000-0000891C0000}"/>
    <cellStyle name="Normal 8 3 9 6 2" xfId="13815" xr:uid="{799A105A-2EED-49C5-951E-0572983F83AD}"/>
    <cellStyle name="Normal 8 3 9 6 2 2" xfId="29991" xr:uid="{A2CFB081-5CA8-49F9-8D50-C70CA4556DCF}"/>
    <cellStyle name="Normal 8 3 9 6 3" xfId="21903" xr:uid="{473B0E33-F350-4C87-BD82-15E38585BD57}"/>
    <cellStyle name="Normal 8 3 9 7" xfId="8425" xr:uid="{7FC52F36-D19B-4D5E-A8F6-52623B20F122}"/>
    <cellStyle name="Normal 8 3 9 7 2" xfId="24601" xr:uid="{84151B33-5EFD-4795-8F86-4E0A1C1B116D}"/>
    <cellStyle name="Normal 8 3 9 8" xfId="16513" xr:uid="{5F15C812-2079-4826-BE93-8D61721F3869}"/>
    <cellStyle name="Normal 8 4" xfId="45" xr:uid="{00000000-0005-0000-0000-00008A1C0000}"/>
    <cellStyle name="Normal 8 4 10" xfId="310" xr:uid="{00000000-0005-0000-0000-00008B1C0000}"/>
    <cellStyle name="Normal 8 4 10 2" xfId="674" xr:uid="{00000000-0005-0000-0000-00008C1C0000}"/>
    <cellStyle name="Normal 8 4 10 2 2" xfId="1349" xr:uid="{00000000-0005-0000-0000-00008D1C0000}"/>
    <cellStyle name="Normal 8 4 10 2 2 2" xfId="2697" xr:uid="{00000000-0005-0000-0000-00008E1C0000}"/>
    <cellStyle name="Normal 8 4 10 2 2 2 2" xfId="5393" xr:uid="{00000000-0005-0000-0000-00008F1C0000}"/>
    <cellStyle name="Normal 8 4 10 2 2 2 2 2" xfId="13481" xr:uid="{8085BBD2-27F6-4076-9906-E7E05D2BACDF}"/>
    <cellStyle name="Normal 8 4 10 2 2 2 2 2 2" xfId="29657" xr:uid="{FFC0ACFE-213E-4EB6-8727-481D16CE6E03}"/>
    <cellStyle name="Normal 8 4 10 2 2 2 2 3" xfId="21569" xr:uid="{B366AF94-CC2D-4796-825A-E1A2D03BF65A}"/>
    <cellStyle name="Normal 8 4 10 2 2 2 3" xfId="8087" xr:uid="{00000000-0005-0000-0000-0000901C0000}"/>
    <cellStyle name="Normal 8 4 10 2 2 2 3 2" xfId="16175" xr:uid="{CD46EAF4-D97D-462D-A138-F004F5AAD410}"/>
    <cellStyle name="Normal 8 4 10 2 2 2 3 2 2" xfId="32351" xr:uid="{C1E38DB3-55DC-4372-9BC6-04B1249DA903}"/>
    <cellStyle name="Normal 8 4 10 2 2 2 3 3" xfId="24263" xr:uid="{35BC91BD-81C1-46B9-8163-5222B6C880D3}"/>
    <cellStyle name="Normal 8 4 10 2 2 2 4" xfId="10785" xr:uid="{7905F1B3-FA9E-4C76-A79A-D87DB5837F7F}"/>
    <cellStyle name="Normal 8 4 10 2 2 2 4 2" xfId="26961" xr:uid="{99369BF5-0CA1-4555-8D06-C57871B296F8}"/>
    <cellStyle name="Normal 8 4 10 2 2 2 5" xfId="18873" xr:uid="{DDDB93F8-2F0E-4456-92E7-DD3869614C48}"/>
    <cellStyle name="Normal 8 4 10 2 2 3" xfId="4046" xr:uid="{00000000-0005-0000-0000-0000911C0000}"/>
    <cellStyle name="Normal 8 4 10 2 2 3 2" xfId="12134" xr:uid="{311E3CF9-7847-41E5-8615-23ED84270BE2}"/>
    <cellStyle name="Normal 8 4 10 2 2 3 2 2" xfId="28310" xr:uid="{3D54871A-B8F5-4678-855C-4073104CA07A}"/>
    <cellStyle name="Normal 8 4 10 2 2 3 3" xfId="20222" xr:uid="{2A2F77D2-E419-4324-A470-43999E3D1094}"/>
    <cellStyle name="Normal 8 4 10 2 2 4" xfId="6740" xr:uid="{00000000-0005-0000-0000-0000921C0000}"/>
    <cellStyle name="Normal 8 4 10 2 2 4 2" xfId="14828" xr:uid="{4A95714C-5E78-4356-9F6B-47D8EBFDECC7}"/>
    <cellStyle name="Normal 8 4 10 2 2 4 2 2" xfId="31004" xr:uid="{32A9F733-FDC1-494E-9647-F5C1BC1ECE14}"/>
    <cellStyle name="Normal 8 4 10 2 2 4 3" xfId="22916" xr:uid="{45A43153-2692-40B1-BE62-C604B3868AD0}"/>
    <cellStyle name="Normal 8 4 10 2 2 5" xfId="9438" xr:uid="{6493FA5E-5147-43FB-B38F-68974DDDD466}"/>
    <cellStyle name="Normal 8 4 10 2 2 5 2" xfId="25614" xr:uid="{0F064D0C-5A0D-4339-8DB5-9CE171121D2B}"/>
    <cellStyle name="Normal 8 4 10 2 2 6" xfId="17526" xr:uid="{096CF5D5-799B-4BF3-A62E-F990EB639A7A}"/>
    <cellStyle name="Normal 8 4 10 2 3" xfId="2025" xr:uid="{00000000-0005-0000-0000-0000931C0000}"/>
    <cellStyle name="Normal 8 4 10 2 3 2" xfId="4721" xr:uid="{00000000-0005-0000-0000-0000941C0000}"/>
    <cellStyle name="Normal 8 4 10 2 3 2 2" xfId="12809" xr:uid="{83178885-F083-41AE-9E9D-BA71C4FF2D9C}"/>
    <cellStyle name="Normal 8 4 10 2 3 2 2 2" xfId="28985" xr:uid="{ACD88635-1E6A-450E-BB5B-EEA589DE40D9}"/>
    <cellStyle name="Normal 8 4 10 2 3 2 3" xfId="20897" xr:uid="{DE58590E-0605-4F84-A33B-AC8C3A3F90B7}"/>
    <cellStyle name="Normal 8 4 10 2 3 3" xfId="7415" xr:uid="{00000000-0005-0000-0000-0000951C0000}"/>
    <cellStyle name="Normal 8 4 10 2 3 3 2" xfId="15503" xr:uid="{FE162082-E857-4859-83EE-A754D9D20B1D}"/>
    <cellStyle name="Normal 8 4 10 2 3 3 2 2" xfId="31679" xr:uid="{852FB703-BD6E-4FBC-AC92-92CCEF9F8361}"/>
    <cellStyle name="Normal 8 4 10 2 3 3 3" xfId="23591" xr:uid="{1093DEDA-CD3F-4F6B-9BF8-6DDB71AC3AAF}"/>
    <cellStyle name="Normal 8 4 10 2 3 4" xfId="10113" xr:uid="{B8B76C56-977E-47AD-AC09-ECBB9BDE6CC4}"/>
    <cellStyle name="Normal 8 4 10 2 3 4 2" xfId="26289" xr:uid="{A6255FED-B5D6-4A6F-876A-DBFE243506EF}"/>
    <cellStyle name="Normal 8 4 10 2 3 5" xfId="18201" xr:uid="{0447E018-38CD-4D6B-AE4F-8E5E701A92FD}"/>
    <cellStyle name="Normal 8 4 10 2 4" xfId="3374" xr:uid="{00000000-0005-0000-0000-0000961C0000}"/>
    <cellStyle name="Normal 8 4 10 2 4 2" xfId="11462" xr:uid="{E361E3A3-A3BB-4AE9-B8EA-28DBAB78BCBC}"/>
    <cellStyle name="Normal 8 4 10 2 4 2 2" xfId="27638" xr:uid="{D2AB85A2-427F-4D03-BC71-236625663272}"/>
    <cellStyle name="Normal 8 4 10 2 4 3" xfId="19550" xr:uid="{2AB7562B-4E3B-4533-ABAA-B43C43BDEE4B}"/>
    <cellStyle name="Normal 8 4 10 2 5" xfId="6068" xr:uid="{00000000-0005-0000-0000-0000971C0000}"/>
    <cellStyle name="Normal 8 4 10 2 5 2" xfId="14156" xr:uid="{AE4ADD53-F3E0-4DC2-AABD-2481CA6CDD4D}"/>
    <cellStyle name="Normal 8 4 10 2 5 2 2" xfId="30332" xr:uid="{ADED6EB5-E69B-4188-809F-C90E2669278F}"/>
    <cellStyle name="Normal 8 4 10 2 5 3" xfId="22244" xr:uid="{21A8E9E9-1E1C-46BB-90C6-E2AE446CE30D}"/>
    <cellStyle name="Normal 8 4 10 2 6" xfId="8766" xr:uid="{79B56AEB-CCC1-48C7-9574-9FF915993AA2}"/>
    <cellStyle name="Normal 8 4 10 2 6 2" xfId="24942" xr:uid="{65ABE947-E388-422A-8767-5924B7008D03}"/>
    <cellStyle name="Normal 8 4 10 2 7" xfId="16854" xr:uid="{D3A740E8-592A-4506-A532-4537CDA95752}"/>
    <cellStyle name="Normal 8 4 10 3" xfId="1013" xr:uid="{00000000-0005-0000-0000-0000981C0000}"/>
    <cellStyle name="Normal 8 4 10 3 2" xfId="2361" xr:uid="{00000000-0005-0000-0000-0000991C0000}"/>
    <cellStyle name="Normal 8 4 10 3 2 2" xfId="5057" xr:uid="{00000000-0005-0000-0000-00009A1C0000}"/>
    <cellStyle name="Normal 8 4 10 3 2 2 2" xfId="13145" xr:uid="{7449F4E6-6101-491D-9505-FD9694E1B2BC}"/>
    <cellStyle name="Normal 8 4 10 3 2 2 2 2" xfId="29321" xr:uid="{6DCD2C63-1754-40B6-9AA4-B0B6893E31B1}"/>
    <cellStyle name="Normal 8 4 10 3 2 2 3" xfId="21233" xr:uid="{B3B5BB8D-F8D6-4C75-9957-6EB1A2DC7EEE}"/>
    <cellStyle name="Normal 8 4 10 3 2 3" xfId="7751" xr:uid="{00000000-0005-0000-0000-00009B1C0000}"/>
    <cellStyle name="Normal 8 4 10 3 2 3 2" xfId="15839" xr:uid="{88CC3875-EF57-4A74-AEA1-65E1DCEEE36D}"/>
    <cellStyle name="Normal 8 4 10 3 2 3 2 2" xfId="32015" xr:uid="{41DC13DF-C7FB-41B7-BECD-EC22172880B6}"/>
    <cellStyle name="Normal 8 4 10 3 2 3 3" xfId="23927" xr:uid="{D1B84E00-C0A3-41D8-A714-A69AB8EC2BC1}"/>
    <cellStyle name="Normal 8 4 10 3 2 4" xfId="10449" xr:uid="{F3FCEF6C-0791-4C24-A600-71D745D3A0BD}"/>
    <cellStyle name="Normal 8 4 10 3 2 4 2" xfId="26625" xr:uid="{0EF9F598-7F34-4D41-A3FF-6154DCB56989}"/>
    <cellStyle name="Normal 8 4 10 3 2 5" xfId="18537" xr:uid="{97ED6BB0-9F75-4895-942A-DC0ACB6822FE}"/>
    <cellStyle name="Normal 8 4 10 3 3" xfId="3710" xr:uid="{00000000-0005-0000-0000-00009C1C0000}"/>
    <cellStyle name="Normal 8 4 10 3 3 2" xfId="11798" xr:uid="{740B7258-A6B1-4FD0-B7CF-BF6490576D44}"/>
    <cellStyle name="Normal 8 4 10 3 3 2 2" xfId="27974" xr:uid="{CF995200-F95E-46B1-9FFC-EB883634D7F0}"/>
    <cellStyle name="Normal 8 4 10 3 3 3" xfId="19886" xr:uid="{81B227B6-34F2-4018-9932-13E2D65D7476}"/>
    <cellStyle name="Normal 8 4 10 3 4" xfId="6404" xr:uid="{00000000-0005-0000-0000-00009D1C0000}"/>
    <cellStyle name="Normal 8 4 10 3 4 2" xfId="14492" xr:uid="{44A3B30F-E290-4C41-A2C7-72BAC515ED4C}"/>
    <cellStyle name="Normal 8 4 10 3 4 2 2" xfId="30668" xr:uid="{E28CF91A-2857-4C1D-9AB9-F3C343BF76ED}"/>
    <cellStyle name="Normal 8 4 10 3 4 3" xfId="22580" xr:uid="{BFFEF07D-D48D-4FFB-9F05-B647F4DBACC7}"/>
    <cellStyle name="Normal 8 4 10 3 5" xfId="9102" xr:uid="{D847AFCE-D95A-480E-A520-E02E8C537C15}"/>
    <cellStyle name="Normal 8 4 10 3 5 2" xfId="25278" xr:uid="{2D8C1DC5-606C-4160-B18C-7CE916609E98}"/>
    <cellStyle name="Normal 8 4 10 3 6" xfId="17190" xr:uid="{02313FEB-7733-4329-971C-183BA00C87F2}"/>
    <cellStyle name="Normal 8 4 10 4" xfId="1689" xr:uid="{00000000-0005-0000-0000-00009E1C0000}"/>
    <cellStyle name="Normal 8 4 10 4 2" xfId="4385" xr:uid="{00000000-0005-0000-0000-00009F1C0000}"/>
    <cellStyle name="Normal 8 4 10 4 2 2" xfId="12473" xr:uid="{E16F83C8-3274-4776-AFFE-3D6249FC8B56}"/>
    <cellStyle name="Normal 8 4 10 4 2 2 2" xfId="28649" xr:uid="{4B9E6E4C-B471-4209-8BE8-30B98E71EBA2}"/>
    <cellStyle name="Normal 8 4 10 4 2 3" xfId="20561" xr:uid="{EE57DA8E-ABD3-47B5-86A2-EC084D4D48CD}"/>
    <cellStyle name="Normal 8 4 10 4 3" xfId="7079" xr:uid="{00000000-0005-0000-0000-0000A01C0000}"/>
    <cellStyle name="Normal 8 4 10 4 3 2" xfId="15167" xr:uid="{9B862616-6AFA-400D-881A-7D5379B75861}"/>
    <cellStyle name="Normal 8 4 10 4 3 2 2" xfId="31343" xr:uid="{CA2163E1-7A59-4659-8B83-84EFEC797DDF}"/>
    <cellStyle name="Normal 8 4 10 4 3 3" xfId="23255" xr:uid="{105C6C34-527F-4292-8962-82D1184247E8}"/>
    <cellStyle name="Normal 8 4 10 4 4" xfId="9777" xr:uid="{E9D77F0C-B3F8-4B31-83DB-4CF0D6A8477D}"/>
    <cellStyle name="Normal 8 4 10 4 4 2" xfId="25953" xr:uid="{2F905B00-0809-425C-9B2C-342C05EA29BC}"/>
    <cellStyle name="Normal 8 4 10 4 5" xfId="17865" xr:uid="{C16DDF7A-AA9A-4BB4-B834-852077E01C84}"/>
    <cellStyle name="Normal 8 4 10 5" xfId="3038" xr:uid="{00000000-0005-0000-0000-0000A11C0000}"/>
    <cellStyle name="Normal 8 4 10 5 2" xfId="11126" xr:uid="{5A64CE8C-F318-4358-8887-BED8B6A24EE1}"/>
    <cellStyle name="Normal 8 4 10 5 2 2" xfId="27302" xr:uid="{85DF7471-F41B-4987-B6B7-085B42441413}"/>
    <cellStyle name="Normal 8 4 10 5 3" xfId="19214" xr:uid="{98166C7B-D42B-4378-87F1-9E5839C1B823}"/>
    <cellStyle name="Normal 8 4 10 6" xfId="5732" xr:uid="{00000000-0005-0000-0000-0000A21C0000}"/>
    <cellStyle name="Normal 8 4 10 6 2" xfId="13820" xr:uid="{783FFEF7-0D4B-47B4-BE34-C4EECCA80D95}"/>
    <cellStyle name="Normal 8 4 10 6 2 2" xfId="29996" xr:uid="{B46397FB-FA88-45D0-9CE7-1D52B64D6751}"/>
    <cellStyle name="Normal 8 4 10 6 3" xfId="21908" xr:uid="{F4BEA10E-CF80-46EF-AA67-EC7216F850FF}"/>
    <cellStyle name="Normal 8 4 10 7" xfId="8430" xr:uid="{F77989A8-7813-4DE8-8B12-0DEBFBC0C4B0}"/>
    <cellStyle name="Normal 8 4 10 7 2" xfId="24606" xr:uid="{1B105CAE-3D32-4151-91D2-E7701AB3E18E}"/>
    <cellStyle name="Normal 8 4 10 8" xfId="16518" xr:uid="{C6AE9CAA-30B0-4D98-AB40-30934FC0441B}"/>
    <cellStyle name="Normal 8 4 11" xfId="361" xr:uid="{00000000-0005-0000-0000-0000A31C0000}"/>
    <cellStyle name="Normal 8 4 11 2" xfId="715" xr:uid="{00000000-0005-0000-0000-0000A41C0000}"/>
    <cellStyle name="Normal 8 4 11 2 2" xfId="1390" xr:uid="{00000000-0005-0000-0000-0000A51C0000}"/>
    <cellStyle name="Normal 8 4 11 2 2 2" xfId="2738" xr:uid="{00000000-0005-0000-0000-0000A61C0000}"/>
    <cellStyle name="Normal 8 4 11 2 2 2 2" xfId="5434" xr:uid="{00000000-0005-0000-0000-0000A71C0000}"/>
    <cellStyle name="Normal 8 4 11 2 2 2 2 2" xfId="13522" xr:uid="{672C9B69-4881-476A-A176-206D40A75353}"/>
    <cellStyle name="Normal 8 4 11 2 2 2 2 2 2" xfId="29698" xr:uid="{833BC4E6-53B2-4B17-8793-E81A3011E337}"/>
    <cellStyle name="Normal 8 4 11 2 2 2 2 3" xfId="21610" xr:uid="{89F65F3D-1EE6-4E66-9857-95F4D7101866}"/>
    <cellStyle name="Normal 8 4 11 2 2 2 3" xfId="8128" xr:uid="{00000000-0005-0000-0000-0000A81C0000}"/>
    <cellStyle name="Normal 8 4 11 2 2 2 3 2" xfId="16216" xr:uid="{54FD019F-735A-4943-9E85-E4FC51A7A898}"/>
    <cellStyle name="Normal 8 4 11 2 2 2 3 2 2" xfId="32392" xr:uid="{1B2006B1-2DE9-40A8-AEA5-0AA3758A506E}"/>
    <cellStyle name="Normal 8 4 11 2 2 2 3 3" xfId="24304" xr:uid="{20CF2625-078F-48CA-A43A-3E94A9D964DB}"/>
    <cellStyle name="Normal 8 4 11 2 2 2 4" xfId="10826" xr:uid="{8B9453C3-081C-4690-98D6-067C488EDE93}"/>
    <cellStyle name="Normal 8 4 11 2 2 2 4 2" xfId="27002" xr:uid="{28BFFF37-F8F6-400C-904A-9A80B558D85A}"/>
    <cellStyle name="Normal 8 4 11 2 2 2 5" xfId="18914" xr:uid="{B3D6313F-1EAD-4EB6-8315-88B5EEE8BFE4}"/>
    <cellStyle name="Normal 8 4 11 2 2 3" xfId="4087" xr:uid="{00000000-0005-0000-0000-0000A91C0000}"/>
    <cellStyle name="Normal 8 4 11 2 2 3 2" xfId="12175" xr:uid="{6A541F69-44F3-4CB1-AFB8-5D123E0DB543}"/>
    <cellStyle name="Normal 8 4 11 2 2 3 2 2" xfId="28351" xr:uid="{C78430F2-8FA7-4F4A-BF39-066F4BC27ADA}"/>
    <cellStyle name="Normal 8 4 11 2 2 3 3" xfId="20263" xr:uid="{58135FB9-F0BF-4735-8377-2464E459D096}"/>
    <cellStyle name="Normal 8 4 11 2 2 4" xfId="6781" xr:uid="{00000000-0005-0000-0000-0000AA1C0000}"/>
    <cellStyle name="Normal 8 4 11 2 2 4 2" xfId="14869" xr:uid="{580FF3AB-8F13-4FFC-B9A7-E6F7D2B67627}"/>
    <cellStyle name="Normal 8 4 11 2 2 4 2 2" xfId="31045" xr:uid="{E8D38ABA-7E93-44D0-B4B7-87B4C18896F1}"/>
    <cellStyle name="Normal 8 4 11 2 2 4 3" xfId="22957" xr:uid="{D555F2ED-4348-403E-B35F-A705DFE2EBB3}"/>
    <cellStyle name="Normal 8 4 11 2 2 5" xfId="9479" xr:uid="{9C7E9C44-1FBF-411A-B4C5-B69A97F14EC1}"/>
    <cellStyle name="Normal 8 4 11 2 2 5 2" xfId="25655" xr:uid="{70C3C090-02B7-4027-AF04-F80208EEDBB1}"/>
    <cellStyle name="Normal 8 4 11 2 2 6" xfId="17567" xr:uid="{6E7DC728-7099-4A84-B59C-684900FE8EFC}"/>
    <cellStyle name="Normal 8 4 11 2 3" xfId="2066" xr:uid="{00000000-0005-0000-0000-0000AB1C0000}"/>
    <cellStyle name="Normal 8 4 11 2 3 2" xfId="4762" xr:uid="{00000000-0005-0000-0000-0000AC1C0000}"/>
    <cellStyle name="Normal 8 4 11 2 3 2 2" xfId="12850" xr:uid="{3ED1D7DA-2D27-4619-B903-5BD6DB1FD28F}"/>
    <cellStyle name="Normal 8 4 11 2 3 2 2 2" xfId="29026" xr:uid="{CCE70562-1511-48B2-8932-9A68F02998CB}"/>
    <cellStyle name="Normal 8 4 11 2 3 2 3" xfId="20938" xr:uid="{DBE24BD7-C8E8-4BC9-B29C-6A3283695043}"/>
    <cellStyle name="Normal 8 4 11 2 3 3" xfId="7456" xr:uid="{00000000-0005-0000-0000-0000AD1C0000}"/>
    <cellStyle name="Normal 8 4 11 2 3 3 2" xfId="15544" xr:uid="{E3E2226F-C6D2-4A65-8F6E-455125054013}"/>
    <cellStyle name="Normal 8 4 11 2 3 3 2 2" xfId="31720" xr:uid="{51C98EFD-D6D0-448C-98BB-CC2322F0A6A6}"/>
    <cellStyle name="Normal 8 4 11 2 3 3 3" xfId="23632" xr:uid="{D9EE2369-8842-40ED-B691-2536C7E13B4B}"/>
    <cellStyle name="Normal 8 4 11 2 3 4" xfId="10154" xr:uid="{C6FFA42B-6218-41F6-B6D3-F05A468F0A36}"/>
    <cellStyle name="Normal 8 4 11 2 3 4 2" xfId="26330" xr:uid="{F76FBD53-31CE-49B0-BC47-E9669AAB09FB}"/>
    <cellStyle name="Normal 8 4 11 2 3 5" xfId="18242" xr:uid="{CA66A75B-D978-4BD8-B3DC-90155EE6F77F}"/>
    <cellStyle name="Normal 8 4 11 2 4" xfId="3415" xr:uid="{00000000-0005-0000-0000-0000AE1C0000}"/>
    <cellStyle name="Normal 8 4 11 2 4 2" xfId="11503" xr:uid="{3FF8024D-DD90-4334-8E25-2EFE57CEC2B4}"/>
    <cellStyle name="Normal 8 4 11 2 4 2 2" xfId="27679" xr:uid="{185291FB-A0AB-459B-AAB8-878FCF1EA23D}"/>
    <cellStyle name="Normal 8 4 11 2 4 3" xfId="19591" xr:uid="{CD2CD47D-036A-4206-B4CE-04BCBC5CC17B}"/>
    <cellStyle name="Normal 8 4 11 2 5" xfId="6109" xr:uid="{00000000-0005-0000-0000-0000AF1C0000}"/>
    <cellStyle name="Normal 8 4 11 2 5 2" xfId="14197" xr:uid="{8D369092-DC5B-408C-A489-893D25165B12}"/>
    <cellStyle name="Normal 8 4 11 2 5 2 2" xfId="30373" xr:uid="{48C88F26-D6A9-4972-864A-DF4255487C69}"/>
    <cellStyle name="Normal 8 4 11 2 5 3" xfId="22285" xr:uid="{27A2356F-F931-459D-A6F9-3173C1C33C95}"/>
    <cellStyle name="Normal 8 4 11 2 6" xfId="8807" xr:uid="{43E03583-D251-4834-AB45-25954EE02ABB}"/>
    <cellStyle name="Normal 8 4 11 2 6 2" xfId="24983" xr:uid="{DC8F5A0A-0FC9-4D63-8C32-16B436E83FE7}"/>
    <cellStyle name="Normal 8 4 11 2 7" xfId="16895" xr:uid="{3E04066F-371A-4AF4-93FF-B3D3E8A1AB37}"/>
    <cellStyle name="Normal 8 4 11 3" xfId="1054" xr:uid="{00000000-0005-0000-0000-0000B01C0000}"/>
    <cellStyle name="Normal 8 4 11 3 2" xfId="2402" xr:uid="{00000000-0005-0000-0000-0000B11C0000}"/>
    <cellStyle name="Normal 8 4 11 3 2 2" xfId="5098" xr:uid="{00000000-0005-0000-0000-0000B21C0000}"/>
    <cellStyle name="Normal 8 4 11 3 2 2 2" xfId="13186" xr:uid="{5B0E6464-804A-43AD-8684-B0BC39B9A0BB}"/>
    <cellStyle name="Normal 8 4 11 3 2 2 2 2" xfId="29362" xr:uid="{897B5D82-0F76-413D-B151-5FB594779A5F}"/>
    <cellStyle name="Normal 8 4 11 3 2 2 3" xfId="21274" xr:uid="{7DAD5270-29B5-4EDF-81E6-C5B8B44AD899}"/>
    <cellStyle name="Normal 8 4 11 3 2 3" xfId="7792" xr:uid="{00000000-0005-0000-0000-0000B31C0000}"/>
    <cellStyle name="Normal 8 4 11 3 2 3 2" xfId="15880" xr:uid="{723C1F1C-C9CE-4FEC-BB37-E81F09D651DE}"/>
    <cellStyle name="Normal 8 4 11 3 2 3 2 2" xfId="32056" xr:uid="{C5E37E83-F8CA-4582-B059-B59339D16126}"/>
    <cellStyle name="Normal 8 4 11 3 2 3 3" xfId="23968" xr:uid="{C6F8A09A-DF25-4E8F-B3BB-E739FCC670B5}"/>
    <cellStyle name="Normal 8 4 11 3 2 4" xfId="10490" xr:uid="{D0D2DE7B-F6D1-4470-92AA-F3793ED025D7}"/>
    <cellStyle name="Normal 8 4 11 3 2 4 2" xfId="26666" xr:uid="{BB2B0D11-488A-4DF4-ADEA-CB09B04E8378}"/>
    <cellStyle name="Normal 8 4 11 3 2 5" xfId="18578" xr:uid="{1AA7A3B1-53E6-47F3-BCC9-B6F2C75BC7C6}"/>
    <cellStyle name="Normal 8 4 11 3 3" xfId="3751" xr:uid="{00000000-0005-0000-0000-0000B41C0000}"/>
    <cellStyle name="Normal 8 4 11 3 3 2" xfId="11839" xr:uid="{810983C8-1B1B-474F-9F53-8DDF82987E9C}"/>
    <cellStyle name="Normal 8 4 11 3 3 2 2" xfId="28015" xr:uid="{EE52D149-7B6E-4E34-BCEB-46AE0780E111}"/>
    <cellStyle name="Normal 8 4 11 3 3 3" xfId="19927" xr:uid="{C2153A57-9635-4AA8-94D7-7DFF6255ACF3}"/>
    <cellStyle name="Normal 8 4 11 3 4" xfId="6445" xr:uid="{00000000-0005-0000-0000-0000B51C0000}"/>
    <cellStyle name="Normal 8 4 11 3 4 2" xfId="14533" xr:uid="{A40E3AC6-C961-4D6D-8352-02F4B99966FE}"/>
    <cellStyle name="Normal 8 4 11 3 4 2 2" xfId="30709" xr:uid="{10CA95D8-B524-41D9-902F-79620DF3E8EA}"/>
    <cellStyle name="Normal 8 4 11 3 4 3" xfId="22621" xr:uid="{CD6F18FE-8985-45E3-B537-82C9D4184AB9}"/>
    <cellStyle name="Normal 8 4 11 3 5" xfId="9143" xr:uid="{E6B0A2F1-FE51-41D5-8266-B3C7C26F343C}"/>
    <cellStyle name="Normal 8 4 11 3 5 2" xfId="25319" xr:uid="{F71ADBFA-3FA0-4C7B-BC5A-193FADAB281B}"/>
    <cellStyle name="Normal 8 4 11 3 6" xfId="17231" xr:uid="{4990AF83-13BF-460E-8732-1C2BD3690C38}"/>
    <cellStyle name="Normal 8 4 11 4" xfId="1730" xr:uid="{00000000-0005-0000-0000-0000B61C0000}"/>
    <cellStyle name="Normal 8 4 11 4 2" xfId="4426" xr:uid="{00000000-0005-0000-0000-0000B71C0000}"/>
    <cellStyle name="Normal 8 4 11 4 2 2" xfId="12514" xr:uid="{0224BB54-A24E-4D04-BEFF-D4E91B18BAEC}"/>
    <cellStyle name="Normal 8 4 11 4 2 2 2" xfId="28690" xr:uid="{4BE30AAA-4509-4196-B510-790CF2F59BCD}"/>
    <cellStyle name="Normal 8 4 11 4 2 3" xfId="20602" xr:uid="{B841F0F5-E174-4FBE-9AA3-A148C04CE6E5}"/>
    <cellStyle name="Normal 8 4 11 4 3" xfId="7120" xr:uid="{00000000-0005-0000-0000-0000B81C0000}"/>
    <cellStyle name="Normal 8 4 11 4 3 2" xfId="15208" xr:uid="{3DC280F8-760C-4EEE-8E0F-63CA822DC37F}"/>
    <cellStyle name="Normal 8 4 11 4 3 2 2" xfId="31384" xr:uid="{639B7B44-B818-45D0-A189-2DB90911FF5F}"/>
    <cellStyle name="Normal 8 4 11 4 3 3" xfId="23296" xr:uid="{61F50116-C0B0-4260-81EA-AA6A5277D6A9}"/>
    <cellStyle name="Normal 8 4 11 4 4" xfId="9818" xr:uid="{695891FF-79B5-42DB-BE7C-58008C3E04FD}"/>
    <cellStyle name="Normal 8 4 11 4 4 2" xfId="25994" xr:uid="{0F224610-3041-4A94-9C30-78572C2C76D3}"/>
    <cellStyle name="Normal 8 4 11 4 5" xfId="17906" xr:uid="{00C7D3B0-BC17-4BEE-88C5-2B97BF8499C7}"/>
    <cellStyle name="Normal 8 4 11 5" xfId="3079" xr:uid="{00000000-0005-0000-0000-0000B91C0000}"/>
    <cellStyle name="Normal 8 4 11 5 2" xfId="11167" xr:uid="{6700C2E4-A4B6-4783-B81E-3577275EA689}"/>
    <cellStyle name="Normal 8 4 11 5 2 2" xfId="27343" xr:uid="{7A53E916-4B2E-43DB-96BD-96B4A0C8C938}"/>
    <cellStyle name="Normal 8 4 11 5 3" xfId="19255" xr:uid="{0E5A2534-BBC8-44E3-B43E-20C01E520DD1}"/>
    <cellStyle name="Normal 8 4 11 6" xfId="5773" xr:uid="{00000000-0005-0000-0000-0000BA1C0000}"/>
    <cellStyle name="Normal 8 4 11 6 2" xfId="13861" xr:uid="{5ED94E5C-FC1D-4D98-B9E8-02CA22124788}"/>
    <cellStyle name="Normal 8 4 11 6 2 2" xfId="30037" xr:uid="{9A0A2DD8-54CF-4A9B-B1F6-7AA5871BA3F1}"/>
    <cellStyle name="Normal 8 4 11 6 3" xfId="21949" xr:uid="{5CC33425-56B1-42B7-A0D9-CB4144DCA4B8}"/>
    <cellStyle name="Normal 8 4 11 7" xfId="8471" xr:uid="{F5E6FE65-1439-4A5E-87D5-CA50DD2F47FD}"/>
    <cellStyle name="Normal 8 4 11 7 2" xfId="24647" xr:uid="{85C52F19-A407-46A3-99F9-34AB39438B45}"/>
    <cellStyle name="Normal 8 4 11 8" xfId="16559" xr:uid="{497D3A86-6403-4259-BAC3-2FFBC4DD737E}"/>
    <cellStyle name="Normal 8 4 12" xfId="383" xr:uid="{00000000-0005-0000-0000-0000BB1C0000}"/>
    <cellStyle name="Normal 8 4 12 2" xfId="735" xr:uid="{00000000-0005-0000-0000-0000BC1C0000}"/>
    <cellStyle name="Normal 8 4 12 2 2" xfId="1410" xr:uid="{00000000-0005-0000-0000-0000BD1C0000}"/>
    <cellStyle name="Normal 8 4 12 2 2 2" xfId="2758" xr:uid="{00000000-0005-0000-0000-0000BE1C0000}"/>
    <cellStyle name="Normal 8 4 12 2 2 2 2" xfId="5454" xr:uid="{00000000-0005-0000-0000-0000BF1C0000}"/>
    <cellStyle name="Normal 8 4 12 2 2 2 2 2" xfId="13542" xr:uid="{BC08D674-1FC2-4EF0-938F-7D1B9392B684}"/>
    <cellStyle name="Normal 8 4 12 2 2 2 2 2 2" xfId="29718" xr:uid="{03569399-D7DA-48F8-A2EC-2FCAF6EB3EA6}"/>
    <cellStyle name="Normal 8 4 12 2 2 2 2 3" xfId="21630" xr:uid="{608075C6-7131-40B6-B2CF-0E553997028B}"/>
    <cellStyle name="Normal 8 4 12 2 2 2 3" xfId="8148" xr:uid="{00000000-0005-0000-0000-0000C01C0000}"/>
    <cellStyle name="Normal 8 4 12 2 2 2 3 2" xfId="16236" xr:uid="{0BB270FD-DEC9-42D7-9750-3CFF0497B396}"/>
    <cellStyle name="Normal 8 4 12 2 2 2 3 2 2" xfId="32412" xr:uid="{8CC37DCD-8A04-43FE-A723-31D8D071357E}"/>
    <cellStyle name="Normal 8 4 12 2 2 2 3 3" xfId="24324" xr:uid="{825E6CF2-8F4F-446C-8CD0-FD311E9C0DFB}"/>
    <cellStyle name="Normal 8 4 12 2 2 2 4" xfId="10846" xr:uid="{EEB78924-E739-45BC-9B50-028A5E0E519A}"/>
    <cellStyle name="Normal 8 4 12 2 2 2 4 2" xfId="27022" xr:uid="{2D500529-F9D7-4E6B-A8CD-0517B524CEEF}"/>
    <cellStyle name="Normal 8 4 12 2 2 2 5" xfId="18934" xr:uid="{3FE09492-C6EB-4A48-BC89-0D0293BE3723}"/>
    <cellStyle name="Normal 8 4 12 2 2 3" xfId="4107" xr:uid="{00000000-0005-0000-0000-0000C11C0000}"/>
    <cellStyle name="Normal 8 4 12 2 2 3 2" xfId="12195" xr:uid="{73F5855F-F4C2-43A6-A973-AB0F00CDF413}"/>
    <cellStyle name="Normal 8 4 12 2 2 3 2 2" xfId="28371" xr:uid="{07334D11-A421-4A1F-9199-AF49C0420477}"/>
    <cellStyle name="Normal 8 4 12 2 2 3 3" xfId="20283" xr:uid="{B23405E1-235C-4AEE-A0B4-A5805F295FD0}"/>
    <cellStyle name="Normal 8 4 12 2 2 4" xfId="6801" xr:uid="{00000000-0005-0000-0000-0000C21C0000}"/>
    <cellStyle name="Normal 8 4 12 2 2 4 2" xfId="14889" xr:uid="{E31CE421-FAF1-4834-B77F-CA9B32F13A88}"/>
    <cellStyle name="Normal 8 4 12 2 2 4 2 2" xfId="31065" xr:uid="{616CCD17-B0AE-4026-BE99-3542EB0263CB}"/>
    <cellStyle name="Normal 8 4 12 2 2 4 3" xfId="22977" xr:uid="{256D58B4-4B7A-45E6-AC50-09FB07865E68}"/>
    <cellStyle name="Normal 8 4 12 2 2 5" xfId="9499" xr:uid="{E060999B-F2C8-4772-B436-27F1BACBF54E}"/>
    <cellStyle name="Normal 8 4 12 2 2 5 2" xfId="25675" xr:uid="{78D2CEBA-6110-4FBE-A418-24E4C427E18B}"/>
    <cellStyle name="Normal 8 4 12 2 2 6" xfId="17587" xr:uid="{15029124-3095-4C89-BFEE-74161E5F53A3}"/>
    <cellStyle name="Normal 8 4 12 2 3" xfId="2086" xr:uid="{00000000-0005-0000-0000-0000C31C0000}"/>
    <cellStyle name="Normal 8 4 12 2 3 2" xfId="4782" xr:uid="{00000000-0005-0000-0000-0000C41C0000}"/>
    <cellStyle name="Normal 8 4 12 2 3 2 2" xfId="12870" xr:uid="{4EF240FD-FE6E-4023-AE0B-8C336610C0AD}"/>
    <cellStyle name="Normal 8 4 12 2 3 2 2 2" xfId="29046" xr:uid="{BDEBFD64-B98E-4C27-AB87-3FDE86F93911}"/>
    <cellStyle name="Normal 8 4 12 2 3 2 3" xfId="20958" xr:uid="{5548F9CC-EA23-469A-B8D8-6F00B3EE93EA}"/>
    <cellStyle name="Normal 8 4 12 2 3 3" xfId="7476" xr:uid="{00000000-0005-0000-0000-0000C51C0000}"/>
    <cellStyle name="Normal 8 4 12 2 3 3 2" xfId="15564" xr:uid="{A4892BC2-7FB2-4A81-830E-B0CC05FF9837}"/>
    <cellStyle name="Normal 8 4 12 2 3 3 2 2" xfId="31740" xr:uid="{D51179F9-EE71-4034-A580-4BC9087301C1}"/>
    <cellStyle name="Normal 8 4 12 2 3 3 3" xfId="23652" xr:uid="{5CDBC895-E209-4F84-B6EF-5122ED5B722C}"/>
    <cellStyle name="Normal 8 4 12 2 3 4" xfId="10174" xr:uid="{E0EA95BD-CC0D-498E-AB55-CF7D7A8F5A58}"/>
    <cellStyle name="Normal 8 4 12 2 3 4 2" xfId="26350" xr:uid="{688B0CCA-375D-46D8-B9AF-9CC0CF6E2E34}"/>
    <cellStyle name="Normal 8 4 12 2 3 5" xfId="18262" xr:uid="{853BF14B-7790-43D9-B687-47ED25220769}"/>
    <cellStyle name="Normal 8 4 12 2 4" xfId="3435" xr:uid="{00000000-0005-0000-0000-0000C61C0000}"/>
    <cellStyle name="Normal 8 4 12 2 4 2" xfId="11523" xr:uid="{2C78E841-8316-4551-B7E3-24731F816DB2}"/>
    <cellStyle name="Normal 8 4 12 2 4 2 2" xfId="27699" xr:uid="{E83729BE-97BD-4AB6-AF01-2221E879A9D7}"/>
    <cellStyle name="Normal 8 4 12 2 4 3" xfId="19611" xr:uid="{2D4C370A-E4CA-42F1-BFFC-8ED6135C0AA4}"/>
    <cellStyle name="Normal 8 4 12 2 5" xfId="6129" xr:uid="{00000000-0005-0000-0000-0000C71C0000}"/>
    <cellStyle name="Normal 8 4 12 2 5 2" xfId="14217" xr:uid="{5C5EE4CA-B9B1-4973-A830-ED5F880E8601}"/>
    <cellStyle name="Normal 8 4 12 2 5 2 2" xfId="30393" xr:uid="{9BAE173C-02C7-41DC-BD56-FB4A528DF089}"/>
    <cellStyle name="Normal 8 4 12 2 5 3" xfId="22305" xr:uid="{41DEF75C-F26B-4652-838E-13F2BFC1909D}"/>
    <cellStyle name="Normal 8 4 12 2 6" xfId="8827" xr:uid="{F1D8BEDD-CB7D-470A-905D-3262ACBFF28A}"/>
    <cellStyle name="Normal 8 4 12 2 6 2" xfId="25003" xr:uid="{1BDC1236-ECD5-42F0-B4C6-D593DE2B37FA}"/>
    <cellStyle name="Normal 8 4 12 2 7" xfId="16915" xr:uid="{08B2E614-9456-4A08-B197-434AC5A2B900}"/>
    <cellStyle name="Normal 8 4 12 3" xfId="1074" xr:uid="{00000000-0005-0000-0000-0000C81C0000}"/>
    <cellStyle name="Normal 8 4 12 3 2" xfId="2422" xr:uid="{00000000-0005-0000-0000-0000C91C0000}"/>
    <cellStyle name="Normal 8 4 12 3 2 2" xfId="5118" xr:uid="{00000000-0005-0000-0000-0000CA1C0000}"/>
    <cellStyle name="Normal 8 4 12 3 2 2 2" xfId="13206" xr:uid="{7145084D-3C81-4059-ADCA-7B92F953F9B6}"/>
    <cellStyle name="Normal 8 4 12 3 2 2 2 2" xfId="29382" xr:uid="{6CA5C626-C64C-4250-8226-9022A22C90B0}"/>
    <cellStyle name="Normal 8 4 12 3 2 2 3" xfId="21294" xr:uid="{4D6064B8-6E49-4656-B8ED-AE52C045DC22}"/>
    <cellStyle name="Normal 8 4 12 3 2 3" xfId="7812" xr:uid="{00000000-0005-0000-0000-0000CB1C0000}"/>
    <cellStyle name="Normal 8 4 12 3 2 3 2" xfId="15900" xr:uid="{7646164D-FC9F-4842-A20C-A7C894D56844}"/>
    <cellStyle name="Normal 8 4 12 3 2 3 2 2" xfId="32076" xr:uid="{9541CA7E-4955-47FE-93A4-082B05C64D27}"/>
    <cellStyle name="Normal 8 4 12 3 2 3 3" xfId="23988" xr:uid="{114D22AE-D1D6-4E87-8EC4-64BB2B98E9B5}"/>
    <cellStyle name="Normal 8 4 12 3 2 4" xfId="10510" xr:uid="{D4E40F26-919D-476D-8C5D-74E80811358E}"/>
    <cellStyle name="Normal 8 4 12 3 2 4 2" xfId="26686" xr:uid="{2C9EC14B-A9A1-4A0C-BE82-8F5323671FB9}"/>
    <cellStyle name="Normal 8 4 12 3 2 5" xfId="18598" xr:uid="{83E778CA-EBBC-43C3-A2C9-E7F071F25EB1}"/>
    <cellStyle name="Normal 8 4 12 3 3" xfId="3771" xr:uid="{00000000-0005-0000-0000-0000CC1C0000}"/>
    <cellStyle name="Normal 8 4 12 3 3 2" xfId="11859" xr:uid="{AC1847FD-BE86-4835-B260-1065C2620B3A}"/>
    <cellStyle name="Normal 8 4 12 3 3 2 2" xfId="28035" xr:uid="{66FA7DDB-8668-434E-9DA5-3A882C396384}"/>
    <cellStyle name="Normal 8 4 12 3 3 3" xfId="19947" xr:uid="{C90889FD-96B5-4954-8FD6-1CF7D8F93D9D}"/>
    <cellStyle name="Normal 8 4 12 3 4" xfId="6465" xr:uid="{00000000-0005-0000-0000-0000CD1C0000}"/>
    <cellStyle name="Normal 8 4 12 3 4 2" xfId="14553" xr:uid="{A7A388A4-3352-4E60-A774-934F81C7FA7E}"/>
    <cellStyle name="Normal 8 4 12 3 4 2 2" xfId="30729" xr:uid="{3C53A3F0-F114-4959-BCE2-A7D7C7930EDD}"/>
    <cellStyle name="Normal 8 4 12 3 4 3" xfId="22641" xr:uid="{55285A54-800A-443E-A9D1-716AD49FC6B1}"/>
    <cellStyle name="Normal 8 4 12 3 5" xfId="9163" xr:uid="{16C2C035-9BB9-4460-9336-B581E98E80B3}"/>
    <cellStyle name="Normal 8 4 12 3 5 2" xfId="25339" xr:uid="{F816A619-79D8-48B8-8DA0-EE43D059CB4F}"/>
    <cellStyle name="Normal 8 4 12 3 6" xfId="17251" xr:uid="{DD0FAE1C-946E-4D65-9222-F51C7CD69140}"/>
    <cellStyle name="Normal 8 4 12 4" xfId="1750" xr:uid="{00000000-0005-0000-0000-0000CE1C0000}"/>
    <cellStyle name="Normal 8 4 12 4 2" xfId="4446" xr:uid="{00000000-0005-0000-0000-0000CF1C0000}"/>
    <cellStyle name="Normal 8 4 12 4 2 2" xfId="12534" xr:uid="{6A8516C0-09A8-4470-A156-2F14BD83FB02}"/>
    <cellStyle name="Normal 8 4 12 4 2 2 2" xfId="28710" xr:uid="{9BE268AA-8410-40AD-A388-32F52CF8F3B8}"/>
    <cellStyle name="Normal 8 4 12 4 2 3" xfId="20622" xr:uid="{2614C7BF-5E27-4EAF-918F-E2DC9BF2035F}"/>
    <cellStyle name="Normal 8 4 12 4 3" xfId="7140" xr:uid="{00000000-0005-0000-0000-0000D01C0000}"/>
    <cellStyle name="Normal 8 4 12 4 3 2" xfId="15228" xr:uid="{2A8D8E43-7E72-4F6B-A051-D50AE26EDB94}"/>
    <cellStyle name="Normal 8 4 12 4 3 2 2" xfId="31404" xr:uid="{4DA27E4A-86DC-4F84-8479-DA5DF65F9DC3}"/>
    <cellStyle name="Normal 8 4 12 4 3 3" xfId="23316" xr:uid="{5F0BE622-049D-460C-8A0D-D3F6A89EB806}"/>
    <cellStyle name="Normal 8 4 12 4 4" xfId="9838" xr:uid="{E4D3ABE4-1716-48A8-B4B7-A5356537EE0C}"/>
    <cellStyle name="Normal 8 4 12 4 4 2" xfId="26014" xr:uid="{F3843784-E0CF-428D-9832-7BB00C8E0AB9}"/>
    <cellStyle name="Normal 8 4 12 4 5" xfId="17926" xr:uid="{4F77FEC3-A001-49B2-996E-AC69FF28F7CB}"/>
    <cellStyle name="Normal 8 4 12 5" xfId="3099" xr:uid="{00000000-0005-0000-0000-0000D11C0000}"/>
    <cellStyle name="Normal 8 4 12 5 2" xfId="11187" xr:uid="{8BC1C6AF-888F-4511-9ACA-B3F99DB70C51}"/>
    <cellStyle name="Normal 8 4 12 5 2 2" xfId="27363" xr:uid="{0594FDBA-703A-4AE3-8E05-9578C84B0725}"/>
    <cellStyle name="Normal 8 4 12 5 3" xfId="19275" xr:uid="{429C9080-A83E-4A45-91CF-EBB3FCD43C6C}"/>
    <cellStyle name="Normal 8 4 12 6" xfId="5793" xr:uid="{00000000-0005-0000-0000-0000D21C0000}"/>
    <cellStyle name="Normal 8 4 12 6 2" xfId="13881" xr:uid="{D0D8D0EF-CB0A-432E-ACE0-6E33336FFDC5}"/>
    <cellStyle name="Normal 8 4 12 6 2 2" xfId="30057" xr:uid="{0C643C9B-8ECF-49ED-B47A-2D8C3FD00EF8}"/>
    <cellStyle name="Normal 8 4 12 6 3" xfId="21969" xr:uid="{01612398-CEC9-4642-BEA8-A3BFE69FEC5E}"/>
    <cellStyle name="Normal 8 4 12 7" xfId="8491" xr:uid="{54171309-1D96-45EC-83D0-7B04A7FDADD0}"/>
    <cellStyle name="Normal 8 4 12 7 2" xfId="24667" xr:uid="{9B6B2769-1AE4-43C5-9119-3641A04F1ED2}"/>
    <cellStyle name="Normal 8 4 12 8" xfId="16579" xr:uid="{957872FB-94F0-4BD0-8332-A411CFC08DA7}"/>
    <cellStyle name="Normal 8 4 13" xfId="364" xr:uid="{00000000-0005-0000-0000-0000D31C0000}"/>
    <cellStyle name="Normal 8 4 13 2" xfId="718" xr:uid="{00000000-0005-0000-0000-0000D41C0000}"/>
    <cellStyle name="Normal 8 4 13 2 2" xfId="1393" xr:uid="{00000000-0005-0000-0000-0000D51C0000}"/>
    <cellStyle name="Normal 8 4 13 2 2 2" xfId="2741" xr:uid="{00000000-0005-0000-0000-0000D61C0000}"/>
    <cellStyle name="Normal 8 4 13 2 2 2 2" xfId="5437" xr:uid="{00000000-0005-0000-0000-0000D71C0000}"/>
    <cellStyle name="Normal 8 4 13 2 2 2 2 2" xfId="13525" xr:uid="{6893C959-EEEE-43CE-BC54-0E33D60AE424}"/>
    <cellStyle name="Normal 8 4 13 2 2 2 2 2 2" xfId="29701" xr:uid="{BE0366C5-D240-48AF-AC80-3CC2EB68E83F}"/>
    <cellStyle name="Normal 8 4 13 2 2 2 2 3" xfId="21613" xr:uid="{0044B362-8D6C-47FE-B551-D2DD050E81CC}"/>
    <cellStyle name="Normal 8 4 13 2 2 2 3" xfId="8131" xr:uid="{00000000-0005-0000-0000-0000D81C0000}"/>
    <cellStyle name="Normal 8 4 13 2 2 2 3 2" xfId="16219" xr:uid="{3401AAAD-26F1-4D10-8973-98DC2555635D}"/>
    <cellStyle name="Normal 8 4 13 2 2 2 3 2 2" xfId="32395" xr:uid="{1C0CB706-4630-46BC-84CC-BF51B10062EA}"/>
    <cellStyle name="Normal 8 4 13 2 2 2 3 3" xfId="24307" xr:uid="{A95661A5-E1E7-418D-AA70-6A325632DE4E}"/>
    <cellStyle name="Normal 8 4 13 2 2 2 4" xfId="10829" xr:uid="{57FAD96F-E728-4997-AA8C-8201670C5D45}"/>
    <cellStyle name="Normal 8 4 13 2 2 2 4 2" xfId="27005" xr:uid="{ADF69AD4-C951-4E0B-AE50-F1DDE2EAAEC1}"/>
    <cellStyle name="Normal 8 4 13 2 2 2 5" xfId="18917" xr:uid="{96B36CD7-1360-4BB5-8AFC-39E29106EDB0}"/>
    <cellStyle name="Normal 8 4 13 2 2 3" xfId="4090" xr:uid="{00000000-0005-0000-0000-0000D91C0000}"/>
    <cellStyle name="Normal 8 4 13 2 2 3 2" xfId="12178" xr:uid="{CE4B082E-5AE0-46D5-BE97-245A10BF0537}"/>
    <cellStyle name="Normal 8 4 13 2 2 3 2 2" xfId="28354" xr:uid="{7089D169-F492-4719-A1EC-D323455149A2}"/>
    <cellStyle name="Normal 8 4 13 2 2 3 3" xfId="20266" xr:uid="{F250B1F3-3DB9-4C9A-8C0A-E52E986C65EB}"/>
    <cellStyle name="Normal 8 4 13 2 2 4" xfId="6784" xr:uid="{00000000-0005-0000-0000-0000DA1C0000}"/>
    <cellStyle name="Normal 8 4 13 2 2 4 2" xfId="14872" xr:uid="{61E73CED-2FFA-47F7-8EF2-72717BD7F0DA}"/>
    <cellStyle name="Normal 8 4 13 2 2 4 2 2" xfId="31048" xr:uid="{CB244AD6-F158-4594-9AD8-7CCEBACD4F5C}"/>
    <cellStyle name="Normal 8 4 13 2 2 4 3" xfId="22960" xr:uid="{2C9FF9EC-32AE-4053-8DED-E24A06316C0A}"/>
    <cellStyle name="Normal 8 4 13 2 2 5" xfId="9482" xr:uid="{50373469-725F-4E40-9465-28ACBF343B56}"/>
    <cellStyle name="Normal 8 4 13 2 2 5 2" xfId="25658" xr:uid="{D56DCB02-23F2-4C2B-90ED-C8F3A0E70EEC}"/>
    <cellStyle name="Normal 8 4 13 2 2 6" xfId="17570" xr:uid="{14D17030-FB4B-49E8-80DB-DFE0C3CF83A3}"/>
    <cellStyle name="Normal 8 4 13 2 3" xfId="2069" xr:uid="{00000000-0005-0000-0000-0000DB1C0000}"/>
    <cellStyle name="Normal 8 4 13 2 3 2" xfId="4765" xr:uid="{00000000-0005-0000-0000-0000DC1C0000}"/>
    <cellStyle name="Normal 8 4 13 2 3 2 2" xfId="12853" xr:uid="{5CDA19E7-F745-4237-82D4-639F2322BB82}"/>
    <cellStyle name="Normal 8 4 13 2 3 2 2 2" xfId="29029" xr:uid="{9A69BBEA-E0DC-4628-B47C-67B160C02724}"/>
    <cellStyle name="Normal 8 4 13 2 3 2 3" xfId="20941" xr:uid="{8186972E-15A9-4007-AEDA-4DEEBC8DC873}"/>
    <cellStyle name="Normal 8 4 13 2 3 3" xfId="7459" xr:uid="{00000000-0005-0000-0000-0000DD1C0000}"/>
    <cellStyle name="Normal 8 4 13 2 3 3 2" xfId="15547" xr:uid="{E2C131D3-7022-46D0-9905-5F3A01843710}"/>
    <cellStyle name="Normal 8 4 13 2 3 3 2 2" xfId="31723" xr:uid="{F4F30BD1-2617-4695-9597-5AB2645D1133}"/>
    <cellStyle name="Normal 8 4 13 2 3 3 3" xfId="23635" xr:uid="{29DFCDB0-53A4-45F2-8357-3347867A549B}"/>
    <cellStyle name="Normal 8 4 13 2 3 4" xfId="10157" xr:uid="{152D16A2-6BA4-44E3-8624-747E6E1BBEFE}"/>
    <cellStyle name="Normal 8 4 13 2 3 4 2" xfId="26333" xr:uid="{D38D1CF5-AD63-43D0-BDB3-4737EC84170A}"/>
    <cellStyle name="Normal 8 4 13 2 3 5" xfId="18245" xr:uid="{4D8ADCFC-5B79-47AC-BAF5-E7E31F038FEE}"/>
    <cellStyle name="Normal 8 4 13 2 4" xfId="3418" xr:uid="{00000000-0005-0000-0000-0000DE1C0000}"/>
    <cellStyle name="Normal 8 4 13 2 4 2" xfId="11506" xr:uid="{548A5C07-7B6B-4A6D-A61F-534329C14215}"/>
    <cellStyle name="Normal 8 4 13 2 4 2 2" xfId="27682" xr:uid="{267E07AA-8D1F-4FBB-A68A-470AEA6A689B}"/>
    <cellStyle name="Normal 8 4 13 2 4 3" xfId="19594" xr:uid="{4C893354-64C7-4707-95D1-ADA5DD8491D5}"/>
    <cellStyle name="Normal 8 4 13 2 5" xfId="6112" xr:uid="{00000000-0005-0000-0000-0000DF1C0000}"/>
    <cellStyle name="Normal 8 4 13 2 5 2" xfId="14200" xr:uid="{733F81B8-32AC-4220-9963-0395E5317DA3}"/>
    <cellStyle name="Normal 8 4 13 2 5 2 2" xfId="30376" xr:uid="{2289A339-C1FB-4FAF-B7FC-77D0033D93EA}"/>
    <cellStyle name="Normal 8 4 13 2 5 3" xfId="22288" xr:uid="{C8341BE1-8745-4B07-AB35-0A5AAADBA333}"/>
    <cellStyle name="Normal 8 4 13 2 6" xfId="8810" xr:uid="{2CA51F2F-ED97-48F9-BF7D-034F96695CE0}"/>
    <cellStyle name="Normal 8 4 13 2 6 2" xfId="24986" xr:uid="{B6B65FA6-B72F-43DB-AE82-40BC5A2A569B}"/>
    <cellStyle name="Normal 8 4 13 2 7" xfId="16898" xr:uid="{7959F054-39B2-40B5-8656-991EDFD2EE42}"/>
    <cellStyle name="Normal 8 4 13 3" xfId="1057" xr:uid="{00000000-0005-0000-0000-0000E01C0000}"/>
    <cellStyle name="Normal 8 4 13 3 2" xfId="2405" xr:uid="{00000000-0005-0000-0000-0000E11C0000}"/>
    <cellStyle name="Normal 8 4 13 3 2 2" xfId="5101" xr:uid="{00000000-0005-0000-0000-0000E21C0000}"/>
    <cellStyle name="Normal 8 4 13 3 2 2 2" xfId="13189" xr:uid="{C55EB50C-53E5-4E7B-B1F6-A5E0F5AAD825}"/>
    <cellStyle name="Normal 8 4 13 3 2 2 2 2" xfId="29365" xr:uid="{81ECE45E-7B34-476F-BF7D-6DF913A89FBD}"/>
    <cellStyle name="Normal 8 4 13 3 2 2 3" xfId="21277" xr:uid="{AEFA78CC-727D-42C9-A223-8877B7812CF7}"/>
    <cellStyle name="Normal 8 4 13 3 2 3" xfId="7795" xr:uid="{00000000-0005-0000-0000-0000E31C0000}"/>
    <cellStyle name="Normal 8 4 13 3 2 3 2" xfId="15883" xr:uid="{78118636-CA38-48AD-977E-EB289BA59C94}"/>
    <cellStyle name="Normal 8 4 13 3 2 3 2 2" xfId="32059" xr:uid="{F0488D81-ED8D-44D1-A9A6-4F92732231B3}"/>
    <cellStyle name="Normal 8 4 13 3 2 3 3" xfId="23971" xr:uid="{7003F179-CB2C-410C-84ED-8E2EB861BF64}"/>
    <cellStyle name="Normal 8 4 13 3 2 4" xfId="10493" xr:uid="{F6F17373-C9C3-4B18-825B-DD38AC80CE07}"/>
    <cellStyle name="Normal 8 4 13 3 2 4 2" xfId="26669" xr:uid="{D74A72D1-61B5-4E80-B1C7-CC5A5B24E606}"/>
    <cellStyle name="Normal 8 4 13 3 2 5" xfId="18581" xr:uid="{3B6FECF3-E071-4643-ADE1-FF6742EBEF03}"/>
    <cellStyle name="Normal 8 4 13 3 3" xfId="3754" xr:uid="{00000000-0005-0000-0000-0000E41C0000}"/>
    <cellStyle name="Normal 8 4 13 3 3 2" xfId="11842" xr:uid="{2B49E59C-7776-44B7-9C2D-9E8739F626C3}"/>
    <cellStyle name="Normal 8 4 13 3 3 2 2" xfId="28018" xr:uid="{BCA381CC-EDCE-4613-925D-8074AFDE35C9}"/>
    <cellStyle name="Normal 8 4 13 3 3 3" xfId="19930" xr:uid="{B80A570B-A268-4E48-BB34-5AFDB3CCB18F}"/>
    <cellStyle name="Normal 8 4 13 3 4" xfId="6448" xr:uid="{00000000-0005-0000-0000-0000E51C0000}"/>
    <cellStyle name="Normal 8 4 13 3 4 2" xfId="14536" xr:uid="{9322A968-1C97-48B8-90E9-61162563C9B3}"/>
    <cellStyle name="Normal 8 4 13 3 4 2 2" xfId="30712" xr:uid="{BB070D73-B2CB-492E-9144-156BC9A6F586}"/>
    <cellStyle name="Normal 8 4 13 3 4 3" xfId="22624" xr:uid="{E0B7E0A0-C3D7-4AF4-BE79-FDAFEBB44AAC}"/>
    <cellStyle name="Normal 8 4 13 3 5" xfId="9146" xr:uid="{84C43B91-7DD2-467A-BA76-A72BC9D02CF8}"/>
    <cellStyle name="Normal 8 4 13 3 5 2" xfId="25322" xr:uid="{B1A4CA3D-6FC2-4BC9-9138-DF8F6D8509F8}"/>
    <cellStyle name="Normal 8 4 13 3 6" xfId="17234" xr:uid="{43FCE9FF-ACC7-49B1-AF40-DED6300F16EF}"/>
    <cellStyle name="Normal 8 4 13 4" xfId="1733" xr:uid="{00000000-0005-0000-0000-0000E61C0000}"/>
    <cellStyle name="Normal 8 4 13 4 2" xfId="4429" xr:uid="{00000000-0005-0000-0000-0000E71C0000}"/>
    <cellStyle name="Normal 8 4 13 4 2 2" xfId="12517" xr:uid="{DD1F6B09-2369-4AFB-B9EE-60F2003A6699}"/>
    <cellStyle name="Normal 8 4 13 4 2 2 2" xfId="28693" xr:uid="{FEC83F39-E7AE-465D-B832-A73E652D01F3}"/>
    <cellStyle name="Normal 8 4 13 4 2 3" xfId="20605" xr:uid="{8843E0CE-3FA9-417D-9DC9-6B85EE9B6796}"/>
    <cellStyle name="Normal 8 4 13 4 3" xfId="7123" xr:uid="{00000000-0005-0000-0000-0000E81C0000}"/>
    <cellStyle name="Normal 8 4 13 4 3 2" xfId="15211" xr:uid="{341F1F2C-8067-4FFF-B919-3DF446B0EC51}"/>
    <cellStyle name="Normal 8 4 13 4 3 2 2" xfId="31387" xr:uid="{84546388-62FF-4CED-AF27-24747E5B97F1}"/>
    <cellStyle name="Normal 8 4 13 4 3 3" xfId="23299" xr:uid="{C8FD9919-611C-478B-941A-EA877E8B4CD5}"/>
    <cellStyle name="Normal 8 4 13 4 4" xfId="9821" xr:uid="{12CCBED2-65D9-4F30-A82F-837600D63A09}"/>
    <cellStyle name="Normal 8 4 13 4 4 2" xfId="25997" xr:uid="{5A059C6B-5642-4992-A903-C262E7A40D84}"/>
    <cellStyle name="Normal 8 4 13 4 5" xfId="17909" xr:uid="{8D38B4D9-0014-4826-BE93-98F1B8C77499}"/>
    <cellStyle name="Normal 8 4 13 5" xfId="3082" xr:uid="{00000000-0005-0000-0000-0000E91C0000}"/>
    <cellStyle name="Normal 8 4 13 5 2" xfId="11170" xr:uid="{9D730162-5F09-4338-B653-6BEF14B45286}"/>
    <cellStyle name="Normal 8 4 13 5 2 2" xfId="27346" xr:uid="{00E3C4E5-9581-4AB2-8514-D3A63EF048CF}"/>
    <cellStyle name="Normal 8 4 13 5 3" xfId="19258" xr:uid="{D7793D27-1F77-48AB-BEBC-252DC45BE4E1}"/>
    <cellStyle name="Normal 8 4 13 6" xfId="5776" xr:uid="{00000000-0005-0000-0000-0000EA1C0000}"/>
    <cellStyle name="Normal 8 4 13 6 2" xfId="13864" xr:uid="{D3A73896-D4C6-4C9F-B2A5-C71025898B43}"/>
    <cellStyle name="Normal 8 4 13 6 2 2" xfId="30040" xr:uid="{8A0B3FA6-1E9B-4FFC-9EC1-4DCFB7949000}"/>
    <cellStyle name="Normal 8 4 13 6 3" xfId="21952" xr:uid="{2A2E5910-CC1D-467F-A137-DB35289BE058}"/>
    <cellStyle name="Normal 8 4 13 7" xfId="8474" xr:uid="{C199D9F6-E0AB-4A19-881D-959380D211D5}"/>
    <cellStyle name="Normal 8 4 13 7 2" xfId="24650" xr:uid="{C675A5C6-B1E3-401E-88F2-2FEB062D4F10}"/>
    <cellStyle name="Normal 8 4 13 8" xfId="16562" xr:uid="{B0F70FAB-ED8A-4BC4-8B4E-C2A28DE449A9}"/>
    <cellStyle name="Normal 8 4 14" xfId="360" xr:uid="{00000000-0005-0000-0000-0000EB1C0000}"/>
    <cellStyle name="Normal 8 4 14 2" xfId="714" xr:uid="{00000000-0005-0000-0000-0000EC1C0000}"/>
    <cellStyle name="Normal 8 4 14 2 2" xfId="1389" xr:uid="{00000000-0005-0000-0000-0000ED1C0000}"/>
    <cellStyle name="Normal 8 4 14 2 2 2" xfId="2737" xr:uid="{00000000-0005-0000-0000-0000EE1C0000}"/>
    <cellStyle name="Normal 8 4 14 2 2 2 2" xfId="5433" xr:uid="{00000000-0005-0000-0000-0000EF1C0000}"/>
    <cellStyle name="Normal 8 4 14 2 2 2 2 2" xfId="13521" xr:uid="{A415DE0C-C755-4A37-8CC6-E063275634A7}"/>
    <cellStyle name="Normal 8 4 14 2 2 2 2 2 2" xfId="29697" xr:uid="{BDA24971-BD03-4382-B88B-71B3E88BA30E}"/>
    <cellStyle name="Normal 8 4 14 2 2 2 2 3" xfId="21609" xr:uid="{ED839D6D-DA42-4292-A427-B90902D99ADC}"/>
    <cellStyle name="Normal 8 4 14 2 2 2 3" xfId="8127" xr:uid="{00000000-0005-0000-0000-0000F01C0000}"/>
    <cellStyle name="Normal 8 4 14 2 2 2 3 2" xfId="16215" xr:uid="{3F6D93DB-A8D8-4347-986B-C2DCCD4A7E20}"/>
    <cellStyle name="Normal 8 4 14 2 2 2 3 2 2" xfId="32391" xr:uid="{10C287F6-BA9F-4D24-BBD3-EC784BF891C4}"/>
    <cellStyle name="Normal 8 4 14 2 2 2 3 3" xfId="24303" xr:uid="{7E7C6AC5-5D4E-4C7C-9A1F-326A49567D04}"/>
    <cellStyle name="Normal 8 4 14 2 2 2 4" xfId="10825" xr:uid="{DA1A9F60-6DB0-4C71-B31B-8E7E09611AD6}"/>
    <cellStyle name="Normal 8 4 14 2 2 2 4 2" xfId="27001" xr:uid="{CA47F79D-5248-425E-B78A-DB8A6EF13099}"/>
    <cellStyle name="Normal 8 4 14 2 2 2 5" xfId="18913" xr:uid="{3143E750-3710-49E5-A5F1-D309C0CC9DD3}"/>
    <cellStyle name="Normal 8 4 14 2 2 3" xfId="4086" xr:uid="{00000000-0005-0000-0000-0000F11C0000}"/>
    <cellStyle name="Normal 8 4 14 2 2 3 2" xfId="12174" xr:uid="{55EFF2AC-3B4E-4FB0-8BE4-2E28A5B06DC1}"/>
    <cellStyle name="Normal 8 4 14 2 2 3 2 2" xfId="28350" xr:uid="{661A6F57-0B15-4CA9-9975-428E66B9EC4D}"/>
    <cellStyle name="Normal 8 4 14 2 2 3 3" xfId="20262" xr:uid="{BCEA44B3-90C7-4D80-8052-49FB84068CC7}"/>
    <cellStyle name="Normal 8 4 14 2 2 4" xfId="6780" xr:uid="{00000000-0005-0000-0000-0000F21C0000}"/>
    <cellStyle name="Normal 8 4 14 2 2 4 2" xfId="14868" xr:uid="{C7307B6C-C521-4AE4-8F4B-24335EB05781}"/>
    <cellStyle name="Normal 8 4 14 2 2 4 2 2" xfId="31044" xr:uid="{8AD9D106-059B-4A0A-BDB2-C41B95E27323}"/>
    <cellStyle name="Normal 8 4 14 2 2 4 3" xfId="22956" xr:uid="{E3DB22E5-0133-4684-B0DD-21D474B38F4F}"/>
    <cellStyle name="Normal 8 4 14 2 2 5" xfId="9478" xr:uid="{2300B484-0E4E-438D-B4F8-E4630835F226}"/>
    <cellStyle name="Normal 8 4 14 2 2 5 2" xfId="25654" xr:uid="{1606E576-B32E-4A28-937F-365F9FE45DA8}"/>
    <cellStyle name="Normal 8 4 14 2 2 6" xfId="17566" xr:uid="{805945A2-44B5-40D1-8FC5-D0CF65E7E94C}"/>
    <cellStyle name="Normal 8 4 14 2 3" xfId="2065" xr:uid="{00000000-0005-0000-0000-0000F31C0000}"/>
    <cellStyle name="Normal 8 4 14 2 3 2" xfId="4761" xr:uid="{00000000-0005-0000-0000-0000F41C0000}"/>
    <cellStyle name="Normal 8 4 14 2 3 2 2" xfId="12849" xr:uid="{20FC675B-E6A0-4ACA-A11C-3E19572F2074}"/>
    <cellStyle name="Normal 8 4 14 2 3 2 2 2" xfId="29025" xr:uid="{37BC9257-AF94-44C6-9694-FFDF1D56E051}"/>
    <cellStyle name="Normal 8 4 14 2 3 2 3" xfId="20937" xr:uid="{63F8FE3D-0CA7-4168-9668-ACEEB9CCE799}"/>
    <cellStyle name="Normal 8 4 14 2 3 3" xfId="7455" xr:uid="{00000000-0005-0000-0000-0000F51C0000}"/>
    <cellStyle name="Normal 8 4 14 2 3 3 2" xfId="15543" xr:uid="{422E1F26-15FD-42AA-849E-4BD2F643493F}"/>
    <cellStyle name="Normal 8 4 14 2 3 3 2 2" xfId="31719" xr:uid="{272BE218-3A71-4884-913F-5BA85970C825}"/>
    <cellStyle name="Normal 8 4 14 2 3 3 3" xfId="23631" xr:uid="{D88ACF45-8855-4F11-9546-C42E8B095B5F}"/>
    <cellStyle name="Normal 8 4 14 2 3 4" xfId="10153" xr:uid="{D22FC601-9E0F-47B3-8706-04F40FA8CA09}"/>
    <cellStyle name="Normal 8 4 14 2 3 4 2" xfId="26329" xr:uid="{99EF6AAB-E94A-4367-B45B-564F037975D4}"/>
    <cellStyle name="Normal 8 4 14 2 3 5" xfId="18241" xr:uid="{05AB1977-CAE9-4C07-BA36-9C5E204CED82}"/>
    <cellStyle name="Normal 8 4 14 2 4" xfId="3414" xr:uid="{00000000-0005-0000-0000-0000F61C0000}"/>
    <cellStyle name="Normal 8 4 14 2 4 2" xfId="11502" xr:uid="{491C8525-DCFF-4CFC-BF98-5A258870FB18}"/>
    <cellStyle name="Normal 8 4 14 2 4 2 2" xfId="27678" xr:uid="{7E5E3526-3184-428E-AD62-C709E584CD97}"/>
    <cellStyle name="Normal 8 4 14 2 4 3" xfId="19590" xr:uid="{FFAEF5C2-36FA-464A-9338-3FC3D27E6C74}"/>
    <cellStyle name="Normal 8 4 14 2 5" xfId="6108" xr:uid="{00000000-0005-0000-0000-0000F71C0000}"/>
    <cellStyle name="Normal 8 4 14 2 5 2" xfId="14196" xr:uid="{32461137-2A93-4918-9502-6A06DC65F4C6}"/>
    <cellStyle name="Normal 8 4 14 2 5 2 2" xfId="30372" xr:uid="{940E49BF-E829-47E7-AFEB-DEA90CE099CF}"/>
    <cellStyle name="Normal 8 4 14 2 5 3" xfId="22284" xr:uid="{450DDAA3-C6C0-4573-8176-9741678612DC}"/>
    <cellStyle name="Normal 8 4 14 2 6" xfId="8806" xr:uid="{9F414D63-09A1-4962-986C-C7D425FA68CD}"/>
    <cellStyle name="Normal 8 4 14 2 6 2" xfId="24982" xr:uid="{F696A601-82FC-414A-9637-BFA56B08C8E0}"/>
    <cellStyle name="Normal 8 4 14 2 7" xfId="16894" xr:uid="{C2FC3D89-FFEB-47C7-87EB-3DB639FBF571}"/>
    <cellStyle name="Normal 8 4 14 3" xfId="1053" xr:uid="{00000000-0005-0000-0000-0000F81C0000}"/>
    <cellStyle name="Normal 8 4 14 3 2" xfId="2401" xr:uid="{00000000-0005-0000-0000-0000F91C0000}"/>
    <cellStyle name="Normal 8 4 14 3 2 2" xfId="5097" xr:uid="{00000000-0005-0000-0000-0000FA1C0000}"/>
    <cellStyle name="Normal 8 4 14 3 2 2 2" xfId="13185" xr:uid="{66F48593-15ED-43B2-90DD-B155B3A21108}"/>
    <cellStyle name="Normal 8 4 14 3 2 2 2 2" xfId="29361" xr:uid="{65520865-E012-4BEA-8A4E-F46F44FB1E58}"/>
    <cellStyle name="Normal 8 4 14 3 2 2 3" xfId="21273" xr:uid="{6B998A05-4142-4875-9717-4D74B4528F0C}"/>
    <cellStyle name="Normal 8 4 14 3 2 3" xfId="7791" xr:uid="{00000000-0005-0000-0000-0000FB1C0000}"/>
    <cellStyle name="Normal 8 4 14 3 2 3 2" xfId="15879" xr:uid="{0510746F-DAE8-42F9-90E9-2342BA78091B}"/>
    <cellStyle name="Normal 8 4 14 3 2 3 2 2" xfId="32055" xr:uid="{C81E301D-FB63-47A9-B67E-95779EF53531}"/>
    <cellStyle name="Normal 8 4 14 3 2 3 3" xfId="23967" xr:uid="{19DFD3B1-2D9C-4E0B-AE8E-073322374443}"/>
    <cellStyle name="Normal 8 4 14 3 2 4" xfId="10489" xr:uid="{7AFC9B63-F3FA-4789-BCA8-9F7AD277C056}"/>
    <cellStyle name="Normal 8 4 14 3 2 4 2" xfId="26665" xr:uid="{1CAF0BFA-DA09-4817-9D3F-4C618995C61B}"/>
    <cellStyle name="Normal 8 4 14 3 2 5" xfId="18577" xr:uid="{152DA631-2DE5-458D-B284-ECED4AD75D86}"/>
    <cellStyle name="Normal 8 4 14 3 3" xfId="3750" xr:uid="{00000000-0005-0000-0000-0000FC1C0000}"/>
    <cellStyle name="Normal 8 4 14 3 3 2" xfId="11838" xr:uid="{9D45DE0F-BDCA-4740-B8DE-B2CFCA46A5B5}"/>
    <cellStyle name="Normal 8 4 14 3 3 2 2" xfId="28014" xr:uid="{3F89DA2D-C7E7-45A8-A730-F728E4F1CB07}"/>
    <cellStyle name="Normal 8 4 14 3 3 3" xfId="19926" xr:uid="{E59140BB-90B9-4165-BA03-55D54462EE01}"/>
    <cellStyle name="Normal 8 4 14 3 4" xfId="6444" xr:uid="{00000000-0005-0000-0000-0000FD1C0000}"/>
    <cellStyle name="Normal 8 4 14 3 4 2" xfId="14532" xr:uid="{B2B9F4AC-FBD4-4BC3-9D5D-15633B30D238}"/>
    <cellStyle name="Normal 8 4 14 3 4 2 2" xfId="30708" xr:uid="{03948480-4DA0-4FCF-8F7E-659A69C5B2D4}"/>
    <cellStyle name="Normal 8 4 14 3 4 3" xfId="22620" xr:uid="{19B1408A-942B-45E9-ADA5-0F2ED80B3EDA}"/>
    <cellStyle name="Normal 8 4 14 3 5" xfId="9142" xr:uid="{64F260D1-94C3-483E-AB7C-6A1A2F6FA09B}"/>
    <cellStyle name="Normal 8 4 14 3 5 2" xfId="25318" xr:uid="{577AE690-1DD5-4B80-9B7F-0CF79B84B054}"/>
    <cellStyle name="Normal 8 4 14 3 6" xfId="17230" xr:uid="{00C7915C-5787-4872-BC24-A557608714C2}"/>
    <cellStyle name="Normal 8 4 14 4" xfId="1729" xr:uid="{00000000-0005-0000-0000-0000FE1C0000}"/>
    <cellStyle name="Normal 8 4 14 4 2" xfId="4425" xr:uid="{00000000-0005-0000-0000-0000FF1C0000}"/>
    <cellStyle name="Normal 8 4 14 4 2 2" xfId="12513" xr:uid="{2F2B2238-9CF2-49C5-A5FC-8B78717DC277}"/>
    <cellStyle name="Normal 8 4 14 4 2 2 2" xfId="28689" xr:uid="{9941D829-9E38-4C1F-BBDC-CAB8FDC6CA42}"/>
    <cellStyle name="Normal 8 4 14 4 2 3" xfId="20601" xr:uid="{35953273-E788-411B-806F-08D990BE2646}"/>
    <cellStyle name="Normal 8 4 14 4 3" xfId="7119" xr:uid="{00000000-0005-0000-0000-0000001D0000}"/>
    <cellStyle name="Normal 8 4 14 4 3 2" xfId="15207" xr:uid="{40E2A49A-2E49-49CD-9F3D-F65FCC2B1D2E}"/>
    <cellStyle name="Normal 8 4 14 4 3 2 2" xfId="31383" xr:uid="{26120258-8811-4B05-A813-92AE2FDC0662}"/>
    <cellStyle name="Normal 8 4 14 4 3 3" xfId="23295" xr:uid="{2CF75D42-6C9F-4875-88D6-23EEF9430F67}"/>
    <cellStyle name="Normal 8 4 14 4 4" xfId="9817" xr:uid="{A87268B6-B1D5-4ABB-86A5-77A60B9A9526}"/>
    <cellStyle name="Normal 8 4 14 4 4 2" xfId="25993" xr:uid="{A8470A7B-1D73-4726-AF19-3E7B8881D959}"/>
    <cellStyle name="Normal 8 4 14 4 5" xfId="17905" xr:uid="{5B72F892-CFCA-402C-B345-7B7207A8B49F}"/>
    <cellStyle name="Normal 8 4 14 5" xfId="3078" xr:uid="{00000000-0005-0000-0000-0000011D0000}"/>
    <cellStyle name="Normal 8 4 14 5 2" xfId="11166" xr:uid="{5A5B6234-125F-448C-A495-0B519CE7EFA3}"/>
    <cellStyle name="Normal 8 4 14 5 2 2" xfId="27342" xr:uid="{ABF128C7-1F43-4B79-9545-38D026E68E69}"/>
    <cellStyle name="Normal 8 4 14 5 3" xfId="19254" xr:uid="{D574EECF-97A2-4EF7-B52A-9A97B48DA757}"/>
    <cellStyle name="Normal 8 4 14 6" xfId="5772" xr:uid="{00000000-0005-0000-0000-0000021D0000}"/>
    <cellStyle name="Normal 8 4 14 6 2" xfId="13860" xr:uid="{D3CB3DE8-4D6C-48F3-95F9-FB19EF2277F7}"/>
    <cellStyle name="Normal 8 4 14 6 2 2" xfId="30036" xr:uid="{F6226990-BEC7-44F2-8D82-6CB868C2E980}"/>
    <cellStyle name="Normal 8 4 14 6 3" xfId="21948" xr:uid="{AB1AA122-C169-4745-A1CC-960FF6F14802}"/>
    <cellStyle name="Normal 8 4 14 7" xfId="8470" xr:uid="{3CEE2ECB-D1BC-4EDA-8BC2-5DD73D6AB29E}"/>
    <cellStyle name="Normal 8 4 14 7 2" xfId="24646" xr:uid="{3677D7F5-84E7-4B63-8A47-A00D0E16C855}"/>
    <cellStyle name="Normal 8 4 14 8" xfId="16558" xr:uid="{DA9D6B5A-B3C1-4552-9873-4CB1A204F950}"/>
    <cellStyle name="Normal 8 4 15" xfId="372" xr:uid="{00000000-0005-0000-0000-0000031D0000}"/>
    <cellStyle name="Normal 8 4 15 2" xfId="726" xr:uid="{00000000-0005-0000-0000-0000041D0000}"/>
    <cellStyle name="Normal 8 4 15 2 2" xfId="1401" xr:uid="{00000000-0005-0000-0000-0000051D0000}"/>
    <cellStyle name="Normal 8 4 15 2 2 2" xfId="2749" xr:uid="{00000000-0005-0000-0000-0000061D0000}"/>
    <cellStyle name="Normal 8 4 15 2 2 2 2" xfId="5445" xr:uid="{00000000-0005-0000-0000-0000071D0000}"/>
    <cellStyle name="Normal 8 4 15 2 2 2 2 2" xfId="13533" xr:uid="{D9CCC25D-4FB5-4843-92F0-08FF3B156457}"/>
    <cellStyle name="Normal 8 4 15 2 2 2 2 2 2" xfId="29709" xr:uid="{8487CEE9-598B-4332-B294-97057F2DD55A}"/>
    <cellStyle name="Normal 8 4 15 2 2 2 2 3" xfId="21621" xr:uid="{D58214A9-5B56-49EB-91EC-AF835D2D7521}"/>
    <cellStyle name="Normal 8 4 15 2 2 2 3" xfId="8139" xr:uid="{00000000-0005-0000-0000-0000081D0000}"/>
    <cellStyle name="Normal 8 4 15 2 2 2 3 2" xfId="16227" xr:uid="{E15C8397-24FE-48AB-A3CF-A1636518D192}"/>
    <cellStyle name="Normal 8 4 15 2 2 2 3 2 2" xfId="32403" xr:uid="{48D0854C-F11C-40FF-9BAD-DA2F8CE9F604}"/>
    <cellStyle name="Normal 8 4 15 2 2 2 3 3" xfId="24315" xr:uid="{1EB3FF48-FAC0-4693-9F22-271788E8766E}"/>
    <cellStyle name="Normal 8 4 15 2 2 2 4" xfId="10837" xr:uid="{59E34A3C-B499-4231-B542-3BDA62923DE3}"/>
    <cellStyle name="Normal 8 4 15 2 2 2 4 2" xfId="27013" xr:uid="{3843C4AC-FB55-4AE6-B71A-5264D395E81F}"/>
    <cellStyle name="Normal 8 4 15 2 2 2 5" xfId="18925" xr:uid="{45CC938C-AB92-4C1F-B150-0F963A009250}"/>
    <cellStyle name="Normal 8 4 15 2 2 3" xfId="4098" xr:uid="{00000000-0005-0000-0000-0000091D0000}"/>
    <cellStyle name="Normal 8 4 15 2 2 3 2" xfId="12186" xr:uid="{8701C713-3FF3-47F6-9B01-9858CD64BEA9}"/>
    <cellStyle name="Normal 8 4 15 2 2 3 2 2" xfId="28362" xr:uid="{8DBF8234-10FE-4216-920C-CB37476434F3}"/>
    <cellStyle name="Normal 8 4 15 2 2 3 3" xfId="20274" xr:uid="{B6F14578-FC3D-413C-97DA-942B72ED1E56}"/>
    <cellStyle name="Normal 8 4 15 2 2 4" xfId="6792" xr:uid="{00000000-0005-0000-0000-00000A1D0000}"/>
    <cellStyle name="Normal 8 4 15 2 2 4 2" xfId="14880" xr:uid="{8A1CEFA1-8772-4014-8638-3A5B65E8FB9D}"/>
    <cellStyle name="Normal 8 4 15 2 2 4 2 2" xfId="31056" xr:uid="{13058802-A73A-4AAA-A171-66E1D0409889}"/>
    <cellStyle name="Normal 8 4 15 2 2 4 3" xfId="22968" xr:uid="{362EFB3E-6D55-4FB9-AB1C-C9F9FEF6A047}"/>
    <cellStyle name="Normal 8 4 15 2 2 5" xfId="9490" xr:uid="{E67B2B2B-193E-4C40-82AC-4FB406A3516E}"/>
    <cellStyle name="Normal 8 4 15 2 2 5 2" xfId="25666" xr:uid="{FD2B534D-5CE7-4156-84D3-C48F3D7EB18A}"/>
    <cellStyle name="Normal 8 4 15 2 2 6" xfId="17578" xr:uid="{AA1DC737-AF88-4296-B9C9-81ECA5B40191}"/>
    <cellStyle name="Normal 8 4 15 2 3" xfId="2077" xr:uid="{00000000-0005-0000-0000-00000B1D0000}"/>
    <cellStyle name="Normal 8 4 15 2 3 2" xfId="4773" xr:uid="{00000000-0005-0000-0000-00000C1D0000}"/>
    <cellStyle name="Normal 8 4 15 2 3 2 2" xfId="12861" xr:uid="{8C85B338-8E33-4E08-AE94-48CAD20E2803}"/>
    <cellStyle name="Normal 8 4 15 2 3 2 2 2" xfId="29037" xr:uid="{FA4705EF-37BF-4B7E-B156-2057B41A1DB9}"/>
    <cellStyle name="Normal 8 4 15 2 3 2 3" xfId="20949" xr:uid="{19125CAB-6AA4-46FB-8B35-411C0135926A}"/>
    <cellStyle name="Normal 8 4 15 2 3 3" xfId="7467" xr:uid="{00000000-0005-0000-0000-00000D1D0000}"/>
    <cellStyle name="Normal 8 4 15 2 3 3 2" xfId="15555" xr:uid="{0D1F9399-87D6-4C74-B7D3-60EC52E8EA4A}"/>
    <cellStyle name="Normal 8 4 15 2 3 3 2 2" xfId="31731" xr:uid="{995191A9-6EBE-4D29-AE51-B37CE514AF39}"/>
    <cellStyle name="Normal 8 4 15 2 3 3 3" xfId="23643" xr:uid="{3049B678-8A9A-4607-8398-B1597B3842B0}"/>
    <cellStyle name="Normal 8 4 15 2 3 4" xfId="10165" xr:uid="{BAF0DA31-8CC4-42F8-8A56-ED1C53860BDF}"/>
    <cellStyle name="Normal 8 4 15 2 3 4 2" xfId="26341" xr:uid="{797AB2F5-CD1C-454F-B2AD-85F04BED0AFB}"/>
    <cellStyle name="Normal 8 4 15 2 3 5" xfId="18253" xr:uid="{1AF8ECD8-0443-4BED-A2D6-740A009A4C30}"/>
    <cellStyle name="Normal 8 4 15 2 4" xfId="3426" xr:uid="{00000000-0005-0000-0000-00000E1D0000}"/>
    <cellStyle name="Normal 8 4 15 2 4 2" xfId="11514" xr:uid="{85A3019A-BE4B-4159-A33F-C94180601EF8}"/>
    <cellStyle name="Normal 8 4 15 2 4 2 2" xfId="27690" xr:uid="{C51AD9C9-35C2-45FE-A41F-7BA7B39D0771}"/>
    <cellStyle name="Normal 8 4 15 2 4 3" xfId="19602" xr:uid="{DA4D9179-E5AD-4807-848B-F5C2B0889A54}"/>
    <cellStyle name="Normal 8 4 15 2 5" xfId="6120" xr:uid="{00000000-0005-0000-0000-00000F1D0000}"/>
    <cellStyle name="Normal 8 4 15 2 5 2" xfId="14208" xr:uid="{6BAB1531-1312-488F-91D5-79AD7BDE3363}"/>
    <cellStyle name="Normal 8 4 15 2 5 2 2" xfId="30384" xr:uid="{8ECEEAD0-06AA-4778-89F2-0C894CFDE25E}"/>
    <cellStyle name="Normal 8 4 15 2 5 3" xfId="22296" xr:uid="{B5C8DC85-1A23-458D-945A-24E23D29811E}"/>
    <cellStyle name="Normal 8 4 15 2 6" xfId="8818" xr:uid="{C74B01FE-45AB-42C3-9827-2C9D96BF4AC5}"/>
    <cellStyle name="Normal 8 4 15 2 6 2" xfId="24994" xr:uid="{7F9DAB57-5B48-4CB0-992F-B365AC53F73C}"/>
    <cellStyle name="Normal 8 4 15 2 7" xfId="16906" xr:uid="{2E5D480E-8810-470D-92E1-636E539CF5F3}"/>
    <cellStyle name="Normal 8 4 15 3" xfId="1065" xr:uid="{00000000-0005-0000-0000-0000101D0000}"/>
    <cellStyle name="Normal 8 4 15 3 2" xfId="2413" xr:uid="{00000000-0005-0000-0000-0000111D0000}"/>
    <cellStyle name="Normal 8 4 15 3 2 2" xfId="5109" xr:uid="{00000000-0005-0000-0000-0000121D0000}"/>
    <cellStyle name="Normal 8 4 15 3 2 2 2" xfId="13197" xr:uid="{D43608E9-65D6-4787-AB18-AC22958BDAB2}"/>
    <cellStyle name="Normal 8 4 15 3 2 2 2 2" xfId="29373" xr:uid="{85A435D6-DB9E-42CA-A622-66E59AFE5318}"/>
    <cellStyle name="Normal 8 4 15 3 2 2 3" xfId="21285" xr:uid="{A7F48F79-C365-4CC2-82B6-08D1BF71ABB0}"/>
    <cellStyle name="Normal 8 4 15 3 2 3" xfId="7803" xr:uid="{00000000-0005-0000-0000-0000131D0000}"/>
    <cellStyle name="Normal 8 4 15 3 2 3 2" xfId="15891" xr:uid="{3A12B79F-3B7F-40B2-95C7-931CEEEF7BC3}"/>
    <cellStyle name="Normal 8 4 15 3 2 3 2 2" xfId="32067" xr:uid="{8DA8A26A-2479-4A99-8F52-A3143445FC71}"/>
    <cellStyle name="Normal 8 4 15 3 2 3 3" xfId="23979" xr:uid="{B7DB08B0-D115-4B49-B2EC-0A15F8123559}"/>
    <cellStyle name="Normal 8 4 15 3 2 4" xfId="10501" xr:uid="{08A0D7E6-3B81-4BFE-8C4B-053398A6D84A}"/>
    <cellStyle name="Normal 8 4 15 3 2 4 2" xfId="26677" xr:uid="{CBDBBF95-9E6E-40AF-B5C6-67D74A43B404}"/>
    <cellStyle name="Normal 8 4 15 3 2 5" xfId="18589" xr:uid="{8BD33857-70B8-4708-B6FD-7033013E71A5}"/>
    <cellStyle name="Normal 8 4 15 3 3" xfId="3762" xr:uid="{00000000-0005-0000-0000-0000141D0000}"/>
    <cellStyle name="Normal 8 4 15 3 3 2" xfId="11850" xr:uid="{707B9EFE-64F9-4947-93FF-F827BEC06F5D}"/>
    <cellStyle name="Normal 8 4 15 3 3 2 2" xfId="28026" xr:uid="{E310B783-BBC0-465E-83DD-929497E2C4CA}"/>
    <cellStyle name="Normal 8 4 15 3 3 3" xfId="19938" xr:uid="{9F8D243B-177E-41A3-90F8-2C30FCDF9EDB}"/>
    <cellStyle name="Normal 8 4 15 3 4" xfId="6456" xr:uid="{00000000-0005-0000-0000-0000151D0000}"/>
    <cellStyle name="Normal 8 4 15 3 4 2" xfId="14544" xr:uid="{2582DD3E-10B4-4693-A400-403554567D14}"/>
    <cellStyle name="Normal 8 4 15 3 4 2 2" xfId="30720" xr:uid="{26614673-F125-46FE-8077-BDB3EBA9461C}"/>
    <cellStyle name="Normal 8 4 15 3 4 3" xfId="22632" xr:uid="{25594C0E-8C40-433B-AF92-613D5D47CB5D}"/>
    <cellStyle name="Normal 8 4 15 3 5" xfId="9154" xr:uid="{810BF82E-EEC5-4E17-9C7B-92ECF6AC5D25}"/>
    <cellStyle name="Normal 8 4 15 3 5 2" xfId="25330" xr:uid="{EB9053C2-3365-4292-88EA-C0360CBEAC3A}"/>
    <cellStyle name="Normal 8 4 15 3 6" xfId="17242" xr:uid="{DEFEC9F4-906F-4997-BF27-5FA8D21E9B58}"/>
    <cellStyle name="Normal 8 4 15 4" xfId="1741" xr:uid="{00000000-0005-0000-0000-0000161D0000}"/>
    <cellStyle name="Normal 8 4 15 4 2" xfId="4437" xr:uid="{00000000-0005-0000-0000-0000171D0000}"/>
    <cellStyle name="Normal 8 4 15 4 2 2" xfId="12525" xr:uid="{C4C37C8F-6B68-44DD-BCB4-AA4ABA06AA2A}"/>
    <cellStyle name="Normal 8 4 15 4 2 2 2" xfId="28701" xr:uid="{4332E68B-C5DB-41A6-AA6F-3EFD7FF34A11}"/>
    <cellStyle name="Normal 8 4 15 4 2 3" xfId="20613" xr:uid="{75D42F83-C740-478E-8CDC-7C9EBFF7776B}"/>
    <cellStyle name="Normal 8 4 15 4 3" xfId="7131" xr:uid="{00000000-0005-0000-0000-0000181D0000}"/>
    <cellStyle name="Normal 8 4 15 4 3 2" xfId="15219" xr:uid="{5D47ED2D-3EE6-4D92-BB85-C4E354E62F2A}"/>
    <cellStyle name="Normal 8 4 15 4 3 2 2" xfId="31395" xr:uid="{D7ACE36F-1D4D-4E71-840F-892346B9425B}"/>
    <cellStyle name="Normal 8 4 15 4 3 3" xfId="23307" xr:uid="{9F53E393-C361-4414-99AB-B65A0CA96AE7}"/>
    <cellStyle name="Normal 8 4 15 4 4" xfId="9829" xr:uid="{5FA01834-6734-4E78-AEA8-A0ABA39B05C1}"/>
    <cellStyle name="Normal 8 4 15 4 4 2" xfId="26005" xr:uid="{63D38D4F-C865-4691-BCBF-FAF35D23EDF2}"/>
    <cellStyle name="Normal 8 4 15 4 5" xfId="17917" xr:uid="{FE3B286B-A287-4487-A17F-CB0B632668E3}"/>
    <cellStyle name="Normal 8 4 15 5" xfId="3090" xr:uid="{00000000-0005-0000-0000-0000191D0000}"/>
    <cellStyle name="Normal 8 4 15 5 2" xfId="11178" xr:uid="{759EBF51-CCF7-4EF6-A064-3E8675969F69}"/>
    <cellStyle name="Normal 8 4 15 5 2 2" xfId="27354" xr:uid="{13CCCD6E-C4AD-45A4-8B43-435B71C93841}"/>
    <cellStyle name="Normal 8 4 15 5 3" xfId="19266" xr:uid="{B8BABF7E-9252-4816-9226-0D56FB5758D2}"/>
    <cellStyle name="Normal 8 4 15 6" xfId="5784" xr:uid="{00000000-0005-0000-0000-00001A1D0000}"/>
    <cellStyle name="Normal 8 4 15 6 2" xfId="13872" xr:uid="{F25CD70D-D906-4BFF-931B-787761FAB14C}"/>
    <cellStyle name="Normal 8 4 15 6 2 2" xfId="30048" xr:uid="{9821180F-159C-49AC-B88F-B61FC662A2C1}"/>
    <cellStyle name="Normal 8 4 15 6 3" xfId="21960" xr:uid="{C2E20625-9817-429B-A48D-16766BD044B2}"/>
    <cellStyle name="Normal 8 4 15 7" xfId="8482" xr:uid="{235008AD-4EF0-468C-8E84-A93F783BD553}"/>
    <cellStyle name="Normal 8 4 15 7 2" xfId="24658" xr:uid="{51CC0463-5822-4BF3-A826-A51C8C6D9935}"/>
    <cellStyle name="Normal 8 4 15 8" xfId="16570" xr:uid="{C14218B5-D4F2-45FC-B0EF-4BFAD977704D}"/>
    <cellStyle name="Normal 8 4 16" xfId="424" xr:uid="{00000000-0005-0000-0000-00001B1D0000}"/>
    <cellStyle name="Normal 8 4 16 2" xfId="768" xr:uid="{00000000-0005-0000-0000-00001C1D0000}"/>
    <cellStyle name="Normal 8 4 16 2 2" xfId="1443" xr:uid="{00000000-0005-0000-0000-00001D1D0000}"/>
    <cellStyle name="Normal 8 4 16 2 2 2" xfId="2791" xr:uid="{00000000-0005-0000-0000-00001E1D0000}"/>
    <cellStyle name="Normal 8 4 16 2 2 2 2" xfId="5487" xr:uid="{00000000-0005-0000-0000-00001F1D0000}"/>
    <cellStyle name="Normal 8 4 16 2 2 2 2 2" xfId="13575" xr:uid="{A0EC8234-DECB-481F-AC9C-0169232F89C7}"/>
    <cellStyle name="Normal 8 4 16 2 2 2 2 2 2" xfId="29751" xr:uid="{C4DA742B-69E1-4C00-895C-DE89DBE98B47}"/>
    <cellStyle name="Normal 8 4 16 2 2 2 2 3" xfId="21663" xr:uid="{CF693672-E371-4DAF-9F42-30CF1DB9B112}"/>
    <cellStyle name="Normal 8 4 16 2 2 2 3" xfId="8181" xr:uid="{00000000-0005-0000-0000-0000201D0000}"/>
    <cellStyle name="Normal 8 4 16 2 2 2 3 2" xfId="16269" xr:uid="{24711C15-E432-42C8-AD51-0574B4939B0A}"/>
    <cellStyle name="Normal 8 4 16 2 2 2 3 2 2" xfId="32445" xr:uid="{3DC7A3B1-7EE1-458A-B08D-306615C6FD67}"/>
    <cellStyle name="Normal 8 4 16 2 2 2 3 3" xfId="24357" xr:uid="{06AF8C07-E0B8-46ED-A181-CE46EE929255}"/>
    <cellStyle name="Normal 8 4 16 2 2 2 4" xfId="10879" xr:uid="{D6F15644-6C3B-47E0-A43A-C9E6C0A08712}"/>
    <cellStyle name="Normal 8 4 16 2 2 2 4 2" xfId="27055" xr:uid="{51DBB3D4-A759-46A4-941B-33F2C3E32B1D}"/>
    <cellStyle name="Normal 8 4 16 2 2 2 5" xfId="18967" xr:uid="{7874753D-E805-4300-8646-98DCFCCDBA9A}"/>
    <cellStyle name="Normal 8 4 16 2 2 3" xfId="4140" xr:uid="{00000000-0005-0000-0000-0000211D0000}"/>
    <cellStyle name="Normal 8 4 16 2 2 3 2" xfId="12228" xr:uid="{8560627A-F214-4FBC-811B-B277A45198B7}"/>
    <cellStyle name="Normal 8 4 16 2 2 3 2 2" xfId="28404" xr:uid="{5A73B2C7-0098-4448-BA09-2E17429143C0}"/>
    <cellStyle name="Normal 8 4 16 2 2 3 3" xfId="20316" xr:uid="{F8C336DD-CF36-4C03-AA55-A20B8428CA1E}"/>
    <cellStyle name="Normal 8 4 16 2 2 4" xfId="6834" xr:uid="{00000000-0005-0000-0000-0000221D0000}"/>
    <cellStyle name="Normal 8 4 16 2 2 4 2" xfId="14922" xr:uid="{E7FBC94E-B3F7-4376-A642-C55BF9770AD3}"/>
    <cellStyle name="Normal 8 4 16 2 2 4 2 2" xfId="31098" xr:uid="{1E788BD7-2238-423D-A5C3-27993185FFAA}"/>
    <cellStyle name="Normal 8 4 16 2 2 4 3" xfId="23010" xr:uid="{4695F1C5-3D9A-4FE7-87A2-92785098E509}"/>
    <cellStyle name="Normal 8 4 16 2 2 5" xfId="9532" xr:uid="{CD316973-62FF-4EB0-9255-B164698D44A7}"/>
    <cellStyle name="Normal 8 4 16 2 2 5 2" xfId="25708" xr:uid="{59D5FFED-E769-463C-B5A4-3B324710EA7E}"/>
    <cellStyle name="Normal 8 4 16 2 2 6" xfId="17620" xr:uid="{0AEE3CC7-B4BE-4914-9EBD-45D963EEF11D}"/>
    <cellStyle name="Normal 8 4 16 2 3" xfId="2119" xr:uid="{00000000-0005-0000-0000-0000231D0000}"/>
    <cellStyle name="Normal 8 4 16 2 3 2" xfId="4815" xr:uid="{00000000-0005-0000-0000-0000241D0000}"/>
    <cellStyle name="Normal 8 4 16 2 3 2 2" xfId="12903" xr:uid="{03DDD011-9375-43D5-A78D-0EB4CEA21718}"/>
    <cellStyle name="Normal 8 4 16 2 3 2 2 2" xfId="29079" xr:uid="{125A7AC1-FCA2-426A-ADB9-0FF0F7BD1B89}"/>
    <cellStyle name="Normal 8 4 16 2 3 2 3" xfId="20991" xr:uid="{657D21AB-3306-4984-BA01-10970D14A449}"/>
    <cellStyle name="Normal 8 4 16 2 3 3" xfId="7509" xr:uid="{00000000-0005-0000-0000-0000251D0000}"/>
    <cellStyle name="Normal 8 4 16 2 3 3 2" xfId="15597" xr:uid="{E297BB5E-3B9C-4F9D-9A70-A44A2656F06E}"/>
    <cellStyle name="Normal 8 4 16 2 3 3 2 2" xfId="31773" xr:uid="{596B9B13-85E1-4087-9F37-05A5EA4333BF}"/>
    <cellStyle name="Normal 8 4 16 2 3 3 3" xfId="23685" xr:uid="{CEE92A9A-6FD8-477B-AD91-C057E55DFF68}"/>
    <cellStyle name="Normal 8 4 16 2 3 4" xfId="10207" xr:uid="{6ECE356A-B99D-4D8F-AA27-D3952E2E4037}"/>
    <cellStyle name="Normal 8 4 16 2 3 4 2" xfId="26383" xr:uid="{DB34C6AB-FBBB-416B-B874-388D9B572DD8}"/>
    <cellStyle name="Normal 8 4 16 2 3 5" xfId="18295" xr:uid="{3B780BB0-237D-44A6-8050-E9E83CF5CBFB}"/>
    <cellStyle name="Normal 8 4 16 2 4" xfId="3468" xr:uid="{00000000-0005-0000-0000-0000261D0000}"/>
    <cellStyle name="Normal 8 4 16 2 4 2" xfId="11556" xr:uid="{16D9BAFF-57C0-448F-9BFD-CDF0E2609C1B}"/>
    <cellStyle name="Normal 8 4 16 2 4 2 2" xfId="27732" xr:uid="{F0303976-22F5-4902-A91A-1C2EF4820DB3}"/>
    <cellStyle name="Normal 8 4 16 2 4 3" xfId="19644" xr:uid="{582DCAC2-BBE3-4C2C-9942-358D66D78662}"/>
    <cellStyle name="Normal 8 4 16 2 5" xfId="6162" xr:uid="{00000000-0005-0000-0000-0000271D0000}"/>
    <cellStyle name="Normal 8 4 16 2 5 2" xfId="14250" xr:uid="{17DE2693-67AA-47C8-984F-28C7FBF52C0A}"/>
    <cellStyle name="Normal 8 4 16 2 5 2 2" xfId="30426" xr:uid="{79FD6111-29EF-47AB-8ADB-61D35B17ADFA}"/>
    <cellStyle name="Normal 8 4 16 2 5 3" xfId="22338" xr:uid="{76806159-C21D-4CD7-B635-E2699972B5D9}"/>
    <cellStyle name="Normal 8 4 16 2 6" xfId="8860" xr:uid="{D681914E-32E3-48B0-9370-20EDA01E5ECF}"/>
    <cellStyle name="Normal 8 4 16 2 6 2" xfId="25036" xr:uid="{82D64A5F-2691-4452-88A3-EA1C8A77E4F9}"/>
    <cellStyle name="Normal 8 4 16 2 7" xfId="16948" xr:uid="{D5A773EF-54CC-4D73-B19D-B2805B9A671A}"/>
    <cellStyle name="Normal 8 4 16 3" xfId="1107" xr:uid="{00000000-0005-0000-0000-0000281D0000}"/>
    <cellStyle name="Normal 8 4 16 3 2" xfId="2455" xr:uid="{00000000-0005-0000-0000-0000291D0000}"/>
    <cellStyle name="Normal 8 4 16 3 2 2" xfId="5151" xr:uid="{00000000-0005-0000-0000-00002A1D0000}"/>
    <cellStyle name="Normal 8 4 16 3 2 2 2" xfId="13239" xr:uid="{36340637-8D7F-421B-8931-13B1CEE25319}"/>
    <cellStyle name="Normal 8 4 16 3 2 2 2 2" xfId="29415" xr:uid="{0803C49C-7006-4A4F-AF17-6EF29CE486FC}"/>
    <cellStyle name="Normal 8 4 16 3 2 2 3" xfId="21327" xr:uid="{834912ED-29EC-49FC-B518-5C33DC3430D7}"/>
    <cellStyle name="Normal 8 4 16 3 2 3" xfId="7845" xr:uid="{00000000-0005-0000-0000-00002B1D0000}"/>
    <cellStyle name="Normal 8 4 16 3 2 3 2" xfId="15933" xr:uid="{A662F124-5F2D-4D08-B0BD-05A2CBA190A0}"/>
    <cellStyle name="Normal 8 4 16 3 2 3 2 2" xfId="32109" xr:uid="{95601646-D4CD-4C24-B49E-DD86D52F6E97}"/>
    <cellStyle name="Normal 8 4 16 3 2 3 3" xfId="24021" xr:uid="{B1966F16-76ED-4EB0-ACCC-AD969BA2662B}"/>
    <cellStyle name="Normal 8 4 16 3 2 4" xfId="10543" xr:uid="{756D7820-DAFA-4F5F-9DCD-0D99AC150BA0}"/>
    <cellStyle name="Normal 8 4 16 3 2 4 2" xfId="26719" xr:uid="{C15355A4-59EF-41DF-99FF-0BB3761AA51F}"/>
    <cellStyle name="Normal 8 4 16 3 2 5" xfId="18631" xr:uid="{6A39E4D2-02A1-4022-9F17-808114C9FD1E}"/>
    <cellStyle name="Normal 8 4 16 3 3" xfId="3804" xr:uid="{00000000-0005-0000-0000-00002C1D0000}"/>
    <cellStyle name="Normal 8 4 16 3 3 2" xfId="11892" xr:uid="{4CA74594-BDEE-4389-9DB9-75E9E399A36B}"/>
    <cellStyle name="Normal 8 4 16 3 3 2 2" xfId="28068" xr:uid="{69F11F6F-F83E-4D8B-9FBB-190C01CB5704}"/>
    <cellStyle name="Normal 8 4 16 3 3 3" xfId="19980" xr:uid="{CADEEA3C-3123-4C42-90EB-A5A2658F8F1F}"/>
    <cellStyle name="Normal 8 4 16 3 4" xfId="6498" xr:uid="{00000000-0005-0000-0000-00002D1D0000}"/>
    <cellStyle name="Normal 8 4 16 3 4 2" xfId="14586" xr:uid="{7126630B-D099-448F-AF27-220C2D0F6755}"/>
    <cellStyle name="Normal 8 4 16 3 4 2 2" xfId="30762" xr:uid="{415F6382-041B-4E03-A08E-779F3D72B155}"/>
    <cellStyle name="Normal 8 4 16 3 4 3" xfId="22674" xr:uid="{E970E3BD-BAF8-40E6-9E2F-94C98A911CEC}"/>
    <cellStyle name="Normal 8 4 16 3 5" xfId="9196" xr:uid="{E2BCE279-9F4D-44A2-80E3-3C1D5D20312C}"/>
    <cellStyle name="Normal 8 4 16 3 5 2" xfId="25372" xr:uid="{F49E029D-6E19-41F2-95EF-3F5E5D61CAF0}"/>
    <cellStyle name="Normal 8 4 16 3 6" xfId="17284" xr:uid="{B9B5CA6B-65DA-4433-94CC-1E9A59A51BE1}"/>
    <cellStyle name="Normal 8 4 16 4" xfId="1783" xr:uid="{00000000-0005-0000-0000-00002E1D0000}"/>
    <cellStyle name="Normal 8 4 16 4 2" xfId="4479" xr:uid="{00000000-0005-0000-0000-00002F1D0000}"/>
    <cellStyle name="Normal 8 4 16 4 2 2" xfId="12567" xr:uid="{96E03ABF-56DF-46A4-91AF-664B84318293}"/>
    <cellStyle name="Normal 8 4 16 4 2 2 2" xfId="28743" xr:uid="{10AF8B6F-FFAD-4323-BF7A-783A2EDDD273}"/>
    <cellStyle name="Normal 8 4 16 4 2 3" xfId="20655" xr:uid="{830F7572-85B5-4578-A9A1-8346B1F456F2}"/>
    <cellStyle name="Normal 8 4 16 4 3" xfId="7173" xr:uid="{00000000-0005-0000-0000-0000301D0000}"/>
    <cellStyle name="Normal 8 4 16 4 3 2" xfId="15261" xr:uid="{894CBF27-7CB3-4482-B004-001120976326}"/>
    <cellStyle name="Normal 8 4 16 4 3 2 2" xfId="31437" xr:uid="{A225DC27-7A04-4E74-8F1C-C034BD32998B}"/>
    <cellStyle name="Normal 8 4 16 4 3 3" xfId="23349" xr:uid="{CAFA0597-465E-4D30-9B9B-85E75645E025}"/>
    <cellStyle name="Normal 8 4 16 4 4" xfId="9871" xr:uid="{FC22F13A-B0B2-412C-83E3-7DB0193C406D}"/>
    <cellStyle name="Normal 8 4 16 4 4 2" xfId="26047" xr:uid="{9E1FBCD1-1CCD-43CA-867E-B3233EBCD9B9}"/>
    <cellStyle name="Normal 8 4 16 4 5" xfId="17959" xr:uid="{CFDF94E1-96E4-4E98-9503-3566A4651023}"/>
    <cellStyle name="Normal 8 4 16 5" xfId="3132" xr:uid="{00000000-0005-0000-0000-0000311D0000}"/>
    <cellStyle name="Normal 8 4 16 5 2" xfId="11220" xr:uid="{EAB56B47-6E87-461D-817A-ACA18FC1942D}"/>
    <cellStyle name="Normal 8 4 16 5 2 2" xfId="27396" xr:uid="{4E3A1FD3-57D7-4556-AE7B-8B11D274500D}"/>
    <cellStyle name="Normal 8 4 16 5 3" xfId="19308" xr:uid="{F3C8F94F-46A7-4437-ACCC-1A3DBDE1D15E}"/>
    <cellStyle name="Normal 8 4 16 6" xfId="5826" xr:uid="{00000000-0005-0000-0000-0000321D0000}"/>
    <cellStyle name="Normal 8 4 16 6 2" xfId="13914" xr:uid="{D913665D-904F-46D6-88F3-92EE150F68C6}"/>
    <cellStyle name="Normal 8 4 16 6 2 2" xfId="30090" xr:uid="{DE63806B-44D3-4CB1-B9D8-8B1B66CC22EA}"/>
    <cellStyle name="Normal 8 4 16 6 3" xfId="22002" xr:uid="{F9256417-B10C-48C5-AE06-22693C8C927A}"/>
    <cellStyle name="Normal 8 4 16 7" xfId="8524" xr:uid="{38F513A7-B46D-450D-9A14-36C94F5CAD52}"/>
    <cellStyle name="Normal 8 4 16 7 2" xfId="24700" xr:uid="{8D55A593-0608-4293-8520-382098D73209}"/>
    <cellStyle name="Normal 8 4 16 8" xfId="16612" xr:uid="{0BA9CE05-7CBF-42AA-A574-0A8463052465}"/>
    <cellStyle name="Normal 8 4 17" xfId="456" xr:uid="{00000000-0005-0000-0000-0000331D0000}"/>
    <cellStyle name="Normal 8 4 17 2" xfId="1131" xr:uid="{00000000-0005-0000-0000-0000341D0000}"/>
    <cellStyle name="Normal 8 4 17 2 2" xfId="2479" xr:uid="{00000000-0005-0000-0000-0000351D0000}"/>
    <cellStyle name="Normal 8 4 17 2 2 2" xfId="5175" xr:uid="{00000000-0005-0000-0000-0000361D0000}"/>
    <cellStyle name="Normal 8 4 17 2 2 2 2" xfId="13263" xr:uid="{1F15CB28-5ACD-4011-9E77-18D51E21B568}"/>
    <cellStyle name="Normal 8 4 17 2 2 2 2 2" xfId="29439" xr:uid="{B60225B5-41EB-4E7E-9767-7AEF11A7F4F0}"/>
    <cellStyle name="Normal 8 4 17 2 2 2 3" xfId="21351" xr:uid="{2E987622-44C1-4C0E-9602-84EFBD5826AC}"/>
    <cellStyle name="Normal 8 4 17 2 2 3" xfId="7869" xr:uid="{00000000-0005-0000-0000-0000371D0000}"/>
    <cellStyle name="Normal 8 4 17 2 2 3 2" xfId="15957" xr:uid="{61E8F6CF-FB48-402D-B47D-D0CD81BE2058}"/>
    <cellStyle name="Normal 8 4 17 2 2 3 2 2" xfId="32133" xr:uid="{DBF9F7D2-CAE9-4011-8918-A7CEE3413305}"/>
    <cellStyle name="Normal 8 4 17 2 2 3 3" xfId="24045" xr:uid="{A6C1CEAB-0C34-4172-8521-71CA0F8AFB45}"/>
    <cellStyle name="Normal 8 4 17 2 2 4" xfId="10567" xr:uid="{2DB6614B-6210-4234-AE2C-72834962C310}"/>
    <cellStyle name="Normal 8 4 17 2 2 4 2" xfId="26743" xr:uid="{868BF3ED-86E3-4209-AA5E-DF396C17881A}"/>
    <cellStyle name="Normal 8 4 17 2 2 5" xfId="18655" xr:uid="{CAAC5D4A-0CCA-481A-B48D-BC9FDF3F52B7}"/>
    <cellStyle name="Normal 8 4 17 2 3" xfId="3828" xr:uid="{00000000-0005-0000-0000-0000381D0000}"/>
    <cellStyle name="Normal 8 4 17 2 3 2" xfId="11916" xr:uid="{EB321852-5CE1-490F-B438-6F15011293F4}"/>
    <cellStyle name="Normal 8 4 17 2 3 2 2" xfId="28092" xr:uid="{ADDED165-5D5A-4B69-9FCE-F59CC6FBBF01}"/>
    <cellStyle name="Normal 8 4 17 2 3 3" xfId="20004" xr:uid="{F67182E9-5045-462C-8D62-DA035941BC4E}"/>
    <cellStyle name="Normal 8 4 17 2 4" xfId="6522" xr:uid="{00000000-0005-0000-0000-0000391D0000}"/>
    <cellStyle name="Normal 8 4 17 2 4 2" xfId="14610" xr:uid="{DFFFCC2D-2E97-43D0-AF7D-42F915E19BD8}"/>
    <cellStyle name="Normal 8 4 17 2 4 2 2" xfId="30786" xr:uid="{67C1987C-BB44-41A5-822E-F309881F2055}"/>
    <cellStyle name="Normal 8 4 17 2 4 3" xfId="22698" xr:uid="{018525F0-F881-46AC-A857-0A27588E1639}"/>
    <cellStyle name="Normal 8 4 17 2 5" xfId="9220" xr:uid="{8D108047-C788-4B34-9486-1F7BBE90F19B}"/>
    <cellStyle name="Normal 8 4 17 2 5 2" xfId="25396" xr:uid="{6F65EF2A-706B-4347-8463-C79F7B2BF7B4}"/>
    <cellStyle name="Normal 8 4 17 2 6" xfId="17308" xr:uid="{0982674C-EB40-4EF7-8C07-CC2F3B169722}"/>
    <cellStyle name="Normal 8 4 17 3" xfId="1807" xr:uid="{00000000-0005-0000-0000-00003A1D0000}"/>
    <cellStyle name="Normal 8 4 17 3 2" xfId="4503" xr:uid="{00000000-0005-0000-0000-00003B1D0000}"/>
    <cellStyle name="Normal 8 4 17 3 2 2" xfId="12591" xr:uid="{E47C6894-3138-4F7F-B3F6-8D233F094889}"/>
    <cellStyle name="Normal 8 4 17 3 2 2 2" xfId="28767" xr:uid="{0798391B-30F0-49A0-859B-910DF74F73C7}"/>
    <cellStyle name="Normal 8 4 17 3 2 3" xfId="20679" xr:uid="{70C57BB8-7E9C-4CAD-A419-C799743CB7DC}"/>
    <cellStyle name="Normal 8 4 17 3 3" xfId="7197" xr:uid="{00000000-0005-0000-0000-00003C1D0000}"/>
    <cellStyle name="Normal 8 4 17 3 3 2" xfId="15285" xr:uid="{11C8DBAE-6639-4A70-855A-F957E2C3884E}"/>
    <cellStyle name="Normal 8 4 17 3 3 2 2" xfId="31461" xr:uid="{BEA806DF-3F36-4814-AC2E-8540B2B43331}"/>
    <cellStyle name="Normal 8 4 17 3 3 3" xfId="23373" xr:uid="{983ED8E5-5391-4A2F-A724-8DD220D78DA2}"/>
    <cellStyle name="Normal 8 4 17 3 4" xfId="9895" xr:uid="{8677FD01-86B5-417D-8718-AAD8DC318DBD}"/>
    <cellStyle name="Normal 8 4 17 3 4 2" xfId="26071" xr:uid="{B692D2DD-AD31-4D53-A583-A160B836CFBE}"/>
    <cellStyle name="Normal 8 4 17 3 5" xfId="17983" xr:uid="{83E11E42-2E7E-48B5-80C0-123BDF4719A9}"/>
    <cellStyle name="Normal 8 4 17 4" xfId="3156" xr:uid="{00000000-0005-0000-0000-00003D1D0000}"/>
    <cellStyle name="Normal 8 4 17 4 2" xfId="11244" xr:uid="{4163F8CD-7B3F-4B6F-8710-C3B67593D1CF}"/>
    <cellStyle name="Normal 8 4 17 4 2 2" xfId="27420" xr:uid="{648FC7B8-7C8B-4256-A31F-341A9D868E1A}"/>
    <cellStyle name="Normal 8 4 17 4 3" xfId="19332" xr:uid="{4C810090-2AC6-45AA-A2AE-F8D8C01C39A8}"/>
    <cellStyle name="Normal 8 4 17 5" xfId="5850" xr:uid="{00000000-0005-0000-0000-00003E1D0000}"/>
    <cellStyle name="Normal 8 4 17 5 2" xfId="13938" xr:uid="{C3E26F80-8971-4535-9A8B-DE74F93029FA}"/>
    <cellStyle name="Normal 8 4 17 5 2 2" xfId="30114" xr:uid="{0AB2DBE6-BB40-4677-91BD-1D4C3FDA81E2}"/>
    <cellStyle name="Normal 8 4 17 5 3" xfId="22026" xr:uid="{D9572190-3661-4FCA-9EF0-B1D453B8FD29}"/>
    <cellStyle name="Normal 8 4 17 6" xfId="8548" xr:uid="{EEC789AE-A628-4AA5-BC9D-0FB2CFB6C9C3}"/>
    <cellStyle name="Normal 8 4 17 6 2" xfId="24724" xr:uid="{DE4804A2-72B8-44C3-991E-7EF0A1C9ECC5}"/>
    <cellStyle name="Normal 8 4 17 7" xfId="16636" xr:uid="{1BDFC4EA-8ADD-4627-8267-11E402DE54CA}"/>
    <cellStyle name="Normal 8 4 18" xfId="795" xr:uid="{00000000-0005-0000-0000-00003F1D0000}"/>
    <cellStyle name="Normal 8 4 18 2" xfId="2143" xr:uid="{00000000-0005-0000-0000-0000401D0000}"/>
    <cellStyle name="Normal 8 4 18 2 2" xfId="4839" xr:uid="{00000000-0005-0000-0000-0000411D0000}"/>
    <cellStyle name="Normal 8 4 18 2 2 2" xfId="12927" xr:uid="{FD39D4F2-B40A-44C5-AC5F-845ACDE8A382}"/>
    <cellStyle name="Normal 8 4 18 2 2 2 2" xfId="29103" xr:uid="{7C59AEA7-1E3A-4DCA-BE05-020F1093BBB8}"/>
    <cellStyle name="Normal 8 4 18 2 2 3" xfId="21015" xr:uid="{18D361E9-8D25-437C-ACC8-6CB9C9C1E15E}"/>
    <cellStyle name="Normal 8 4 18 2 3" xfId="7533" xr:uid="{00000000-0005-0000-0000-0000421D0000}"/>
    <cellStyle name="Normal 8 4 18 2 3 2" xfId="15621" xr:uid="{33A13495-F456-4C60-BA7F-93BE569F3BC6}"/>
    <cellStyle name="Normal 8 4 18 2 3 2 2" xfId="31797" xr:uid="{DD45FBCC-86DF-4F0E-83A2-11DFFE8208A9}"/>
    <cellStyle name="Normal 8 4 18 2 3 3" xfId="23709" xr:uid="{7EFDC9E6-3D5F-4441-B0C7-82C8D61710A6}"/>
    <cellStyle name="Normal 8 4 18 2 4" xfId="10231" xr:uid="{105496DD-701B-4088-9341-EDD908180E23}"/>
    <cellStyle name="Normal 8 4 18 2 4 2" xfId="26407" xr:uid="{213998AD-559A-4B45-BB15-F20ACC3B108D}"/>
    <cellStyle name="Normal 8 4 18 2 5" xfId="18319" xr:uid="{024EC410-56A9-4803-9DB4-B9F20D23DDD3}"/>
    <cellStyle name="Normal 8 4 18 3" xfId="3492" xr:uid="{00000000-0005-0000-0000-0000431D0000}"/>
    <cellStyle name="Normal 8 4 18 3 2" xfId="11580" xr:uid="{DF5B7B16-5D88-4ECA-92FA-5830CB3787DE}"/>
    <cellStyle name="Normal 8 4 18 3 2 2" xfId="27756" xr:uid="{947554C9-7F3F-4B09-BA49-9AD90E333B6C}"/>
    <cellStyle name="Normal 8 4 18 3 3" xfId="19668" xr:uid="{A123B0AF-930F-4FB1-B181-1787D63C200E}"/>
    <cellStyle name="Normal 8 4 18 4" xfId="6186" xr:uid="{00000000-0005-0000-0000-0000441D0000}"/>
    <cellStyle name="Normal 8 4 18 4 2" xfId="14274" xr:uid="{0F5C0FF7-B8F1-4024-8732-2454A7265063}"/>
    <cellStyle name="Normal 8 4 18 4 2 2" xfId="30450" xr:uid="{40732DB4-B87A-4E3E-91D0-7AEFDCF35DB4}"/>
    <cellStyle name="Normal 8 4 18 4 3" xfId="22362" xr:uid="{89FAA60F-B1BF-4C9E-AECE-2255C645D768}"/>
    <cellStyle name="Normal 8 4 18 5" xfId="8884" xr:uid="{75BDCDE4-90F4-41B7-902A-9EB2DBC04C68}"/>
    <cellStyle name="Normal 8 4 18 5 2" xfId="25060" xr:uid="{36C1A138-7450-49FD-A7D0-A2A84DF6270D}"/>
    <cellStyle name="Normal 8 4 18 6" xfId="16972" xr:uid="{E37A0BDB-184F-4F73-AE54-3C6BA1500CAB}"/>
    <cellStyle name="Normal 8 4 19" xfId="1471" xr:uid="{00000000-0005-0000-0000-0000451D0000}"/>
    <cellStyle name="Normal 8 4 19 2" xfId="4167" xr:uid="{00000000-0005-0000-0000-0000461D0000}"/>
    <cellStyle name="Normal 8 4 19 2 2" xfId="12255" xr:uid="{94E89D2D-EDD0-4144-9AAF-F224ED0CD13A}"/>
    <cellStyle name="Normal 8 4 19 2 2 2" xfId="28431" xr:uid="{9B7A0A34-A1AE-4DFB-801E-91963F89478D}"/>
    <cellStyle name="Normal 8 4 19 2 3" xfId="20343" xr:uid="{EC97AC76-65F6-46F2-A9EF-48FE6568A699}"/>
    <cellStyle name="Normal 8 4 19 3" xfId="6861" xr:uid="{00000000-0005-0000-0000-0000471D0000}"/>
    <cellStyle name="Normal 8 4 19 3 2" xfId="14949" xr:uid="{98AEB552-ABA7-4140-957F-A7CB9606FDC5}"/>
    <cellStyle name="Normal 8 4 19 3 2 2" xfId="31125" xr:uid="{D64FE1A0-25A9-473E-AA2C-5871749B6B28}"/>
    <cellStyle name="Normal 8 4 19 3 3" xfId="23037" xr:uid="{1EC2DEA3-DD24-4BC7-B207-E9B011C79970}"/>
    <cellStyle name="Normal 8 4 19 4" xfId="9559" xr:uid="{DF8D117B-48C0-43A1-B1EC-9236FC503096}"/>
    <cellStyle name="Normal 8 4 19 4 2" xfId="25735" xr:uid="{19CFA287-7055-4E03-B380-B58FC87E328D}"/>
    <cellStyle name="Normal 8 4 19 5" xfId="17647" xr:uid="{89757666-6722-4355-8A8F-5DBB333A0BE9}"/>
    <cellStyle name="Normal 8 4 2" xfId="83" xr:uid="{00000000-0005-0000-0000-0000481D0000}"/>
    <cellStyle name="Normal 8 4 2 2" xfId="489" xr:uid="{00000000-0005-0000-0000-0000491D0000}"/>
    <cellStyle name="Normal 8 4 2 2 2" xfId="1164" xr:uid="{00000000-0005-0000-0000-00004A1D0000}"/>
    <cellStyle name="Normal 8 4 2 2 2 2" xfId="2512" xr:uid="{00000000-0005-0000-0000-00004B1D0000}"/>
    <cellStyle name="Normal 8 4 2 2 2 2 2" xfId="5208" xr:uid="{00000000-0005-0000-0000-00004C1D0000}"/>
    <cellStyle name="Normal 8 4 2 2 2 2 2 2" xfId="13296" xr:uid="{E5F4BD67-50D3-4B23-B1E6-0C4175BE2630}"/>
    <cellStyle name="Normal 8 4 2 2 2 2 2 2 2" xfId="29472" xr:uid="{26E61137-66D2-4F32-8438-506502261EB2}"/>
    <cellStyle name="Normal 8 4 2 2 2 2 2 3" xfId="21384" xr:uid="{0631A1FA-9149-4425-8D62-848407BF8924}"/>
    <cellStyle name="Normal 8 4 2 2 2 2 3" xfId="7902" xr:uid="{00000000-0005-0000-0000-00004D1D0000}"/>
    <cellStyle name="Normal 8 4 2 2 2 2 3 2" xfId="15990" xr:uid="{2F88CB84-FD7F-46C0-8180-21A7F9AB0ACA}"/>
    <cellStyle name="Normal 8 4 2 2 2 2 3 2 2" xfId="32166" xr:uid="{A15B4967-BD10-4C89-A78D-6FF61A337686}"/>
    <cellStyle name="Normal 8 4 2 2 2 2 3 3" xfId="24078" xr:uid="{134062BE-4CF1-4119-8A17-078A79CC02C7}"/>
    <cellStyle name="Normal 8 4 2 2 2 2 4" xfId="10600" xr:uid="{372C53A1-B91A-4692-97A5-3339F2097D82}"/>
    <cellStyle name="Normal 8 4 2 2 2 2 4 2" xfId="26776" xr:uid="{3637FF27-B33F-4209-BDF6-8DD9064B0D0C}"/>
    <cellStyle name="Normal 8 4 2 2 2 2 5" xfId="18688" xr:uid="{558A8E47-4EF6-4DBB-AB5C-870E8C8BCF78}"/>
    <cellStyle name="Normal 8 4 2 2 2 3" xfId="3861" xr:uid="{00000000-0005-0000-0000-00004E1D0000}"/>
    <cellStyle name="Normal 8 4 2 2 2 3 2" xfId="11949" xr:uid="{3F8D137E-0613-4598-AA34-70958D701DCB}"/>
    <cellStyle name="Normal 8 4 2 2 2 3 2 2" xfId="28125" xr:uid="{BB5D42F4-7F85-40B5-9A06-AF6CAAB17B5A}"/>
    <cellStyle name="Normal 8 4 2 2 2 3 3" xfId="20037" xr:uid="{7B0A90B7-17A9-4827-9FD7-A5BD3683867C}"/>
    <cellStyle name="Normal 8 4 2 2 2 4" xfId="6555" xr:uid="{00000000-0005-0000-0000-00004F1D0000}"/>
    <cellStyle name="Normal 8 4 2 2 2 4 2" xfId="14643" xr:uid="{7AAAF825-D576-46EF-A0D1-5838B9FD36B7}"/>
    <cellStyle name="Normal 8 4 2 2 2 4 2 2" xfId="30819" xr:uid="{26A9FE99-B441-4FBC-A0B7-BD19CCE1E7D7}"/>
    <cellStyle name="Normal 8 4 2 2 2 4 3" xfId="22731" xr:uid="{D6028FE9-BDE6-46A3-8E36-2B94144A4B0E}"/>
    <cellStyle name="Normal 8 4 2 2 2 5" xfId="9253" xr:uid="{B6862554-EF78-4D9B-AF1B-29E84FE46E33}"/>
    <cellStyle name="Normal 8 4 2 2 2 5 2" xfId="25429" xr:uid="{3D96F16A-80C5-466D-A3BE-EFD870C7D2C0}"/>
    <cellStyle name="Normal 8 4 2 2 2 6" xfId="17341" xr:uid="{404A4DF3-442E-4639-82FC-D5BBAF13BE01}"/>
    <cellStyle name="Normal 8 4 2 2 3" xfId="1840" xr:uid="{00000000-0005-0000-0000-0000501D0000}"/>
    <cellStyle name="Normal 8 4 2 2 3 2" xfId="4536" xr:uid="{00000000-0005-0000-0000-0000511D0000}"/>
    <cellStyle name="Normal 8 4 2 2 3 2 2" xfId="12624" xr:uid="{ED523361-2D2B-47AE-8FE4-EBC1DAD278ED}"/>
    <cellStyle name="Normal 8 4 2 2 3 2 2 2" xfId="28800" xr:uid="{5FD7BB22-BDED-444F-9D1E-6486BF9A797A}"/>
    <cellStyle name="Normal 8 4 2 2 3 2 3" xfId="20712" xr:uid="{3CBDE4AD-5426-4429-B7BE-161369F6004A}"/>
    <cellStyle name="Normal 8 4 2 2 3 3" xfId="7230" xr:uid="{00000000-0005-0000-0000-0000521D0000}"/>
    <cellStyle name="Normal 8 4 2 2 3 3 2" xfId="15318" xr:uid="{0888F36F-0ABC-4EB3-9BDF-E785BF983A8F}"/>
    <cellStyle name="Normal 8 4 2 2 3 3 2 2" xfId="31494" xr:uid="{79A7EF68-EE20-4EF0-983F-2643CECE85AF}"/>
    <cellStyle name="Normal 8 4 2 2 3 3 3" xfId="23406" xr:uid="{631F3CB3-DE95-457A-AADD-5B0FACA6F999}"/>
    <cellStyle name="Normal 8 4 2 2 3 4" xfId="9928" xr:uid="{6A4228FF-AD17-49FD-ADB7-0EFDF48CAB48}"/>
    <cellStyle name="Normal 8 4 2 2 3 4 2" xfId="26104" xr:uid="{21965F14-6991-46EA-8861-6D0AF4CA59AA}"/>
    <cellStyle name="Normal 8 4 2 2 3 5" xfId="18016" xr:uid="{1DF0779D-08D7-4F6E-A019-4A35F15503B6}"/>
    <cellStyle name="Normal 8 4 2 2 4" xfId="3189" xr:uid="{00000000-0005-0000-0000-0000531D0000}"/>
    <cellStyle name="Normal 8 4 2 2 4 2" xfId="11277" xr:uid="{03FA9DF0-0826-45EC-AB45-71BDC7DAF3E5}"/>
    <cellStyle name="Normal 8 4 2 2 4 2 2" xfId="27453" xr:uid="{30B115A3-2272-41B0-B25F-EE8171403513}"/>
    <cellStyle name="Normal 8 4 2 2 4 3" xfId="19365" xr:uid="{811F1790-3884-4D00-B414-DB57F102FF8C}"/>
    <cellStyle name="Normal 8 4 2 2 5" xfId="5883" xr:uid="{00000000-0005-0000-0000-0000541D0000}"/>
    <cellStyle name="Normal 8 4 2 2 5 2" xfId="13971" xr:uid="{B0A21810-F942-4C07-8421-A87FF661CAA2}"/>
    <cellStyle name="Normal 8 4 2 2 5 2 2" xfId="30147" xr:uid="{B1E7916B-3D28-4507-846C-FC82DFF25F4D}"/>
    <cellStyle name="Normal 8 4 2 2 5 3" xfId="22059" xr:uid="{57637023-4892-466E-95FB-F68534A55EAF}"/>
    <cellStyle name="Normal 8 4 2 2 6" xfId="8581" xr:uid="{763F0252-0669-4485-B404-07F9EA67172B}"/>
    <cellStyle name="Normal 8 4 2 2 6 2" xfId="24757" xr:uid="{8F6EAD0A-FE18-44D6-BC24-B5E5A64BD9B3}"/>
    <cellStyle name="Normal 8 4 2 2 7" xfId="16669" xr:uid="{E5AB7142-D31B-4E6D-8612-32AB81A1E194}"/>
    <cellStyle name="Normal 8 4 2 3" xfId="828" xr:uid="{00000000-0005-0000-0000-0000551D0000}"/>
    <cellStyle name="Normal 8 4 2 3 2" xfId="2176" xr:uid="{00000000-0005-0000-0000-0000561D0000}"/>
    <cellStyle name="Normal 8 4 2 3 2 2" xfId="4872" xr:uid="{00000000-0005-0000-0000-0000571D0000}"/>
    <cellStyle name="Normal 8 4 2 3 2 2 2" xfId="12960" xr:uid="{0A1665D4-910D-4A77-96A7-7E9447C1B527}"/>
    <cellStyle name="Normal 8 4 2 3 2 2 2 2" xfId="29136" xr:uid="{AB0FD160-FABB-455C-8159-64531A8BADD1}"/>
    <cellStyle name="Normal 8 4 2 3 2 2 3" xfId="21048" xr:uid="{C944C367-1C49-41C8-A5E7-96579DF9047F}"/>
    <cellStyle name="Normal 8 4 2 3 2 3" xfId="7566" xr:uid="{00000000-0005-0000-0000-0000581D0000}"/>
    <cellStyle name="Normal 8 4 2 3 2 3 2" xfId="15654" xr:uid="{E6168CAC-7C98-4C05-8F13-3B734C4B4B24}"/>
    <cellStyle name="Normal 8 4 2 3 2 3 2 2" xfId="31830" xr:uid="{A53575E0-D82B-4AB2-968E-083B37286577}"/>
    <cellStyle name="Normal 8 4 2 3 2 3 3" xfId="23742" xr:uid="{EC9B62C7-74EB-4C70-BF45-5D46F2E45E69}"/>
    <cellStyle name="Normal 8 4 2 3 2 4" xfId="10264" xr:uid="{26DEFB61-20D9-444C-83C8-1ABB2D8D7A34}"/>
    <cellStyle name="Normal 8 4 2 3 2 4 2" xfId="26440" xr:uid="{525C6DC7-77A6-4481-B9AD-DE1A9FC50139}"/>
    <cellStyle name="Normal 8 4 2 3 2 5" xfId="18352" xr:uid="{FB6FF653-5B0E-47AE-90E5-7E59ED3CEE5C}"/>
    <cellStyle name="Normal 8 4 2 3 3" xfId="3525" xr:uid="{00000000-0005-0000-0000-0000591D0000}"/>
    <cellStyle name="Normal 8 4 2 3 3 2" xfId="11613" xr:uid="{5BCA8E75-F253-405D-A12F-CC6A0220D363}"/>
    <cellStyle name="Normal 8 4 2 3 3 2 2" xfId="27789" xr:uid="{65C2D04C-01E2-494D-AAB8-3AEFCC4D77E1}"/>
    <cellStyle name="Normal 8 4 2 3 3 3" xfId="19701" xr:uid="{33C1D7DE-E6D0-4980-835C-46D03C0C6A32}"/>
    <cellStyle name="Normal 8 4 2 3 4" xfId="6219" xr:uid="{00000000-0005-0000-0000-00005A1D0000}"/>
    <cellStyle name="Normal 8 4 2 3 4 2" xfId="14307" xr:uid="{A1BF40C0-830B-4DD0-BDA6-0F032CDAF20D}"/>
    <cellStyle name="Normal 8 4 2 3 4 2 2" xfId="30483" xr:uid="{013BF59F-FF34-4C2A-ACA6-0D862DA8A475}"/>
    <cellStyle name="Normal 8 4 2 3 4 3" xfId="22395" xr:uid="{EC25AE34-86BE-464B-9C0F-A3FF3C5A6C38}"/>
    <cellStyle name="Normal 8 4 2 3 5" xfId="8917" xr:uid="{2A4B566F-94D1-4029-8A58-035E9B9D3F3C}"/>
    <cellStyle name="Normal 8 4 2 3 5 2" xfId="25093" xr:uid="{B2759E14-DDA4-4A21-B2E7-3EA192DB8415}"/>
    <cellStyle name="Normal 8 4 2 3 6" xfId="17005" xr:uid="{AC8A34BD-4F95-4AEC-BEEF-10CBEF3C13CE}"/>
    <cellStyle name="Normal 8 4 2 4" xfId="1504" xr:uid="{00000000-0005-0000-0000-00005B1D0000}"/>
    <cellStyle name="Normal 8 4 2 4 2" xfId="4200" xr:uid="{00000000-0005-0000-0000-00005C1D0000}"/>
    <cellStyle name="Normal 8 4 2 4 2 2" xfId="12288" xr:uid="{2932B850-AA3D-4464-AE9C-B777C75B55D2}"/>
    <cellStyle name="Normal 8 4 2 4 2 2 2" xfId="28464" xr:uid="{6FDD4ECF-4719-403D-A6B0-383F39252595}"/>
    <cellStyle name="Normal 8 4 2 4 2 3" xfId="20376" xr:uid="{B9779FB3-80DC-483D-B4B1-56A0264B58FD}"/>
    <cellStyle name="Normal 8 4 2 4 3" xfId="6894" xr:uid="{00000000-0005-0000-0000-00005D1D0000}"/>
    <cellStyle name="Normal 8 4 2 4 3 2" xfId="14982" xr:uid="{BF435149-14A5-4F42-9EFF-B5346AE3333A}"/>
    <cellStyle name="Normal 8 4 2 4 3 2 2" xfId="31158" xr:uid="{4F8E4D50-BDB7-4B85-89E2-58E47AB07183}"/>
    <cellStyle name="Normal 8 4 2 4 3 3" xfId="23070" xr:uid="{E995474F-4400-457E-B567-3FA03CC22229}"/>
    <cellStyle name="Normal 8 4 2 4 4" xfId="9592" xr:uid="{4DC63D5D-5963-40EC-88F9-95E2B1F3EFCF}"/>
    <cellStyle name="Normal 8 4 2 4 4 2" xfId="25768" xr:uid="{993937B4-75A6-4C17-8E4B-2EAF46A4E9EC}"/>
    <cellStyle name="Normal 8 4 2 4 5" xfId="17680" xr:uid="{4618DBB3-3494-4727-A2AC-CFC15AE708E9}"/>
    <cellStyle name="Normal 8 4 2 5" xfId="2853" xr:uid="{00000000-0005-0000-0000-00005E1D0000}"/>
    <cellStyle name="Normal 8 4 2 5 2" xfId="10941" xr:uid="{397C4594-AE10-446B-B916-C8C6FA286941}"/>
    <cellStyle name="Normal 8 4 2 5 2 2" xfId="27117" xr:uid="{A65F2356-615D-4B27-A644-4FC84AE7BFF1}"/>
    <cellStyle name="Normal 8 4 2 5 3" xfId="19029" xr:uid="{33F47891-88D0-4A8B-99D2-E69D1020DFC7}"/>
    <cellStyle name="Normal 8 4 2 6" xfId="5547" xr:uid="{00000000-0005-0000-0000-00005F1D0000}"/>
    <cellStyle name="Normal 8 4 2 6 2" xfId="13635" xr:uid="{C03C838A-241E-4A4F-A1DB-6B71BB90C22A}"/>
    <cellStyle name="Normal 8 4 2 6 2 2" xfId="29811" xr:uid="{41147BE5-28ED-41BE-BE31-3A2E83C13FD2}"/>
    <cellStyle name="Normal 8 4 2 6 3" xfId="21723" xr:uid="{D05D17D1-1D3F-4346-AD90-38DC359A4DD3}"/>
    <cellStyle name="Normal 8 4 2 7" xfId="8245" xr:uid="{1A222EE8-B88F-40BE-9AD0-EF85F41C0C71}"/>
    <cellStyle name="Normal 8 4 2 7 2" xfId="24421" xr:uid="{4E1E9684-5F74-4444-987C-2D14C30B9228}"/>
    <cellStyle name="Normal 8 4 2 8" xfId="16333" xr:uid="{EBAB285B-407A-42B9-BEF8-CA0FF8CB0569}"/>
    <cellStyle name="Normal 8 4 20" xfId="2820" xr:uid="{00000000-0005-0000-0000-0000601D0000}"/>
    <cellStyle name="Normal 8 4 20 2" xfId="10908" xr:uid="{2E7B2825-BA7A-417E-9E17-8DD13311F6BF}"/>
    <cellStyle name="Normal 8 4 20 2 2" xfId="27084" xr:uid="{B0ED1E0A-496B-4B50-B5E6-954DEBDADAF8}"/>
    <cellStyle name="Normal 8 4 20 3" xfId="18996" xr:uid="{BDE61D60-AA1C-499F-BD38-295641F22CCA}"/>
    <cellStyle name="Normal 8 4 21" xfId="5514" xr:uid="{00000000-0005-0000-0000-0000611D0000}"/>
    <cellStyle name="Normal 8 4 21 2" xfId="13602" xr:uid="{C11AA895-69C7-4BE8-8AE4-86E800F923D5}"/>
    <cellStyle name="Normal 8 4 21 2 2" xfId="29778" xr:uid="{D76D5015-DFBD-4AB1-8C03-8C9A82D64318}"/>
    <cellStyle name="Normal 8 4 21 3" xfId="21690" xr:uid="{9D2662BE-FF6F-48DF-AF3F-1B3C9266C298}"/>
    <cellStyle name="Normal 8 4 22" xfId="8212" xr:uid="{D666E6BF-8678-4A92-A528-49744AB2B994}"/>
    <cellStyle name="Normal 8 4 22 2" xfId="24388" xr:uid="{1F79F985-67AB-408B-B1C7-083346741B27}"/>
    <cellStyle name="Normal 8 4 23" xfId="16300" xr:uid="{908689B7-2428-425A-82E1-CB68FDE0FEDF}"/>
    <cellStyle name="Normal 8 4 3" xfId="109" xr:uid="{00000000-0005-0000-0000-0000621D0000}"/>
    <cellStyle name="Normal 8 4 3 2" xfId="513" xr:uid="{00000000-0005-0000-0000-0000631D0000}"/>
    <cellStyle name="Normal 8 4 3 2 2" xfId="1188" xr:uid="{00000000-0005-0000-0000-0000641D0000}"/>
    <cellStyle name="Normal 8 4 3 2 2 2" xfId="2536" xr:uid="{00000000-0005-0000-0000-0000651D0000}"/>
    <cellStyle name="Normal 8 4 3 2 2 2 2" xfId="5232" xr:uid="{00000000-0005-0000-0000-0000661D0000}"/>
    <cellStyle name="Normal 8 4 3 2 2 2 2 2" xfId="13320" xr:uid="{F0F4F324-3407-4CC5-9478-B89B8B701016}"/>
    <cellStyle name="Normal 8 4 3 2 2 2 2 2 2" xfId="29496" xr:uid="{55CB2EB3-7E57-4637-BD23-FAB9B4F460C7}"/>
    <cellStyle name="Normal 8 4 3 2 2 2 2 3" xfId="21408" xr:uid="{98C1D102-D486-4A50-AB6A-ECD6FBB1CACF}"/>
    <cellStyle name="Normal 8 4 3 2 2 2 3" xfId="7926" xr:uid="{00000000-0005-0000-0000-0000671D0000}"/>
    <cellStyle name="Normal 8 4 3 2 2 2 3 2" xfId="16014" xr:uid="{E27E7784-4D68-4B81-B4A6-A7EBB4FF5840}"/>
    <cellStyle name="Normal 8 4 3 2 2 2 3 2 2" xfId="32190" xr:uid="{983074EB-B047-4E0D-B887-CBA3C7F72AF4}"/>
    <cellStyle name="Normal 8 4 3 2 2 2 3 3" xfId="24102" xr:uid="{4077FA6F-D6F6-43DA-9E70-494052B0772A}"/>
    <cellStyle name="Normal 8 4 3 2 2 2 4" xfId="10624" xr:uid="{4D6D61E9-1663-45B7-A85D-C39722931BD3}"/>
    <cellStyle name="Normal 8 4 3 2 2 2 4 2" xfId="26800" xr:uid="{FD5C94C2-85AF-43C4-953C-7FB6F85FB950}"/>
    <cellStyle name="Normal 8 4 3 2 2 2 5" xfId="18712" xr:uid="{5251518D-C7B1-4F8C-A30C-1CD336BBF9D5}"/>
    <cellStyle name="Normal 8 4 3 2 2 3" xfId="3885" xr:uid="{00000000-0005-0000-0000-0000681D0000}"/>
    <cellStyle name="Normal 8 4 3 2 2 3 2" xfId="11973" xr:uid="{03C6B4BE-D2A5-4C0F-8F30-9D49790BB676}"/>
    <cellStyle name="Normal 8 4 3 2 2 3 2 2" xfId="28149" xr:uid="{C6DB932C-2B35-477E-B1BE-6BF73491E16D}"/>
    <cellStyle name="Normal 8 4 3 2 2 3 3" xfId="20061" xr:uid="{7A8445FA-EE33-481B-9989-B77B7533A31F}"/>
    <cellStyle name="Normal 8 4 3 2 2 4" xfId="6579" xr:uid="{00000000-0005-0000-0000-0000691D0000}"/>
    <cellStyle name="Normal 8 4 3 2 2 4 2" xfId="14667" xr:uid="{841DFB52-A6D8-4B8F-8D31-FEC04F42E1D5}"/>
    <cellStyle name="Normal 8 4 3 2 2 4 2 2" xfId="30843" xr:uid="{6459034B-42CD-48C1-9B5E-7327F4B8CFD7}"/>
    <cellStyle name="Normal 8 4 3 2 2 4 3" xfId="22755" xr:uid="{DD004E2C-D2B5-4FB0-A43F-544C3A67C0A8}"/>
    <cellStyle name="Normal 8 4 3 2 2 5" xfId="9277" xr:uid="{2C8896D5-6067-4C18-A78F-33BF1C4F529B}"/>
    <cellStyle name="Normal 8 4 3 2 2 5 2" xfId="25453" xr:uid="{2078D536-B44C-4359-A2CA-20618B91632B}"/>
    <cellStyle name="Normal 8 4 3 2 2 6" xfId="17365" xr:uid="{95B189E0-9BF5-41CD-BF5A-65C32C0C1C9C}"/>
    <cellStyle name="Normal 8 4 3 2 3" xfId="1864" xr:uid="{00000000-0005-0000-0000-00006A1D0000}"/>
    <cellStyle name="Normal 8 4 3 2 3 2" xfId="4560" xr:uid="{00000000-0005-0000-0000-00006B1D0000}"/>
    <cellStyle name="Normal 8 4 3 2 3 2 2" xfId="12648" xr:uid="{6A421C5C-F120-42BD-B61D-29D6A339F545}"/>
    <cellStyle name="Normal 8 4 3 2 3 2 2 2" xfId="28824" xr:uid="{CAD4C1A9-DE7B-499D-B8CC-7CBEE5D2F7D4}"/>
    <cellStyle name="Normal 8 4 3 2 3 2 3" xfId="20736" xr:uid="{46D43F47-4808-4E4B-9001-FB63A19B47C7}"/>
    <cellStyle name="Normal 8 4 3 2 3 3" xfId="7254" xr:uid="{00000000-0005-0000-0000-00006C1D0000}"/>
    <cellStyle name="Normal 8 4 3 2 3 3 2" xfId="15342" xr:uid="{58DE8A82-DAE4-41F1-946B-6A4A9A14689B}"/>
    <cellStyle name="Normal 8 4 3 2 3 3 2 2" xfId="31518" xr:uid="{D3386B0A-C3C4-4595-9BC4-1A9BA584102A}"/>
    <cellStyle name="Normal 8 4 3 2 3 3 3" xfId="23430" xr:uid="{E54456BC-0DC7-4D49-8D1A-147E26A83839}"/>
    <cellStyle name="Normal 8 4 3 2 3 4" xfId="9952" xr:uid="{2E2ED60C-D09B-46DB-8C18-F78CA7025958}"/>
    <cellStyle name="Normal 8 4 3 2 3 4 2" xfId="26128" xr:uid="{6B12057C-835B-4EF0-858C-A0034AD69FF3}"/>
    <cellStyle name="Normal 8 4 3 2 3 5" xfId="18040" xr:uid="{985C6045-A117-449C-8795-15B7DAB0B2D6}"/>
    <cellStyle name="Normal 8 4 3 2 4" xfId="3213" xr:uid="{00000000-0005-0000-0000-00006D1D0000}"/>
    <cellStyle name="Normal 8 4 3 2 4 2" xfId="11301" xr:uid="{865E9AC5-DAB9-4A37-86C9-A2983F524132}"/>
    <cellStyle name="Normal 8 4 3 2 4 2 2" xfId="27477" xr:uid="{E0AFB74A-0991-4638-B983-960B5773CBC9}"/>
    <cellStyle name="Normal 8 4 3 2 4 3" xfId="19389" xr:uid="{37231153-2CE1-4B74-AC8A-4D3FC5AE705E}"/>
    <cellStyle name="Normal 8 4 3 2 5" xfId="5907" xr:uid="{00000000-0005-0000-0000-00006E1D0000}"/>
    <cellStyle name="Normal 8 4 3 2 5 2" xfId="13995" xr:uid="{A927E0FD-E6F1-428F-B755-92D36CE27182}"/>
    <cellStyle name="Normal 8 4 3 2 5 2 2" xfId="30171" xr:uid="{F7652C74-3AFB-4AA9-B741-B4D3C3CAAA72}"/>
    <cellStyle name="Normal 8 4 3 2 5 3" xfId="22083" xr:uid="{FF7A231A-AF36-4BFB-BF65-8B3E66E960E1}"/>
    <cellStyle name="Normal 8 4 3 2 6" xfId="8605" xr:uid="{5920DE45-B8FE-4DA5-8D74-F792A22CDA5D}"/>
    <cellStyle name="Normal 8 4 3 2 6 2" xfId="24781" xr:uid="{E7CAF6D7-E115-4361-BECC-5F595631785E}"/>
    <cellStyle name="Normal 8 4 3 2 7" xfId="16693" xr:uid="{318E793D-4498-47DA-8F14-0EDFD8F8CE39}"/>
    <cellStyle name="Normal 8 4 3 3" xfId="852" xr:uid="{00000000-0005-0000-0000-00006F1D0000}"/>
    <cellStyle name="Normal 8 4 3 3 2" xfId="2200" xr:uid="{00000000-0005-0000-0000-0000701D0000}"/>
    <cellStyle name="Normal 8 4 3 3 2 2" xfId="4896" xr:uid="{00000000-0005-0000-0000-0000711D0000}"/>
    <cellStyle name="Normal 8 4 3 3 2 2 2" xfId="12984" xr:uid="{1B969288-4A5F-4E81-A1C6-49E4B13ABC51}"/>
    <cellStyle name="Normal 8 4 3 3 2 2 2 2" xfId="29160" xr:uid="{9844C964-45C2-4EC1-98AA-CE44837EC6D2}"/>
    <cellStyle name="Normal 8 4 3 3 2 2 3" xfId="21072" xr:uid="{B3776A63-7582-4F22-996F-BF156B8D1C50}"/>
    <cellStyle name="Normal 8 4 3 3 2 3" xfId="7590" xr:uid="{00000000-0005-0000-0000-0000721D0000}"/>
    <cellStyle name="Normal 8 4 3 3 2 3 2" xfId="15678" xr:uid="{ACC782BD-5940-43AD-9668-C7055D723834}"/>
    <cellStyle name="Normal 8 4 3 3 2 3 2 2" xfId="31854" xr:uid="{256C37F2-AC3D-4A90-A7CE-E14C844ECBE2}"/>
    <cellStyle name="Normal 8 4 3 3 2 3 3" xfId="23766" xr:uid="{29934F59-950C-4B9A-9843-D914C03394F5}"/>
    <cellStyle name="Normal 8 4 3 3 2 4" xfId="10288" xr:uid="{B76108D3-8B44-4B83-B33E-FE831C3CB6F9}"/>
    <cellStyle name="Normal 8 4 3 3 2 4 2" xfId="26464" xr:uid="{B03B4331-D868-4989-AA65-686D05B130BC}"/>
    <cellStyle name="Normal 8 4 3 3 2 5" xfId="18376" xr:uid="{EA180CE9-59E3-4B5F-879D-906219456970}"/>
    <cellStyle name="Normal 8 4 3 3 3" xfId="3549" xr:uid="{00000000-0005-0000-0000-0000731D0000}"/>
    <cellStyle name="Normal 8 4 3 3 3 2" xfId="11637" xr:uid="{BEEAE185-40A6-4345-B4CE-C4B7802DFAFA}"/>
    <cellStyle name="Normal 8 4 3 3 3 2 2" xfId="27813" xr:uid="{E77CAE87-55AD-45E8-B5E3-7BAAADBD4F48}"/>
    <cellStyle name="Normal 8 4 3 3 3 3" xfId="19725" xr:uid="{3648DFDC-4A50-447F-8AFB-2DB953CA7A7F}"/>
    <cellStyle name="Normal 8 4 3 3 4" xfId="6243" xr:uid="{00000000-0005-0000-0000-0000741D0000}"/>
    <cellStyle name="Normal 8 4 3 3 4 2" xfId="14331" xr:uid="{E1DC6F22-578A-438C-AA22-FFF720AFB733}"/>
    <cellStyle name="Normal 8 4 3 3 4 2 2" xfId="30507" xr:uid="{ECE71E0F-C42D-4F24-8051-8A43BD2DAA7C}"/>
    <cellStyle name="Normal 8 4 3 3 4 3" xfId="22419" xr:uid="{5DAFA493-397D-44C4-AC81-F3C3F56EFDE0}"/>
    <cellStyle name="Normal 8 4 3 3 5" xfId="8941" xr:uid="{F899F2A7-E198-405E-9BBD-9761F1B86B39}"/>
    <cellStyle name="Normal 8 4 3 3 5 2" xfId="25117" xr:uid="{E01EA6A6-1FA5-420F-8AA3-1350D9255A01}"/>
    <cellStyle name="Normal 8 4 3 3 6" xfId="17029" xr:uid="{932F3281-6407-47E3-9B7E-A41797885630}"/>
    <cellStyle name="Normal 8 4 3 4" xfId="1528" xr:uid="{00000000-0005-0000-0000-0000751D0000}"/>
    <cellStyle name="Normal 8 4 3 4 2" xfId="4224" xr:uid="{00000000-0005-0000-0000-0000761D0000}"/>
    <cellStyle name="Normal 8 4 3 4 2 2" xfId="12312" xr:uid="{9A8FD2BD-F5F4-495E-8F1B-E0D224ED7A30}"/>
    <cellStyle name="Normal 8 4 3 4 2 2 2" xfId="28488" xr:uid="{51AA1FE0-B729-4817-BBCE-57E8AA44A869}"/>
    <cellStyle name="Normal 8 4 3 4 2 3" xfId="20400" xr:uid="{4ADA5C09-C77E-4E82-BB16-FCEDE6630C19}"/>
    <cellStyle name="Normal 8 4 3 4 3" xfId="6918" xr:uid="{00000000-0005-0000-0000-0000771D0000}"/>
    <cellStyle name="Normal 8 4 3 4 3 2" xfId="15006" xr:uid="{C9D0DC72-9CF4-438E-958A-D35CA7C8D248}"/>
    <cellStyle name="Normal 8 4 3 4 3 2 2" xfId="31182" xr:uid="{99F17CBB-EE96-4372-905E-E208837D8BD2}"/>
    <cellStyle name="Normal 8 4 3 4 3 3" xfId="23094" xr:uid="{A3650F0E-60A0-4FCA-99C1-E72956EBD2AC}"/>
    <cellStyle name="Normal 8 4 3 4 4" xfId="9616" xr:uid="{9B81FDE1-5524-48E2-BFAD-089AF1546B3D}"/>
    <cellStyle name="Normal 8 4 3 4 4 2" xfId="25792" xr:uid="{017C93EA-04EC-4397-992B-53D4F3226567}"/>
    <cellStyle name="Normal 8 4 3 4 5" xfId="17704" xr:uid="{D3D3DA21-23A2-4BB5-831B-515D8F7517AF}"/>
    <cellStyle name="Normal 8 4 3 5" xfId="2877" xr:uid="{00000000-0005-0000-0000-0000781D0000}"/>
    <cellStyle name="Normal 8 4 3 5 2" xfId="10965" xr:uid="{08CDC606-435F-4217-936F-E501C254828F}"/>
    <cellStyle name="Normal 8 4 3 5 2 2" xfId="27141" xr:uid="{904597DF-0482-4593-9DCF-3455773F7109}"/>
    <cellStyle name="Normal 8 4 3 5 3" xfId="19053" xr:uid="{3F43F081-6BE0-40C1-9918-4F81CB82A738}"/>
    <cellStyle name="Normal 8 4 3 6" xfId="5571" xr:uid="{00000000-0005-0000-0000-0000791D0000}"/>
    <cellStyle name="Normal 8 4 3 6 2" xfId="13659" xr:uid="{5B0D3566-0F0B-4371-895B-D0FCD1B1E78E}"/>
    <cellStyle name="Normal 8 4 3 6 2 2" xfId="29835" xr:uid="{268C19F1-90B5-4949-B31B-9D36B7CF62CE}"/>
    <cellStyle name="Normal 8 4 3 6 3" xfId="21747" xr:uid="{EAA27734-4252-4D6E-B643-0A6EC0F91EAA}"/>
    <cellStyle name="Normal 8 4 3 7" xfId="8269" xr:uid="{E52F23A0-10BA-42E2-AEED-4458F9AE7A41}"/>
    <cellStyle name="Normal 8 4 3 7 2" xfId="24445" xr:uid="{7564AE8A-A968-4836-BC84-5E1D52E76ACA}"/>
    <cellStyle name="Normal 8 4 3 8" xfId="16357" xr:uid="{6E6BB5A5-C89B-4158-A8E7-56387D487274}"/>
    <cellStyle name="Normal 8 4 4" xfId="49" xr:uid="{00000000-0005-0000-0000-00007A1D0000}"/>
    <cellStyle name="Normal 8 4 4 2" xfId="459" xr:uid="{00000000-0005-0000-0000-00007B1D0000}"/>
    <cellStyle name="Normal 8 4 4 2 2" xfId="1134" xr:uid="{00000000-0005-0000-0000-00007C1D0000}"/>
    <cellStyle name="Normal 8 4 4 2 2 2" xfId="2482" xr:uid="{00000000-0005-0000-0000-00007D1D0000}"/>
    <cellStyle name="Normal 8 4 4 2 2 2 2" xfId="5178" xr:uid="{00000000-0005-0000-0000-00007E1D0000}"/>
    <cellStyle name="Normal 8 4 4 2 2 2 2 2" xfId="13266" xr:uid="{01813A4A-0DF2-4A12-8A95-447BA2508DD5}"/>
    <cellStyle name="Normal 8 4 4 2 2 2 2 2 2" xfId="29442" xr:uid="{1C04FE40-047C-4C7F-861E-167F830F8832}"/>
    <cellStyle name="Normal 8 4 4 2 2 2 2 3" xfId="21354" xr:uid="{1052856E-C9D9-4E71-AD7D-0E382DEC43A6}"/>
    <cellStyle name="Normal 8 4 4 2 2 2 3" xfId="7872" xr:uid="{00000000-0005-0000-0000-00007F1D0000}"/>
    <cellStyle name="Normal 8 4 4 2 2 2 3 2" xfId="15960" xr:uid="{D0BFB31E-DC91-435B-A5F2-6FCB75DE575C}"/>
    <cellStyle name="Normal 8 4 4 2 2 2 3 2 2" xfId="32136" xr:uid="{C6F6FE26-F2B0-4247-91CE-2160BD9748C5}"/>
    <cellStyle name="Normal 8 4 4 2 2 2 3 3" xfId="24048" xr:uid="{80446931-759B-4EAD-AB7A-E13F10D23BD0}"/>
    <cellStyle name="Normal 8 4 4 2 2 2 4" xfId="10570" xr:uid="{80562D3D-1EE3-48FB-BD09-168F7E391DDB}"/>
    <cellStyle name="Normal 8 4 4 2 2 2 4 2" xfId="26746" xr:uid="{4C4C6ED0-01B8-4CD7-A8CD-E91835A41E4E}"/>
    <cellStyle name="Normal 8 4 4 2 2 2 5" xfId="18658" xr:uid="{176DA122-91B6-4049-9255-076CE67761C0}"/>
    <cellStyle name="Normal 8 4 4 2 2 3" xfId="3831" xr:uid="{00000000-0005-0000-0000-0000801D0000}"/>
    <cellStyle name="Normal 8 4 4 2 2 3 2" xfId="11919" xr:uid="{90BE119E-0DA2-4787-BD3A-FC93E1B4BECB}"/>
    <cellStyle name="Normal 8 4 4 2 2 3 2 2" xfId="28095" xr:uid="{7E0BD15D-05E4-42D6-B936-E265B6382751}"/>
    <cellStyle name="Normal 8 4 4 2 2 3 3" xfId="20007" xr:uid="{B082EB50-4E44-459D-B20F-712F73C3462E}"/>
    <cellStyle name="Normal 8 4 4 2 2 4" xfId="6525" xr:uid="{00000000-0005-0000-0000-0000811D0000}"/>
    <cellStyle name="Normal 8 4 4 2 2 4 2" xfId="14613" xr:uid="{FD6E227D-E70C-4DD6-866F-71502103703B}"/>
    <cellStyle name="Normal 8 4 4 2 2 4 2 2" xfId="30789" xr:uid="{4E1C9B6D-3FA2-412C-A2AC-917B93E9D5E5}"/>
    <cellStyle name="Normal 8 4 4 2 2 4 3" xfId="22701" xr:uid="{54FEE6B6-B2F8-4268-B376-AD9FF08F752F}"/>
    <cellStyle name="Normal 8 4 4 2 2 5" xfId="9223" xr:uid="{C89BFBC6-4BC8-4D03-B5B7-0B548D7D47FD}"/>
    <cellStyle name="Normal 8 4 4 2 2 5 2" xfId="25399" xr:uid="{02ADC845-8B02-443B-8B64-A860CE2DD469}"/>
    <cellStyle name="Normal 8 4 4 2 2 6" xfId="17311" xr:uid="{D70592E4-A950-4C60-9EE1-09A8C2A46767}"/>
    <cellStyle name="Normal 8 4 4 2 3" xfId="1810" xr:uid="{00000000-0005-0000-0000-0000821D0000}"/>
    <cellStyle name="Normal 8 4 4 2 3 2" xfId="4506" xr:uid="{00000000-0005-0000-0000-0000831D0000}"/>
    <cellStyle name="Normal 8 4 4 2 3 2 2" xfId="12594" xr:uid="{AA8028EC-698F-4049-9BDD-FF59343ECBC9}"/>
    <cellStyle name="Normal 8 4 4 2 3 2 2 2" xfId="28770" xr:uid="{41F5F61B-4565-4FC6-8E95-92BEDF756414}"/>
    <cellStyle name="Normal 8 4 4 2 3 2 3" xfId="20682" xr:uid="{10E161E7-676B-421F-909E-10D1CA5E45F6}"/>
    <cellStyle name="Normal 8 4 4 2 3 3" xfId="7200" xr:uid="{00000000-0005-0000-0000-0000841D0000}"/>
    <cellStyle name="Normal 8 4 4 2 3 3 2" xfId="15288" xr:uid="{E30257D6-256F-40BE-A297-EAFDC557B81D}"/>
    <cellStyle name="Normal 8 4 4 2 3 3 2 2" xfId="31464" xr:uid="{FDB1403A-FCD0-4E23-BC9F-4B457EB0E444}"/>
    <cellStyle name="Normal 8 4 4 2 3 3 3" xfId="23376" xr:uid="{CB0B68E4-C56D-44B0-AFEB-4B8058B051EC}"/>
    <cellStyle name="Normal 8 4 4 2 3 4" xfId="9898" xr:uid="{3637AA04-CEA9-4790-A8B3-AAAC255417FA}"/>
    <cellStyle name="Normal 8 4 4 2 3 4 2" xfId="26074" xr:uid="{048A931D-093C-4701-B62A-3B48B5CBECF4}"/>
    <cellStyle name="Normal 8 4 4 2 3 5" xfId="17986" xr:uid="{20FEC302-F8CD-4C50-8FAD-40AA8214EBF4}"/>
    <cellStyle name="Normal 8 4 4 2 4" xfId="3159" xr:uid="{00000000-0005-0000-0000-0000851D0000}"/>
    <cellStyle name="Normal 8 4 4 2 4 2" xfId="11247" xr:uid="{9899D100-C4D4-422C-B740-8038FE7B6395}"/>
    <cellStyle name="Normal 8 4 4 2 4 2 2" xfId="27423" xr:uid="{58A762B6-5485-4783-9A98-4394094C709D}"/>
    <cellStyle name="Normal 8 4 4 2 4 3" xfId="19335" xr:uid="{61F7E729-E4F5-4B95-BFA3-C3F9AF218B50}"/>
    <cellStyle name="Normal 8 4 4 2 5" xfId="5853" xr:uid="{00000000-0005-0000-0000-0000861D0000}"/>
    <cellStyle name="Normal 8 4 4 2 5 2" xfId="13941" xr:uid="{E772A05C-3738-40A1-B763-554347AEBD54}"/>
    <cellStyle name="Normal 8 4 4 2 5 2 2" xfId="30117" xr:uid="{811AA4A1-8F8D-4E90-B87D-BE16E6E4D21B}"/>
    <cellStyle name="Normal 8 4 4 2 5 3" xfId="22029" xr:uid="{1023C01B-69D0-4A4F-975C-368C2B2BB6C1}"/>
    <cellStyle name="Normal 8 4 4 2 6" xfId="8551" xr:uid="{9080ADDE-DB45-4A0B-A156-5C0C5B72F8DE}"/>
    <cellStyle name="Normal 8 4 4 2 6 2" xfId="24727" xr:uid="{F41849A3-9195-4335-B679-0CAF556966C1}"/>
    <cellStyle name="Normal 8 4 4 2 7" xfId="16639" xr:uid="{CEE01470-5AFA-4904-B6CD-83BBB04DF029}"/>
    <cellStyle name="Normal 8 4 4 3" xfId="798" xr:uid="{00000000-0005-0000-0000-0000871D0000}"/>
    <cellStyle name="Normal 8 4 4 3 2" xfId="2146" xr:uid="{00000000-0005-0000-0000-0000881D0000}"/>
    <cellStyle name="Normal 8 4 4 3 2 2" xfId="4842" xr:uid="{00000000-0005-0000-0000-0000891D0000}"/>
    <cellStyle name="Normal 8 4 4 3 2 2 2" xfId="12930" xr:uid="{FD5700B8-5669-4CE2-BFA8-1814A70F27F2}"/>
    <cellStyle name="Normal 8 4 4 3 2 2 2 2" xfId="29106" xr:uid="{522DA8AD-532D-40AD-B980-124589583E65}"/>
    <cellStyle name="Normal 8 4 4 3 2 2 3" xfId="21018" xr:uid="{57C03835-DA1A-424D-9A5C-06050CA99262}"/>
    <cellStyle name="Normal 8 4 4 3 2 3" xfId="7536" xr:uid="{00000000-0005-0000-0000-00008A1D0000}"/>
    <cellStyle name="Normal 8 4 4 3 2 3 2" xfId="15624" xr:uid="{B43286C0-B2A1-425D-9BFA-14E25D7D0234}"/>
    <cellStyle name="Normal 8 4 4 3 2 3 2 2" xfId="31800" xr:uid="{8F8DEDD9-AA04-4C1A-98E4-48C2A48B3454}"/>
    <cellStyle name="Normal 8 4 4 3 2 3 3" xfId="23712" xr:uid="{DEB63D40-5D2F-4B21-BD04-C681F0F09A25}"/>
    <cellStyle name="Normal 8 4 4 3 2 4" xfId="10234" xr:uid="{BD4DE694-714E-43D1-8341-456C30B5FA87}"/>
    <cellStyle name="Normal 8 4 4 3 2 4 2" xfId="26410" xr:uid="{120921EF-35A9-4771-9B4E-10F3C7E1C3E3}"/>
    <cellStyle name="Normal 8 4 4 3 2 5" xfId="18322" xr:uid="{CE021E86-2051-4585-BB74-3B466C34C069}"/>
    <cellStyle name="Normal 8 4 4 3 3" xfId="3495" xr:uid="{00000000-0005-0000-0000-00008B1D0000}"/>
    <cellStyle name="Normal 8 4 4 3 3 2" xfId="11583" xr:uid="{8E77AFD8-961B-47B7-ADB9-E173E20D7C9A}"/>
    <cellStyle name="Normal 8 4 4 3 3 2 2" xfId="27759" xr:uid="{9F230325-EC6F-459B-AAEA-0A3FAD0A5609}"/>
    <cellStyle name="Normal 8 4 4 3 3 3" xfId="19671" xr:uid="{FCB512DD-4185-4A88-9E09-2494E364983F}"/>
    <cellStyle name="Normal 8 4 4 3 4" xfId="6189" xr:uid="{00000000-0005-0000-0000-00008C1D0000}"/>
    <cellStyle name="Normal 8 4 4 3 4 2" xfId="14277" xr:uid="{39D233DA-89BE-4EB4-901F-10ED2464F2CE}"/>
    <cellStyle name="Normal 8 4 4 3 4 2 2" xfId="30453" xr:uid="{DC93233F-ED1D-4C73-A372-CACA85872D87}"/>
    <cellStyle name="Normal 8 4 4 3 4 3" xfId="22365" xr:uid="{4689FF8A-2616-452D-8FA6-4A11C286287C}"/>
    <cellStyle name="Normal 8 4 4 3 5" xfId="8887" xr:uid="{C45A1E4A-0C59-4A75-A5EF-1864C6C144EC}"/>
    <cellStyle name="Normal 8 4 4 3 5 2" xfId="25063" xr:uid="{6ABA0BCA-FAB4-4FDA-9585-BAC5AE54FBB4}"/>
    <cellStyle name="Normal 8 4 4 3 6" xfId="16975" xr:uid="{8E9D15EB-9559-460D-B719-F86BB3546DD6}"/>
    <cellStyle name="Normal 8 4 4 4" xfId="1474" xr:uid="{00000000-0005-0000-0000-00008D1D0000}"/>
    <cellStyle name="Normal 8 4 4 4 2" xfId="4170" xr:uid="{00000000-0005-0000-0000-00008E1D0000}"/>
    <cellStyle name="Normal 8 4 4 4 2 2" xfId="12258" xr:uid="{62E7BFEC-91C3-4C0D-A12B-52AF519F2B38}"/>
    <cellStyle name="Normal 8 4 4 4 2 2 2" xfId="28434" xr:uid="{CC991B51-179E-4F73-9B44-C1D7D5969240}"/>
    <cellStyle name="Normal 8 4 4 4 2 3" xfId="20346" xr:uid="{3E103CA6-D39D-449D-850C-171ED62DDA79}"/>
    <cellStyle name="Normal 8 4 4 4 3" xfId="6864" xr:uid="{00000000-0005-0000-0000-00008F1D0000}"/>
    <cellStyle name="Normal 8 4 4 4 3 2" xfId="14952" xr:uid="{679D8494-ECBD-44F2-811D-2F6A920EEF0D}"/>
    <cellStyle name="Normal 8 4 4 4 3 2 2" xfId="31128" xr:uid="{FDF99632-13F4-4859-AC67-4AA4E0925019}"/>
    <cellStyle name="Normal 8 4 4 4 3 3" xfId="23040" xr:uid="{D8CAF6DC-DBA9-4A9C-9A89-53B914CBB629}"/>
    <cellStyle name="Normal 8 4 4 4 4" xfId="9562" xr:uid="{14ABAFFB-65C7-474E-B6AC-1330E5CE88EA}"/>
    <cellStyle name="Normal 8 4 4 4 4 2" xfId="25738" xr:uid="{DF7C5E60-0E99-499F-995B-128F2AA534ED}"/>
    <cellStyle name="Normal 8 4 4 4 5" xfId="17650" xr:uid="{0E760962-2AAE-48C1-8426-E2AC5E40F476}"/>
    <cellStyle name="Normal 8 4 4 5" xfId="2823" xr:uid="{00000000-0005-0000-0000-0000901D0000}"/>
    <cellStyle name="Normal 8 4 4 5 2" xfId="10911" xr:uid="{6A7181F9-035D-41CA-9BE3-CE88768AFF2D}"/>
    <cellStyle name="Normal 8 4 4 5 2 2" xfId="27087" xr:uid="{9AD269EB-79D1-4389-B78A-83F3839752DA}"/>
    <cellStyle name="Normal 8 4 4 5 3" xfId="18999" xr:uid="{0CB8450B-ED50-4893-9089-A7E42D1AC346}"/>
    <cellStyle name="Normal 8 4 4 6" xfId="5517" xr:uid="{00000000-0005-0000-0000-0000911D0000}"/>
    <cellStyle name="Normal 8 4 4 6 2" xfId="13605" xr:uid="{C8FC5415-3E79-45B9-BDC6-93291310FCA6}"/>
    <cellStyle name="Normal 8 4 4 6 2 2" xfId="29781" xr:uid="{53A11CA1-65EE-4924-A6C0-B57CD27D8F5F}"/>
    <cellStyle name="Normal 8 4 4 6 3" xfId="21693" xr:uid="{B72CB05D-3C30-4382-A6E2-6FF601A5453F}"/>
    <cellStyle name="Normal 8 4 4 7" xfId="8215" xr:uid="{BB37F0B5-5647-48D6-A635-7C2074AD64CF}"/>
    <cellStyle name="Normal 8 4 4 7 2" xfId="24391" xr:uid="{7785C329-2702-402E-BB83-4490DB3F81CA}"/>
    <cellStyle name="Normal 8 4 4 8" xfId="16303" xr:uid="{405C4FB8-82B6-46A9-9B75-44F64C93F9C1}"/>
    <cellStyle name="Normal 8 4 5" xfId="147" xr:uid="{00000000-0005-0000-0000-0000921D0000}"/>
    <cellStyle name="Normal 8 4 5 2" xfId="540" xr:uid="{00000000-0005-0000-0000-0000931D0000}"/>
    <cellStyle name="Normal 8 4 5 2 2" xfId="1215" xr:uid="{00000000-0005-0000-0000-0000941D0000}"/>
    <cellStyle name="Normal 8 4 5 2 2 2" xfId="2563" xr:uid="{00000000-0005-0000-0000-0000951D0000}"/>
    <cellStyle name="Normal 8 4 5 2 2 2 2" xfId="5259" xr:uid="{00000000-0005-0000-0000-0000961D0000}"/>
    <cellStyle name="Normal 8 4 5 2 2 2 2 2" xfId="13347" xr:uid="{EDAAE23A-0ABD-4A4D-B5B0-46DC752230AF}"/>
    <cellStyle name="Normal 8 4 5 2 2 2 2 2 2" xfId="29523" xr:uid="{C6C046F7-C455-471A-9329-83921115C2E5}"/>
    <cellStyle name="Normal 8 4 5 2 2 2 2 3" xfId="21435" xr:uid="{AED0E8DC-9E29-466F-A122-627BCDF1C804}"/>
    <cellStyle name="Normal 8 4 5 2 2 2 3" xfId="7953" xr:uid="{00000000-0005-0000-0000-0000971D0000}"/>
    <cellStyle name="Normal 8 4 5 2 2 2 3 2" xfId="16041" xr:uid="{6BA4C448-57EA-4EFD-B91E-5EBFDBAA00C9}"/>
    <cellStyle name="Normal 8 4 5 2 2 2 3 2 2" xfId="32217" xr:uid="{243906BF-F0E5-41DF-9E64-BD78E3B433AA}"/>
    <cellStyle name="Normal 8 4 5 2 2 2 3 3" xfId="24129" xr:uid="{B781D15A-48F9-405A-961D-890BFCE3C8EB}"/>
    <cellStyle name="Normal 8 4 5 2 2 2 4" xfId="10651" xr:uid="{BCAFB6E2-86AC-4E61-AE9A-4435BA6B0CC4}"/>
    <cellStyle name="Normal 8 4 5 2 2 2 4 2" xfId="26827" xr:uid="{A5829B9B-5E10-4D5A-896B-B5BF6E8ABF7C}"/>
    <cellStyle name="Normal 8 4 5 2 2 2 5" xfId="18739" xr:uid="{DA4CDA04-154A-465F-B36E-5C950A30A7D3}"/>
    <cellStyle name="Normal 8 4 5 2 2 3" xfId="3912" xr:uid="{00000000-0005-0000-0000-0000981D0000}"/>
    <cellStyle name="Normal 8 4 5 2 2 3 2" xfId="12000" xr:uid="{879105EC-5CD9-4C5C-9D58-F5F501ACC135}"/>
    <cellStyle name="Normal 8 4 5 2 2 3 2 2" xfId="28176" xr:uid="{F7C5525B-4322-4807-B06B-DEE902E98D64}"/>
    <cellStyle name="Normal 8 4 5 2 2 3 3" xfId="20088" xr:uid="{7712496A-824D-4D73-920A-FA88580BC9B2}"/>
    <cellStyle name="Normal 8 4 5 2 2 4" xfId="6606" xr:uid="{00000000-0005-0000-0000-0000991D0000}"/>
    <cellStyle name="Normal 8 4 5 2 2 4 2" xfId="14694" xr:uid="{B287B348-C638-4FE1-8748-208F375B1448}"/>
    <cellStyle name="Normal 8 4 5 2 2 4 2 2" xfId="30870" xr:uid="{C4293E51-CC98-400B-AB94-677BE5BC6575}"/>
    <cellStyle name="Normal 8 4 5 2 2 4 3" xfId="22782" xr:uid="{24E47766-0B58-4312-B229-61FBF781E715}"/>
    <cellStyle name="Normal 8 4 5 2 2 5" xfId="9304" xr:uid="{30FBAEFB-E151-4986-BAE2-DEFE5A23B469}"/>
    <cellStyle name="Normal 8 4 5 2 2 5 2" xfId="25480" xr:uid="{AF4D8CD1-80E7-4963-9A2A-23EA0ED1BC2E}"/>
    <cellStyle name="Normal 8 4 5 2 2 6" xfId="17392" xr:uid="{88A678EF-22C0-4310-AA9E-64849379533C}"/>
    <cellStyle name="Normal 8 4 5 2 3" xfId="1891" xr:uid="{00000000-0005-0000-0000-00009A1D0000}"/>
    <cellStyle name="Normal 8 4 5 2 3 2" xfId="4587" xr:uid="{00000000-0005-0000-0000-00009B1D0000}"/>
    <cellStyle name="Normal 8 4 5 2 3 2 2" xfId="12675" xr:uid="{B3A8DC5A-1AD2-43A4-85D4-72792E5CDBDD}"/>
    <cellStyle name="Normal 8 4 5 2 3 2 2 2" xfId="28851" xr:uid="{33995750-3AB4-4521-9633-FF59DFA9EF57}"/>
    <cellStyle name="Normal 8 4 5 2 3 2 3" xfId="20763" xr:uid="{7E506F0D-1116-4D72-AFAE-326336E4353F}"/>
    <cellStyle name="Normal 8 4 5 2 3 3" xfId="7281" xr:uid="{00000000-0005-0000-0000-00009C1D0000}"/>
    <cellStyle name="Normal 8 4 5 2 3 3 2" xfId="15369" xr:uid="{4762DA30-C625-413C-815F-5522D74AE035}"/>
    <cellStyle name="Normal 8 4 5 2 3 3 2 2" xfId="31545" xr:uid="{B510F02F-55B8-437A-B8E9-036DD2088283}"/>
    <cellStyle name="Normal 8 4 5 2 3 3 3" xfId="23457" xr:uid="{7E3A4485-78F4-4DBF-B5CF-F4078A428275}"/>
    <cellStyle name="Normal 8 4 5 2 3 4" xfId="9979" xr:uid="{25E4803F-F89C-4215-934B-C6C2F54870E0}"/>
    <cellStyle name="Normal 8 4 5 2 3 4 2" xfId="26155" xr:uid="{0BDECD0C-B29D-4439-8678-BDA3A14CC27F}"/>
    <cellStyle name="Normal 8 4 5 2 3 5" xfId="18067" xr:uid="{A31DF73F-CDC5-47BB-96B8-B1855EED9E07}"/>
    <cellStyle name="Normal 8 4 5 2 4" xfId="3240" xr:uid="{00000000-0005-0000-0000-00009D1D0000}"/>
    <cellStyle name="Normal 8 4 5 2 4 2" xfId="11328" xr:uid="{6193D20A-F0E5-4D7D-9ED1-C9EA72F8F271}"/>
    <cellStyle name="Normal 8 4 5 2 4 2 2" xfId="27504" xr:uid="{543AC5EB-01B6-4B8F-B163-4AC8F0745110}"/>
    <cellStyle name="Normal 8 4 5 2 4 3" xfId="19416" xr:uid="{5CDF13A1-FC65-4DC6-8277-6E897A18F997}"/>
    <cellStyle name="Normal 8 4 5 2 5" xfId="5934" xr:uid="{00000000-0005-0000-0000-00009E1D0000}"/>
    <cellStyle name="Normal 8 4 5 2 5 2" xfId="14022" xr:uid="{BD40B28A-A7DF-4F6E-8EDD-2D18F5ADAEBF}"/>
    <cellStyle name="Normal 8 4 5 2 5 2 2" xfId="30198" xr:uid="{131BBD11-E861-4565-B54E-24158025DF96}"/>
    <cellStyle name="Normal 8 4 5 2 5 3" xfId="22110" xr:uid="{DF0166B8-8E5C-41B0-9920-A69F1A0E0BDE}"/>
    <cellStyle name="Normal 8 4 5 2 6" xfId="8632" xr:uid="{98C38397-B602-4745-8D31-CD122B2EEA7D}"/>
    <cellStyle name="Normal 8 4 5 2 6 2" xfId="24808" xr:uid="{355C3E1E-BD0A-4405-97E9-2CCCBAC0E314}"/>
    <cellStyle name="Normal 8 4 5 2 7" xfId="16720" xr:uid="{48E35E1D-7ECC-4ECF-AEF5-9D7F0D06051F}"/>
    <cellStyle name="Normal 8 4 5 3" xfId="879" xr:uid="{00000000-0005-0000-0000-00009F1D0000}"/>
    <cellStyle name="Normal 8 4 5 3 2" xfId="2227" xr:uid="{00000000-0005-0000-0000-0000A01D0000}"/>
    <cellStyle name="Normal 8 4 5 3 2 2" xfId="4923" xr:uid="{00000000-0005-0000-0000-0000A11D0000}"/>
    <cellStyle name="Normal 8 4 5 3 2 2 2" xfId="13011" xr:uid="{6FE6D1B3-8378-437F-9F70-B32E36085F4C}"/>
    <cellStyle name="Normal 8 4 5 3 2 2 2 2" xfId="29187" xr:uid="{37E857D4-E9FC-465C-BFB5-93A5C298A3DD}"/>
    <cellStyle name="Normal 8 4 5 3 2 2 3" xfId="21099" xr:uid="{03C949C5-2471-4326-B2EE-5C59A65CFE1A}"/>
    <cellStyle name="Normal 8 4 5 3 2 3" xfId="7617" xr:uid="{00000000-0005-0000-0000-0000A21D0000}"/>
    <cellStyle name="Normal 8 4 5 3 2 3 2" xfId="15705" xr:uid="{B23451F9-7502-45AE-94CE-921B8E21AE78}"/>
    <cellStyle name="Normal 8 4 5 3 2 3 2 2" xfId="31881" xr:uid="{7A902943-377E-48C3-9528-F13A628B1E00}"/>
    <cellStyle name="Normal 8 4 5 3 2 3 3" xfId="23793" xr:uid="{B24583D1-6635-4B89-96FE-C01AEB9D9689}"/>
    <cellStyle name="Normal 8 4 5 3 2 4" xfId="10315" xr:uid="{FA0ED11C-5B73-4799-809B-F9EA32286DB4}"/>
    <cellStyle name="Normal 8 4 5 3 2 4 2" xfId="26491" xr:uid="{71F43DE8-EAA5-4A30-AA0E-ED8B289CADA7}"/>
    <cellStyle name="Normal 8 4 5 3 2 5" xfId="18403" xr:uid="{B9130730-E35E-42D6-BBE2-57C29806E4F1}"/>
    <cellStyle name="Normal 8 4 5 3 3" xfId="3576" xr:uid="{00000000-0005-0000-0000-0000A31D0000}"/>
    <cellStyle name="Normal 8 4 5 3 3 2" xfId="11664" xr:uid="{74559C68-3C75-46D5-B1B2-E8A4F7F3194F}"/>
    <cellStyle name="Normal 8 4 5 3 3 2 2" xfId="27840" xr:uid="{2621385E-B013-4FD4-9C6E-786B081C9716}"/>
    <cellStyle name="Normal 8 4 5 3 3 3" xfId="19752" xr:uid="{7567A40E-82A1-47CA-BAEB-4C8E1991F7FC}"/>
    <cellStyle name="Normal 8 4 5 3 4" xfId="6270" xr:uid="{00000000-0005-0000-0000-0000A41D0000}"/>
    <cellStyle name="Normal 8 4 5 3 4 2" xfId="14358" xr:uid="{C9CE8E7C-F269-4CAA-8852-0338D0D23301}"/>
    <cellStyle name="Normal 8 4 5 3 4 2 2" xfId="30534" xr:uid="{499DBF1B-1F89-4525-9DB8-33ACF7AD3401}"/>
    <cellStyle name="Normal 8 4 5 3 4 3" xfId="22446" xr:uid="{140FE81B-606A-4063-A0D6-3800AC4143D6}"/>
    <cellStyle name="Normal 8 4 5 3 5" xfId="8968" xr:uid="{11E00018-2C15-4EFA-AD3A-061CD075A108}"/>
    <cellStyle name="Normal 8 4 5 3 5 2" xfId="25144" xr:uid="{D1910A4C-4CC1-4CF4-96DC-0DE3B6F65089}"/>
    <cellStyle name="Normal 8 4 5 3 6" xfId="17056" xr:uid="{7A0B44CA-449A-43E3-BB8D-2439D65D01D0}"/>
    <cellStyle name="Normal 8 4 5 4" xfId="1555" xr:uid="{00000000-0005-0000-0000-0000A51D0000}"/>
    <cellStyle name="Normal 8 4 5 4 2" xfId="4251" xr:uid="{00000000-0005-0000-0000-0000A61D0000}"/>
    <cellStyle name="Normal 8 4 5 4 2 2" xfId="12339" xr:uid="{A72C9682-238B-4F7F-9268-41BB5E681918}"/>
    <cellStyle name="Normal 8 4 5 4 2 2 2" xfId="28515" xr:uid="{43553240-F8CA-49DE-BDF6-E8B7E13154E7}"/>
    <cellStyle name="Normal 8 4 5 4 2 3" xfId="20427" xr:uid="{ADFEB5DB-0D25-44DA-B399-50CF0D8C34E9}"/>
    <cellStyle name="Normal 8 4 5 4 3" xfId="6945" xr:uid="{00000000-0005-0000-0000-0000A71D0000}"/>
    <cellStyle name="Normal 8 4 5 4 3 2" xfId="15033" xr:uid="{BB7FD2ED-65D6-4462-9A35-98D995F442DB}"/>
    <cellStyle name="Normal 8 4 5 4 3 2 2" xfId="31209" xr:uid="{763572D3-820E-464F-B5E1-0726B688CD6E}"/>
    <cellStyle name="Normal 8 4 5 4 3 3" xfId="23121" xr:uid="{1C969A33-9C1D-4478-A511-57366C2766EB}"/>
    <cellStyle name="Normal 8 4 5 4 4" xfId="9643" xr:uid="{04103ECC-C6D4-486F-81ED-59938CB344C7}"/>
    <cellStyle name="Normal 8 4 5 4 4 2" xfId="25819" xr:uid="{048A5477-7FF7-4807-B0FE-05BB7537377C}"/>
    <cellStyle name="Normal 8 4 5 4 5" xfId="17731" xr:uid="{D6D7D878-46FF-4C4F-BC14-A60671F578DA}"/>
    <cellStyle name="Normal 8 4 5 5" xfId="2904" xr:uid="{00000000-0005-0000-0000-0000A81D0000}"/>
    <cellStyle name="Normal 8 4 5 5 2" xfId="10992" xr:uid="{7F058A36-4F0E-477F-A07C-9331498E3284}"/>
    <cellStyle name="Normal 8 4 5 5 2 2" xfId="27168" xr:uid="{CD081452-F473-4E06-A51A-9C15CE650930}"/>
    <cellStyle name="Normal 8 4 5 5 3" xfId="19080" xr:uid="{F1BD3739-8211-45D3-A08D-B3B005BDCCD2}"/>
    <cellStyle name="Normal 8 4 5 6" xfId="5598" xr:uid="{00000000-0005-0000-0000-0000A91D0000}"/>
    <cellStyle name="Normal 8 4 5 6 2" xfId="13686" xr:uid="{CAC3838D-07CF-493B-9F8D-4EF4E1248DD0}"/>
    <cellStyle name="Normal 8 4 5 6 2 2" xfId="29862" xr:uid="{6B834019-F1BF-4648-98F1-3DD67E2288CD}"/>
    <cellStyle name="Normal 8 4 5 6 3" xfId="21774" xr:uid="{0D7014EA-6936-4E1F-A0E5-6AF27DB29E5B}"/>
    <cellStyle name="Normal 8 4 5 7" xfId="8296" xr:uid="{5A87DB93-A511-47F5-95D5-72BE4DC148D0}"/>
    <cellStyle name="Normal 8 4 5 7 2" xfId="24472" xr:uid="{C5E5A9F8-CBFF-4AD3-B9D4-255D2567EE56}"/>
    <cellStyle name="Normal 8 4 5 8" xfId="16384" xr:uid="{1DFC1930-A212-47EB-B91A-ADD334A2D53E}"/>
    <cellStyle name="Normal 8 4 6" xfId="55" xr:uid="{00000000-0005-0000-0000-0000AA1D0000}"/>
    <cellStyle name="Normal 8 4 6 2" xfId="463" xr:uid="{00000000-0005-0000-0000-0000AB1D0000}"/>
    <cellStyle name="Normal 8 4 6 2 2" xfId="1138" xr:uid="{00000000-0005-0000-0000-0000AC1D0000}"/>
    <cellStyle name="Normal 8 4 6 2 2 2" xfId="2486" xr:uid="{00000000-0005-0000-0000-0000AD1D0000}"/>
    <cellStyle name="Normal 8 4 6 2 2 2 2" xfId="5182" xr:uid="{00000000-0005-0000-0000-0000AE1D0000}"/>
    <cellStyle name="Normal 8 4 6 2 2 2 2 2" xfId="13270" xr:uid="{E27AAA3F-D44B-4126-9394-E6339DE484FC}"/>
    <cellStyle name="Normal 8 4 6 2 2 2 2 2 2" xfId="29446" xr:uid="{038C47C9-873F-441A-BBC2-BFA41E412890}"/>
    <cellStyle name="Normal 8 4 6 2 2 2 2 3" xfId="21358" xr:uid="{EF022410-A242-466C-9997-60F422C70DA7}"/>
    <cellStyle name="Normal 8 4 6 2 2 2 3" xfId="7876" xr:uid="{00000000-0005-0000-0000-0000AF1D0000}"/>
    <cellStyle name="Normal 8 4 6 2 2 2 3 2" xfId="15964" xr:uid="{FE95CDDD-E4A2-4AE7-8465-3DD3CF9FF613}"/>
    <cellStyle name="Normal 8 4 6 2 2 2 3 2 2" xfId="32140" xr:uid="{D035646C-4F3D-42A7-B65E-5C4260BB8926}"/>
    <cellStyle name="Normal 8 4 6 2 2 2 3 3" xfId="24052" xr:uid="{1EA99ABD-4D02-4499-A066-63E415ADB0CF}"/>
    <cellStyle name="Normal 8 4 6 2 2 2 4" xfId="10574" xr:uid="{2BBB503D-A76B-4A93-B0E4-393E564E6006}"/>
    <cellStyle name="Normal 8 4 6 2 2 2 4 2" xfId="26750" xr:uid="{F5F68AE9-91F7-4581-9EA0-848F04263928}"/>
    <cellStyle name="Normal 8 4 6 2 2 2 5" xfId="18662" xr:uid="{6750EF26-3101-42DC-A04D-11AEC153AAE8}"/>
    <cellStyle name="Normal 8 4 6 2 2 3" xfId="3835" xr:uid="{00000000-0005-0000-0000-0000B01D0000}"/>
    <cellStyle name="Normal 8 4 6 2 2 3 2" xfId="11923" xr:uid="{B9DDBB57-3538-48F9-BC76-0032FCA090FB}"/>
    <cellStyle name="Normal 8 4 6 2 2 3 2 2" xfId="28099" xr:uid="{A772C7BC-F27A-4C1C-902E-EFE1749B6E97}"/>
    <cellStyle name="Normal 8 4 6 2 2 3 3" xfId="20011" xr:uid="{663313E9-B517-45F0-9D40-E603C0E70AB3}"/>
    <cellStyle name="Normal 8 4 6 2 2 4" xfId="6529" xr:uid="{00000000-0005-0000-0000-0000B11D0000}"/>
    <cellStyle name="Normal 8 4 6 2 2 4 2" xfId="14617" xr:uid="{DBD409EA-D811-4318-B5F7-86C72549F7F1}"/>
    <cellStyle name="Normal 8 4 6 2 2 4 2 2" xfId="30793" xr:uid="{3749ABDB-EDA0-4880-B5FD-76CEAA1F87DE}"/>
    <cellStyle name="Normal 8 4 6 2 2 4 3" xfId="22705" xr:uid="{F23D49DD-0C91-4CC3-B7A8-C8F2B7368CA6}"/>
    <cellStyle name="Normal 8 4 6 2 2 5" xfId="9227" xr:uid="{9D313F6C-A568-4576-80DF-83B4B8CCA535}"/>
    <cellStyle name="Normal 8 4 6 2 2 5 2" xfId="25403" xr:uid="{D5727D3E-08DA-4F07-AC5C-29A6F3E3B5B0}"/>
    <cellStyle name="Normal 8 4 6 2 2 6" xfId="17315" xr:uid="{A8EC81AB-48A0-44D2-9A6A-B26070ADD3C7}"/>
    <cellStyle name="Normal 8 4 6 2 3" xfId="1814" xr:uid="{00000000-0005-0000-0000-0000B21D0000}"/>
    <cellStyle name="Normal 8 4 6 2 3 2" xfId="4510" xr:uid="{00000000-0005-0000-0000-0000B31D0000}"/>
    <cellStyle name="Normal 8 4 6 2 3 2 2" xfId="12598" xr:uid="{66913F12-35B7-4DE4-91A8-D8DF2476FA0C}"/>
    <cellStyle name="Normal 8 4 6 2 3 2 2 2" xfId="28774" xr:uid="{B8B2DA67-9435-4272-8DC9-3DE2C60110F0}"/>
    <cellStyle name="Normal 8 4 6 2 3 2 3" xfId="20686" xr:uid="{3D739D4F-2C3E-4CE6-AF3E-CF54063022D1}"/>
    <cellStyle name="Normal 8 4 6 2 3 3" xfId="7204" xr:uid="{00000000-0005-0000-0000-0000B41D0000}"/>
    <cellStyle name="Normal 8 4 6 2 3 3 2" xfId="15292" xr:uid="{60F68DD6-FD5F-4452-8663-6E797395A3D7}"/>
    <cellStyle name="Normal 8 4 6 2 3 3 2 2" xfId="31468" xr:uid="{0B67337C-7C97-4AE5-89DF-B05348A127FD}"/>
    <cellStyle name="Normal 8 4 6 2 3 3 3" xfId="23380" xr:uid="{D9FA8198-D41B-4861-ACFA-D61CF9584D20}"/>
    <cellStyle name="Normal 8 4 6 2 3 4" xfId="9902" xr:uid="{729F71CC-A0CA-4A5A-A2EE-8E7B0AE686B0}"/>
    <cellStyle name="Normal 8 4 6 2 3 4 2" xfId="26078" xr:uid="{1E223261-3E5B-4310-BF20-F1A598963FC2}"/>
    <cellStyle name="Normal 8 4 6 2 3 5" xfId="17990" xr:uid="{B749E2E4-A4C5-491D-8F8A-481544861448}"/>
    <cellStyle name="Normal 8 4 6 2 4" xfId="3163" xr:uid="{00000000-0005-0000-0000-0000B51D0000}"/>
    <cellStyle name="Normal 8 4 6 2 4 2" xfId="11251" xr:uid="{F0525899-3D41-4C99-9F2F-C6B73846A3BE}"/>
    <cellStyle name="Normal 8 4 6 2 4 2 2" xfId="27427" xr:uid="{41867118-AD8E-42E5-B8CF-4B840F0CC7B5}"/>
    <cellStyle name="Normal 8 4 6 2 4 3" xfId="19339" xr:uid="{398CD8D3-AC32-44E9-A580-B0D47F60DBE9}"/>
    <cellStyle name="Normal 8 4 6 2 5" xfId="5857" xr:uid="{00000000-0005-0000-0000-0000B61D0000}"/>
    <cellStyle name="Normal 8 4 6 2 5 2" xfId="13945" xr:uid="{3C2EBF6E-ED29-4514-8BA4-CECA887AA2A4}"/>
    <cellStyle name="Normal 8 4 6 2 5 2 2" xfId="30121" xr:uid="{0774AC72-4360-4C8D-A4DB-F931106093BF}"/>
    <cellStyle name="Normal 8 4 6 2 5 3" xfId="22033" xr:uid="{3B8E7D8A-94AA-4FF2-8BD5-DE566A3DF422}"/>
    <cellStyle name="Normal 8 4 6 2 6" xfId="8555" xr:uid="{55AF4432-70C3-412F-81C2-1C5ECB5CD06D}"/>
    <cellStyle name="Normal 8 4 6 2 6 2" xfId="24731" xr:uid="{CD9127A9-7DF1-40EE-A2E0-00127AEFED62}"/>
    <cellStyle name="Normal 8 4 6 2 7" xfId="16643" xr:uid="{61AE40C5-7909-4A46-8CE1-2A86FD2A765F}"/>
    <cellStyle name="Normal 8 4 6 3" xfId="802" xr:uid="{00000000-0005-0000-0000-0000B71D0000}"/>
    <cellStyle name="Normal 8 4 6 3 2" xfId="2150" xr:uid="{00000000-0005-0000-0000-0000B81D0000}"/>
    <cellStyle name="Normal 8 4 6 3 2 2" xfId="4846" xr:uid="{00000000-0005-0000-0000-0000B91D0000}"/>
    <cellStyle name="Normal 8 4 6 3 2 2 2" xfId="12934" xr:uid="{8F509B5E-6338-498B-B91C-840CEDCBE775}"/>
    <cellStyle name="Normal 8 4 6 3 2 2 2 2" xfId="29110" xr:uid="{9A9558ED-D2EE-4C17-89B2-CD8D833985CC}"/>
    <cellStyle name="Normal 8 4 6 3 2 2 3" xfId="21022" xr:uid="{D5BD805D-1A6F-4F7F-9B1A-8008CC3B6D23}"/>
    <cellStyle name="Normal 8 4 6 3 2 3" xfId="7540" xr:uid="{00000000-0005-0000-0000-0000BA1D0000}"/>
    <cellStyle name="Normal 8 4 6 3 2 3 2" xfId="15628" xr:uid="{1060EB85-C6CB-4E5A-AFD5-58C1F5D5ABF6}"/>
    <cellStyle name="Normal 8 4 6 3 2 3 2 2" xfId="31804" xr:uid="{062BA995-23E3-4750-A8E1-4E6CBB0E2CE1}"/>
    <cellStyle name="Normal 8 4 6 3 2 3 3" xfId="23716" xr:uid="{CF9BD849-E9B4-4CBA-B740-1D675A3FE9C3}"/>
    <cellStyle name="Normal 8 4 6 3 2 4" xfId="10238" xr:uid="{62567210-848B-48C8-B72F-BC4CE4986A6F}"/>
    <cellStyle name="Normal 8 4 6 3 2 4 2" xfId="26414" xr:uid="{852569AD-85B6-4A25-AEA8-8A4D23372B31}"/>
    <cellStyle name="Normal 8 4 6 3 2 5" xfId="18326" xr:uid="{B4DC82DB-5A78-4E08-ABE4-0DCB5D14F82F}"/>
    <cellStyle name="Normal 8 4 6 3 3" xfId="3499" xr:uid="{00000000-0005-0000-0000-0000BB1D0000}"/>
    <cellStyle name="Normal 8 4 6 3 3 2" xfId="11587" xr:uid="{5311C23B-EE42-40CF-A140-C0FA4F248A92}"/>
    <cellStyle name="Normal 8 4 6 3 3 2 2" xfId="27763" xr:uid="{811A1C7D-CB5A-4769-9504-9B54CEDD1C79}"/>
    <cellStyle name="Normal 8 4 6 3 3 3" xfId="19675" xr:uid="{6DB1D589-800F-4B34-AD6E-0FCCEA94F2A0}"/>
    <cellStyle name="Normal 8 4 6 3 4" xfId="6193" xr:uid="{00000000-0005-0000-0000-0000BC1D0000}"/>
    <cellStyle name="Normal 8 4 6 3 4 2" xfId="14281" xr:uid="{97BC7A97-BFEC-490C-9A66-5CDA80CF3A6F}"/>
    <cellStyle name="Normal 8 4 6 3 4 2 2" xfId="30457" xr:uid="{BF41D354-41C4-425A-B4D3-DEE86047FC09}"/>
    <cellStyle name="Normal 8 4 6 3 4 3" xfId="22369" xr:uid="{D0E303DB-61C2-48C0-8AA3-79435F58EFE3}"/>
    <cellStyle name="Normal 8 4 6 3 5" xfId="8891" xr:uid="{0291C3B0-E992-48BF-9853-8B35F542761F}"/>
    <cellStyle name="Normal 8 4 6 3 5 2" xfId="25067" xr:uid="{7A1B2F67-38A8-4CAE-90E2-3FCA50D65CF3}"/>
    <cellStyle name="Normal 8 4 6 3 6" xfId="16979" xr:uid="{F94045F1-B3A1-4D49-825B-D853D23C094C}"/>
    <cellStyle name="Normal 8 4 6 4" xfId="1478" xr:uid="{00000000-0005-0000-0000-0000BD1D0000}"/>
    <cellStyle name="Normal 8 4 6 4 2" xfId="4174" xr:uid="{00000000-0005-0000-0000-0000BE1D0000}"/>
    <cellStyle name="Normal 8 4 6 4 2 2" xfId="12262" xr:uid="{F2C9F7FD-EA18-4A60-AF21-939E1BAC9A10}"/>
    <cellStyle name="Normal 8 4 6 4 2 2 2" xfId="28438" xr:uid="{698E9DD4-6D38-4742-B2FB-4606BDACC716}"/>
    <cellStyle name="Normal 8 4 6 4 2 3" xfId="20350" xr:uid="{697F2D6F-D4BB-42BB-860F-FDB4264D1DAA}"/>
    <cellStyle name="Normal 8 4 6 4 3" xfId="6868" xr:uid="{00000000-0005-0000-0000-0000BF1D0000}"/>
    <cellStyle name="Normal 8 4 6 4 3 2" xfId="14956" xr:uid="{B26F55C8-FA3C-4036-94B5-F752B3C9C498}"/>
    <cellStyle name="Normal 8 4 6 4 3 2 2" xfId="31132" xr:uid="{1CD94DB2-BAA5-481A-A8B0-A3B9C957686C}"/>
    <cellStyle name="Normal 8 4 6 4 3 3" xfId="23044" xr:uid="{B41238CB-D9CE-478B-8C4A-E1F9F0E6BDB5}"/>
    <cellStyle name="Normal 8 4 6 4 4" xfId="9566" xr:uid="{13E7E76B-2D7A-4A4C-A411-55CF489DE68A}"/>
    <cellStyle name="Normal 8 4 6 4 4 2" xfId="25742" xr:uid="{C3DD19A0-E3BD-4084-A213-EA195DFF8E7C}"/>
    <cellStyle name="Normal 8 4 6 4 5" xfId="17654" xr:uid="{C047F23C-9AF3-4B50-819E-45F22900069E}"/>
    <cellStyle name="Normal 8 4 6 5" xfId="2827" xr:uid="{00000000-0005-0000-0000-0000C01D0000}"/>
    <cellStyle name="Normal 8 4 6 5 2" xfId="10915" xr:uid="{B650B2AB-0A2B-4684-80AE-9870C33695C9}"/>
    <cellStyle name="Normal 8 4 6 5 2 2" xfId="27091" xr:uid="{7A02867B-4317-4888-9ACD-A29867FDD8ED}"/>
    <cellStyle name="Normal 8 4 6 5 3" xfId="19003" xr:uid="{CCA1AC98-001E-4557-BF4F-D09EDA2B08E9}"/>
    <cellStyle name="Normal 8 4 6 6" xfId="5521" xr:uid="{00000000-0005-0000-0000-0000C11D0000}"/>
    <cellStyle name="Normal 8 4 6 6 2" xfId="13609" xr:uid="{68E79F0D-E3F2-412E-A02E-B017D90B0EDA}"/>
    <cellStyle name="Normal 8 4 6 6 2 2" xfId="29785" xr:uid="{DBB0D7B0-9FC0-4DFE-A7CE-A4C348487272}"/>
    <cellStyle name="Normal 8 4 6 6 3" xfId="21697" xr:uid="{24A2A45D-9AE3-4867-80A0-6580C4AF386A}"/>
    <cellStyle name="Normal 8 4 6 7" xfId="8219" xr:uid="{D6F729E2-D0ED-40EF-AB69-B2A86829A44C}"/>
    <cellStyle name="Normal 8 4 6 7 2" xfId="24395" xr:uid="{2008ED8D-A727-4C70-80AC-5E1D52980562}"/>
    <cellStyle name="Normal 8 4 6 8" xfId="16307" xr:uid="{95E58EC7-DB92-4A5C-8881-7BC5D8F6310A}"/>
    <cellStyle name="Normal 8 4 7" xfId="246" xr:uid="{00000000-0005-0000-0000-0000C21D0000}"/>
    <cellStyle name="Normal 8 4 7 2" xfId="622" xr:uid="{00000000-0005-0000-0000-0000C31D0000}"/>
    <cellStyle name="Normal 8 4 7 2 2" xfId="1297" xr:uid="{00000000-0005-0000-0000-0000C41D0000}"/>
    <cellStyle name="Normal 8 4 7 2 2 2" xfId="2645" xr:uid="{00000000-0005-0000-0000-0000C51D0000}"/>
    <cellStyle name="Normal 8 4 7 2 2 2 2" xfId="5341" xr:uid="{00000000-0005-0000-0000-0000C61D0000}"/>
    <cellStyle name="Normal 8 4 7 2 2 2 2 2" xfId="13429" xr:uid="{F285F374-1DEA-4AA4-930D-75FDE3D03CB5}"/>
    <cellStyle name="Normal 8 4 7 2 2 2 2 2 2" xfId="29605" xr:uid="{3DF60EAE-9CBF-4B3D-943C-AF3F6305016F}"/>
    <cellStyle name="Normal 8 4 7 2 2 2 2 3" xfId="21517" xr:uid="{6911F283-9262-48E8-B996-9971FDD6ED15}"/>
    <cellStyle name="Normal 8 4 7 2 2 2 3" xfId="8035" xr:uid="{00000000-0005-0000-0000-0000C71D0000}"/>
    <cellStyle name="Normal 8 4 7 2 2 2 3 2" xfId="16123" xr:uid="{778CC162-419A-4E95-8026-7357E5101DF5}"/>
    <cellStyle name="Normal 8 4 7 2 2 2 3 2 2" xfId="32299" xr:uid="{65BA98FA-50E1-4A32-844E-3D404E5851EA}"/>
    <cellStyle name="Normal 8 4 7 2 2 2 3 3" xfId="24211" xr:uid="{3893796C-E969-4A5F-B184-AC85068FE3A5}"/>
    <cellStyle name="Normal 8 4 7 2 2 2 4" xfId="10733" xr:uid="{8B0C86A9-BE3A-42C2-9D1F-2920BC39508E}"/>
    <cellStyle name="Normal 8 4 7 2 2 2 4 2" xfId="26909" xr:uid="{6AB2570C-88F9-45E8-94AB-BF5F816A5109}"/>
    <cellStyle name="Normal 8 4 7 2 2 2 5" xfId="18821" xr:uid="{9133EBFF-66A3-4905-85AF-44BDD989CEE3}"/>
    <cellStyle name="Normal 8 4 7 2 2 3" xfId="3994" xr:uid="{00000000-0005-0000-0000-0000C81D0000}"/>
    <cellStyle name="Normal 8 4 7 2 2 3 2" xfId="12082" xr:uid="{137716F1-C7F6-4CE0-955F-4438CDC116A7}"/>
    <cellStyle name="Normal 8 4 7 2 2 3 2 2" xfId="28258" xr:uid="{8CC19BE5-2726-4A09-BC11-EDF8E81D6AB3}"/>
    <cellStyle name="Normal 8 4 7 2 2 3 3" xfId="20170" xr:uid="{D4B00B40-4926-4061-B585-31F11DC7A915}"/>
    <cellStyle name="Normal 8 4 7 2 2 4" xfId="6688" xr:uid="{00000000-0005-0000-0000-0000C91D0000}"/>
    <cellStyle name="Normal 8 4 7 2 2 4 2" xfId="14776" xr:uid="{51F6F4E0-8C11-4F4D-B984-B7A1E4D08A2A}"/>
    <cellStyle name="Normal 8 4 7 2 2 4 2 2" xfId="30952" xr:uid="{7ABABDC1-B134-4297-BF7A-FD900C425B3C}"/>
    <cellStyle name="Normal 8 4 7 2 2 4 3" xfId="22864" xr:uid="{F41F4F43-F2B4-40A2-B5E3-F0FA099AA4E2}"/>
    <cellStyle name="Normal 8 4 7 2 2 5" xfId="9386" xr:uid="{FDD61786-7CED-4819-9F7A-B32A73913E5C}"/>
    <cellStyle name="Normal 8 4 7 2 2 5 2" xfId="25562" xr:uid="{2FD35E6C-30A6-480F-8CE9-7FAB243BA433}"/>
    <cellStyle name="Normal 8 4 7 2 2 6" xfId="17474" xr:uid="{54F57687-4632-4432-850C-977E66046E5F}"/>
    <cellStyle name="Normal 8 4 7 2 3" xfId="1973" xr:uid="{00000000-0005-0000-0000-0000CA1D0000}"/>
    <cellStyle name="Normal 8 4 7 2 3 2" xfId="4669" xr:uid="{00000000-0005-0000-0000-0000CB1D0000}"/>
    <cellStyle name="Normal 8 4 7 2 3 2 2" xfId="12757" xr:uid="{988D4754-9176-4167-A0D5-BF9F8EF93312}"/>
    <cellStyle name="Normal 8 4 7 2 3 2 2 2" xfId="28933" xr:uid="{339B5AAB-D828-493F-B0D1-F9AA316921F5}"/>
    <cellStyle name="Normal 8 4 7 2 3 2 3" xfId="20845" xr:uid="{0F3D9524-44A0-4B6D-ACBC-FEE071B2A105}"/>
    <cellStyle name="Normal 8 4 7 2 3 3" xfId="7363" xr:uid="{00000000-0005-0000-0000-0000CC1D0000}"/>
    <cellStyle name="Normal 8 4 7 2 3 3 2" xfId="15451" xr:uid="{67CE5869-1569-4D81-8CFD-E7AAD326C7E7}"/>
    <cellStyle name="Normal 8 4 7 2 3 3 2 2" xfId="31627" xr:uid="{F63910FC-1E9F-4936-93FB-D0DD47178AA6}"/>
    <cellStyle name="Normal 8 4 7 2 3 3 3" xfId="23539" xr:uid="{D439E5AB-D054-44D8-9A4B-5F5D421C48A8}"/>
    <cellStyle name="Normal 8 4 7 2 3 4" xfId="10061" xr:uid="{C0FEE95D-4BAD-4AB8-9DB3-538EEA7DA0E8}"/>
    <cellStyle name="Normal 8 4 7 2 3 4 2" xfId="26237" xr:uid="{0DC52EEA-BA00-497D-9A5E-116FE3B66B0C}"/>
    <cellStyle name="Normal 8 4 7 2 3 5" xfId="18149" xr:uid="{163EAFF6-6437-46D3-9049-22BF4B4AEBD8}"/>
    <cellStyle name="Normal 8 4 7 2 4" xfId="3322" xr:uid="{00000000-0005-0000-0000-0000CD1D0000}"/>
    <cellStyle name="Normal 8 4 7 2 4 2" xfId="11410" xr:uid="{E0D7933F-052E-4907-B512-E27374409F07}"/>
    <cellStyle name="Normal 8 4 7 2 4 2 2" xfId="27586" xr:uid="{F715F140-C072-4D08-B8B5-37FC6D3D42CD}"/>
    <cellStyle name="Normal 8 4 7 2 4 3" xfId="19498" xr:uid="{A9D03E62-A657-4FA3-93D3-AB0BB5A7831F}"/>
    <cellStyle name="Normal 8 4 7 2 5" xfId="6016" xr:uid="{00000000-0005-0000-0000-0000CE1D0000}"/>
    <cellStyle name="Normal 8 4 7 2 5 2" xfId="14104" xr:uid="{03B52FE6-8671-4C44-9433-29EA7DEC331C}"/>
    <cellStyle name="Normal 8 4 7 2 5 2 2" xfId="30280" xr:uid="{AA3AD1C4-99A6-4BEB-A0D0-8A4D35552791}"/>
    <cellStyle name="Normal 8 4 7 2 5 3" xfId="22192" xr:uid="{33676B89-6D29-47EC-9204-C6A2D9C2368E}"/>
    <cellStyle name="Normal 8 4 7 2 6" xfId="8714" xr:uid="{AAD1615B-F76F-4AB7-A1CB-9DE4DD175832}"/>
    <cellStyle name="Normal 8 4 7 2 6 2" xfId="24890" xr:uid="{E069D2A4-B7F9-419F-A72E-07EC7A02639E}"/>
    <cellStyle name="Normal 8 4 7 2 7" xfId="16802" xr:uid="{A9E9AAFB-1AD0-46B2-A64A-4F88D4EF908A}"/>
    <cellStyle name="Normal 8 4 7 3" xfId="961" xr:uid="{00000000-0005-0000-0000-0000CF1D0000}"/>
    <cellStyle name="Normal 8 4 7 3 2" xfId="2309" xr:uid="{00000000-0005-0000-0000-0000D01D0000}"/>
    <cellStyle name="Normal 8 4 7 3 2 2" xfId="5005" xr:uid="{00000000-0005-0000-0000-0000D11D0000}"/>
    <cellStyle name="Normal 8 4 7 3 2 2 2" xfId="13093" xr:uid="{54D1C99E-56EC-4184-964D-7E1EBCFD33CD}"/>
    <cellStyle name="Normal 8 4 7 3 2 2 2 2" xfId="29269" xr:uid="{8F3CDF8F-D163-4BA2-AD2A-4D2535D75468}"/>
    <cellStyle name="Normal 8 4 7 3 2 2 3" xfId="21181" xr:uid="{3B10570C-AE77-4F18-8E59-AE524F5F2A17}"/>
    <cellStyle name="Normal 8 4 7 3 2 3" xfId="7699" xr:uid="{00000000-0005-0000-0000-0000D21D0000}"/>
    <cellStyle name="Normal 8 4 7 3 2 3 2" xfId="15787" xr:uid="{C432FD2C-C2EC-466F-BECC-EF64BEB4E281}"/>
    <cellStyle name="Normal 8 4 7 3 2 3 2 2" xfId="31963" xr:uid="{67B12B1D-E435-4C13-9BF9-DEC468856714}"/>
    <cellStyle name="Normal 8 4 7 3 2 3 3" xfId="23875" xr:uid="{3A8E0ACE-3CA2-4A57-BF06-4F3A991C356A}"/>
    <cellStyle name="Normal 8 4 7 3 2 4" xfId="10397" xr:uid="{746831E2-45B9-4E9F-BCEF-DB05903791F0}"/>
    <cellStyle name="Normal 8 4 7 3 2 4 2" xfId="26573" xr:uid="{B52AC295-6019-4A4A-8B57-3CD96ADDA772}"/>
    <cellStyle name="Normal 8 4 7 3 2 5" xfId="18485" xr:uid="{A1D38BFE-285D-420C-907F-EE9F6FAD0ED7}"/>
    <cellStyle name="Normal 8 4 7 3 3" xfId="3658" xr:uid="{00000000-0005-0000-0000-0000D31D0000}"/>
    <cellStyle name="Normal 8 4 7 3 3 2" xfId="11746" xr:uid="{26743879-9DA1-47B3-A822-152C3576549D}"/>
    <cellStyle name="Normal 8 4 7 3 3 2 2" xfId="27922" xr:uid="{05EB7397-A7B8-4C5E-A504-D7E0A6CF8053}"/>
    <cellStyle name="Normal 8 4 7 3 3 3" xfId="19834" xr:uid="{2AB2981F-5B85-47CC-ABA2-9564A56D7618}"/>
    <cellStyle name="Normal 8 4 7 3 4" xfId="6352" xr:uid="{00000000-0005-0000-0000-0000D41D0000}"/>
    <cellStyle name="Normal 8 4 7 3 4 2" xfId="14440" xr:uid="{06650966-C633-41E1-9DAC-05CF4FF41EC1}"/>
    <cellStyle name="Normal 8 4 7 3 4 2 2" xfId="30616" xr:uid="{15559BE9-0BD1-4E12-A08A-C4EC51C2CD03}"/>
    <cellStyle name="Normal 8 4 7 3 4 3" xfId="22528" xr:uid="{D21D8153-644E-4983-9CD3-A893F461847C}"/>
    <cellStyle name="Normal 8 4 7 3 5" xfId="9050" xr:uid="{3CFA96AE-69F9-46A7-A18E-A3175D793A83}"/>
    <cellStyle name="Normal 8 4 7 3 5 2" xfId="25226" xr:uid="{3756AB51-1415-4133-85C7-08B37CAFF992}"/>
    <cellStyle name="Normal 8 4 7 3 6" xfId="17138" xr:uid="{878D3342-6F7C-4D98-A150-A9A944EDB49C}"/>
    <cellStyle name="Normal 8 4 7 4" xfId="1637" xr:uid="{00000000-0005-0000-0000-0000D51D0000}"/>
    <cellStyle name="Normal 8 4 7 4 2" xfId="4333" xr:uid="{00000000-0005-0000-0000-0000D61D0000}"/>
    <cellStyle name="Normal 8 4 7 4 2 2" xfId="12421" xr:uid="{EA8FB475-F6CF-429E-8780-DE2B85C16DE9}"/>
    <cellStyle name="Normal 8 4 7 4 2 2 2" xfId="28597" xr:uid="{0DDEED9D-CB6E-4710-BD61-58CF3ED90054}"/>
    <cellStyle name="Normal 8 4 7 4 2 3" xfId="20509" xr:uid="{DAD50A86-C3AF-4E90-8BB4-763B745EE9A6}"/>
    <cellStyle name="Normal 8 4 7 4 3" xfId="7027" xr:uid="{00000000-0005-0000-0000-0000D71D0000}"/>
    <cellStyle name="Normal 8 4 7 4 3 2" xfId="15115" xr:uid="{D1C16B1C-4A84-4088-9F40-2344D9E51E39}"/>
    <cellStyle name="Normal 8 4 7 4 3 2 2" xfId="31291" xr:uid="{99375016-6BEA-453E-900B-42BBEAF38BE1}"/>
    <cellStyle name="Normal 8 4 7 4 3 3" xfId="23203" xr:uid="{0C1A9E7B-5550-4CD2-B8DF-4D454230BAAB}"/>
    <cellStyle name="Normal 8 4 7 4 4" xfId="9725" xr:uid="{81379FCF-BA6B-451B-A159-9AF140A7DA9B}"/>
    <cellStyle name="Normal 8 4 7 4 4 2" xfId="25901" xr:uid="{DF5B5DE0-A840-4706-8E48-F8C9D43167D9}"/>
    <cellStyle name="Normal 8 4 7 4 5" xfId="17813" xr:uid="{36281CE6-28C7-4C70-8B3F-043A28F6E9D1}"/>
    <cellStyle name="Normal 8 4 7 5" xfId="2986" xr:uid="{00000000-0005-0000-0000-0000D81D0000}"/>
    <cellStyle name="Normal 8 4 7 5 2" xfId="11074" xr:uid="{D698D5B9-A284-4A75-A1AA-2B769D90C0CC}"/>
    <cellStyle name="Normal 8 4 7 5 2 2" xfId="27250" xr:uid="{3681D3DC-1240-43CA-A7C6-AB24B263500F}"/>
    <cellStyle name="Normal 8 4 7 5 3" xfId="19162" xr:uid="{01D580BB-C6C6-4CD1-80A2-E0AA26F266ED}"/>
    <cellStyle name="Normal 8 4 7 6" xfId="5680" xr:uid="{00000000-0005-0000-0000-0000D91D0000}"/>
    <cellStyle name="Normal 8 4 7 6 2" xfId="13768" xr:uid="{EA35333F-96B3-4735-8DE4-FB15E96B530E}"/>
    <cellStyle name="Normal 8 4 7 6 2 2" xfId="29944" xr:uid="{2F56D85B-83C8-45DD-9AB2-4449F0BC75A3}"/>
    <cellStyle name="Normal 8 4 7 6 3" xfId="21856" xr:uid="{9C6B3D8E-950C-4599-82E0-4D742BD51240}"/>
    <cellStyle name="Normal 8 4 7 7" xfId="8378" xr:uid="{7243B1BA-1221-4289-A4BF-59139FF555AD}"/>
    <cellStyle name="Normal 8 4 7 7 2" xfId="24554" xr:uid="{15FA3E17-54E0-45B4-8B1C-E7E5A3E69FC3}"/>
    <cellStyle name="Normal 8 4 7 8" xfId="16466" xr:uid="{49C1C6C0-58BA-43F4-A99F-7286DBDE50C3}"/>
    <cellStyle name="Normal 8 4 8" xfId="268" xr:uid="{00000000-0005-0000-0000-0000DA1D0000}"/>
    <cellStyle name="Normal 8 4 8 2" xfId="641" xr:uid="{00000000-0005-0000-0000-0000DB1D0000}"/>
    <cellStyle name="Normal 8 4 8 2 2" xfId="1316" xr:uid="{00000000-0005-0000-0000-0000DC1D0000}"/>
    <cellStyle name="Normal 8 4 8 2 2 2" xfId="2664" xr:uid="{00000000-0005-0000-0000-0000DD1D0000}"/>
    <cellStyle name="Normal 8 4 8 2 2 2 2" xfId="5360" xr:uid="{00000000-0005-0000-0000-0000DE1D0000}"/>
    <cellStyle name="Normal 8 4 8 2 2 2 2 2" xfId="13448" xr:uid="{373D3ED1-556E-46EA-9DE1-6B18A80866F8}"/>
    <cellStyle name="Normal 8 4 8 2 2 2 2 2 2" xfId="29624" xr:uid="{C1AC5EC2-C807-4008-9D9B-53DE933D9431}"/>
    <cellStyle name="Normal 8 4 8 2 2 2 2 3" xfId="21536" xr:uid="{7DD0CBE2-7B0A-4604-A645-5F9634A5F876}"/>
    <cellStyle name="Normal 8 4 8 2 2 2 3" xfId="8054" xr:uid="{00000000-0005-0000-0000-0000DF1D0000}"/>
    <cellStyle name="Normal 8 4 8 2 2 2 3 2" xfId="16142" xr:uid="{4E0FF336-2292-4233-89BE-106BE0EE015D}"/>
    <cellStyle name="Normal 8 4 8 2 2 2 3 2 2" xfId="32318" xr:uid="{E67DB801-39B0-4D6F-B951-ABFF09646338}"/>
    <cellStyle name="Normal 8 4 8 2 2 2 3 3" xfId="24230" xr:uid="{8F919E43-051B-4630-8453-A83D7AE11929}"/>
    <cellStyle name="Normal 8 4 8 2 2 2 4" xfId="10752" xr:uid="{0E0FF77B-302E-4C3F-A006-E55639F3E4D3}"/>
    <cellStyle name="Normal 8 4 8 2 2 2 4 2" xfId="26928" xr:uid="{95B490CD-7A61-4B7F-8AE5-B6092317BA26}"/>
    <cellStyle name="Normal 8 4 8 2 2 2 5" xfId="18840" xr:uid="{EA39F8BC-3B61-4CA2-BB1F-214804AC7940}"/>
    <cellStyle name="Normal 8 4 8 2 2 3" xfId="4013" xr:uid="{00000000-0005-0000-0000-0000E01D0000}"/>
    <cellStyle name="Normal 8 4 8 2 2 3 2" xfId="12101" xr:uid="{2DD4F7E9-1F23-4E22-9FD6-5195B4D05BD8}"/>
    <cellStyle name="Normal 8 4 8 2 2 3 2 2" xfId="28277" xr:uid="{51054356-EE1B-4FC5-958D-40D7A3B7DEEB}"/>
    <cellStyle name="Normal 8 4 8 2 2 3 3" xfId="20189" xr:uid="{F3EB677E-FF4F-43D1-96A8-D9BA7D7456A1}"/>
    <cellStyle name="Normal 8 4 8 2 2 4" xfId="6707" xr:uid="{00000000-0005-0000-0000-0000E11D0000}"/>
    <cellStyle name="Normal 8 4 8 2 2 4 2" xfId="14795" xr:uid="{3C5AD921-25D4-490F-AE83-7F6BF9F4147A}"/>
    <cellStyle name="Normal 8 4 8 2 2 4 2 2" xfId="30971" xr:uid="{6011D93F-5993-4645-A514-C15DD3CFF62A}"/>
    <cellStyle name="Normal 8 4 8 2 2 4 3" xfId="22883" xr:uid="{E2B92C2A-FE56-4AA0-8FB6-2E3FFE92EB45}"/>
    <cellStyle name="Normal 8 4 8 2 2 5" xfId="9405" xr:uid="{C262B54E-74AF-4A4F-A72C-861986E97BC7}"/>
    <cellStyle name="Normal 8 4 8 2 2 5 2" xfId="25581" xr:uid="{F4792B4E-4728-48F7-B24E-91F5399B9652}"/>
    <cellStyle name="Normal 8 4 8 2 2 6" xfId="17493" xr:uid="{E8CFB4E1-94D8-4327-8B5D-9590DE3BDA83}"/>
    <cellStyle name="Normal 8 4 8 2 3" xfId="1992" xr:uid="{00000000-0005-0000-0000-0000E21D0000}"/>
    <cellStyle name="Normal 8 4 8 2 3 2" xfId="4688" xr:uid="{00000000-0005-0000-0000-0000E31D0000}"/>
    <cellStyle name="Normal 8 4 8 2 3 2 2" xfId="12776" xr:uid="{AB4DFB1E-47F3-4FC3-82DF-F22791CF7AD3}"/>
    <cellStyle name="Normal 8 4 8 2 3 2 2 2" xfId="28952" xr:uid="{6676B712-22F5-40C9-9071-24E125CAC48C}"/>
    <cellStyle name="Normal 8 4 8 2 3 2 3" xfId="20864" xr:uid="{E04BC9E0-77EF-40E5-811D-994F58A76077}"/>
    <cellStyle name="Normal 8 4 8 2 3 3" xfId="7382" xr:uid="{00000000-0005-0000-0000-0000E41D0000}"/>
    <cellStyle name="Normal 8 4 8 2 3 3 2" xfId="15470" xr:uid="{FA18F117-0036-4C75-B6BD-7C365191D922}"/>
    <cellStyle name="Normal 8 4 8 2 3 3 2 2" xfId="31646" xr:uid="{5D6A5630-A5C7-43B3-BAA3-489116938D4A}"/>
    <cellStyle name="Normal 8 4 8 2 3 3 3" xfId="23558" xr:uid="{47BD9B00-976F-4E89-93AA-D766A3C95652}"/>
    <cellStyle name="Normal 8 4 8 2 3 4" xfId="10080" xr:uid="{3C2B5D39-6584-4C87-A035-E9D997C02629}"/>
    <cellStyle name="Normal 8 4 8 2 3 4 2" xfId="26256" xr:uid="{911F5B0E-DA97-4676-B4B5-4312547AAD60}"/>
    <cellStyle name="Normal 8 4 8 2 3 5" xfId="18168" xr:uid="{702D9E49-17FB-47B1-A5C2-BB425B9FBB5E}"/>
    <cellStyle name="Normal 8 4 8 2 4" xfId="3341" xr:uid="{00000000-0005-0000-0000-0000E51D0000}"/>
    <cellStyle name="Normal 8 4 8 2 4 2" xfId="11429" xr:uid="{56E2CC2D-5E0B-4764-8E13-67F4607D9C87}"/>
    <cellStyle name="Normal 8 4 8 2 4 2 2" xfId="27605" xr:uid="{82E2139E-0079-485A-85E0-470CBC51E521}"/>
    <cellStyle name="Normal 8 4 8 2 4 3" xfId="19517" xr:uid="{6606791B-2923-4C7D-8668-1C38F1805DE4}"/>
    <cellStyle name="Normal 8 4 8 2 5" xfId="6035" xr:uid="{00000000-0005-0000-0000-0000E61D0000}"/>
    <cellStyle name="Normal 8 4 8 2 5 2" xfId="14123" xr:uid="{7A7B5635-CC21-4804-BC9A-9A7C76A67ECB}"/>
    <cellStyle name="Normal 8 4 8 2 5 2 2" xfId="30299" xr:uid="{D6F8F0D9-9CC1-4E17-B848-FEAF07E8E068}"/>
    <cellStyle name="Normal 8 4 8 2 5 3" xfId="22211" xr:uid="{8365F03A-FA14-47CB-9514-F561BCA23691}"/>
    <cellStyle name="Normal 8 4 8 2 6" xfId="8733" xr:uid="{71E98B3E-FEF7-496B-8A6E-D3966AB9EE21}"/>
    <cellStyle name="Normal 8 4 8 2 6 2" xfId="24909" xr:uid="{16172849-97A3-454D-AB11-0A6EFF32776E}"/>
    <cellStyle name="Normal 8 4 8 2 7" xfId="16821" xr:uid="{F3C99293-0A4E-4220-9EF2-84703DD89D6B}"/>
    <cellStyle name="Normal 8 4 8 3" xfId="980" xr:uid="{00000000-0005-0000-0000-0000E71D0000}"/>
    <cellStyle name="Normal 8 4 8 3 2" xfId="2328" xr:uid="{00000000-0005-0000-0000-0000E81D0000}"/>
    <cellStyle name="Normal 8 4 8 3 2 2" xfId="5024" xr:uid="{00000000-0005-0000-0000-0000E91D0000}"/>
    <cellStyle name="Normal 8 4 8 3 2 2 2" xfId="13112" xr:uid="{AE32E952-2FE2-4C9A-8D51-46CFD40748D0}"/>
    <cellStyle name="Normal 8 4 8 3 2 2 2 2" xfId="29288" xr:uid="{2825D1FF-4018-4DBE-952D-10EE8466913E}"/>
    <cellStyle name="Normal 8 4 8 3 2 2 3" xfId="21200" xr:uid="{C6B1095D-64F0-45CC-A9F2-F6EAA3628411}"/>
    <cellStyle name="Normal 8 4 8 3 2 3" xfId="7718" xr:uid="{00000000-0005-0000-0000-0000EA1D0000}"/>
    <cellStyle name="Normal 8 4 8 3 2 3 2" xfId="15806" xr:uid="{7F19B0D1-72D1-4381-9F65-FD0D7CAE1FF9}"/>
    <cellStyle name="Normal 8 4 8 3 2 3 2 2" xfId="31982" xr:uid="{B1054D19-812B-42D5-AE25-5791D45172DE}"/>
    <cellStyle name="Normal 8 4 8 3 2 3 3" xfId="23894" xr:uid="{0AB71FF2-1D56-4D44-9D04-0F0DF93E208C}"/>
    <cellStyle name="Normal 8 4 8 3 2 4" xfId="10416" xr:uid="{603F11D9-75AA-4628-850B-5D7C8FABFC77}"/>
    <cellStyle name="Normal 8 4 8 3 2 4 2" xfId="26592" xr:uid="{D7262894-4322-4C80-A069-E4BF16AFAB40}"/>
    <cellStyle name="Normal 8 4 8 3 2 5" xfId="18504" xr:uid="{20D14438-B6A1-4192-9B1D-3BC2DAD73677}"/>
    <cellStyle name="Normal 8 4 8 3 3" xfId="3677" xr:uid="{00000000-0005-0000-0000-0000EB1D0000}"/>
    <cellStyle name="Normal 8 4 8 3 3 2" xfId="11765" xr:uid="{F2ADA1BF-4EB0-4DD0-99C1-6A16A8A8278B}"/>
    <cellStyle name="Normal 8 4 8 3 3 2 2" xfId="27941" xr:uid="{468A496B-FC5B-4DB1-820F-7844701AAFA9}"/>
    <cellStyle name="Normal 8 4 8 3 3 3" xfId="19853" xr:uid="{8E6A8CDD-BA24-4358-AE97-1DB923629CD2}"/>
    <cellStyle name="Normal 8 4 8 3 4" xfId="6371" xr:uid="{00000000-0005-0000-0000-0000EC1D0000}"/>
    <cellStyle name="Normal 8 4 8 3 4 2" xfId="14459" xr:uid="{C61829D8-6D09-4E48-8CD5-2BC087124ED7}"/>
    <cellStyle name="Normal 8 4 8 3 4 2 2" xfId="30635" xr:uid="{A9108966-AB44-4BCC-82E4-8B59AC5E7E91}"/>
    <cellStyle name="Normal 8 4 8 3 4 3" xfId="22547" xr:uid="{B37106E0-93C2-4DFF-ADC3-8F041330CBEC}"/>
    <cellStyle name="Normal 8 4 8 3 5" xfId="9069" xr:uid="{D08EF55E-C4AE-41C5-B0D7-71DD0226D93E}"/>
    <cellStyle name="Normal 8 4 8 3 5 2" xfId="25245" xr:uid="{A37BB304-97E2-46A0-932D-59167CF1E485}"/>
    <cellStyle name="Normal 8 4 8 3 6" xfId="17157" xr:uid="{8D6B461D-BFB1-4E8A-BD30-776897F31CBE}"/>
    <cellStyle name="Normal 8 4 8 4" xfId="1656" xr:uid="{00000000-0005-0000-0000-0000ED1D0000}"/>
    <cellStyle name="Normal 8 4 8 4 2" xfId="4352" xr:uid="{00000000-0005-0000-0000-0000EE1D0000}"/>
    <cellStyle name="Normal 8 4 8 4 2 2" xfId="12440" xr:uid="{847E0A8C-D64A-41A6-8B9D-BB49E792DC17}"/>
    <cellStyle name="Normal 8 4 8 4 2 2 2" xfId="28616" xr:uid="{4A1AF96F-D5DE-49F4-9131-637BA27E4815}"/>
    <cellStyle name="Normal 8 4 8 4 2 3" xfId="20528" xr:uid="{46360B8E-240E-448C-A359-18535E67EF15}"/>
    <cellStyle name="Normal 8 4 8 4 3" xfId="7046" xr:uid="{00000000-0005-0000-0000-0000EF1D0000}"/>
    <cellStyle name="Normal 8 4 8 4 3 2" xfId="15134" xr:uid="{015CEE07-B37F-4950-9208-B7B07F178C14}"/>
    <cellStyle name="Normal 8 4 8 4 3 2 2" xfId="31310" xr:uid="{7CC57F28-58BC-4D67-95E1-7CF6138D32E4}"/>
    <cellStyle name="Normal 8 4 8 4 3 3" xfId="23222" xr:uid="{68563FCF-3AFC-467A-AD54-745D65C3725C}"/>
    <cellStyle name="Normal 8 4 8 4 4" xfId="9744" xr:uid="{13B3C018-FBAB-467A-BD33-DB96117D80FA}"/>
    <cellStyle name="Normal 8 4 8 4 4 2" xfId="25920" xr:uid="{77C4561B-1DD6-44D1-A53C-E3FEC281658B}"/>
    <cellStyle name="Normal 8 4 8 4 5" xfId="17832" xr:uid="{E2253247-D7BA-464A-8D75-FC15B8E3CF55}"/>
    <cellStyle name="Normal 8 4 8 5" xfId="3005" xr:uid="{00000000-0005-0000-0000-0000F01D0000}"/>
    <cellStyle name="Normal 8 4 8 5 2" xfId="11093" xr:uid="{1985B2CB-AAE0-434E-895E-31E565DFFD54}"/>
    <cellStyle name="Normal 8 4 8 5 2 2" xfId="27269" xr:uid="{1828154E-34DF-4D76-BFDA-0B88ABFEF4B5}"/>
    <cellStyle name="Normal 8 4 8 5 3" xfId="19181" xr:uid="{0D44DF6F-E968-4A94-9113-A99277DC1189}"/>
    <cellStyle name="Normal 8 4 8 6" xfId="5699" xr:uid="{00000000-0005-0000-0000-0000F11D0000}"/>
    <cellStyle name="Normal 8 4 8 6 2" xfId="13787" xr:uid="{C5E07596-787E-4159-BDBB-7C759AE2CE5F}"/>
    <cellStyle name="Normal 8 4 8 6 2 2" xfId="29963" xr:uid="{4826E3CF-ED8E-445E-AAB7-636CB239C1B1}"/>
    <cellStyle name="Normal 8 4 8 6 3" xfId="21875" xr:uid="{61BA845B-CCBF-40B6-8676-26FE0595E2E9}"/>
    <cellStyle name="Normal 8 4 8 7" xfId="8397" xr:uid="{036ACA55-FFA1-4DCC-AADB-12531D76B405}"/>
    <cellStyle name="Normal 8 4 8 7 2" xfId="24573" xr:uid="{39C1D4AC-0C78-4083-B071-92622E891252}"/>
    <cellStyle name="Normal 8 4 8 8" xfId="16485" xr:uid="{8F133CDE-D686-4F2D-9517-42C0388D69DA}"/>
    <cellStyle name="Normal 8 4 9" xfId="276" xr:uid="{00000000-0005-0000-0000-0000F21D0000}"/>
    <cellStyle name="Normal 8 4 9 2" xfId="648" xr:uid="{00000000-0005-0000-0000-0000F31D0000}"/>
    <cellStyle name="Normal 8 4 9 2 2" xfId="1323" xr:uid="{00000000-0005-0000-0000-0000F41D0000}"/>
    <cellStyle name="Normal 8 4 9 2 2 2" xfId="2671" xr:uid="{00000000-0005-0000-0000-0000F51D0000}"/>
    <cellStyle name="Normal 8 4 9 2 2 2 2" xfId="5367" xr:uid="{00000000-0005-0000-0000-0000F61D0000}"/>
    <cellStyle name="Normal 8 4 9 2 2 2 2 2" xfId="13455" xr:uid="{64F88673-385E-40E0-AD50-1514881ACDDC}"/>
    <cellStyle name="Normal 8 4 9 2 2 2 2 2 2" xfId="29631" xr:uid="{25FA7FD0-B9BB-4EC9-AD47-469581F1D4D9}"/>
    <cellStyle name="Normal 8 4 9 2 2 2 2 3" xfId="21543" xr:uid="{6FCDC352-120F-4592-ADD3-F96191DEB953}"/>
    <cellStyle name="Normal 8 4 9 2 2 2 3" xfId="8061" xr:uid="{00000000-0005-0000-0000-0000F71D0000}"/>
    <cellStyle name="Normal 8 4 9 2 2 2 3 2" xfId="16149" xr:uid="{05D646D4-8A67-42D9-92BD-77CCD5D2EE9B}"/>
    <cellStyle name="Normal 8 4 9 2 2 2 3 2 2" xfId="32325" xr:uid="{9C1FB398-F4BA-49C3-9456-BDD9BEC91DF7}"/>
    <cellStyle name="Normal 8 4 9 2 2 2 3 3" xfId="24237" xr:uid="{FED03057-9E36-4C5A-8CB3-0C42F7688B06}"/>
    <cellStyle name="Normal 8 4 9 2 2 2 4" xfId="10759" xr:uid="{F382A1F0-D9EE-483D-9376-4D3D727D2EA7}"/>
    <cellStyle name="Normal 8 4 9 2 2 2 4 2" xfId="26935" xr:uid="{77DE9D07-B12F-45FC-BA44-7A64155A367A}"/>
    <cellStyle name="Normal 8 4 9 2 2 2 5" xfId="18847" xr:uid="{CE1FA577-B99C-417D-9D7E-D91287F1FDE4}"/>
    <cellStyle name="Normal 8 4 9 2 2 3" xfId="4020" xr:uid="{00000000-0005-0000-0000-0000F81D0000}"/>
    <cellStyle name="Normal 8 4 9 2 2 3 2" xfId="12108" xr:uid="{A56D7740-A212-45D1-A5FB-F77E2A9DD2A2}"/>
    <cellStyle name="Normal 8 4 9 2 2 3 2 2" xfId="28284" xr:uid="{AABFD0E8-085B-4B40-9BC3-2D5B40C36B2A}"/>
    <cellStyle name="Normal 8 4 9 2 2 3 3" xfId="20196" xr:uid="{0DEED244-C4EF-44C8-AE77-1B1201CDE311}"/>
    <cellStyle name="Normal 8 4 9 2 2 4" xfId="6714" xr:uid="{00000000-0005-0000-0000-0000F91D0000}"/>
    <cellStyle name="Normal 8 4 9 2 2 4 2" xfId="14802" xr:uid="{001ADD21-257B-43EA-AF94-63D7368D45B4}"/>
    <cellStyle name="Normal 8 4 9 2 2 4 2 2" xfId="30978" xr:uid="{BB12CD0C-2AB3-477E-A7F9-2A8488487B8E}"/>
    <cellStyle name="Normal 8 4 9 2 2 4 3" xfId="22890" xr:uid="{C38A9DCF-B4F9-458B-9F1A-E19E3D802CBE}"/>
    <cellStyle name="Normal 8 4 9 2 2 5" xfId="9412" xr:uid="{12006430-7116-4632-9865-95FFA2DC9956}"/>
    <cellStyle name="Normal 8 4 9 2 2 5 2" xfId="25588" xr:uid="{D9C7B867-8922-45DA-B00B-AF5E1786639A}"/>
    <cellStyle name="Normal 8 4 9 2 2 6" xfId="17500" xr:uid="{1D0A64B2-CC60-45DD-B593-C19A9831C628}"/>
    <cellStyle name="Normal 8 4 9 2 3" xfId="1999" xr:uid="{00000000-0005-0000-0000-0000FA1D0000}"/>
    <cellStyle name="Normal 8 4 9 2 3 2" xfId="4695" xr:uid="{00000000-0005-0000-0000-0000FB1D0000}"/>
    <cellStyle name="Normal 8 4 9 2 3 2 2" xfId="12783" xr:uid="{0DC68B27-845E-439A-A912-E2DFC2DE43B2}"/>
    <cellStyle name="Normal 8 4 9 2 3 2 2 2" xfId="28959" xr:uid="{CD1FE6A2-5E09-448B-B44D-A1A714999416}"/>
    <cellStyle name="Normal 8 4 9 2 3 2 3" xfId="20871" xr:uid="{CB194CF1-1640-4831-9AA2-F77E3E74CE68}"/>
    <cellStyle name="Normal 8 4 9 2 3 3" xfId="7389" xr:uid="{00000000-0005-0000-0000-0000FC1D0000}"/>
    <cellStyle name="Normal 8 4 9 2 3 3 2" xfId="15477" xr:uid="{70F7BBCA-DAC2-4892-9771-DAA748394E98}"/>
    <cellStyle name="Normal 8 4 9 2 3 3 2 2" xfId="31653" xr:uid="{9B9B394B-5919-4E3C-BDC2-6461AFB7AC3A}"/>
    <cellStyle name="Normal 8 4 9 2 3 3 3" xfId="23565" xr:uid="{5782F4B3-2B11-4FE2-8D52-C687E2B7297E}"/>
    <cellStyle name="Normal 8 4 9 2 3 4" xfId="10087" xr:uid="{07348EC3-0B5A-4900-B158-1CB301AC6D41}"/>
    <cellStyle name="Normal 8 4 9 2 3 4 2" xfId="26263" xr:uid="{04E74232-E822-417F-A37D-0E609780ADFD}"/>
    <cellStyle name="Normal 8 4 9 2 3 5" xfId="18175" xr:uid="{BB7291F1-6744-4722-B801-194CE58C0E7E}"/>
    <cellStyle name="Normal 8 4 9 2 4" xfId="3348" xr:uid="{00000000-0005-0000-0000-0000FD1D0000}"/>
    <cellStyle name="Normal 8 4 9 2 4 2" xfId="11436" xr:uid="{76103F50-D8ED-4320-98C5-A58726ECCD2F}"/>
    <cellStyle name="Normal 8 4 9 2 4 2 2" xfId="27612" xr:uid="{57570E3F-68C0-4143-A971-90A491A57993}"/>
    <cellStyle name="Normal 8 4 9 2 4 3" xfId="19524" xr:uid="{9DEF6E03-74AF-4F04-BAF0-22D6DD67A181}"/>
    <cellStyle name="Normal 8 4 9 2 5" xfId="6042" xr:uid="{00000000-0005-0000-0000-0000FE1D0000}"/>
    <cellStyle name="Normal 8 4 9 2 5 2" xfId="14130" xr:uid="{897877FD-DA21-4017-9A60-8B001257348C}"/>
    <cellStyle name="Normal 8 4 9 2 5 2 2" xfId="30306" xr:uid="{5CB7A458-6B06-4044-8F93-56515A8C39D0}"/>
    <cellStyle name="Normal 8 4 9 2 5 3" xfId="22218" xr:uid="{B4E9F408-6599-4238-A1EE-0C6BED5111FF}"/>
    <cellStyle name="Normal 8 4 9 2 6" xfId="8740" xr:uid="{8DC50F49-D60A-4EBA-A882-3AA23BC43DEF}"/>
    <cellStyle name="Normal 8 4 9 2 6 2" xfId="24916" xr:uid="{F023133A-CDA3-4732-BEC1-92B0D53FFFB5}"/>
    <cellStyle name="Normal 8 4 9 2 7" xfId="16828" xr:uid="{9BD4AE03-C4F0-422F-9D55-5B98459D920C}"/>
    <cellStyle name="Normal 8 4 9 3" xfId="987" xr:uid="{00000000-0005-0000-0000-0000FF1D0000}"/>
    <cellStyle name="Normal 8 4 9 3 2" xfId="2335" xr:uid="{00000000-0005-0000-0000-0000001E0000}"/>
    <cellStyle name="Normal 8 4 9 3 2 2" xfId="5031" xr:uid="{00000000-0005-0000-0000-0000011E0000}"/>
    <cellStyle name="Normal 8 4 9 3 2 2 2" xfId="13119" xr:uid="{6708BE61-64BE-4B88-B3C9-8249920BC56D}"/>
    <cellStyle name="Normal 8 4 9 3 2 2 2 2" xfId="29295" xr:uid="{65E109BB-4C50-464F-A68D-8175B79A016A}"/>
    <cellStyle name="Normal 8 4 9 3 2 2 3" xfId="21207" xr:uid="{D87C2E58-861E-4068-B472-AC185789000A}"/>
    <cellStyle name="Normal 8 4 9 3 2 3" xfId="7725" xr:uid="{00000000-0005-0000-0000-0000021E0000}"/>
    <cellStyle name="Normal 8 4 9 3 2 3 2" xfId="15813" xr:uid="{7B2D6DA6-FCE4-4CBE-B7D2-66B9AE606DFF}"/>
    <cellStyle name="Normal 8 4 9 3 2 3 2 2" xfId="31989" xr:uid="{B2114595-C7EB-4AA2-93C5-E5B88694B4C3}"/>
    <cellStyle name="Normal 8 4 9 3 2 3 3" xfId="23901" xr:uid="{00F60422-68B6-48AE-8D81-C75D98735398}"/>
    <cellStyle name="Normal 8 4 9 3 2 4" xfId="10423" xr:uid="{CCCAF7FE-1C35-4803-B77B-F57B24ADD114}"/>
    <cellStyle name="Normal 8 4 9 3 2 4 2" xfId="26599" xr:uid="{CDFCD62A-5C2D-43B6-A954-E3AD5D2B09EA}"/>
    <cellStyle name="Normal 8 4 9 3 2 5" xfId="18511" xr:uid="{5F056612-E3F4-4796-AA79-1E8E039D68DE}"/>
    <cellStyle name="Normal 8 4 9 3 3" xfId="3684" xr:uid="{00000000-0005-0000-0000-0000031E0000}"/>
    <cellStyle name="Normal 8 4 9 3 3 2" xfId="11772" xr:uid="{8FB99E34-9C89-423E-A25B-0D7941296511}"/>
    <cellStyle name="Normal 8 4 9 3 3 2 2" xfId="27948" xr:uid="{A1EDAC41-F8F7-4E88-9466-1EB8D96B004A}"/>
    <cellStyle name="Normal 8 4 9 3 3 3" xfId="19860" xr:uid="{E15CF4DD-DF5F-49F8-80AA-518A95C7B257}"/>
    <cellStyle name="Normal 8 4 9 3 4" xfId="6378" xr:uid="{00000000-0005-0000-0000-0000041E0000}"/>
    <cellStyle name="Normal 8 4 9 3 4 2" xfId="14466" xr:uid="{ED8EA7C7-1C0B-4390-878B-CDECDAB4DAC6}"/>
    <cellStyle name="Normal 8 4 9 3 4 2 2" xfId="30642" xr:uid="{8D486080-51A6-4B6D-9BAC-038A8BC7EE23}"/>
    <cellStyle name="Normal 8 4 9 3 4 3" xfId="22554" xr:uid="{1C9E1DB2-65F6-4A65-818E-A68582D2BFA1}"/>
    <cellStyle name="Normal 8 4 9 3 5" xfId="9076" xr:uid="{6E2AD82A-B66A-49B2-8E12-3ABE9A3DFA12}"/>
    <cellStyle name="Normal 8 4 9 3 5 2" xfId="25252" xr:uid="{86EAA3F9-6701-4D41-AFED-482333ED85CF}"/>
    <cellStyle name="Normal 8 4 9 3 6" xfId="17164" xr:uid="{B75DC7FB-5500-4BAC-B0E0-29484264EA4E}"/>
    <cellStyle name="Normal 8 4 9 4" xfId="1663" xr:uid="{00000000-0005-0000-0000-0000051E0000}"/>
    <cellStyle name="Normal 8 4 9 4 2" xfId="4359" xr:uid="{00000000-0005-0000-0000-0000061E0000}"/>
    <cellStyle name="Normal 8 4 9 4 2 2" xfId="12447" xr:uid="{AF898030-C661-4D9D-AA8F-8D7DCA27E6D3}"/>
    <cellStyle name="Normal 8 4 9 4 2 2 2" xfId="28623" xr:uid="{5BA8122B-C42E-4F2C-AEAB-F4872A12E07B}"/>
    <cellStyle name="Normal 8 4 9 4 2 3" xfId="20535" xr:uid="{87EEE8BE-A44B-44D1-9155-0CDC9F09B0A0}"/>
    <cellStyle name="Normal 8 4 9 4 3" xfId="7053" xr:uid="{00000000-0005-0000-0000-0000071E0000}"/>
    <cellStyle name="Normal 8 4 9 4 3 2" xfId="15141" xr:uid="{A3BBBC51-90DD-467B-9431-82CC4DC2C2AC}"/>
    <cellStyle name="Normal 8 4 9 4 3 2 2" xfId="31317" xr:uid="{804526EC-D0FA-4A3F-99A6-4FAFFC381AFA}"/>
    <cellStyle name="Normal 8 4 9 4 3 3" xfId="23229" xr:uid="{A7958808-E1F3-4279-8515-738DD340A8BE}"/>
    <cellStyle name="Normal 8 4 9 4 4" xfId="9751" xr:uid="{BF76A6F6-1B1D-4FB9-802C-F69B1562ECA8}"/>
    <cellStyle name="Normal 8 4 9 4 4 2" xfId="25927" xr:uid="{B069C160-0096-425A-AA91-B77A67EA950C}"/>
    <cellStyle name="Normal 8 4 9 4 5" xfId="17839" xr:uid="{DB6349A4-DA5D-4691-90CE-7AA797AC0823}"/>
    <cellStyle name="Normal 8 4 9 5" xfId="3012" xr:uid="{00000000-0005-0000-0000-0000081E0000}"/>
    <cellStyle name="Normal 8 4 9 5 2" xfId="11100" xr:uid="{073F2595-5002-42AD-8F4C-B8E61D46D699}"/>
    <cellStyle name="Normal 8 4 9 5 2 2" xfId="27276" xr:uid="{77BD6219-AA90-47C2-A618-02584FAD3E17}"/>
    <cellStyle name="Normal 8 4 9 5 3" xfId="19188" xr:uid="{A13E88A2-D51A-41AB-9B69-835A8563FB64}"/>
    <cellStyle name="Normal 8 4 9 6" xfId="5706" xr:uid="{00000000-0005-0000-0000-0000091E0000}"/>
    <cellStyle name="Normal 8 4 9 6 2" xfId="13794" xr:uid="{4E37F70A-0425-43ED-A86A-99469AD85911}"/>
    <cellStyle name="Normal 8 4 9 6 2 2" xfId="29970" xr:uid="{C4CD3B02-ABCF-4765-B7A8-BEADAB986404}"/>
    <cellStyle name="Normal 8 4 9 6 3" xfId="21882" xr:uid="{83DFC39F-56CE-405A-86D8-75BAB234F480}"/>
    <cellStyle name="Normal 8 4 9 7" xfId="8404" xr:uid="{8EF8B2E4-9C68-4C2E-9D05-E254D1A87214}"/>
    <cellStyle name="Normal 8 4 9 7 2" xfId="24580" xr:uid="{163F7FFF-9E85-4568-81AA-9FA5767C5FBC}"/>
    <cellStyle name="Normal 8 4 9 8" xfId="16492" xr:uid="{A93EB068-6FA8-4DAD-84F4-47481ECBFE09}"/>
    <cellStyle name="Normal 8 5" xfId="65" xr:uid="{00000000-0005-0000-0000-00000A1E0000}"/>
    <cellStyle name="Normal 8 5 2" xfId="471" xr:uid="{00000000-0005-0000-0000-00000B1E0000}"/>
    <cellStyle name="Normal 8 5 2 2" xfId="1146" xr:uid="{00000000-0005-0000-0000-00000C1E0000}"/>
    <cellStyle name="Normal 8 5 2 2 2" xfId="2494" xr:uid="{00000000-0005-0000-0000-00000D1E0000}"/>
    <cellStyle name="Normal 8 5 2 2 2 2" xfId="5190" xr:uid="{00000000-0005-0000-0000-00000E1E0000}"/>
    <cellStyle name="Normal 8 5 2 2 2 2 2" xfId="13278" xr:uid="{784BE732-FFA6-4214-B56A-0E68DA4F7BE5}"/>
    <cellStyle name="Normal 8 5 2 2 2 2 2 2" xfId="29454" xr:uid="{7FAFFA6C-BC3D-4DF2-98C1-9693BB8F0D24}"/>
    <cellStyle name="Normal 8 5 2 2 2 2 3" xfId="21366" xr:uid="{700BFDC4-DCD8-40B2-B53F-84804836148B}"/>
    <cellStyle name="Normal 8 5 2 2 2 3" xfId="7884" xr:uid="{00000000-0005-0000-0000-00000F1E0000}"/>
    <cellStyle name="Normal 8 5 2 2 2 3 2" xfId="15972" xr:uid="{B130B5BA-46FA-45BD-AF6F-8B8E0F613AA6}"/>
    <cellStyle name="Normal 8 5 2 2 2 3 2 2" xfId="32148" xr:uid="{35B1E2E2-8B2B-4736-B098-EB4721F4B4D1}"/>
    <cellStyle name="Normal 8 5 2 2 2 3 3" xfId="24060" xr:uid="{1FC75FD1-3581-4E8B-B2D2-3D0828D87738}"/>
    <cellStyle name="Normal 8 5 2 2 2 4" xfId="10582" xr:uid="{94ED2F45-D2A9-49B8-9032-32C0CA577995}"/>
    <cellStyle name="Normal 8 5 2 2 2 4 2" xfId="26758" xr:uid="{F2F28010-8332-4346-9A76-1B6FB25A6FC8}"/>
    <cellStyle name="Normal 8 5 2 2 2 5" xfId="18670" xr:uid="{E6050994-65F9-45A1-8D5E-AF8BCC6C3C71}"/>
    <cellStyle name="Normal 8 5 2 2 3" xfId="3843" xr:uid="{00000000-0005-0000-0000-0000101E0000}"/>
    <cellStyle name="Normal 8 5 2 2 3 2" xfId="11931" xr:uid="{C7CEBF72-0F06-4300-B7D1-4E32E81F9E2E}"/>
    <cellStyle name="Normal 8 5 2 2 3 2 2" xfId="28107" xr:uid="{A1627B32-D90A-4D8E-AC1F-2E94330C70EA}"/>
    <cellStyle name="Normal 8 5 2 2 3 3" xfId="20019" xr:uid="{B7AF5974-1BD9-46BD-B969-A7B1091DF2F6}"/>
    <cellStyle name="Normal 8 5 2 2 4" xfId="6537" xr:uid="{00000000-0005-0000-0000-0000111E0000}"/>
    <cellStyle name="Normal 8 5 2 2 4 2" xfId="14625" xr:uid="{C188E2CF-EA30-48E5-B86C-83D6551389CD}"/>
    <cellStyle name="Normal 8 5 2 2 4 2 2" xfId="30801" xr:uid="{3CE87B87-817E-4B9B-8272-0D0D824F0E93}"/>
    <cellStyle name="Normal 8 5 2 2 4 3" xfId="22713" xr:uid="{E148853A-3F0D-46F0-9BBA-C352E3ACCB96}"/>
    <cellStyle name="Normal 8 5 2 2 5" xfId="9235" xr:uid="{BE0331D2-FDE5-4E24-A0E7-0E7A5D48F9C2}"/>
    <cellStyle name="Normal 8 5 2 2 5 2" xfId="25411" xr:uid="{765FD10E-6F69-41AF-87B1-98BA47977655}"/>
    <cellStyle name="Normal 8 5 2 2 6" xfId="17323" xr:uid="{F2EDAED2-352E-47A0-A240-88D4F5648EDC}"/>
    <cellStyle name="Normal 8 5 2 3" xfId="1822" xr:uid="{00000000-0005-0000-0000-0000121E0000}"/>
    <cellStyle name="Normal 8 5 2 3 2" xfId="4518" xr:uid="{00000000-0005-0000-0000-0000131E0000}"/>
    <cellStyle name="Normal 8 5 2 3 2 2" xfId="12606" xr:uid="{EC05CB7F-B3AA-4B77-AC86-A9B6CB50849F}"/>
    <cellStyle name="Normal 8 5 2 3 2 2 2" xfId="28782" xr:uid="{AE78AB24-1D78-4E6E-BA17-695925209DDE}"/>
    <cellStyle name="Normal 8 5 2 3 2 3" xfId="20694" xr:uid="{3A99ADDF-E88F-43E3-82A0-5573EAC97631}"/>
    <cellStyle name="Normal 8 5 2 3 3" xfId="7212" xr:uid="{00000000-0005-0000-0000-0000141E0000}"/>
    <cellStyle name="Normal 8 5 2 3 3 2" xfId="15300" xr:uid="{DE15A927-E156-4C2C-9D9B-FD1FE1A0ADDB}"/>
    <cellStyle name="Normal 8 5 2 3 3 2 2" xfId="31476" xr:uid="{C2712CD3-40E3-4D0C-92A2-BD0AB3075D44}"/>
    <cellStyle name="Normal 8 5 2 3 3 3" xfId="23388" xr:uid="{3765A258-81B6-4884-9543-DE02C99F8A60}"/>
    <cellStyle name="Normal 8 5 2 3 4" xfId="9910" xr:uid="{C49DA4A8-8EFC-49D7-AFAF-9CEF097F3C26}"/>
    <cellStyle name="Normal 8 5 2 3 4 2" xfId="26086" xr:uid="{3D38CDBB-D760-420D-939A-82F9436E8FFB}"/>
    <cellStyle name="Normal 8 5 2 3 5" xfId="17998" xr:uid="{5C3A4BE8-63C2-45A4-8757-A95D177D56AF}"/>
    <cellStyle name="Normal 8 5 2 4" xfId="3171" xr:uid="{00000000-0005-0000-0000-0000151E0000}"/>
    <cellStyle name="Normal 8 5 2 4 2" xfId="11259" xr:uid="{75068FD3-BE0F-4F53-8D86-1B4B2CF3C968}"/>
    <cellStyle name="Normal 8 5 2 4 2 2" xfId="27435" xr:uid="{F186AA00-BE71-4026-A077-CDEA8E3DCF12}"/>
    <cellStyle name="Normal 8 5 2 4 3" xfId="19347" xr:uid="{3683E326-4208-4A20-AC76-15CFC7B7209A}"/>
    <cellStyle name="Normal 8 5 2 5" xfId="5865" xr:uid="{00000000-0005-0000-0000-0000161E0000}"/>
    <cellStyle name="Normal 8 5 2 5 2" xfId="13953" xr:uid="{5CD270EF-855C-43FB-BD89-FC1C1268093E}"/>
    <cellStyle name="Normal 8 5 2 5 2 2" xfId="30129" xr:uid="{A6EA9EAE-B271-4432-8ECA-47036212466E}"/>
    <cellStyle name="Normal 8 5 2 5 3" xfId="22041" xr:uid="{78A26636-8C64-4A9D-B206-7DDD7F679AD0}"/>
    <cellStyle name="Normal 8 5 2 6" xfId="8563" xr:uid="{19A3CB31-0EAD-4931-B690-B39911D3DAE9}"/>
    <cellStyle name="Normal 8 5 2 6 2" xfId="24739" xr:uid="{E9FBCC17-8084-4190-837C-2BE29652153E}"/>
    <cellStyle name="Normal 8 5 2 7" xfId="16651" xr:uid="{7E45A6C1-8623-440B-B36B-6696AEB68E9D}"/>
    <cellStyle name="Normal 8 5 3" xfId="810" xr:uid="{00000000-0005-0000-0000-0000171E0000}"/>
    <cellStyle name="Normal 8 5 3 2" xfId="2158" xr:uid="{00000000-0005-0000-0000-0000181E0000}"/>
    <cellStyle name="Normal 8 5 3 2 2" xfId="4854" xr:uid="{00000000-0005-0000-0000-0000191E0000}"/>
    <cellStyle name="Normal 8 5 3 2 2 2" xfId="12942" xr:uid="{EBE7A642-0C8D-4B4E-BDC3-CD236ABB1D64}"/>
    <cellStyle name="Normal 8 5 3 2 2 2 2" xfId="29118" xr:uid="{6B9F38BC-C82B-444D-9942-4910C56729C1}"/>
    <cellStyle name="Normal 8 5 3 2 2 3" xfId="21030" xr:uid="{C45D1F37-DCA2-48E7-AA0D-BA24D690AA30}"/>
    <cellStyle name="Normal 8 5 3 2 3" xfId="7548" xr:uid="{00000000-0005-0000-0000-00001A1E0000}"/>
    <cellStyle name="Normal 8 5 3 2 3 2" xfId="15636" xr:uid="{A2E831AD-F499-4DE3-8E38-0AB5D63E9587}"/>
    <cellStyle name="Normal 8 5 3 2 3 2 2" xfId="31812" xr:uid="{03A7CCBE-0D41-4A93-80AD-719280CFCFAA}"/>
    <cellStyle name="Normal 8 5 3 2 3 3" xfId="23724" xr:uid="{20965838-5847-49E6-A870-0404A155175B}"/>
    <cellStyle name="Normal 8 5 3 2 4" xfId="10246" xr:uid="{5E8338FB-BD70-4B88-AD9A-413685FCD4A2}"/>
    <cellStyle name="Normal 8 5 3 2 4 2" xfId="26422" xr:uid="{334DADAD-A3B6-4201-BD68-110677033F74}"/>
    <cellStyle name="Normal 8 5 3 2 5" xfId="18334" xr:uid="{CD80A794-ACE0-4CE1-8DAA-D7890FB88CD9}"/>
    <cellStyle name="Normal 8 5 3 3" xfId="3507" xr:uid="{00000000-0005-0000-0000-00001B1E0000}"/>
    <cellStyle name="Normal 8 5 3 3 2" xfId="11595" xr:uid="{D63DFE6A-D9F8-4B99-99E2-F990C3248981}"/>
    <cellStyle name="Normal 8 5 3 3 2 2" xfId="27771" xr:uid="{33DA44A8-F744-40E4-BE2E-A083BCB2761E}"/>
    <cellStyle name="Normal 8 5 3 3 3" xfId="19683" xr:uid="{0206D17C-C415-43E6-AB02-E47090885775}"/>
    <cellStyle name="Normal 8 5 3 4" xfId="6201" xr:uid="{00000000-0005-0000-0000-00001C1E0000}"/>
    <cellStyle name="Normal 8 5 3 4 2" xfId="14289" xr:uid="{F9961F34-D8C5-4D7A-A66E-ECACB88B3F8F}"/>
    <cellStyle name="Normal 8 5 3 4 2 2" xfId="30465" xr:uid="{843E4368-D334-468E-BA2F-9D7BECF42AC1}"/>
    <cellStyle name="Normal 8 5 3 4 3" xfId="22377" xr:uid="{FCE24DF5-C738-4E03-8475-AAE835FD8385}"/>
    <cellStyle name="Normal 8 5 3 5" xfId="8899" xr:uid="{DE11B53E-9130-453A-BD54-3D77A395A175}"/>
    <cellStyle name="Normal 8 5 3 5 2" xfId="25075" xr:uid="{1DC2C3F8-8164-410D-AFB6-45EB2DA358FF}"/>
    <cellStyle name="Normal 8 5 3 6" xfId="16987" xr:uid="{93D08AE5-8E31-4853-9EB0-BAF02CB5F7D1}"/>
    <cellStyle name="Normal 8 5 4" xfId="1486" xr:uid="{00000000-0005-0000-0000-00001D1E0000}"/>
    <cellStyle name="Normal 8 5 4 2" xfId="4182" xr:uid="{00000000-0005-0000-0000-00001E1E0000}"/>
    <cellStyle name="Normal 8 5 4 2 2" xfId="12270" xr:uid="{7CA8F1D4-332B-4CD3-9318-0601EF933190}"/>
    <cellStyle name="Normal 8 5 4 2 2 2" xfId="28446" xr:uid="{56CEAA42-9B60-4A45-BAB5-5F4705911853}"/>
    <cellStyle name="Normal 8 5 4 2 3" xfId="20358" xr:uid="{6BBB67E2-1C5B-44C6-8BDC-7EC48539F950}"/>
    <cellStyle name="Normal 8 5 4 3" xfId="6876" xr:uid="{00000000-0005-0000-0000-00001F1E0000}"/>
    <cellStyle name="Normal 8 5 4 3 2" xfId="14964" xr:uid="{3F0391F5-F7E1-41E0-8A8E-DE6798EBF7C5}"/>
    <cellStyle name="Normal 8 5 4 3 2 2" xfId="31140" xr:uid="{E5CF25CB-4E89-499E-9F28-7227CC7F99F7}"/>
    <cellStyle name="Normal 8 5 4 3 3" xfId="23052" xr:uid="{07A29655-9830-4301-ADA1-44429F8A57C4}"/>
    <cellStyle name="Normal 8 5 4 4" xfId="9574" xr:uid="{694FAB90-2B8B-48EF-9B31-A28CA87CF329}"/>
    <cellStyle name="Normal 8 5 4 4 2" xfId="25750" xr:uid="{80FF2427-70E6-4374-ABDF-51EA2E5ACE2B}"/>
    <cellStyle name="Normal 8 5 4 5" xfId="17662" xr:uid="{D9468506-8C66-44D6-9CCA-4A5AC9834F8B}"/>
    <cellStyle name="Normal 8 5 5" xfId="2835" xr:uid="{00000000-0005-0000-0000-0000201E0000}"/>
    <cellStyle name="Normal 8 5 5 2" xfId="10923" xr:uid="{6B83C384-33F9-44F3-8F19-3943BD775D6F}"/>
    <cellStyle name="Normal 8 5 5 2 2" xfId="27099" xr:uid="{E53A28CC-0E0A-4CD7-B39B-DC7575FB4474}"/>
    <cellStyle name="Normal 8 5 5 3" xfId="19011" xr:uid="{B452DCCF-D98E-4F0E-8886-781E86B02405}"/>
    <cellStyle name="Normal 8 5 6" xfId="5529" xr:uid="{00000000-0005-0000-0000-0000211E0000}"/>
    <cellStyle name="Normal 8 5 6 2" xfId="13617" xr:uid="{9D819A79-0E7B-4D1A-94B2-37D2257E6B7E}"/>
    <cellStyle name="Normal 8 5 6 2 2" xfId="29793" xr:uid="{40790AA4-DA34-4962-B033-F6473DDA56FE}"/>
    <cellStyle name="Normal 8 5 6 3" xfId="21705" xr:uid="{B8D6FC05-0487-43B1-BD20-F2F61959677D}"/>
    <cellStyle name="Normal 8 5 7" xfId="8227" xr:uid="{9A38014F-92D0-4E53-8428-746E9F00E69E}"/>
    <cellStyle name="Normal 8 5 7 2" xfId="24403" xr:uid="{02B4B43A-6D37-4716-BADC-005E508A16A5}"/>
    <cellStyle name="Normal 8 5 8" xfId="16315" xr:uid="{D70B0CF3-E0BF-4A6F-A8C6-1BC06A54E8DD}"/>
    <cellStyle name="Normal 8 6" xfId="91" xr:uid="{00000000-0005-0000-0000-0000221E0000}"/>
    <cellStyle name="Normal 8 6 2" xfId="495" xr:uid="{00000000-0005-0000-0000-0000231E0000}"/>
    <cellStyle name="Normal 8 6 2 2" xfId="1170" xr:uid="{00000000-0005-0000-0000-0000241E0000}"/>
    <cellStyle name="Normal 8 6 2 2 2" xfId="2518" xr:uid="{00000000-0005-0000-0000-0000251E0000}"/>
    <cellStyle name="Normal 8 6 2 2 2 2" xfId="5214" xr:uid="{00000000-0005-0000-0000-0000261E0000}"/>
    <cellStyle name="Normal 8 6 2 2 2 2 2" xfId="13302" xr:uid="{9A8CDB50-6B62-4A8E-9AE6-DCD154D4AD51}"/>
    <cellStyle name="Normal 8 6 2 2 2 2 2 2" xfId="29478" xr:uid="{3BE262EA-9035-4EA0-9BA7-40C29A805DF8}"/>
    <cellStyle name="Normal 8 6 2 2 2 2 3" xfId="21390" xr:uid="{873B3D97-1D06-4A2C-B8D7-0D2725D0364D}"/>
    <cellStyle name="Normal 8 6 2 2 2 3" xfId="7908" xr:uid="{00000000-0005-0000-0000-0000271E0000}"/>
    <cellStyle name="Normal 8 6 2 2 2 3 2" xfId="15996" xr:uid="{DFDE9DEB-CB2C-4284-BF7E-11D629CFBEDD}"/>
    <cellStyle name="Normal 8 6 2 2 2 3 2 2" xfId="32172" xr:uid="{5C761F3C-8A39-4894-B3B3-A8F83183EE0E}"/>
    <cellStyle name="Normal 8 6 2 2 2 3 3" xfId="24084" xr:uid="{BC23E65E-213D-4F0B-A883-9D87E94F49F3}"/>
    <cellStyle name="Normal 8 6 2 2 2 4" xfId="10606" xr:uid="{935FCF7B-FB63-4FFC-8D72-726BAFC2C62C}"/>
    <cellStyle name="Normal 8 6 2 2 2 4 2" xfId="26782" xr:uid="{2EB3BCF4-1C40-403A-9946-60F12997A528}"/>
    <cellStyle name="Normal 8 6 2 2 2 5" xfId="18694" xr:uid="{4064E142-44A9-458B-9DDE-A8CA9786E18D}"/>
    <cellStyle name="Normal 8 6 2 2 3" xfId="3867" xr:uid="{00000000-0005-0000-0000-0000281E0000}"/>
    <cellStyle name="Normal 8 6 2 2 3 2" xfId="11955" xr:uid="{5A348CF7-7886-4CA0-A6B6-E15E67885C3C}"/>
    <cellStyle name="Normal 8 6 2 2 3 2 2" xfId="28131" xr:uid="{F23D49BF-CC0C-47BB-B3D5-C43B1162F9BA}"/>
    <cellStyle name="Normal 8 6 2 2 3 3" xfId="20043" xr:uid="{82CE18E7-9028-48A1-9E7F-6010BC737C3E}"/>
    <cellStyle name="Normal 8 6 2 2 4" xfId="6561" xr:uid="{00000000-0005-0000-0000-0000291E0000}"/>
    <cellStyle name="Normal 8 6 2 2 4 2" xfId="14649" xr:uid="{60F4E9F2-E8F5-4DB8-BA46-F7774E8EB875}"/>
    <cellStyle name="Normal 8 6 2 2 4 2 2" xfId="30825" xr:uid="{7C75D7E2-0B0C-45BD-B54A-7DA5F1D7ABF0}"/>
    <cellStyle name="Normal 8 6 2 2 4 3" xfId="22737" xr:uid="{085E7E4F-87C9-4508-B736-9EBDF9E87081}"/>
    <cellStyle name="Normal 8 6 2 2 5" xfId="9259" xr:uid="{7796FC10-34DB-47C2-85EA-35E36A3FB006}"/>
    <cellStyle name="Normal 8 6 2 2 5 2" xfId="25435" xr:uid="{8C92E1C2-0F97-4F30-9E87-DA63D4DAB849}"/>
    <cellStyle name="Normal 8 6 2 2 6" xfId="17347" xr:uid="{4880FACC-B7E1-44D7-8FF9-538A4D9181C3}"/>
    <cellStyle name="Normal 8 6 2 3" xfId="1846" xr:uid="{00000000-0005-0000-0000-00002A1E0000}"/>
    <cellStyle name="Normal 8 6 2 3 2" xfId="4542" xr:uid="{00000000-0005-0000-0000-00002B1E0000}"/>
    <cellStyle name="Normal 8 6 2 3 2 2" xfId="12630" xr:uid="{A1D29673-E948-4734-92FF-26700BEE45A4}"/>
    <cellStyle name="Normal 8 6 2 3 2 2 2" xfId="28806" xr:uid="{98ECBA63-45BB-456A-9268-EF95FBBCA99D}"/>
    <cellStyle name="Normal 8 6 2 3 2 3" xfId="20718" xr:uid="{1ADE79B7-4768-474D-9BA8-9F1084232F96}"/>
    <cellStyle name="Normal 8 6 2 3 3" xfId="7236" xr:uid="{00000000-0005-0000-0000-00002C1E0000}"/>
    <cellStyle name="Normal 8 6 2 3 3 2" xfId="15324" xr:uid="{AD1EACB1-145A-4BAA-BEA1-330A719C88D9}"/>
    <cellStyle name="Normal 8 6 2 3 3 2 2" xfId="31500" xr:uid="{9A9EEA0C-CE55-4ACC-AB12-4690E0566C0E}"/>
    <cellStyle name="Normal 8 6 2 3 3 3" xfId="23412" xr:uid="{B813C825-DB86-43D8-AF69-2E21E6AA0CA9}"/>
    <cellStyle name="Normal 8 6 2 3 4" xfId="9934" xr:uid="{38733CD1-C920-4E01-B34B-F6540C1A5937}"/>
    <cellStyle name="Normal 8 6 2 3 4 2" xfId="26110" xr:uid="{9297529A-B99D-4E1E-A78F-B5A478FC47F4}"/>
    <cellStyle name="Normal 8 6 2 3 5" xfId="18022" xr:uid="{E52825AA-24DA-4887-A2A5-42226C9EB3A1}"/>
    <cellStyle name="Normal 8 6 2 4" xfId="3195" xr:uid="{00000000-0005-0000-0000-00002D1E0000}"/>
    <cellStyle name="Normal 8 6 2 4 2" xfId="11283" xr:uid="{FBE655AB-A72A-417A-927E-5D96B377AD4E}"/>
    <cellStyle name="Normal 8 6 2 4 2 2" xfId="27459" xr:uid="{F9B71C0C-6FEC-41B9-998E-4B4D5A88CD56}"/>
    <cellStyle name="Normal 8 6 2 4 3" xfId="19371" xr:uid="{8904B16B-BAE4-417D-9CF2-29DD3393C2F5}"/>
    <cellStyle name="Normal 8 6 2 5" xfId="5889" xr:uid="{00000000-0005-0000-0000-00002E1E0000}"/>
    <cellStyle name="Normal 8 6 2 5 2" xfId="13977" xr:uid="{65B3343E-B479-4B87-8AF0-7F6A4D5FC381}"/>
    <cellStyle name="Normal 8 6 2 5 2 2" xfId="30153" xr:uid="{2C910796-9F45-46C7-A0B7-F3941E5CEC9B}"/>
    <cellStyle name="Normal 8 6 2 5 3" xfId="22065" xr:uid="{04542FB9-F0B2-445D-8D00-53F49DFF2A58}"/>
    <cellStyle name="Normal 8 6 2 6" xfId="8587" xr:uid="{4998A7C7-228E-4178-BF66-E326DEC302D7}"/>
    <cellStyle name="Normal 8 6 2 6 2" xfId="24763" xr:uid="{C0072FE1-A4B9-4081-A40B-742D3DA7CB4F}"/>
    <cellStyle name="Normal 8 6 2 7" xfId="16675" xr:uid="{18036D88-2F5A-42CE-BB29-3BEC2CE589C3}"/>
    <cellStyle name="Normal 8 6 3" xfId="834" xr:uid="{00000000-0005-0000-0000-00002F1E0000}"/>
    <cellStyle name="Normal 8 6 3 2" xfId="2182" xr:uid="{00000000-0005-0000-0000-0000301E0000}"/>
    <cellStyle name="Normal 8 6 3 2 2" xfId="4878" xr:uid="{00000000-0005-0000-0000-0000311E0000}"/>
    <cellStyle name="Normal 8 6 3 2 2 2" xfId="12966" xr:uid="{3F07DF93-17F3-4D86-B235-93142CA98F70}"/>
    <cellStyle name="Normal 8 6 3 2 2 2 2" xfId="29142" xr:uid="{72B4322B-8929-4B25-9315-FD8BFB182089}"/>
    <cellStyle name="Normal 8 6 3 2 2 3" xfId="21054" xr:uid="{216961BB-5F55-4BA2-A270-62572D106742}"/>
    <cellStyle name="Normal 8 6 3 2 3" xfId="7572" xr:uid="{00000000-0005-0000-0000-0000321E0000}"/>
    <cellStyle name="Normal 8 6 3 2 3 2" xfId="15660" xr:uid="{D0443F51-0851-4F59-9CF5-0E906ABE14BF}"/>
    <cellStyle name="Normal 8 6 3 2 3 2 2" xfId="31836" xr:uid="{7678D466-6264-4813-B872-D86F5B917D5E}"/>
    <cellStyle name="Normal 8 6 3 2 3 3" xfId="23748" xr:uid="{2A7B0626-F16D-43B4-A01A-7BF93A52D522}"/>
    <cellStyle name="Normal 8 6 3 2 4" xfId="10270" xr:uid="{08535439-80C8-420A-ADF5-23113CAD7305}"/>
    <cellStyle name="Normal 8 6 3 2 4 2" xfId="26446" xr:uid="{5491C8D1-FFAD-4F82-B6A6-CBAB80C5FE3D}"/>
    <cellStyle name="Normal 8 6 3 2 5" xfId="18358" xr:uid="{6203D05D-72CA-4B89-9041-3F173AA831A0}"/>
    <cellStyle name="Normal 8 6 3 3" xfId="3531" xr:uid="{00000000-0005-0000-0000-0000331E0000}"/>
    <cellStyle name="Normal 8 6 3 3 2" xfId="11619" xr:uid="{537C5D41-7C65-4915-9825-A2B3902A200B}"/>
    <cellStyle name="Normal 8 6 3 3 2 2" xfId="27795" xr:uid="{FEC84EA0-BD26-431F-B301-11C4EC5BECC9}"/>
    <cellStyle name="Normal 8 6 3 3 3" xfId="19707" xr:uid="{937A5931-4053-4972-ADE2-4AAF021B5679}"/>
    <cellStyle name="Normal 8 6 3 4" xfId="6225" xr:uid="{00000000-0005-0000-0000-0000341E0000}"/>
    <cellStyle name="Normal 8 6 3 4 2" xfId="14313" xr:uid="{78F9B16D-27EC-4FB7-8951-E87F61773989}"/>
    <cellStyle name="Normal 8 6 3 4 2 2" xfId="30489" xr:uid="{6EA9537F-2C5C-4E4F-989E-0E58CC14C9A8}"/>
    <cellStyle name="Normal 8 6 3 4 3" xfId="22401" xr:uid="{91660C7D-162E-4750-A671-FB54FBA6CD6D}"/>
    <cellStyle name="Normal 8 6 3 5" xfId="8923" xr:uid="{0D90CFC6-386E-4866-B0BF-249FA312720C}"/>
    <cellStyle name="Normal 8 6 3 5 2" xfId="25099" xr:uid="{F13E5474-EB2D-47AD-A4D1-B4F317DE711D}"/>
    <cellStyle name="Normal 8 6 3 6" xfId="17011" xr:uid="{301D9485-6F06-4957-8052-398B7B7D0FB5}"/>
    <cellStyle name="Normal 8 6 4" xfId="1510" xr:uid="{00000000-0005-0000-0000-0000351E0000}"/>
    <cellStyle name="Normal 8 6 4 2" xfId="4206" xr:uid="{00000000-0005-0000-0000-0000361E0000}"/>
    <cellStyle name="Normal 8 6 4 2 2" xfId="12294" xr:uid="{E57AC1C5-75AD-441B-AA27-AB5E7C8FE54F}"/>
    <cellStyle name="Normal 8 6 4 2 2 2" xfId="28470" xr:uid="{70E4EE12-C519-44CF-BBCF-B71B30C01882}"/>
    <cellStyle name="Normal 8 6 4 2 3" xfId="20382" xr:uid="{2B70CEF4-2EEE-42B2-B227-2335E65C9626}"/>
    <cellStyle name="Normal 8 6 4 3" xfId="6900" xr:uid="{00000000-0005-0000-0000-0000371E0000}"/>
    <cellStyle name="Normal 8 6 4 3 2" xfId="14988" xr:uid="{4C685DD8-767D-4FB4-9C18-6E14925C2417}"/>
    <cellStyle name="Normal 8 6 4 3 2 2" xfId="31164" xr:uid="{EB250076-9D3B-4D51-AE4B-C39A3BCB619C}"/>
    <cellStyle name="Normal 8 6 4 3 3" xfId="23076" xr:uid="{DED3AE39-BB80-4634-B5EB-38BCAFC64E09}"/>
    <cellStyle name="Normal 8 6 4 4" xfId="9598" xr:uid="{D00A781E-4172-4DA2-9566-20B8C2C195BC}"/>
    <cellStyle name="Normal 8 6 4 4 2" xfId="25774" xr:uid="{0717F3EF-33A7-47A7-B4FF-937D28D27751}"/>
    <cellStyle name="Normal 8 6 4 5" xfId="17686" xr:uid="{CA8A1C69-DFE7-4E6F-9C6B-99F8C454481C}"/>
    <cellStyle name="Normal 8 6 5" xfId="2859" xr:uid="{00000000-0005-0000-0000-0000381E0000}"/>
    <cellStyle name="Normal 8 6 5 2" xfId="10947" xr:uid="{B6AEAB22-E6A9-4EC9-A796-593AE0D56BD2}"/>
    <cellStyle name="Normal 8 6 5 2 2" xfId="27123" xr:uid="{F41A6476-3C72-49D9-9D6D-83E836AFAE6F}"/>
    <cellStyle name="Normal 8 6 5 3" xfId="19035" xr:uid="{D1C90FBE-E19D-433D-8514-910C48BB634E}"/>
    <cellStyle name="Normal 8 6 6" xfId="5553" xr:uid="{00000000-0005-0000-0000-0000391E0000}"/>
    <cellStyle name="Normal 8 6 6 2" xfId="13641" xr:uid="{5A6A285D-1BCE-4F18-AA3E-FB6D45E31097}"/>
    <cellStyle name="Normal 8 6 6 2 2" xfId="29817" xr:uid="{8BF75723-BC54-4807-8F64-79BF77D3305B}"/>
    <cellStyle name="Normal 8 6 6 3" xfId="21729" xr:uid="{56BBBF67-4438-4D64-9955-7408924C1484}"/>
    <cellStyle name="Normal 8 6 7" xfId="8251" xr:uid="{C4C1C0A7-17C0-4391-ACC4-ACA8B5D3427D}"/>
    <cellStyle name="Normal 8 6 7 2" xfId="24427" xr:uid="{DFD13FBB-494B-4D20-BDB1-840078DBB762}"/>
    <cellStyle name="Normal 8 6 8" xfId="16339" xr:uid="{D1AB6BFC-2BCD-40B9-AD95-DB357D7B3E25}"/>
    <cellStyle name="Normal 8 7" xfId="122" xr:uid="{00000000-0005-0000-0000-00003A1E0000}"/>
    <cellStyle name="Normal 8 7 2" xfId="522" xr:uid="{00000000-0005-0000-0000-00003B1E0000}"/>
    <cellStyle name="Normal 8 7 2 2" xfId="1197" xr:uid="{00000000-0005-0000-0000-00003C1E0000}"/>
    <cellStyle name="Normal 8 7 2 2 2" xfId="2545" xr:uid="{00000000-0005-0000-0000-00003D1E0000}"/>
    <cellStyle name="Normal 8 7 2 2 2 2" xfId="5241" xr:uid="{00000000-0005-0000-0000-00003E1E0000}"/>
    <cellStyle name="Normal 8 7 2 2 2 2 2" xfId="13329" xr:uid="{91D85C66-77A0-4949-8A2A-53521B47034D}"/>
    <cellStyle name="Normal 8 7 2 2 2 2 2 2" xfId="29505" xr:uid="{E58FEA04-8E73-4D16-A45B-7B0AF3B45FCB}"/>
    <cellStyle name="Normal 8 7 2 2 2 2 3" xfId="21417" xr:uid="{9AC43541-87CE-4C88-973D-0439AD045C2D}"/>
    <cellStyle name="Normal 8 7 2 2 2 3" xfId="7935" xr:uid="{00000000-0005-0000-0000-00003F1E0000}"/>
    <cellStyle name="Normal 8 7 2 2 2 3 2" xfId="16023" xr:uid="{FC9AEF3D-C4B2-41C2-8C46-6CC5C3B88A89}"/>
    <cellStyle name="Normal 8 7 2 2 2 3 2 2" xfId="32199" xr:uid="{F9606E55-4CBE-4B89-84E8-4388F009DC5D}"/>
    <cellStyle name="Normal 8 7 2 2 2 3 3" xfId="24111" xr:uid="{2457C97D-4B89-4787-937D-D80DF86E6B36}"/>
    <cellStyle name="Normal 8 7 2 2 2 4" xfId="10633" xr:uid="{4B500591-E028-4143-8905-855C787F361A}"/>
    <cellStyle name="Normal 8 7 2 2 2 4 2" xfId="26809" xr:uid="{DA772138-038B-4437-85C8-42C0E91FF7CF}"/>
    <cellStyle name="Normal 8 7 2 2 2 5" xfId="18721" xr:uid="{6A7ACD49-ECA5-4691-BBAA-989AE8EB261A}"/>
    <cellStyle name="Normal 8 7 2 2 3" xfId="3894" xr:uid="{00000000-0005-0000-0000-0000401E0000}"/>
    <cellStyle name="Normal 8 7 2 2 3 2" xfId="11982" xr:uid="{077589F3-86D2-4133-8F73-B8360C86621D}"/>
    <cellStyle name="Normal 8 7 2 2 3 2 2" xfId="28158" xr:uid="{37A36BE5-3464-4C46-B2CD-813181C77155}"/>
    <cellStyle name="Normal 8 7 2 2 3 3" xfId="20070" xr:uid="{F9238393-B1BE-44AE-AF8C-64F7CC0834A8}"/>
    <cellStyle name="Normal 8 7 2 2 4" xfId="6588" xr:uid="{00000000-0005-0000-0000-0000411E0000}"/>
    <cellStyle name="Normal 8 7 2 2 4 2" xfId="14676" xr:uid="{6DF31084-8B46-4EC7-9C95-0F75B3F9DFF3}"/>
    <cellStyle name="Normal 8 7 2 2 4 2 2" xfId="30852" xr:uid="{1940FD50-483B-43B4-9849-38323D5CA279}"/>
    <cellStyle name="Normal 8 7 2 2 4 3" xfId="22764" xr:uid="{E2DCC54C-8B65-4BD0-B16C-1E1E1E8E5186}"/>
    <cellStyle name="Normal 8 7 2 2 5" xfId="9286" xr:uid="{154F477F-9A02-4E21-B787-7E9958E97791}"/>
    <cellStyle name="Normal 8 7 2 2 5 2" xfId="25462" xr:uid="{63767023-2990-4A95-8456-701590DD03F5}"/>
    <cellStyle name="Normal 8 7 2 2 6" xfId="17374" xr:uid="{2FB6D10A-FF85-41AF-BAAD-B30A05E2583E}"/>
    <cellStyle name="Normal 8 7 2 3" xfId="1873" xr:uid="{00000000-0005-0000-0000-0000421E0000}"/>
    <cellStyle name="Normal 8 7 2 3 2" xfId="4569" xr:uid="{00000000-0005-0000-0000-0000431E0000}"/>
    <cellStyle name="Normal 8 7 2 3 2 2" xfId="12657" xr:uid="{09789C00-8A86-425E-86A2-E17432988551}"/>
    <cellStyle name="Normal 8 7 2 3 2 2 2" xfId="28833" xr:uid="{552A2B5A-2773-4856-BE03-AF2744526126}"/>
    <cellStyle name="Normal 8 7 2 3 2 3" xfId="20745" xr:uid="{9A5982E0-3F08-45A7-AD44-7E0C34F1109A}"/>
    <cellStyle name="Normal 8 7 2 3 3" xfId="7263" xr:uid="{00000000-0005-0000-0000-0000441E0000}"/>
    <cellStyle name="Normal 8 7 2 3 3 2" xfId="15351" xr:uid="{AB7F9927-C608-45EE-BE46-ADE2545C9398}"/>
    <cellStyle name="Normal 8 7 2 3 3 2 2" xfId="31527" xr:uid="{06067F1C-E1E6-4D93-8BD7-967956BBBDE7}"/>
    <cellStyle name="Normal 8 7 2 3 3 3" xfId="23439" xr:uid="{B57A7C46-0B92-40DA-B285-763D448FDAC1}"/>
    <cellStyle name="Normal 8 7 2 3 4" xfId="9961" xr:uid="{96DA672D-EF2F-4DF5-A028-617D11CA7491}"/>
    <cellStyle name="Normal 8 7 2 3 4 2" xfId="26137" xr:uid="{38C3F9DA-16B2-456B-A958-842009B58897}"/>
    <cellStyle name="Normal 8 7 2 3 5" xfId="18049" xr:uid="{0355A5B4-C73C-45E4-904F-DB70773C68A3}"/>
    <cellStyle name="Normal 8 7 2 4" xfId="3222" xr:uid="{00000000-0005-0000-0000-0000451E0000}"/>
    <cellStyle name="Normal 8 7 2 4 2" xfId="11310" xr:uid="{02CD7AF6-9369-4B0F-8477-19895322738F}"/>
    <cellStyle name="Normal 8 7 2 4 2 2" xfId="27486" xr:uid="{5A868A82-749C-4925-9849-73AF300E026B}"/>
    <cellStyle name="Normal 8 7 2 4 3" xfId="19398" xr:uid="{F61D2D03-EBB7-4BD2-AE27-6831CD549F29}"/>
    <cellStyle name="Normal 8 7 2 5" xfId="5916" xr:uid="{00000000-0005-0000-0000-0000461E0000}"/>
    <cellStyle name="Normal 8 7 2 5 2" xfId="14004" xr:uid="{B52CF13C-B8F9-4240-A5E6-6D719570B859}"/>
    <cellStyle name="Normal 8 7 2 5 2 2" xfId="30180" xr:uid="{4C9E5C79-9096-49A8-B18F-A9022FA375BD}"/>
    <cellStyle name="Normal 8 7 2 5 3" xfId="22092" xr:uid="{FC38A508-D311-4957-8F31-300A829A103E}"/>
    <cellStyle name="Normal 8 7 2 6" xfId="8614" xr:uid="{A8E30C77-4EF2-459E-9DB9-0E4F165B7DD5}"/>
    <cellStyle name="Normal 8 7 2 6 2" xfId="24790" xr:uid="{C6802ED3-1BCE-4915-A000-2A5D870CBB1C}"/>
    <cellStyle name="Normal 8 7 2 7" xfId="16702" xr:uid="{0E677A2C-C425-45D6-8542-03628DA2EB06}"/>
    <cellStyle name="Normal 8 7 3" xfId="861" xr:uid="{00000000-0005-0000-0000-0000471E0000}"/>
    <cellStyle name="Normal 8 7 3 2" xfId="2209" xr:uid="{00000000-0005-0000-0000-0000481E0000}"/>
    <cellStyle name="Normal 8 7 3 2 2" xfId="4905" xr:uid="{00000000-0005-0000-0000-0000491E0000}"/>
    <cellStyle name="Normal 8 7 3 2 2 2" xfId="12993" xr:uid="{269A1286-403A-4CC6-A352-3F59E9EB89EA}"/>
    <cellStyle name="Normal 8 7 3 2 2 2 2" xfId="29169" xr:uid="{46188445-6578-4D30-B3E8-9FCCEA7B14E2}"/>
    <cellStyle name="Normal 8 7 3 2 2 3" xfId="21081" xr:uid="{DB931BBF-1830-4299-8253-C96EFC4FC56A}"/>
    <cellStyle name="Normal 8 7 3 2 3" xfId="7599" xr:uid="{00000000-0005-0000-0000-00004A1E0000}"/>
    <cellStyle name="Normal 8 7 3 2 3 2" xfId="15687" xr:uid="{7361C073-2CB0-4B47-88BD-228D27F7FF29}"/>
    <cellStyle name="Normal 8 7 3 2 3 2 2" xfId="31863" xr:uid="{7E2BF541-20EF-4520-9EA1-1780B030679F}"/>
    <cellStyle name="Normal 8 7 3 2 3 3" xfId="23775" xr:uid="{C202F277-4A91-40DA-B761-6167C02C20E3}"/>
    <cellStyle name="Normal 8 7 3 2 4" xfId="10297" xr:uid="{A2BB1A17-C207-4E9D-9168-35B71D916BA7}"/>
    <cellStyle name="Normal 8 7 3 2 4 2" xfId="26473" xr:uid="{826120BE-CC8D-4D4B-8011-8A1DD911B2BD}"/>
    <cellStyle name="Normal 8 7 3 2 5" xfId="18385" xr:uid="{CCBFF3BE-C995-4516-A5AD-D82AA45882A4}"/>
    <cellStyle name="Normal 8 7 3 3" xfId="3558" xr:uid="{00000000-0005-0000-0000-00004B1E0000}"/>
    <cellStyle name="Normal 8 7 3 3 2" xfId="11646" xr:uid="{B2D6BF52-1755-4705-9301-2B46B35B21A0}"/>
    <cellStyle name="Normal 8 7 3 3 2 2" xfId="27822" xr:uid="{BFF7E629-FCA9-4CA5-BC25-6A0FFB51B21B}"/>
    <cellStyle name="Normal 8 7 3 3 3" xfId="19734" xr:uid="{EB5C374B-ECA1-4F43-9BE6-85FB76C0CBB7}"/>
    <cellStyle name="Normal 8 7 3 4" xfId="6252" xr:uid="{00000000-0005-0000-0000-00004C1E0000}"/>
    <cellStyle name="Normal 8 7 3 4 2" xfId="14340" xr:uid="{186AD0E6-A300-4511-8552-5041906AAA0D}"/>
    <cellStyle name="Normal 8 7 3 4 2 2" xfId="30516" xr:uid="{0B6EAD65-7AC3-40CF-A907-ADD356D73F4B}"/>
    <cellStyle name="Normal 8 7 3 4 3" xfId="22428" xr:uid="{6F503C31-A3DE-4741-9405-E3B6F0C471A4}"/>
    <cellStyle name="Normal 8 7 3 5" xfId="8950" xr:uid="{F8531D9B-CBE8-4810-8EB0-4E45AABC9051}"/>
    <cellStyle name="Normal 8 7 3 5 2" xfId="25126" xr:uid="{DC1DA81B-59CA-44FD-867B-1DD1DA027258}"/>
    <cellStyle name="Normal 8 7 3 6" xfId="17038" xr:uid="{D99508CE-59EB-4A73-B3B0-D5B9D4678CCC}"/>
    <cellStyle name="Normal 8 7 4" xfId="1537" xr:uid="{00000000-0005-0000-0000-00004D1E0000}"/>
    <cellStyle name="Normal 8 7 4 2" xfId="4233" xr:uid="{00000000-0005-0000-0000-00004E1E0000}"/>
    <cellStyle name="Normal 8 7 4 2 2" xfId="12321" xr:uid="{4CEFEC5E-58DA-446E-B44D-CE16F2660238}"/>
    <cellStyle name="Normal 8 7 4 2 2 2" xfId="28497" xr:uid="{9E6AB48A-564D-469F-A5AD-39AC6A963C22}"/>
    <cellStyle name="Normal 8 7 4 2 3" xfId="20409" xr:uid="{26B1F39D-1144-4E4D-9FB1-576B322A2FF9}"/>
    <cellStyle name="Normal 8 7 4 3" xfId="6927" xr:uid="{00000000-0005-0000-0000-00004F1E0000}"/>
    <cellStyle name="Normal 8 7 4 3 2" xfId="15015" xr:uid="{1700605A-D0E6-4402-8A3A-EB43ED0A4163}"/>
    <cellStyle name="Normal 8 7 4 3 2 2" xfId="31191" xr:uid="{44D634D7-C6C9-444A-8E54-E828687D5ED0}"/>
    <cellStyle name="Normal 8 7 4 3 3" xfId="23103" xr:uid="{1A85CC7F-6976-4F21-9913-6B3ABFAED624}"/>
    <cellStyle name="Normal 8 7 4 4" xfId="9625" xr:uid="{D10493D0-8F85-47F1-B972-55CD4317558E}"/>
    <cellStyle name="Normal 8 7 4 4 2" xfId="25801" xr:uid="{FEC1D782-4D1A-44A8-9F9D-FE2490DAB97F}"/>
    <cellStyle name="Normal 8 7 4 5" xfId="17713" xr:uid="{E95F1FC6-59E9-4555-BA30-91F9A6CE5ED6}"/>
    <cellStyle name="Normal 8 7 5" xfId="2886" xr:uid="{00000000-0005-0000-0000-0000501E0000}"/>
    <cellStyle name="Normal 8 7 5 2" xfId="10974" xr:uid="{B00DA977-7B18-469C-93F9-0DFA600C5F3D}"/>
    <cellStyle name="Normal 8 7 5 2 2" xfId="27150" xr:uid="{6F851AD8-70D0-4F0E-B09B-8F55E59C9E77}"/>
    <cellStyle name="Normal 8 7 5 3" xfId="19062" xr:uid="{B46EB829-052D-45AA-9631-50F441B087D7}"/>
    <cellStyle name="Normal 8 7 6" xfId="5580" xr:uid="{00000000-0005-0000-0000-0000511E0000}"/>
    <cellStyle name="Normal 8 7 6 2" xfId="13668" xr:uid="{E97D62F6-E065-4C18-8A3F-9F3E6EBDC70B}"/>
    <cellStyle name="Normal 8 7 6 2 2" xfId="29844" xr:uid="{48294CD5-47C7-4E48-B03F-83FAEABDCEF0}"/>
    <cellStyle name="Normal 8 7 6 3" xfId="21756" xr:uid="{92E696A9-A560-4C30-BC50-B3AE95C9BB22}"/>
    <cellStyle name="Normal 8 7 7" xfId="8278" xr:uid="{11B82DEC-070E-4C40-9659-0CEF6138373A}"/>
    <cellStyle name="Normal 8 7 7 2" xfId="24454" xr:uid="{0CAF2BE1-50D0-4063-8103-8C5C032C6A4D}"/>
    <cellStyle name="Normal 8 7 8" xfId="16366" xr:uid="{BFF430B1-A65A-4D7B-9081-36D1613D4131}"/>
    <cellStyle name="Normal 8 8" xfId="173" xr:uid="{00000000-0005-0000-0000-0000521E0000}"/>
    <cellStyle name="Normal 8 8 2" xfId="561" xr:uid="{00000000-0005-0000-0000-0000531E0000}"/>
    <cellStyle name="Normal 8 8 2 2" xfId="1236" xr:uid="{00000000-0005-0000-0000-0000541E0000}"/>
    <cellStyle name="Normal 8 8 2 2 2" xfId="2584" xr:uid="{00000000-0005-0000-0000-0000551E0000}"/>
    <cellStyle name="Normal 8 8 2 2 2 2" xfId="5280" xr:uid="{00000000-0005-0000-0000-0000561E0000}"/>
    <cellStyle name="Normal 8 8 2 2 2 2 2" xfId="13368" xr:uid="{E1E77B51-1F85-45B1-89B6-F6CE37C046BF}"/>
    <cellStyle name="Normal 8 8 2 2 2 2 2 2" xfId="29544" xr:uid="{31363165-C73A-47BE-8BF1-3A428729635C}"/>
    <cellStyle name="Normal 8 8 2 2 2 2 3" xfId="21456" xr:uid="{7E9A0F52-64C3-4C11-A2F4-5814234D7FB4}"/>
    <cellStyle name="Normal 8 8 2 2 2 3" xfId="7974" xr:uid="{00000000-0005-0000-0000-0000571E0000}"/>
    <cellStyle name="Normal 8 8 2 2 2 3 2" xfId="16062" xr:uid="{03D27C68-BFC7-482A-B2C9-45E820A18569}"/>
    <cellStyle name="Normal 8 8 2 2 2 3 2 2" xfId="32238" xr:uid="{857B15EA-707D-431E-A487-5ACC1BBF3FDB}"/>
    <cellStyle name="Normal 8 8 2 2 2 3 3" xfId="24150" xr:uid="{CA6B43E7-A1E5-49D1-980E-52175C6231F0}"/>
    <cellStyle name="Normal 8 8 2 2 2 4" xfId="10672" xr:uid="{E7EF6318-075F-4273-8436-54A7C47F8026}"/>
    <cellStyle name="Normal 8 8 2 2 2 4 2" xfId="26848" xr:uid="{32CCE08C-5AF6-4B84-B60A-D47543DB1E57}"/>
    <cellStyle name="Normal 8 8 2 2 2 5" xfId="18760" xr:uid="{3ADCB7DC-B8E7-46D5-A6D6-26EFB33900C0}"/>
    <cellStyle name="Normal 8 8 2 2 3" xfId="3933" xr:uid="{00000000-0005-0000-0000-0000581E0000}"/>
    <cellStyle name="Normal 8 8 2 2 3 2" xfId="12021" xr:uid="{01AC36E8-2F04-4B9F-8A8F-8FE95FE885D6}"/>
    <cellStyle name="Normal 8 8 2 2 3 2 2" xfId="28197" xr:uid="{F1B76A66-F68D-40B5-B0D6-05559161B92D}"/>
    <cellStyle name="Normal 8 8 2 2 3 3" xfId="20109" xr:uid="{3056B1CF-6FED-42DB-82E6-0232B4C5FD06}"/>
    <cellStyle name="Normal 8 8 2 2 4" xfId="6627" xr:uid="{00000000-0005-0000-0000-0000591E0000}"/>
    <cellStyle name="Normal 8 8 2 2 4 2" xfId="14715" xr:uid="{C0489D91-4236-412F-B186-A26D38B13D1A}"/>
    <cellStyle name="Normal 8 8 2 2 4 2 2" xfId="30891" xr:uid="{C414DB5C-9EFE-4A6D-AEE8-B2196951839E}"/>
    <cellStyle name="Normal 8 8 2 2 4 3" xfId="22803" xr:uid="{753EFA62-6DB9-4E3B-94B5-945CFC8754AE}"/>
    <cellStyle name="Normal 8 8 2 2 5" xfId="9325" xr:uid="{7BD4A5BD-A99C-43BA-B3BB-8C5B17515EB8}"/>
    <cellStyle name="Normal 8 8 2 2 5 2" xfId="25501" xr:uid="{64506A0D-6E89-4E37-9565-FF1CF7426808}"/>
    <cellStyle name="Normal 8 8 2 2 6" xfId="17413" xr:uid="{EF615738-09D7-461C-9662-6D2127B7D03F}"/>
    <cellStyle name="Normal 8 8 2 3" xfId="1912" xr:uid="{00000000-0005-0000-0000-00005A1E0000}"/>
    <cellStyle name="Normal 8 8 2 3 2" xfId="4608" xr:uid="{00000000-0005-0000-0000-00005B1E0000}"/>
    <cellStyle name="Normal 8 8 2 3 2 2" xfId="12696" xr:uid="{F22D416E-65DB-400A-957F-59617223E3C1}"/>
    <cellStyle name="Normal 8 8 2 3 2 2 2" xfId="28872" xr:uid="{88514A46-1D63-445E-B884-62841EF7799C}"/>
    <cellStyle name="Normal 8 8 2 3 2 3" xfId="20784" xr:uid="{46400A0E-68D1-4B67-BFC2-A343D98DE139}"/>
    <cellStyle name="Normal 8 8 2 3 3" xfId="7302" xr:uid="{00000000-0005-0000-0000-00005C1E0000}"/>
    <cellStyle name="Normal 8 8 2 3 3 2" xfId="15390" xr:uid="{06FF88F7-3D12-428E-9EB4-BD61A2FECFA2}"/>
    <cellStyle name="Normal 8 8 2 3 3 2 2" xfId="31566" xr:uid="{0BC36999-8585-4B14-92B2-B4BEE3A53619}"/>
    <cellStyle name="Normal 8 8 2 3 3 3" xfId="23478" xr:uid="{878CD76F-413C-43C0-858C-D7784058BB07}"/>
    <cellStyle name="Normal 8 8 2 3 4" xfId="10000" xr:uid="{8B8B0B05-D30E-43A2-91FE-97B2AB4178F2}"/>
    <cellStyle name="Normal 8 8 2 3 4 2" xfId="26176" xr:uid="{3FCEE568-7BA0-4980-8365-9647DD7465C6}"/>
    <cellStyle name="Normal 8 8 2 3 5" xfId="18088" xr:uid="{E26456BD-C725-479F-9827-E5ADE2DB1F67}"/>
    <cellStyle name="Normal 8 8 2 4" xfId="3261" xr:uid="{00000000-0005-0000-0000-00005D1E0000}"/>
    <cellStyle name="Normal 8 8 2 4 2" xfId="11349" xr:uid="{897013AD-6BAC-438A-9675-B8D972B3B366}"/>
    <cellStyle name="Normal 8 8 2 4 2 2" xfId="27525" xr:uid="{A13C99EF-9DCA-4EE3-952E-CECD8E12B9F7}"/>
    <cellStyle name="Normal 8 8 2 4 3" xfId="19437" xr:uid="{BEAFDEB2-CF5F-4754-940C-4E8E67451A74}"/>
    <cellStyle name="Normal 8 8 2 5" xfId="5955" xr:uid="{00000000-0005-0000-0000-00005E1E0000}"/>
    <cellStyle name="Normal 8 8 2 5 2" xfId="14043" xr:uid="{086D2840-6F55-4F56-A4FF-983A9FED7DEB}"/>
    <cellStyle name="Normal 8 8 2 5 2 2" xfId="30219" xr:uid="{F67F37EA-14AB-4630-9156-41066669671A}"/>
    <cellStyle name="Normal 8 8 2 5 3" xfId="22131" xr:uid="{A0AFBEF9-31C0-4CF7-ABF9-98484965C104}"/>
    <cellStyle name="Normal 8 8 2 6" xfId="8653" xr:uid="{5B027694-C76F-4D52-8956-DACBC3AA168C}"/>
    <cellStyle name="Normal 8 8 2 6 2" xfId="24829" xr:uid="{63EDD426-BD65-4113-BE8F-3C82DB9B085A}"/>
    <cellStyle name="Normal 8 8 2 7" xfId="16741" xr:uid="{CBE2897D-40E9-4FEE-87E5-7C24C658DB4B}"/>
    <cellStyle name="Normal 8 8 3" xfId="900" xr:uid="{00000000-0005-0000-0000-00005F1E0000}"/>
    <cellStyle name="Normal 8 8 3 2" xfId="2248" xr:uid="{00000000-0005-0000-0000-0000601E0000}"/>
    <cellStyle name="Normal 8 8 3 2 2" xfId="4944" xr:uid="{00000000-0005-0000-0000-0000611E0000}"/>
    <cellStyle name="Normal 8 8 3 2 2 2" xfId="13032" xr:uid="{C980DE88-17D7-47FB-985C-46C6A052A107}"/>
    <cellStyle name="Normal 8 8 3 2 2 2 2" xfId="29208" xr:uid="{4024A1F2-FF8E-4E47-BD92-6A40DD5AD1FD}"/>
    <cellStyle name="Normal 8 8 3 2 2 3" xfId="21120" xr:uid="{D3E249B9-5571-4B7F-B8AA-393D90EA8F25}"/>
    <cellStyle name="Normal 8 8 3 2 3" xfId="7638" xr:uid="{00000000-0005-0000-0000-0000621E0000}"/>
    <cellStyle name="Normal 8 8 3 2 3 2" xfId="15726" xr:uid="{69EEA3B3-2B09-4CF7-9FE0-544D7BBB958E}"/>
    <cellStyle name="Normal 8 8 3 2 3 2 2" xfId="31902" xr:uid="{C0281998-2123-49BB-9BDA-1F0B6EB4B75E}"/>
    <cellStyle name="Normal 8 8 3 2 3 3" xfId="23814" xr:uid="{F5261358-2CC3-4511-A1FD-F62957C6B7AA}"/>
    <cellStyle name="Normal 8 8 3 2 4" xfId="10336" xr:uid="{F59E06BA-3D2D-4CB9-A7D7-6110495CD0F3}"/>
    <cellStyle name="Normal 8 8 3 2 4 2" xfId="26512" xr:uid="{6E80629D-65E4-4C96-B4BF-53B043242228}"/>
    <cellStyle name="Normal 8 8 3 2 5" xfId="18424" xr:uid="{44660166-A726-4FC1-BF3F-9EB9C79A6B56}"/>
    <cellStyle name="Normal 8 8 3 3" xfId="3597" xr:uid="{00000000-0005-0000-0000-0000631E0000}"/>
    <cellStyle name="Normal 8 8 3 3 2" xfId="11685" xr:uid="{CBCC2FE9-FEE3-4BEF-930F-3612D1EC8822}"/>
    <cellStyle name="Normal 8 8 3 3 2 2" xfId="27861" xr:uid="{1CF09DE5-6817-487B-9EB0-2081E50E196B}"/>
    <cellStyle name="Normal 8 8 3 3 3" xfId="19773" xr:uid="{9D56FFAB-B662-48A1-9204-ED0B5DA380D8}"/>
    <cellStyle name="Normal 8 8 3 4" xfId="6291" xr:uid="{00000000-0005-0000-0000-0000641E0000}"/>
    <cellStyle name="Normal 8 8 3 4 2" xfId="14379" xr:uid="{524B59A8-0D10-4EDA-BD2A-9782DD7362DB}"/>
    <cellStyle name="Normal 8 8 3 4 2 2" xfId="30555" xr:uid="{9DFF50A7-9DA3-4F65-838C-9E151881B7AA}"/>
    <cellStyle name="Normal 8 8 3 4 3" xfId="22467" xr:uid="{3F1F45D2-F6A8-4B3B-885E-AE16D7DDF061}"/>
    <cellStyle name="Normal 8 8 3 5" xfId="8989" xr:uid="{211783E5-CCDD-4066-A9A9-FEB63313A214}"/>
    <cellStyle name="Normal 8 8 3 5 2" xfId="25165" xr:uid="{B3A59F08-6CE3-4F1D-AAA6-62AF20749B41}"/>
    <cellStyle name="Normal 8 8 3 6" xfId="17077" xr:uid="{EA70B0E6-5AE0-49F7-87F7-697F01BFA61B}"/>
    <cellStyle name="Normal 8 8 4" xfId="1576" xr:uid="{00000000-0005-0000-0000-0000651E0000}"/>
    <cellStyle name="Normal 8 8 4 2" xfId="4272" xr:uid="{00000000-0005-0000-0000-0000661E0000}"/>
    <cellStyle name="Normal 8 8 4 2 2" xfId="12360" xr:uid="{14863725-38E4-4EED-9E06-0CBA9C2CFEA6}"/>
    <cellStyle name="Normal 8 8 4 2 2 2" xfId="28536" xr:uid="{CA38765A-9A9D-42B0-A678-E1984C1BF1DA}"/>
    <cellStyle name="Normal 8 8 4 2 3" xfId="20448" xr:uid="{BEDA1F70-ECD8-4EC9-8FE8-0D6CC74EE386}"/>
    <cellStyle name="Normal 8 8 4 3" xfId="6966" xr:uid="{00000000-0005-0000-0000-0000671E0000}"/>
    <cellStyle name="Normal 8 8 4 3 2" xfId="15054" xr:uid="{137125BE-F1E0-46AE-BB7D-F6D7976906B1}"/>
    <cellStyle name="Normal 8 8 4 3 2 2" xfId="31230" xr:uid="{60C7B8AA-CD2A-4A00-8DAB-6E765FB0C479}"/>
    <cellStyle name="Normal 8 8 4 3 3" xfId="23142" xr:uid="{3A121083-C1E9-418D-BAD4-3D52ED3E048F}"/>
    <cellStyle name="Normal 8 8 4 4" xfId="9664" xr:uid="{2B7D1FFB-6CDF-4A12-B147-3A25326DA54F}"/>
    <cellStyle name="Normal 8 8 4 4 2" xfId="25840" xr:uid="{24130578-C135-47E5-9386-799CB361B84E}"/>
    <cellStyle name="Normal 8 8 4 5" xfId="17752" xr:uid="{9E7C7E83-00E3-402E-971F-58EF3E1F4396}"/>
    <cellStyle name="Normal 8 8 5" xfId="2925" xr:uid="{00000000-0005-0000-0000-0000681E0000}"/>
    <cellStyle name="Normal 8 8 5 2" xfId="11013" xr:uid="{206EE083-AF7E-4134-A233-CD6464EE84B5}"/>
    <cellStyle name="Normal 8 8 5 2 2" xfId="27189" xr:uid="{2B662F6D-6228-4AB5-9EAB-1297BD8D69F7}"/>
    <cellStyle name="Normal 8 8 5 3" xfId="19101" xr:uid="{4DEF7AE2-ABD0-4656-9E2B-51B3680D549A}"/>
    <cellStyle name="Normal 8 8 6" xfId="5619" xr:uid="{00000000-0005-0000-0000-0000691E0000}"/>
    <cellStyle name="Normal 8 8 6 2" xfId="13707" xr:uid="{AE483803-A6F9-4706-8DFA-DF8F31FE4DB3}"/>
    <cellStyle name="Normal 8 8 6 2 2" xfId="29883" xr:uid="{F947E2B2-02A9-4CA1-8369-3E1AEA3E2A47}"/>
    <cellStyle name="Normal 8 8 6 3" xfId="21795" xr:uid="{B00D9F9F-A34B-4F38-93AA-6F29DEA3F256}"/>
    <cellStyle name="Normal 8 8 7" xfId="8317" xr:uid="{7F2ADE08-2EE9-4A9D-9DE4-4493C79824C3}"/>
    <cellStyle name="Normal 8 8 7 2" xfId="24493" xr:uid="{D07209A0-4B35-4F96-AB46-115D790E2812}"/>
    <cellStyle name="Normal 8 8 8" xfId="16405" xr:uid="{593A4E1F-ACA2-448F-B864-3ECC798F58FD}"/>
    <cellStyle name="Normal 8 9" xfId="160" xr:uid="{00000000-0005-0000-0000-00006A1E0000}"/>
    <cellStyle name="Normal 8 9 2" xfId="550" xr:uid="{00000000-0005-0000-0000-00006B1E0000}"/>
    <cellStyle name="Normal 8 9 2 2" xfId="1225" xr:uid="{00000000-0005-0000-0000-00006C1E0000}"/>
    <cellStyle name="Normal 8 9 2 2 2" xfId="2573" xr:uid="{00000000-0005-0000-0000-00006D1E0000}"/>
    <cellStyle name="Normal 8 9 2 2 2 2" xfId="5269" xr:uid="{00000000-0005-0000-0000-00006E1E0000}"/>
    <cellStyle name="Normal 8 9 2 2 2 2 2" xfId="13357" xr:uid="{E4F0F51B-6B89-4B0A-B4B7-2EE480D49CA9}"/>
    <cellStyle name="Normal 8 9 2 2 2 2 2 2" xfId="29533" xr:uid="{45A73AC5-B99A-4C0C-B29F-FD8C6D826686}"/>
    <cellStyle name="Normal 8 9 2 2 2 2 3" xfId="21445" xr:uid="{CE941A36-6476-4B38-AF4A-EABC8E41BBEA}"/>
    <cellStyle name="Normal 8 9 2 2 2 3" xfId="7963" xr:uid="{00000000-0005-0000-0000-00006F1E0000}"/>
    <cellStyle name="Normal 8 9 2 2 2 3 2" xfId="16051" xr:uid="{945350EE-9577-4DDA-B9D2-7F6B7344814A}"/>
    <cellStyle name="Normal 8 9 2 2 2 3 2 2" xfId="32227" xr:uid="{64116AD3-31D8-48DF-AE83-C7FD999E6671}"/>
    <cellStyle name="Normal 8 9 2 2 2 3 3" xfId="24139" xr:uid="{8185B634-3F50-4ECF-B2C2-ECDD491AA8B8}"/>
    <cellStyle name="Normal 8 9 2 2 2 4" xfId="10661" xr:uid="{5CCD7E5C-45E1-4281-A50C-F568D0AA39EA}"/>
    <cellStyle name="Normal 8 9 2 2 2 4 2" xfId="26837" xr:uid="{2C7E48C9-0CB9-4B6E-B2F4-98CCAD734FA8}"/>
    <cellStyle name="Normal 8 9 2 2 2 5" xfId="18749" xr:uid="{44C350AF-58F9-4540-B902-2C5B97FA32F4}"/>
    <cellStyle name="Normal 8 9 2 2 3" xfId="3922" xr:uid="{00000000-0005-0000-0000-0000701E0000}"/>
    <cellStyle name="Normal 8 9 2 2 3 2" xfId="12010" xr:uid="{22E05F52-F5C5-4732-9B81-58B25E9E479A}"/>
    <cellStyle name="Normal 8 9 2 2 3 2 2" xfId="28186" xr:uid="{B7E9CE09-EEA1-4034-A784-0EC9F6742E29}"/>
    <cellStyle name="Normal 8 9 2 2 3 3" xfId="20098" xr:uid="{D12C3B66-1F7F-4651-B3B8-0FCA0F8FE355}"/>
    <cellStyle name="Normal 8 9 2 2 4" xfId="6616" xr:uid="{00000000-0005-0000-0000-0000711E0000}"/>
    <cellStyle name="Normal 8 9 2 2 4 2" xfId="14704" xr:uid="{9CB037CD-962A-4735-B763-86C14A51B110}"/>
    <cellStyle name="Normal 8 9 2 2 4 2 2" xfId="30880" xr:uid="{8E918ADC-3208-46B2-A458-FDF500D87C4F}"/>
    <cellStyle name="Normal 8 9 2 2 4 3" xfId="22792" xr:uid="{969B3850-D6BF-4387-BD12-F91A20A6C0AC}"/>
    <cellStyle name="Normal 8 9 2 2 5" xfId="9314" xr:uid="{F085D7F6-A154-4A1A-A93E-98F7AE42CB5D}"/>
    <cellStyle name="Normal 8 9 2 2 5 2" xfId="25490" xr:uid="{E59A9DE4-F829-465B-B112-4DC68F18194F}"/>
    <cellStyle name="Normal 8 9 2 2 6" xfId="17402" xr:uid="{5EED1BEC-630A-432F-85B5-3B43B3A4A7DB}"/>
    <cellStyle name="Normal 8 9 2 3" xfId="1901" xr:uid="{00000000-0005-0000-0000-0000721E0000}"/>
    <cellStyle name="Normal 8 9 2 3 2" xfId="4597" xr:uid="{00000000-0005-0000-0000-0000731E0000}"/>
    <cellStyle name="Normal 8 9 2 3 2 2" xfId="12685" xr:uid="{E9BED538-DE04-4920-8AD1-593223C9F026}"/>
    <cellStyle name="Normal 8 9 2 3 2 2 2" xfId="28861" xr:uid="{8130BA26-08F4-40CB-8B08-C998D2D8B657}"/>
    <cellStyle name="Normal 8 9 2 3 2 3" xfId="20773" xr:uid="{B48067E9-0829-46D0-806D-C1B05E149BD0}"/>
    <cellStyle name="Normal 8 9 2 3 3" xfId="7291" xr:uid="{00000000-0005-0000-0000-0000741E0000}"/>
    <cellStyle name="Normal 8 9 2 3 3 2" xfId="15379" xr:uid="{F7FE75CC-02B7-4BAD-BE16-7FE2AB665A81}"/>
    <cellStyle name="Normal 8 9 2 3 3 2 2" xfId="31555" xr:uid="{F5BBE096-CAD0-47F5-A92A-D9A2F8CA5A9C}"/>
    <cellStyle name="Normal 8 9 2 3 3 3" xfId="23467" xr:uid="{B425AE1E-E06B-4748-B48B-7F4394A74D50}"/>
    <cellStyle name="Normal 8 9 2 3 4" xfId="9989" xr:uid="{4F6031B6-F1E9-4442-A2A8-C6ED8EAEBE5C}"/>
    <cellStyle name="Normal 8 9 2 3 4 2" xfId="26165" xr:uid="{C3FB4A9B-4231-4601-B59F-305529F63EB9}"/>
    <cellStyle name="Normal 8 9 2 3 5" xfId="18077" xr:uid="{1C1C70B3-6E0C-404C-851C-94633A7C24FA}"/>
    <cellStyle name="Normal 8 9 2 4" xfId="3250" xr:uid="{00000000-0005-0000-0000-0000751E0000}"/>
    <cellStyle name="Normal 8 9 2 4 2" xfId="11338" xr:uid="{7F40F592-FF3B-4AC9-AEE0-FC693AEAF970}"/>
    <cellStyle name="Normal 8 9 2 4 2 2" xfId="27514" xr:uid="{982CEA56-D973-4317-9C5B-6A668464A903}"/>
    <cellStyle name="Normal 8 9 2 4 3" xfId="19426" xr:uid="{49005959-4E6C-45FF-B017-C6674B922CDD}"/>
    <cellStyle name="Normal 8 9 2 5" xfId="5944" xr:uid="{00000000-0005-0000-0000-0000761E0000}"/>
    <cellStyle name="Normal 8 9 2 5 2" xfId="14032" xr:uid="{2F4BCE9D-A5CB-4765-9630-267EA562D550}"/>
    <cellStyle name="Normal 8 9 2 5 2 2" xfId="30208" xr:uid="{FABC294F-7A5C-4E5B-A0BE-9E5C6E6A4B1B}"/>
    <cellStyle name="Normal 8 9 2 5 3" xfId="22120" xr:uid="{1AC537A7-15C8-4498-B852-C65179BCA01E}"/>
    <cellStyle name="Normal 8 9 2 6" xfId="8642" xr:uid="{00077573-7E9C-4494-BAD7-205A543685FD}"/>
    <cellStyle name="Normal 8 9 2 6 2" xfId="24818" xr:uid="{B22DC13D-0948-485C-8446-72F4DA17AD6C}"/>
    <cellStyle name="Normal 8 9 2 7" xfId="16730" xr:uid="{8CD707F2-C171-48A5-9217-DEF611B3F70D}"/>
    <cellStyle name="Normal 8 9 3" xfId="889" xr:uid="{00000000-0005-0000-0000-0000771E0000}"/>
    <cellStyle name="Normal 8 9 3 2" xfId="2237" xr:uid="{00000000-0005-0000-0000-0000781E0000}"/>
    <cellStyle name="Normal 8 9 3 2 2" xfId="4933" xr:uid="{00000000-0005-0000-0000-0000791E0000}"/>
    <cellStyle name="Normal 8 9 3 2 2 2" xfId="13021" xr:uid="{E0FEB9F6-F77D-4365-880E-36EBFE39F834}"/>
    <cellStyle name="Normal 8 9 3 2 2 2 2" xfId="29197" xr:uid="{E5E9140A-975F-40C2-B603-6369BC4AA39F}"/>
    <cellStyle name="Normal 8 9 3 2 2 3" xfId="21109" xr:uid="{74ACA9BD-085F-43A5-A319-94A564D7A6FC}"/>
    <cellStyle name="Normal 8 9 3 2 3" xfId="7627" xr:uid="{00000000-0005-0000-0000-00007A1E0000}"/>
    <cellStyle name="Normal 8 9 3 2 3 2" xfId="15715" xr:uid="{3029FF65-8C71-4138-80BE-E4BEF4251017}"/>
    <cellStyle name="Normal 8 9 3 2 3 2 2" xfId="31891" xr:uid="{DA51C34C-F341-4C59-80DB-A9AE71C96DCE}"/>
    <cellStyle name="Normal 8 9 3 2 3 3" xfId="23803" xr:uid="{B74FE461-71CA-47EB-ADD5-BF45B479A8C9}"/>
    <cellStyle name="Normal 8 9 3 2 4" xfId="10325" xr:uid="{B42D6698-D05C-4520-BB3D-0AFE86207999}"/>
    <cellStyle name="Normal 8 9 3 2 4 2" xfId="26501" xr:uid="{54E37D33-EEE3-41E1-88F3-C1A33950A301}"/>
    <cellStyle name="Normal 8 9 3 2 5" xfId="18413" xr:uid="{F1DC2A93-4CDC-45CC-918A-947406DEE1A0}"/>
    <cellStyle name="Normal 8 9 3 3" xfId="3586" xr:uid="{00000000-0005-0000-0000-00007B1E0000}"/>
    <cellStyle name="Normal 8 9 3 3 2" xfId="11674" xr:uid="{57873871-BED1-4553-8B88-F66794C7C24D}"/>
    <cellStyle name="Normal 8 9 3 3 2 2" xfId="27850" xr:uid="{C6F193B6-8308-4E7C-8705-F81EF54EB881}"/>
    <cellStyle name="Normal 8 9 3 3 3" xfId="19762" xr:uid="{1F4D9515-46A6-48D6-9E67-6F551D4BDE6D}"/>
    <cellStyle name="Normal 8 9 3 4" xfId="6280" xr:uid="{00000000-0005-0000-0000-00007C1E0000}"/>
    <cellStyle name="Normal 8 9 3 4 2" xfId="14368" xr:uid="{32F99BDE-3010-4DAE-88F3-3F9762DF4DB5}"/>
    <cellStyle name="Normal 8 9 3 4 2 2" xfId="30544" xr:uid="{6652C1E1-631D-4DF8-8478-525AD790ABA2}"/>
    <cellStyle name="Normal 8 9 3 4 3" xfId="22456" xr:uid="{35183A25-FE32-4EC5-8CE3-B22D26E61040}"/>
    <cellStyle name="Normal 8 9 3 5" xfId="8978" xr:uid="{F3A27CE4-486A-4B86-B410-6FF352F47880}"/>
    <cellStyle name="Normal 8 9 3 5 2" xfId="25154" xr:uid="{88A892B2-277D-4C52-A3B1-F666B422ADC9}"/>
    <cellStyle name="Normal 8 9 3 6" xfId="17066" xr:uid="{482B0950-2A51-46E4-90A4-48ECD604BCF1}"/>
    <cellStyle name="Normal 8 9 4" xfId="1565" xr:uid="{00000000-0005-0000-0000-00007D1E0000}"/>
    <cellStyle name="Normal 8 9 4 2" xfId="4261" xr:uid="{00000000-0005-0000-0000-00007E1E0000}"/>
    <cellStyle name="Normal 8 9 4 2 2" xfId="12349" xr:uid="{8C2BAB3C-747B-4B6B-9A17-8CA2032C138C}"/>
    <cellStyle name="Normal 8 9 4 2 2 2" xfId="28525" xr:uid="{AD360022-79C9-4E54-814B-49DD23118680}"/>
    <cellStyle name="Normal 8 9 4 2 3" xfId="20437" xr:uid="{722519D9-179E-453E-B43A-C53AAA285F2D}"/>
    <cellStyle name="Normal 8 9 4 3" xfId="6955" xr:uid="{00000000-0005-0000-0000-00007F1E0000}"/>
    <cellStyle name="Normal 8 9 4 3 2" xfId="15043" xr:uid="{59CBD8EB-783B-43B3-93E8-D49E09F958F9}"/>
    <cellStyle name="Normal 8 9 4 3 2 2" xfId="31219" xr:uid="{F9037C0E-685D-4652-899C-03E564A5CD83}"/>
    <cellStyle name="Normal 8 9 4 3 3" xfId="23131" xr:uid="{7574073F-7375-4ADD-9D00-8464FC8D5D54}"/>
    <cellStyle name="Normal 8 9 4 4" xfId="9653" xr:uid="{A50D27D1-F4B9-4BF6-9ADB-E48739C4DBF0}"/>
    <cellStyle name="Normal 8 9 4 4 2" xfId="25829" xr:uid="{2D3B5C64-F3D2-41BA-83C8-123B4322906E}"/>
    <cellStyle name="Normal 8 9 4 5" xfId="17741" xr:uid="{ABDBC013-DF47-436C-962F-5EF439662795}"/>
    <cellStyle name="Normal 8 9 5" xfId="2914" xr:uid="{00000000-0005-0000-0000-0000801E0000}"/>
    <cellStyle name="Normal 8 9 5 2" xfId="11002" xr:uid="{04ED5187-5C47-4AB2-B268-F65C1A12F64A}"/>
    <cellStyle name="Normal 8 9 5 2 2" xfId="27178" xr:uid="{32867E94-5B48-4083-9FC1-B76467C8BEFF}"/>
    <cellStyle name="Normal 8 9 5 3" xfId="19090" xr:uid="{4822DA30-9C12-4936-9C71-098828F533D0}"/>
    <cellStyle name="Normal 8 9 6" xfId="5608" xr:uid="{00000000-0005-0000-0000-0000811E0000}"/>
    <cellStyle name="Normal 8 9 6 2" xfId="13696" xr:uid="{AE23547D-F207-44DE-90C7-64274A6A1CFB}"/>
    <cellStyle name="Normal 8 9 6 2 2" xfId="29872" xr:uid="{3177A5C0-5021-4252-8670-CBDC3DDBE293}"/>
    <cellStyle name="Normal 8 9 6 3" xfId="21784" xr:uid="{E4D81AB7-8B3E-41C4-995D-86A63540BAEF}"/>
    <cellStyle name="Normal 8 9 7" xfId="8306" xr:uid="{5660F74D-4C5B-4DBA-B0C4-544356EE5FFB}"/>
    <cellStyle name="Normal 8 9 7 2" xfId="24482" xr:uid="{25B21BCA-3647-4E3A-98BE-6A59C076D932}"/>
    <cellStyle name="Normal 8 9 8" xfId="16394" xr:uid="{B802342B-3A89-4509-AD77-1143D57D99E5}"/>
    <cellStyle name="Normal 9" xfId="28" xr:uid="{00000000-0005-0000-0000-0000821E0000}"/>
    <cellStyle name="Normal 9 10" xfId="251" xr:uid="{00000000-0005-0000-0000-0000831E0000}"/>
    <cellStyle name="Normal 9 10 2" xfId="627" xr:uid="{00000000-0005-0000-0000-0000841E0000}"/>
    <cellStyle name="Normal 9 10 2 2" xfId="1302" xr:uid="{00000000-0005-0000-0000-0000851E0000}"/>
    <cellStyle name="Normal 9 10 2 2 2" xfId="2650" xr:uid="{00000000-0005-0000-0000-0000861E0000}"/>
    <cellStyle name="Normal 9 10 2 2 2 2" xfId="5346" xr:uid="{00000000-0005-0000-0000-0000871E0000}"/>
    <cellStyle name="Normal 9 10 2 2 2 2 2" xfId="13434" xr:uid="{80CD376E-8AA0-41C7-86CD-77F87D1AF8C8}"/>
    <cellStyle name="Normal 9 10 2 2 2 2 2 2" xfId="29610" xr:uid="{07965C60-0B09-48CB-8199-1D4CDC1F3FF9}"/>
    <cellStyle name="Normal 9 10 2 2 2 2 3" xfId="21522" xr:uid="{999F9290-2C81-4B0B-A890-A4D101AFF7EB}"/>
    <cellStyle name="Normal 9 10 2 2 2 3" xfId="8040" xr:uid="{00000000-0005-0000-0000-0000881E0000}"/>
    <cellStyle name="Normal 9 10 2 2 2 3 2" xfId="16128" xr:uid="{F5263ED3-115B-4158-99B5-51973B25210E}"/>
    <cellStyle name="Normal 9 10 2 2 2 3 2 2" xfId="32304" xr:uid="{409C90CD-637F-4569-B73E-E6A5D7B9C5E8}"/>
    <cellStyle name="Normal 9 10 2 2 2 3 3" xfId="24216" xr:uid="{D0626EC2-F83A-49F4-A777-4F432ACC90D5}"/>
    <cellStyle name="Normal 9 10 2 2 2 4" xfId="10738" xr:uid="{76FAC853-9A61-4BB7-9E04-DD3028B267FB}"/>
    <cellStyle name="Normal 9 10 2 2 2 4 2" xfId="26914" xr:uid="{4FBF21C4-AA11-4C12-ACF2-829EEEFB655E}"/>
    <cellStyle name="Normal 9 10 2 2 2 5" xfId="18826" xr:uid="{F08D0934-3356-47C4-AB41-26B1F86E9417}"/>
    <cellStyle name="Normal 9 10 2 2 3" xfId="3999" xr:uid="{00000000-0005-0000-0000-0000891E0000}"/>
    <cellStyle name="Normal 9 10 2 2 3 2" xfId="12087" xr:uid="{3338C1D1-C6C6-497E-9AAD-B75A653908A6}"/>
    <cellStyle name="Normal 9 10 2 2 3 2 2" xfId="28263" xr:uid="{3AF5D6C8-EE0F-42FA-B6BD-36EB8F685BF0}"/>
    <cellStyle name="Normal 9 10 2 2 3 3" xfId="20175" xr:uid="{A547A6D2-2F5C-4786-8E2E-9EA49DFD914A}"/>
    <cellStyle name="Normal 9 10 2 2 4" xfId="6693" xr:uid="{00000000-0005-0000-0000-00008A1E0000}"/>
    <cellStyle name="Normal 9 10 2 2 4 2" xfId="14781" xr:uid="{E9954EBB-7846-459D-943C-FD8F153AF65B}"/>
    <cellStyle name="Normal 9 10 2 2 4 2 2" xfId="30957" xr:uid="{1AF13B8F-B4D2-45EC-8CE5-4CB520D023BC}"/>
    <cellStyle name="Normal 9 10 2 2 4 3" xfId="22869" xr:uid="{254FA0F3-14D3-4202-B5A4-C6E21BCF201A}"/>
    <cellStyle name="Normal 9 10 2 2 5" xfId="9391" xr:uid="{962D1B83-06AE-4630-B860-FA8A6BE9534A}"/>
    <cellStyle name="Normal 9 10 2 2 5 2" xfId="25567" xr:uid="{70FA0319-C084-413D-BA09-DA915B15A431}"/>
    <cellStyle name="Normal 9 10 2 2 6" xfId="17479" xr:uid="{7C669F3F-4BBE-4FCB-BB67-AFB1BC1C42B0}"/>
    <cellStyle name="Normal 9 10 2 3" xfId="1978" xr:uid="{00000000-0005-0000-0000-00008B1E0000}"/>
    <cellStyle name="Normal 9 10 2 3 2" xfId="4674" xr:uid="{00000000-0005-0000-0000-00008C1E0000}"/>
    <cellStyle name="Normal 9 10 2 3 2 2" xfId="12762" xr:uid="{BBFC4692-42EC-483D-96D9-1BC63AB6720F}"/>
    <cellStyle name="Normal 9 10 2 3 2 2 2" xfId="28938" xr:uid="{9DDC7395-EC7E-44E0-BC40-41F06627973E}"/>
    <cellStyle name="Normal 9 10 2 3 2 3" xfId="20850" xr:uid="{862807B1-D001-4B2F-80DC-E81D4FF4823B}"/>
    <cellStyle name="Normal 9 10 2 3 3" xfId="7368" xr:uid="{00000000-0005-0000-0000-00008D1E0000}"/>
    <cellStyle name="Normal 9 10 2 3 3 2" xfId="15456" xr:uid="{32033389-EB1F-4665-99BC-F10EC6A3921D}"/>
    <cellStyle name="Normal 9 10 2 3 3 2 2" xfId="31632" xr:uid="{5818CB47-939A-4D44-8B71-DCDC1A69A5A6}"/>
    <cellStyle name="Normal 9 10 2 3 3 3" xfId="23544" xr:uid="{BF04AB57-6723-408C-AE40-0FCAFFD1B84A}"/>
    <cellStyle name="Normal 9 10 2 3 4" xfId="10066" xr:uid="{73E30508-B50F-4F6F-9045-CF0E57B9C84A}"/>
    <cellStyle name="Normal 9 10 2 3 4 2" xfId="26242" xr:uid="{B0812780-A542-4924-9410-3A0D8EC7B45F}"/>
    <cellStyle name="Normal 9 10 2 3 5" xfId="18154" xr:uid="{4927284C-AF04-479B-B94F-9A387CBEF0CD}"/>
    <cellStyle name="Normal 9 10 2 4" xfId="3327" xr:uid="{00000000-0005-0000-0000-00008E1E0000}"/>
    <cellStyle name="Normal 9 10 2 4 2" xfId="11415" xr:uid="{E569E294-59B4-4E74-B59A-DA6B5B117A9C}"/>
    <cellStyle name="Normal 9 10 2 4 2 2" xfId="27591" xr:uid="{186B511F-D861-496E-AC5B-3764CB3F1BCF}"/>
    <cellStyle name="Normal 9 10 2 4 3" xfId="19503" xr:uid="{6387E170-BC15-4FB3-A381-079B4124C91F}"/>
    <cellStyle name="Normal 9 10 2 5" xfId="6021" xr:uid="{00000000-0005-0000-0000-00008F1E0000}"/>
    <cellStyle name="Normal 9 10 2 5 2" xfId="14109" xr:uid="{BAE18C2B-38FD-43AB-A03D-B6640C0698EB}"/>
    <cellStyle name="Normal 9 10 2 5 2 2" xfId="30285" xr:uid="{AFE932CB-5339-4B6A-A2F2-9FC706DF1C71}"/>
    <cellStyle name="Normal 9 10 2 5 3" xfId="22197" xr:uid="{DA89E11F-D0CC-481B-996B-6F43AAC99520}"/>
    <cellStyle name="Normal 9 10 2 6" xfId="8719" xr:uid="{C2C851FD-C950-43CA-8388-13AE171A088F}"/>
    <cellStyle name="Normal 9 10 2 6 2" xfId="24895" xr:uid="{68EEB890-E8DC-40D2-8BC4-3342B79810FA}"/>
    <cellStyle name="Normal 9 10 2 7" xfId="16807" xr:uid="{0DC72687-895F-41EE-82B5-425E1DA31E80}"/>
    <cellStyle name="Normal 9 10 3" xfId="966" xr:uid="{00000000-0005-0000-0000-0000901E0000}"/>
    <cellStyle name="Normal 9 10 3 2" xfId="2314" xr:uid="{00000000-0005-0000-0000-0000911E0000}"/>
    <cellStyle name="Normal 9 10 3 2 2" xfId="5010" xr:uid="{00000000-0005-0000-0000-0000921E0000}"/>
    <cellStyle name="Normal 9 10 3 2 2 2" xfId="13098" xr:uid="{23C571B8-9B37-46AE-B25A-A5370B609433}"/>
    <cellStyle name="Normal 9 10 3 2 2 2 2" xfId="29274" xr:uid="{8844C3D6-33DC-4A92-98C4-409D93B81A29}"/>
    <cellStyle name="Normal 9 10 3 2 2 3" xfId="21186" xr:uid="{0E114D1E-C692-44FA-B65F-AF119E038597}"/>
    <cellStyle name="Normal 9 10 3 2 3" xfId="7704" xr:uid="{00000000-0005-0000-0000-0000931E0000}"/>
    <cellStyle name="Normal 9 10 3 2 3 2" xfId="15792" xr:uid="{E4B0524E-65EA-4698-A2E4-D94BD1E56B67}"/>
    <cellStyle name="Normal 9 10 3 2 3 2 2" xfId="31968" xr:uid="{08DF1B9F-AA83-44A8-96AB-7EA40D12B731}"/>
    <cellStyle name="Normal 9 10 3 2 3 3" xfId="23880" xr:uid="{30693399-8019-4311-A7C5-5EC65D5257B5}"/>
    <cellStyle name="Normal 9 10 3 2 4" xfId="10402" xr:uid="{A8480C2F-7E6D-4782-90A6-FB732ADFD136}"/>
    <cellStyle name="Normal 9 10 3 2 4 2" xfId="26578" xr:uid="{093CA10E-13B8-4DF6-8CF5-4DA577689805}"/>
    <cellStyle name="Normal 9 10 3 2 5" xfId="18490" xr:uid="{48048A54-716E-42F5-9FFF-22AF5A3F4BF3}"/>
    <cellStyle name="Normal 9 10 3 3" xfId="3663" xr:uid="{00000000-0005-0000-0000-0000941E0000}"/>
    <cellStyle name="Normal 9 10 3 3 2" xfId="11751" xr:uid="{FD957D8A-EE3F-49D9-A32F-BB27CF150B05}"/>
    <cellStyle name="Normal 9 10 3 3 2 2" xfId="27927" xr:uid="{7487693A-B95C-4BB5-8106-F1CE05DC958B}"/>
    <cellStyle name="Normal 9 10 3 3 3" xfId="19839" xr:uid="{1A472ADE-B642-41CF-A998-1E60D3476D83}"/>
    <cellStyle name="Normal 9 10 3 4" xfId="6357" xr:uid="{00000000-0005-0000-0000-0000951E0000}"/>
    <cellStyle name="Normal 9 10 3 4 2" xfId="14445" xr:uid="{0337B841-BC92-4D09-8FF2-6B3D3CBC4DF7}"/>
    <cellStyle name="Normal 9 10 3 4 2 2" xfId="30621" xr:uid="{B3A949E1-0161-4DBB-8856-74E0678EA30F}"/>
    <cellStyle name="Normal 9 10 3 4 3" xfId="22533" xr:uid="{5EB7AF64-B82A-4D21-8A87-91A09EF4A658}"/>
    <cellStyle name="Normal 9 10 3 5" xfId="9055" xr:uid="{0BBB9F03-9D3A-42D8-99A9-EA660CD7A036}"/>
    <cellStyle name="Normal 9 10 3 5 2" xfId="25231" xr:uid="{97F69834-4672-4298-9E17-6FA79F17B1AA}"/>
    <cellStyle name="Normal 9 10 3 6" xfId="17143" xr:uid="{4227BD30-6272-4BC8-A166-134C61D9662C}"/>
    <cellStyle name="Normal 9 10 4" xfId="1642" xr:uid="{00000000-0005-0000-0000-0000961E0000}"/>
    <cellStyle name="Normal 9 10 4 2" xfId="4338" xr:uid="{00000000-0005-0000-0000-0000971E0000}"/>
    <cellStyle name="Normal 9 10 4 2 2" xfId="12426" xr:uid="{9A9FB226-51C7-403E-81AF-6AA5DA6F2186}"/>
    <cellStyle name="Normal 9 10 4 2 2 2" xfId="28602" xr:uid="{56C28211-21E2-4C9D-8861-92D2E350AF7D}"/>
    <cellStyle name="Normal 9 10 4 2 3" xfId="20514" xr:uid="{238F3CD7-71DB-4B73-A2FE-E9EB6CCE36A0}"/>
    <cellStyle name="Normal 9 10 4 3" xfId="7032" xr:uid="{00000000-0005-0000-0000-0000981E0000}"/>
    <cellStyle name="Normal 9 10 4 3 2" xfId="15120" xr:uid="{FA47B197-938A-4836-A188-A840B03EFF2B}"/>
    <cellStyle name="Normal 9 10 4 3 2 2" xfId="31296" xr:uid="{877EE048-A1D1-465C-BD48-7465D959A64C}"/>
    <cellStyle name="Normal 9 10 4 3 3" xfId="23208" xr:uid="{B53446C7-8329-43EF-8FD4-D6D732D08921}"/>
    <cellStyle name="Normal 9 10 4 4" xfId="9730" xr:uid="{64EE60FA-A2FB-4977-8A9D-EF5C3F909E4E}"/>
    <cellStyle name="Normal 9 10 4 4 2" xfId="25906" xr:uid="{2D1B7D82-D879-48EC-AB94-34066F835182}"/>
    <cellStyle name="Normal 9 10 4 5" xfId="17818" xr:uid="{A96CD4CF-188D-40B6-9475-1DCCA818655B}"/>
    <cellStyle name="Normal 9 10 5" xfId="2991" xr:uid="{00000000-0005-0000-0000-0000991E0000}"/>
    <cellStyle name="Normal 9 10 5 2" xfId="11079" xr:uid="{96054CE7-D6A8-457E-86C6-2E19FB476AC3}"/>
    <cellStyle name="Normal 9 10 5 2 2" xfId="27255" xr:uid="{8904547F-4170-4573-8FB5-A6A19AC202BE}"/>
    <cellStyle name="Normal 9 10 5 3" xfId="19167" xr:uid="{344F449B-D6D6-45A3-9294-2EAB5D1F0C39}"/>
    <cellStyle name="Normal 9 10 6" xfId="5685" xr:uid="{00000000-0005-0000-0000-00009A1E0000}"/>
    <cellStyle name="Normal 9 10 6 2" xfId="13773" xr:uid="{304FA8CC-7A14-44FA-9F3B-BFFD1F46381F}"/>
    <cellStyle name="Normal 9 10 6 2 2" xfId="29949" xr:uid="{016C4046-1FB7-4789-B3ED-81CFE26ACC1B}"/>
    <cellStyle name="Normal 9 10 6 3" xfId="21861" xr:uid="{2550FBC0-C519-4CF6-8EF8-DD8C9F767F64}"/>
    <cellStyle name="Normal 9 10 7" xfId="8383" xr:uid="{EB64024F-C2B6-47CC-8E6C-B9FBA5EDD556}"/>
    <cellStyle name="Normal 9 10 7 2" xfId="24559" xr:uid="{B3BB9F6B-FD78-43E1-850F-079EBB47636C}"/>
    <cellStyle name="Normal 9 10 8" xfId="16471" xr:uid="{81B0C531-FD3B-4469-BD7A-19AA66EDF5F2}"/>
    <cellStyle name="Normal 9 11" xfId="347" xr:uid="{00000000-0005-0000-0000-00009B1E0000}"/>
    <cellStyle name="Normal 9 11 2" xfId="702" xr:uid="{00000000-0005-0000-0000-00009C1E0000}"/>
    <cellStyle name="Normal 9 11 2 2" xfId="1377" xr:uid="{00000000-0005-0000-0000-00009D1E0000}"/>
    <cellStyle name="Normal 9 11 2 2 2" xfId="2725" xr:uid="{00000000-0005-0000-0000-00009E1E0000}"/>
    <cellStyle name="Normal 9 11 2 2 2 2" xfId="5421" xr:uid="{00000000-0005-0000-0000-00009F1E0000}"/>
    <cellStyle name="Normal 9 11 2 2 2 2 2" xfId="13509" xr:uid="{E5601D27-18E7-4C55-B813-EF1CBBCD9898}"/>
    <cellStyle name="Normal 9 11 2 2 2 2 2 2" xfId="29685" xr:uid="{7DC3AC69-9648-4529-9086-6C8F26EBECB7}"/>
    <cellStyle name="Normal 9 11 2 2 2 2 3" xfId="21597" xr:uid="{B3D7D1A7-C485-4A8F-99CB-C13E8B760F94}"/>
    <cellStyle name="Normal 9 11 2 2 2 3" xfId="8115" xr:uid="{00000000-0005-0000-0000-0000A01E0000}"/>
    <cellStyle name="Normal 9 11 2 2 2 3 2" xfId="16203" xr:uid="{5FD2DEB5-8F95-4092-8AFB-CA1648F44391}"/>
    <cellStyle name="Normal 9 11 2 2 2 3 2 2" xfId="32379" xr:uid="{6B911E3A-9965-4B3E-9833-89BA331CB5C0}"/>
    <cellStyle name="Normal 9 11 2 2 2 3 3" xfId="24291" xr:uid="{C3E24442-F24E-4C19-9837-DF75C2FA7021}"/>
    <cellStyle name="Normal 9 11 2 2 2 4" xfId="10813" xr:uid="{476382BA-7CFC-4F98-8905-6D12147A7063}"/>
    <cellStyle name="Normal 9 11 2 2 2 4 2" xfId="26989" xr:uid="{97338BA8-67F0-4BE2-AD7E-4AFBADF6BF48}"/>
    <cellStyle name="Normal 9 11 2 2 2 5" xfId="18901" xr:uid="{02063A12-425B-4ACC-BC29-24209CE91ACD}"/>
    <cellStyle name="Normal 9 11 2 2 3" xfId="4074" xr:uid="{00000000-0005-0000-0000-0000A11E0000}"/>
    <cellStyle name="Normal 9 11 2 2 3 2" xfId="12162" xr:uid="{C38D2491-9E6D-4C79-BBBB-3F79A70F5BEA}"/>
    <cellStyle name="Normal 9 11 2 2 3 2 2" xfId="28338" xr:uid="{5357813B-7E2A-41B3-85B9-2A7DC2CDE2AD}"/>
    <cellStyle name="Normal 9 11 2 2 3 3" xfId="20250" xr:uid="{8AFD032B-9912-4B4C-8690-70CC05B7AA6F}"/>
    <cellStyle name="Normal 9 11 2 2 4" xfId="6768" xr:uid="{00000000-0005-0000-0000-0000A21E0000}"/>
    <cellStyle name="Normal 9 11 2 2 4 2" xfId="14856" xr:uid="{A8F9EE8C-2C34-4AA1-BCE4-074EF8994229}"/>
    <cellStyle name="Normal 9 11 2 2 4 2 2" xfId="31032" xr:uid="{CD83DD94-DD0B-4D48-B26B-5228CA84F1B0}"/>
    <cellStyle name="Normal 9 11 2 2 4 3" xfId="22944" xr:uid="{C55F21D7-0CA1-4C83-86D7-AF131190D3FE}"/>
    <cellStyle name="Normal 9 11 2 2 5" xfId="9466" xr:uid="{A0BD5115-3C5C-4693-98CE-2B07F961E56A}"/>
    <cellStyle name="Normal 9 11 2 2 5 2" xfId="25642" xr:uid="{02D9D702-C13A-4BEB-9986-B51B1CAE0255}"/>
    <cellStyle name="Normal 9 11 2 2 6" xfId="17554" xr:uid="{A66CD1F1-3DAC-43A4-AA43-8B668AC97F55}"/>
    <cellStyle name="Normal 9 11 2 3" xfId="2053" xr:uid="{00000000-0005-0000-0000-0000A31E0000}"/>
    <cellStyle name="Normal 9 11 2 3 2" xfId="4749" xr:uid="{00000000-0005-0000-0000-0000A41E0000}"/>
    <cellStyle name="Normal 9 11 2 3 2 2" xfId="12837" xr:uid="{E8227C6B-61DE-491A-BEFF-BE27FFFE7271}"/>
    <cellStyle name="Normal 9 11 2 3 2 2 2" xfId="29013" xr:uid="{354AE7E0-74EA-4E76-A0E3-BB554278BEAA}"/>
    <cellStyle name="Normal 9 11 2 3 2 3" xfId="20925" xr:uid="{08F323F2-6D4B-49F7-8FC9-3CF8C0F6E8A1}"/>
    <cellStyle name="Normal 9 11 2 3 3" xfId="7443" xr:uid="{00000000-0005-0000-0000-0000A51E0000}"/>
    <cellStyle name="Normal 9 11 2 3 3 2" xfId="15531" xr:uid="{1DB66AF7-48AC-4832-95E1-DE53EFCA0A5C}"/>
    <cellStyle name="Normal 9 11 2 3 3 2 2" xfId="31707" xr:uid="{D0A6A3EA-D839-4F80-B56B-433F1A3AE36C}"/>
    <cellStyle name="Normal 9 11 2 3 3 3" xfId="23619" xr:uid="{C3FC10F4-45C4-4C29-9062-B9E7C4AB5C5C}"/>
    <cellStyle name="Normal 9 11 2 3 4" xfId="10141" xr:uid="{DFF995B7-2BBA-432E-9738-09B0D5463046}"/>
    <cellStyle name="Normal 9 11 2 3 4 2" xfId="26317" xr:uid="{E85AE96B-456C-492F-9EDB-015A783AD738}"/>
    <cellStyle name="Normal 9 11 2 3 5" xfId="18229" xr:uid="{EAACD30D-A44D-438A-9A54-63868F6CCF15}"/>
    <cellStyle name="Normal 9 11 2 4" xfId="3402" xr:uid="{00000000-0005-0000-0000-0000A61E0000}"/>
    <cellStyle name="Normal 9 11 2 4 2" xfId="11490" xr:uid="{FBF1497F-F5AD-4233-A673-21AF54127F69}"/>
    <cellStyle name="Normal 9 11 2 4 2 2" xfId="27666" xr:uid="{3AA69781-E24C-40CF-A26A-8939EF9635A6}"/>
    <cellStyle name="Normal 9 11 2 4 3" xfId="19578" xr:uid="{9A2D780D-AAB4-4C5D-BEAF-1DC8B2AC1159}"/>
    <cellStyle name="Normal 9 11 2 5" xfId="6096" xr:uid="{00000000-0005-0000-0000-0000A71E0000}"/>
    <cellStyle name="Normal 9 11 2 5 2" xfId="14184" xr:uid="{1F19867E-A1D5-4818-A220-7741E36EB5D3}"/>
    <cellStyle name="Normal 9 11 2 5 2 2" xfId="30360" xr:uid="{272AE409-925C-44A7-9EC0-D18AE25153DC}"/>
    <cellStyle name="Normal 9 11 2 5 3" xfId="22272" xr:uid="{296FAEBB-1A75-4841-8B4D-198032DB8737}"/>
    <cellStyle name="Normal 9 11 2 6" xfId="8794" xr:uid="{CA2B6A2A-D1EC-4C6E-A4BD-47DC7C6CAA30}"/>
    <cellStyle name="Normal 9 11 2 6 2" xfId="24970" xr:uid="{A4B70389-C07A-43E1-8935-4BDEC4834585}"/>
    <cellStyle name="Normal 9 11 2 7" xfId="16882" xr:uid="{B72CA8F2-B6E5-4FB1-A50C-D4C2E6566875}"/>
    <cellStyle name="Normal 9 11 3" xfId="1041" xr:uid="{00000000-0005-0000-0000-0000A81E0000}"/>
    <cellStyle name="Normal 9 11 3 2" xfId="2389" xr:uid="{00000000-0005-0000-0000-0000A91E0000}"/>
    <cellStyle name="Normal 9 11 3 2 2" xfId="5085" xr:uid="{00000000-0005-0000-0000-0000AA1E0000}"/>
    <cellStyle name="Normal 9 11 3 2 2 2" xfId="13173" xr:uid="{33B8AAD5-B151-401A-B0B7-66FC912249EC}"/>
    <cellStyle name="Normal 9 11 3 2 2 2 2" xfId="29349" xr:uid="{39EDA5AD-2996-4BA9-B315-0DFDE2973030}"/>
    <cellStyle name="Normal 9 11 3 2 2 3" xfId="21261" xr:uid="{E599A1B6-3683-48D5-949A-EAECB1683DF6}"/>
    <cellStyle name="Normal 9 11 3 2 3" xfId="7779" xr:uid="{00000000-0005-0000-0000-0000AB1E0000}"/>
    <cellStyle name="Normal 9 11 3 2 3 2" xfId="15867" xr:uid="{9905C0C3-F9E8-4A42-82DA-B698D3A84798}"/>
    <cellStyle name="Normal 9 11 3 2 3 2 2" xfId="32043" xr:uid="{6174863A-43F9-4945-8D3B-818E8FFD7B10}"/>
    <cellStyle name="Normal 9 11 3 2 3 3" xfId="23955" xr:uid="{1151BAE1-E0C9-4AD3-A43B-8C98679C1026}"/>
    <cellStyle name="Normal 9 11 3 2 4" xfId="10477" xr:uid="{018F55B8-2549-4123-B456-D638F200F574}"/>
    <cellStyle name="Normal 9 11 3 2 4 2" xfId="26653" xr:uid="{E1640AC1-E13B-4DF2-A90C-970AE30BD1C0}"/>
    <cellStyle name="Normal 9 11 3 2 5" xfId="18565" xr:uid="{B755BDF9-E6FD-41B7-94C4-EE6320DF30A9}"/>
    <cellStyle name="Normal 9 11 3 3" xfId="3738" xr:uid="{00000000-0005-0000-0000-0000AC1E0000}"/>
    <cellStyle name="Normal 9 11 3 3 2" xfId="11826" xr:uid="{D20E0BF2-2CAA-4C46-BDEB-0E3A329111EE}"/>
    <cellStyle name="Normal 9 11 3 3 2 2" xfId="28002" xr:uid="{5F94FA17-69B8-42CD-903C-F05596765E5D}"/>
    <cellStyle name="Normal 9 11 3 3 3" xfId="19914" xr:uid="{52C4C93D-A609-4F08-91A7-47ABF10F2C8F}"/>
    <cellStyle name="Normal 9 11 3 4" xfId="6432" xr:uid="{00000000-0005-0000-0000-0000AD1E0000}"/>
    <cellStyle name="Normal 9 11 3 4 2" xfId="14520" xr:uid="{38334975-FE6E-4364-9056-92E7027F0305}"/>
    <cellStyle name="Normal 9 11 3 4 2 2" xfId="30696" xr:uid="{F3504C39-B922-40C2-A51D-FBA5E911C8F7}"/>
    <cellStyle name="Normal 9 11 3 4 3" xfId="22608" xr:uid="{843209F0-CBC2-4215-BCC4-B9C3A643908A}"/>
    <cellStyle name="Normal 9 11 3 5" xfId="9130" xr:uid="{501C3422-35A2-4553-AE08-D48A8E26B7CE}"/>
    <cellStyle name="Normal 9 11 3 5 2" xfId="25306" xr:uid="{C35C9365-A8BA-4625-A711-F39E9AA48294}"/>
    <cellStyle name="Normal 9 11 3 6" xfId="17218" xr:uid="{E334952C-FB1A-4155-89D1-8B64C47C08F6}"/>
    <cellStyle name="Normal 9 11 4" xfId="1717" xr:uid="{00000000-0005-0000-0000-0000AE1E0000}"/>
    <cellStyle name="Normal 9 11 4 2" xfId="4413" xr:uid="{00000000-0005-0000-0000-0000AF1E0000}"/>
    <cellStyle name="Normal 9 11 4 2 2" xfId="12501" xr:uid="{2FAD7387-C600-4F44-9B33-071921516DF7}"/>
    <cellStyle name="Normal 9 11 4 2 2 2" xfId="28677" xr:uid="{9749C62B-EDCA-46EF-8753-358DE9E48B13}"/>
    <cellStyle name="Normal 9 11 4 2 3" xfId="20589" xr:uid="{D1BC8871-A039-49AB-AEE4-1E4EB5652A39}"/>
    <cellStyle name="Normal 9 11 4 3" xfId="7107" xr:uid="{00000000-0005-0000-0000-0000B01E0000}"/>
    <cellStyle name="Normal 9 11 4 3 2" xfId="15195" xr:uid="{CE805CC9-D1DF-4232-A0BA-33B41B40869A}"/>
    <cellStyle name="Normal 9 11 4 3 2 2" xfId="31371" xr:uid="{0DA40D0B-E86F-4738-99AE-5EE9F6A0DD22}"/>
    <cellStyle name="Normal 9 11 4 3 3" xfId="23283" xr:uid="{1A79085C-EC83-4A03-965A-8D8F66FC4F85}"/>
    <cellStyle name="Normal 9 11 4 4" xfId="9805" xr:uid="{B36B10FB-F45D-4342-B9FA-D8D9DF8C7F41}"/>
    <cellStyle name="Normal 9 11 4 4 2" xfId="25981" xr:uid="{9245E0F3-30A5-4D3F-95C2-DE8196BFAEEA}"/>
    <cellStyle name="Normal 9 11 4 5" xfId="17893" xr:uid="{DEB22F40-2CB0-4CE4-8663-FC198382727F}"/>
    <cellStyle name="Normal 9 11 5" xfId="3066" xr:uid="{00000000-0005-0000-0000-0000B11E0000}"/>
    <cellStyle name="Normal 9 11 5 2" xfId="11154" xr:uid="{1AFBDBF5-6D0C-480D-B80F-697DF4CDF809}"/>
    <cellStyle name="Normal 9 11 5 2 2" xfId="27330" xr:uid="{6AEA4729-43A5-4F33-928E-FFF6283B236C}"/>
    <cellStyle name="Normal 9 11 5 3" xfId="19242" xr:uid="{6823DB8A-D2C4-4A77-8F9B-A2F6B77B711A}"/>
    <cellStyle name="Normal 9 11 6" xfId="5760" xr:uid="{00000000-0005-0000-0000-0000B21E0000}"/>
    <cellStyle name="Normal 9 11 6 2" xfId="13848" xr:uid="{5CB1D072-B2CA-4349-BF97-9F18D6EFF376}"/>
    <cellStyle name="Normal 9 11 6 2 2" xfId="30024" xr:uid="{8B6D604B-703E-443D-ACC0-306B5539CCC8}"/>
    <cellStyle name="Normal 9 11 6 3" xfId="21936" xr:uid="{8EF9C486-B261-49D2-8812-49230DB2828D}"/>
    <cellStyle name="Normal 9 11 7" xfId="8458" xr:uid="{DD550769-38F3-4228-B679-209F5776D36A}"/>
    <cellStyle name="Normal 9 11 7 2" xfId="24634" xr:uid="{D9B1ECFF-677E-412A-8BE1-39C3C9304680}"/>
    <cellStyle name="Normal 9 11 8" xfId="16546" xr:uid="{80DC246A-CA87-488E-8F0F-F148A4098F25}"/>
    <cellStyle name="Normal 9 12" xfId="377" xr:uid="{00000000-0005-0000-0000-0000B31E0000}"/>
    <cellStyle name="Normal 9 12 2" xfId="729" xr:uid="{00000000-0005-0000-0000-0000B41E0000}"/>
    <cellStyle name="Normal 9 12 2 2" xfId="1404" xr:uid="{00000000-0005-0000-0000-0000B51E0000}"/>
    <cellStyle name="Normal 9 12 2 2 2" xfId="2752" xr:uid="{00000000-0005-0000-0000-0000B61E0000}"/>
    <cellStyle name="Normal 9 12 2 2 2 2" xfId="5448" xr:uid="{00000000-0005-0000-0000-0000B71E0000}"/>
    <cellStyle name="Normal 9 12 2 2 2 2 2" xfId="13536" xr:uid="{3CDA5AA1-2041-4872-B25B-4419A17591C0}"/>
    <cellStyle name="Normal 9 12 2 2 2 2 2 2" xfId="29712" xr:uid="{A95F1AF0-DC3B-4096-954E-013A6CB979D1}"/>
    <cellStyle name="Normal 9 12 2 2 2 2 3" xfId="21624" xr:uid="{B0DC920A-BE89-473E-B926-8CAFC74E5596}"/>
    <cellStyle name="Normal 9 12 2 2 2 3" xfId="8142" xr:uid="{00000000-0005-0000-0000-0000B81E0000}"/>
    <cellStyle name="Normal 9 12 2 2 2 3 2" xfId="16230" xr:uid="{F81CEFC7-CD13-4099-95DF-87065DB90462}"/>
    <cellStyle name="Normal 9 12 2 2 2 3 2 2" xfId="32406" xr:uid="{CBA7BDB6-D95F-4B5B-B65D-576640A3E501}"/>
    <cellStyle name="Normal 9 12 2 2 2 3 3" xfId="24318" xr:uid="{1B4BF9E1-1BDD-4BBF-AAD0-A0065FEC9D73}"/>
    <cellStyle name="Normal 9 12 2 2 2 4" xfId="10840" xr:uid="{13D9A901-D3FC-461E-B9B3-103153D3E4D1}"/>
    <cellStyle name="Normal 9 12 2 2 2 4 2" xfId="27016" xr:uid="{B76718A0-41D2-4F2D-95BE-B75011D0DCB3}"/>
    <cellStyle name="Normal 9 12 2 2 2 5" xfId="18928" xr:uid="{F414E439-D9C1-4C14-97B5-FC99B3045422}"/>
    <cellStyle name="Normal 9 12 2 2 3" xfId="4101" xr:uid="{00000000-0005-0000-0000-0000B91E0000}"/>
    <cellStyle name="Normal 9 12 2 2 3 2" xfId="12189" xr:uid="{D6F2FA72-D38E-41A5-8634-E5956DD140D8}"/>
    <cellStyle name="Normal 9 12 2 2 3 2 2" xfId="28365" xr:uid="{7CEB9F3B-ED05-493C-BF19-426EE16FBC38}"/>
    <cellStyle name="Normal 9 12 2 2 3 3" xfId="20277" xr:uid="{D88EB4E9-A31E-4E6A-953C-5F14704CEC0E}"/>
    <cellStyle name="Normal 9 12 2 2 4" xfId="6795" xr:uid="{00000000-0005-0000-0000-0000BA1E0000}"/>
    <cellStyle name="Normal 9 12 2 2 4 2" xfId="14883" xr:uid="{7E04279D-719F-43E9-B54B-B54BE0879F1A}"/>
    <cellStyle name="Normal 9 12 2 2 4 2 2" xfId="31059" xr:uid="{F1ED8515-4067-4EC0-8336-F846F366CE46}"/>
    <cellStyle name="Normal 9 12 2 2 4 3" xfId="22971" xr:uid="{B9742F1E-1C63-4D3F-BB35-06FB2F1BD853}"/>
    <cellStyle name="Normal 9 12 2 2 5" xfId="9493" xr:uid="{97CA25CA-8717-4253-9111-FF407B3A23EA}"/>
    <cellStyle name="Normal 9 12 2 2 5 2" xfId="25669" xr:uid="{E48E687E-2FAF-404D-ACD5-236E692D1619}"/>
    <cellStyle name="Normal 9 12 2 2 6" xfId="17581" xr:uid="{A189AE3F-D6EC-4D92-B9A8-BF5153713284}"/>
    <cellStyle name="Normal 9 12 2 3" xfId="2080" xr:uid="{00000000-0005-0000-0000-0000BB1E0000}"/>
    <cellStyle name="Normal 9 12 2 3 2" xfId="4776" xr:uid="{00000000-0005-0000-0000-0000BC1E0000}"/>
    <cellStyle name="Normal 9 12 2 3 2 2" xfId="12864" xr:uid="{CD5B7E7E-B4D2-44ED-9F76-9B98EAA96160}"/>
    <cellStyle name="Normal 9 12 2 3 2 2 2" xfId="29040" xr:uid="{A8093061-014C-409A-B930-C95C787A5907}"/>
    <cellStyle name="Normal 9 12 2 3 2 3" xfId="20952" xr:uid="{3A2881F2-AA9E-4C47-9B14-AC2500E0EF96}"/>
    <cellStyle name="Normal 9 12 2 3 3" xfId="7470" xr:uid="{00000000-0005-0000-0000-0000BD1E0000}"/>
    <cellStyle name="Normal 9 12 2 3 3 2" xfId="15558" xr:uid="{B07168EB-58DE-4F7A-9E41-AAB1E84D825A}"/>
    <cellStyle name="Normal 9 12 2 3 3 2 2" xfId="31734" xr:uid="{C5B08B45-6704-4707-BDA8-420EAD60E812}"/>
    <cellStyle name="Normal 9 12 2 3 3 3" xfId="23646" xr:uid="{CC42DA62-DB76-40E7-869D-9721C6FDC1C3}"/>
    <cellStyle name="Normal 9 12 2 3 4" xfId="10168" xr:uid="{F60518EB-BFE8-41C4-9B4D-87CE62C95246}"/>
    <cellStyle name="Normal 9 12 2 3 4 2" xfId="26344" xr:uid="{01585407-E7C3-45FF-BB68-1E1F43EBF4DB}"/>
    <cellStyle name="Normal 9 12 2 3 5" xfId="18256" xr:uid="{E48F9B8F-DE59-4276-B77D-59570F051741}"/>
    <cellStyle name="Normal 9 12 2 4" xfId="3429" xr:uid="{00000000-0005-0000-0000-0000BE1E0000}"/>
    <cellStyle name="Normal 9 12 2 4 2" xfId="11517" xr:uid="{12614115-CE25-4FCB-A53A-81ECF75281D2}"/>
    <cellStyle name="Normal 9 12 2 4 2 2" xfId="27693" xr:uid="{54999F4E-6D27-4D0C-8B2B-46D91ADEBBDA}"/>
    <cellStyle name="Normal 9 12 2 4 3" xfId="19605" xr:uid="{0C5BE649-41FF-4FB9-8667-0C24EA9B3EAE}"/>
    <cellStyle name="Normal 9 12 2 5" xfId="6123" xr:uid="{00000000-0005-0000-0000-0000BF1E0000}"/>
    <cellStyle name="Normal 9 12 2 5 2" xfId="14211" xr:uid="{87B6B887-295C-40D6-B4CF-1C7479116306}"/>
    <cellStyle name="Normal 9 12 2 5 2 2" xfId="30387" xr:uid="{F915BB61-B6E0-4FD1-8B5F-A8B7D7B1B74C}"/>
    <cellStyle name="Normal 9 12 2 5 3" xfId="22299" xr:uid="{E668166B-F7B3-4F75-B444-509F95F072A6}"/>
    <cellStyle name="Normal 9 12 2 6" xfId="8821" xr:uid="{EB6B2B9B-CD31-4C86-926B-E73B2317134E}"/>
    <cellStyle name="Normal 9 12 2 6 2" xfId="24997" xr:uid="{210BB3B5-EAB3-41B4-8C5D-C6AB1AF4552A}"/>
    <cellStyle name="Normal 9 12 2 7" xfId="16909" xr:uid="{BC4B7A11-B6B5-4933-99EA-8CBD6C576C87}"/>
    <cellStyle name="Normal 9 12 3" xfId="1068" xr:uid="{00000000-0005-0000-0000-0000C01E0000}"/>
    <cellStyle name="Normal 9 12 3 2" xfId="2416" xr:uid="{00000000-0005-0000-0000-0000C11E0000}"/>
    <cellStyle name="Normal 9 12 3 2 2" xfId="5112" xr:uid="{00000000-0005-0000-0000-0000C21E0000}"/>
    <cellStyle name="Normal 9 12 3 2 2 2" xfId="13200" xr:uid="{F1082EFD-5C12-40E1-A4BA-FBAE81D89EF9}"/>
    <cellStyle name="Normal 9 12 3 2 2 2 2" xfId="29376" xr:uid="{9500F3E6-D909-44DB-994D-394E42D02220}"/>
    <cellStyle name="Normal 9 12 3 2 2 3" xfId="21288" xr:uid="{DC9A9110-D495-4149-BC2A-7FBB7811B703}"/>
    <cellStyle name="Normal 9 12 3 2 3" xfId="7806" xr:uid="{00000000-0005-0000-0000-0000C31E0000}"/>
    <cellStyle name="Normal 9 12 3 2 3 2" xfId="15894" xr:uid="{2282A7A3-4DEA-4191-BB2F-551D4F6B0750}"/>
    <cellStyle name="Normal 9 12 3 2 3 2 2" xfId="32070" xr:uid="{419B4B85-6B1A-46FB-A76A-9F510A36188C}"/>
    <cellStyle name="Normal 9 12 3 2 3 3" xfId="23982" xr:uid="{B63A56C4-602D-41A1-8BC0-71A2F2A31D91}"/>
    <cellStyle name="Normal 9 12 3 2 4" xfId="10504" xr:uid="{6005E0BE-A3DB-42FE-80E0-1A2DAA5B56D4}"/>
    <cellStyle name="Normal 9 12 3 2 4 2" xfId="26680" xr:uid="{BB630ECA-FE04-4618-98FB-0CD9FCCDAA5A}"/>
    <cellStyle name="Normal 9 12 3 2 5" xfId="18592" xr:uid="{D96A6895-5922-4552-82A1-4593ECF7C696}"/>
    <cellStyle name="Normal 9 12 3 3" xfId="3765" xr:uid="{00000000-0005-0000-0000-0000C41E0000}"/>
    <cellStyle name="Normal 9 12 3 3 2" xfId="11853" xr:uid="{356FE1BB-45BC-4071-BB20-36AB2210F912}"/>
    <cellStyle name="Normal 9 12 3 3 2 2" xfId="28029" xr:uid="{856AEC93-A46E-49F7-996C-1A81057F8CE1}"/>
    <cellStyle name="Normal 9 12 3 3 3" xfId="19941" xr:uid="{ECAFA9F3-CB99-46E9-BCF0-6D76FF24A279}"/>
    <cellStyle name="Normal 9 12 3 4" xfId="6459" xr:uid="{00000000-0005-0000-0000-0000C51E0000}"/>
    <cellStyle name="Normal 9 12 3 4 2" xfId="14547" xr:uid="{44D2C09E-41D5-4027-B05B-F4F59E53B7C3}"/>
    <cellStyle name="Normal 9 12 3 4 2 2" xfId="30723" xr:uid="{4AD7732E-1455-4E17-B8AA-D5D6A6619EFA}"/>
    <cellStyle name="Normal 9 12 3 4 3" xfId="22635" xr:uid="{32BFEF05-0401-4FAC-B01F-AD7FEC3F6E78}"/>
    <cellStyle name="Normal 9 12 3 5" xfId="9157" xr:uid="{4F0324AC-2A6F-43A5-97F8-01D3D481EDAF}"/>
    <cellStyle name="Normal 9 12 3 5 2" xfId="25333" xr:uid="{8DBB8817-F938-419A-9B35-117847727963}"/>
    <cellStyle name="Normal 9 12 3 6" xfId="17245" xr:uid="{EB2CFF38-50DA-4E00-BE52-7D7913E8D370}"/>
    <cellStyle name="Normal 9 12 4" xfId="1744" xr:uid="{00000000-0005-0000-0000-0000C61E0000}"/>
    <cellStyle name="Normal 9 12 4 2" xfId="4440" xr:uid="{00000000-0005-0000-0000-0000C71E0000}"/>
    <cellStyle name="Normal 9 12 4 2 2" xfId="12528" xr:uid="{DF15235A-6CD1-4646-8FE9-E22B210C66E5}"/>
    <cellStyle name="Normal 9 12 4 2 2 2" xfId="28704" xr:uid="{0FC91D62-D308-4F68-A5FA-95F161FC885E}"/>
    <cellStyle name="Normal 9 12 4 2 3" xfId="20616" xr:uid="{69F0E051-5752-42AC-A4C8-4DA2FB3BC2E1}"/>
    <cellStyle name="Normal 9 12 4 3" xfId="7134" xr:uid="{00000000-0005-0000-0000-0000C81E0000}"/>
    <cellStyle name="Normal 9 12 4 3 2" xfId="15222" xr:uid="{D18E5A7E-D08B-4603-B58F-1F4BF6AF9CB7}"/>
    <cellStyle name="Normal 9 12 4 3 2 2" xfId="31398" xr:uid="{D666B84A-C1C1-49DA-9BFE-C996F6EAA7CC}"/>
    <cellStyle name="Normal 9 12 4 3 3" xfId="23310" xr:uid="{C1D6820E-739A-41B0-88BF-AAE6C9A6F31B}"/>
    <cellStyle name="Normal 9 12 4 4" xfId="9832" xr:uid="{1DEEAF79-5348-4B5D-A24F-BA5E8A418236}"/>
    <cellStyle name="Normal 9 12 4 4 2" xfId="26008" xr:uid="{2442045E-5804-4B9B-B3B7-AC654415230D}"/>
    <cellStyle name="Normal 9 12 4 5" xfId="17920" xr:uid="{9C428BFD-F1F1-423E-BA20-F1D4D63D2DDD}"/>
    <cellStyle name="Normal 9 12 5" xfId="3093" xr:uid="{00000000-0005-0000-0000-0000C91E0000}"/>
    <cellStyle name="Normal 9 12 5 2" xfId="11181" xr:uid="{A6EAFE26-0A7F-4E4B-9AD9-30440556453C}"/>
    <cellStyle name="Normal 9 12 5 2 2" xfId="27357" xr:uid="{A2A62EED-FF10-4D6E-904E-D6F7172E87CB}"/>
    <cellStyle name="Normal 9 12 5 3" xfId="19269" xr:uid="{5D1D8709-2382-435E-B3E4-0485A041170C}"/>
    <cellStyle name="Normal 9 12 6" xfId="5787" xr:uid="{00000000-0005-0000-0000-0000CA1E0000}"/>
    <cellStyle name="Normal 9 12 6 2" xfId="13875" xr:uid="{202D31AE-7F0C-40C4-9613-8E782486C0BF}"/>
    <cellStyle name="Normal 9 12 6 2 2" xfId="30051" xr:uid="{1573C7FF-AC73-4462-83FF-E112010E3DCC}"/>
    <cellStyle name="Normal 9 12 6 3" xfId="21963" xr:uid="{E0103EDC-1E0D-4BB7-B957-295212B36FF2}"/>
    <cellStyle name="Normal 9 12 7" xfId="8485" xr:uid="{76C61EA1-5C32-40FB-BCE8-20CE84B966F0}"/>
    <cellStyle name="Normal 9 12 7 2" xfId="24661" xr:uid="{87FEA524-A85F-403B-8106-CCFB8B5E51DD}"/>
    <cellStyle name="Normal 9 12 8" xfId="16573" xr:uid="{C02B3D2F-BCA7-4F84-9AE8-C30102B7007F}"/>
    <cellStyle name="Normal 9 13" xfId="393" xr:uid="{00000000-0005-0000-0000-0000CB1E0000}"/>
    <cellStyle name="Normal 9 13 2" xfId="745" xr:uid="{00000000-0005-0000-0000-0000CC1E0000}"/>
    <cellStyle name="Normal 9 13 2 2" xfId="1420" xr:uid="{00000000-0005-0000-0000-0000CD1E0000}"/>
    <cellStyle name="Normal 9 13 2 2 2" xfId="2768" xr:uid="{00000000-0005-0000-0000-0000CE1E0000}"/>
    <cellStyle name="Normal 9 13 2 2 2 2" xfId="5464" xr:uid="{00000000-0005-0000-0000-0000CF1E0000}"/>
    <cellStyle name="Normal 9 13 2 2 2 2 2" xfId="13552" xr:uid="{84EC147D-6175-486A-A5B4-3A28CA84AA23}"/>
    <cellStyle name="Normal 9 13 2 2 2 2 2 2" xfId="29728" xr:uid="{4B0B325A-8FC3-495A-AF10-4F9BC1DAD436}"/>
    <cellStyle name="Normal 9 13 2 2 2 2 3" xfId="21640" xr:uid="{F78D5C9A-F588-45FA-A2CC-9F2819BB2980}"/>
    <cellStyle name="Normal 9 13 2 2 2 3" xfId="8158" xr:uid="{00000000-0005-0000-0000-0000D01E0000}"/>
    <cellStyle name="Normal 9 13 2 2 2 3 2" xfId="16246" xr:uid="{1B4EA2C7-1D22-4040-912B-11F6259FCF95}"/>
    <cellStyle name="Normal 9 13 2 2 2 3 2 2" xfId="32422" xr:uid="{A13E0440-FD7A-4A7E-A8F0-DE7DA33C4E85}"/>
    <cellStyle name="Normal 9 13 2 2 2 3 3" xfId="24334" xr:uid="{6681B310-53E2-44E9-BF06-C73BBA8EF1BD}"/>
    <cellStyle name="Normal 9 13 2 2 2 4" xfId="10856" xr:uid="{304E9CBA-55ED-42AD-BF0E-05BAD278D220}"/>
    <cellStyle name="Normal 9 13 2 2 2 4 2" xfId="27032" xr:uid="{1B0E1A3B-3846-460C-8FAE-E2C25036445E}"/>
    <cellStyle name="Normal 9 13 2 2 2 5" xfId="18944" xr:uid="{106A16B8-53DC-4A1B-B285-9AE6B573DCF4}"/>
    <cellStyle name="Normal 9 13 2 2 3" xfId="4117" xr:uid="{00000000-0005-0000-0000-0000D11E0000}"/>
    <cellStyle name="Normal 9 13 2 2 3 2" xfId="12205" xr:uid="{29D5E029-0B63-4926-AB3C-A877C92A1933}"/>
    <cellStyle name="Normal 9 13 2 2 3 2 2" xfId="28381" xr:uid="{63843CFA-AACF-4467-B2B5-0A931CC81073}"/>
    <cellStyle name="Normal 9 13 2 2 3 3" xfId="20293" xr:uid="{714D2DB9-A81C-479B-AFB2-A2F13B4EC424}"/>
    <cellStyle name="Normal 9 13 2 2 4" xfId="6811" xr:uid="{00000000-0005-0000-0000-0000D21E0000}"/>
    <cellStyle name="Normal 9 13 2 2 4 2" xfId="14899" xr:uid="{1C95035B-B423-48A8-8BFA-07785FAC4D6C}"/>
    <cellStyle name="Normal 9 13 2 2 4 2 2" xfId="31075" xr:uid="{488407AD-8C57-403C-A6C8-ABD50A41E10C}"/>
    <cellStyle name="Normal 9 13 2 2 4 3" xfId="22987" xr:uid="{2A7AAF69-0052-43D3-A0C1-D2328F76483D}"/>
    <cellStyle name="Normal 9 13 2 2 5" xfId="9509" xr:uid="{56656138-164F-4E7E-8C39-B49E302F5B56}"/>
    <cellStyle name="Normal 9 13 2 2 5 2" xfId="25685" xr:uid="{F512591F-DD02-4B83-8340-450E74D9C577}"/>
    <cellStyle name="Normal 9 13 2 2 6" xfId="17597" xr:uid="{8E7905E4-65D8-444D-844B-80B8F9EE8B56}"/>
    <cellStyle name="Normal 9 13 2 3" xfId="2096" xr:uid="{00000000-0005-0000-0000-0000D31E0000}"/>
    <cellStyle name="Normal 9 13 2 3 2" xfId="4792" xr:uid="{00000000-0005-0000-0000-0000D41E0000}"/>
    <cellStyle name="Normal 9 13 2 3 2 2" xfId="12880" xr:uid="{6EC0632F-34C6-4292-9830-ED9D74A72E6E}"/>
    <cellStyle name="Normal 9 13 2 3 2 2 2" xfId="29056" xr:uid="{BD830372-724C-423D-940D-BFF36ACDC47A}"/>
    <cellStyle name="Normal 9 13 2 3 2 3" xfId="20968" xr:uid="{5224CB1B-8E37-4655-9141-7C02D5B55217}"/>
    <cellStyle name="Normal 9 13 2 3 3" xfId="7486" xr:uid="{00000000-0005-0000-0000-0000D51E0000}"/>
    <cellStyle name="Normal 9 13 2 3 3 2" xfId="15574" xr:uid="{7230CEE8-2DFE-412D-8772-17F0EC25D8BE}"/>
    <cellStyle name="Normal 9 13 2 3 3 2 2" xfId="31750" xr:uid="{18C4AE9D-FB91-4139-A826-C74EAEBCE6B4}"/>
    <cellStyle name="Normal 9 13 2 3 3 3" xfId="23662" xr:uid="{368B3C5F-0C6B-42CF-BE63-E5A993895CD5}"/>
    <cellStyle name="Normal 9 13 2 3 4" xfId="10184" xr:uid="{0272667E-8543-4489-B1B3-C29179F7F3FF}"/>
    <cellStyle name="Normal 9 13 2 3 4 2" xfId="26360" xr:uid="{957BB30C-0DFD-4EC2-B993-12324AA3EECE}"/>
    <cellStyle name="Normal 9 13 2 3 5" xfId="18272" xr:uid="{C8383F4E-E295-4B2A-8F3A-B1142F63A371}"/>
    <cellStyle name="Normal 9 13 2 4" xfId="3445" xr:uid="{00000000-0005-0000-0000-0000D61E0000}"/>
    <cellStyle name="Normal 9 13 2 4 2" xfId="11533" xr:uid="{6EB6B73B-3FC9-46A0-90F1-E3F09A309EE6}"/>
    <cellStyle name="Normal 9 13 2 4 2 2" xfId="27709" xr:uid="{7A74C00A-0131-4EFF-B004-2FFAB22603F9}"/>
    <cellStyle name="Normal 9 13 2 4 3" xfId="19621" xr:uid="{2D252D52-553A-4B7C-9343-ABDB262470E2}"/>
    <cellStyle name="Normal 9 13 2 5" xfId="6139" xr:uid="{00000000-0005-0000-0000-0000D71E0000}"/>
    <cellStyle name="Normal 9 13 2 5 2" xfId="14227" xr:uid="{B45445A6-F5B7-424E-ABA7-608208CB2664}"/>
    <cellStyle name="Normal 9 13 2 5 2 2" xfId="30403" xr:uid="{7FD5ECD2-A325-4C99-8C84-887931C10F30}"/>
    <cellStyle name="Normal 9 13 2 5 3" xfId="22315" xr:uid="{90BE8958-0D98-4012-8B41-FC42CECA1570}"/>
    <cellStyle name="Normal 9 13 2 6" xfId="8837" xr:uid="{7A0B3437-0AB9-467A-944C-E8EDDFAED00F}"/>
    <cellStyle name="Normal 9 13 2 6 2" xfId="25013" xr:uid="{30CC552C-6EF2-4E44-88A4-4216CE8077A6}"/>
    <cellStyle name="Normal 9 13 2 7" xfId="16925" xr:uid="{2B2C1B25-9228-4BC5-9741-BD8F16F053CF}"/>
    <cellStyle name="Normal 9 13 3" xfId="1084" xr:uid="{00000000-0005-0000-0000-0000D81E0000}"/>
    <cellStyle name="Normal 9 13 3 2" xfId="2432" xr:uid="{00000000-0005-0000-0000-0000D91E0000}"/>
    <cellStyle name="Normal 9 13 3 2 2" xfId="5128" xr:uid="{00000000-0005-0000-0000-0000DA1E0000}"/>
    <cellStyle name="Normal 9 13 3 2 2 2" xfId="13216" xr:uid="{DEB4DB26-A4E5-42A3-A923-0807AA155A8C}"/>
    <cellStyle name="Normal 9 13 3 2 2 2 2" xfId="29392" xr:uid="{398179C3-15B8-4889-9D04-516FB0383419}"/>
    <cellStyle name="Normal 9 13 3 2 2 3" xfId="21304" xr:uid="{76DD6A03-0D40-43CE-9DF2-BBA08874D8C5}"/>
    <cellStyle name="Normal 9 13 3 2 3" xfId="7822" xr:uid="{00000000-0005-0000-0000-0000DB1E0000}"/>
    <cellStyle name="Normal 9 13 3 2 3 2" xfId="15910" xr:uid="{D5E7697D-11CE-4450-9F5B-88E20FA73D86}"/>
    <cellStyle name="Normal 9 13 3 2 3 2 2" xfId="32086" xr:uid="{7174B357-04B5-41C1-B69F-D57EFA9D7F44}"/>
    <cellStyle name="Normal 9 13 3 2 3 3" xfId="23998" xr:uid="{331DA6C3-84D7-474D-8634-A3F788ABF235}"/>
    <cellStyle name="Normal 9 13 3 2 4" xfId="10520" xr:uid="{CA6B8C4B-44D4-4BEA-A27A-D91FD858117D}"/>
    <cellStyle name="Normal 9 13 3 2 4 2" xfId="26696" xr:uid="{8EFAF013-9C5A-49D3-83E3-8AE50334AF99}"/>
    <cellStyle name="Normal 9 13 3 2 5" xfId="18608" xr:uid="{E6334E54-EA03-44DB-93A6-3E6C9907A7A6}"/>
    <cellStyle name="Normal 9 13 3 3" xfId="3781" xr:uid="{00000000-0005-0000-0000-0000DC1E0000}"/>
    <cellStyle name="Normal 9 13 3 3 2" xfId="11869" xr:uid="{A14BFA3F-DB14-46AA-BE86-46F0DC6027C1}"/>
    <cellStyle name="Normal 9 13 3 3 2 2" xfId="28045" xr:uid="{9E12F67B-18A4-4666-89E0-AFAA00C5F5DA}"/>
    <cellStyle name="Normal 9 13 3 3 3" xfId="19957" xr:uid="{D9F29255-527D-410E-9346-6E77603A57EB}"/>
    <cellStyle name="Normal 9 13 3 4" xfId="6475" xr:uid="{00000000-0005-0000-0000-0000DD1E0000}"/>
    <cellStyle name="Normal 9 13 3 4 2" xfId="14563" xr:uid="{D9BF1C04-CF8C-4C13-9650-157A6B504F75}"/>
    <cellStyle name="Normal 9 13 3 4 2 2" xfId="30739" xr:uid="{9E6A8BC9-B0A5-406B-8CF1-D7F728C9742F}"/>
    <cellStyle name="Normal 9 13 3 4 3" xfId="22651" xr:uid="{2DA300F0-FE9B-43A8-8760-30D44674DBBC}"/>
    <cellStyle name="Normal 9 13 3 5" xfId="9173" xr:uid="{4E654164-698C-4589-AC71-3EBBB9E9EB85}"/>
    <cellStyle name="Normal 9 13 3 5 2" xfId="25349" xr:uid="{23B00E19-E2AA-4671-9993-2D09A67D9899}"/>
    <cellStyle name="Normal 9 13 3 6" xfId="17261" xr:uid="{91AF8827-4BF0-4359-98CF-425434EF8574}"/>
    <cellStyle name="Normal 9 13 4" xfId="1760" xr:uid="{00000000-0005-0000-0000-0000DE1E0000}"/>
    <cellStyle name="Normal 9 13 4 2" xfId="4456" xr:uid="{00000000-0005-0000-0000-0000DF1E0000}"/>
    <cellStyle name="Normal 9 13 4 2 2" xfId="12544" xr:uid="{01FDC000-5D1E-4390-915B-2AE6A4986B8C}"/>
    <cellStyle name="Normal 9 13 4 2 2 2" xfId="28720" xr:uid="{A2893DCD-3DB5-4843-A3E0-8EA14C127CAB}"/>
    <cellStyle name="Normal 9 13 4 2 3" xfId="20632" xr:uid="{A11692D2-8EBA-4D6D-87AE-01058148C88A}"/>
    <cellStyle name="Normal 9 13 4 3" xfId="7150" xr:uid="{00000000-0005-0000-0000-0000E01E0000}"/>
    <cellStyle name="Normal 9 13 4 3 2" xfId="15238" xr:uid="{5AADB63F-5D8F-4A8A-9AAB-4CC451079823}"/>
    <cellStyle name="Normal 9 13 4 3 2 2" xfId="31414" xr:uid="{D793B820-0B3D-4D25-A2F2-793FACDB267C}"/>
    <cellStyle name="Normal 9 13 4 3 3" xfId="23326" xr:uid="{BC62F6A3-E6E2-42E6-9A7F-39F24F5877B9}"/>
    <cellStyle name="Normal 9 13 4 4" xfId="9848" xr:uid="{794E8710-D6F1-4785-80CB-29FFF6D0544A}"/>
    <cellStyle name="Normal 9 13 4 4 2" xfId="26024" xr:uid="{3C3F652F-081F-4CCD-B2F4-25FFB6D6F660}"/>
    <cellStyle name="Normal 9 13 4 5" xfId="17936" xr:uid="{AAE22F06-5FC9-4BED-827D-A01769AF804A}"/>
    <cellStyle name="Normal 9 13 5" xfId="3109" xr:uid="{00000000-0005-0000-0000-0000E11E0000}"/>
    <cellStyle name="Normal 9 13 5 2" xfId="11197" xr:uid="{3B1C9772-6A4B-46B5-96A1-02B475803E65}"/>
    <cellStyle name="Normal 9 13 5 2 2" xfId="27373" xr:uid="{9B381EBC-10FE-46FA-B3ED-8D64B6AD0669}"/>
    <cellStyle name="Normal 9 13 5 3" xfId="19285" xr:uid="{40174208-0A04-41EF-8C39-01FCF93F21AD}"/>
    <cellStyle name="Normal 9 13 6" xfId="5803" xr:uid="{00000000-0005-0000-0000-0000E21E0000}"/>
    <cellStyle name="Normal 9 13 6 2" xfId="13891" xr:uid="{9BFF06EE-1B70-4EDE-9428-08B182176D98}"/>
    <cellStyle name="Normal 9 13 6 2 2" xfId="30067" xr:uid="{820044F9-4115-4272-B223-71A5FB68549F}"/>
    <cellStyle name="Normal 9 13 6 3" xfId="21979" xr:uid="{E67A1637-DA0F-47B5-8BE5-E7CBC2094829}"/>
    <cellStyle name="Normal 9 13 7" xfId="8501" xr:uid="{86F3DE4E-EB11-45C6-B8D1-6D439CDEA312}"/>
    <cellStyle name="Normal 9 13 7 2" xfId="24677" xr:uid="{0DDB2931-5901-4977-A950-6A3929E90E84}"/>
    <cellStyle name="Normal 9 13 8" xfId="16589" xr:uid="{CD74848B-9FED-41AA-814E-FC4F195078FB}"/>
    <cellStyle name="Normal 9 14" xfId="339" xr:uid="{00000000-0005-0000-0000-0000E31E0000}"/>
    <cellStyle name="Normal 9 14 2" xfId="696" xr:uid="{00000000-0005-0000-0000-0000E41E0000}"/>
    <cellStyle name="Normal 9 14 2 2" xfId="1371" xr:uid="{00000000-0005-0000-0000-0000E51E0000}"/>
    <cellStyle name="Normal 9 14 2 2 2" xfId="2719" xr:uid="{00000000-0005-0000-0000-0000E61E0000}"/>
    <cellStyle name="Normal 9 14 2 2 2 2" xfId="5415" xr:uid="{00000000-0005-0000-0000-0000E71E0000}"/>
    <cellStyle name="Normal 9 14 2 2 2 2 2" xfId="13503" xr:uid="{A08FA13B-C1B2-4916-A795-5FF697C479AB}"/>
    <cellStyle name="Normal 9 14 2 2 2 2 2 2" xfId="29679" xr:uid="{1CD6A19F-7B0A-42FA-A625-1FAFC20C5B67}"/>
    <cellStyle name="Normal 9 14 2 2 2 2 3" xfId="21591" xr:uid="{EA812B8A-B2EF-4AD6-8516-3DE79A866E09}"/>
    <cellStyle name="Normal 9 14 2 2 2 3" xfId="8109" xr:uid="{00000000-0005-0000-0000-0000E81E0000}"/>
    <cellStyle name="Normal 9 14 2 2 2 3 2" xfId="16197" xr:uid="{A267CC73-E951-45CB-988E-AA7FC7797868}"/>
    <cellStyle name="Normal 9 14 2 2 2 3 2 2" xfId="32373" xr:uid="{A6E0631B-2413-4D25-BC40-29716AEE9929}"/>
    <cellStyle name="Normal 9 14 2 2 2 3 3" xfId="24285" xr:uid="{FB527470-D652-406A-80C2-E2AF52E4386E}"/>
    <cellStyle name="Normal 9 14 2 2 2 4" xfId="10807" xr:uid="{D8260E4B-3D74-4ABE-9A4B-FE3ABD06FE26}"/>
    <cellStyle name="Normal 9 14 2 2 2 4 2" xfId="26983" xr:uid="{5337A7A0-FC84-4E8A-8647-BB0A2B3642C3}"/>
    <cellStyle name="Normal 9 14 2 2 2 5" xfId="18895" xr:uid="{2B6C3684-A4EB-4798-847F-9CB22458C9AA}"/>
    <cellStyle name="Normal 9 14 2 2 3" xfId="4068" xr:uid="{00000000-0005-0000-0000-0000E91E0000}"/>
    <cellStyle name="Normal 9 14 2 2 3 2" xfId="12156" xr:uid="{5E912BB0-96C9-467D-834B-2212A1A25FE9}"/>
    <cellStyle name="Normal 9 14 2 2 3 2 2" xfId="28332" xr:uid="{EF2209EE-3FE3-43A8-A1CF-E2954420D207}"/>
    <cellStyle name="Normal 9 14 2 2 3 3" xfId="20244" xr:uid="{762588A4-EFAC-4D23-B426-9A92072A75EA}"/>
    <cellStyle name="Normal 9 14 2 2 4" xfId="6762" xr:uid="{00000000-0005-0000-0000-0000EA1E0000}"/>
    <cellStyle name="Normal 9 14 2 2 4 2" xfId="14850" xr:uid="{A5E2C2ED-591A-4F14-B40E-1613753830E6}"/>
    <cellStyle name="Normal 9 14 2 2 4 2 2" xfId="31026" xr:uid="{DF2281B2-164B-49DF-950F-71E8C87ECD7B}"/>
    <cellStyle name="Normal 9 14 2 2 4 3" xfId="22938" xr:uid="{107DEC84-DEFF-4C0E-9D16-57FF3BFDE63A}"/>
    <cellStyle name="Normal 9 14 2 2 5" xfId="9460" xr:uid="{C28E30A2-45E3-4237-ACC7-91BF71CE8B40}"/>
    <cellStyle name="Normal 9 14 2 2 5 2" xfId="25636" xr:uid="{A6CE327B-E451-4CD4-AF72-00CCC786C64A}"/>
    <cellStyle name="Normal 9 14 2 2 6" xfId="17548" xr:uid="{E724FD26-D76C-4BB3-BFDE-9BBD94957A6D}"/>
    <cellStyle name="Normal 9 14 2 3" xfId="2047" xr:uid="{00000000-0005-0000-0000-0000EB1E0000}"/>
    <cellStyle name="Normal 9 14 2 3 2" xfId="4743" xr:uid="{00000000-0005-0000-0000-0000EC1E0000}"/>
    <cellStyle name="Normal 9 14 2 3 2 2" xfId="12831" xr:uid="{A228F7D4-C943-4096-9115-47149B9CBBF7}"/>
    <cellStyle name="Normal 9 14 2 3 2 2 2" xfId="29007" xr:uid="{E29B99CC-9432-4F4A-977B-ABEEDE68E623}"/>
    <cellStyle name="Normal 9 14 2 3 2 3" xfId="20919" xr:uid="{4C72512B-8EAF-43A8-8690-5C96D2357D2C}"/>
    <cellStyle name="Normal 9 14 2 3 3" xfId="7437" xr:uid="{00000000-0005-0000-0000-0000ED1E0000}"/>
    <cellStyle name="Normal 9 14 2 3 3 2" xfId="15525" xr:uid="{CED5D228-C2A6-4F56-A0D5-B4C2C231AAC4}"/>
    <cellStyle name="Normal 9 14 2 3 3 2 2" xfId="31701" xr:uid="{68D0673F-7F1A-42B0-8AD8-060A58A505D5}"/>
    <cellStyle name="Normal 9 14 2 3 3 3" xfId="23613" xr:uid="{E5E2BB89-27F5-4ED3-A376-D3EB1512EF6E}"/>
    <cellStyle name="Normal 9 14 2 3 4" xfId="10135" xr:uid="{5AEDA161-152B-4249-A180-0DA8574C40F4}"/>
    <cellStyle name="Normal 9 14 2 3 4 2" xfId="26311" xr:uid="{29C72807-B4B5-4DE3-97F1-5597A1FB9A9A}"/>
    <cellStyle name="Normal 9 14 2 3 5" xfId="18223" xr:uid="{F2182DDF-68AE-4AC1-AC81-5DC9EAB6E19E}"/>
    <cellStyle name="Normal 9 14 2 4" xfId="3396" xr:uid="{00000000-0005-0000-0000-0000EE1E0000}"/>
    <cellStyle name="Normal 9 14 2 4 2" xfId="11484" xr:uid="{18BE7648-8B57-4AE0-93E0-4E280D0A1EA8}"/>
    <cellStyle name="Normal 9 14 2 4 2 2" xfId="27660" xr:uid="{449FC861-C1D7-49AE-8202-915B2CA562AD}"/>
    <cellStyle name="Normal 9 14 2 4 3" xfId="19572" xr:uid="{5225A656-9EDC-4EC9-A10E-91BD1BF4C0C7}"/>
    <cellStyle name="Normal 9 14 2 5" xfId="6090" xr:uid="{00000000-0005-0000-0000-0000EF1E0000}"/>
    <cellStyle name="Normal 9 14 2 5 2" xfId="14178" xr:uid="{C4F86B64-BB13-4225-AE76-1E7E6C182618}"/>
    <cellStyle name="Normal 9 14 2 5 2 2" xfId="30354" xr:uid="{809B50E5-1661-449B-8C6D-E2BD38C49F54}"/>
    <cellStyle name="Normal 9 14 2 5 3" xfId="22266" xr:uid="{E364DA96-3F1A-4963-A2AA-C85BF6D4D01D}"/>
    <cellStyle name="Normal 9 14 2 6" xfId="8788" xr:uid="{30CC35B2-7FFA-416C-A7CC-430DC1469BF5}"/>
    <cellStyle name="Normal 9 14 2 6 2" xfId="24964" xr:uid="{F055A853-A5ED-4ACC-AA49-9BB48A4A611D}"/>
    <cellStyle name="Normal 9 14 2 7" xfId="16876" xr:uid="{E652F403-8D08-4C83-A9D6-9514520BF155}"/>
    <cellStyle name="Normal 9 14 3" xfId="1035" xr:uid="{00000000-0005-0000-0000-0000F01E0000}"/>
    <cellStyle name="Normal 9 14 3 2" xfId="2383" xr:uid="{00000000-0005-0000-0000-0000F11E0000}"/>
    <cellStyle name="Normal 9 14 3 2 2" xfId="5079" xr:uid="{00000000-0005-0000-0000-0000F21E0000}"/>
    <cellStyle name="Normal 9 14 3 2 2 2" xfId="13167" xr:uid="{ECA99747-DCC1-47B1-A85E-4ADAC5E8C004}"/>
    <cellStyle name="Normal 9 14 3 2 2 2 2" xfId="29343" xr:uid="{20A94B44-7292-4BE2-97AE-94FEDA4118FA}"/>
    <cellStyle name="Normal 9 14 3 2 2 3" xfId="21255" xr:uid="{28EB5E77-BF27-4481-9011-48B2EF5E1F6F}"/>
    <cellStyle name="Normal 9 14 3 2 3" xfId="7773" xr:uid="{00000000-0005-0000-0000-0000F31E0000}"/>
    <cellStyle name="Normal 9 14 3 2 3 2" xfId="15861" xr:uid="{B85A7E4C-66D2-47E9-BD02-63AA4A0B0234}"/>
    <cellStyle name="Normal 9 14 3 2 3 2 2" xfId="32037" xr:uid="{899304C6-A097-40CD-8FC1-B03F449B1D65}"/>
    <cellStyle name="Normal 9 14 3 2 3 3" xfId="23949" xr:uid="{C449E751-E0FD-4555-BB80-0B833C8A4D3F}"/>
    <cellStyle name="Normal 9 14 3 2 4" xfId="10471" xr:uid="{B11C4BAC-8C51-4CCC-AB67-381982CB86A3}"/>
    <cellStyle name="Normal 9 14 3 2 4 2" xfId="26647" xr:uid="{094AD0E6-85EF-4BD0-A69B-CE974C569AF5}"/>
    <cellStyle name="Normal 9 14 3 2 5" xfId="18559" xr:uid="{38DE4DC9-F87B-46EA-BA96-8825CF6537FC}"/>
    <cellStyle name="Normal 9 14 3 3" xfId="3732" xr:uid="{00000000-0005-0000-0000-0000F41E0000}"/>
    <cellStyle name="Normal 9 14 3 3 2" xfId="11820" xr:uid="{E9C9EC36-E970-478A-8D96-E7B38BD376B4}"/>
    <cellStyle name="Normal 9 14 3 3 2 2" xfId="27996" xr:uid="{485C1646-EEDB-4770-8A5F-B9DA07276EEB}"/>
    <cellStyle name="Normal 9 14 3 3 3" xfId="19908" xr:uid="{8256A107-1EC0-4CA1-A32C-590C74BE9DFB}"/>
    <cellStyle name="Normal 9 14 3 4" xfId="6426" xr:uid="{00000000-0005-0000-0000-0000F51E0000}"/>
    <cellStyle name="Normal 9 14 3 4 2" xfId="14514" xr:uid="{41603628-F39D-473B-B334-AE19BC5A0601}"/>
    <cellStyle name="Normal 9 14 3 4 2 2" xfId="30690" xr:uid="{B5BE5494-B87B-41E8-AA0D-62C738B3ADE4}"/>
    <cellStyle name="Normal 9 14 3 4 3" xfId="22602" xr:uid="{D70BAAD4-01DF-4D6F-BB71-39BE8D62A9B4}"/>
    <cellStyle name="Normal 9 14 3 5" xfId="9124" xr:uid="{13A54575-8128-42DD-8FC4-16B1EEE438AB}"/>
    <cellStyle name="Normal 9 14 3 5 2" xfId="25300" xr:uid="{38C4F8A6-D665-497E-A09C-8EC8F661E53C}"/>
    <cellStyle name="Normal 9 14 3 6" xfId="17212" xr:uid="{E2E2DAE1-E881-4F12-923A-176D21282C14}"/>
    <cellStyle name="Normal 9 14 4" xfId="1711" xr:uid="{00000000-0005-0000-0000-0000F61E0000}"/>
    <cellStyle name="Normal 9 14 4 2" xfId="4407" xr:uid="{00000000-0005-0000-0000-0000F71E0000}"/>
    <cellStyle name="Normal 9 14 4 2 2" xfId="12495" xr:uid="{0C61CF1C-01A4-4473-B036-BD628A183E82}"/>
    <cellStyle name="Normal 9 14 4 2 2 2" xfId="28671" xr:uid="{5E0C001D-CE3E-464F-9306-2D4693C34905}"/>
    <cellStyle name="Normal 9 14 4 2 3" xfId="20583" xr:uid="{1E0253B5-7F27-4DED-BE04-5FECEF371D46}"/>
    <cellStyle name="Normal 9 14 4 3" xfId="7101" xr:uid="{00000000-0005-0000-0000-0000F81E0000}"/>
    <cellStyle name="Normal 9 14 4 3 2" xfId="15189" xr:uid="{1EEA9782-52C6-4872-803E-357D725EE443}"/>
    <cellStyle name="Normal 9 14 4 3 2 2" xfId="31365" xr:uid="{1F517FC3-1F83-4108-8E00-7A5200092FDD}"/>
    <cellStyle name="Normal 9 14 4 3 3" xfId="23277" xr:uid="{FF441B1D-F659-42C5-B0AE-5DAF06B0086D}"/>
    <cellStyle name="Normal 9 14 4 4" xfId="9799" xr:uid="{BEE577C1-8D7B-458E-AD14-3978AE2A3F6F}"/>
    <cellStyle name="Normal 9 14 4 4 2" xfId="25975" xr:uid="{44207E02-C0EF-43F0-B1A4-1965CCA68341}"/>
    <cellStyle name="Normal 9 14 4 5" xfId="17887" xr:uid="{49BA2001-59DB-47C4-AB4F-15C4FC9A787F}"/>
    <cellStyle name="Normal 9 14 5" xfId="3060" xr:uid="{00000000-0005-0000-0000-0000F91E0000}"/>
    <cellStyle name="Normal 9 14 5 2" xfId="11148" xr:uid="{955C8C75-F66B-469A-8E6C-E5DE7C777BE9}"/>
    <cellStyle name="Normal 9 14 5 2 2" xfId="27324" xr:uid="{82B43543-32D1-4081-99A9-8392534AAAF3}"/>
    <cellStyle name="Normal 9 14 5 3" xfId="19236" xr:uid="{8EBA866F-9B37-4F5F-A9C7-0DEC602DE120}"/>
    <cellStyle name="Normal 9 14 6" xfId="5754" xr:uid="{00000000-0005-0000-0000-0000FA1E0000}"/>
    <cellStyle name="Normal 9 14 6 2" xfId="13842" xr:uid="{73CC44D0-504C-42C9-851A-E65F1EB2AB88}"/>
    <cellStyle name="Normal 9 14 6 2 2" xfId="30018" xr:uid="{B3A9B751-7B4A-4E4D-88DE-E316E7236C64}"/>
    <cellStyle name="Normal 9 14 6 3" xfId="21930" xr:uid="{7A46A433-99F1-43B4-9BD1-D5F8A569A76E}"/>
    <cellStyle name="Normal 9 14 7" xfId="8452" xr:uid="{A18F28CF-6ADD-451B-B2E1-0F25DB34DF56}"/>
    <cellStyle name="Normal 9 14 7 2" xfId="24628" xr:uid="{6D6043FF-3578-42ED-8816-E6AB3A217008}"/>
    <cellStyle name="Normal 9 14 8" xfId="16540" xr:uid="{066C4CC4-8751-40DA-9DCA-3896395ECCC1}"/>
    <cellStyle name="Normal 9 15" xfId="395" xr:uid="{00000000-0005-0000-0000-0000FB1E0000}"/>
    <cellStyle name="Normal 9 15 2" xfId="747" xr:uid="{00000000-0005-0000-0000-0000FC1E0000}"/>
    <cellStyle name="Normal 9 15 2 2" xfId="1422" xr:uid="{00000000-0005-0000-0000-0000FD1E0000}"/>
    <cellStyle name="Normal 9 15 2 2 2" xfId="2770" xr:uid="{00000000-0005-0000-0000-0000FE1E0000}"/>
    <cellStyle name="Normal 9 15 2 2 2 2" xfId="5466" xr:uid="{00000000-0005-0000-0000-0000FF1E0000}"/>
    <cellStyle name="Normal 9 15 2 2 2 2 2" xfId="13554" xr:uid="{99749E40-8E5A-4A9E-B30A-8A52B8CBCA0C}"/>
    <cellStyle name="Normal 9 15 2 2 2 2 2 2" xfId="29730" xr:uid="{E4157BDA-E81B-4B4C-AB2C-4583DDC2E333}"/>
    <cellStyle name="Normal 9 15 2 2 2 2 3" xfId="21642" xr:uid="{463D8AD7-DD29-4490-9A26-A78EB0924A23}"/>
    <cellStyle name="Normal 9 15 2 2 2 3" xfId="8160" xr:uid="{00000000-0005-0000-0000-0000001F0000}"/>
    <cellStyle name="Normal 9 15 2 2 2 3 2" xfId="16248" xr:uid="{AF82B555-A99E-4100-9814-4259617D3E67}"/>
    <cellStyle name="Normal 9 15 2 2 2 3 2 2" xfId="32424" xr:uid="{EF9C9E79-1475-4D36-A764-B7835F6295C9}"/>
    <cellStyle name="Normal 9 15 2 2 2 3 3" xfId="24336" xr:uid="{64C86310-D653-490D-B027-E3452A1ED010}"/>
    <cellStyle name="Normal 9 15 2 2 2 4" xfId="10858" xr:uid="{FA3AB03F-3B50-4CBC-8081-E7A431FC5967}"/>
    <cellStyle name="Normal 9 15 2 2 2 4 2" xfId="27034" xr:uid="{B559B41F-557A-4953-9481-0E22A451F840}"/>
    <cellStyle name="Normal 9 15 2 2 2 5" xfId="18946" xr:uid="{DE620EC3-CE61-453D-8982-B5710D8ACC9B}"/>
    <cellStyle name="Normal 9 15 2 2 3" xfId="4119" xr:uid="{00000000-0005-0000-0000-0000011F0000}"/>
    <cellStyle name="Normal 9 15 2 2 3 2" xfId="12207" xr:uid="{776B1924-36B9-41D4-AD66-C049F03A9B8C}"/>
    <cellStyle name="Normal 9 15 2 2 3 2 2" xfId="28383" xr:uid="{44E91E66-97DF-4F16-84C4-7C69CE3C885C}"/>
    <cellStyle name="Normal 9 15 2 2 3 3" xfId="20295" xr:uid="{0ED451D2-E65B-46F4-BF12-F8F71E5D678D}"/>
    <cellStyle name="Normal 9 15 2 2 4" xfId="6813" xr:uid="{00000000-0005-0000-0000-0000021F0000}"/>
    <cellStyle name="Normal 9 15 2 2 4 2" xfId="14901" xr:uid="{51C22FC1-3692-44DC-9B10-0929DF555565}"/>
    <cellStyle name="Normal 9 15 2 2 4 2 2" xfId="31077" xr:uid="{E12CE17A-50C4-48E4-8C16-A00AF2FB1FB9}"/>
    <cellStyle name="Normal 9 15 2 2 4 3" xfId="22989" xr:uid="{D696843D-1A33-42BB-983A-9884C249694D}"/>
    <cellStyle name="Normal 9 15 2 2 5" xfId="9511" xr:uid="{048D8CA4-075F-4C69-A8AC-5EE2426E35B7}"/>
    <cellStyle name="Normal 9 15 2 2 5 2" xfId="25687" xr:uid="{A12DD1B5-14CC-431F-8B8D-713086A2B4B6}"/>
    <cellStyle name="Normal 9 15 2 2 6" xfId="17599" xr:uid="{4244643B-16DF-4758-894D-1092789EBA9A}"/>
    <cellStyle name="Normal 9 15 2 3" xfId="2098" xr:uid="{00000000-0005-0000-0000-0000031F0000}"/>
    <cellStyle name="Normal 9 15 2 3 2" xfId="4794" xr:uid="{00000000-0005-0000-0000-0000041F0000}"/>
    <cellStyle name="Normal 9 15 2 3 2 2" xfId="12882" xr:uid="{7D02C92C-952A-4377-8238-3BD0A9E1CEC4}"/>
    <cellStyle name="Normal 9 15 2 3 2 2 2" xfId="29058" xr:uid="{6FB2BA3D-D720-44A0-B554-42D822977BC2}"/>
    <cellStyle name="Normal 9 15 2 3 2 3" xfId="20970" xr:uid="{8E584C40-11BD-4177-8D12-A6ABF4915C25}"/>
    <cellStyle name="Normal 9 15 2 3 3" xfId="7488" xr:uid="{00000000-0005-0000-0000-0000051F0000}"/>
    <cellStyle name="Normal 9 15 2 3 3 2" xfId="15576" xr:uid="{0D71DA9B-D41E-403E-B207-0863AE5B2AC6}"/>
    <cellStyle name="Normal 9 15 2 3 3 2 2" xfId="31752" xr:uid="{CF690040-B4A1-4E85-98BA-8D80069B0EC9}"/>
    <cellStyle name="Normal 9 15 2 3 3 3" xfId="23664" xr:uid="{C4EA8EC4-59D9-42C7-B5D8-A2652B9FAD90}"/>
    <cellStyle name="Normal 9 15 2 3 4" xfId="10186" xr:uid="{70F9E131-3E74-4019-9ECD-A47FA2F45593}"/>
    <cellStyle name="Normal 9 15 2 3 4 2" xfId="26362" xr:uid="{0CB07C21-13C2-4D9D-9347-CD32F4584733}"/>
    <cellStyle name="Normal 9 15 2 3 5" xfId="18274" xr:uid="{1230F950-BEAF-4C27-AF7C-2C22996DDF21}"/>
    <cellStyle name="Normal 9 15 2 4" xfId="3447" xr:uid="{00000000-0005-0000-0000-0000061F0000}"/>
    <cellStyle name="Normal 9 15 2 4 2" xfId="11535" xr:uid="{4408C0A7-0C8D-4D94-842D-0B8B6EE2293C}"/>
    <cellStyle name="Normal 9 15 2 4 2 2" xfId="27711" xr:uid="{83664730-63C1-4700-BBB3-7DCA87072968}"/>
    <cellStyle name="Normal 9 15 2 4 3" xfId="19623" xr:uid="{15A3CB1F-A6AA-4493-999A-27BE60C52836}"/>
    <cellStyle name="Normal 9 15 2 5" xfId="6141" xr:uid="{00000000-0005-0000-0000-0000071F0000}"/>
    <cellStyle name="Normal 9 15 2 5 2" xfId="14229" xr:uid="{7DD5CB8A-A175-46DC-BA61-BD76EB27CF35}"/>
    <cellStyle name="Normal 9 15 2 5 2 2" xfId="30405" xr:uid="{399A6884-17C0-4C72-93CB-22077B3191D4}"/>
    <cellStyle name="Normal 9 15 2 5 3" xfId="22317" xr:uid="{647BAC09-AB12-417B-985D-9C935A4286D5}"/>
    <cellStyle name="Normal 9 15 2 6" xfId="8839" xr:uid="{4DC28044-943F-4D48-9514-137BB6A62A9D}"/>
    <cellStyle name="Normal 9 15 2 6 2" xfId="25015" xr:uid="{F87F5F4C-FA25-425A-B2FA-E8BA5924E170}"/>
    <cellStyle name="Normal 9 15 2 7" xfId="16927" xr:uid="{89F17E4A-9098-4011-BAE4-763EF3D8BABB}"/>
    <cellStyle name="Normal 9 15 3" xfId="1086" xr:uid="{00000000-0005-0000-0000-0000081F0000}"/>
    <cellStyle name="Normal 9 15 3 2" xfId="2434" xr:uid="{00000000-0005-0000-0000-0000091F0000}"/>
    <cellStyle name="Normal 9 15 3 2 2" xfId="5130" xr:uid="{00000000-0005-0000-0000-00000A1F0000}"/>
    <cellStyle name="Normal 9 15 3 2 2 2" xfId="13218" xr:uid="{850C9A8A-ECEB-4207-A8D5-39D09E4B4039}"/>
    <cellStyle name="Normal 9 15 3 2 2 2 2" xfId="29394" xr:uid="{F5250279-8C1F-4D48-B7E0-BDFAFC6535F9}"/>
    <cellStyle name="Normal 9 15 3 2 2 3" xfId="21306" xr:uid="{E0A2980C-FB19-4337-822E-BE2D093F6E93}"/>
    <cellStyle name="Normal 9 15 3 2 3" xfId="7824" xr:uid="{00000000-0005-0000-0000-00000B1F0000}"/>
    <cellStyle name="Normal 9 15 3 2 3 2" xfId="15912" xr:uid="{B92BBED0-9364-4C84-93AE-FAD36C5CE3AA}"/>
    <cellStyle name="Normal 9 15 3 2 3 2 2" xfId="32088" xr:uid="{19501ABC-8903-4DFC-97B6-F7DA3A8A651C}"/>
    <cellStyle name="Normal 9 15 3 2 3 3" xfId="24000" xr:uid="{3BCC578F-5E74-4062-B501-BB0DD72991B7}"/>
    <cellStyle name="Normal 9 15 3 2 4" xfId="10522" xr:uid="{E7F0AFF6-45FF-428C-B0BC-1F189F24D7A3}"/>
    <cellStyle name="Normal 9 15 3 2 4 2" xfId="26698" xr:uid="{0C243B8D-7BD3-4FE3-8764-D7D4DFDA1D36}"/>
    <cellStyle name="Normal 9 15 3 2 5" xfId="18610" xr:uid="{E7807CCE-41F8-441F-8DD9-1A2FBA7A5CFA}"/>
    <cellStyle name="Normal 9 15 3 3" xfId="3783" xr:uid="{00000000-0005-0000-0000-00000C1F0000}"/>
    <cellStyle name="Normal 9 15 3 3 2" xfId="11871" xr:uid="{3819D09A-876E-49D4-B7DF-80D1DC0A1D80}"/>
    <cellStyle name="Normal 9 15 3 3 2 2" xfId="28047" xr:uid="{596D709C-4905-4599-8175-4CDDBFBED1AC}"/>
    <cellStyle name="Normal 9 15 3 3 3" xfId="19959" xr:uid="{1F8B04DE-A084-4C4A-A6B4-336AC3211133}"/>
    <cellStyle name="Normal 9 15 3 4" xfId="6477" xr:uid="{00000000-0005-0000-0000-00000D1F0000}"/>
    <cellStyle name="Normal 9 15 3 4 2" xfId="14565" xr:uid="{3CB9513D-89F5-401B-9C39-1E4E63F48C89}"/>
    <cellStyle name="Normal 9 15 3 4 2 2" xfId="30741" xr:uid="{9E8ADD79-0CF9-4E40-8D9C-6916FBE6BACC}"/>
    <cellStyle name="Normal 9 15 3 4 3" xfId="22653" xr:uid="{CBCD3606-8D6A-4236-82BB-7E4A6F33DB34}"/>
    <cellStyle name="Normal 9 15 3 5" xfId="9175" xr:uid="{0727BA18-5989-423B-969A-A059FE959284}"/>
    <cellStyle name="Normal 9 15 3 5 2" xfId="25351" xr:uid="{55C209D1-4A99-43EF-8F86-69A947DF5230}"/>
    <cellStyle name="Normal 9 15 3 6" xfId="17263" xr:uid="{D6F117DC-BCDB-4F8A-A869-1DE714C14733}"/>
    <cellStyle name="Normal 9 15 4" xfId="1762" xr:uid="{00000000-0005-0000-0000-00000E1F0000}"/>
    <cellStyle name="Normal 9 15 4 2" xfId="4458" xr:uid="{00000000-0005-0000-0000-00000F1F0000}"/>
    <cellStyle name="Normal 9 15 4 2 2" xfId="12546" xr:uid="{4CD81F71-068C-4A53-B263-84766B889B5F}"/>
    <cellStyle name="Normal 9 15 4 2 2 2" xfId="28722" xr:uid="{31B718A3-F361-4E92-AAC0-8332A7BF79C1}"/>
    <cellStyle name="Normal 9 15 4 2 3" xfId="20634" xr:uid="{6FD1672B-2AC1-4B53-9A4C-168F57087642}"/>
    <cellStyle name="Normal 9 15 4 3" xfId="7152" xr:uid="{00000000-0005-0000-0000-0000101F0000}"/>
    <cellStyle name="Normal 9 15 4 3 2" xfId="15240" xr:uid="{1B0952C5-A5D3-4579-9C06-54BD32A5E37C}"/>
    <cellStyle name="Normal 9 15 4 3 2 2" xfId="31416" xr:uid="{397F7059-ADD6-4C23-B228-87E799B5A8BE}"/>
    <cellStyle name="Normal 9 15 4 3 3" xfId="23328" xr:uid="{BE50FEDE-51B1-4156-9060-7CCB0BCA0FF5}"/>
    <cellStyle name="Normal 9 15 4 4" xfId="9850" xr:uid="{1D0A1681-99ED-4E47-B9BD-A16C3B73AF09}"/>
    <cellStyle name="Normal 9 15 4 4 2" xfId="26026" xr:uid="{EBA3AB52-AE2B-4B18-9CA3-635A6D3DDFAC}"/>
    <cellStyle name="Normal 9 15 4 5" xfId="17938" xr:uid="{87F780C0-D8FC-4FA2-810F-8B0493220177}"/>
    <cellStyle name="Normal 9 15 5" xfId="3111" xr:uid="{00000000-0005-0000-0000-0000111F0000}"/>
    <cellStyle name="Normal 9 15 5 2" xfId="11199" xr:uid="{C1F156AC-975B-45BF-A2B5-EC1BAA0E635B}"/>
    <cellStyle name="Normal 9 15 5 2 2" xfId="27375" xr:uid="{C55E7E7C-F03B-465B-A3DE-14077AB7E1CA}"/>
    <cellStyle name="Normal 9 15 5 3" xfId="19287" xr:uid="{44D7BE2C-CEED-4C9E-AFFE-8F3EE320605F}"/>
    <cellStyle name="Normal 9 15 6" xfId="5805" xr:uid="{00000000-0005-0000-0000-0000121F0000}"/>
    <cellStyle name="Normal 9 15 6 2" xfId="13893" xr:uid="{6735653E-7345-4B4C-8C8B-37CED2F5418C}"/>
    <cellStyle name="Normal 9 15 6 2 2" xfId="30069" xr:uid="{F6213B61-376A-44AF-94F1-56E7CFCABF34}"/>
    <cellStyle name="Normal 9 15 6 3" xfId="21981" xr:uid="{C5930DFF-FDCD-443A-B1C4-30E9FDFB82DE}"/>
    <cellStyle name="Normal 9 15 7" xfId="8503" xr:uid="{53104456-8456-405E-B4D5-0AD455D82254}"/>
    <cellStyle name="Normal 9 15 7 2" xfId="24679" xr:uid="{89F3DD7A-A463-41A1-8C1F-7850230FA19D}"/>
    <cellStyle name="Normal 9 15 8" xfId="16591" xr:uid="{7F9EA038-E94E-451D-B5B2-6B8522BF02D8}"/>
    <cellStyle name="Normal 9 16" xfId="386" xr:uid="{00000000-0005-0000-0000-0000131F0000}"/>
    <cellStyle name="Normal 9 16 2" xfId="738" xr:uid="{00000000-0005-0000-0000-0000141F0000}"/>
    <cellStyle name="Normal 9 16 2 2" xfId="1413" xr:uid="{00000000-0005-0000-0000-0000151F0000}"/>
    <cellStyle name="Normal 9 16 2 2 2" xfId="2761" xr:uid="{00000000-0005-0000-0000-0000161F0000}"/>
    <cellStyle name="Normal 9 16 2 2 2 2" xfId="5457" xr:uid="{00000000-0005-0000-0000-0000171F0000}"/>
    <cellStyle name="Normal 9 16 2 2 2 2 2" xfId="13545" xr:uid="{34B74D09-008D-454E-8296-D75B9AFB9728}"/>
    <cellStyle name="Normal 9 16 2 2 2 2 2 2" xfId="29721" xr:uid="{78AD5325-4ADC-44E3-BF69-1462EB17E8F2}"/>
    <cellStyle name="Normal 9 16 2 2 2 2 3" xfId="21633" xr:uid="{194895FE-C347-4C3A-A0D6-2471F5018C8E}"/>
    <cellStyle name="Normal 9 16 2 2 2 3" xfId="8151" xr:uid="{00000000-0005-0000-0000-0000181F0000}"/>
    <cellStyle name="Normal 9 16 2 2 2 3 2" xfId="16239" xr:uid="{D29E28E2-68FD-49C9-B773-1938EC2F82C3}"/>
    <cellStyle name="Normal 9 16 2 2 2 3 2 2" xfId="32415" xr:uid="{7663E51A-E6B9-4F05-A3A9-ACE38270591F}"/>
    <cellStyle name="Normal 9 16 2 2 2 3 3" xfId="24327" xr:uid="{F6EFA6EB-EB20-4704-871A-C9D2C55876D6}"/>
    <cellStyle name="Normal 9 16 2 2 2 4" xfId="10849" xr:uid="{51D383A5-7994-4F9C-A9CF-D70A90443706}"/>
    <cellStyle name="Normal 9 16 2 2 2 4 2" xfId="27025" xr:uid="{38526BD5-E914-451D-B70D-94F053162936}"/>
    <cellStyle name="Normal 9 16 2 2 2 5" xfId="18937" xr:uid="{22C1E56D-A9E1-4E78-9F08-F9711A1DE908}"/>
    <cellStyle name="Normal 9 16 2 2 3" xfId="4110" xr:uid="{00000000-0005-0000-0000-0000191F0000}"/>
    <cellStyle name="Normal 9 16 2 2 3 2" xfId="12198" xr:uid="{28831306-7554-494A-BBB9-A503E6DF2459}"/>
    <cellStyle name="Normal 9 16 2 2 3 2 2" xfId="28374" xr:uid="{65493BB0-1FAC-441D-821D-EBFE22CAEB36}"/>
    <cellStyle name="Normal 9 16 2 2 3 3" xfId="20286" xr:uid="{5A6181F3-C968-44A8-A8CF-F12DC520708B}"/>
    <cellStyle name="Normal 9 16 2 2 4" xfId="6804" xr:uid="{00000000-0005-0000-0000-00001A1F0000}"/>
    <cellStyle name="Normal 9 16 2 2 4 2" xfId="14892" xr:uid="{0E11E9ED-09BB-422D-8856-C8E75A81C035}"/>
    <cellStyle name="Normal 9 16 2 2 4 2 2" xfId="31068" xr:uid="{FC5BAF61-AD47-43FB-BE9B-3055B747AC1C}"/>
    <cellStyle name="Normal 9 16 2 2 4 3" xfId="22980" xr:uid="{B7CABC35-9F45-4CC6-A8D4-F158E043AA81}"/>
    <cellStyle name="Normal 9 16 2 2 5" xfId="9502" xr:uid="{2093A635-0D8B-4394-B8AD-AE3E6C75743F}"/>
    <cellStyle name="Normal 9 16 2 2 5 2" xfId="25678" xr:uid="{1618DF29-4970-49C9-8171-D4D2443FF259}"/>
    <cellStyle name="Normal 9 16 2 2 6" xfId="17590" xr:uid="{B09B3516-9FB1-4AC9-925B-995C050EEBB3}"/>
    <cellStyle name="Normal 9 16 2 3" xfId="2089" xr:uid="{00000000-0005-0000-0000-00001B1F0000}"/>
    <cellStyle name="Normal 9 16 2 3 2" xfId="4785" xr:uid="{00000000-0005-0000-0000-00001C1F0000}"/>
    <cellStyle name="Normal 9 16 2 3 2 2" xfId="12873" xr:uid="{EF61B77C-EEA5-4B76-B32B-545F6C4A2A56}"/>
    <cellStyle name="Normal 9 16 2 3 2 2 2" xfId="29049" xr:uid="{E393C4DB-FF00-47FA-834B-28085F45B356}"/>
    <cellStyle name="Normal 9 16 2 3 2 3" xfId="20961" xr:uid="{DB0CF9CE-D7F2-477F-88FF-1BC383CE0964}"/>
    <cellStyle name="Normal 9 16 2 3 3" xfId="7479" xr:uid="{00000000-0005-0000-0000-00001D1F0000}"/>
    <cellStyle name="Normal 9 16 2 3 3 2" xfId="15567" xr:uid="{FE6F4A33-FEEF-4E8C-A74F-59C3C5F36728}"/>
    <cellStyle name="Normal 9 16 2 3 3 2 2" xfId="31743" xr:uid="{115C150F-D770-4CBC-8D77-F740EDAC0303}"/>
    <cellStyle name="Normal 9 16 2 3 3 3" xfId="23655" xr:uid="{5B2B9FEC-F35C-420D-86D4-FA91F216718C}"/>
    <cellStyle name="Normal 9 16 2 3 4" xfId="10177" xr:uid="{92BBDDF2-9257-412D-8D45-BA0F6A6DB249}"/>
    <cellStyle name="Normal 9 16 2 3 4 2" xfId="26353" xr:uid="{14A64626-3EC6-4F07-BA14-C39EE66BFA28}"/>
    <cellStyle name="Normal 9 16 2 3 5" xfId="18265" xr:uid="{8C9CF8CD-7F19-4A48-9F54-AC08F7D31BAB}"/>
    <cellStyle name="Normal 9 16 2 4" xfId="3438" xr:uid="{00000000-0005-0000-0000-00001E1F0000}"/>
    <cellStyle name="Normal 9 16 2 4 2" xfId="11526" xr:uid="{CA97D71C-E042-4309-A9AA-19CB4485EA4A}"/>
    <cellStyle name="Normal 9 16 2 4 2 2" xfId="27702" xr:uid="{A3A70D52-1345-4564-914E-66868ED907D8}"/>
    <cellStyle name="Normal 9 16 2 4 3" xfId="19614" xr:uid="{0BF91A21-3C9C-43A2-90FC-DEBAC413F068}"/>
    <cellStyle name="Normal 9 16 2 5" xfId="6132" xr:uid="{00000000-0005-0000-0000-00001F1F0000}"/>
    <cellStyle name="Normal 9 16 2 5 2" xfId="14220" xr:uid="{8B1FCC9E-4950-4511-B772-DA9ECB24A6F6}"/>
    <cellStyle name="Normal 9 16 2 5 2 2" xfId="30396" xr:uid="{4ECDCA14-3825-475C-8011-BF7CD089D470}"/>
    <cellStyle name="Normal 9 16 2 5 3" xfId="22308" xr:uid="{5CF61FF5-9A3B-4100-8A4C-ADC23D2E1FDE}"/>
    <cellStyle name="Normal 9 16 2 6" xfId="8830" xr:uid="{7572A69F-FE5C-473F-8FBA-D43C995392F1}"/>
    <cellStyle name="Normal 9 16 2 6 2" xfId="25006" xr:uid="{9A885B16-96CD-4CF5-B6F4-9B648F4764A2}"/>
    <cellStyle name="Normal 9 16 2 7" xfId="16918" xr:uid="{CDC2DE1F-4068-447D-B5F0-24299C186D70}"/>
    <cellStyle name="Normal 9 16 3" xfId="1077" xr:uid="{00000000-0005-0000-0000-0000201F0000}"/>
    <cellStyle name="Normal 9 16 3 2" xfId="2425" xr:uid="{00000000-0005-0000-0000-0000211F0000}"/>
    <cellStyle name="Normal 9 16 3 2 2" xfId="5121" xr:uid="{00000000-0005-0000-0000-0000221F0000}"/>
    <cellStyle name="Normal 9 16 3 2 2 2" xfId="13209" xr:uid="{2D43C538-948B-4C72-A24C-07A9577BFD31}"/>
    <cellStyle name="Normal 9 16 3 2 2 2 2" xfId="29385" xr:uid="{753E8C22-EF00-4245-A832-8F043957C8DE}"/>
    <cellStyle name="Normal 9 16 3 2 2 3" xfId="21297" xr:uid="{4331E1E5-EF37-4436-9436-E6B3AA0D2D41}"/>
    <cellStyle name="Normal 9 16 3 2 3" xfId="7815" xr:uid="{00000000-0005-0000-0000-0000231F0000}"/>
    <cellStyle name="Normal 9 16 3 2 3 2" xfId="15903" xr:uid="{FE6BF846-15FC-4849-A8DE-34A47ABB5D1C}"/>
    <cellStyle name="Normal 9 16 3 2 3 2 2" xfId="32079" xr:uid="{13A41C0E-567A-4F20-8688-375677B1363E}"/>
    <cellStyle name="Normal 9 16 3 2 3 3" xfId="23991" xr:uid="{2769A5CF-27FD-4B73-A72E-757840DE87B1}"/>
    <cellStyle name="Normal 9 16 3 2 4" xfId="10513" xr:uid="{1D6A844F-49C5-4A27-900B-71F1B1831723}"/>
    <cellStyle name="Normal 9 16 3 2 4 2" xfId="26689" xr:uid="{835F7AA0-C210-442A-AE85-9F4BFA101132}"/>
    <cellStyle name="Normal 9 16 3 2 5" xfId="18601" xr:uid="{D897BA9B-B1C1-4F35-996B-E5B693363C56}"/>
    <cellStyle name="Normal 9 16 3 3" xfId="3774" xr:uid="{00000000-0005-0000-0000-0000241F0000}"/>
    <cellStyle name="Normal 9 16 3 3 2" xfId="11862" xr:uid="{24571239-2EFC-4791-BD62-890E471E51D0}"/>
    <cellStyle name="Normal 9 16 3 3 2 2" xfId="28038" xr:uid="{92F4B0A7-6FED-42BA-B787-EAE0A98C3C0F}"/>
    <cellStyle name="Normal 9 16 3 3 3" xfId="19950" xr:uid="{B45F4CA6-56FF-4018-A742-6D646828F4EC}"/>
    <cellStyle name="Normal 9 16 3 4" xfId="6468" xr:uid="{00000000-0005-0000-0000-0000251F0000}"/>
    <cellStyle name="Normal 9 16 3 4 2" xfId="14556" xr:uid="{435D5E4D-FF8F-4B4D-8C06-E1860D2A0915}"/>
    <cellStyle name="Normal 9 16 3 4 2 2" xfId="30732" xr:uid="{3040DE33-11CC-4355-A54D-4D89688A3761}"/>
    <cellStyle name="Normal 9 16 3 4 3" xfId="22644" xr:uid="{719A062D-A26D-42E1-A48C-C54B9AE4C6C9}"/>
    <cellStyle name="Normal 9 16 3 5" xfId="9166" xr:uid="{707C68DD-2BAF-4A13-A0D9-41047D84CC7D}"/>
    <cellStyle name="Normal 9 16 3 5 2" xfId="25342" xr:uid="{B9CB7B39-180D-48B5-9EF8-071FAED273FB}"/>
    <cellStyle name="Normal 9 16 3 6" xfId="17254" xr:uid="{83ECC56C-5DD2-44A1-B827-738F004E18ED}"/>
    <cellStyle name="Normal 9 16 4" xfId="1753" xr:uid="{00000000-0005-0000-0000-0000261F0000}"/>
    <cellStyle name="Normal 9 16 4 2" xfId="4449" xr:uid="{00000000-0005-0000-0000-0000271F0000}"/>
    <cellStyle name="Normal 9 16 4 2 2" xfId="12537" xr:uid="{7B4DA8A5-3D80-4D09-892A-F39E593B67BB}"/>
    <cellStyle name="Normal 9 16 4 2 2 2" xfId="28713" xr:uid="{22B01A07-7251-40D8-B953-C5A002253D87}"/>
    <cellStyle name="Normal 9 16 4 2 3" xfId="20625" xr:uid="{136CF3E0-CFCD-4206-A326-8F4594B26AB2}"/>
    <cellStyle name="Normal 9 16 4 3" xfId="7143" xr:uid="{00000000-0005-0000-0000-0000281F0000}"/>
    <cellStyle name="Normal 9 16 4 3 2" xfId="15231" xr:uid="{5DD70AE3-72CC-4B01-9301-A9FF99FD558D}"/>
    <cellStyle name="Normal 9 16 4 3 2 2" xfId="31407" xr:uid="{3C5D2CA6-6E06-4D39-838E-FDF03F78BE74}"/>
    <cellStyle name="Normal 9 16 4 3 3" xfId="23319" xr:uid="{1339A59B-C4C7-4770-A7DA-9B3B85601B6F}"/>
    <cellStyle name="Normal 9 16 4 4" xfId="9841" xr:uid="{1CB4B590-1CE4-40FF-B0CD-204947E13A2D}"/>
    <cellStyle name="Normal 9 16 4 4 2" xfId="26017" xr:uid="{72418BC8-90FB-436F-A625-2194DC227A57}"/>
    <cellStyle name="Normal 9 16 4 5" xfId="17929" xr:uid="{AC510F9A-9B89-4F1F-8456-E2A744A85E77}"/>
    <cellStyle name="Normal 9 16 5" xfId="3102" xr:uid="{00000000-0005-0000-0000-0000291F0000}"/>
    <cellStyle name="Normal 9 16 5 2" xfId="11190" xr:uid="{0E65D49E-76C1-47D3-A56A-C049306C0475}"/>
    <cellStyle name="Normal 9 16 5 2 2" xfId="27366" xr:uid="{09A5ED90-D557-417B-BC5E-27AA0814DAC1}"/>
    <cellStyle name="Normal 9 16 5 3" xfId="19278" xr:uid="{7D391BEE-9ED6-410F-AC82-EAB2EC831730}"/>
    <cellStyle name="Normal 9 16 6" xfId="5796" xr:uid="{00000000-0005-0000-0000-00002A1F0000}"/>
    <cellStyle name="Normal 9 16 6 2" xfId="13884" xr:uid="{12139135-5FEA-4697-ABE3-AD2AAFDB30C5}"/>
    <cellStyle name="Normal 9 16 6 2 2" xfId="30060" xr:uid="{E96CE707-01B3-4131-9EB6-443D4C8E60D8}"/>
    <cellStyle name="Normal 9 16 6 3" xfId="21972" xr:uid="{DCA1A2DD-8B2C-46AA-B5CD-02660CACFCC2}"/>
    <cellStyle name="Normal 9 16 7" xfId="8494" xr:uid="{484E9EE2-8B55-42ED-B947-F65299B8E261}"/>
    <cellStyle name="Normal 9 16 7 2" xfId="24670" xr:uid="{F00757BA-4675-421B-B361-84874E22E7EF}"/>
    <cellStyle name="Normal 9 16 8" xfId="16582" xr:uid="{31163E0B-F9A7-4951-A77C-DCDEEF0A96C5}"/>
    <cellStyle name="Normal 9 17" xfId="439" xr:uid="{00000000-0005-0000-0000-00002B1F0000}"/>
    <cellStyle name="Normal 9 17 2" xfId="1114" xr:uid="{00000000-0005-0000-0000-00002C1F0000}"/>
    <cellStyle name="Normal 9 17 2 2" xfId="2462" xr:uid="{00000000-0005-0000-0000-00002D1F0000}"/>
    <cellStyle name="Normal 9 17 2 2 2" xfId="5158" xr:uid="{00000000-0005-0000-0000-00002E1F0000}"/>
    <cellStyle name="Normal 9 17 2 2 2 2" xfId="13246" xr:uid="{3C1E54A2-181A-41C9-BC9D-F72D61B61DFE}"/>
    <cellStyle name="Normal 9 17 2 2 2 2 2" xfId="29422" xr:uid="{85950EAE-77FA-4B6B-BF3B-DA7D21697F2D}"/>
    <cellStyle name="Normal 9 17 2 2 2 3" xfId="21334" xr:uid="{F6CA1897-9878-4C60-9365-33AE6551F4E0}"/>
    <cellStyle name="Normal 9 17 2 2 3" xfId="7852" xr:uid="{00000000-0005-0000-0000-00002F1F0000}"/>
    <cellStyle name="Normal 9 17 2 2 3 2" xfId="15940" xr:uid="{B019D06A-9758-4015-ABCD-C097CC06FE9D}"/>
    <cellStyle name="Normal 9 17 2 2 3 2 2" xfId="32116" xr:uid="{C9A7C448-89DB-46ED-9CF1-02DAD6EB023B}"/>
    <cellStyle name="Normal 9 17 2 2 3 3" xfId="24028" xr:uid="{806D2821-E30C-4EAE-BE99-16E344ACD3CA}"/>
    <cellStyle name="Normal 9 17 2 2 4" xfId="10550" xr:uid="{3A651B6E-E7D6-491A-9667-A5CF85C1BD23}"/>
    <cellStyle name="Normal 9 17 2 2 4 2" xfId="26726" xr:uid="{9DEB04B2-D50D-4904-8824-BA252F5DA4C5}"/>
    <cellStyle name="Normal 9 17 2 2 5" xfId="18638" xr:uid="{BF18EEA4-D06A-4102-9467-1789D92A32CF}"/>
    <cellStyle name="Normal 9 17 2 3" xfId="3811" xr:uid="{00000000-0005-0000-0000-0000301F0000}"/>
    <cellStyle name="Normal 9 17 2 3 2" xfId="11899" xr:uid="{B8CB39B8-790A-43FF-B645-ABEA6ACB1976}"/>
    <cellStyle name="Normal 9 17 2 3 2 2" xfId="28075" xr:uid="{B576E7DB-256F-419D-983E-45F32A824396}"/>
    <cellStyle name="Normal 9 17 2 3 3" xfId="19987" xr:uid="{B208D6F8-3D06-47C2-90EE-1DE20E9526F5}"/>
    <cellStyle name="Normal 9 17 2 4" xfId="6505" xr:uid="{00000000-0005-0000-0000-0000311F0000}"/>
    <cellStyle name="Normal 9 17 2 4 2" xfId="14593" xr:uid="{AF16D76A-0B0F-4361-8ACF-1C3A145C382A}"/>
    <cellStyle name="Normal 9 17 2 4 2 2" xfId="30769" xr:uid="{07498412-9D79-4654-86B7-470A16BEE467}"/>
    <cellStyle name="Normal 9 17 2 4 3" xfId="22681" xr:uid="{F37B2764-FFB0-499F-AAC1-C64E9CBBBFE2}"/>
    <cellStyle name="Normal 9 17 2 5" xfId="9203" xr:uid="{4F696D5F-3E90-4649-85BA-762354E9DC51}"/>
    <cellStyle name="Normal 9 17 2 5 2" xfId="25379" xr:uid="{B965B0A0-4E0F-41F7-90F9-46D7196782B8}"/>
    <cellStyle name="Normal 9 17 2 6" xfId="17291" xr:uid="{10DE5D13-AE71-47D1-B61C-ED4E8554D9B4}"/>
    <cellStyle name="Normal 9 17 3" xfId="1790" xr:uid="{00000000-0005-0000-0000-0000321F0000}"/>
    <cellStyle name="Normal 9 17 3 2" xfId="4486" xr:uid="{00000000-0005-0000-0000-0000331F0000}"/>
    <cellStyle name="Normal 9 17 3 2 2" xfId="12574" xr:uid="{D6FB55BB-0223-4575-B175-9C67D290B7FB}"/>
    <cellStyle name="Normal 9 17 3 2 2 2" xfId="28750" xr:uid="{7AE99B4F-3852-4E0D-861A-F088E6311363}"/>
    <cellStyle name="Normal 9 17 3 2 3" xfId="20662" xr:uid="{A43936A2-F7F8-4413-92D9-43B8AEC2CEB6}"/>
    <cellStyle name="Normal 9 17 3 3" xfId="7180" xr:uid="{00000000-0005-0000-0000-0000341F0000}"/>
    <cellStyle name="Normal 9 17 3 3 2" xfId="15268" xr:uid="{2AF03E3E-E5A8-477A-AAC1-BC1E7387B8A6}"/>
    <cellStyle name="Normal 9 17 3 3 2 2" xfId="31444" xr:uid="{738A03A3-CEB4-4B71-9E3C-FDDCC6F97DD5}"/>
    <cellStyle name="Normal 9 17 3 3 3" xfId="23356" xr:uid="{2471DF19-13BB-42D9-8FEF-90A444B44895}"/>
    <cellStyle name="Normal 9 17 3 4" xfId="9878" xr:uid="{98ACBC41-362E-49EF-9F11-6861749B6903}"/>
    <cellStyle name="Normal 9 17 3 4 2" xfId="26054" xr:uid="{30B228C1-0B2F-4EFA-9A50-14F1B0D6BED8}"/>
    <cellStyle name="Normal 9 17 3 5" xfId="17966" xr:uid="{BED19C6F-5727-44AA-AF7E-9BBF4A018DDA}"/>
    <cellStyle name="Normal 9 17 4" xfId="3139" xr:uid="{00000000-0005-0000-0000-0000351F0000}"/>
    <cellStyle name="Normal 9 17 4 2" xfId="11227" xr:uid="{3B792BC3-117C-44F2-9392-D572A76454F6}"/>
    <cellStyle name="Normal 9 17 4 2 2" xfId="27403" xr:uid="{3D82E96A-836A-4B64-8ACE-9A211D075205}"/>
    <cellStyle name="Normal 9 17 4 3" xfId="19315" xr:uid="{A5FF691F-964F-4943-9B08-8666CAF439E0}"/>
    <cellStyle name="Normal 9 17 5" xfId="5833" xr:uid="{00000000-0005-0000-0000-0000361F0000}"/>
    <cellStyle name="Normal 9 17 5 2" xfId="13921" xr:uid="{B5113274-A188-48C6-A823-3067A2A7D1A4}"/>
    <cellStyle name="Normal 9 17 5 2 2" xfId="30097" xr:uid="{D1E27145-63D0-4EEE-958F-DDD9E50CCA02}"/>
    <cellStyle name="Normal 9 17 5 3" xfId="22009" xr:uid="{8B187343-8C8E-4546-A95C-2DF02DA221D9}"/>
    <cellStyle name="Normal 9 17 6" xfId="8531" xr:uid="{5BE3885A-9CEE-4D81-B99B-47D854AAA3F2}"/>
    <cellStyle name="Normal 9 17 6 2" xfId="24707" xr:uid="{0A21F343-37CF-4154-A147-EF9ED72B41DB}"/>
    <cellStyle name="Normal 9 17 7" xfId="16619" xr:uid="{65B82C3D-BB08-4951-B178-396FFF1B795A}"/>
    <cellStyle name="Normal 9 18" xfId="778" xr:uid="{00000000-0005-0000-0000-0000371F0000}"/>
    <cellStyle name="Normal 9 18 2" xfId="2126" xr:uid="{00000000-0005-0000-0000-0000381F0000}"/>
    <cellStyle name="Normal 9 18 2 2" xfId="4822" xr:uid="{00000000-0005-0000-0000-0000391F0000}"/>
    <cellStyle name="Normal 9 18 2 2 2" xfId="12910" xr:uid="{A63D7E45-82DB-4AF6-BAFF-785C2B4079A0}"/>
    <cellStyle name="Normal 9 18 2 2 2 2" xfId="29086" xr:uid="{2540255F-0448-4C0D-B9A8-349F06D17964}"/>
    <cellStyle name="Normal 9 18 2 2 3" xfId="20998" xr:uid="{0A730E35-797F-4332-BEEB-1CA631D4ABA2}"/>
    <cellStyle name="Normal 9 18 2 3" xfId="7516" xr:uid="{00000000-0005-0000-0000-00003A1F0000}"/>
    <cellStyle name="Normal 9 18 2 3 2" xfId="15604" xr:uid="{633F7DF5-2E90-48F6-89C3-AEFADADB5702}"/>
    <cellStyle name="Normal 9 18 2 3 2 2" xfId="31780" xr:uid="{AE539B3C-FA1C-48EB-8D8F-FD112DD95E14}"/>
    <cellStyle name="Normal 9 18 2 3 3" xfId="23692" xr:uid="{DFE97AE7-A880-4EC5-B9A4-8D789F68D111}"/>
    <cellStyle name="Normal 9 18 2 4" xfId="10214" xr:uid="{1C7565F7-F7D7-46DE-BEEC-09D9BC4C3714}"/>
    <cellStyle name="Normal 9 18 2 4 2" xfId="26390" xr:uid="{9D002711-DF82-4F5E-B9F0-168BAF1563BA}"/>
    <cellStyle name="Normal 9 18 2 5" xfId="18302" xr:uid="{BD78EBEC-C450-42CA-B1FA-61C0F1544350}"/>
    <cellStyle name="Normal 9 18 3" xfId="3475" xr:uid="{00000000-0005-0000-0000-00003B1F0000}"/>
    <cellStyle name="Normal 9 18 3 2" xfId="11563" xr:uid="{26119684-A6AB-451A-9679-A26AD3B2889A}"/>
    <cellStyle name="Normal 9 18 3 2 2" xfId="27739" xr:uid="{E96E2E41-0DB0-4768-8609-FAA2FAAE4BD2}"/>
    <cellStyle name="Normal 9 18 3 3" xfId="19651" xr:uid="{7B8AD7DC-E9A7-4F06-BED1-EB9BF900792C}"/>
    <cellStyle name="Normal 9 18 4" xfId="6169" xr:uid="{00000000-0005-0000-0000-00003C1F0000}"/>
    <cellStyle name="Normal 9 18 4 2" xfId="14257" xr:uid="{65A0D90A-8416-460E-830B-2A142D12F5CF}"/>
    <cellStyle name="Normal 9 18 4 2 2" xfId="30433" xr:uid="{FF5708B4-AE50-49AD-895D-B35EBDEC016E}"/>
    <cellStyle name="Normal 9 18 4 3" xfId="22345" xr:uid="{FD32B352-A409-4EBA-B421-7E9D94320231}"/>
    <cellStyle name="Normal 9 18 5" xfId="8867" xr:uid="{6E71F765-805E-495F-8646-4BEF13B3D80C}"/>
    <cellStyle name="Normal 9 18 5 2" xfId="25043" xr:uid="{06F77ED4-B113-45A1-8E27-49049AC96E5F}"/>
    <cellStyle name="Normal 9 18 6" xfId="16955" xr:uid="{DFB975DC-3955-4161-B063-EF23E437ADF7}"/>
    <cellStyle name="Normal 9 19" xfId="1454" xr:uid="{00000000-0005-0000-0000-00003D1F0000}"/>
    <cellStyle name="Normal 9 19 2" xfId="4150" xr:uid="{00000000-0005-0000-0000-00003E1F0000}"/>
    <cellStyle name="Normal 9 19 2 2" xfId="12238" xr:uid="{A4BEBD0A-7035-49C8-B186-9895E5DCBF08}"/>
    <cellStyle name="Normal 9 19 2 2 2" xfId="28414" xr:uid="{B45A11BD-C84E-47C8-8F49-892CDE121D80}"/>
    <cellStyle name="Normal 9 19 2 3" xfId="20326" xr:uid="{0CA38B72-686D-481A-B4EA-440A2C24B99D}"/>
    <cellStyle name="Normal 9 19 3" xfId="6844" xr:uid="{00000000-0005-0000-0000-00003F1F0000}"/>
    <cellStyle name="Normal 9 19 3 2" xfId="14932" xr:uid="{24D5BBD7-A327-4B6A-9A9F-A2D64592FD85}"/>
    <cellStyle name="Normal 9 19 3 2 2" xfId="31108" xr:uid="{C8381258-6371-4B76-BAAC-7941ECA84F1E}"/>
    <cellStyle name="Normal 9 19 3 3" xfId="23020" xr:uid="{69E52B17-8F39-4925-9765-97AF344E2B58}"/>
    <cellStyle name="Normal 9 19 4" xfId="9542" xr:uid="{FACB242E-0CF7-4AB5-B1FF-85BFF7AF3EF9}"/>
    <cellStyle name="Normal 9 19 4 2" xfId="25718" xr:uid="{626A90F5-1EFA-4D45-8A02-0A5088B00546}"/>
    <cellStyle name="Normal 9 19 5" xfId="17630" xr:uid="{60DBE067-3849-4C30-BC3B-2A8E70DE28F5}"/>
    <cellStyle name="Normal 9 2" xfId="66" xr:uid="{00000000-0005-0000-0000-0000401F0000}"/>
    <cellStyle name="Normal 9 2 2" xfId="472" xr:uid="{00000000-0005-0000-0000-0000411F0000}"/>
    <cellStyle name="Normal 9 2 2 2" xfId="1147" xr:uid="{00000000-0005-0000-0000-0000421F0000}"/>
    <cellStyle name="Normal 9 2 2 2 2" xfId="2495" xr:uid="{00000000-0005-0000-0000-0000431F0000}"/>
    <cellStyle name="Normal 9 2 2 2 2 2" xfId="5191" xr:uid="{00000000-0005-0000-0000-0000441F0000}"/>
    <cellStyle name="Normal 9 2 2 2 2 2 2" xfId="13279" xr:uid="{FF1DAD52-56FE-4557-8ABD-BC3A93A38316}"/>
    <cellStyle name="Normal 9 2 2 2 2 2 2 2" xfId="29455" xr:uid="{7F19EDF1-0D43-4162-B3AE-ED30C4481303}"/>
    <cellStyle name="Normal 9 2 2 2 2 2 3" xfId="21367" xr:uid="{FB3E9E81-F303-47F8-A4A3-3610591FE2CF}"/>
    <cellStyle name="Normal 9 2 2 2 2 3" xfId="7885" xr:uid="{00000000-0005-0000-0000-0000451F0000}"/>
    <cellStyle name="Normal 9 2 2 2 2 3 2" xfId="15973" xr:uid="{1863B941-770A-4551-8247-E9E14BDF9FB2}"/>
    <cellStyle name="Normal 9 2 2 2 2 3 2 2" xfId="32149" xr:uid="{A2AAB1AA-7F7E-4BAD-A1A8-6282B1E116BC}"/>
    <cellStyle name="Normal 9 2 2 2 2 3 3" xfId="24061" xr:uid="{64E12849-8F42-45B1-A94D-C65FC4E4B8C4}"/>
    <cellStyle name="Normal 9 2 2 2 2 4" xfId="10583" xr:uid="{B2E7799F-EFDA-4E95-83DA-79384A5BB6BF}"/>
    <cellStyle name="Normal 9 2 2 2 2 4 2" xfId="26759" xr:uid="{8B601DF1-997C-4661-AC21-2E839D2F2B4D}"/>
    <cellStyle name="Normal 9 2 2 2 2 5" xfId="18671" xr:uid="{32671C5C-75A4-450F-9930-FF921A3ACFA3}"/>
    <cellStyle name="Normal 9 2 2 2 3" xfId="3844" xr:uid="{00000000-0005-0000-0000-0000461F0000}"/>
    <cellStyle name="Normal 9 2 2 2 3 2" xfId="11932" xr:uid="{5CEC0C2A-9779-45F7-8B39-0C150A2EBDB0}"/>
    <cellStyle name="Normal 9 2 2 2 3 2 2" xfId="28108" xr:uid="{E0C8915E-5E63-4ADE-9327-33F80EB48933}"/>
    <cellStyle name="Normal 9 2 2 2 3 3" xfId="20020" xr:uid="{E28E5A35-B609-4CC6-9C17-A22D825C93C8}"/>
    <cellStyle name="Normal 9 2 2 2 4" xfId="6538" xr:uid="{00000000-0005-0000-0000-0000471F0000}"/>
    <cellStyle name="Normal 9 2 2 2 4 2" xfId="14626" xr:uid="{4A782237-AAB5-4D24-8472-FFECCB0B80CC}"/>
    <cellStyle name="Normal 9 2 2 2 4 2 2" xfId="30802" xr:uid="{A13C326F-E489-412A-AD1E-6AF2F930551A}"/>
    <cellStyle name="Normal 9 2 2 2 4 3" xfId="22714" xr:uid="{3C381061-EE3A-4F87-BF06-53C0DAA345AB}"/>
    <cellStyle name="Normal 9 2 2 2 5" xfId="9236" xr:uid="{2961C592-7D90-4B9C-94EA-0632EF8690A9}"/>
    <cellStyle name="Normal 9 2 2 2 5 2" xfId="25412" xr:uid="{0DEF9ED4-BDB6-4E5A-A5BD-DAD0112CF790}"/>
    <cellStyle name="Normal 9 2 2 2 6" xfId="17324" xr:uid="{AD857302-5455-43D6-A320-2E60778B4BB0}"/>
    <cellStyle name="Normal 9 2 2 3" xfId="1823" xr:uid="{00000000-0005-0000-0000-0000481F0000}"/>
    <cellStyle name="Normal 9 2 2 3 2" xfId="4519" xr:uid="{00000000-0005-0000-0000-0000491F0000}"/>
    <cellStyle name="Normal 9 2 2 3 2 2" xfId="12607" xr:uid="{B5D8159F-2C0F-4F86-8C46-89C3022539C0}"/>
    <cellStyle name="Normal 9 2 2 3 2 2 2" xfId="28783" xr:uid="{564E3434-E637-4D56-8A9F-C62547906C97}"/>
    <cellStyle name="Normal 9 2 2 3 2 3" xfId="20695" xr:uid="{C0674E78-1744-442C-88D3-9DE48857DF38}"/>
    <cellStyle name="Normal 9 2 2 3 3" xfId="7213" xr:uid="{00000000-0005-0000-0000-00004A1F0000}"/>
    <cellStyle name="Normal 9 2 2 3 3 2" xfId="15301" xr:uid="{E556CC20-090B-429E-9746-C242C404C239}"/>
    <cellStyle name="Normal 9 2 2 3 3 2 2" xfId="31477" xr:uid="{06706179-6305-4551-BEF0-F9A4B7479BD5}"/>
    <cellStyle name="Normal 9 2 2 3 3 3" xfId="23389" xr:uid="{B3DA58C1-AABB-4653-ACDA-16F9BD21115D}"/>
    <cellStyle name="Normal 9 2 2 3 4" xfId="9911" xr:uid="{C1E339C0-501B-4310-AFFC-0BA84A128345}"/>
    <cellStyle name="Normal 9 2 2 3 4 2" xfId="26087" xr:uid="{5834B542-AC1B-4709-A425-F3A6DBD2E6A9}"/>
    <cellStyle name="Normal 9 2 2 3 5" xfId="17999" xr:uid="{8BD611AE-EA09-47A9-AD58-1B0A08D3F403}"/>
    <cellStyle name="Normal 9 2 2 4" xfId="3172" xr:uid="{00000000-0005-0000-0000-00004B1F0000}"/>
    <cellStyle name="Normal 9 2 2 4 2" xfId="11260" xr:uid="{FF1CE10A-C7C9-400C-A0A5-F1183270B9CC}"/>
    <cellStyle name="Normal 9 2 2 4 2 2" xfId="27436" xr:uid="{3B242EFF-C350-43C7-984A-9FF05D4B82F3}"/>
    <cellStyle name="Normal 9 2 2 4 3" xfId="19348" xr:uid="{F70547B3-8B78-4641-98D7-270EB6F64E95}"/>
    <cellStyle name="Normal 9 2 2 5" xfId="5866" xr:uid="{00000000-0005-0000-0000-00004C1F0000}"/>
    <cellStyle name="Normal 9 2 2 5 2" xfId="13954" xr:uid="{395805BE-1D62-439C-86C9-5039909CC0BC}"/>
    <cellStyle name="Normal 9 2 2 5 2 2" xfId="30130" xr:uid="{834CCABC-0716-480B-80A1-8CE119419777}"/>
    <cellStyle name="Normal 9 2 2 5 3" xfId="22042" xr:uid="{747B2A8A-876F-4090-950F-451C9B258262}"/>
    <cellStyle name="Normal 9 2 2 6" xfId="8564" xr:uid="{252BB4F8-7CBB-4206-A017-2A6ADFDB6F53}"/>
    <cellStyle name="Normal 9 2 2 6 2" xfId="24740" xr:uid="{FD95877B-FA4E-42DF-AAD6-6949F5D139BD}"/>
    <cellStyle name="Normal 9 2 2 7" xfId="16652" xr:uid="{49F05DA8-682B-49C4-A493-0328F3F82033}"/>
    <cellStyle name="Normal 9 2 3" xfId="811" xr:uid="{00000000-0005-0000-0000-00004D1F0000}"/>
    <cellStyle name="Normal 9 2 3 2" xfId="2159" xr:uid="{00000000-0005-0000-0000-00004E1F0000}"/>
    <cellStyle name="Normal 9 2 3 2 2" xfId="4855" xr:uid="{00000000-0005-0000-0000-00004F1F0000}"/>
    <cellStyle name="Normal 9 2 3 2 2 2" xfId="12943" xr:uid="{33875CD2-6348-4A54-9A32-0A7813BA0913}"/>
    <cellStyle name="Normal 9 2 3 2 2 2 2" xfId="29119" xr:uid="{94DB5D49-FF97-4971-A711-FB32BEB58EA5}"/>
    <cellStyle name="Normal 9 2 3 2 2 3" xfId="21031" xr:uid="{B8276233-8999-4511-9202-9E110293F821}"/>
    <cellStyle name="Normal 9 2 3 2 3" xfId="7549" xr:uid="{00000000-0005-0000-0000-0000501F0000}"/>
    <cellStyle name="Normal 9 2 3 2 3 2" xfId="15637" xr:uid="{01BF7CB3-D2F7-4D13-9FA2-A2097E854C0D}"/>
    <cellStyle name="Normal 9 2 3 2 3 2 2" xfId="31813" xr:uid="{66214E3B-5AF4-4CCA-A3D1-2A190CD8095F}"/>
    <cellStyle name="Normal 9 2 3 2 3 3" xfId="23725" xr:uid="{D4DA8CDF-938F-48DC-8481-98F974BF0EE3}"/>
    <cellStyle name="Normal 9 2 3 2 4" xfId="10247" xr:uid="{7B3D8EC5-B123-47B1-B92D-F77DE28C6C6A}"/>
    <cellStyle name="Normal 9 2 3 2 4 2" xfId="26423" xr:uid="{57BB263C-B8F9-41D3-AE0E-A176A75D9C39}"/>
    <cellStyle name="Normal 9 2 3 2 5" xfId="18335" xr:uid="{96246512-9454-4A86-9363-0EA3A112F4E0}"/>
    <cellStyle name="Normal 9 2 3 3" xfId="3508" xr:uid="{00000000-0005-0000-0000-0000511F0000}"/>
    <cellStyle name="Normal 9 2 3 3 2" xfId="11596" xr:uid="{AB328713-FB2D-4E24-978B-5B0CDE2B18C0}"/>
    <cellStyle name="Normal 9 2 3 3 2 2" xfId="27772" xr:uid="{31B2A2E5-0286-48D5-A9FD-9F5359466BC9}"/>
    <cellStyle name="Normal 9 2 3 3 3" xfId="19684" xr:uid="{B949E9BF-74E7-4822-8156-075E4CB09775}"/>
    <cellStyle name="Normal 9 2 3 4" xfId="6202" xr:uid="{00000000-0005-0000-0000-0000521F0000}"/>
    <cellStyle name="Normal 9 2 3 4 2" xfId="14290" xr:uid="{8B9EDDB3-8D68-4E36-87B3-7B893C4EF9CF}"/>
    <cellStyle name="Normal 9 2 3 4 2 2" xfId="30466" xr:uid="{E56FB336-F49D-40A2-81EB-B5182FF24A6B}"/>
    <cellStyle name="Normal 9 2 3 4 3" xfId="22378" xr:uid="{E51955CB-24AA-4D1B-A674-FE055C189AAC}"/>
    <cellStyle name="Normal 9 2 3 5" xfId="8900" xr:uid="{EDA0BCC0-555E-4615-B9A6-5E3AD0F62C69}"/>
    <cellStyle name="Normal 9 2 3 5 2" xfId="25076" xr:uid="{090C93FC-678F-4125-8B44-255CFA20C7CA}"/>
    <cellStyle name="Normal 9 2 3 6" xfId="16988" xr:uid="{14BB2BC2-29FD-4F24-8EFD-945E1C2FF857}"/>
    <cellStyle name="Normal 9 2 4" xfId="1487" xr:uid="{00000000-0005-0000-0000-0000531F0000}"/>
    <cellStyle name="Normal 9 2 4 2" xfId="4183" xr:uid="{00000000-0005-0000-0000-0000541F0000}"/>
    <cellStyle name="Normal 9 2 4 2 2" xfId="12271" xr:uid="{F2912B70-C583-4783-89B4-AEA62F254737}"/>
    <cellStyle name="Normal 9 2 4 2 2 2" xfId="28447" xr:uid="{8F02B832-E590-4BED-82FA-093D5F4BAEE4}"/>
    <cellStyle name="Normal 9 2 4 2 3" xfId="20359" xr:uid="{C30872E3-E0A1-4840-AF80-13FC77254909}"/>
    <cellStyle name="Normal 9 2 4 3" xfId="6877" xr:uid="{00000000-0005-0000-0000-0000551F0000}"/>
    <cellStyle name="Normal 9 2 4 3 2" xfId="14965" xr:uid="{D452572F-A7A8-458B-A472-DCFBBC2A3719}"/>
    <cellStyle name="Normal 9 2 4 3 2 2" xfId="31141" xr:uid="{1C8B292F-A53E-4343-90AB-5E70CF8F53D8}"/>
    <cellStyle name="Normal 9 2 4 3 3" xfId="23053" xr:uid="{64EA9B90-DA1C-4607-93E0-B5DF477877FE}"/>
    <cellStyle name="Normal 9 2 4 4" xfId="9575" xr:uid="{A842FF81-B894-459F-ACD1-F5C3DCCE6D11}"/>
    <cellStyle name="Normal 9 2 4 4 2" xfId="25751" xr:uid="{C545E61B-42B3-4F59-AD53-BCDB09906B85}"/>
    <cellStyle name="Normal 9 2 4 5" xfId="17663" xr:uid="{9F60A85B-FD43-43EA-A6F5-8A652F48A7C4}"/>
    <cellStyle name="Normal 9 2 5" xfId="2836" xr:uid="{00000000-0005-0000-0000-0000561F0000}"/>
    <cellStyle name="Normal 9 2 5 2" xfId="10924" xr:uid="{91C6D159-D1B9-4DF5-8023-1D3935D5A70B}"/>
    <cellStyle name="Normal 9 2 5 2 2" xfId="27100" xr:uid="{68EB4F0E-5233-4496-80E9-EC3A1E0505A9}"/>
    <cellStyle name="Normal 9 2 5 3" xfId="19012" xr:uid="{6A992E09-C711-47A9-A0CD-FF32F6BB0C26}"/>
    <cellStyle name="Normal 9 2 6" xfId="5530" xr:uid="{00000000-0005-0000-0000-0000571F0000}"/>
    <cellStyle name="Normal 9 2 6 2" xfId="13618" xr:uid="{D4A2AC5F-421A-4CF9-BE3B-658498FCDD28}"/>
    <cellStyle name="Normal 9 2 6 2 2" xfId="29794" xr:uid="{E9304D37-B75D-4DB2-A443-938FC032AE6D}"/>
    <cellStyle name="Normal 9 2 6 3" xfId="21706" xr:uid="{C414092A-6FC6-4E25-869D-89A760D269CE}"/>
    <cellStyle name="Normal 9 2 7" xfId="8228" xr:uid="{0FA1C86A-C447-431A-9B29-63223945F2CF}"/>
    <cellStyle name="Normal 9 2 7 2" xfId="24404" xr:uid="{0F708667-91A8-478D-BCAB-425AD7FED999}"/>
    <cellStyle name="Normal 9 2 8" xfId="16316" xr:uid="{9F39F991-1D49-4CB8-A5A6-9860694288B7}"/>
    <cellStyle name="Normal 9 20" xfId="2803" xr:uid="{00000000-0005-0000-0000-0000581F0000}"/>
    <cellStyle name="Normal 9 20 2" xfId="10891" xr:uid="{79E23007-9008-4CF8-B6EE-78987CDD5014}"/>
    <cellStyle name="Normal 9 20 2 2" xfId="27067" xr:uid="{8ACD3C7C-8D03-4DBE-B28E-F58A3C822A04}"/>
    <cellStyle name="Normal 9 20 3" xfId="18979" xr:uid="{3F6F5B67-B2B8-4DE8-B647-5A2AC7CA2B2D}"/>
    <cellStyle name="Normal 9 21" xfId="5497" xr:uid="{00000000-0005-0000-0000-0000591F0000}"/>
    <cellStyle name="Normal 9 21 2" xfId="13585" xr:uid="{D5D69A0E-E354-408D-BDCE-8D2C8E3FC64B}"/>
    <cellStyle name="Normal 9 21 2 2" xfId="29761" xr:uid="{C1E17396-BF63-436E-8079-1EA29A7760D4}"/>
    <cellStyle name="Normal 9 21 3" xfId="21673" xr:uid="{2E4338E3-FDFF-46EB-AB6C-DCE8178D3D98}"/>
    <cellStyle name="Normal 9 22" xfId="8195" xr:uid="{184A8142-36A6-438B-8B49-7298F6CAC21F}"/>
    <cellStyle name="Normal 9 22 2" xfId="24371" xr:uid="{42A95F87-59BF-411B-BFFE-869E1CDE0FBB}"/>
    <cellStyle name="Normal 9 23" xfId="16283" xr:uid="{69EC0C0D-1C69-4DC3-B043-C1EA9279B977}"/>
    <cellStyle name="Normal 9 3" xfId="92" xr:uid="{00000000-0005-0000-0000-00005A1F0000}"/>
    <cellStyle name="Normal 9 3 2" xfId="496" xr:uid="{00000000-0005-0000-0000-00005B1F0000}"/>
    <cellStyle name="Normal 9 3 2 2" xfId="1171" xr:uid="{00000000-0005-0000-0000-00005C1F0000}"/>
    <cellStyle name="Normal 9 3 2 2 2" xfId="2519" xr:uid="{00000000-0005-0000-0000-00005D1F0000}"/>
    <cellStyle name="Normal 9 3 2 2 2 2" xfId="5215" xr:uid="{00000000-0005-0000-0000-00005E1F0000}"/>
    <cellStyle name="Normal 9 3 2 2 2 2 2" xfId="13303" xr:uid="{00084A94-F407-4E4A-86FB-EF1EA86E795B}"/>
    <cellStyle name="Normal 9 3 2 2 2 2 2 2" xfId="29479" xr:uid="{553823D8-37EF-4A68-94F2-B79FF5F3F250}"/>
    <cellStyle name="Normal 9 3 2 2 2 2 3" xfId="21391" xr:uid="{332BE37D-97BD-4BFA-AD8F-DDD721401CC7}"/>
    <cellStyle name="Normal 9 3 2 2 2 3" xfId="7909" xr:uid="{00000000-0005-0000-0000-00005F1F0000}"/>
    <cellStyle name="Normal 9 3 2 2 2 3 2" xfId="15997" xr:uid="{6F5B5D84-95FC-41FA-AACC-830A8AD836C5}"/>
    <cellStyle name="Normal 9 3 2 2 2 3 2 2" xfId="32173" xr:uid="{40974308-F6CF-4D4B-80D9-1C579BC9CAD6}"/>
    <cellStyle name="Normal 9 3 2 2 2 3 3" xfId="24085" xr:uid="{66E7539D-8319-425A-86F5-DE1E6449428C}"/>
    <cellStyle name="Normal 9 3 2 2 2 4" xfId="10607" xr:uid="{B585673F-E616-4FB0-9754-04302EA169DD}"/>
    <cellStyle name="Normal 9 3 2 2 2 4 2" xfId="26783" xr:uid="{42DD2F54-CF7D-43DA-923A-97CC61599BDB}"/>
    <cellStyle name="Normal 9 3 2 2 2 5" xfId="18695" xr:uid="{0627AE79-AA3E-4C09-BDFD-A710E4BD44A8}"/>
    <cellStyle name="Normal 9 3 2 2 3" xfId="3868" xr:uid="{00000000-0005-0000-0000-0000601F0000}"/>
    <cellStyle name="Normal 9 3 2 2 3 2" xfId="11956" xr:uid="{56070F7E-297A-495F-A22A-1C05486DB50B}"/>
    <cellStyle name="Normal 9 3 2 2 3 2 2" xfId="28132" xr:uid="{22F0C4B9-F3A9-457E-8650-AAE884AE6343}"/>
    <cellStyle name="Normal 9 3 2 2 3 3" xfId="20044" xr:uid="{20887F65-6A6C-4959-8A0C-146C1E4EC052}"/>
    <cellStyle name="Normal 9 3 2 2 4" xfId="6562" xr:uid="{00000000-0005-0000-0000-0000611F0000}"/>
    <cellStyle name="Normal 9 3 2 2 4 2" xfId="14650" xr:uid="{0874213A-2F7C-48C2-8E5B-63D6F6B17F21}"/>
    <cellStyle name="Normal 9 3 2 2 4 2 2" xfId="30826" xr:uid="{194DC41B-C1DE-458D-8CB7-A60A473A93BB}"/>
    <cellStyle name="Normal 9 3 2 2 4 3" xfId="22738" xr:uid="{DFD9933F-6DE1-4CF6-B000-63713C58E0C6}"/>
    <cellStyle name="Normal 9 3 2 2 5" xfId="9260" xr:uid="{C62D968D-0F2F-4D53-B086-B54C2ACF7491}"/>
    <cellStyle name="Normal 9 3 2 2 5 2" xfId="25436" xr:uid="{D7162E02-49AE-42D9-8FC5-3A93572881A7}"/>
    <cellStyle name="Normal 9 3 2 2 6" xfId="17348" xr:uid="{84EAB8C0-F44B-4333-AE30-030F71044A6F}"/>
    <cellStyle name="Normal 9 3 2 3" xfId="1847" xr:uid="{00000000-0005-0000-0000-0000621F0000}"/>
    <cellStyle name="Normal 9 3 2 3 2" xfId="4543" xr:uid="{00000000-0005-0000-0000-0000631F0000}"/>
    <cellStyle name="Normal 9 3 2 3 2 2" xfId="12631" xr:uid="{19AD166C-128D-4341-9DF8-9880BA9341F4}"/>
    <cellStyle name="Normal 9 3 2 3 2 2 2" xfId="28807" xr:uid="{73481526-762E-4C02-B0AB-10064DA01797}"/>
    <cellStyle name="Normal 9 3 2 3 2 3" xfId="20719" xr:uid="{21BC6C48-3309-41F7-99A8-C01537974327}"/>
    <cellStyle name="Normal 9 3 2 3 3" xfId="7237" xr:uid="{00000000-0005-0000-0000-0000641F0000}"/>
    <cellStyle name="Normal 9 3 2 3 3 2" xfId="15325" xr:uid="{55C34219-623A-4733-8BC0-AE6DEA0ECBCF}"/>
    <cellStyle name="Normal 9 3 2 3 3 2 2" xfId="31501" xr:uid="{A76E3F6C-EE5B-4E2A-8CA1-41AF244B8900}"/>
    <cellStyle name="Normal 9 3 2 3 3 3" xfId="23413" xr:uid="{65DA4B69-19A4-4A08-9F25-2235895AA965}"/>
    <cellStyle name="Normal 9 3 2 3 4" xfId="9935" xr:uid="{83BAF01F-60DB-4339-8BF3-A8680A64FBCF}"/>
    <cellStyle name="Normal 9 3 2 3 4 2" xfId="26111" xr:uid="{01B1E96E-A589-44CE-9DDF-D68A0FDC4AD3}"/>
    <cellStyle name="Normal 9 3 2 3 5" xfId="18023" xr:uid="{AE3CB18D-C05B-4F95-B5EC-85D4A16E2CAF}"/>
    <cellStyle name="Normal 9 3 2 4" xfId="3196" xr:uid="{00000000-0005-0000-0000-0000651F0000}"/>
    <cellStyle name="Normal 9 3 2 4 2" xfId="11284" xr:uid="{0B7555B9-B175-4B9E-A02D-FAEA101BD87E}"/>
    <cellStyle name="Normal 9 3 2 4 2 2" xfId="27460" xr:uid="{294F3329-155F-4BFE-89B6-49D394B9F91B}"/>
    <cellStyle name="Normal 9 3 2 4 3" xfId="19372" xr:uid="{05F71C70-1795-4335-A9B6-7057EC5566E7}"/>
    <cellStyle name="Normal 9 3 2 5" xfId="5890" xr:uid="{00000000-0005-0000-0000-0000661F0000}"/>
    <cellStyle name="Normal 9 3 2 5 2" xfId="13978" xr:uid="{971C0CFE-0544-4AC2-A3B2-C5CE3ABCB7B8}"/>
    <cellStyle name="Normal 9 3 2 5 2 2" xfId="30154" xr:uid="{188C4D05-FBE0-450A-8822-CD919688C631}"/>
    <cellStyle name="Normal 9 3 2 5 3" xfId="22066" xr:uid="{D115DEC8-8E36-4439-9C47-37630C3E116A}"/>
    <cellStyle name="Normal 9 3 2 6" xfId="8588" xr:uid="{5654FDC7-209A-4FEC-A42D-F48A787CFEB6}"/>
    <cellStyle name="Normal 9 3 2 6 2" xfId="24764" xr:uid="{3B04DC3C-3398-4C9B-8F25-ADCC9E8AE51D}"/>
    <cellStyle name="Normal 9 3 2 7" xfId="16676" xr:uid="{6C0AF95E-4BA1-4CF9-B8FE-E2A737CA0AB8}"/>
    <cellStyle name="Normal 9 3 3" xfId="835" xr:uid="{00000000-0005-0000-0000-0000671F0000}"/>
    <cellStyle name="Normal 9 3 3 2" xfId="2183" xr:uid="{00000000-0005-0000-0000-0000681F0000}"/>
    <cellStyle name="Normal 9 3 3 2 2" xfId="4879" xr:uid="{00000000-0005-0000-0000-0000691F0000}"/>
    <cellStyle name="Normal 9 3 3 2 2 2" xfId="12967" xr:uid="{5A5E4476-2CD5-4425-BAC9-CE595DF6D63A}"/>
    <cellStyle name="Normal 9 3 3 2 2 2 2" xfId="29143" xr:uid="{B1D4F0DF-7475-45E6-8A6A-64096943AB7F}"/>
    <cellStyle name="Normal 9 3 3 2 2 3" xfId="21055" xr:uid="{67F33D0F-3B6A-486A-8E7F-C0486007B906}"/>
    <cellStyle name="Normal 9 3 3 2 3" xfId="7573" xr:uid="{00000000-0005-0000-0000-00006A1F0000}"/>
    <cellStyle name="Normal 9 3 3 2 3 2" xfId="15661" xr:uid="{1901A2C8-ACDA-405E-BC03-F8D6B2A78979}"/>
    <cellStyle name="Normal 9 3 3 2 3 2 2" xfId="31837" xr:uid="{32E385C3-04B3-4FFA-B7BB-64E3A8779A05}"/>
    <cellStyle name="Normal 9 3 3 2 3 3" xfId="23749" xr:uid="{E4D81CD4-8602-4D62-9DA6-5B19534E17E4}"/>
    <cellStyle name="Normal 9 3 3 2 4" xfId="10271" xr:uid="{E625BA1C-218D-4BA8-B512-820F2E3F6CFE}"/>
    <cellStyle name="Normal 9 3 3 2 4 2" xfId="26447" xr:uid="{E018206D-2987-4A05-814B-F9F5E653CDEF}"/>
    <cellStyle name="Normal 9 3 3 2 5" xfId="18359" xr:uid="{B2933328-E369-40B9-A78A-4138A5E30797}"/>
    <cellStyle name="Normal 9 3 3 3" xfId="3532" xr:uid="{00000000-0005-0000-0000-00006B1F0000}"/>
    <cellStyle name="Normal 9 3 3 3 2" xfId="11620" xr:uid="{1F2CC313-382C-4A3A-AF6B-567E2111586F}"/>
    <cellStyle name="Normal 9 3 3 3 2 2" xfId="27796" xr:uid="{BF953C76-D4D7-49DA-A2EA-C05EB89CCA98}"/>
    <cellStyle name="Normal 9 3 3 3 3" xfId="19708" xr:uid="{081502B2-9ACA-4928-A8F7-FB8EB4950CC7}"/>
    <cellStyle name="Normal 9 3 3 4" xfId="6226" xr:uid="{00000000-0005-0000-0000-00006C1F0000}"/>
    <cellStyle name="Normal 9 3 3 4 2" xfId="14314" xr:uid="{059E7D52-AA9E-40BB-AF63-A8953D0A8406}"/>
    <cellStyle name="Normal 9 3 3 4 2 2" xfId="30490" xr:uid="{E79C8A73-E7B8-4F9F-8A3D-6E1F2B800BDD}"/>
    <cellStyle name="Normal 9 3 3 4 3" xfId="22402" xr:uid="{BE89153E-5AD0-4BE4-A3F6-5C412E6F4F5C}"/>
    <cellStyle name="Normal 9 3 3 5" xfId="8924" xr:uid="{B0876DEE-948B-4D8F-AD5A-6760708E9119}"/>
    <cellStyle name="Normal 9 3 3 5 2" xfId="25100" xr:uid="{CCCE58FB-6454-4699-805B-07DF9D8A5D64}"/>
    <cellStyle name="Normal 9 3 3 6" xfId="17012" xr:uid="{260A0895-B661-4D88-AA1C-3CA969082CEB}"/>
    <cellStyle name="Normal 9 3 4" xfId="1511" xr:uid="{00000000-0005-0000-0000-00006D1F0000}"/>
    <cellStyle name="Normal 9 3 4 2" xfId="4207" xr:uid="{00000000-0005-0000-0000-00006E1F0000}"/>
    <cellStyle name="Normal 9 3 4 2 2" xfId="12295" xr:uid="{8BE1691A-B9EE-4DA3-9ED1-CC4E5F9116F6}"/>
    <cellStyle name="Normal 9 3 4 2 2 2" xfId="28471" xr:uid="{91CD7F83-7C0D-4D0F-B1A3-F575EFC31B5B}"/>
    <cellStyle name="Normal 9 3 4 2 3" xfId="20383" xr:uid="{CB40E3A1-5B09-45C4-8F13-BF9945328135}"/>
    <cellStyle name="Normal 9 3 4 3" xfId="6901" xr:uid="{00000000-0005-0000-0000-00006F1F0000}"/>
    <cellStyle name="Normal 9 3 4 3 2" xfId="14989" xr:uid="{C2100C9B-DBFD-4030-B9EC-ECABA3A709C4}"/>
    <cellStyle name="Normal 9 3 4 3 2 2" xfId="31165" xr:uid="{35A13C3F-4D3B-4297-8585-14FCBAE2CA7E}"/>
    <cellStyle name="Normal 9 3 4 3 3" xfId="23077" xr:uid="{BD828445-A643-4B51-8689-3A39C6CC22C7}"/>
    <cellStyle name="Normal 9 3 4 4" xfId="9599" xr:uid="{EDC0ED94-303E-4ECB-9A08-0A99C718386F}"/>
    <cellStyle name="Normal 9 3 4 4 2" xfId="25775" xr:uid="{6B973BE9-2ED1-4CA0-8299-58F12D87DC98}"/>
    <cellStyle name="Normal 9 3 4 5" xfId="17687" xr:uid="{BBC2E285-EC26-4C34-858E-36FFF0199F6D}"/>
    <cellStyle name="Normal 9 3 5" xfId="2860" xr:uid="{00000000-0005-0000-0000-0000701F0000}"/>
    <cellStyle name="Normal 9 3 5 2" xfId="10948" xr:uid="{F2BA6972-A827-436B-93A6-798310419560}"/>
    <cellStyle name="Normal 9 3 5 2 2" xfId="27124" xr:uid="{EF557E49-77EF-4D67-B7BE-5D885684BD27}"/>
    <cellStyle name="Normal 9 3 5 3" xfId="19036" xr:uid="{AA1460E9-C7DC-4B43-B917-86795F3F6804}"/>
    <cellStyle name="Normal 9 3 6" xfId="5554" xr:uid="{00000000-0005-0000-0000-0000711F0000}"/>
    <cellStyle name="Normal 9 3 6 2" xfId="13642" xr:uid="{31C23627-DDA0-4EB5-B060-4B0D568E8F34}"/>
    <cellStyle name="Normal 9 3 6 2 2" xfId="29818" xr:uid="{A5333DF1-6ADA-4539-84BE-686F9FC8A3AC}"/>
    <cellStyle name="Normal 9 3 6 3" xfId="21730" xr:uid="{C19C71BA-209E-4CD2-887D-CD3D2BA70C39}"/>
    <cellStyle name="Normal 9 3 7" xfId="8252" xr:uid="{9068BACB-9C20-41AE-8229-264D74757586}"/>
    <cellStyle name="Normal 9 3 7 2" xfId="24428" xr:uid="{CD02D2F8-CE35-4BA8-977B-10BBAE249D02}"/>
    <cellStyle name="Normal 9 3 8" xfId="16340" xr:uid="{D1C9DA92-2136-4FF8-AE30-87A1AC89137D}"/>
    <cellStyle name="Normal 9 4" xfId="121" xr:uid="{00000000-0005-0000-0000-0000721F0000}"/>
    <cellStyle name="Normal 9 4 2" xfId="521" xr:uid="{00000000-0005-0000-0000-0000731F0000}"/>
    <cellStyle name="Normal 9 4 2 2" xfId="1196" xr:uid="{00000000-0005-0000-0000-0000741F0000}"/>
    <cellStyle name="Normal 9 4 2 2 2" xfId="2544" xr:uid="{00000000-0005-0000-0000-0000751F0000}"/>
    <cellStyle name="Normal 9 4 2 2 2 2" xfId="5240" xr:uid="{00000000-0005-0000-0000-0000761F0000}"/>
    <cellStyle name="Normal 9 4 2 2 2 2 2" xfId="13328" xr:uid="{88C7EBAB-3F50-40A4-AF0D-4D06E7A393D8}"/>
    <cellStyle name="Normal 9 4 2 2 2 2 2 2" xfId="29504" xr:uid="{9A464A8E-DEB8-4F2E-9347-3C7B4AB191D5}"/>
    <cellStyle name="Normal 9 4 2 2 2 2 3" xfId="21416" xr:uid="{0FA68B20-17BC-4FBA-B668-254AFE3D3FEF}"/>
    <cellStyle name="Normal 9 4 2 2 2 3" xfId="7934" xr:uid="{00000000-0005-0000-0000-0000771F0000}"/>
    <cellStyle name="Normal 9 4 2 2 2 3 2" xfId="16022" xr:uid="{289C1CB2-978B-410A-B0F2-F5792CD705D1}"/>
    <cellStyle name="Normal 9 4 2 2 2 3 2 2" xfId="32198" xr:uid="{F0801607-F926-4855-BA60-53AA39165CCC}"/>
    <cellStyle name="Normal 9 4 2 2 2 3 3" xfId="24110" xr:uid="{CD8090CE-8013-4975-8709-CF45F72E74D6}"/>
    <cellStyle name="Normal 9 4 2 2 2 4" xfId="10632" xr:uid="{B7117A60-33E3-4929-837C-69740BC91107}"/>
    <cellStyle name="Normal 9 4 2 2 2 4 2" xfId="26808" xr:uid="{738CA944-093A-42FE-BC67-089B0D1A1954}"/>
    <cellStyle name="Normal 9 4 2 2 2 5" xfId="18720" xr:uid="{2CDAFED9-01FE-42E0-9524-E48CCC26E699}"/>
    <cellStyle name="Normal 9 4 2 2 3" xfId="3893" xr:uid="{00000000-0005-0000-0000-0000781F0000}"/>
    <cellStyle name="Normal 9 4 2 2 3 2" xfId="11981" xr:uid="{CB43191B-1550-43D4-B435-CCC18BCFC03C}"/>
    <cellStyle name="Normal 9 4 2 2 3 2 2" xfId="28157" xr:uid="{1F5A494D-8ACD-4AF0-9BED-F0B4D8501BE0}"/>
    <cellStyle name="Normal 9 4 2 2 3 3" xfId="20069" xr:uid="{8623B7FB-CDC2-413D-ADAA-E322A6D7CA13}"/>
    <cellStyle name="Normal 9 4 2 2 4" xfId="6587" xr:uid="{00000000-0005-0000-0000-0000791F0000}"/>
    <cellStyle name="Normal 9 4 2 2 4 2" xfId="14675" xr:uid="{09BCEF3F-18CD-43B0-A96A-D28E43421017}"/>
    <cellStyle name="Normal 9 4 2 2 4 2 2" xfId="30851" xr:uid="{6BACCEA9-E6D7-4AA4-85A8-9346F122F471}"/>
    <cellStyle name="Normal 9 4 2 2 4 3" xfId="22763" xr:uid="{9AA7181E-CC4D-481D-94F5-A05B00A23523}"/>
    <cellStyle name="Normal 9 4 2 2 5" xfId="9285" xr:uid="{226D3F87-B444-491A-9064-A1AB8CF5371B}"/>
    <cellStyle name="Normal 9 4 2 2 5 2" xfId="25461" xr:uid="{D2A8F883-6C89-4B3C-8429-4AE584184A28}"/>
    <cellStyle name="Normal 9 4 2 2 6" xfId="17373" xr:uid="{D1DE4880-73FB-42F6-9186-DEA14C2743F6}"/>
    <cellStyle name="Normal 9 4 2 3" xfId="1872" xr:uid="{00000000-0005-0000-0000-00007A1F0000}"/>
    <cellStyle name="Normal 9 4 2 3 2" xfId="4568" xr:uid="{00000000-0005-0000-0000-00007B1F0000}"/>
    <cellStyle name="Normal 9 4 2 3 2 2" xfId="12656" xr:uid="{62CEB562-E9C4-4E6C-A185-819CB438DBCF}"/>
    <cellStyle name="Normal 9 4 2 3 2 2 2" xfId="28832" xr:uid="{8CC02DD3-E56A-4E83-B31F-4015FA95D993}"/>
    <cellStyle name="Normal 9 4 2 3 2 3" xfId="20744" xr:uid="{4D368A07-E96B-4B8A-8399-6ABD736CBE65}"/>
    <cellStyle name="Normal 9 4 2 3 3" xfId="7262" xr:uid="{00000000-0005-0000-0000-00007C1F0000}"/>
    <cellStyle name="Normal 9 4 2 3 3 2" xfId="15350" xr:uid="{43A89DF4-B06B-4CCB-896C-0BF20B7838A7}"/>
    <cellStyle name="Normal 9 4 2 3 3 2 2" xfId="31526" xr:uid="{17D94A95-0AFC-4FF4-84F8-867124407490}"/>
    <cellStyle name="Normal 9 4 2 3 3 3" xfId="23438" xr:uid="{6016B9A3-7C1E-483D-BA72-D3157D4EE576}"/>
    <cellStyle name="Normal 9 4 2 3 4" xfId="9960" xr:uid="{471239D1-4EF0-419A-9DEF-D16DBE413107}"/>
    <cellStyle name="Normal 9 4 2 3 4 2" xfId="26136" xr:uid="{9293A5D0-8C81-43EE-96EC-724BB8143996}"/>
    <cellStyle name="Normal 9 4 2 3 5" xfId="18048" xr:uid="{55135034-DB5D-463E-AC71-B5F9DB8B1456}"/>
    <cellStyle name="Normal 9 4 2 4" xfId="3221" xr:uid="{00000000-0005-0000-0000-00007D1F0000}"/>
    <cellStyle name="Normal 9 4 2 4 2" xfId="11309" xr:uid="{8BE92321-C6BF-4C41-9847-DEB683F79A4D}"/>
    <cellStyle name="Normal 9 4 2 4 2 2" xfId="27485" xr:uid="{3DEF5EE4-C66C-4869-847F-E59C14878249}"/>
    <cellStyle name="Normal 9 4 2 4 3" xfId="19397" xr:uid="{830E0FCE-812E-4D0B-B453-AA62B7475DE1}"/>
    <cellStyle name="Normal 9 4 2 5" xfId="5915" xr:uid="{00000000-0005-0000-0000-00007E1F0000}"/>
    <cellStyle name="Normal 9 4 2 5 2" xfId="14003" xr:uid="{42F3233A-93CC-44F4-AA0E-FFF36BD10F25}"/>
    <cellStyle name="Normal 9 4 2 5 2 2" xfId="30179" xr:uid="{8E170277-23F6-4131-B005-D2E98F98EBDB}"/>
    <cellStyle name="Normal 9 4 2 5 3" xfId="22091" xr:uid="{3738C3B2-9D67-4863-8D40-1797AFA9DCD4}"/>
    <cellStyle name="Normal 9 4 2 6" xfId="8613" xr:uid="{2B5559F6-F729-42E3-BD4E-274C7F6FC509}"/>
    <cellStyle name="Normal 9 4 2 6 2" xfId="24789" xr:uid="{FAC3BEFD-7F6D-4D2E-9867-BE04BD157A7D}"/>
    <cellStyle name="Normal 9 4 2 7" xfId="16701" xr:uid="{94DF4928-4993-43D1-857C-7AE18CE39C7E}"/>
    <cellStyle name="Normal 9 4 3" xfId="860" xr:uid="{00000000-0005-0000-0000-00007F1F0000}"/>
    <cellStyle name="Normal 9 4 3 2" xfId="2208" xr:uid="{00000000-0005-0000-0000-0000801F0000}"/>
    <cellStyle name="Normal 9 4 3 2 2" xfId="4904" xr:uid="{00000000-0005-0000-0000-0000811F0000}"/>
    <cellStyle name="Normal 9 4 3 2 2 2" xfId="12992" xr:uid="{A4A2375B-48B9-4669-A8FB-4F7FC14C9144}"/>
    <cellStyle name="Normal 9 4 3 2 2 2 2" xfId="29168" xr:uid="{EB109856-59E1-475E-80DC-178F2B4F466A}"/>
    <cellStyle name="Normal 9 4 3 2 2 3" xfId="21080" xr:uid="{2055C00E-87A5-463A-9186-80229659E475}"/>
    <cellStyle name="Normal 9 4 3 2 3" xfId="7598" xr:uid="{00000000-0005-0000-0000-0000821F0000}"/>
    <cellStyle name="Normal 9 4 3 2 3 2" xfId="15686" xr:uid="{E091EC5C-63CE-4F86-9C87-72AA1D8A7BCD}"/>
    <cellStyle name="Normal 9 4 3 2 3 2 2" xfId="31862" xr:uid="{3D7F77B3-06A8-4582-8EA6-859AC2F53A95}"/>
    <cellStyle name="Normal 9 4 3 2 3 3" xfId="23774" xr:uid="{B42CD3C5-CBA5-4F99-A973-0E292A020AF1}"/>
    <cellStyle name="Normal 9 4 3 2 4" xfId="10296" xr:uid="{AB4EAFAE-1929-41FA-ABA7-42EECDDFDBEA}"/>
    <cellStyle name="Normal 9 4 3 2 4 2" xfId="26472" xr:uid="{DFE07575-4C51-4CB7-85AF-A375938DB9DF}"/>
    <cellStyle name="Normal 9 4 3 2 5" xfId="18384" xr:uid="{A7826DE5-A80A-4357-BAFB-2B219968A6B3}"/>
    <cellStyle name="Normal 9 4 3 3" xfId="3557" xr:uid="{00000000-0005-0000-0000-0000831F0000}"/>
    <cellStyle name="Normal 9 4 3 3 2" xfId="11645" xr:uid="{88F05C03-ED1F-4135-BE35-9CDCB66EDDFF}"/>
    <cellStyle name="Normal 9 4 3 3 2 2" xfId="27821" xr:uid="{56E975C6-80DE-4D45-BAC5-876532B71EBF}"/>
    <cellStyle name="Normal 9 4 3 3 3" xfId="19733" xr:uid="{BDC51AC8-B80A-455F-9011-027E7A3A9E0A}"/>
    <cellStyle name="Normal 9 4 3 4" xfId="6251" xr:uid="{00000000-0005-0000-0000-0000841F0000}"/>
    <cellStyle name="Normal 9 4 3 4 2" xfId="14339" xr:uid="{9BAC1E0F-ED09-47D3-8CF7-56863C3FFD55}"/>
    <cellStyle name="Normal 9 4 3 4 2 2" xfId="30515" xr:uid="{FF863E81-A50D-4FFB-9C4C-2B2A7DE008EA}"/>
    <cellStyle name="Normal 9 4 3 4 3" xfId="22427" xr:uid="{AB3FAA82-3CD3-4FEF-A993-884A7B03BD0F}"/>
    <cellStyle name="Normal 9 4 3 5" xfId="8949" xr:uid="{113380B2-6B76-400F-9135-358FDB29EC02}"/>
    <cellStyle name="Normal 9 4 3 5 2" xfId="25125" xr:uid="{801AF94E-46BD-447F-9BF4-7CD209CD49F5}"/>
    <cellStyle name="Normal 9 4 3 6" xfId="17037" xr:uid="{03D77DDA-B620-47CA-A27A-D982B32F857E}"/>
    <cellStyle name="Normal 9 4 4" xfId="1536" xr:uid="{00000000-0005-0000-0000-0000851F0000}"/>
    <cellStyle name="Normal 9 4 4 2" xfId="4232" xr:uid="{00000000-0005-0000-0000-0000861F0000}"/>
    <cellStyle name="Normal 9 4 4 2 2" xfId="12320" xr:uid="{38A165B7-DD71-44BB-A179-10A2AFDAD913}"/>
    <cellStyle name="Normal 9 4 4 2 2 2" xfId="28496" xr:uid="{7B3DCF04-ADB3-4AA2-8722-BC13931BE13A}"/>
    <cellStyle name="Normal 9 4 4 2 3" xfId="20408" xr:uid="{E34398FB-9CF7-467F-B11F-9C1C4148B3BD}"/>
    <cellStyle name="Normal 9 4 4 3" xfId="6926" xr:uid="{00000000-0005-0000-0000-0000871F0000}"/>
    <cellStyle name="Normal 9 4 4 3 2" xfId="15014" xr:uid="{C773043E-469D-428B-9BFF-ED3370AF9EC0}"/>
    <cellStyle name="Normal 9 4 4 3 2 2" xfId="31190" xr:uid="{A755C438-771B-4C26-9CB0-917AC6955566}"/>
    <cellStyle name="Normal 9 4 4 3 3" xfId="23102" xr:uid="{669B6463-3C8F-409E-B478-583262B9DDB6}"/>
    <cellStyle name="Normal 9 4 4 4" xfId="9624" xr:uid="{C6F9F5AC-D5BB-44C6-9582-1DF48304CAF3}"/>
    <cellStyle name="Normal 9 4 4 4 2" xfId="25800" xr:uid="{C66BD9DC-53BB-434E-88D0-9DC1FA38C2AA}"/>
    <cellStyle name="Normal 9 4 4 5" xfId="17712" xr:uid="{BB17F03A-1C1E-457F-A85A-3785D2109FE9}"/>
    <cellStyle name="Normal 9 4 5" xfId="2885" xr:uid="{00000000-0005-0000-0000-0000881F0000}"/>
    <cellStyle name="Normal 9 4 5 2" xfId="10973" xr:uid="{ACEC858A-3B10-483E-9EA2-4D256728914F}"/>
    <cellStyle name="Normal 9 4 5 2 2" xfId="27149" xr:uid="{D14A84B0-1E07-4958-B1F1-504F52F596D8}"/>
    <cellStyle name="Normal 9 4 5 3" xfId="19061" xr:uid="{D3F51B16-EDD0-4B70-9EA0-91744EBE1B96}"/>
    <cellStyle name="Normal 9 4 6" xfId="5579" xr:uid="{00000000-0005-0000-0000-0000891F0000}"/>
    <cellStyle name="Normal 9 4 6 2" xfId="13667" xr:uid="{43241F85-C9C9-460F-931B-D87239918B25}"/>
    <cellStyle name="Normal 9 4 6 2 2" xfId="29843" xr:uid="{99ABC867-6A8F-48E5-8953-0C8F90EF39BD}"/>
    <cellStyle name="Normal 9 4 6 3" xfId="21755" xr:uid="{03C4C6C9-DE3E-4814-A3A9-35C6DBEC21A4}"/>
    <cellStyle name="Normal 9 4 7" xfId="8277" xr:uid="{ACF920C9-1CCD-4F26-8E6F-53CE193B3E97}"/>
    <cellStyle name="Normal 9 4 7 2" xfId="24453" xr:uid="{C1494526-2BDF-4480-9BC6-C35B0CE51D4C}"/>
    <cellStyle name="Normal 9 4 8" xfId="16365" xr:uid="{5EEC2556-34F2-4585-8EEC-5DE20B064F0A}"/>
    <cellStyle name="Normal 9 5" xfId="153" xr:uid="{00000000-0005-0000-0000-00008A1F0000}"/>
    <cellStyle name="Normal 9 5 2" xfId="546" xr:uid="{00000000-0005-0000-0000-00008B1F0000}"/>
    <cellStyle name="Normal 9 5 2 2" xfId="1221" xr:uid="{00000000-0005-0000-0000-00008C1F0000}"/>
    <cellStyle name="Normal 9 5 2 2 2" xfId="2569" xr:uid="{00000000-0005-0000-0000-00008D1F0000}"/>
    <cellStyle name="Normal 9 5 2 2 2 2" xfId="5265" xr:uid="{00000000-0005-0000-0000-00008E1F0000}"/>
    <cellStyle name="Normal 9 5 2 2 2 2 2" xfId="13353" xr:uid="{15642DA3-AD45-49F7-ACD2-FBB762D0F68A}"/>
    <cellStyle name="Normal 9 5 2 2 2 2 2 2" xfId="29529" xr:uid="{4D06BA81-6290-4388-AD7E-1D49A4062EA3}"/>
    <cellStyle name="Normal 9 5 2 2 2 2 3" xfId="21441" xr:uid="{D0485419-C6DD-47FD-9663-4D338C21A7A2}"/>
    <cellStyle name="Normal 9 5 2 2 2 3" xfId="7959" xr:uid="{00000000-0005-0000-0000-00008F1F0000}"/>
    <cellStyle name="Normal 9 5 2 2 2 3 2" xfId="16047" xr:uid="{B7611D39-FEB2-438D-B57E-1D92A08595C5}"/>
    <cellStyle name="Normal 9 5 2 2 2 3 2 2" xfId="32223" xr:uid="{DC0C9E20-51F4-4684-A6D1-034956FAB3F7}"/>
    <cellStyle name="Normal 9 5 2 2 2 3 3" xfId="24135" xr:uid="{F67C771F-1D09-4C87-B213-37D84F152DD6}"/>
    <cellStyle name="Normal 9 5 2 2 2 4" xfId="10657" xr:uid="{3515B1C2-ADEA-45F6-8F1C-62A5AB540526}"/>
    <cellStyle name="Normal 9 5 2 2 2 4 2" xfId="26833" xr:uid="{8600D816-078C-41DB-BCC7-781EF34B7773}"/>
    <cellStyle name="Normal 9 5 2 2 2 5" xfId="18745" xr:uid="{96C5C651-5EC5-485C-BBE9-1621BB9F38F8}"/>
    <cellStyle name="Normal 9 5 2 2 3" xfId="3918" xr:uid="{00000000-0005-0000-0000-0000901F0000}"/>
    <cellStyle name="Normal 9 5 2 2 3 2" xfId="12006" xr:uid="{29B853B1-3537-4270-BFC6-ECFED932F272}"/>
    <cellStyle name="Normal 9 5 2 2 3 2 2" xfId="28182" xr:uid="{657DF49E-3DEA-468E-BFF8-56977C0D6587}"/>
    <cellStyle name="Normal 9 5 2 2 3 3" xfId="20094" xr:uid="{93FDBAC0-38EB-48C6-BB07-BC29FB40EBA1}"/>
    <cellStyle name="Normal 9 5 2 2 4" xfId="6612" xr:uid="{00000000-0005-0000-0000-0000911F0000}"/>
    <cellStyle name="Normal 9 5 2 2 4 2" xfId="14700" xr:uid="{F13DFCA6-0C04-43DC-AEFA-13F1D8EA5698}"/>
    <cellStyle name="Normal 9 5 2 2 4 2 2" xfId="30876" xr:uid="{0C324D88-EF4D-4D6E-8AE2-477F33602A6A}"/>
    <cellStyle name="Normal 9 5 2 2 4 3" xfId="22788" xr:uid="{B8BDE14D-97DE-4419-B3C3-2032027E848C}"/>
    <cellStyle name="Normal 9 5 2 2 5" xfId="9310" xr:uid="{507FF310-234E-465F-857A-63810D85914D}"/>
    <cellStyle name="Normal 9 5 2 2 5 2" xfId="25486" xr:uid="{FB739F09-6AFE-426C-8ACE-09898ED8E97B}"/>
    <cellStyle name="Normal 9 5 2 2 6" xfId="17398" xr:uid="{FD790C91-DDEB-43A7-AC1B-AE72C6C40203}"/>
    <cellStyle name="Normal 9 5 2 3" xfId="1897" xr:uid="{00000000-0005-0000-0000-0000921F0000}"/>
    <cellStyle name="Normal 9 5 2 3 2" xfId="4593" xr:uid="{00000000-0005-0000-0000-0000931F0000}"/>
    <cellStyle name="Normal 9 5 2 3 2 2" xfId="12681" xr:uid="{30BA983C-6EBA-443A-A534-CBA87664CF5B}"/>
    <cellStyle name="Normal 9 5 2 3 2 2 2" xfId="28857" xr:uid="{6C445775-B077-44FC-A565-A640EDCD1FF9}"/>
    <cellStyle name="Normal 9 5 2 3 2 3" xfId="20769" xr:uid="{95103FEE-0434-49CE-B611-6B3F6B261E7D}"/>
    <cellStyle name="Normal 9 5 2 3 3" xfId="7287" xr:uid="{00000000-0005-0000-0000-0000941F0000}"/>
    <cellStyle name="Normal 9 5 2 3 3 2" xfId="15375" xr:uid="{560F8B16-C05C-4CD1-8784-002CA42ED51D}"/>
    <cellStyle name="Normal 9 5 2 3 3 2 2" xfId="31551" xr:uid="{A05C23F3-076C-42FB-A4F2-1EFBD220C855}"/>
    <cellStyle name="Normal 9 5 2 3 3 3" xfId="23463" xr:uid="{3401FB96-EF61-4E65-8BAA-811CCD221F25}"/>
    <cellStyle name="Normal 9 5 2 3 4" xfId="9985" xr:uid="{D5097D21-F42E-4975-929C-B119B7197685}"/>
    <cellStyle name="Normal 9 5 2 3 4 2" xfId="26161" xr:uid="{40B1B1DC-E9DE-44A8-805E-303479B1A52C}"/>
    <cellStyle name="Normal 9 5 2 3 5" xfId="18073" xr:uid="{EE78E45A-44BE-4760-9FD2-F2D7FA280E1D}"/>
    <cellStyle name="Normal 9 5 2 4" xfId="3246" xr:uid="{00000000-0005-0000-0000-0000951F0000}"/>
    <cellStyle name="Normal 9 5 2 4 2" xfId="11334" xr:uid="{64A6058A-CDAB-4589-8335-2F9C1E93707D}"/>
    <cellStyle name="Normal 9 5 2 4 2 2" xfId="27510" xr:uid="{32ED8B64-6062-433F-9019-6643F715F4C3}"/>
    <cellStyle name="Normal 9 5 2 4 3" xfId="19422" xr:uid="{BE70ACD7-89EC-4367-B1E1-7155556D7344}"/>
    <cellStyle name="Normal 9 5 2 5" xfId="5940" xr:uid="{00000000-0005-0000-0000-0000961F0000}"/>
    <cellStyle name="Normal 9 5 2 5 2" xfId="14028" xr:uid="{E43B4B6F-FA7F-4F10-BFD9-0A419DAD99EC}"/>
    <cellStyle name="Normal 9 5 2 5 2 2" xfId="30204" xr:uid="{1756AD06-ACEA-4119-88E4-CAEFB890D8B6}"/>
    <cellStyle name="Normal 9 5 2 5 3" xfId="22116" xr:uid="{51517860-1B2E-4005-999B-E2BA35B559A1}"/>
    <cellStyle name="Normal 9 5 2 6" xfId="8638" xr:uid="{F5AF81E4-647C-4892-9091-3B94FC9D0318}"/>
    <cellStyle name="Normal 9 5 2 6 2" xfId="24814" xr:uid="{2C05820C-52A8-4283-A05D-F7F5EFDBDAB7}"/>
    <cellStyle name="Normal 9 5 2 7" xfId="16726" xr:uid="{8B35DE40-B5B5-49D9-8CAB-44E3B1B503F7}"/>
    <cellStyle name="Normal 9 5 3" xfId="885" xr:uid="{00000000-0005-0000-0000-0000971F0000}"/>
    <cellStyle name="Normal 9 5 3 2" xfId="2233" xr:uid="{00000000-0005-0000-0000-0000981F0000}"/>
    <cellStyle name="Normal 9 5 3 2 2" xfId="4929" xr:uid="{00000000-0005-0000-0000-0000991F0000}"/>
    <cellStyle name="Normal 9 5 3 2 2 2" xfId="13017" xr:uid="{E117A9FB-3457-4629-ABA6-4A888424D069}"/>
    <cellStyle name="Normal 9 5 3 2 2 2 2" xfId="29193" xr:uid="{BF139906-47B5-4B46-AE40-F1090BE8A7E2}"/>
    <cellStyle name="Normal 9 5 3 2 2 3" xfId="21105" xr:uid="{8F7AFFE3-C26A-406D-9634-7BDD6BFF549C}"/>
    <cellStyle name="Normal 9 5 3 2 3" xfId="7623" xr:uid="{00000000-0005-0000-0000-00009A1F0000}"/>
    <cellStyle name="Normal 9 5 3 2 3 2" xfId="15711" xr:uid="{C3E4F8D9-31FC-4F5E-A8B4-A94167A4B5A9}"/>
    <cellStyle name="Normal 9 5 3 2 3 2 2" xfId="31887" xr:uid="{0121B4E9-2401-4595-AAAF-2BD2AA04163F}"/>
    <cellStyle name="Normal 9 5 3 2 3 3" xfId="23799" xr:uid="{B4E6B9BB-A221-427B-9968-8E8828A7CCE5}"/>
    <cellStyle name="Normal 9 5 3 2 4" xfId="10321" xr:uid="{AAF6D673-3135-43E3-981B-DA828EBFD5E2}"/>
    <cellStyle name="Normal 9 5 3 2 4 2" xfId="26497" xr:uid="{E29515DF-C47D-40E2-8B3F-FCACA24C7136}"/>
    <cellStyle name="Normal 9 5 3 2 5" xfId="18409" xr:uid="{6B86DA9F-4550-470C-9E90-303F3734BDC2}"/>
    <cellStyle name="Normal 9 5 3 3" xfId="3582" xr:uid="{00000000-0005-0000-0000-00009B1F0000}"/>
    <cellStyle name="Normal 9 5 3 3 2" xfId="11670" xr:uid="{218E736E-0DF6-4E1C-B511-B2AA31A20871}"/>
    <cellStyle name="Normal 9 5 3 3 2 2" xfId="27846" xr:uid="{330431C1-83C7-4D46-9FE5-5C01DB2ECBEF}"/>
    <cellStyle name="Normal 9 5 3 3 3" xfId="19758" xr:uid="{128127CD-71F8-49A8-B99B-781DB527D1B7}"/>
    <cellStyle name="Normal 9 5 3 4" xfId="6276" xr:uid="{00000000-0005-0000-0000-00009C1F0000}"/>
    <cellStyle name="Normal 9 5 3 4 2" xfId="14364" xr:uid="{C18E7414-B3C3-45EA-92AD-6291BB141870}"/>
    <cellStyle name="Normal 9 5 3 4 2 2" xfId="30540" xr:uid="{DED0C991-B8D5-4B95-999E-6C7D24175D82}"/>
    <cellStyle name="Normal 9 5 3 4 3" xfId="22452" xr:uid="{E6CDDBD4-40B6-4CC6-B144-EA36E000C17C}"/>
    <cellStyle name="Normal 9 5 3 5" xfId="8974" xr:uid="{C16A9331-49B6-4DC4-92E2-D563E99B33AC}"/>
    <cellStyle name="Normal 9 5 3 5 2" xfId="25150" xr:uid="{6028E41E-5A40-4A9C-B496-7120733DF1F0}"/>
    <cellStyle name="Normal 9 5 3 6" xfId="17062" xr:uid="{CE669C08-5ED4-4534-BDE4-BDC3C3F35C56}"/>
    <cellStyle name="Normal 9 5 4" xfId="1561" xr:uid="{00000000-0005-0000-0000-00009D1F0000}"/>
    <cellStyle name="Normal 9 5 4 2" xfId="4257" xr:uid="{00000000-0005-0000-0000-00009E1F0000}"/>
    <cellStyle name="Normal 9 5 4 2 2" xfId="12345" xr:uid="{9ED1BBEC-F83B-4BBB-A6E3-14F482CB55E9}"/>
    <cellStyle name="Normal 9 5 4 2 2 2" xfId="28521" xr:uid="{EFD9A3FF-551F-44BE-B31F-D14D842530F2}"/>
    <cellStyle name="Normal 9 5 4 2 3" xfId="20433" xr:uid="{8C6F1A3D-E8A9-41B5-89E2-0C43EA6903C6}"/>
    <cellStyle name="Normal 9 5 4 3" xfId="6951" xr:uid="{00000000-0005-0000-0000-00009F1F0000}"/>
    <cellStyle name="Normal 9 5 4 3 2" xfId="15039" xr:uid="{347E4EEE-54E1-4B93-BEA3-7B7A8B8A1539}"/>
    <cellStyle name="Normal 9 5 4 3 2 2" xfId="31215" xr:uid="{20BDB33D-11ED-41B8-86AD-5A26119391CF}"/>
    <cellStyle name="Normal 9 5 4 3 3" xfId="23127" xr:uid="{7300C11D-59FE-4501-88E2-FA1919C3786E}"/>
    <cellStyle name="Normal 9 5 4 4" xfId="9649" xr:uid="{27BD8287-CEB0-40F7-B21B-9626589E4729}"/>
    <cellStyle name="Normal 9 5 4 4 2" xfId="25825" xr:uid="{23A88499-DE1C-41D9-9532-9148153BDDE9}"/>
    <cellStyle name="Normal 9 5 4 5" xfId="17737" xr:uid="{4DC5960C-48E4-44B3-8127-23AEC4F77059}"/>
    <cellStyle name="Normal 9 5 5" xfId="2910" xr:uid="{00000000-0005-0000-0000-0000A01F0000}"/>
    <cellStyle name="Normal 9 5 5 2" xfId="10998" xr:uid="{8969A236-4E1B-4608-8B2F-24A4F2C459E1}"/>
    <cellStyle name="Normal 9 5 5 2 2" xfId="27174" xr:uid="{2F5E8BE8-F24F-46E7-BF0E-D5EB241DD679}"/>
    <cellStyle name="Normal 9 5 5 3" xfId="19086" xr:uid="{BA8D49EF-4075-4D2C-8F64-07029897A859}"/>
    <cellStyle name="Normal 9 5 6" xfId="5604" xr:uid="{00000000-0005-0000-0000-0000A11F0000}"/>
    <cellStyle name="Normal 9 5 6 2" xfId="13692" xr:uid="{C9F31BDD-01DC-4BF5-A4E6-0DB93992B765}"/>
    <cellStyle name="Normal 9 5 6 2 2" xfId="29868" xr:uid="{3814C474-AC08-43F4-B3E1-FEA92B6DACB6}"/>
    <cellStyle name="Normal 9 5 6 3" xfId="21780" xr:uid="{9249574F-973F-4F8F-AB95-15B3D145896A}"/>
    <cellStyle name="Normal 9 5 7" xfId="8302" xr:uid="{D008CC9B-C3F1-4938-A284-2E5E0E45BD05}"/>
    <cellStyle name="Normal 9 5 7 2" xfId="24478" xr:uid="{8FECD490-1E49-4F98-AAED-5A88467271CC}"/>
    <cellStyle name="Normal 9 5 8" xfId="16390" xr:uid="{42B357FA-7B83-4E21-9006-859977FE4606}"/>
    <cellStyle name="Normal 9 6" xfId="176" xr:uid="{00000000-0005-0000-0000-0000A21F0000}"/>
    <cellStyle name="Normal 9 6 2" xfId="564" xr:uid="{00000000-0005-0000-0000-0000A31F0000}"/>
    <cellStyle name="Normal 9 6 2 2" xfId="1239" xr:uid="{00000000-0005-0000-0000-0000A41F0000}"/>
    <cellStyle name="Normal 9 6 2 2 2" xfId="2587" xr:uid="{00000000-0005-0000-0000-0000A51F0000}"/>
    <cellStyle name="Normal 9 6 2 2 2 2" xfId="5283" xr:uid="{00000000-0005-0000-0000-0000A61F0000}"/>
    <cellStyle name="Normal 9 6 2 2 2 2 2" xfId="13371" xr:uid="{E67EA522-0A41-49D0-9C67-58ABFFBDE3B0}"/>
    <cellStyle name="Normal 9 6 2 2 2 2 2 2" xfId="29547" xr:uid="{D16D9260-F825-4B43-85CB-4D6AC308CD39}"/>
    <cellStyle name="Normal 9 6 2 2 2 2 3" xfId="21459" xr:uid="{D076B85C-1D23-46F0-8CDB-AEE7CBFB536A}"/>
    <cellStyle name="Normal 9 6 2 2 2 3" xfId="7977" xr:uid="{00000000-0005-0000-0000-0000A71F0000}"/>
    <cellStyle name="Normal 9 6 2 2 2 3 2" xfId="16065" xr:uid="{A0EE877E-14A3-4022-8D4B-9DD5C6E46235}"/>
    <cellStyle name="Normal 9 6 2 2 2 3 2 2" xfId="32241" xr:uid="{9E23FE5A-8B2A-41AF-B49C-7065D5B9B9A7}"/>
    <cellStyle name="Normal 9 6 2 2 2 3 3" xfId="24153" xr:uid="{37F1A015-1F55-40CC-8FD7-27A90E5C13AD}"/>
    <cellStyle name="Normal 9 6 2 2 2 4" xfId="10675" xr:uid="{82D59D5C-A0C9-44A6-A006-6B36A9FB9D10}"/>
    <cellStyle name="Normal 9 6 2 2 2 4 2" xfId="26851" xr:uid="{4CEB79E2-15E3-4BA3-8D00-29EEC884603C}"/>
    <cellStyle name="Normal 9 6 2 2 2 5" xfId="18763" xr:uid="{E4C63D60-CAFA-4F13-9E69-1D6D90D38F78}"/>
    <cellStyle name="Normal 9 6 2 2 3" xfId="3936" xr:uid="{00000000-0005-0000-0000-0000A81F0000}"/>
    <cellStyle name="Normal 9 6 2 2 3 2" xfId="12024" xr:uid="{14A90727-4F1A-48B1-AA77-9B5A66CF62A8}"/>
    <cellStyle name="Normal 9 6 2 2 3 2 2" xfId="28200" xr:uid="{897EF617-CD71-43D5-A911-6A92544F1880}"/>
    <cellStyle name="Normal 9 6 2 2 3 3" xfId="20112" xr:uid="{3CFCDBCE-1DCF-4479-BFE5-7BA068158904}"/>
    <cellStyle name="Normal 9 6 2 2 4" xfId="6630" xr:uid="{00000000-0005-0000-0000-0000A91F0000}"/>
    <cellStyle name="Normal 9 6 2 2 4 2" xfId="14718" xr:uid="{DF7C8042-7174-44F5-A96B-CA24EE7E4392}"/>
    <cellStyle name="Normal 9 6 2 2 4 2 2" xfId="30894" xr:uid="{1B52F4CB-98D5-4830-B1C7-C2FC9A309052}"/>
    <cellStyle name="Normal 9 6 2 2 4 3" xfId="22806" xr:uid="{969BF91C-46C6-46B0-9C90-57F140514D0D}"/>
    <cellStyle name="Normal 9 6 2 2 5" xfId="9328" xr:uid="{5755335D-D901-48B9-9F25-30790A9A1E1F}"/>
    <cellStyle name="Normal 9 6 2 2 5 2" xfId="25504" xr:uid="{CB066501-CFCA-4324-937E-B0B575537491}"/>
    <cellStyle name="Normal 9 6 2 2 6" xfId="17416" xr:uid="{A6B1CB78-401E-4424-A686-25757E6DE949}"/>
    <cellStyle name="Normal 9 6 2 3" xfId="1915" xr:uid="{00000000-0005-0000-0000-0000AA1F0000}"/>
    <cellStyle name="Normal 9 6 2 3 2" xfId="4611" xr:uid="{00000000-0005-0000-0000-0000AB1F0000}"/>
    <cellStyle name="Normal 9 6 2 3 2 2" xfId="12699" xr:uid="{F355370F-B257-4CD8-BCCE-79E67FD12790}"/>
    <cellStyle name="Normal 9 6 2 3 2 2 2" xfId="28875" xr:uid="{F94F545F-37FA-41A2-8469-EF8BA0BA2A02}"/>
    <cellStyle name="Normal 9 6 2 3 2 3" xfId="20787" xr:uid="{41C2F797-C303-48DD-8267-96226B64F50D}"/>
    <cellStyle name="Normal 9 6 2 3 3" xfId="7305" xr:uid="{00000000-0005-0000-0000-0000AC1F0000}"/>
    <cellStyle name="Normal 9 6 2 3 3 2" xfId="15393" xr:uid="{F8DEC196-11A3-44C8-9C1F-D18C65CB1575}"/>
    <cellStyle name="Normal 9 6 2 3 3 2 2" xfId="31569" xr:uid="{452B2F58-3790-4D54-8E25-55063E99B984}"/>
    <cellStyle name="Normal 9 6 2 3 3 3" xfId="23481" xr:uid="{95394553-715E-43AE-939E-B90BC25461AE}"/>
    <cellStyle name="Normal 9 6 2 3 4" xfId="10003" xr:uid="{4C035578-1246-4A9B-8A5A-CD51A1163005}"/>
    <cellStyle name="Normal 9 6 2 3 4 2" xfId="26179" xr:uid="{E2B5C47F-A360-43DB-95BA-560320DF929C}"/>
    <cellStyle name="Normal 9 6 2 3 5" xfId="18091" xr:uid="{C2BC660F-AAA5-406D-94E5-E59B7041BDF7}"/>
    <cellStyle name="Normal 9 6 2 4" xfId="3264" xr:uid="{00000000-0005-0000-0000-0000AD1F0000}"/>
    <cellStyle name="Normal 9 6 2 4 2" xfId="11352" xr:uid="{D13246AD-EFE6-4E4F-A83C-9973A357B7B0}"/>
    <cellStyle name="Normal 9 6 2 4 2 2" xfId="27528" xr:uid="{D588E3FE-2875-4BE4-9FB4-F1C875E5C34E}"/>
    <cellStyle name="Normal 9 6 2 4 3" xfId="19440" xr:uid="{F80F7079-E1F4-450B-A3A7-7E7CB3EBBAF6}"/>
    <cellStyle name="Normal 9 6 2 5" xfId="5958" xr:uid="{00000000-0005-0000-0000-0000AE1F0000}"/>
    <cellStyle name="Normal 9 6 2 5 2" xfId="14046" xr:uid="{F8934CE0-3AB4-49FB-9E85-B2A88F2CA405}"/>
    <cellStyle name="Normal 9 6 2 5 2 2" xfId="30222" xr:uid="{EE98E3E4-C36B-4F33-B7BE-9A63B2682EE6}"/>
    <cellStyle name="Normal 9 6 2 5 3" xfId="22134" xr:uid="{55DEF983-6DF2-486E-89E4-EF4ACDCCE844}"/>
    <cellStyle name="Normal 9 6 2 6" xfId="8656" xr:uid="{87469C8B-C072-44D7-8618-2D0F43AFE8FD}"/>
    <cellStyle name="Normal 9 6 2 6 2" xfId="24832" xr:uid="{BE1D4EFA-6E08-49FB-BF16-C8E12BF80303}"/>
    <cellStyle name="Normal 9 6 2 7" xfId="16744" xr:uid="{325CB215-9961-422B-96EE-BEE85AD4E1B4}"/>
    <cellStyle name="Normal 9 6 3" xfId="903" xr:uid="{00000000-0005-0000-0000-0000AF1F0000}"/>
    <cellStyle name="Normal 9 6 3 2" xfId="2251" xr:uid="{00000000-0005-0000-0000-0000B01F0000}"/>
    <cellStyle name="Normal 9 6 3 2 2" xfId="4947" xr:uid="{00000000-0005-0000-0000-0000B11F0000}"/>
    <cellStyle name="Normal 9 6 3 2 2 2" xfId="13035" xr:uid="{D9D0D2D6-BC17-40DE-A079-9799CF2BF1FF}"/>
    <cellStyle name="Normal 9 6 3 2 2 2 2" xfId="29211" xr:uid="{EBDCDDCE-E583-48DB-9921-8DC276BE4E95}"/>
    <cellStyle name="Normal 9 6 3 2 2 3" xfId="21123" xr:uid="{ED03DA66-90AA-434F-A113-FEE456B6CEB5}"/>
    <cellStyle name="Normal 9 6 3 2 3" xfId="7641" xr:uid="{00000000-0005-0000-0000-0000B21F0000}"/>
    <cellStyle name="Normal 9 6 3 2 3 2" xfId="15729" xr:uid="{AF2C7B2E-1A6C-4F2A-95D2-0822931B82B3}"/>
    <cellStyle name="Normal 9 6 3 2 3 2 2" xfId="31905" xr:uid="{25B631B0-AE70-48DB-8EDD-DE1A39C0F41A}"/>
    <cellStyle name="Normal 9 6 3 2 3 3" xfId="23817" xr:uid="{D2FE1676-60F4-403C-8BE3-3FC0A29654B9}"/>
    <cellStyle name="Normal 9 6 3 2 4" xfId="10339" xr:uid="{65346394-6534-4788-BA68-732DEDF817AC}"/>
    <cellStyle name="Normal 9 6 3 2 4 2" xfId="26515" xr:uid="{36B773C9-5240-49D3-A8E7-3FAF72BBB03C}"/>
    <cellStyle name="Normal 9 6 3 2 5" xfId="18427" xr:uid="{D5F85AFC-F073-4BFF-A917-D2243548D275}"/>
    <cellStyle name="Normal 9 6 3 3" xfId="3600" xr:uid="{00000000-0005-0000-0000-0000B31F0000}"/>
    <cellStyle name="Normal 9 6 3 3 2" xfId="11688" xr:uid="{18DE5508-B0AD-4C6C-AA88-4B734A66A282}"/>
    <cellStyle name="Normal 9 6 3 3 2 2" xfId="27864" xr:uid="{40B1F4BF-9600-4376-A7BE-C26F0452DF43}"/>
    <cellStyle name="Normal 9 6 3 3 3" xfId="19776" xr:uid="{C636582A-6873-4DC1-A913-0F5685904B74}"/>
    <cellStyle name="Normal 9 6 3 4" xfId="6294" xr:uid="{00000000-0005-0000-0000-0000B41F0000}"/>
    <cellStyle name="Normal 9 6 3 4 2" xfId="14382" xr:uid="{42198ED4-29DE-468C-9EDB-65D5EB025193}"/>
    <cellStyle name="Normal 9 6 3 4 2 2" xfId="30558" xr:uid="{D300165C-3F92-4722-9052-FBF2A7997DDF}"/>
    <cellStyle name="Normal 9 6 3 4 3" xfId="22470" xr:uid="{95B3AA2F-05C8-417F-AC14-F71345C16F7D}"/>
    <cellStyle name="Normal 9 6 3 5" xfId="8992" xr:uid="{A241E3F3-116F-45B1-8CE4-A07CE8078C11}"/>
    <cellStyle name="Normal 9 6 3 5 2" xfId="25168" xr:uid="{A2191592-D516-4576-A6E9-2178B361C27E}"/>
    <cellStyle name="Normal 9 6 3 6" xfId="17080" xr:uid="{B4D8D0B6-5B54-4090-9751-F1D89C5AC6BB}"/>
    <cellStyle name="Normal 9 6 4" xfId="1579" xr:uid="{00000000-0005-0000-0000-0000B51F0000}"/>
    <cellStyle name="Normal 9 6 4 2" xfId="4275" xr:uid="{00000000-0005-0000-0000-0000B61F0000}"/>
    <cellStyle name="Normal 9 6 4 2 2" xfId="12363" xr:uid="{2EFE4485-A3F1-4FD6-9DB6-F861A4533191}"/>
    <cellStyle name="Normal 9 6 4 2 2 2" xfId="28539" xr:uid="{F78CA0D0-BDC0-4ACE-86A9-D35F0B6C870E}"/>
    <cellStyle name="Normal 9 6 4 2 3" xfId="20451" xr:uid="{C2CACFB5-42A2-406B-8E84-0F94E2691920}"/>
    <cellStyle name="Normal 9 6 4 3" xfId="6969" xr:uid="{00000000-0005-0000-0000-0000B71F0000}"/>
    <cellStyle name="Normal 9 6 4 3 2" xfId="15057" xr:uid="{BB672BBD-A0B5-4275-9380-4ABB0183D0E9}"/>
    <cellStyle name="Normal 9 6 4 3 2 2" xfId="31233" xr:uid="{184A5A23-A948-4647-BBD3-1D259DFA85AE}"/>
    <cellStyle name="Normal 9 6 4 3 3" xfId="23145" xr:uid="{2561F027-2FC4-43F1-A918-B8BF417861DA}"/>
    <cellStyle name="Normal 9 6 4 4" xfId="9667" xr:uid="{0A24EEC1-C484-422C-827D-25D96A0525D6}"/>
    <cellStyle name="Normal 9 6 4 4 2" xfId="25843" xr:uid="{CF00A716-39F2-4883-A245-4F1042EA6AF9}"/>
    <cellStyle name="Normal 9 6 4 5" xfId="17755" xr:uid="{C605CEC6-B83B-4313-83F8-FADBCEB504DD}"/>
    <cellStyle name="Normal 9 6 5" xfId="2928" xr:uid="{00000000-0005-0000-0000-0000B81F0000}"/>
    <cellStyle name="Normal 9 6 5 2" xfId="11016" xr:uid="{351ECB13-94D8-43A8-9CCB-3E700BC40414}"/>
    <cellStyle name="Normal 9 6 5 2 2" xfId="27192" xr:uid="{223B12E5-C6E6-41FB-9354-C37F94B85C22}"/>
    <cellStyle name="Normal 9 6 5 3" xfId="19104" xr:uid="{E2F05908-42A0-493C-BDAD-50763A66DC9E}"/>
    <cellStyle name="Normal 9 6 6" xfId="5622" xr:uid="{00000000-0005-0000-0000-0000B91F0000}"/>
    <cellStyle name="Normal 9 6 6 2" xfId="13710" xr:uid="{9F60FAD4-92BC-40FE-86E9-2202E0645EBA}"/>
    <cellStyle name="Normal 9 6 6 2 2" xfId="29886" xr:uid="{ECBAF8EA-5A38-438F-9A31-6B2B23049E52}"/>
    <cellStyle name="Normal 9 6 6 3" xfId="21798" xr:uid="{587DF3CE-09DB-4B84-BEF9-D1722AFCBF1C}"/>
    <cellStyle name="Normal 9 6 7" xfId="8320" xr:uid="{4A97457F-EF49-474B-8639-64432319007E}"/>
    <cellStyle name="Normal 9 6 7 2" xfId="24496" xr:uid="{8A2A3BB5-FB0F-403A-B73D-049B4F0C846D}"/>
    <cellStyle name="Normal 9 6 8" xfId="16408" xr:uid="{2DB89AC9-6C62-41F7-8C85-01A39A0EDBA0}"/>
    <cellStyle name="Normal 9 7" xfId="197" xr:uid="{00000000-0005-0000-0000-0000BA1F0000}"/>
    <cellStyle name="Normal 9 7 2" xfId="579" xr:uid="{00000000-0005-0000-0000-0000BB1F0000}"/>
    <cellStyle name="Normal 9 7 2 2" xfId="1254" xr:uid="{00000000-0005-0000-0000-0000BC1F0000}"/>
    <cellStyle name="Normal 9 7 2 2 2" xfId="2602" xr:uid="{00000000-0005-0000-0000-0000BD1F0000}"/>
    <cellStyle name="Normal 9 7 2 2 2 2" xfId="5298" xr:uid="{00000000-0005-0000-0000-0000BE1F0000}"/>
    <cellStyle name="Normal 9 7 2 2 2 2 2" xfId="13386" xr:uid="{584F4368-7976-4DA8-BFE0-AA7E1ADD085C}"/>
    <cellStyle name="Normal 9 7 2 2 2 2 2 2" xfId="29562" xr:uid="{94BC662F-BE86-4DC9-83E7-A16828566BFF}"/>
    <cellStyle name="Normal 9 7 2 2 2 2 3" xfId="21474" xr:uid="{11912B76-B862-4BB2-A880-0D210A20BD0D}"/>
    <cellStyle name="Normal 9 7 2 2 2 3" xfId="7992" xr:uid="{00000000-0005-0000-0000-0000BF1F0000}"/>
    <cellStyle name="Normal 9 7 2 2 2 3 2" xfId="16080" xr:uid="{1A32A3F0-9992-438A-A1E3-E96F1D987BFE}"/>
    <cellStyle name="Normal 9 7 2 2 2 3 2 2" xfId="32256" xr:uid="{9A55FEA1-3E1E-493A-9136-783DC4925A71}"/>
    <cellStyle name="Normal 9 7 2 2 2 3 3" xfId="24168" xr:uid="{696962C6-21B5-47BA-BF72-CC74B53FDD9E}"/>
    <cellStyle name="Normal 9 7 2 2 2 4" xfId="10690" xr:uid="{32B2D62E-E6B6-4AB7-A82A-36DA6942C8BF}"/>
    <cellStyle name="Normal 9 7 2 2 2 4 2" xfId="26866" xr:uid="{82FCFDE6-5F42-405B-91FA-97C843AC4CA0}"/>
    <cellStyle name="Normal 9 7 2 2 2 5" xfId="18778" xr:uid="{DD8152C5-F67C-42CB-A7C7-5EC55E662E39}"/>
    <cellStyle name="Normal 9 7 2 2 3" xfId="3951" xr:uid="{00000000-0005-0000-0000-0000C01F0000}"/>
    <cellStyle name="Normal 9 7 2 2 3 2" xfId="12039" xr:uid="{E41C56EB-6B8B-4A4E-A91B-B939367960C5}"/>
    <cellStyle name="Normal 9 7 2 2 3 2 2" xfId="28215" xr:uid="{35C1BFA1-5186-436E-95A8-7FB55E5E394E}"/>
    <cellStyle name="Normal 9 7 2 2 3 3" xfId="20127" xr:uid="{B71EE636-7C5E-4C46-84DD-BEEA7EB1734C}"/>
    <cellStyle name="Normal 9 7 2 2 4" xfId="6645" xr:uid="{00000000-0005-0000-0000-0000C11F0000}"/>
    <cellStyle name="Normal 9 7 2 2 4 2" xfId="14733" xr:uid="{AF48C6CD-C797-4BDA-95BA-CA3A819D1486}"/>
    <cellStyle name="Normal 9 7 2 2 4 2 2" xfId="30909" xr:uid="{0B3D1C9F-176F-46FE-934C-F6ED4F125EDE}"/>
    <cellStyle name="Normal 9 7 2 2 4 3" xfId="22821" xr:uid="{C10600E7-1F84-4B6E-9068-8088A5D66019}"/>
    <cellStyle name="Normal 9 7 2 2 5" xfId="9343" xr:uid="{99BB301D-B076-433A-847C-A8E3000449A8}"/>
    <cellStyle name="Normal 9 7 2 2 5 2" xfId="25519" xr:uid="{4D809805-3450-4199-A8B0-ED6C8F93E8BD}"/>
    <cellStyle name="Normal 9 7 2 2 6" xfId="17431" xr:uid="{60E1801E-A162-4495-A88B-95CC0201915C}"/>
    <cellStyle name="Normal 9 7 2 3" xfId="1930" xr:uid="{00000000-0005-0000-0000-0000C21F0000}"/>
    <cellStyle name="Normal 9 7 2 3 2" xfId="4626" xr:uid="{00000000-0005-0000-0000-0000C31F0000}"/>
    <cellStyle name="Normal 9 7 2 3 2 2" xfId="12714" xr:uid="{DB7146E2-2C1B-4148-A159-558877ACD59D}"/>
    <cellStyle name="Normal 9 7 2 3 2 2 2" xfId="28890" xr:uid="{B6CB63E4-957A-44C2-9AC1-0BFE7D02C51D}"/>
    <cellStyle name="Normal 9 7 2 3 2 3" xfId="20802" xr:uid="{EB34E6D5-2FBD-4C87-8910-026094C7F8B4}"/>
    <cellStyle name="Normal 9 7 2 3 3" xfId="7320" xr:uid="{00000000-0005-0000-0000-0000C41F0000}"/>
    <cellStyle name="Normal 9 7 2 3 3 2" xfId="15408" xr:uid="{C6BE49B4-5E72-4447-8FC0-EF86E9DE462A}"/>
    <cellStyle name="Normal 9 7 2 3 3 2 2" xfId="31584" xr:uid="{41A72EFE-30B3-4061-92C9-871D629EE6F9}"/>
    <cellStyle name="Normal 9 7 2 3 3 3" xfId="23496" xr:uid="{15A231F6-4A2F-42CC-9BD0-7391BF7A9900}"/>
    <cellStyle name="Normal 9 7 2 3 4" xfId="10018" xr:uid="{97FFC6B4-9B2A-449D-89C1-B431DD7412B0}"/>
    <cellStyle name="Normal 9 7 2 3 4 2" xfId="26194" xr:uid="{E1955BED-A0F7-428A-A59D-FAB323F7B6FA}"/>
    <cellStyle name="Normal 9 7 2 3 5" xfId="18106" xr:uid="{A7C1C6B1-68DC-4ABC-B059-E3E29D264473}"/>
    <cellStyle name="Normal 9 7 2 4" xfId="3279" xr:uid="{00000000-0005-0000-0000-0000C51F0000}"/>
    <cellStyle name="Normal 9 7 2 4 2" xfId="11367" xr:uid="{10194577-6D8F-46A6-A564-B798B15FA730}"/>
    <cellStyle name="Normal 9 7 2 4 2 2" xfId="27543" xr:uid="{55E10E71-5911-458F-8D60-A8AACE9F220A}"/>
    <cellStyle name="Normal 9 7 2 4 3" xfId="19455" xr:uid="{987F25EB-450D-4971-A420-F7D45E76A102}"/>
    <cellStyle name="Normal 9 7 2 5" xfId="5973" xr:uid="{00000000-0005-0000-0000-0000C61F0000}"/>
    <cellStyle name="Normal 9 7 2 5 2" xfId="14061" xr:uid="{926D77A5-74FE-4118-833A-D9F31A39174E}"/>
    <cellStyle name="Normal 9 7 2 5 2 2" xfId="30237" xr:uid="{268A5E69-3DFF-4BAD-85C5-F1E4976EB8F4}"/>
    <cellStyle name="Normal 9 7 2 5 3" xfId="22149" xr:uid="{97FA9697-04F6-46C5-9FB0-8D13E7BCC953}"/>
    <cellStyle name="Normal 9 7 2 6" xfId="8671" xr:uid="{356D59F8-68D7-46B0-B276-61BEC6C6FBF3}"/>
    <cellStyle name="Normal 9 7 2 6 2" xfId="24847" xr:uid="{3C354854-506B-45BF-A253-F7B38B2004AF}"/>
    <cellStyle name="Normal 9 7 2 7" xfId="16759" xr:uid="{01E5DC06-645C-4FD8-91D4-A2EBCC43E3E7}"/>
    <cellStyle name="Normal 9 7 3" xfId="918" xr:uid="{00000000-0005-0000-0000-0000C71F0000}"/>
    <cellStyle name="Normal 9 7 3 2" xfId="2266" xr:uid="{00000000-0005-0000-0000-0000C81F0000}"/>
    <cellStyle name="Normal 9 7 3 2 2" xfId="4962" xr:uid="{00000000-0005-0000-0000-0000C91F0000}"/>
    <cellStyle name="Normal 9 7 3 2 2 2" xfId="13050" xr:uid="{A42C48D9-7E92-4754-825E-BBCEBC07A495}"/>
    <cellStyle name="Normal 9 7 3 2 2 2 2" xfId="29226" xr:uid="{63789D79-6742-4B19-80C4-B000B00CF6FD}"/>
    <cellStyle name="Normal 9 7 3 2 2 3" xfId="21138" xr:uid="{39DE042E-1D5B-4D45-A22B-2B7C517D74B9}"/>
    <cellStyle name="Normal 9 7 3 2 3" xfId="7656" xr:uid="{00000000-0005-0000-0000-0000CA1F0000}"/>
    <cellStyle name="Normal 9 7 3 2 3 2" xfId="15744" xr:uid="{BDBC702F-7376-4667-A3B8-29E3C5E6604B}"/>
    <cellStyle name="Normal 9 7 3 2 3 2 2" xfId="31920" xr:uid="{EF3CA4B5-D883-4790-A611-D3457A101FAA}"/>
    <cellStyle name="Normal 9 7 3 2 3 3" xfId="23832" xr:uid="{6230BBB4-0995-4458-BED5-92565FC73339}"/>
    <cellStyle name="Normal 9 7 3 2 4" xfId="10354" xr:uid="{CAB19F40-5249-407D-88FC-23121FC4DDC2}"/>
    <cellStyle name="Normal 9 7 3 2 4 2" xfId="26530" xr:uid="{1EA1FEB4-18F7-4A81-9DA2-BE3F02B90ABF}"/>
    <cellStyle name="Normal 9 7 3 2 5" xfId="18442" xr:uid="{AD032455-CDAF-4DD2-BCF5-8E61FA1E4A16}"/>
    <cellStyle name="Normal 9 7 3 3" xfId="3615" xr:uid="{00000000-0005-0000-0000-0000CB1F0000}"/>
    <cellStyle name="Normal 9 7 3 3 2" xfId="11703" xr:uid="{880F4802-E20F-4532-A7D6-7BDBB8E17724}"/>
    <cellStyle name="Normal 9 7 3 3 2 2" xfId="27879" xr:uid="{DD341217-7414-4054-8319-D043E004BA80}"/>
    <cellStyle name="Normal 9 7 3 3 3" xfId="19791" xr:uid="{BD3B854B-70AE-4E23-922E-B8F37E56BA33}"/>
    <cellStyle name="Normal 9 7 3 4" xfId="6309" xr:uid="{00000000-0005-0000-0000-0000CC1F0000}"/>
    <cellStyle name="Normal 9 7 3 4 2" xfId="14397" xr:uid="{C4655833-4000-4F0D-8DE1-35932B726319}"/>
    <cellStyle name="Normal 9 7 3 4 2 2" xfId="30573" xr:uid="{DF569342-63D1-4925-AE6C-18B4D6E0AD90}"/>
    <cellStyle name="Normal 9 7 3 4 3" xfId="22485" xr:uid="{8FD1E324-5472-4AB4-A9B2-BB8BE9571B1F}"/>
    <cellStyle name="Normal 9 7 3 5" xfId="9007" xr:uid="{2D569BA3-690C-42A4-ADBF-1465D6F22D46}"/>
    <cellStyle name="Normal 9 7 3 5 2" xfId="25183" xr:uid="{CCF46650-2AEE-4AE1-A365-B695CAED9242}"/>
    <cellStyle name="Normal 9 7 3 6" xfId="17095" xr:uid="{5A539039-F822-4E62-A9A6-4D935685405A}"/>
    <cellStyle name="Normal 9 7 4" xfId="1594" xr:uid="{00000000-0005-0000-0000-0000CD1F0000}"/>
    <cellStyle name="Normal 9 7 4 2" xfId="4290" xr:uid="{00000000-0005-0000-0000-0000CE1F0000}"/>
    <cellStyle name="Normal 9 7 4 2 2" xfId="12378" xr:uid="{05721D70-B131-4177-8DCE-C568C26F9789}"/>
    <cellStyle name="Normal 9 7 4 2 2 2" xfId="28554" xr:uid="{E6F2A0D0-34B4-4F7F-BF03-57E598501C3C}"/>
    <cellStyle name="Normal 9 7 4 2 3" xfId="20466" xr:uid="{8B4C72AD-0A3B-4030-8122-084A9DFA29B0}"/>
    <cellStyle name="Normal 9 7 4 3" xfId="6984" xr:uid="{00000000-0005-0000-0000-0000CF1F0000}"/>
    <cellStyle name="Normal 9 7 4 3 2" xfId="15072" xr:uid="{8D61C127-F754-49E6-980C-D85F1A6E6D26}"/>
    <cellStyle name="Normal 9 7 4 3 2 2" xfId="31248" xr:uid="{707DEBAB-0060-4E44-9102-F9B86FCBDDEE}"/>
    <cellStyle name="Normal 9 7 4 3 3" xfId="23160" xr:uid="{3E0D92B7-D825-4BFA-AB0F-3A15621DBCE3}"/>
    <cellStyle name="Normal 9 7 4 4" xfId="9682" xr:uid="{8E90CD14-15ED-4978-A3EA-347EA1C0EED5}"/>
    <cellStyle name="Normal 9 7 4 4 2" xfId="25858" xr:uid="{D92113A8-02AC-460B-A1CF-75A79F2E5F80}"/>
    <cellStyle name="Normal 9 7 4 5" xfId="17770" xr:uid="{A687CDDF-DDF6-45A8-ABE6-8F285BCE03F6}"/>
    <cellStyle name="Normal 9 7 5" xfId="2943" xr:uid="{00000000-0005-0000-0000-0000D01F0000}"/>
    <cellStyle name="Normal 9 7 5 2" xfId="11031" xr:uid="{BE055BCD-574A-4F34-B65D-B4EE94164999}"/>
    <cellStyle name="Normal 9 7 5 2 2" xfId="27207" xr:uid="{F03D1CDC-6EB3-4A29-8101-F7FED2BC43CA}"/>
    <cellStyle name="Normal 9 7 5 3" xfId="19119" xr:uid="{A008770B-A185-4E19-9E2F-192EE01259BD}"/>
    <cellStyle name="Normal 9 7 6" xfId="5637" xr:uid="{00000000-0005-0000-0000-0000D11F0000}"/>
    <cellStyle name="Normal 9 7 6 2" xfId="13725" xr:uid="{AE475335-E2EA-431D-B768-830662515B33}"/>
    <cellStyle name="Normal 9 7 6 2 2" xfId="29901" xr:uid="{669DF45F-F98D-4AD9-A453-428C8E5ED2EE}"/>
    <cellStyle name="Normal 9 7 6 3" xfId="21813" xr:uid="{834B4909-C1A2-4E4B-B360-72F9649472AE}"/>
    <cellStyle name="Normal 9 7 7" xfId="8335" xr:uid="{DEAA659D-51E9-41D2-91F3-BBDED5612CE0}"/>
    <cellStyle name="Normal 9 7 7 2" xfId="24511" xr:uid="{D3681926-20EB-4FB9-A0DC-D08F72DAF5A5}"/>
    <cellStyle name="Normal 9 7 8" xfId="16423" xr:uid="{28E9580E-FD28-4D12-AB1D-BA22299013C8}"/>
    <cellStyle name="Normal 9 8" xfId="183" xr:uid="{00000000-0005-0000-0000-0000D21F0000}"/>
    <cellStyle name="Normal 9 8 2" xfId="570" xr:uid="{00000000-0005-0000-0000-0000D31F0000}"/>
    <cellStyle name="Normal 9 8 2 2" xfId="1245" xr:uid="{00000000-0005-0000-0000-0000D41F0000}"/>
    <cellStyle name="Normal 9 8 2 2 2" xfId="2593" xr:uid="{00000000-0005-0000-0000-0000D51F0000}"/>
    <cellStyle name="Normal 9 8 2 2 2 2" xfId="5289" xr:uid="{00000000-0005-0000-0000-0000D61F0000}"/>
    <cellStyle name="Normal 9 8 2 2 2 2 2" xfId="13377" xr:uid="{3004C9B9-82CC-4A13-91C2-7643659D65AA}"/>
    <cellStyle name="Normal 9 8 2 2 2 2 2 2" xfId="29553" xr:uid="{EA1F4A39-CE61-43B7-93EC-B19B3EF8B8D7}"/>
    <cellStyle name="Normal 9 8 2 2 2 2 3" xfId="21465" xr:uid="{B961C8A4-E4F9-4B4E-901A-004295BCD2C6}"/>
    <cellStyle name="Normal 9 8 2 2 2 3" xfId="7983" xr:uid="{00000000-0005-0000-0000-0000D71F0000}"/>
    <cellStyle name="Normal 9 8 2 2 2 3 2" xfId="16071" xr:uid="{3473136C-C230-4013-9D18-CDE992B59B11}"/>
    <cellStyle name="Normal 9 8 2 2 2 3 2 2" xfId="32247" xr:uid="{89DBA59D-6A4E-4AF5-8E4D-5EE6A3808800}"/>
    <cellStyle name="Normal 9 8 2 2 2 3 3" xfId="24159" xr:uid="{538B9358-61C1-41EC-A59C-D6AF8BD66814}"/>
    <cellStyle name="Normal 9 8 2 2 2 4" xfId="10681" xr:uid="{F76B9AF3-BCBC-464D-969B-E48476159965}"/>
    <cellStyle name="Normal 9 8 2 2 2 4 2" xfId="26857" xr:uid="{BF065E49-5B70-4E82-8E9B-E79EA06A87E9}"/>
    <cellStyle name="Normal 9 8 2 2 2 5" xfId="18769" xr:uid="{8F94089C-787C-431C-9440-33218CD6AE4E}"/>
    <cellStyle name="Normal 9 8 2 2 3" xfId="3942" xr:uid="{00000000-0005-0000-0000-0000D81F0000}"/>
    <cellStyle name="Normal 9 8 2 2 3 2" xfId="12030" xr:uid="{388F91C8-848D-470C-8F77-7EDAF14FBA20}"/>
    <cellStyle name="Normal 9 8 2 2 3 2 2" xfId="28206" xr:uid="{4A01E8EE-3959-465F-91E1-AFB4402CE93A}"/>
    <cellStyle name="Normal 9 8 2 2 3 3" xfId="20118" xr:uid="{BEB10C23-36AC-4A37-B517-C74F47398582}"/>
    <cellStyle name="Normal 9 8 2 2 4" xfId="6636" xr:uid="{00000000-0005-0000-0000-0000D91F0000}"/>
    <cellStyle name="Normal 9 8 2 2 4 2" xfId="14724" xr:uid="{FCD5C03F-6309-433A-8D22-D2693A6766E5}"/>
    <cellStyle name="Normal 9 8 2 2 4 2 2" xfId="30900" xr:uid="{C2006DA1-BD89-405B-ACCB-1DB67F03EE42}"/>
    <cellStyle name="Normal 9 8 2 2 4 3" xfId="22812" xr:uid="{548E2B49-148D-4CBD-B157-7787BA297A2C}"/>
    <cellStyle name="Normal 9 8 2 2 5" xfId="9334" xr:uid="{C1BA0F54-6253-44E5-B9D0-1A95B4A509F3}"/>
    <cellStyle name="Normal 9 8 2 2 5 2" xfId="25510" xr:uid="{13797E38-5416-4FC0-A9AC-7EAC24F81D74}"/>
    <cellStyle name="Normal 9 8 2 2 6" xfId="17422" xr:uid="{B3EABC9A-8527-4CAB-87CD-4DA79EA2C7A6}"/>
    <cellStyle name="Normal 9 8 2 3" xfId="1921" xr:uid="{00000000-0005-0000-0000-0000DA1F0000}"/>
    <cellStyle name="Normal 9 8 2 3 2" xfId="4617" xr:uid="{00000000-0005-0000-0000-0000DB1F0000}"/>
    <cellStyle name="Normal 9 8 2 3 2 2" xfId="12705" xr:uid="{9B2BAE0E-6782-4B68-A5CD-5D8689EE040F}"/>
    <cellStyle name="Normal 9 8 2 3 2 2 2" xfId="28881" xr:uid="{4C502317-29BF-4F0C-92CF-B7AC00B1E3AB}"/>
    <cellStyle name="Normal 9 8 2 3 2 3" xfId="20793" xr:uid="{C2F9F41C-27D8-466B-8B5B-8F40B779D1CE}"/>
    <cellStyle name="Normal 9 8 2 3 3" xfId="7311" xr:uid="{00000000-0005-0000-0000-0000DC1F0000}"/>
    <cellStyle name="Normal 9 8 2 3 3 2" xfId="15399" xr:uid="{BBFF8BED-37D7-41EF-A4F2-7D92AA997F5B}"/>
    <cellStyle name="Normal 9 8 2 3 3 2 2" xfId="31575" xr:uid="{6E510F68-5539-4970-98FA-5F7E893CE673}"/>
    <cellStyle name="Normal 9 8 2 3 3 3" xfId="23487" xr:uid="{48399181-628D-42DB-A254-4F4D7AD634CE}"/>
    <cellStyle name="Normal 9 8 2 3 4" xfId="10009" xr:uid="{80EB8F58-0B91-4AC4-9690-875CE29E5354}"/>
    <cellStyle name="Normal 9 8 2 3 4 2" xfId="26185" xr:uid="{ACCEE775-ABAE-40CE-AA11-CA167FF9C9BF}"/>
    <cellStyle name="Normal 9 8 2 3 5" xfId="18097" xr:uid="{A9D081C1-D34A-4D36-B101-89EE191AB99C}"/>
    <cellStyle name="Normal 9 8 2 4" xfId="3270" xr:uid="{00000000-0005-0000-0000-0000DD1F0000}"/>
    <cellStyle name="Normal 9 8 2 4 2" xfId="11358" xr:uid="{2A671648-0FE7-4F6C-A508-C748C0C020FE}"/>
    <cellStyle name="Normal 9 8 2 4 2 2" xfId="27534" xr:uid="{3DDE26C8-4BB6-4A18-92E3-48896FF871C5}"/>
    <cellStyle name="Normal 9 8 2 4 3" xfId="19446" xr:uid="{05233909-1A91-4ADC-857B-B7BA441C6E45}"/>
    <cellStyle name="Normal 9 8 2 5" xfId="5964" xr:uid="{00000000-0005-0000-0000-0000DE1F0000}"/>
    <cellStyle name="Normal 9 8 2 5 2" xfId="14052" xr:uid="{745C2E09-DB15-48B4-AE1E-DAA1C187DDF4}"/>
    <cellStyle name="Normal 9 8 2 5 2 2" xfId="30228" xr:uid="{362015CB-4128-4E70-9985-EA6760BED68C}"/>
    <cellStyle name="Normal 9 8 2 5 3" xfId="22140" xr:uid="{14486BED-E458-4915-9C4D-3F39D867BD8B}"/>
    <cellStyle name="Normal 9 8 2 6" xfId="8662" xr:uid="{85DA6C9A-6E69-4578-90F2-E8897E3D9C33}"/>
    <cellStyle name="Normal 9 8 2 6 2" xfId="24838" xr:uid="{7E6910AC-CF87-4128-B495-967A3E3CA456}"/>
    <cellStyle name="Normal 9 8 2 7" xfId="16750" xr:uid="{7630FA95-6081-4345-AA53-40EE99E53C02}"/>
    <cellStyle name="Normal 9 8 3" xfId="909" xr:uid="{00000000-0005-0000-0000-0000DF1F0000}"/>
    <cellStyle name="Normal 9 8 3 2" xfId="2257" xr:uid="{00000000-0005-0000-0000-0000E01F0000}"/>
    <cellStyle name="Normal 9 8 3 2 2" xfId="4953" xr:uid="{00000000-0005-0000-0000-0000E11F0000}"/>
    <cellStyle name="Normal 9 8 3 2 2 2" xfId="13041" xr:uid="{141F8217-266B-4ADD-AA08-A2D31C445AB3}"/>
    <cellStyle name="Normal 9 8 3 2 2 2 2" xfId="29217" xr:uid="{87D4AEBB-FF0F-4078-999F-1C4B58B37732}"/>
    <cellStyle name="Normal 9 8 3 2 2 3" xfId="21129" xr:uid="{18EEED25-597A-4801-A549-8D8A1E0717CD}"/>
    <cellStyle name="Normal 9 8 3 2 3" xfId="7647" xr:uid="{00000000-0005-0000-0000-0000E21F0000}"/>
    <cellStyle name="Normal 9 8 3 2 3 2" xfId="15735" xr:uid="{D367DD27-B4E3-4891-9DB1-BC9432815FD1}"/>
    <cellStyle name="Normal 9 8 3 2 3 2 2" xfId="31911" xr:uid="{47A66045-0F50-4E7D-A688-C0D46E037A95}"/>
    <cellStyle name="Normal 9 8 3 2 3 3" xfId="23823" xr:uid="{5DD6F635-B217-4EB1-A3F2-E27F98AB354A}"/>
    <cellStyle name="Normal 9 8 3 2 4" xfId="10345" xr:uid="{8F0EF698-4D90-4BE9-91D6-F4A3925BD540}"/>
    <cellStyle name="Normal 9 8 3 2 4 2" xfId="26521" xr:uid="{C9F7898D-C39B-4703-8BB4-085945D10255}"/>
    <cellStyle name="Normal 9 8 3 2 5" xfId="18433" xr:uid="{8A24E3D3-05F2-466A-BCA4-501B4BE7F64C}"/>
    <cellStyle name="Normal 9 8 3 3" xfId="3606" xr:uid="{00000000-0005-0000-0000-0000E31F0000}"/>
    <cellStyle name="Normal 9 8 3 3 2" xfId="11694" xr:uid="{757BE56F-FC1F-4C7A-8AD3-A20721FEEAA0}"/>
    <cellStyle name="Normal 9 8 3 3 2 2" xfId="27870" xr:uid="{4FC2CDA2-305D-481F-9BA6-6BEE4A83C12E}"/>
    <cellStyle name="Normal 9 8 3 3 3" xfId="19782" xr:uid="{2A4A93B3-186F-473D-B900-4E2E0DF29EE5}"/>
    <cellStyle name="Normal 9 8 3 4" xfId="6300" xr:uid="{00000000-0005-0000-0000-0000E41F0000}"/>
    <cellStyle name="Normal 9 8 3 4 2" xfId="14388" xr:uid="{F8CE59FC-09E4-4966-A6D8-80713A72E71E}"/>
    <cellStyle name="Normal 9 8 3 4 2 2" xfId="30564" xr:uid="{CC1DFF9E-00E3-4C88-8243-ED9FC9C794DA}"/>
    <cellStyle name="Normal 9 8 3 4 3" xfId="22476" xr:uid="{DD4EEC1E-026D-4E73-BEF4-7567D221AE62}"/>
    <cellStyle name="Normal 9 8 3 5" xfId="8998" xr:uid="{A1B638A0-33A3-4769-862C-F5571C89DBEE}"/>
    <cellStyle name="Normal 9 8 3 5 2" xfId="25174" xr:uid="{4F6A0DC7-D536-4C11-B74B-8E1B77340461}"/>
    <cellStyle name="Normal 9 8 3 6" xfId="17086" xr:uid="{AAB810E8-7C13-42B6-83B0-5235B628169B}"/>
    <cellStyle name="Normal 9 8 4" xfId="1585" xr:uid="{00000000-0005-0000-0000-0000E51F0000}"/>
    <cellStyle name="Normal 9 8 4 2" xfId="4281" xr:uid="{00000000-0005-0000-0000-0000E61F0000}"/>
    <cellStyle name="Normal 9 8 4 2 2" xfId="12369" xr:uid="{DC3766D5-AF9B-41ED-9754-17BA18AC6476}"/>
    <cellStyle name="Normal 9 8 4 2 2 2" xfId="28545" xr:uid="{9FB922C7-F2AC-4FF8-AF9F-F7BE5B6B4E9F}"/>
    <cellStyle name="Normal 9 8 4 2 3" xfId="20457" xr:uid="{819045D7-CB58-4993-9340-26FB0C35C29A}"/>
    <cellStyle name="Normal 9 8 4 3" xfId="6975" xr:uid="{00000000-0005-0000-0000-0000E71F0000}"/>
    <cellStyle name="Normal 9 8 4 3 2" xfId="15063" xr:uid="{3166418E-9887-48E4-827E-9273268B20C5}"/>
    <cellStyle name="Normal 9 8 4 3 2 2" xfId="31239" xr:uid="{11B9B62D-AF8B-45C1-95D4-58509A740E63}"/>
    <cellStyle name="Normal 9 8 4 3 3" xfId="23151" xr:uid="{B48FFF2C-DDA4-4113-B701-E49676C60FF7}"/>
    <cellStyle name="Normal 9 8 4 4" xfId="9673" xr:uid="{10854A58-51B6-4242-B2D5-66FCCBE12DD0}"/>
    <cellStyle name="Normal 9 8 4 4 2" xfId="25849" xr:uid="{486D4AAC-A117-410D-8069-A4A475FA7703}"/>
    <cellStyle name="Normal 9 8 4 5" xfId="17761" xr:uid="{28C8DD49-7A1A-4059-A73B-AB9E4EFE84F4}"/>
    <cellStyle name="Normal 9 8 5" xfId="2934" xr:uid="{00000000-0005-0000-0000-0000E81F0000}"/>
    <cellStyle name="Normal 9 8 5 2" xfId="11022" xr:uid="{18666C07-C81E-4C56-A648-0D7920599A34}"/>
    <cellStyle name="Normal 9 8 5 2 2" xfId="27198" xr:uid="{F5E8EA99-C655-4F9D-ADF2-3A59330649EB}"/>
    <cellStyle name="Normal 9 8 5 3" xfId="19110" xr:uid="{98340069-7785-4F0A-85B5-DD5E5E7C4F83}"/>
    <cellStyle name="Normal 9 8 6" xfId="5628" xr:uid="{00000000-0005-0000-0000-0000E91F0000}"/>
    <cellStyle name="Normal 9 8 6 2" xfId="13716" xr:uid="{CF0D41EE-27CA-4DBE-ABB2-34ABFF66D507}"/>
    <cellStyle name="Normal 9 8 6 2 2" xfId="29892" xr:uid="{0B872C80-C025-45EB-A915-D1066141A9DE}"/>
    <cellStyle name="Normal 9 8 6 3" xfId="21804" xr:uid="{95DED48B-DB2D-436A-A8A1-C63C3E768974}"/>
    <cellStyle name="Normal 9 8 7" xfId="8326" xr:uid="{3EE95A41-C368-4BB8-9FBF-FC6A23D4D307}"/>
    <cellStyle name="Normal 9 8 7 2" xfId="24502" xr:uid="{3A499880-993A-4162-9E35-631AA49D92D8}"/>
    <cellStyle name="Normal 9 8 8" xfId="16414" xr:uid="{FC0701AA-7598-4F26-A2A6-474266D65DA2}"/>
    <cellStyle name="Normal 9 9" xfId="318" xr:uid="{00000000-0005-0000-0000-0000EA1F0000}"/>
    <cellStyle name="Normal 9 9 2" xfId="680" xr:uid="{00000000-0005-0000-0000-0000EB1F0000}"/>
    <cellStyle name="Normal 9 9 2 2" xfId="1355" xr:uid="{00000000-0005-0000-0000-0000EC1F0000}"/>
    <cellStyle name="Normal 9 9 2 2 2" xfId="2703" xr:uid="{00000000-0005-0000-0000-0000ED1F0000}"/>
    <cellStyle name="Normal 9 9 2 2 2 2" xfId="5399" xr:uid="{00000000-0005-0000-0000-0000EE1F0000}"/>
    <cellStyle name="Normal 9 9 2 2 2 2 2" xfId="13487" xr:uid="{AE33580F-F4C5-48AA-9C54-0B7C3A62B01A}"/>
    <cellStyle name="Normal 9 9 2 2 2 2 2 2" xfId="29663" xr:uid="{8183801A-61C5-43DD-A657-2FE1BB427D2A}"/>
    <cellStyle name="Normal 9 9 2 2 2 2 3" xfId="21575" xr:uid="{8DA01677-7D05-47D9-BC20-012184A7E186}"/>
    <cellStyle name="Normal 9 9 2 2 2 3" xfId="8093" xr:uid="{00000000-0005-0000-0000-0000EF1F0000}"/>
    <cellStyle name="Normal 9 9 2 2 2 3 2" xfId="16181" xr:uid="{4C4F14D6-5BED-4982-89A7-7E8006CFD050}"/>
    <cellStyle name="Normal 9 9 2 2 2 3 2 2" xfId="32357" xr:uid="{ECE0D933-A475-46FF-8E5A-B02B24ABC456}"/>
    <cellStyle name="Normal 9 9 2 2 2 3 3" xfId="24269" xr:uid="{AD8C5364-D493-4AD0-993F-F890BA7D9805}"/>
    <cellStyle name="Normal 9 9 2 2 2 4" xfId="10791" xr:uid="{B6AA857A-4EAF-4AB7-87EE-2DA76181431E}"/>
    <cellStyle name="Normal 9 9 2 2 2 4 2" xfId="26967" xr:uid="{C5089431-DD35-4D6F-B6D1-60BABC9587FF}"/>
    <cellStyle name="Normal 9 9 2 2 2 5" xfId="18879" xr:uid="{5555C27A-2E99-4AF5-BD39-FFDA3D6582B5}"/>
    <cellStyle name="Normal 9 9 2 2 3" xfId="4052" xr:uid="{00000000-0005-0000-0000-0000F01F0000}"/>
    <cellStyle name="Normal 9 9 2 2 3 2" xfId="12140" xr:uid="{1A3328B3-B8DB-4636-B709-F1B9208F5069}"/>
    <cellStyle name="Normal 9 9 2 2 3 2 2" xfId="28316" xr:uid="{C682E5B4-52BA-4A48-9028-5EB2EEEB7119}"/>
    <cellStyle name="Normal 9 9 2 2 3 3" xfId="20228" xr:uid="{08341FB4-8E79-4533-96E1-EBDB5DC9EC05}"/>
    <cellStyle name="Normal 9 9 2 2 4" xfId="6746" xr:uid="{00000000-0005-0000-0000-0000F11F0000}"/>
    <cellStyle name="Normal 9 9 2 2 4 2" xfId="14834" xr:uid="{36D887C4-943C-4010-ADD4-890B1654F159}"/>
    <cellStyle name="Normal 9 9 2 2 4 2 2" xfId="31010" xr:uid="{73DCD1AE-D7CC-4633-A60C-36E12C472A41}"/>
    <cellStyle name="Normal 9 9 2 2 4 3" xfId="22922" xr:uid="{38C2E466-B117-4E43-B984-797B60FE693A}"/>
    <cellStyle name="Normal 9 9 2 2 5" xfId="9444" xr:uid="{14A5B148-9E54-4B24-BB99-1FEA27029C07}"/>
    <cellStyle name="Normal 9 9 2 2 5 2" xfId="25620" xr:uid="{52195626-D304-4CE5-B8E6-4EDBE58CDB3F}"/>
    <cellStyle name="Normal 9 9 2 2 6" xfId="17532" xr:uid="{295EBF68-DB8A-427C-8371-01D063306BC9}"/>
    <cellStyle name="Normal 9 9 2 3" xfId="2031" xr:uid="{00000000-0005-0000-0000-0000F21F0000}"/>
    <cellStyle name="Normal 9 9 2 3 2" xfId="4727" xr:uid="{00000000-0005-0000-0000-0000F31F0000}"/>
    <cellStyle name="Normal 9 9 2 3 2 2" xfId="12815" xr:uid="{9822943E-0EA4-44B8-AC91-6C0836ED5B7C}"/>
    <cellStyle name="Normal 9 9 2 3 2 2 2" xfId="28991" xr:uid="{AD30F79C-1157-4BCC-96B5-35599A298A3E}"/>
    <cellStyle name="Normal 9 9 2 3 2 3" xfId="20903" xr:uid="{615CC89D-C66E-4D33-9174-2E01CCDFF73E}"/>
    <cellStyle name="Normal 9 9 2 3 3" xfId="7421" xr:uid="{00000000-0005-0000-0000-0000F41F0000}"/>
    <cellStyle name="Normal 9 9 2 3 3 2" xfId="15509" xr:uid="{63066FAF-C3EB-4AC8-8C3C-76D1FBA2409A}"/>
    <cellStyle name="Normal 9 9 2 3 3 2 2" xfId="31685" xr:uid="{9051CA18-773E-498A-BC52-F1F157735151}"/>
    <cellStyle name="Normal 9 9 2 3 3 3" xfId="23597" xr:uid="{26699E0A-1786-451E-B787-44F149854F02}"/>
    <cellStyle name="Normal 9 9 2 3 4" xfId="10119" xr:uid="{8A05470F-7023-4048-B9C7-8BF294F06C7B}"/>
    <cellStyle name="Normal 9 9 2 3 4 2" xfId="26295" xr:uid="{9EA4ECB5-8072-426B-A0B7-8E555A53E707}"/>
    <cellStyle name="Normal 9 9 2 3 5" xfId="18207" xr:uid="{67F7F499-EC71-43DC-A46B-41C5AC29EFE2}"/>
    <cellStyle name="Normal 9 9 2 4" xfId="3380" xr:uid="{00000000-0005-0000-0000-0000F51F0000}"/>
    <cellStyle name="Normal 9 9 2 4 2" xfId="11468" xr:uid="{2531CC17-532F-4039-9080-79F37B5FCC0C}"/>
    <cellStyle name="Normal 9 9 2 4 2 2" xfId="27644" xr:uid="{68BEA3E0-581D-44C0-9D6B-2D4DC1B674CF}"/>
    <cellStyle name="Normal 9 9 2 4 3" xfId="19556" xr:uid="{D6939813-1DDD-44D3-915F-147EE16F36EB}"/>
    <cellStyle name="Normal 9 9 2 5" xfId="6074" xr:uid="{00000000-0005-0000-0000-0000F61F0000}"/>
    <cellStyle name="Normal 9 9 2 5 2" xfId="14162" xr:uid="{74ACD353-ACF8-408D-9EBC-698E555201CA}"/>
    <cellStyle name="Normal 9 9 2 5 2 2" xfId="30338" xr:uid="{99556190-5D01-488A-9ED7-B1315B23861C}"/>
    <cellStyle name="Normal 9 9 2 5 3" xfId="22250" xr:uid="{E2EEC94C-9F1F-4F0B-820E-ACB82AAEEF2A}"/>
    <cellStyle name="Normal 9 9 2 6" xfId="8772" xr:uid="{649BFD74-97CB-48C3-B1B7-1C3DF02EC070}"/>
    <cellStyle name="Normal 9 9 2 6 2" xfId="24948" xr:uid="{FC460B57-66C2-48EE-9281-93A5F4F77B2C}"/>
    <cellStyle name="Normal 9 9 2 7" xfId="16860" xr:uid="{947797EB-A518-44A8-8ADA-055829CF413F}"/>
    <cellStyle name="Normal 9 9 3" xfId="1019" xr:uid="{00000000-0005-0000-0000-0000F71F0000}"/>
    <cellStyle name="Normal 9 9 3 2" xfId="2367" xr:uid="{00000000-0005-0000-0000-0000F81F0000}"/>
    <cellStyle name="Normal 9 9 3 2 2" xfId="5063" xr:uid="{00000000-0005-0000-0000-0000F91F0000}"/>
    <cellStyle name="Normal 9 9 3 2 2 2" xfId="13151" xr:uid="{E3C60CB8-C657-45EC-87FA-82D650691E2F}"/>
    <cellStyle name="Normal 9 9 3 2 2 2 2" xfId="29327" xr:uid="{F210A7BC-467D-4F0B-BDDE-1BC22E520F3A}"/>
    <cellStyle name="Normal 9 9 3 2 2 3" xfId="21239" xr:uid="{C2FD6EE8-706B-4D89-967E-488B47F8B64E}"/>
    <cellStyle name="Normal 9 9 3 2 3" xfId="7757" xr:uid="{00000000-0005-0000-0000-0000FA1F0000}"/>
    <cellStyle name="Normal 9 9 3 2 3 2" xfId="15845" xr:uid="{0BDF3732-A714-408A-9275-1C68C75E1DD8}"/>
    <cellStyle name="Normal 9 9 3 2 3 2 2" xfId="32021" xr:uid="{56D319F3-292D-4BED-A18B-3E2D5903BED7}"/>
    <cellStyle name="Normal 9 9 3 2 3 3" xfId="23933" xr:uid="{7023B681-E49C-4273-893C-37931891E894}"/>
    <cellStyle name="Normal 9 9 3 2 4" xfId="10455" xr:uid="{E631FF32-22B8-4179-AD2D-D3741C0F888E}"/>
    <cellStyle name="Normal 9 9 3 2 4 2" xfId="26631" xr:uid="{4CB8188D-AEB5-4B1B-A127-848041E83B87}"/>
    <cellStyle name="Normal 9 9 3 2 5" xfId="18543" xr:uid="{BAD23163-12CD-4FE6-83E6-01A47274E77D}"/>
    <cellStyle name="Normal 9 9 3 3" xfId="3716" xr:uid="{00000000-0005-0000-0000-0000FB1F0000}"/>
    <cellStyle name="Normal 9 9 3 3 2" xfId="11804" xr:uid="{6A5F6584-C46B-459A-BADC-A20BF1745AE2}"/>
    <cellStyle name="Normal 9 9 3 3 2 2" xfId="27980" xr:uid="{00D2F96E-3DC9-4AEF-9F6C-91181C3DDB8F}"/>
    <cellStyle name="Normal 9 9 3 3 3" xfId="19892" xr:uid="{C0B6E979-435B-4880-80CE-F8CEB5DCD29E}"/>
    <cellStyle name="Normal 9 9 3 4" xfId="6410" xr:uid="{00000000-0005-0000-0000-0000FC1F0000}"/>
    <cellStyle name="Normal 9 9 3 4 2" xfId="14498" xr:uid="{AC61873D-1540-42D2-9417-72840F478636}"/>
    <cellStyle name="Normal 9 9 3 4 2 2" xfId="30674" xr:uid="{19601F06-3C33-4D9A-9D3F-51CFE764C767}"/>
    <cellStyle name="Normal 9 9 3 4 3" xfId="22586" xr:uid="{F04CF396-77D3-4A07-B9CB-FAD42A2E4C3F}"/>
    <cellStyle name="Normal 9 9 3 5" xfId="9108" xr:uid="{B42596C4-6DAA-4A6B-80D5-26E1AB7A8D2F}"/>
    <cellStyle name="Normal 9 9 3 5 2" xfId="25284" xr:uid="{40DC034F-4F66-40E2-BD24-73E1CBAF3CAA}"/>
    <cellStyle name="Normal 9 9 3 6" xfId="17196" xr:uid="{7061E4A7-D937-444B-B381-F2599500C3A4}"/>
    <cellStyle name="Normal 9 9 4" xfId="1695" xr:uid="{00000000-0005-0000-0000-0000FD1F0000}"/>
    <cellStyle name="Normal 9 9 4 2" xfId="4391" xr:uid="{00000000-0005-0000-0000-0000FE1F0000}"/>
    <cellStyle name="Normal 9 9 4 2 2" xfId="12479" xr:uid="{D3CEAFC3-A8AE-40A9-9A9A-FE2C6435E013}"/>
    <cellStyle name="Normal 9 9 4 2 2 2" xfId="28655" xr:uid="{BC849E94-D266-4564-BD28-53FC00DAFD21}"/>
    <cellStyle name="Normal 9 9 4 2 3" xfId="20567" xr:uid="{D9F69468-68D7-494E-8A91-6D9F1C088F75}"/>
    <cellStyle name="Normal 9 9 4 3" xfId="7085" xr:uid="{00000000-0005-0000-0000-0000FF1F0000}"/>
    <cellStyle name="Normal 9 9 4 3 2" xfId="15173" xr:uid="{002967E2-0E03-4CF6-BF3F-AD91885B90B9}"/>
    <cellStyle name="Normal 9 9 4 3 2 2" xfId="31349" xr:uid="{DB31E0B3-9333-44FB-9D50-B7C82DB178D7}"/>
    <cellStyle name="Normal 9 9 4 3 3" xfId="23261" xr:uid="{03D69E60-8B20-40B7-8BA1-0027B4EC1A3B}"/>
    <cellStyle name="Normal 9 9 4 4" xfId="9783" xr:uid="{8A7B5D75-1E4D-4208-8F2F-22FC4A754C9B}"/>
    <cellStyle name="Normal 9 9 4 4 2" xfId="25959" xr:uid="{4B13986D-0009-4C2D-A210-BD32EA3778A7}"/>
    <cellStyle name="Normal 9 9 4 5" xfId="17871" xr:uid="{CD199BA6-EB33-46A8-97D3-F66A12A5DA17}"/>
    <cellStyle name="Normal 9 9 5" xfId="3044" xr:uid="{00000000-0005-0000-0000-000000200000}"/>
    <cellStyle name="Normal 9 9 5 2" xfId="11132" xr:uid="{3BECBCDD-6D7E-49BE-8061-C183B8171B96}"/>
    <cellStyle name="Normal 9 9 5 2 2" xfId="27308" xr:uid="{3B19DBBB-8833-48C2-9293-E595BC89A0E2}"/>
    <cellStyle name="Normal 9 9 5 3" xfId="19220" xr:uid="{1376C77E-6468-4B1E-81F4-6FC4AC566479}"/>
    <cellStyle name="Normal 9 9 6" xfId="5738" xr:uid="{00000000-0005-0000-0000-000001200000}"/>
    <cellStyle name="Normal 9 9 6 2" xfId="13826" xr:uid="{E57E5C30-A15B-4C49-88B0-E3AA7668B6F1}"/>
    <cellStyle name="Normal 9 9 6 2 2" xfId="30002" xr:uid="{8EEEDD20-A8B7-45A9-A592-3AB4ACA0A225}"/>
    <cellStyle name="Normal 9 9 6 3" xfId="21914" xr:uid="{58643266-D9D1-4C50-BA38-BB9D4A9A5807}"/>
    <cellStyle name="Normal 9 9 7" xfId="8436" xr:uid="{E462F0CD-810A-47BF-8B62-076A74CF1B5A}"/>
    <cellStyle name="Normal 9 9 7 2" xfId="24612" xr:uid="{FADDB06F-FCCE-4CB5-A711-C623BC3C13A6}"/>
    <cellStyle name="Normal 9 9 8" xfId="16524" xr:uid="{CFEBF1E9-37FE-4B43-A851-597C0FBEDC1C}"/>
    <cellStyle name="Percent 2" xfId="774" xr:uid="{00000000-0005-0000-0000-000003200000}"/>
  </cellStyles>
  <dxfs count="2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8080FF"/>
      <rgbColor rgb="FF802060"/>
      <rgbColor rgb="FFFFFFC0"/>
      <rgbColor rgb="FFA0E0E0"/>
      <rgbColor rgb="FF600080"/>
      <rgbColor rgb="FFFF8080"/>
      <rgbColor rgb="FF0080C0"/>
      <rgbColor rgb="FFC0C0FF"/>
      <rgbColor rgb="FF000080"/>
      <rgbColor rgb="FFFF00FF"/>
      <rgbColor rgb="FFFFFF00"/>
      <rgbColor rgb="FF00FFFF"/>
      <rgbColor rgb="FF800080"/>
      <rgbColor rgb="FF800000"/>
      <rgbColor rgb="FF008080"/>
      <rgbColor rgb="FF0000FF"/>
      <rgbColor rgb="FF00CCFF"/>
      <rgbColor rgb="FF69FFFF"/>
      <rgbColor rgb="FFCCFFCC"/>
      <rgbColor rgb="FFFFFF99"/>
      <rgbColor rgb="FFA6CAF0"/>
      <rgbColor rgb="FFCC9CCC"/>
      <rgbColor rgb="FFCC99FF"/>
      <rgbColor rgb="FFE3E3E3"/>
      <rgbColor rgb="FF3366FF"/>
      <rgbColor rgb="FF33CCCC"/>
      <rgbColor rgb="FF339933"/>
      <rgbColor rgb="FF999933"/>
      <rgbColor rgb="FF996633"/>
      <rgbColor rgb="FF996666"/>
      <rgbColor rgb="FF666699"/>
      <rgbColor rgb="FF969696"/>
      <rgbColor rgb="FF3333CC"/>
      <rgbColor rgb="FF336666"/>
      <rgbColor rgb="FF003300"/>
      <rgbColor rgb="FF333300"/>
      <rgbColor rgb="FF663300"/>
      <rgbColor rgb="FF993366"/>
      <rgbColor rgb="FF333399"/>
      <rgbColor rgb="FF424242"/>
    </indexedColors>
    <mruColors>
      <color rgb="FFBC56CA"/>
      <color rgb="FFDAE7F6"/>
      <color rgb="FFA80000"/>
      <color rgb="FFF9FDD3"/>
      <color rgb="FFE0EBF8"/>
      <color rgb="FF00479F"/>
      <color rgb="FFFFFFCC"/>
      <color rgb="FFFF99CC"/>
      <color rgb="FFA1BBDB"/>
      <color rgb="FFB1C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15</xdr:row>
      <xdr:rowOff>9526</xdr:rowOff>
    </xdr:from>
    <xdr:to>
      <xdr:col>12</xdr:col>
      <xdr:colOff>1019175</xdr:colOff>
      <xdr:row>16</xdr:row>
      <xdr:rowOff>34481</xdr:rowOff>
    </xdr:to>
    <xdr:pic>
      <xdr:nvPicPr>
        <xdr:cNvPr id="3" name="Picture 2">
          <a:extLst>
            <a:ext uri="{FF2B5EF4-FFF2-40B4-BE49-F238E27FC236}">
              <a16:creationId xmlns:a16="http://schemas.microsoft.com/office/drawing/2014/main" id="{0A84D22C-F876-4049-9678-62079227D9CC}"/>
            </a:ext>
          </a:extLst>
        </xdr:cNvPr>
        <xdr:cNvPicPr>
          <a:picLocks noChangeAspect="1"/>
        </xdr:cNvPicPr>
      </xdr:nvPicPr>
      <xdr:blipFill>
        <a:blip xmlns:r="http://schemas.openxmlformats.org/officeDocument/2006/relationships" r:embed="rId1"/>
        <a:stretch>
          <a:fillRect/>
        </a:stretch>
      </xdr:blipFill>
      <xdr:spPr>
        <a:xfrm>
          <a:off x="7781925" y="3114676"/>
          <a:ext cx="2809875" cy="186880"/>
        </a:xfrm>
        <a:prstGeom prst="rect">
          <a:avLst/>
        </a:prstGeom>
      </xdr:spPr>
    </xdr:pic>
    <xdr:clientData/>
  </xdr:twoCellAnchor>
  <xdr:twoCellAnchor editAs="oneCell">
    <xdr:from>
      <xdr:col>9</xdr:col>
      <xdr:colOff>38100</xdr:colOff>
      <xdr:row>16</xdr:row>
      <xdr:rowOff>0</xdr:rowOff>
    </xdr:from>
    <xdr:to>
      <xdr:col>12</xdr:col>
      <xdr:colOff>1057275</xdr:colOff>
      <xdr:row>19</xdr:row>
      <xdr:rowOff>145407</xdr:rowOff>
    </xdr:to>
    <xdr:pic>
      <xdr:nvPicPr>
        <xdr:cNvPr id="4" name="Picture 3">
          <a:extLst>
            <a:ext uri="{FF2B5EF4-FFF2-40B4-BE49-F238E27FC236}">
              <a16:creationId xmlns:a16="http://schemas.microsoft.com/office/drawing/2014/main" id="{A7AF0A35-6169-8723-8C72-6E393E943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81925" y="3305175"/>
          <a:ext cx="2847975" cy="793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276226</xdr:colOff>
      <xdr:row>2</xdr:row>
      <xdr:rowOff>28576</xdr:rowOff>
    </xdr:from>
    <xdr:to>
      <xdr:col>13</xdr:col>
      <xdr:colOff>923926</xdr:colOff>
      <xdr:row>3</xdr:row>
      <xdr:rowOff>180976</xdr:rowOff>
    </xdr:to>
    <xdr:sp macro="[0]!PrintToPDF" textlink="">
      <xdr:nvSpPr>
        <xdr:cNvPr id="2" name="Horizontal Scroll 14">
          <a:extLst>
            <a:ext uri="{FF2B5EF4-FFF2-40B4-BE49-F238E27FC236}">
              <a16:creationId xmlns:a16="http://schemas.microsoft.com/office/drawing/2014/main" id="{DF971B9C-F0DB-411B-941F-F4B04A372280}"/>
            </a:ext>
          </a:extLst>
        </xdr:cNvPr>
        <xdr:cNvSpPr/>
      </xdr:nvSpPr>
      <xdr:spPr>
        <a:xfrm>
          <a:off x="15782926" y="352426"/>
          <a:ext cx="1771650" cy="914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800"/>
            <a:t>Print to PDF</a:t>
          </a:r>
          <a:endParaRPr sz="18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nsumers-energy.clearesult.com/" TargetMode="External"/><Relationship Id="rId1" Type="http://schemas.openxmlformats.org/officeDocument/2006/relationships/hyperlink" Target="mailto:businessenergyefficiency@cmsenergy.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learesult.com/partner-hub/program-resources/consumers-energy-business/Incentive-Catalog" TargetMode="External"/><Relationship Id="rId2" Type="http://schemas.openxmlformats.org/officeDocument/2006/relationships/hyperlink" Target="https://www.clearesult.com/partner-hub/program-resources/consumers-energy-business/Incentive-Application" TargetMode="External"/><Relationship Id="rId1" Type="http://schemas.openxmlformats.org/officeDocument/2006/relationships/hyperlink" Target="https://www.clearesult.com/partner-hub/consumers-energy-business"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clearesult.com/partner-hub/consumers-energy-business/faq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3522-27BA-4FAD-8762-C69D79FC4ADD}">
  <sheetPr codeName="Sheet4"/>
  <dimension ref="A2:AF605"/>
  <sheetViews>
    <sheetView topLeftCell="D1" workbookViewId="0">
      <pane xSplit="3" topLeftCell="G1" activePane="topRight" state="frozen"/>
      <selection pane="topRight" activeCell="G13" sqref="G13"/>
    </sheetView>
  </sheetViews>
  <sheetFormatPr defaultColWidth="9.140625" defaultRowHeight="12.75" x14ac:dyDescent="0.2"/>
  <cols>
    <col min="1" max="1" width="9.140625" bestFit="1" customWidth="1"/>
    <col min="2" max="2" width="15.7109375" customWidth="1"/>
    <col min="3" max="3" width="22.5703125" customWidth="1"/>
    <col min="4" max="4" width="31.42578125" customWidth="1"/>
    <col min="5" max="5" width="10.28515625" bestFit="1" customWidth="1"/>
    <col min="6" max="6" width="12.42578125" customWidth="1"/>
    <col min="7" max="7" width="82.28515625" customWidth="1"/>
    <col min="8" max="8" width="14.7109375" customWidth="1"/>
    <col min="9" max="9" width="21.140625" customWidth="1"/>
    <col min="10" max="10" width="11.85546875" customWidth="1"/>
    <col min="11" max="11" width="10.7109375" customWidth="1"/>
    <col min="12" max="12" width="9.5703125" customWidth="1"/>
    <col min="13" max="13" width="8.5703125" customWidth="1"/>
    <col min="14" max="14" width="35.7109375" customWidth="1"/>
    <col min="15" max="15" width="10.85546875" customWidth="1"/>
    <col min="16" max="16" width="14.140625" customWidth="1"/>
    <col min="17" max="19" width="12.140625" customWidth="1"/>
    <col min="20" max="20" width="26.5703125" customWidth="1"/>
    <col min="21" max="21" width="13" customWidth="1"/>
    <col min="22" max="23" width="14" customWidth="1"/>
    <col min="24" max="24" width="18.85546875" customWidth="1"/>
    <col min="25" max="25" width="15.7109375" customWidth="1"/>
    <col min="26" max="26" width="16.85546875" customWidth="1"/>
    <col min="27" max="27" width="14.140625" customWidth="1"/>
    <col min="28" max="28" width="53.140625" customWidth="1"/>
    <col min="30" max="30" width="10.140625" bestFit="1" customWidth="1"/>
    <col min="31" max="31" width="11.28515625" bestFit="1" customWidth="1"/>
  </cols>
  <sheetData>
    <row r="2" spans="2:32" ht="60" customHeight="1" x14ac:dyDescent="0.2">
      <c r="B2" s="6" t="s">
        <v>4</v>
      </c>
      <c r="C2" s="6" t="s">
        <v>5</v>
      </c>
      <c r="D2" s="6" t="s">
        <v>6</v>
      </c>
      <c r="E2" s="6" t="s">
        <v>7</v>
      </c>
      <c r="F2" s="6" t="s">
        <v>8</v>
      </c>
      <c r="G2" s="6" t="s">
        <v>9</v>
      </c>
      <c r="H2" s="6" t="s">
        <v>10</v>
      </c>
      <c r="I2" s="6" t="s">
        <v>11</v>
      </c>
      <c r="J2" s="6" t="s">
        <v>12</v>
      </c>
      <c r="K2" s="6" t="s">
        <v>13</v>
      </c>
      <c r="L2" s="6" t="s">
        <v>14</v>
      </c>
      <c r="M2" s="6" t="s">
        <v>0</v>
      </c>
      <c r="N2" s="6" t="s">
        <v>15</v>
      </c>
      <c r="O2" s="6" t="s">
        <v>16</v>
      </c>
      <c r="P2" s="6" t="s">
        <v>17</v>
      </c>
      <c r="Q2" s="6" t="s">
        <v>18</v>
      </c>
      <c r="R2" s="6" t="s">
        <v>19</v>
      </c>
      <c r="S2" s="6" t="s">
        <v>20</v>
      </c>
      <c r="T2" s="6" t="s">
        <v>21</v>
      </c>
      <c r="U2" s="6" t="s">
        <v>22</v>
      </c>
      <c r="V2" s="6" t="s">
        <v>23</v>
      </c>
      <c r="W2" s="6" t="s">
        <v>24</v>
      </c>
      <c r="X2" s="6" t="s">
        <v>25</v>
      </c>
      <c r="Y2" s="6" t="s">
        <v>26</v>
      </c>
      <c r="Z2" s="6" t="s">
        <v>27</v>
      </c>
      <c r="AA2" s="6" t="s">
        <v>10</v>
      </c>
      <c r="AB2" s="6" t="s">
        <v>28</v>
      </c>
      <c r="AF2" s="1" t="s">
        <v>29</v>
      </c>
    </row>
    <row r="3" spans="2:32" ht="15.75" x14ac:dyDescent="0.2">
      <c r="B3" s="7" t="s">
        <v>30</v>
      </c>
      <c r="C3" s="7" t="s">
        <v>30</v>
      </c>
      <c r="D3" s="7" t="s">
        <v>31</v>
      </c>
      <c r="E3" s="7" t="s">
        <v>32</v>
      </c>
      <c r="F3" s="8" t="s">
        <v>33</v>
      </c>
      <c r="G3" s="7" t="s">
        <v>34</v>
      </c>
      <c r="H3" s="9" cm="1">
        <f t="array" ref="H3">INDEX(LatestMeasureDefSheet!$AH$2:$AH$6759,MATCH(E3,LatestMeasureDefSheet!$C$2:$C$6759,0),)</f>
        <v>2.5</v>
      </c>
      <c r="I3" s="10" t="str" cm="1">
        <f t="array" ref="I3">INDEX(LatestMeasureDefSheet!$G$2:$G$6759,MATCH(E3,LatestMeasureDefSheet!$C$2:$C$6759,0),)</f>
        <v>Units</v>
      </c>
      <c r="J3" s="11" cm="1">
        <f t="array" ref="J3">INDEX(LatestMeasureDefSheet!$H$2:$H$6759,MATCH(E3,LatestMeasureDefSheet!$C$2:$C$6759,0),)</f>
        <v>41.05</v>
      </c>
      <c r="K3" s="11" cm="1">
        <f t="array" ref="K3">INDEX(LatestMeasureDefSheet!$I$2:$I$6759,MATCH(E3,LatestMeasureDefSheet!$C$2:$C$6759,0),)</f>
        <v>5.0000000000000001E-3</v>
      </c>
      <c r="L3" s="11" cm="1">
        <f t="array" ref="L3">INDEX(LatestMeasureDefSheet!$L$2:$L$6759,MATCH(E3,LatestMeasureDefSheet!$C$2:$C$6759,0),)</f>
        <v>0</v>
      </c>
      <c r="M3" s="11" cm="1">
        <f t="array" ref="M3">INDEX(LatestMeasureDefSheet!$AJ$2:$AJ$6759,MATCH(E3,LatestMeasureDefSheet!$C$2:$C$6759,0),)</f>
        <v>18</v>
      </c>
      <c r="N3" s="12" t="str" cm="1">
        <f t="array" ref="N3">IF(INDEX(LatestMeasureDefSheet!$Q$2:$Q$6759,MATCH(E3,LatestMeasureDefSheet!$C$2:$C$6759,0),)="",INDEX(LatestMeasureDefSheet!$G$2:$G$6759,MATCH(E3,LatestMeasureDefSheet!$C$2:$C$6759,0),),INDEX(LatestMeasureDefSheet!$Q$2:$Q$6759,MATCH(E3,LatestMeasureDefSheet!$C$2:$C$6759,0),))</f>
        <v>Units</v>
      </c>
      <c r="O3" s="11" cm="1">
        <f t="array" ref="O3">INDEX(LatestMeasureDefSheet!$R$2:$R$6759,MATCH(E3,LatestMeasureDefSheet!$C$2:$C$6759,0),)</f>
        <v>0</v>
      </c>
      <c r="P3" s="11" cm="1">
        <f t="array" ref="P3">INDEX(LatestMeasureDefSheet!$S$2:$S$6759,MATCH(E3,LatestMeasureDefSheet!$C$2:$C$6759,0),)</f>
        <v>0</v>
      </c>
      <c r="Q3" s="11" cm="1">
        <f t="array" ref="Q3">INDEX(LatestMeasureDefSheet!$T$2:$T$6759,MATCH(E3,LatestMeasureDefSheet!$C$2:$C$6759,0),)</f>
        <v>0</v>
      </c>
      <c r="R3" s="11" cm="1">
        <f t="array" ref="R3">INDEX(LatestMeasureDefSheet!$U$2:$U$6759,MATCH(E3,LatestMeasureDefSheet!$C$2:$C$6759,0),)</f>
        <v>0</v>
      </c>
      <c r="S3" s="11" cm="1">
        <f t="array" ref="S3">INDEX(LatestMeasureDefSheet!$V$2:$V$6759,MATCH(E3,LatestMeasureDefSheet!$C$2:$C$6759,0),)</f>
        <v>0</v>
      </c>
      <c r="T3" s="11" t="str">
        <f t="shared" ref="T3:T34" si="0">IF(I3=N3,"","Performance Measure")</f>
        <v/>
      </c>
      <c r="U3" s="41"/>
      <c r="V3" s="41"/>
      <c r="W3" s="41"/>
      <c r="X3" s="38" t="str">
        <f t="shared" ref="X3:X66" si="1">IF($U3=0,"",IF($T3="",J3*$U3,Q3*$U3*$V3))</f>
        <v/>
      </c>
      <c r="Y3" s="38" t="str">
        <f t="shared" ref="Y3:Y66" si="2">IF($U3=0,"",IF($T3="",K3*$U3,R3*$U3*$V3))</f>
        <v/>
      </c>
      <c r="Z3" s="38" t="str">
        <f t="shared" ref="Z3:Z66" si="3">IF($U3=0,"",IF($T3="",L3*$U3,S3*$U3*$V3))</f>
        <v/>
      </c>
      <c r="AA3" s="13">
        <f t="shared" ref="AA3:AA66" si="4">H3*$U3</f>
        <v>0</v>
      </c>
      <c r="AB3" s="11"/>
    </row>
    <row r="4" spans="2:32" ht="15.75" x14ac:dyDescent="0.2">
      <c r="B4" s="7" t="s">
        <v>30</v>
      </c>
      <c r="C4" s="7" t="s">
        <v>30</v>
      </c>
      <c r="D4" s="7" t="s">
        <v>31</v>
      </c>
      <c r="E4" s="7" t="s">
        <v>35</v>
      </c>
      <c r="F4" s="8" t="s">
        <v>36</v>
      </c>
      <c r="G4" s="7" t="s">
        <v>37</v>
      </c>
      <c r="H4" s="9" cm="1">
        <f t="array" ref="H4">INDEX(LatestMeasureDefSheet!$AH$2:$AH$6759,MATCH(E4,LatestMeasureDefSheet!$C$2:$C$6759,0),)</f>
        <v>1</v>
      </c>
      <c r="I4" s="10" t="str" cm="1">
        <f t="array" ref="I4">INDEX(LatestMeasureDefSheet!$G$2:$G$6759,MATCH(E4,LatestMeasureDefSheet!$C$2:$C$6759,0),)</f>
        <v>Units</v>
      </c>
      <c r="J4" s="11" cm="1">
        <f t="array" ref="J4">INDEX(LatestMeasureDefSheet!$H$2:$H$6759,MATCH(E4,LatestMeasureDefSheet!$C$2:$C$6759,0),)</f>
        <v>22.37</v>
      </c>
      <c r="K4" s="11" cm="1">
        <f t="array" ref="K4">INDEX(LatestMeasureDefSheet!$I$2:$I$6759,MATCH(E4,LatestMeasureDefSheet!$C$2:$C$6759,0),)</f>
        <v>2.7000000000000001E-3</v>
      </c>
      <c r="L4" s="11" cm="1">
        <f t="array" ref="L4">INDEX(LatestMeasureDefSheet!$L$2:$L$6759,MATCH(E4,LatestMeasureDefSheet!$C$2:$C$6759,0),)</f>
        <v>0</v>
      </c>
      <c r="M4" s="11" cm="1">
        <f t="array" ref="M4">INDEX(LatestMeasureDefSheet!$AJ$2:$AJ$6759,MATCH(E4,LatestMeasureDefSheet!$C$2:$C$6759,0),)</f>
        <v>18</v>
      </c>
      <c r="N4" s="12" t="str" cm="1">
        <f t="array" ref="N4">IF(INDEX(LatestMeasureDefSheet!$Q$2:$Q$6759,MATCH(E4,LatestMeasureDefSheet!$C$2:$C$6759,0),)="",INDEX(LatestMeasureDefSheet!$G$2:$G$6759,MATCH(E4,LatestMeasureDefSheet!$C$2:$C$6759,0),),INDEX(LatestMeasureDefSheet!$Q$2:$Q$6759,MATCH(E4,LatestMeasureDefSheet!$C$2:$C$6759,0),))</f>
        <v>Units</v>
      </c>
      <c r="O4" s="11" cm="1">
        <f t="array" ref="O4">INDEX(LatestMeasureDefSheet!$R$2:$R$6759,MATCH(E4,LatestMeasureDefSheet!$C$2:$C$6759,0),)</f>
        <v>0</v>
      </c>
      <c r="P4" s="11" cm="1">
        <f t="array" ref="P4">INDEX(LatestMeasureDefSheet!$S$2:$S$6759,MATCH(E4,LatestMeasureDefSheet!$C$2:$C$6759,0),)</f>
        <v>0</v>
      </c>
      <c r="Q4" s="11" cm="1">
        <f t="array" ref="Q4">INDEX(LatestMeasureDefSheet!$T$2:$T$6759,MATCH(E4,LatestMeasureDefSheet!$C$2:$C$6759,0),)</f>
        <v>0</v>
      </c>
      <c r="R4" s="11" cm="1">
        <f t="array" ref="R4">INDEX(LatestMeasureDefSheet!$U$2:$U$6759,MATCH(E4,LatestMeasureDefSheet!$C$2:$C$6759,0),)</f>
        <v>0</v>
      </c>
      <c r="S4" s="11" cm="1">
        <f t="array" ref="S4">INDEX(LatestMeasureDefSheet!$V$2:$V$6759,MATCH(E4,LatestMeasureDefSheet!$C$2:$C$6759,0),)</f>
        <v>0</v>
      </c>
      <c r="T4" s="11" t="str">
        <f t="shared" si="0"/>
        <v/>
      </c>
      <c r="U4" s="41"/>
      <c r="V4" s="41"/>
      <c r="W4" s="41"/>
      <c r="X4" s="38" t="str">
        <f t="shared" si="1"/>
        <v/>
      </c>
      <c r="Y4" s="38" t="str">
        <f t="shared" si="2"/>
        <v/>
      </c>
      <c r="Z4" s="38" t="str">
        <f t="shared" si="3"/>
        <v/>
      </c>
      <c r="AA4" s="13">
        <f t="shared" si="4"/>
        <v>0</v>
      </c>
      <c r="AB4" s="11"/>
    </row>
    <row r="5" spans="2:32" ht="15.75" x14ac:dyDescent="0.2">
      <c r="B5" s="7" t="s">
        <v>30</v>
      </c>
      <c r="C5" s="7" t="s">
        <v>30</v>
      </c>
      <c r="D5" s="7" t="s">
        <v>31</v>
      </c>
      <c r="E5" s="7" t="s">
        <v>38</v>
      </c>
      <c r="F5" s="8" t="s">
        <v>39</v>
      </c>
      <c r="G5" s="7" t="s">
        <v>40</v>
      </c>
      <c r="H5" s="9" cm="1">
        <f t="array" ref="H5">INDEX(LatestMeasureDefSheet!$AH$2:$AH$6759,MATCH(E5,LatestMeasureDefSheet!$C$2:$C$6759,0),)</f>
        <v>3.5</v>
      </c>
      <c r="I5" s="10" t="str" cm="1">
        <f t="array" ref="I5">INDEX(LatestMeasureDefSheet!$G$2:$G$6759,MATCH(E5,LatestMeasureDefSheet!$C$2:$C$6759,0),)</f>
        <v>Lamps Removed</v>
      </c>
      <c r="J5" s="11" cm="1">
        <f t="array" ref="J5">INDEX(LatestMeasureDefSheet!$H$2:$H$6759,MATCH(E5,LatestMeasureDefSheet!$C$2:$C$6759,0),)</f>
        <v>73.13</v>
      </c>
      <c r="K5" s="11" cm="1">
        <f t="array" ref="K5">INDEX(LatestMeasureDefSheet!$I$2:$I$6759,MATCH(E5,LatestMeasureDefSheet!$C$2:$C$6759,0),)</f>
        <v>8.8999999999999999E-3</v>
      </c>
      <c r="L5" s="11" cm="1">
        <f t="array" ref="L5">INDEX(LatestMeasureDefSheet!$L$2:$L$6759,MATCH(E5,LatestMeasureDefSheet!$C$2:$C$6759,0),)</f>
        <v>0</v>
      </c>
      <c r="M5" s="11" cm="1">
        <f t="array" ref="M5">INDEX(LatestMeasureDefSheet!$AJ$2:$AJ$6759,MATCH(E5,LatestMeasureDefSheet!$C$2:$C$6759,0),)</f>
        <v>18</v>
      </c>
      <c r="N5" s="12" t="str" cm="1">
        <f t="array" ref="N5">IF(INDEX(LatestMeasureDefSheet!$Q$2:$Q$6759,MATCH(E5,LatestMeasureDefSheet!$C$2:$C$6759,0),)="",INDEX(LatestMeasureDefSheet!$G$2:$G$6759,MATCH(E5,LatestMeasureDefSheet!$C$2:$C$6759,0),),INDEX(LatestMeasureDefSheet!$Q$2:$Q$6759,MATCH(E5,LatestMeasureDefSheet!$C$2:$C$6759,0),))</f>
        <v>Lamps Removed</v>
      </c>
      <c r="O5" s="11" cm="1">
        <f t="array" ref="O5">INDEX(LatestMeasureDefSheet!$R$2:$R$6759,MATCH(E5,LatestMeasureDefSheet!$C$2:$C$6759,0),)</f>
        <v>0</v>
      </c>
      <c r="P5" s="11" cm="1">
        <f t="array" ref="P5">INDEX(LatestMeasureDefSheet!$S$2:$S$6759,MATCH(E5,LatestMeasureDefSheet!$C$2:$C$6759,0),)</f>
        <v>0</v>
      </c>
      <c r="Q5" s="11" cm="1">
        <f t="array" ref="Q5">INDEX(LatestMeasureDefSheet!$T$2:$T$6759,MATCH(E5,LatestMeasureDefSheet!$C$2:$C$6759,0),)</f>
        <v>0</v>
      </c>
      <c r="R5" s="11" cm="1">
        <f t="array" ref="R5">INDEX(LatestMeasureDefSheet!$U$2:$U$6759,MATCH(E5,LatestMeasureDefSheet!$C$2:$C$6759,0),)</f>
        <v>0</v>
      </c>
      <c r="S5" s="11" cm="1">
        <f t="array" ref="S5">INDEX(LatestMeasureDefSheet!$V$2:$V$6759,MATCH(E5,LatestMeasureDefSheet!$C$2:$C$6759,0),)</f>
        <v>0</v>
      </c>
      <c r="T5" s="11" t="str">
        <f t="shared" si="0"/>
        <v/>
      </c>
      <c r="U5" s="41"/>
      <c r="V5" s="41"/>
      <c r="W5" s="41"/>
      <c r="X5" s="38" t="str">
        <f t="shared" si="1"/>
        <v/>
      </c>
      <c r="Y5" s="38" t="str">
        <f t="shared" si="2"/>
        <v/>
      </c>
      <c r="Z5" s="38" t="str">
        <f t="shared" si="3"/>
        <v/>
      </c>
      <c r="AA5" s="13">
        <f t="shared" si="4"/>
        <v>0</v>
      </c>
      <c r="AB5" s="11"/>
    </row>
    <row r="6" spans="2:32" ht="15.75" x14ac:dyDescent="0.2">
      <c r="B6" s="7" t="s">
        <v>30</v>
      </c>
      <c r="C6" s="7" t="s">
        <v>30</v>
      </c>
      <c r="D6" s="7" t="s">
        <v>31</v>
      </c>
      <c r="E6" s="7" t="s">
        <v>41</v>
      </c>
      <c r="F6" s="8" t="s">
        <v>42</v>
      </c>
      <c r="G6" s="7" t="s">
        <v>43</v>
      </c>
      <c r="H6" s="9" cm="1">
        <f t="array" ref="H6">INDEX(LatestMeasureDefSheet!$AH$2:$AH$6759,MATCH(E6,LatestMeasureDefSheet!$C$2:$C$6759,0),)</f>
        <v>2</v>
      </c>
      <c r="I6" s="10" t="str" cm="1">
        <f t="array" ref="I6">INDEX(LatestMeasureDefSheet!$G$2:$G$6759,MATCH(E6,LatestMeasureDefSheet!$C$2:$C$6759,0),)</f>
        <v>Lamps Removed</v>
      </c>
      <c r="J6" s="11" cm="1">
        <f t="array" ref="J6">INDEX(LatestMeasureDefSheet!$H$2:$H$6759,MATCH(E6,LatestMeasureDefSheet!$C$2:$C$6759,0),)</f>
        <v>47.77</v>
      </c>
      <c r="K6" s="11" cm="1">
        <f t="array" ref="K6">INDEX(LatestMeasureDefSheet!$I$2:$I$6759,MATCH(E6,LatestMeasureDefSheet!$C$2:$C$6759,0),)</f>
        <v>5.7999999999999996E-3</v>
      </c>
      <c r="L6" s="11" cm="1">
        <f t="array" ref="L6">INDEX(LatestMeasureDefSheet!$L$2:$L$6759,MATCH(E6,LatestMeasureDefSheet!$C$2:$C$6759,0),)</f>
        <v>0</v>
      </c>
      <c r="M6" s="11" cm="1">
        <f t="array" ref="M6">INDEX(LatestMeasureDefSheet!$AJ$2:$AJ$6759,MATCH(E6,LatestMeasureDefSheet!$C$2:$C$6759,0),)</f>
        <v>18</v>
      </c>
      <c r="N6" s="12" t="str" cm="1">
        <f t="array" ref="N6">IF(INDEX(LatestMeasureDefSheet!$Q$2:$Q$6759,MATCH(E6,LatestMeasureDefSheet!$C$2:$C$6759,0),)="",INDEX(LatestMeasureDefSheet!$G$2:$G$6759,MATCH(E6,LatestMeasureDefSheet!$C$2:$C$6759,0),),INDEX(LatestMeasureDefSheet!$Q$2:$Q$6759,MATCH(E6,LatestMeasureDefSheet!$C$2:$C$6759,0),))</f>
        <v>Lamps Removed</v>
      </c>
      <c r="O6" s="11" cm="1">
        <f t="array" ref="O6">INDEX(LatestMeasureDefSheet!$R$2:$R$6759,MATCH(E6,LatestMeasureDefSheet!$C$2:$C$6759,0),)</f>
        <v>0</v>
      </c>
      <c r="P6" s="11" cm="1">
        <f t="array" ref="P6">INDEX(LatestMeasureDefSheet!$S$2:$S$6759,MATCH(E6,LatestMeasureDefSheet!$C$2:$C$6759,0),)</f>
        <v>0</v>
      </c>
      <c r="Q6" s="11" cm="1">
        <f t="array" ref="Q6">INDEX(LatestMeasureDefSheet!$T$2:$T$6759,MATCH(E6,LatestMeasureDefSheet!$C$2:$C$6759,0),)</f>
        <v>0</v>
      </c>
      <c r="R6" s="11" cm="1">
        <f t="array" ref="R6">INDEX(LatestMeasureDefSheet!$U$2:$U$6759,MATCH(E6,LatestMeasureDefSheet!$C$2:$C$6759,0),)</f>
        <v>0</v>
      </c>
      <c r="S6" s="11" cm="1">
        <f t="array" ref="S6">INDEX(LatestMeasureDefSheet!$V$2:$V$6759,MATCH(E6,LatestMeasureDefSheet!$C$2:$C$6759,0),)</f>
        <v>0</v>
      </c>
      <c r="T6" s="11" t="str">
        <f t="shared" si="0"/>
        <v/>
      </c>
      <c r="U6" s="41"/>
      <c r="V6" s="41"/>
      <c r="W6" s="41"/>
      <c r="X6" s="38" t="str">
        <f t="shared" si="1"/>
        <v/>
      </c>
      <c r="Y6" s="38" t="str">
        <f t="shared" si="2"/>
        <v/>
      </c>
      <c r="Z6" s="38" t="str">
        <f t="shared" si="3"/>
        <v/>
      </c>
      <c r="AA6" s="13">
        <f t="shared" si="4"/>
        <v>0</v>
      </c>
      <c r="AB6" s="11"/>
    </row>
    <row r="7" spans="2:32" ht="15.75" x14ac:dyDescent="0.2">
      <c r="B7" s="7" t="s">
        <v>30</v>
      </c>
      <c r="C7" s="7" t="s">
        <v>30</v>
      </c>
      <c r="D7" s="7" t="s">
        <v>31</v>
      </c>
      <c r="E7" s="7" t="s">
        <v>44</v>
      </c>
      <c r="F7" s="14" t="s">
        <v>45</v>
      </c>
      <c r="G7" s="5" t="s">
        <v>46</v>
      </c>
      <c r="H7" s="9" cm="1">
        <f t="array" ref="H7">INDEX(LatestMeasureDefSheet!$AH$2:$AH$6759,MATCH(E7,LatestMeasureDefSheet!$C$2:$C$6759,0),)</f>
        <v>5</v>
      </c>
      <c r="I7" s="10" t="str" cm="1">
        <f t="array" ref="I7">INDEX(LatestMeasureDefSheet!$G$2:$G$6759,MATCH(E7,LatestMeasureDefSheet!$C$2:$C$6759,0),)</f>
        <v>Units</v>
      </c>
      <c r="J7" s="11" cm="1">
        <f t="array" ref="J7">INDEX(LatestMeasureDefSheet!$H$2:$H$6759,MATCH(E7,LatestMeasureDefSheet!$C$2:$C$6759,0),)</f>
        <v>66.78</v>
      </c>
      <c r="K7" s="11" cm="1">
        <f t="array" ref="K7">INDEX(LatestMeasureDefSheet!$I$2:$I$6759,MATCH(E7,LatestMeasureDefSheet!$C$2:$C$6759,0),)</f>
        <v>8.0999999999999996E-3</v>
      </c>
      <c r="L7" s="11" cm="1">
        <f t="array" ref="L7">INDEX(LatestMeasureDefSheet!$L$2:$L$6759,MATCH(E7,LatestMeasureDefSheet!$C$2:$C$6759,0),)</f>
        <v>0</v>
      </c>
      <c r="M7" s="11" cm="1">
        <f t="array" ref="M7">INDEX(LatestMeasureDefSheet!$AJ$2:$AJ$6759,MATCH(E7,LatestMeasureDefSheet!$C$2:$C$6759,0),)</f>
        <v>18</v>
      </c>
      <c r="N7" s="12" t="str" cm="1">
        <f t="array" ref="N7">IF(INDEX(LatestMeasureDefSheet!$Q$2:$Q$6759,MATCH(E7,LatestMeasureDefSheet!$C$2:$C$6759,0),)="",INDEX(LatestMeasureDefSheet!$G$2:$G$6759,MATCH(E7,LatestMeasureDefSheet!$C$2:$C$6759,0),),INDEX(LatestMeasureDefSheet!$Q$2:$Q$6759,MATCH(E7,LatestMeasureDefSheet!$C$2:$C$6759,0),))</f>
        <v>Units</v>
      </c>
      <c r="O7" s="11" cm="1">
        <f t="array" ref="O7">INDEX(LatestMeasureDefSheet!$R$2:$R$6759,MATCH(E7,LatestMeasureDefSheet!$C$2:$C$6759,0),)</f>
        <v>0</v>
      </c>
      <c r="P7" s="11" cm="1">
        <f t="array" ref="P7">INDEX(LatestMeasureDefSheet!$S$2:$S$6759,MATCH(E7,LatestMeasureDefSheet!$C$2:$C$6759,0),)</f>
        <v>0</v>
      </c>
      <c r="Q7" s="11" cm="1">
        <f t="array" ref="Q7">INDEX(LatestMeasureDefSheet!$T$2:$T$6759,MATCH(E7,LatestMeasureDefSheet!$C$2:$C$6759,0),)</f>
        <v>0</v>
      </c>
      <c r="R7" s="11" cm="1">
        <f t="array" ref="R7">INDEX(LatestMeasureDefSheet!$U$2:$U$6759,MATCH(E7,LatestMeasureDefSheet!$C$2:$C$6759,0),)</f>
        <v>0</v>
      </c>
      <c r="S7" s="11" cm="1">
        <f t="array" ref="S7">INDEX(LatestMeasureDefSheet!$V$2:$V$6759,MATCH(E7,LatestMeasureDefSheet!$C$2:$C$6759,0),)</f>
        <v>0</v>
      </c>
      <c r="T7" s="11" t="str">
        <f t="shared" si="0"/>
        <v/>
      </c>
      <c r="U7" s="41"/>
      <c r="V7" s="41"/>
      <c r="W7" s="41"/>
      <c r="X7" s="38" t="str">
        <f t="shared" si="1"/>
        <v/>
      </c>
      <c r="Y7" s="38" t="str">
        <f t="shared" si="2"/>
        <v/>
      </c>
      <c r="Z7" s="38" t="str">
        <f t="shared" si="3"/>
        <v/>
      </c>
      <c r="AA7" s="13">
        <f t="shared" si="4"/>
        <v>0</v>
      </c>
      <c r="AB7" s="11"/>
    </row>
    <row r="8" spans="2:32" ht="15.75" x14ac:dyDescent="0.2">
      <c r="B8" s="7" t="s">
        <v>30</v>
      </c>
      <c r="C8" s="7" t="s">
        <v>30</v>
      </c>
      <c r="D8" s="7" t="s">
        <v>31</v>
      </c>
      <c r="E8" s="7" t="s">
        <v>47</v>
      </c>
      <c r="F8" s="14" t="s">
        <v>48</v>
      </c>
      <c r="G8" s="5" t="s">
        <v>49</v>
      </c>
      <c r="H8" s="9" cm="1">
        <f t="array" ref="H8">INDEX(LatestMeasureDefSheet!$AH$2:$AH$6759,MATCH(E8,LatestMeasureDefSheet!$C$2:$C$6759,0),)</f>
        <v>3</v>
      </c>
      <c r="I8" s="10" t="str" cm="1">
        <f t="array" ref="I8">INDEX(LatestMeasureDefSheet!$G$2:$G$6759,MATCH(E8,LatestMeasureDefSheet!$C$2:$C$6759,0),)</f>
        <v>Units</v>
      </c>
      <c r="J8" s="11" cm="1">
        <f t="array" ref="J8">INDEX(LatestMeasureDefSheet!$H$2:$H$6759,MATCH(E8,LatestMeasureDefSheet!$C$2:$C$6759,0),)</f>
        <v>49.43</v>
      </c>
      <c r="K8" s="11" cm="1">
        <f t="array" ref="K8">INDEX(LatestMeasureDefSheet!$I$2:$I$6759,MATCH(E8,LatestMeasureDefSheet!$C$2:$C$6759,0),)</f>
        <v>6.0000000000000001E-3</v>
      </c>
      <c r="L8" s="11" cm="1">
        <f t="array" ref="L8">INDEX(LatestMeasureDefSheet!$L$2:$L$6759,MATCH(E8,LatestMeasureDefSheet!$C$2:$C$6759,0),)</f>
        <v>0</v>
      </c>
      <c r="M8" s="11" cm="1">
        <f t="array" ref="M8">INDEX(LatestMeasureDefSheet!$AJ$2:$AJ$6759,MATCH(E8,LatestMeasureDefSheet!$C$2:$C$6759,0),)</f>
        <v>18</v>
      </c>
      <c r="N8" s="12" t="str" cm="1">
        <f t="array" ref="N8">IF(INDEX(LatestMeasureDefSheet!$Q$2:$Q$6759,MATCH(E8,LatestMeasureDefSheet!$C$2:$C$6759,0),)="",INDEX(LatestMeasureDefSheet!$G$2:$G$6759,MATCH(E8,LatestMeasureDefSheet!$C$2:$C$6759,0),),INDEX(LatestMeasureDefSheet!$Q$2:$Q$6759,MATCH(E8,LatestMeasureDefSheet!$C$2:$C$6759,0),))</f>
        <v>Units</v>
      </c>
      <c r="O8" s="11" cm="1">
        <f t="array" ref="O8">INDEX(LatestMeasureDefSheet!$R$2:$R$6759,MATCH(E8,LatestMeasureDefSheet!$C$2:$C$6759,0),)</f>
        <v>0</v>
      </c>
      <c r="P8" s="11" cm="1">
        <f t="array" ref="P8">INDEX(LatestMeasureDefSheet!$S$2:$S$6759,MATCH(E8,LatestMeasureDefSheet!$C$2:$C$6759,0),)</f>
        <v>0</v>
      </c>
      <c r="Q8" s="11" cm="1">
        <f t="array" ref="Q8">INDEX(LatestMeasureDefSheet!$T$2:$T$6759,MATCH(E8,LatestMeasureDefSheet!$C$2:$C$6759,0),)</f>
        <v>0</v>
      </c>
      <c r="R8" s="11" cm="1">
        <f t="array" ref="R8">INDEX(LatestMeasureDefSheet!$U$2:$U$6759,MATCH(E8,LatestMeasureDefSheet!$C$2:$C$6759,0),)</f>
        <v>0</v>
      </c>
      <c r="S8" s="11" cm="1">
        <f t="array" ref="S8">INDEX(LatestMeasureDefSheet!$V$2:$V$6759,MATCH(E8,LatestMeasureDefSheet!$C$2:$C$6759,0),)</f>
        <v>0</v>
      </c>
      <c r="T8" s="11" t="str">
        <f t="shared" si="0"/>
        <v/>
      </c>
      <c r="U8" s="41"/>
      <c r="V8" s="41"/>
      <c r="W8" s="41"/>
      <c r="X8" s="38" t="str">
        <f t="shared" si="1"/>
        <v/>
      </c>
      <c r="Y8" s="38" t="str">
        <f t="shared" si="2"/>
        <v/>
      </c>
      <c r="Z8" s="38" t="str">
        <f t="shared" si="3"/>
        <v/>
      </c>
      <c r="AA8" s="13">
        <f t="shared" si="4"/>
        <v>0</v>
      </c>
      <c r="AB8" s="11"/>
    </row>
    <row r="9" spans="2:32" ht="15.75" x14ac:dyDescent="0.2">
      <c r="B9" s="7" t="s">
        <v>30</v>
      </c>
      <c r="C9" s="7" t="s">
        <v>30</v>
      </c>
      <c r="D9" s="7" t="s">
        <v>31</v>
      </c>
      <c r="E9" s="7" t="s">
        <v>50</v>
      </c>
      <c r="F9" s="14" t="s">
        <v>51</v>
      </c>
      <c r="G9" s="5" t="s">
        <v>52</v>
      </c>
      <c r="H9" s="9" cm="1">
        <f t="array" ref="H9">INDEX(LatestMeasureDefSheet!$AH$2:$AH$6759,MATCH(E9,LatestMeasureDefSheet!$C$2:$C$6759,0),)</f>
        <v>4</v>
      </c>
      <c r="I9" s="10" t="str" cm="1">
        <f t="array" ref="I9">INDEX(LatestMeasureDefSheet!$G$2:$G$6759,MATCH(E9,LatestMeasureDefSheet!$C$2:$C$6759,0),)</f>
        <v>Units</v>
      </c>
      <c r="J9" s="11" cm="1">
        <f t="array" ref="J9">INDEX(LatestMeasureDefSheet!$H$2:$H$6759,MATCH(E9,LatestMeasureDefSheet!$C$2:$C$6759,0),)</f>
        <v>49.43</v>
      </c>
      <c r="K9" s="11" cm="1">
        <f t="array" ref="K9">INDEX(LatestMeasureDefSheet!$I$2:$I$6759,MATCH(E9,LatestMeasureDefSheet!$C$2:$C$6759,0),)</f>
        <v>6.0000000000000001E-3</v>
      </c>
      <c r="L9" s="11" cm="1">
        <f t="array" ref="L9">INDEX(LatestMeasureDefSheet!$L$2:$L$6759,MATCH(E9,LatestMeasureDefSheet!$C$2:$C$6759,0),)</f>
        <v>0</v>
      </c>
      <c r="M9" s="11" cm="1">
        <f t="array" ref="M9">INDEX(LatestMeasureDefSheet!$AJ$2:$AJ$6759,MATCH(E9,LatestMeasureDefSheet!$C$2:$C$6759,0),)</f>
        <v>18</v>
      </c>
      <c r="N9" s="12" t="str" cm="1">
        <f t="array" ref="N9">IF(INDEX(LatestMeasureDefSheet!$Q$2:$Q$6759,MATCH(E9,LatestMeasureDefSheet!$C$2:$C$6759,0),)="",INDEX(LatestMeasureDefSheet!$G$2:$G$6759,MATCH(E9,LatestMeasureDefSheet!$C$2:$C$6759,0),),INDEX(LatestMeasureDefSheet!$Q$2:$Q$6759,MATCH(E9,LatestMeasureDefSheet!$C$2:$C$6759,0),))</f>
        <v>Units</v>
      </c>
      <c r="O9" s="11" cm="1">
        <f t="array" ref="O9">INDEX(LatestMeasureDefSheet!$R$2:$R$6759,MATCH(E9,LatestMeasureDefSheet!$C$2:$C$6759,0),)</f>
        <v>0</v>
      </c>
      <c r="P9" s="11" cm="1">
        <f t="array" ref="P9">INDEX(LatestMeasureDefSheet!$S$2:$S$6759,MATCH(E9,LatestMeasureDefSheet!$C$2:$C$6759,0),)</f>
        <v>0</v>
      </c>
      <c r="Q9" s="11" cm="1">
        <f t="array" ref="Q9">INDEX(LatestMeasureDefSheet!$T$2:$T$6759,MATCH(E9,LatestMeasureDefSheet!$C$2:$C$6759,0),)</f>
        <v>0</v>
      </c>
      <c r="R9" s="11" cm="1">
        <f t="array" ref="R9">INDEX(LatestMeasureDefSheet!$U$2:$U$6759,MATCH(E9,LatestMeasureDefSheet!$C$2:$C$6759,0),)</f>
        <v>0</v>
      </c>
      <c r="S9" s="11" cm="1">
        <f t="array" ref="S9">INDEX(LatestMeasureDefSheet!$V$2:$V$6759,MATCH(E9,LatestMeasureDefSheet!$C$2:$C$6759,0),)</f>
        <v>0</v>
      </c>
      <c r="T9" s="11" t="str">
        <f t="shared" si="0"/>
        <v/>
      </c>
      <c r="U9" s="41"/>
      <c r="V9" s="41"/>
      <c r="W9" s="41"/>
      <c r="X9" s="38" t="str">
        <f t="shared" si="1"/>
        <v/>
      </c>
      <c r="Y9" s="38" t="str">
        <f t="shared" si="2"/>
        <v/>
      </c>
      <c r="Z9" s="38" t="str">
        <f t="shared" si="3"/>
        <v/>
      </c>
      <c r="AA9" s="13">
        <f t="shared" si="4"/>
        <v>0</v>
      </c>
      <c r="AB9" s="11"/>
    </row>
    <row r="10" spans="2:32" ht="15.75" x14ac:dyDescent="0.2">
      <c r="B10" s="7" t="s">
        <v>30</v>
      </c>
      <c r="C10" s="7" t="s">
        <v>30</v>
      </c>
      <c r="D10" s="7" t="s">
        <v>31</v>
      </c>
      <c r="E10" s="7" t="s">
        <v>53</v>
      </c>
      <c r="F10" s="14" t="s">
        <v>54</v>
      </c>
      <c r="G10" s="5" t="s">
        <v>55</v>
      </c>
      <c r="H10" s="9" cm="1">
        <f t="array" ref="H10">INDEX(LatestMeasureDefSheet!$AH$2:$AH$6759,MATCH(E10,LatestMeasureDefSheet!$C$2:$C$6759,0),)</f>
        <v>3</v>
      </c>
      <c r="I10" s="10" t="str" cm="1">
        <f t="array" ref="I10">INDEX(LatestMeasureDefSheet!$G$2:$G$6759,MATCH(E10,LatestMeasureDefSheet!$C$2:$C$6759,0),)</f>
        <v>Units</v>
      </c>
      <c r="J10" s="11" cm="1">
        <f t="array" ref="J10">INDEX(LatestMeasureDefSheet!$H$2:$H$6759,MATCH(E10,LatestMeasureDefSheet!$C$2:$C$6759,0),)</f>
        <v>48.44</v>
      </c>
      <c r="K10" s="11" cm="1">
        <f t="array" ref="K10">INDEX(LatestMeasureDefSheet!$I$2:$I$6759,MATCH(E10,LatestMeasureDefSheet!$C$2:$C$6759,0),)</f>
        <v>5.8999999999999999E-3</v>
      </c>
      <c r="L10" s="11" cm="1">
        <f t="array" ref="L10">INDEX(LatestMeasureDefSheet!$L$2:$L$6759,MATCH(E10,LatestMeasureDefSheet!$C$2:$C$6759,0),)</f>
        <v>0</v>
      </c>
      <c r="M10" s="11" cm="1">
        <f t="array" ref="M10">INDEX(LatestMeasureDefSheet!$AJ$2:$AJ$6759,MATCH(E10,LatestMeasureDefSheet!$C$2:$C$6759,0),)</f>
        <v>18</v>
      </c>
      <c r="N10" s="12" t="str" cm="1">
        <f t="array" ref="N10">IF(INDEX(LatestMeasureDefSheet!$Q$2:$Q$6759,MATCH(E10,LatestMeasureDefSheet!$C$2:$C$6759,0),)="",INDEX(LatestMeasureDefSheet!$G$2:$G$6759,MATCH(E10,LatestMeasureDefSheet!$C$2:$C$6759,0),),INDEX(LatestMeasureDefSheet!$Q$2:$Q$6759,MATCH(E10,LatestMeasureDefSheet!$C$2:$C$6759,0),))</f>
        <v>Units</v>
      </c>
      <c r="O10" s="11" cm="1">
        <f t="array" ref="O10">INDEX(LatestMeasureDefSheet!$R$2:$R$6759,MATCH(E10,LatestMeasureDefSheet!$C$2:$C$6759,0),)</f>
        <v>0</v>
      </c>
      <c r="P10" s="11" cm="1">
        <f t="array" ref="P10">INDEX(LatestMeasureDefSheet!$S$2:$S$6759,MATCH(E10,LatestMeasureDefSheet!$C$2:$C$6759,0),)</f>
        <v>0</v>
      </c>
      <c r="Q10" s="11" cm="1">
        <f t="array" ref="Q10">INDEX(LatestMeasureDefSheet!$T$2:$T$6759,MATCH(E10,LatestMeasureDefSheet!$C$2:$C$6759,0),)</f>
        <v>0</v>
      </c>
      <c r="R10" s="11" cm="1">
        <f t="array" ref="R10">INDEX(LatestMeasureDefSheet!$U$2:$U$6759,MATCH(E10,LatestMeasureDefSheet!$C$2:$C$6759,0),)</f>
        <v>0</v>
      </c>
      <c r="S10" s="11" cm="1">
        <f t="array" ref="S10">INDEX(LatestMeasureDefSheet!$V$2:$V$6759,MATCH(E10,LatestMeasureDefSheet!$C$2:$C$6759,0),)</f>
        <v>0</v>
      </c>
      <c r="T10" s="11" t="str">
        <f t="shared" si="0"/>
        <v/>
      </c>
      <c r="U10" s="41"/>
      <c r="V10" s="41"/>
      <c r="W10" s="41"/>
      <c r="X10" s="38" t="str">
        <f t="shared" si="1"/>
        <v/>
      </c>
      <c r="Y10" s="38" t="str">
        <f t="shared" si="2"/>
        <v/>
      </c>
      <c r="Z10" s="38" t="str">
        <f t="shared" si="3"/>
        <v/>
      </c>
      <c r="AA10" s="13">
        <f t="shared" si="4"/>
        <v>0</v>
      </c>
      <c r="AB10" s="11"/>
    </row>
    <row r="11" spans="2:32" ht="15.75" x14ac:dyDescent="0.2">
      <c r="B11" s="7" t="s">
        <v>30</v>
      </c>
      <c r="C11" s="7" t="s">
        <v>30</v>
      </c>
      <c r="D11" s="7" t="s">
        <v>31</v>
      </c>
      <c r="E11" s="7" t="s">
        <v>56</v>
      </c>
      <c r="F11" s="14" t="s">
        <v>57</v>
      </c>
      <c r="G11" s="5" t="s">
        <v>58</v>
      </c>
      <c r="H11" s="9" cm="1">
        <f t="array" ref="H11">INDEX(LatestMeasureDefSheet!$AH$2:$AH$6759,MATCH(E11,LatestMeasureDefSheet!$C$2:$C$6759,0),)</f>
        <v>4</v>
      </c>
      <c r="I11" s="10" t="str" cm="1">
        <f t="array" ref="I11">INDEX(LatestMeasureDefSheet!$G$2:$G$6759,MATCH(E11,LatestMeasureDefSheet!$C$2:$C$6759,0),)</f>
        <v>Units</v>
      </c>
      <c r="J11" s="11" cm="1">
        <f t="array" ref="J11">INDEX(LatestMeasureDefSheet!$H$2:$H$6759,MATCH(E11,LatestMeasureDefSheet!$C$2:$C$6759,0),)</f>
        <v>48.44</v>
      </c>
      <c r="K11" s="11" cm="1">
        <f t="array" ref="K11">INDEX(LatestMeasureDefSheet!$I$2:$I$6759,MATCH(E11,LatestMeasureDefSheet!$C$2:$C$6759,0),)</f>
        <v>5.8999999999999999E-3</v>
      </c>
      <c r="L11" s="11" cm="1">
        <f t="array" ref="L11">INDEX(LatestMeasureDefSheet!$L$2:$L$6759,MATCH(E11,LatestMeasureDefSheet!$C$2:$C$6759,0),)</f>
        <v>0</v>
      </c>
      <c r="M11" s="11" cm="1">
        <f t="array" ref="M11">INDEX(LatestMeasureDefSheet!$AJ$2:$AJ$6759,MATCH(E11,LatestMeasureDefSheet!$C$2:$C$6759,0),)</f>
        <v>18</v>
      </c>
      <c r="N11" s="12" t="str" cm="1">
        <f t="array" ref="N11">IF(INDEX(LatestMeasureDefSheet!$Q$2:$Q$6759,MATCH(E11,LatestMeasureDefSheet!$C$2:$C$6759,0),)="",INDEX(LatestMeasureDefSheet!$G$2:$G$6759,MATCH(E11,LatestMeasureDefSheet!$C$2:$C$6759,0),),INDEX(LatestMeasureDefSheet!$Q$2:$Q$6759,MATCH(E11,LatestMeasureDefSheet!$C$2:$C$6759,0),))</f>
        <v>Units</v>
      </c>
      <c r="O11" s="11" cm="1">
        <f t="array" ref="O11">INDEX(LatestMeasureDefSheet!$R$2:$R$6759,MATCH(E11,LatestMeasureDefSheet!$C$2:$C$6759,0),)</f>
        <v>0</v>
      </c>
      <c r="P11" s="11" cm="1">
        <f t="array" ref="P11">INDEX(LatestMeasureDefSheet!$S$2:$S$6759,MATCH(E11,LatestMeasureDefSheet!$C$2:$C$6759,0),)</f>
        <v>0</v>
      </c>
      <c r="Q11" s="11" cm="1">
        <f t="array" ref="Q11">INDEX(LatestMeasureDefSheet!$T$2:$T$6759,MATCH(E11,LatestMeasureDefSheet!$C$2:$C$6759,0),)</f>
        <v>0</v>
      </c>
      <c r="R11" s="11" cm="1">
        <f t="array" ref="R11">INDEX(LatestMeasureDefSheet!$U$2:$U$6759,MATCH(E11,LatestMeasureDefSheet!$C$2:$C$6759,0),)</f>
        <v>0</v>
      </c>
      <c r="S11" s="11" cm="1">
        <f t="array" ref="S11">INDEX(LatestMeasureDefSheet!$V$2:$V$6759,MATCH(E11,LatestMeasureDefSheet!$C$2:$C$6759,0),)</f>
        <v>0</v>
      </c>
      <c r="T11" s="11" t="str">
        <f t="shared" si="0"/>
        <v/>
      </c>
      <c r="U11" s="41"/>
      <c r="V11" s="41"/>
      <c r="W11" s="41"/>
      <c r="X11" s="38" t="str">
        <f t="shared" si="1"/>
        <v/>
      </c>
      <c r="Y11" s="38" t="str">
        <f t="shared" si="2"/>
        <v/>
      </c>
      <c r="Z11" s="38" t="str">
        <f t="shared" si="3"/>
        <v/>
      </c>
      <c r="AA11" s="13">
        <f t="shared" si="4"/>
        <v>0</v>
      </c>
      <c r="AB11" s="11"/>
    </row>
    <row r="12" spans="2:32" ht="15.75" x14ac:dyDescent="0.2">
      <c r="B12" s="7" t="s">
        <v>30</v>
      </c>
      <c r="C12" s="7" t="s">
        <v>30</v>
      </c>
      <c r="D12" s="7" t="s">
        <v>31</v>
      </c>
      <c r="E12" s="7" t="s">
        <v>59</v>
      </c>
      <c r="F12" s="14" t="s">
        <v>60</v>
      </c>
      <c r="G12" s="5" t="s">
        <v>61</v>
      </c>
      <c r="H12" s="9" cm="1">
        <f t="array" ref="H12">INDEX(LatestMeasureDefSheet!$AH$2:$AH$6759,MATCH(E12,LatestMeasureDefSheet!$C$2:$C$6759,0),)</f>
        <v>10</v>
      </c>
      <c r="I12" s="10" t="str" cm="1">
        <f t="array" ref="I12">INDEX(LatestMeasureDefSheet!$G$2:$G$6759,MATCH(E12,LatestMeasureDefSheet!$C$2:$C$6759,0),)</f>
        <v>Units</v>
      </c>
      <c r="J12" s="11" cm="1">
        <f t="array" ref="J12">INDEX(LatestMeasureDefSheet!$H$2:$H$6759,MATCH(E12,LatestMeasureDefSheet!$C$2:$C$6759,0),)</f>
        <v>125.15</v>
      </c>
      <c r="K12" s="11" cm="1">
        <f t="array" ref="K12">INDEX(LatestMeasureDefSheet!$I$2:$I$6759,MATCH(E12,LatestMeasureDefSheet!$C$2:$C$6759,0),)</f>
        <v>1.52E-2</v>
      </c>
      <c r="L12" s="11" cm="1">
        <f t="array" ref="L12">INDEX(LatestMeasureDefSheet!$L$2:$L$6759,MATCH(E12,LatestMeasureDefSheet!$C$2:$C$6759,0),)</f>
        <v>0</v>
      </c>
      <c r="M12" s="11" cm="1">
        <f t="array" ref="M12">INDEX(LatestMeasureDefSheet!$AJ$2:$AJ$6759,MATCH(E12,LatestMeasureDefSheet!$C$2:$C$6759,0),)</f>
        <v>18</v>
      </c>
      <c r="N12" s="12" t="str" cm="1">
        <f t="array" ref="N12">IF(INDEX(LatestMeasureDefSheet!$Q$2:$Q$6759,MATCH(E12,LatestMeasureDefSheet!$C$2:$C$6759,0),)="",INDEX(LatestMeasureDefSheet!$G$2:$G$6759,MATCH(E12,LatestMeasureDefSheet!$C$2:$C$6759,0),),INDEX(LatestMeasureDefSheet!$Q$2:$Q$6759,MATCH(E12,LatestMeasureDefSheet!$C$2:$C$6759,0),))</f>
        <v>Units</v>
      </c>
      <c r="O12" s="11" cm="1">
        <f t="array" ref="O12">INDEX(LatestMeasureDefSheet!$R$2:$R$6759,MATCH(E12,LatestMeasureDefSheet!$C$2:$C$6759,0),)</f>
        <v>0</v>
      </c>
      <c r="P12" s="11" cm="1">
        <f t="array" ref="P12">INDEX(LatestMeasureDefSheet!$S$2:$S$6759,MATCH(E12,LatestMeasureDefSheet!$C$2:$C$6759,0),)</f>
        <v>0</v>
      </c>
      <c r="Q12" s="11" cm="1">
        <f t="array" ref="Q12">INDEX(LatestMeasureDefSheet!$T$2:$T$6759,MATCH(E12,LatestMeasureDefSheet!$C$2:$C$6759,0),)</f>
        <v>0</v>
      </c>
      <c r="R12" s="11" cm="1">
        <f t="array" ref="R12">INDEX(LatestMeasureDefSheet!$U$2:$U$6759,MATCH(E12,LatestMeasureDefSheet!$C$2:$C$6759,0),)</f>
        <v>0</v>
      </c>
      <c r="S12" s="11" cm="1">
        <f t="array" ref="S12">INDEX(LatestMeasureDefSheet!$V$2:$V$6759,MATCH(E12,LatestMeasureDefSheet!$C$2:$C$6759,0),)</f>
        <v>0</v>
      </c>
      <c r="T12" s="11" t="str">
        <f t="shared" si="0"/>
        <v/>
      </c>
      <c r="U12" s="41"/>
      <c r="V12" s="41"/>
      <c r="W12" s="41"/>
      <c r="X12" s="38" t="str">
        <f t="shared" si="1"/>
        <v/>
      </c>
      <c r="Y12" s="38" t="str">
        <f t="shared" si="2"/>
        <v/>
      </c>
      <c r="Z12" s="38" t="str">
        <f t="shared" si="3"/>
        <v/>
      </c>
      <c r="AA12" s="13">
        <f t="shared" si="4"/>
        <v>0</v>
      </c>
      <c r="AB12" s="11"/>
    </row>
    <row r="13" spans="2:32" ht="15.75" x14ac:dyDescent="0.2">
      <c r="B13" s="7" t="s">
        <v>30</v>
      </c>
      <c r="C13" s="7" t="s">
        <v>30</v>
      </c>
      <c r="D13" s="7" t="s">
        <v>31</v>
      </c>
      <c r="E13" s="7" t="s">
        <v>62</v>
      </c>
      <c r="F13" s="14" t="s">
        <v>63</v>
      </c>
      <c r="G13" s="5" t="s">
        <v>64</v>
      </c>
      <c r="H13" s="9" cm="1">
        <f t="array" ref="H13">INDEX(LatestMeasureDefSheet!$AH$2:$AH$6759,MATCH(E13,LatestMeasureDefSheet!$C$2:$C$6759,0),)</f>
        <v>7</v>
      </c>
      <c r="I13" s="10" t="str" cm="1">
        <f t="array" ref="I13">INDEX(LatestMeasureDefSheet!$G$2:$G$6759,MATCH(E13,LatestMeasureDefSheet!$C$2:$C$6759,0),)</f>
        <v>Units</v>
      </c>
      <c r="J13" s="11" cm="1">
        <f t="array" ref="J13">INDEX(LatestMeasureDefSheet!$H$2:$H$6759,MATCH(E13,LatestMeasureDefSheet!$C$2:$C$6759,0),)</f>
        <v>88.19</v>
      </c>
      <c r="K13" s="11" cm="1">
        <f t="array" ref="K13">INDEX(LatestMeasureDefSheet!$I$2:$I$6759,MATCH(E13,LatestMeasureDefSheet!$C$2:$C$6759,0),)</f>
        <v>1.0699999999999999E-2</v>
      </c>
      <c r="L13" s="11" cm="1">
        <f t="array" ref="L13">INDEX(LatestMeasureDefSheet!$L$2:$L$6759,MATCH(E13,LatestMeasureDefSheet!$C$2:$C$6759,0),)</f>
        <v>0</v>
      </c>
      <c r="M13" s="11" cm="1">
        <f t="array" ref="M13">INDEX(LatestMeasureDefSheet!$AJ$2:$AJ$6759,MATCH(E13,LatestMeasureDefSheet!$C$2:$C$6759,0),)</f>
        <v>18</v>
      </c>
      <c r="N13" s="12" t="str" cm="1">
        <f t="array" ref="N13">IF(INDEX(LatestMeasureDefSheet!$Q$2:$Q$6759,MATCH(E13,LatestMeasureDefSheet!$C$2:$C$6759,0),)="",INDEX(LatestMeasureDefSheet!$G$2:$G$6759,MATCH(E13,LatestMeasureDefSheet!$C$2:$C$6759,0),),INDEX(LatestMeasureDefSheet!$Q$2:$Q$6759,MATCH(E13,LatestMeasureDefSheet!$C$2:$C$6759,0),))</f>
        <v>Units</v>
      </c>
      <c r="O13" s="11" cm="1">
        <f t="array" ref="O13">INDEX(LatestMeasureDefSheet!$R$2:$R$6759,MATCH(E13,LatestMeasureDefSheet!$C$2:$C$6759,0),)</f>
        <v>0</v>
      </c>
      <c r="P13" s="11" cm="1">
        <f t="array" ref="P13">INDEX(LatestMeasureDefSheet!$S$2:$S$6759,MATCH(E13,LatestMeasureDefSheet!$C$2:$C$6759,0),)</f>
        <v>0</v>
      </c>
      <c r="Q13" s="11" cm="1">
        <f t="array" ref="Q13">INDEX(LatestMeasureDefSheet!$T$2:$T$6759,MATCH(E13,LatestMeasureDefSheet!$C$2:$C$6759,0),)</f>
        <v>0</v>
      </c>
      <c r="R13" s="11" cm="1">
        <f t="array" ref="R13">INDEX(LatestMeasureDefSheet!$U$2:$U$6759,MATCH(E13,LatestMeasureDefSheet!$C$2:$C$6759,0),)</f>
        <v>0</v>
      </c>
      <c r="S13" s="11" cm="1">
        <f t="array" ref="S13">INDEX(LatestMeasureDefSheet!$V$2:$V$6759,MATCH(E13,LatestMeasureDefSheet!$C$2:$C$6759,0),)</f>
        <v>0</v>
      </c>
      <c r="T13" s="11" t="str">
        <f t="shared" si="0"/>
        <v/>
      </c>
      <c r="U13" s="41"/>
      <c r="V13" s="41"/>
      <c r="W13" s="41"/>
      <c r="X13" s="38" t="str">
        <f t="shared" si="1"/>
        <v/>
      </c>
      <c r="Y13" s="38" t="str">
        <f t="shared" si="2"/>
        <v/>
      </c>
      <c r="Z13" s="38" t="str">
        <f t="shared" si="3"/>
        <v/>
      </c>
      <c r="AA13" s="13">
        <f t="shared" si="4"/>
        <v>0</v>
      </c>
      <c r="AB13" s="11"/>
    </row>
    <row r="14" spans="2:32" ht="15.75" x14ac:dyDescent="0.2">
      <c r="B14" s="7" t="s">
        <v>30</v>
      </c>
      <c r="C14" s="7" t="s">
        <v>30</v>
      </c>
      <c r="D14" s="7" t="s">
        <v>31</v>
      </c>
      <c r="E14" s="7" t="s">
        <v>65</v>
      </c>
      <c r="F14" s="14" t="s">
        <v>66</v>
      </c>
      <c r="G14" s="5" t="s">
        <v>67</v>
      </c>
      <c r="H14" s="9" cm="1">
        <f t="array" ref="H14">INDEX(LatestMeasureDefSheet!$AH$2:$AH$6759,MATCH(E14,LatestMeasureDefSheet!$C$2:$C$6759,0),)</f>
        <v>10</v>
      </c>
      <c r="I14" s="10" t="str" cm="1">
        <f t="array" ref="I14">INDEX(LatestMeasureDefSheet!$G$2:$G$6759,MATCH(E14,LatestMeasureDefSheet!$C$2:$C$6759,0),)</f>
        <v>Lamps Removed</v>
      </c>
      <c r="J14" s="11" cm="1">
        <f t="array" ref="J14">INDEX(LatestMeasureDefSheet!$H$2:$H$6759,MATCH(E14,LatestMeasureDefSheet!$C$2:$C$6759,0),)</f>
        <v>89.56</v>
      </c>
      <c r="K14" s="11" cm="1">
        <f t="array" ref="K14">INDEX(LatestMeasureDefSheet!$I$2:$I$6759,MATCH(E14,LatestMeasureDefSheet!$C$2:$C$6759,0),)</f>
        <v>1.0800000000000001E-2</v>
      </c>
      <c r="L14" s="11" cm="1">
        <f t="array" ref="L14">INDEX(LatestMeasureDefSheet!$L$2:$L$6759,MATCH(E14,LatestMeasureDefSheet!$C$2:$C$6759,0),)</f>
        <v>0</v>
      </c>
      <c r="M14" s="11" cm="1">
        <f t="array" ref="M14">INDEX(LatestMeasureDefSheet!$AJ$2:$AJ$6759,MATCH(E14,LatestMeasureDefSheet!$C$2:$C$6759,0),)</f>
        <v>18</v>
      </c>
      <c r="N14" s="12" t="str" cm="1">
        <f t="array" ref="N14">IF(INDEX(LatestMeasureDefSheet!$Q$2:$Q$6759,MATCH(E14,LatestMeasureDefSheet!$C$2:$C$6759,0),)="",INDEX(LatestMeasureDefSheet!$G$2:$G$6759,MATCH(E14,LatestMeasureDefSheet!$C$2:$C$6759,0),),INDEX(LatestMeasureDefSheet!$Q$2:$Q$6759,MATCH(E14,LatestMeasureDefSheet!$C$2:$C$6759,0),))</f>
        <v>Lamps Removed</v>
      </c>
      <c r="O14" s="11" cm="1">
        <f t="array" ref="O14">INDEX(LatestMeasureDefSheet!$R$2:$R$6759,MATCH(E14,LatestMeasureDefSheet!$C$2:$C$6759,0),)</f>
        <v>0</v>
      </c>
      <c r="P14" s="11" cm="1">
        <f t="array" ref="P14">INDEX(LatestMeasureDefSheet!$S$2:$S$6759,MATCH(E14,LatestMeasureDefSheet!$C$2:$C$6759,0),)</f>
        <v>0</v>
      </c>
      <c r="Q14" s="11" cm="1">
        <f t="array" ref="Q14">INDEX(LatestMeasureDefSheet!$T$2:$T$6759,MATCH(E14,LatestMeasureDefSheet!$C$2:$C$6759,0),)</f>
        <v>0</v>
      </c>
      <c r="R14" s="11" cm="1">
        <f t="array" ref="R14">INDEX(LatestMeasureDefSheet!$U$2:$U$6759,MATCH(E14,LatestMeasureDefSheet!$C$2:$C$6759,0),)</f>
        <v>0</v>
      </c>
      <c r="S14" s="11" cm="1">
        <f t="array" ref="S14">INDEX(LatestMeasureDefSheet!$V$2:$V$6759,MATCH(E14,LatestMeasureDefSheet!$C$2:$C$6759,0),)</f>
        <v>0</v>
      </c>
      <c r="T14" s="11" t="str">
        <f t="shared" si="0"/>
        <v/>
      </c>
      <c r="U14" s="41"/>
      <c r="V14" s="41"/>
      <c r="W14" s="41"/>
      <c r="X14" s="38" t="str">
        <f t="shared" si="1"/>
        <v/>
      </c>
      <c r="Y14" s="38" t="str">
        <f t="shared" si="2"/>
        <v/>
      </c>
      <c r="Z14" s="38" t="str">
        <f t="shared" si="3"/>
        <v/>
      </c>
      <c r="AA14" s="13">
        <f t="shared" si="4"/>
        <v>0</v>
      </c>
      <c r="AB14" s="11"/>
    </row>
    <row r="15" spans="2:32" ht="15.75" x14ac:dyDescent="0.2">
      <c r="B15" s="7" t="s">
        <v>30</v>
      </c>
      <c r="C15" s="7" t="s">
        <v>30</v>
      </c>
      <c r="D15" s="7" t="s">
        <v>31</v>
      </c>
      <c r="E15" s="7" t="s">
        <v>68</v>
      </c>
      <c r="F15" s="14" t="s">
        <v>69</v>
      </c>
      <c r="G15" s="5" t="s">
        <v>70</v>
      </c>
      <c r="H15" s="9" cm="1">
        <f t="array" ref="H15">INDEX(LatestMeasureDefSheet!$AH$2:$AH$6759,MATCH(E15,LatestMeasureDefSheet!$C$2:$C$6759,0),)</f>
        <v>7</v>
      </c>
      <c r="I15" s="10" t="str" cm="1">
        <f t="array" ref="I15">INDEX(LatestMeasureDefSheet!$G$2:$G$6759,MATCH(E15,LatestMeasureDefSheet!$C$2:$C$6759,0),)</f>
        <v>Lamps Removed</v>
      </c>
      <c r="J15" s="11" cm="1">
        <f t="array" ref="J15">INDEX(LatestMeasureDefSheet!$H$2:$H$6759,MATCH(E15,LatestMeasureDefSheet!$C$2:$C$6759,0),)</f>
        <v>52.6</v>
      </c>
      <c r="K15" s="11" cm="1">
        <f t="array" ref="K15">INDEX(LatestMeasureDefSheet!$I$2:$I$6759,MATCH(E15,LatestMeasureDefSheet!$C$2:$C$6759,0),)</f>
        <v>6.4000000000000003E-3</v>
      </c>
      <c r="L15" s="11" cm="1">
        <f t="array" ref="L15">INDEX(LatestMeasureDefSheet!$L$2:$L$6759,MATCH(E15,LatestMeasureDefSheet!$C$2:$C$6759,0),)</f>
        <v>0</v>
      </c>
      <c r="M15" s="11" cm="1">
        <f t="array" ref="M15">INDEX(LatestMeasureDefSheet!$AJ$2:$AJ$6759,MATCH(E15,LatestMeasureDefSheet!$C$2:$C$6759,0),)</f>
        <v>18</v>
      </c>
      <c r="N15" s="12" t="str" cm="1">
        <f t="array" ref="N15">IF(INDEX(LatestMeasureDefSheet!$Q$2:$Q$6759,MATCH(E15,LatestMeasureDefSheet!$C$2:$C$6759,0),)="",INDEX(LatestMeasureDefSheet!$G$2:$G$6759,MATCH(E15,LatestMeasureDefSheet!$C$2:$C$6759,0),),INDEX(LatestMeasureDefSheet!$Q$2:$Q$6759,MATCH(E15,LatestMeasureDefSheet!$C$2:$C$6759,0),))</f>
        <v>Lamps Removed</v>
      </c>
      <c r="O15" s="11" cm="1">
        <f t="array" ref="O15">INDEX(LatestMeasureDefSheet!$R$2:$R$6759,MATCH(E15,LatestMeasureDefSheet!$C$2:$C$6759,0),)</f>
        <v>0</v>
      </c>
      <c r="P15" s="11" cm="1">
        <f t="array" ref="P15">INDEX(LatestMeasureDefSheet!$S$2:$S$6759,MATCH(E15,LatestMeasureDefSheet!$C$2:$C$6759,0),)</f>
        <v>0</v>
      </c>
      <c r="Q15" s="11" cm="1">
        <f t="array" ref="Q15">INDEX(LatestMeasureDefSheet!$T$2:$T$6759,MATCH(E15,LatestMeasureDefSheet!$C$2:$C$6759,0),)</f>
        <v>0</v>
      </c>
      <c r="R15" s="11" cm="1">
        <f t="array" ref="R15">INDEX(LatestMeasureDefSheet!$U$2:$U$6759,MATCH(E15,LatestMeasureDefSheet!$C$2:$C$6759,0),)</f>
        <v>0</v>
      </c>
      <c r="S15" s="11" cm="1">
        <f t="array" ref="S15">INDEX(LatestMeasureDefSheet!$V$2:$V$6759,MATCH(E15,LatestMeasureDefSheet!$C$2:$C$6759,0),)</f>
        <v>0</v>
      </c>
      <c r="T15" s="11" t="str">
        <f t="shared" si="0"/>
        <v/>
      </c>
      <c r="U15" s="41"/>
      <c r="V15" s="41"/>
      <c r="W15" s="41"/>
      <c r="X15" s="38" t="str">
        <f t="shared" si="1"/>
        <v/>
      </c>
      <c r="Y15" s="38" t="str">
        <f t="shared" si="2"/>
        <v/>
      </c>
      <c r="Z15" s="38" t="str">
        <f t="shared" si="3"/>
        <v/>
      </c>
      <c r="AA15" s="13">
        <f t="shared" si="4"/>
        <v>0</v>
      </c>
      <c r="AB15" s="11"/>
    </row>
    <row r="16" spans="2:32" ht="15.75" x14ac:dyDescent="0.2">
      <c r="B16" s="7" t="s">
        <v>30</v>
      </c>
      <c r="C16" s="7" t="s">
        <v>30</v>
      </c>
      <c r="D16" s="7" t="s">
        <v>31</v>
      </c>
      <c r="E16" s="15" t="s">
        <v>32</v>
      </c>
      <c r="F16" s="14" t="s">
        <v>71</v>
      </c>
      <c r="G16" s="5" t="s">
        <v>72</v>
      </c>
      <c r="H16" s="9" cm="1">
        <f t="array" ref="H16">INDEX(LatestMeasureDefSheet!$AH$2:$AH$6759,MATCH(E16,LatestMeasureDefSheet!$C$2:$C$6759,0),)</f>
        <v>2.5</v>
      </c>
      <c r="I16" s="10" t="str" cm="1">
        <f t="array" ref="I16">INDEX(LatestMeasureDefSheet!$G$2:$G$6759,MATCH(E16,LatestMeasureDefSheet!$C$2:$C$6759,0),)</f>
        <v>Units</v>
      </c>
      <c r="J16" s="11" cm="1">
        <f t="array" ref="J16">INDEX(LatestMeasureDefSheet!$H$2:$H$6759,MATCH(E16,LatestMeasureDefSheet!$C$2:$C$6759,0),)</f>
        <v>41.05</v>
      </c>
      <c r="K16" s="11" cm="1">
        <f t="array" ref="K16">INDEX(LatestMeasureDefSheet!$I$2:$I$6759,MATCH(E16,LatestMeasureDefSheet!$C$2:$C$6759,0),)</f>
        <v>5.0000000000000001E-3</v>
      </c>
      <c r="L16" s="11" cm="1">
        <f t="array" ref="L16">INDEX(LatestMeasureDefSheet!$L$2:$L$6759,MATCH(E16,LatestMeasureDefSheet!$C$2:$C$6759,0),)</f>
        <v>0</v>
      </c>
      <c r="M16" s="11" cm="1">
        <f t="array" ref="M16">INDEX(LatestMeasureDefSheet!$AJ$2:$AJ$6759,MATCH(E16,LatestMeasureDefSheet!$C$2:$C$6759,0),)</f>
        <v>18</v>
      </c>
      <c r="N16" s="12" t="str" cm="1">
        <f t="array" ref="N16">IF(INDEX(LatestMeasureDefSheet!$Q$2:$Q$6759,MATCH(E16,LatestMeasureDefSheet!$C$2:$C$6759,0),)="",INDEX(LatestMeasureDefSheet!$G$2:$G$6759,MATCH(E16,LatestMeasureDefSheet!$C$2:$C$6759,0),),INDEX(LatestMeasureDefSheet!$Q$2:$Q$6759,MATCH(E16,LatestMeasureDefSheet!$C$2:$C$6759,0),))</f>
        <v>Units</v>
      </c>
      <c r="O16" s="11" cm="1">
        <f t="array" ref="O16">INDEX(LatestMeasureDefSheet!$R$2:$R$6759,MATCH(E16,LatestMeasureDefSheet!$C$2:$C$6759,0),)</f>
        <v>0</v>
      </c>
      <c r="P16" s="11" cm="1">
        <f t="array" ref="P16">INDEX(LatestMeasureDefSheet!$S$2:$S$6759,MATCH(E16,LatestMeasureDefSheet!$C$2:$C$6759,0),)</f>
        <v>0</v>
      </c>
      <c r="Q16" s="11" cm="1">
        <f t="array" ref="Q16">INDEX(LatestMeasureDefSheet!$T$2:$T$6759,MATCH(E16,LatestMeasureDefSheet!$C$2:$C$6759,0),)</f>
        <v>0</v>
      </c>
      <c r="R16" s="11" cm="1">
        <f t="array" ref="R16">INDEX(LatestMeasureDefSheet!$U$2:$U$6759,MATCH(E16,LatestMeasureDefSheet!$C$2:$C$6759,0),)</f>
        <v>0</v>
      </c>
      <c r="S16" s="11" cm="1">
        <f t="array" ref="S16">INDEX(LatestMeasureDefSheet!$V$2:$V$6759,MATCH(E16,LatestMeasureDefSheet!$C$2:$C$6759,0),)</f>
        <v>0</v>
      </c>
      <c r="T16" s="11" t="str">
        <f t="shared" si="0"/>
        <v/>
      </c>
      <c r="U16" s="41"/>
      <c r="V16" s="41"/>
      <c r="W16" s="41"/>
      <c r="X16" s="38" t="str">
        <f t="shared" si="1"/>
        <v/>
      </c>
      <c r="Y16" s="38" t="str">
        <f t="shared" si="2"/>
        <v/>
      </c>
      <c r="Z16" s="38" t="str">
        <f t="shared" si="3"/>
        <v/>
      </c>
      <c r="AA16" s="13">
        <f t="shared" si="4"/>
        <v>0</v>
      </c>
      <c r="AB16" s="11"/>
    </row>
    <row r="17" spans="2:28" ht="15.75" x14ac:dyDescent="0.2">
      <c r="B17" s="7" t="s">
        <v>30</v>
      </c>
      <c r="C17" s="7" t="s">
        <v>30</v>
      </c>
      <c r="D17" s="7" t="s">
        <v>31</v>
      </c>
      <c r="E17" s="15" t="s">
        <v>35</v>
      </c>
      <c r="F17" s="14" t="s">
        <v>73</v>
      </c>
      <c r="G17" s="5" t="s">
        <v>74</v>
      </c>
      <c r="H17" s="9" cm="1">
        <f t="array" ref="H17">INDEX(LatestMeasureDefSheet!$AH$2:$AH$6759,MATCH(E17,LatestMeasureDefSheet!$C$2:$C$6759,0),)</f>
        <v>1</v>
      </c>
      <c r="I17" s="10" t="str" cm="1">
        <f t="array" ref="I17">INDEX(LatestMeasureDefSheet!$G$2:$G$6759,MATCH(E17,LatestMeasureDefSheet!$C$2:$C$6759,0),)</f>
        <v>Units</v>
      </c>
      <c r="J17" s="11" cm="1">
        <f t="array" ref="J17">INDEX(LatestMeasureDefSheet!$H$2:$H$6759,MATCH(E17,LatestMeasureDefSheet!$C$2:$C$6759,0),)</f>
        <v>22.37</v>
      </c>
      <c r="K17" s="11" cm="1">
        <f t="array" ref="K17">INDEX(LatestMeasureDefSheet!$I$2:$I$6759,MATCH(E17,LatestMeasureDefSheet!$C$2:$C$6759,0),)</f>
        <v>2.7000000000000001E-3</v>
      </c>
      <c r="L17" s="11" cm="1">
        <f t="array" ref="L17">INDEX(LatestMeasureDefSheet!$L$2:$L$6759,MATCH(E17,LatestMeasureDefSheet!$C$2:$C$6759,0),)</f>
        <v>0</v>
      </c>
      <c r="M17" s="11" cm="1">
        <f t="array" ref="M17">INDEX(LatestMeasureDefSheet!$AJ$2:$AJ$6759,MATCH(E17,LatestMeasureDefSheet!$C$2:$C$6759,0),)</f>
        <v>18</v>
      </c>
      <c r="N17" s="12" t="str" cm="1">
        <f t="array" ref="N17">IF(INDEX(LatestMeasureDefSheet!$Q$2:$Q$6759,MATCH(E17,LatestMeasureDefSheet!$C$2:$C$6759,0),)="",INDEX(LatestMeasureDefSheet!$G$2:$G$6759,MATCH(E17,LatestMeasureDefSheet!$C$2:$C$6759,0),),INDEX(LatestMeasureDefSheet!$Q$2:$Q$6759,MATCH(E17,LatestMeasureDefSheet!$C$2:$C$6759,0),))</f>
        <v>Units</v>
      </c>
      <c r="O17" s="11" cm="1">
        <f t="array" ref="O17">INDEX(LatestMeasureDefSheet!$R$2:$R$6759,MATCH(E17,LatestMeasureDefSheet!$C$2:$C$6759,0),)</f>
        <v>0</v>
      </c>
      <c r="P17" s="11" cm="1">
        <f t="array" ref="P17">INDEX(LatestMeasureDefSheet!$S$2:$S$6759,MATCH(E17,LatestMeasureDefSheet!$C$2:$C$6759,0),)</f>
        <v>0</v>
      </c>
      <c r="Q17" s="11" cm="1">
        <f t="array" ref="Q17">INDEX(LatestMeasureDefSheet!$T$2:$T$6759,MATCH(E17,LatestMeasureDefSheet!$C$2:$C$6759,0),)</f>
        <v>0</v>
      </c>
      <c r="R17" s="11" cm="1">
        <f t="array" ref="R17">INDEX(LatestMeasureDefSheet!$U$2:$U$6759,MATCH(E17,LatestMeasureDefSheet!$C$2:$C$6759,0),)</f>
        <v>0</v>
      </c>
      <c r="S17" s="11" cm="1">
        <f t="array" ref="S17">INDEX(LatestMeasureDefSheet!$V$2:$V$6759,MATCH(E17,LatestMeasureDefSheet!$C$2:$C$6759,0),)</f>
        <v>0</v>
      </c>
      <c r="T17" s="11" t="str">
        <f t="shared" si="0"/>
        <v/>
      </c>
      <c r="U17" s="41"/>
      <c r="V17" s="41"/>
      <c r="W17" s="41"/>
      <c r="X17" s="38" t="str">
        <f t="shared" si="1"/>
        <v/>
      </c>
      <c r="Y17" s="38" t="str">
        <f t="shared" si="2"/>
        <v/>
      </c>
      <c r="Z17" s="38" t="str">
        <f t="shared" si="3"/>
        <v/>
      </c>
      <c r="AA17" s="13">
        <f t="shared" si="4"/>
        <v>0</v>
      </c>
      <c r="AB17" s="11"/>
    </row>
    <row r="18" spans="2:28" ht="15.75" x14ac:dyDescent="0.2">
      <c r="B18" s="7" t="s">
        <v>30</v>
      </c>
      <c r="C18" s="7" t="s">
        <v>30</v>
      </c>
      <c r="D18" s="7" t="s">
        <v>31</v>
      </c>
      <c r="E18" s="15" t="s">
        <v>38</v>
      </c>
      <c r="F18" s="14" t="s">
        <v>75</v>
      </c>
      <c r="G18" s="5" t="s">
        <v>76</v>
      </c>
      <c r="H18" s="9" cm="1">
        <f t="array" ref="H18">INDEX(LatestMeasureDefSheet!$AH$2:$AH$6759,MATCH(E18,LatestMeasureDefSheet!$C$2:$C$6759,0),)</f>
        <v>3.5</v>
      </c>
      <c r="I18" s="10" t="str" cm="1">
        <f t="array" ref="I18">INDEX(LatestMeasureDefSheet!$G$2:$G$6759,MATCH(E18,LatestMeasureDefSheet!$C$2:$C$6759,0),)</f>
        <v>Lamps Removed</v>
      </c>
      <c r="J18" s="11" cm="1">
        <f t="array" ref="J18">INDEX(LatestMeasureDefSheet!$H$2:$H$6759,MATCH(E18,LatestMeasureDefSheet!$C$2:$C$6759,0),)</f>
        <v>73.13</v>
      </c>
      <c r="K18" s="11" cm="1">
        <f t="array" ref="K18">INDEX(LatestMeasureDefSheet!$I$2:$I$6759,MATCH(E18,LatestMeasureDefSheet!$C$2:$C$6759,0),)</f>
        <v>8.8999999999999999E-3</v>
      </c>
      <c r="L18" s="11" cm="1">
        <f t="array" ref="L18">INDEX(LatestMeasureDefSheet!$L$2:$L$6759,MATCH(E18,LatestMeasureDefSheet!$C$2:$C$6759,0),)</f>
        <v>0</v>
      </c>
      <c r="M18" s="11" cm="1">
        <f t="array" ref="M18">INDEX(LatestMeasureDefSheet!$AJ$2:$AJ$6759,MATCH(E18,LatestMeasureDefSheet!$C$2:$C$6759,0),)</f>
        <v>18</v>
      </c>
      <c r="N18" s="12" t="str" cm="1">
        <f t="array" ref="N18">IF(INDEX(LatestMeasureDefSheet!$Q$2:$Q$6759,MATCH(E18,LatestMeasureDefSheet!$C$2:$C$6759,0),)="",INDEX(LatestMeasureDefSheet!$G$2:$G$6759,MATCH(E18,LatestMeasureDefSheet!$C$2:$C$6759,0),),INDEX(LatestMeasureDefSheet!$Q$2:$Q$6759,MATCH(E18,LatestMeasureDefSheet!$C$2:$C$6759,0),))</f>
        <v>Lamps Removed</v>
      </c>
      <c r="O18" s="11" cm="1">
        <f t="array" ref="O18">INDEX(LatestMeasureDefSheet!$R$2:$R$6759,MATCH(E18,LatestMeasureDefSheet!$C$2:$C$6759,0),)</f>
        <v>0</v>
      </c>
      <c r="P18" s="11" cm="1">
        <f t="array" ref="P18">INDEX(LatestMeasureDefSheet!$S$2:$S$6759,MATCH(E18,LatestMeasureDefSheet!$C$2:$C$6759,0),)</f>
        <v>0</v>
      </c>
      <c r="Q18" s="11" cm="1">
        <f t="array" ref="Q18">INDEX(LatestMeasureDefSheet!$T$2:$T$6759,MATCH(E18,LatestMeasureDefSheet!$C$2:$C$6759,0),)</f>
        <v>0</v>
      </c>
      <c r="R18" s="11" cm="1">
        <f t="array" ref="R18">INDEX(LatestMeasureDefSheet!$U$2:$U$6759,MATCH(E18,LatestMeasureDefSheet!$C$2:$C$6759,0),)</f>
        <v>0</v>
      </c>
      <c r="S18" s="11" cm="1">
        <f t="array" ref="S18">INDEX(LatestMeasureDefSheet!$V$2:$V$6759,MATCH(E18,LatestMeasureDefSheet!$C$2:$C$6759,0),)</f>
        <v>0</v>
      </c>
      <c r="T18" s="11" t="str">
        <f t="shared" si="0"/>
        <v/>
      </c>
      <c r="U18" s="41"/>
      <c r="V18" s="41"/>
      <c r="W18" s="41"/>
      <c r="X18" s="38" t="str">
        <f t="shared" si="1"/>
        <v/>
      </c>
      <c r="Y18" s="38" t="str">
        <f t="shared" si="2"/>
        <v/>
      </c>
      <c r="Z18" s="38" t="str">
        <f t="shared" si="3"/>
        <v/>
      </c>
      <c r="AA18" s="13">
        <f t="shared" si="4"/>
        <v>0</v>
      </c>
      <c r="AB18" s="11"/>
    </row>
    <row r="19" spans="2:28" ht="15.75" x14ac:dyDescent="0.2">
      <c r="B19" s="7" t="s">
        <v>30</v>
      </c>
      <c r="C19" s="7" t="s">
        <v>30</v>
      </c>
      <c r="D19" s="7" t="s">
        <v>31</v>
      </c>
      <c r="E19" s="15" t="s">
        <v>41</v>
      </c>
      <c r="F19" s="14" t="s">
        <v>77</v>
      </c>
      <c r="G19" s="5" t="s">
        <v>78</v>
      </c>
      <c r="H19" s="9" cm="1">
        <f t="array" ref="H19">INDEX(LatestMeasureDefSheet!$AH$2:$AH$6759,MATCH(E19,LatestMeasureDefSheet!$C$2:$C$6759,0),)</f>
        <v>2</v>
      </c>
      <c r="I19" s="10" t="str" cm="1">
        <f t="array" ref="I19">INDEX(LatestMeasureDefSheet!$G$2:$G$6759,MATCH(E19,LatestMeasureDefSheet!$C$2:$C$6759,0),)</f>
        <v>Lamps Removed</v>
      </c>
      <c r="J19" s="11" cm="1">
        <f t="array" ref="J19">INDEX(LatestMeasureDefSheet!$H$2:$H$6759,MATCH(E19,LatestMeasureDefSheet!$C$2:$C$6759,0),)</f>
        <v>47.77</v>
      </c>
      <c r="K19" s="11" cm="1">
        <f t="array" ref="K19">INDEX(LatestMeasureDefSheet!$I$2:$I$6759,MATCH(E19,LatestMeasureDefSheet!$C$2:$C$6759,0),)</f>
        <v>5.7999999999999996E-3</v>
      </c>
      <c r="L19" s="11" cm="1">
        <f t="array" ref="L19">INDEX(LatestMeasureDefSheet!$L$2:$L$6759,MATCH(E19,LatestMeasureDefSheet!$C$2:$C$6759,0),)</f>
        <v>0</v>
      </c>
      <c r="M19" s="11" cm="1">
        <f t="array" ref="M19">INDEX(LatestMeasureDefSheet!$AJ$2:$AJ$6759,MATCH(E19,LatestMeasureDefSheet!$C$2:$C$6759,0),)</f>
        <v>18</v>
      </c>
      <c r="N19" s="12" t="str" cm="1">
        <f t="array" ref="N19">IF(INDEX(LatestMeasureDefSheet!$Q$2:$Q$6759,MATCH(E19,LatestMeasureDefSheet!$C$2:$C$6759,0),)="",INDEX(LatestMeasureDefSheet!$G$2:$G$6759,MATCH(E19,LatestMeasureDefSheet!$C$2:$C$6759,0),),INDEX(LatestMeasureDefSheet!$Q$2:$Q$6759,MATCH(E19,LatestMeasureDefSheet!$C$2:$C$6759,0),))</f>
        <v>Lamps Removed</v>
      </c>
      <c r="O19" s="11" cm="1">
        <f t="array" ref="O19">INDEX(LatestMeasureDefSheet!$R$2:$R$6759,MATCH(E19,LatestMeasureDefSheet!$C$2:$C$6759,0),)</f>
        <v>0</v>
      </c>
      <c r="P19" s="11" cm="1">
        <f t="array" ref="P19">INDEX(LatestMeasureDefSheet!$S$2:$S$6759,MATCH(E19,LatestMeasureDefSheet!$C$2:$C$6759,0),)</f>
        <v>0</v>
      </c>
      <c r="Q19" s="11" cm="1">
        <f t="array" ref="Q19">INDEX(LatestMeasureDefSheet!$T$2:$T$6759,MATCH(E19,LatestMeasureDefSheet!$C$2:$C$6759,0),)</f>
        <v>0</v>
      </c>
      <c r="R19" s="11" cm="1">
        <f t="array" ref="R19">INDEX(LatestMeasureDefSheet!$U$2:$U$6759,MATCH(E19,LatestMeasureDefSheet!$C$2:$C$6759,0),)</f>
        <v>0</v>
      </c>
      <c r="S19" s="11" cm="1">
        <f t="array" ref="S19">INDEX(LatestMeasureDefSheet!$V$2:$V$6759,MATCH(E19,LatestMeasureDefSheet!$C$2:$C$6759,0),)</f>
        <v>0</v>
      </c>
      <c r="T19" s="11" t="str">
        <f t="shared" si="0"/>
        <v/>
      </c>
      <c r="U19" s="41"/>
      <c r="V19" s="41"/>
      <c r="W19" s="41"/>
      <c r="X19" s="38" t="str">
        <f t="shared" si="1"/>
        <v/>
      </c>
      <c r="Y19" s="38" t="str">
        <f t="shared" si="2"/>
        <v/>
      </c>
      <c r="Z19" s="38" t="str">
        <f t="shared" si="3"/>
        <v/>
      </c>
      <c r="AA19" s="13">
        <f t="shared" si="4"/>
        <v>0</v>
      </c>
      <c r="AB19" s="11"/>
    </row>
    <row r="20" spans="2:28" ht="15.75" x14ac:dyDescent="0.2">
      <c r="B20" s="7" t="s">
        <v>30</v>
      </c>
      <c r="C20" s="7" t="s">
        <v>30</v>
      </c>
      <c r="D20" s="7" t="s">
        <v>31</v>
      </c>
      <c r="E20" s="15" t="s">
        <v>44</v>
      </c>
      <c r="F20" s="14" t="s">
        <v>79</v>
      </c>
      <c r="G20" s="5" t="s">
        <v>80</v>
      </c>
      <c r="H20" s="9" cm="1">
        <f t="array" ref="H20">INDEX(LatestMeasureDefSheet!$AH$2:$AH$6759,MATCH(E20,LatestMeasureDefSheet!$C$2:$C$6759,0),)</f>
        <v>5</v>
      </c>
      <c r="I20" s="10" t="str" cm="1">
        <f t="array" ref="I20">INDEX(LatestMeasureDefSheet!$G$2:$G$6759,MATCH(E20,LatestMeasureDefSheet!$C$2:$C$6759,0),)</f>
        <v>Units</v>
      </c>
      <c r="J20" s="11" cm="1">
        <f t="array" ref="J20">INDEX(LatestMeasureDefSheet!$H$2:$H$6759,MATCH(E20,LatestMeasureDefSheet!$C$2:$C$6759,0),)</f>
        <v>66.78</v>
      </c>
      <c r="K20" s="11" cm="1">
        <f t="array" ref="K20">INDEX(LatestMeasureDefSheet!$I$2:$I$6759,MATCH(E20,LatestMeasureDefSheet!$C$2:$C$6759,0),)</f>
        <v>8.0999999999999996E-3</v>
      </c>
      <c r="L20" s="11" cm="1">
        <f t="array" ref="L20">INDEX(LatestMeasureDefSheet!$L$2:$L$6759,MATCH(E20,LatestMeasureDefSheet!$C$2:$C$6759,0),)</f>
        <v>0</v>
      </c>
      <c r="M20" s="11" cm="1">
        <f t="array" ref="M20">INDEX(LatestMeasureDefSheet!$AJ$2:$AJ$6759,MATCH(E20,LatestMeasureDefSheet!$C$2:$C$6759,0),)</f>
        <v>18</v>
      </c>
      <c r="N20" s="12" t="str" cm="1">
        <f t="array" ref="N20">IF(INDEX(LatestMeasureDefSheet!$Q$2:$Q$6759,MATCH(E20,LatestMeasureDefSheet!$C$2:$C$6759,0),)="",INDEX(LatestMeasureDefSheet!$G$2:$G$6759,MATCH(E20,LatestMeasureDefSheet!$C$2:$C$6759,0),),INDEX(LatestMeasureDefSheet!$Q$2:$Q$6759,MATCH(E20,LatestMeasureDefSheet!$C$2:$C$6759,0),))</f>
        <v>Units</v>
      </c>
      <c r="O20" s="11" cm="1">
        <f t="array" ref="O20">INDEX(LatestMeasureDefSheet!$R$2:$R$6759,MATCH(E20,LatestMeasureDefSheet!$C$2:$C$6759,0),)</f>
        <v>0</v>
      </c>
      <c r="P20" s="11" cm="1">
        <f t="array" ref="P20">INDEX(LatestMeasureDefSheet!$S$2:$S$6759,MATCH(E20,LatestMeasureDefSheet!$C$2:$C$6759,0),)</f>
        <v>0</v>
      </c>
      <c r="Q20" s="11" cm="1">
        <f t="array" ref="Q20">INDEX(LatestMeasureDefSheet!$T$2:$T$6759,MATCH(E20,LatestMeasureDefSheet!$C$2:$C$6759,0),)</f>
        <v>0</v>
      </c>
      <c r="R20" s="11" cm="1">
        <f t="array" ref="R20">INDEX(LatestMeasureDefSheet!$U$2:$U$6759,MATCH(E20,LatestMeasureDefSheet!$C$2:$C$6759,0),)</f>
        <v>0</v>
      </c>
      <c r="S20" s="11" cm="1">
        <f t="array" ref="S20">INDEX(LatestMeasureDefSheet!$V$2:$V$6759,MATCH(E20,LatestMeasureDefSheet!$C$2:$C$6759,0),)</f>
        <v>0</v>
      </c>
      <c r="T20" s="11" t="str">
        <f t="shared" si="0"/>
        <v/>
      </c>
      <c r="U20" s="41"/>
      <c r="V20" s="41"/>
      <c r="W20" s="41"/>
      <c r="X20" s="38" t="str">
        <f t="shared" si="1"/>
        <v/>
      </c>
      <c r="Y20" s="38" t="str">
        <f t="shared" si="2"/>
        <v/>
      </c>
      <c r="Z20" s="38" t="str">
        <f t="shared" si="3"/>
        <v/>
      </c>
      <c r="AA20" s="13">
        <f t="shared" si="4"/>
        <v>0</v>
      </c>
      <c r="AB20" s="11"/>
    </row>
    <row r="21" spans="2:28" ht="15.75" x14ac:dyDescent="0.2">
      <c r="B21" s="7" t="s">
        <v>30</v>
      </c>
      <c r="C21" s="7" t="s">
        <v>30</v>
      </c>
      <c r="D21" s="7" t="s">
        <v>31</v>
      </c>
      <c r="E21" s="15" t="s">
        <v>47</v>
      </c>
      <c r="F21" s="14" t="s">
        <v>81</v>
      </c>
      <c r="G21" s="5" t="s">
        <v>82</v>
      </c>
      <c r="H21" s="9" cm="1">
        <f t="array" ref="H21">INDEX(LatestMeasureDefSheet!$AH$2:$AH$6759,MATCH(E21,LatestMeasureDefSheet!$C$2:$C$6759,0),)</f>
        <v>3</v>
      </c>
      <c r="I21" s="10" t="str" cm="1">
        <f t="array" ref="I21">INDEX(LatestMeasureDefSheet!$G$2:$G$6759,MATCH(E21,LatestMeasureDefSheet!$C$2:$C$6759,0),)</f>
        <v>Units</v>
      </c>
      <c r="J21" s="11" cm="1">
        <f t="array" ref="J21">INDEX(LatestMeasureDefSheet!$H$2:$H$6759,MATCH(E21,LatestMeasureDefSheet!$C$2:$C$6759,0),)</f>
        <v>49.43</v>
      </c>
      <c r="K21" s="11" cm="1">
        <f t="array" ref="K21">INDEX(LatestMeasureDefSheet!$I$2:$I$6759,MATCH(E21,LatestMeasureDefSheet!$C$2:$C$6759,0),)</f>
        <v>6.0000000000000001E-3</v>
      </c>
      <c r="L21" s="11" cm="1">
        <f t="array" ref="L21">INDEX(LatestMeasureDefSheet!$L$2:$L$6759,MATCH(E21,LatestMeasureDefSheet!$C$2:$C$6759,0),)</f>
        <v>0</v>
      </c>
      <c r="M21" s="11" cm="1">
        <f t="array" ref="M21">INDEX(LatestMeasureDefSheet!$AJ$2:$AJ$6759,MATCH(E21,LatestMeasureDefSheet!$C$2:$C$6759,0),)</f>
        <v>18</v>
      </c>
      <c r="N21" s="12" t="str" cm="1">
        <f t="array" ref="N21">IF(INDEX(LatestMeasureDefSheet!$Q$2:$Q$6759,MATCH(E21,LatestMeasureDefSheet!$C$2:$C$6759,0),)="",INDEX(LatestMeasureDefSheet!$G$2:$G$6759,MATCH(E21,LatestMeasureDefSheet!$C$2:$C$6759,0),),INDEX(LatestMeasureDefSheet!$Q$2:$Q$6759,MATCH(E21,LatestMeasureDefSheet!$C$2:$C$6759,0),))</f>
        <v>Units</v>
      </c>
      <c r="O21" s="11" cm="1">
        <f t="array" ref="O21">INDEX(LatestMeasureDefSheet!$R$2:$R$6759,MATCH(E21,LatestMeasureDefSheet!$C$2:$C$6759,0),)</f>
        <v>0</v>
      </c>
      <c r="P21" s="11" cm="1">
        <f t="array" ref="P21">INDEX(LatestMeasureDefSheet!$S$2:$S$6759,MATCH(E21,LatestMeasureDefSheet!$C$2:$C$6759,0),)</f>
        <v>0</v>
      </c>
      <c r="Q21" s="11" cm="1">
        <f t="array" ref="Q21">INDEX(LatestMeasureDefSheet!$T$2:$T$6759,MATCH(E21,LatestMeasureDefSheet!$C$2:$C$6759,0),)</f>
        <v>0</v>
      </c>
      <c r="R21" s="11" cm="1">
        <f t="array" ref="R21">INDEX(LatestMeasureDefSheet!$U$2:$U$6759,MATCH(E21,LatestMeasureDefSheet!$C$2:$C$6759,0),)</f>
        <v>0</v>
      </c>
      <c r="S21" s="11" cm="1">
        <f t="array" ref="S21">INDEX(LatestMeasureDefSheet!$V$2:$V$6759,MATCH(E21,LatestMeasureDefSheet!$C$2:$C$6759,0),)</f>
        <v>0</v>
      </c>
      <c r="T21" s="11" t="str">
        <f t="shared" si="0"/>
        <v/>
      </c>
      <c r="U21" s="41"/>
      <c r="V21" s="41"/>
      <c r="W21" s="41"/>
      <c r="X21" s="38" t="str">
        <f t="shared" si="1"/>
        <v/>
      </c>
      <c r="Y21" s="38" t="str">
        <f t="shared" si="2"/>
        <v/>
      </c>
      <c r="Z21" s="38" t="str">
        <f t="shared" si="3"/>
        <v/>
      </c>
      <c r="AA21" s="13">
        <f t="shared" si="4"/>
        <v>0</v>
      </c>
      <c r="AB21" s="11"/>
    </row>
    <row r="22" spans="2:28" ht="15.75" x14ac:dyDescent="0.2">
      <c r="B22" s="7" t="s">
        <v>30</v>
      </c>
      <c r="C22" s="7" t="s">
        <v>30</v>
      </c>
      <c r="D22" s="7" t="s">
        <v>31</v>
      </c>
      <c r="E22" s="15" t="s">
        <v>50</v>
      </c>
      <c r="F22" s="14" t="s">
        <v>83</v>
      </c>
      <c r="G22" s="5" t="s">
        <v>84</v>
      </c>
      <c r="H22" s="9" cm="1">
        <f t="array" ref="H22">INDEX(LatestMeasureDefSheet!$AH$2:$AH$6759,MATCH(E22,LatestMeasureDefSheet!$C$2:$C$6759,0),)</f>
        <v>4</v>
      </c>
      <c r="I22" s="10" t="str" cm="1">
        <f t="array" ref="I22">INDEX(LatestMeasureDefSheet!$G$2:$G$6759,MATCH(E22,LatestMeasureDefSheet!$C$2:$C$6759,0),)</f>
        <v>Units</v>
      </c>
      <c r="J22" s="11" cm="1">
        <f t="array" ref="J22">INDEX(LatestMeasureDefSheet!$H$2:$H$6759,MATCH(E22,LatestMeasureDefSheet!$C$2:$C$6759,0),)</f>
        <v>49.43</v>
      </c>
      <c r="K22" s="11" cm="1">
        <f t="array" ref="K22">INDEX(LatestMeasureDefSheet!$I$2:$I$6759,MATCH(E22,LatestMeasureDefSheet!$C$2:$C$6759,0),)</f>
        <v>6.0000000000000001E-3</v>
      </c>
      <c r="L22" s="11" cm="1">
        <f t="array" ref="L22">INDEX(LatestMeasureDefSheet!$L$2:$L$6759,MATCH(E22,LatestMeasureDefSheet!$C$2:$C$6759,0),)</f>
        <v>0</v>
      </c>
      <c r="M22" s="11" cm="1">
        <f t="array" ref="M22">INDEX(LatestMeasureDefSheet!$AJ$2:$AJ$6759,MATCH(E22,LatestMeasureDefSheet!$C$2:$C$6759,0),)</f>
        <v>18</v>
      </c>
      <c r="N22" s="12" t="str" cm="1">
        <f t="array" ref="N22">IF(INDEX(LatestMeasureDefSheet!$Q$2:$Q$6759,MATCH(E22,LatestMeasureDefSheet!$C$2:$C$6759,0),)="",INDEX(LatestMeasureDefSheet!$G$2:$G$6759,MATCH(E22,LatestMeasureDefSheet!$C$2:$C$6759,0),),INDEX(LatestMeasureDefSheet!$Q$2:$Q$6759,MATCH(E22,LatestMeasureDefSheet!$C$2:$C$6759,0),))</f>
        <v>Units</v>
      </c>
      <c r="O22" s="11" cm="1">
        <f t="array" ref="O22">INDEX(LatestMeasureDefSheet!$R$2:$R$6759,MATCH(E22,LatestMeasureDefSheet!$C$2:$C$6759,0),)</f>
        <v>0</v>
      </c>
      <c r="P22" s="11" cm="1">
        <f t="array" ref="P22">INDEX(LatestMeasureDefSheet!$S$2:$S$6759,MATCH(E22,LatestMeasureDefSheet!$C$2:$C$6759,0),)</f>
        <v>0</v>
      </c>
      <c r="Q22" s="11" cm="1">
        <f t="array" ref="Q22">INDEX(LatestMeasureDefSheet!$T$2:$T$6759,MATCH(E22,LatestMeasureDefSheet!$C$2:$C$6759,0),)</f>
        <v>0</v>
      </c>
      <c r="R22" s="11" cm="1">
        <f t="array" ref="R22">INDEX(LatestMeasureDefSheet!$U$2:$U$6759,MATCH(E22,LatestMeasureDefSheet!$C$2:$C$6759,0),)</f>
        <v>0</v>
      </c>
      <c r="S22" s="11" cm="1">
        <f t="array" ref="S22">INDEX(LatestMeasureDefSheet!$V$2:$V$6759,MATCH(E22,LatestMeasureDefSheet!$C$2:$C$6759,0),)</f>
        <v>0</v>
      </c>
      <c r="T22" s="11" t="str">
        <f t="shared" si="0"/>
        <v/>
      </c>
      <c r="U22" s="41"/>
      <c r="V22" s="41"/>
      <c r="W22" s="41"/>
      <c r="X22" s="38" t="str">
        <f t="shared" si="1"/>
        <v/>
      </c>
      <c r="Y22" s="38" t="str">
        <f t="shared" si="2"/>
        <v/>
      </c>
      <c r="Z22" s="38" t="str">
        <f t="shared" si="3"/>
        <v/>
      </c>
      <c r="AA22" s="13">
        <f t="shared" si="4"/>
        <v>0</v>
      </c>
      <c r="AB22" s="11"/>
    </row>
    <row r="23" spans="2:28" ht="15.75" x14ac:dyDescent="0.2">
      <c r="B23" s="7" t="s">
        <v>30</v>
      </c>
      <c r="C23" s="7" t="s">
        <v>30</v>
      </c>
      <c r="D23" s="7" t="s">
        <v>31</v>
      </c>
      <c r="E23" s="15" t="s">
        <v>53</v>
      </c>
      <c r="F23" s="14" t="s">
        <v>85</v>
      </c>
      <c r="G23" s="5" t="s">
        <v>86</v>
      </c>
      <c r="H23" s="9" cm="1">
        <f t="array" ref="H23">INDEX(LatestMeasureDefSheet!$AH$2:$AH$6759,MATCH(E23,LatestMeasureDefSheet!$C$2:$C$6759,0),)</f>
        <v>3</v>
      </c>
      <c r="I23" s="10" t="str" cm="1">
        <f t="array" ref="I23">INDEX(LatestMeasureDefSheet!$G$2:$G$6759,MATCH(E23,LatestMeasureDefSheet!$C$2:$C$6759,0),)</f>
        <v>Units</v>
      </c>
      <c r="J23" s="11" cm="1">
        <f t="array" ref="J23">INDEX(LatestMeasureDefSheet!$H$2:$H$6759,MATCH(E23,LatestMeasureDefSheet!$C$2:$C$6759,0),)</f>
        <v>48.44</v>
      </c>
      <c r="K23" s="11" cm="1">
        <f t="array" ref="K23">INDEX(LatestMeasureDefSheet!$I$2:$I$6759,MATCH(E23,LatestMeasureDefSheet!$C$2:$C$6759,0),)</f>
        <v>5.8999999999999999E-3</v>
      </c>
      <c r="L23" s="11" cm="1">
        <f t="array" ref="L23">INDEX(LatestMeasureDefSheet!$L$2:$L$6759,MATCH(E23,LatestMeasureDefSheet!$C$2:$C$6759,0),)</f>
        <v>0</v>
      </c>
      <c r="M23" s="11" cm="1">
        <f t="array" ref="M23">INDEX(LatestMeasureDefSheet!$AJ$2:$AJ$6759,MATCH(E23,LatestMeasureDefSheet!$C$2:$C$6759,0),)</f>
        <v>18</v>
      </c>
      <c r="N23" s="12" t="str" cm="1">
        <f t="array" ref="N23">IF(INDEX(LatestMeasureDefSheet!$Q$2:$Q$6759,MATCH(E23,LatestMeasureDefSheet!$C$2:$C$6759,0),)="",INDEX(LatestMeasureDefSheet!$G$2:$G$6759,MATCH(E23,LatestMeasureDefSheet!$C$2:$C$6759,0),),INDEX(LatestMeasureDefSheet!$Q$2:$Q$6759,MATCH(E23,LatestMeasureDefSheet!$C$2:$C$6759,0),))</f>
        <v>Units</v>
      </c>
      <c r="O23" s="11" cm="1">
        <f t="array" ref="O23">INDEX(LatestMeasureDefSheet!$R$2:$R$6759,MATCH(E23,LatestMeasureDefSheet!$C$2:$C$6759,0),)</f>
        <v>0</v>
      </c>
      <c r="P23" s="11" cm="1">
        <f t="array" ref="P23">INDEX(LatestMeasureDefSheet!$S$2:$S$6759,MATCH(E23,LatestMeasureDefSheet!$C$2:$C$6759,0),)</f>
        <v>0</v>
      </c>
      <c r="Q23" s="11" cm="1">
        <f t="array" ref="Q23">INDEX(LatestMeasureDefSheet!$T$2:$T$6759,MATCH(E23,LatestMeasureDefSheet!$C$2:$C$6759,0),)</f>
        <v>0</v>
      </c>
      <c r="R23" s="11" cm="1">
        <f t="array" ref="R23">INDEX(LatestMeasureDefSheet!$U$2:$U$6759,MATCH(E23,LatestMeasureDefSheet!$C$2:$C$6759,0),)</f>
        <v>0</v>
      </c>
      <c r="S23" s="11" cm="1">
        <f t="array" ref="S23">INDEX(LatestMeasureDefSheet!$V$2:$V$6759,MATCH(E23,LatestMeasureDefSheet!$C$2:$C$6759,0),)</f>
        <v>0</v>
      </c>
      <c r="T23" s="11" t="str">
        <f t="shared" si="0"/>
        <v/>
      </c>
      <c r="U23" s="41"/>
      <c r="V23" s="41"/>
      <c r="W23" s="41"/>
      <c r="X23" s="38" t="str">
        <f t="shared" si="1"/>
        <v/>
      </c>
      <c r="Y23" s="38" t="str">
        <f t="shared" si="2"/>
        <v/>
      </c>
      <c r="Z23" s="38" t="str">
        <f t="shared" si="3"/>
        <v/>
      </c>
      <c r="AA23" s="13">
        <f t="shared" si="4"/>
        <v>0</v>
      </c>
      <c r="AB23" s="11"/>
    </row>
    <row r="24" spans="2:28" ht="15.75" x14ac:dyDescent="0.2">
      <c r="B24" s="7" t="s">
        <v>30</v>
      </c>
      <c r="C24" s="7" t="s">
        <v>30</v>
      </c>
      <c r="D24" s="7" t="s">
        <v>31</v>
      </c>
      <c r="E24" s="15" t="s">
        <v>56</v>
      </c>
      <c r="F24" s="14" t="s">
        <v>87</v>
      </c>
      <c r="G24" s="5" t="s">
        <v>88</v>
      </c>
      <c r="H24" s="9" cm="1">
        <f t="array" ref="H24">INDEX(LatestMeasureDefSheet!$AH$2:$AH$6759,MATCH(E24,LatestMeasureDefSheet!$C$2:$C$6759,0),)</f>
        <v>4</v>
      </c>
      <c r="I24" s="10" t="str" cm="1">
        <f t="array" ref="I24">INDEX(LatestMeasureDefSheet!$G$2:$G$6759,MATCH(E24,LatestMeasureDefSheet!$C$2:$C$6759,0),)</f>
        <v>Units</v>
      </c>
      <c r="J24" s="11" cm="1">
        <f t="array" ref="J24">INDEX(LatestMeasureDefSheet!$H$2:$H$6759,MATCH(E24,LatestMeasureDefSheet!$C$2:$C$6759,0),)</f>
        <v>48.44</v>
      </c>
      <c r="K24" s="11" cm="1">
        <f t="array" ref="K24">INDEX(LatestMeasureDefSheet!$I$2:$I$6759,MATCH(E24,LatestMeasureDefSheet!$C$2:$C$6759,0),)</f>
        <v>5.8999999999999999E-3</v>
      </c>
      <c r="L24" s="11" cm="1">
        <f t="array" ref="L24">INDEX(LatestMeasureDefSheet!$L$2:$L$6759,MATCH(E24,LatestMeasureDefSheet!$C$2:$C$6759,0),)</f>
        <v>0</v>
      </c>
      <c r="M24" s="11" cm="1">
        <f t="array" ref="M24">INDEX(LatestMeasureDefSheet!$AJ$2:$AJ$6759,MATCH(E24,LatestMeasureDefSheet!$C$2:$C$6759,0),)</f>
        <v>18</v>
      </c>
      <c r="N24" s="12" t="str" cm="1">
        <f t="array" ref="N24">IF(INDEX(LatestMeasureDefSheet!$Q$2:$Q$6759,MATCH(E24,LatestMeasureDefSheet!$C$2:$C$6759,0),)="",INDEX(LatestMeasureDefSheet!$G$2:$G$6759,MATCH(E24,LatestMeasureDefSheet!$C$2:$C$6759,0),),INDEX(LatestMeasureDefSheet!$Q$2:$Q$6759,MATCH(E24,LatestMeasureDefSheet!$C$2:$C$6759,0),))</f>
        <v>Units</v>
      </c>
      <c r="O24" s="11" cm="1">
        <f t="array" ref="O24">INDEX(LatestMeasureDefSheet!$R$2:$R$6759,MATCH(E24,LatestMeasureDefSheet!$C$2:$C$6759,0),)</f>
        <v>0</v>
      </c>
      <c r="P24" s="11" cm="1">
        <f t="array" ref="P24">INDEX(LatestMeasureDefSheet!$S$2:$S$6759,MATCH(E24,LatestMeasureDefSheet!$C$2:$C$6759,0),)</f>
        <v>0</v>
      </c>
      <c r="Q24" s="11" cm="1">
        <f t="array" ref="Q24">INDEX(LatestMeasureDefSheet!$T$2:$T$6759,MATCH(E24,LatestMeasureDefSheet!$C$2:$C$6759,0),)</f>
        <v>0</v>
      </c>
      <c r="R24" s="11" cm="1">
        <f t="array" ref="R24">INDEX(LatestMeasureDefSheet!$U$2:$U$6759,MATCH(E24,LatestMeasureDefSheet!$C$2:$C$6759,0),)</f>
        <v>0</v>
      </c>
      <c r="S24" s="11" cm="1">
        <f t="array" ref="S24">INDEX(LatestMeasureDefSheet!$V$2:$V$6759,MATCH(E24,LatestMeasureDefSheet!$C$2:$C$6759,0),)</f>
        <v>0</v>
      </c>
      <c r="T24" s="11" t="str">
        <f t="shared" si="0"/>
        <v/>
      </c>
      <c r="U24" s="41"/>
      <c r="V24" s="41"/>
      <c r="W24" s="41"/>
      <c r="X24" s="38" t="str">
        <f t="shared" si="1"/>
        <v/>
      </c>
      <c r="Y24" s="38" t="str">
        <f t="shared" si="2"/>
        <v/>
      </c>
      <c r="Z24" s="38" t="str">
        <f t="shared" si="3"/>
        <v/>
      </c>
      <c r="AA24" s="13">
        <f t="shared" si="4"/>
        <v>0</v>
      </c>
      <c r="AB24" s="11"/>
    </row>
    <row r="25" spans="2:28" ht="15.75" x14ac:dyDescent="0.2">
      <c r="B25" s="7" t="s">
        <v>30</v>
      </c>
      <c r="C25" s="7" t="s">
        <v>30</v>
      </c>
      <c r="D25" s="7" t="s">
        <v>31</v>
      </c>
      <c r="E25" s="15" t="s">
        <v>59</v>
      </c>
      <c r="F25" s="14" t="s">
        <v>89</v>
      </c>
      <c r="G25" s="5" t="s">
        <v>90</v>
      </c>
      <c r="H25" s="9" cm="1">
        <f t="array" ref="H25">INDEX(LatestMeasureDefSheet!$AH$2:$AH$6759,MATCH(E25,LatestMeasureDefSheet!$C$2:$C$6759,0),)</f>
        <v>10</v>
      </c>
      <c r="I25" s="10" t="str" cm="1">
        <f t="array" ref="I25">INDEX(LatestMeasureDefSheet!$G$2:$G$6759,MATCH(E25,LatestMeasureDefSheet!$C$2:$C$6759,0),)</f>
        <v>Units</v>
      </c>
      <c r="J25" s="11" cm="1">
        <f t="array" ref="J25">INDEX(LatestMeasureDefSheet!$H$2:$H$6759,MATCH(E25,LatestMeasureDefSheet!$C$2:$C$6759,0),)</f>
        <v>125.15</v>
      </c>
      <c r="K25" s="11" cm="1">
        <f t="array" ref="K25">INDEX(LatestMeasureDefSheet!$I$2:$I$6759,MATCH(E25,LatestMeasureDefSheet!$C$2:$C$6759,0),)</f>
        <v>1.52E-2</v>
      </c>
      <c r="L25" s="11" cm="1">
        <f t="array" ref="L25">INDEX(LatestMeasureDefSheet!$L$2:$L$6759,MATCH(E25,LatestMeasureDefSheet!$C$2:$C$6759,0),)</f>
        <v>0</v>
      </c>
      <c r="M25" s="11" cm="1">
        <f t="array" ref="M25">INDEX(LatestMeasureDefSheet!$AJ$2:$AJ$6759,MATCH(E25,LatestMeasureDefSheet!$C$2:$C$6759,0),)</f>
        <v>18</v>
      </c>
      <c r="N25" s="12" t="str" cm="1">
        <f t="array" ref="N25">IF(INDEX(LatestMeasureDefSheet!$Q$2:$Q$6759,MATCH(E25,LatestMeasureDefSheet!$C$2:$C$6759,0),)="",INDEX(LatestMeasureDefSheet!$G$2:$G$6759,MATCH(E25,LatestMeasureDefSheet!$C$2:$C$6759,0),),INDEX(LatestMeasureDefSheet!$Q$2:$Q$6759,MATCH(E25,LatestMeasureDefSheet!$C$2:$C$6759,0),))</f>
        <v>Units</v>
      </c>
      <c r="O25" s="11" cm="1">
        <f t="array" ref="O25">INDEX(LatestMeasureDefSheet!$R$2:$R$6759,MATCH(E25,LatestMeasureDefSheet!$C$2:$C$6759,0),)</f>
        <v>0</v>
      </c>
      <c r="P25" s="11" cm="1">
        <f t="array" ref="P25">INDEX(LatestMeasureDefSheet!$S$2:$S$6759,MATCH(E25,LatestMeasureDefSheet!$C$2:$C$6759,0),)</f>
        <v>0</v>
      </c>
      <c r="Q25" s="11" cm="1">
        <f t="array" ref="Q25">INDEX(LatestMeasureDefSheet!$T$2:$T$6759,MATCH(E25,LatestMeasureDefSheet!$C$2:$C$6759,0),)</f>
        <v>0</v>
      </c>
      <c r="R25" s="11" cm="1">
        <f t="array" ref="R25">INDEX(LatestMeasureDefSheet!$U$2:$U$6759,MATCH(E25,LatestMeasureDefSheet!$C$2:$C$6759,0),)</f>
        <v>0</v>
      </c>
      <c r="S25" s="11" cm="1">
        <f t="array" ref="S25">INDEX(LatestMeasureDefSheet!$V$2:$V$6759,MATCH(E25,LatestMeasureDefSheet!$C$2:$C$6759,0),)</f>
        <v>0</v>
      </c>
      <c r="T25" s="11" t="str">
        <f t="shared" si="0"/>
        <v/>
      </c>
      <c r="U25" s="41"/>
      <c r="V25" s="41"/>
      <c r="W25" s="41"/>
      <c r="X25" s="38" t="str">
        <f t="shared" si="1"/>
        <v/>
      </c>
      <c r="Y25" s="38" t="str">
        <f t="shared" si="2"/>
        <v/>
      </c>
      <c r="Z25" s="38" t="str">
        <f t="shared" si="3"/>
        <v/>
      </c>
      <c r="AA25" s="13">
        <f t="shared" si="4"/>
        <v>0</v>
      </c>
      <c r="AB25" s="11"/>
    </row>
    <row r="26" spans="2:28" ht="15.75" x14ac:dyDescent="0.2">
      <c r="B26" s="7" t="s">
        <v>30</v>
      </c>
      <c r="C26" s="7" t="s">
        <v>30</v>
      </c>
      <c r="D26" s="7" t="s">
        <v>31</v>
      </c>
      <c r="E26" s="15" t="s">
        <v>62</v>
      </c>
      <c r="F26" s="14" t="s">
        <v>91</v>
      </c>
      <c r="G26" s="5" t="s">
        <v>92</v>
      </c>
      <c r="H26" s="9" cm="1">
        <f t="array" ref="H26">INDEX(LatestMeasureDefSheet!$AH$2:$AH$6759,MATCH(E26,LatestMeasureDefSheet!$C$2:$C$6759,0),)</f>
        <v>7</v>
      </c>
      <c r="I26" s="10" t="str" cm="1">
        <f t="array" ref="I26">INDEX(LatestMeasureDefSheet!$G$2:$G$6759,MATCH(E26,LatestMeasureDefSheet!$C$2:$C$6759,0),)</f>
        <v>Units</v>
      </c>
      <c r="J26" s="11" cm="1">
        <f t="array" ref="J26">INDEX(LatestMeasureDefSheet!$H$2:$H$6759,MATCH(E26,LatestMeasureDefSheet!$C$2:$C$6759,0),)</f>
        <v>88.19</v>
      </c>
      <c r="K26" s="11" cm="1">
        <f t="array" ref="K26">INDEX(LatestMeasureDefSheet!$I$2:$I$6759,MATCH(E26,LatestMeasureDefSheet!$C$2:$C$6759,0),)</f>
        <v>1.0699999999999999E-2</v>
      </c>
      <c r="L26" s="11" cm="1">
        <f t="array" ref="L26">INDEX(LatestMeasureDefSheet!$L$2:$L$6759,MATCH(E26,LatestMeasureDefSheet!$C$2:$C$6759,0),)</f>
        <v>0</v>
      </c>
      <c r="M26" s="11" cm="1">
        <f t="array" ref="M26">INDEX(LatestMeasureDefSheet!$AJ$2:$AJ$6759,MATCH(E26,LatestMeasureDefSheet!$C$2:$C$6759,0),)</f>
        <v>18</v>
      </c>
      <c r="N26" s="12" t="str" cm="1">
        <f t="array" ref="N26">IF(INDEX(LatestMeasureDefSheet!$Q$2:$Q$6759,MATCH(E26,LatestMeasureDefSheet!$C$2:$C$6759,0),)="",INDEX(LatestMeasureDefSheet!$G$2:$G$6759,MATCH(E26,LatestMeasureDefSheet!$C$2:$C$6759,0),),INDEX(LatestMeasureDefSheet!$Q$2:$Q$6759,MATCH(E26,LatestMeasureDefSheet!$C$2:$C$6759,0),))</f>
        <v>Units</v>
      </c>
      <c r="O26" s="11" cm="1">
        <f t="array" ref="O26">INDEX(LatestMeasureDefSheet!$R$2:$R$6759,MATCH(E26,LatestMeasureDefSheet!$C$2:$C$6759,0),)</f>
        <v>0</v>
      </c>
      <c r="P26" s="11" cm="1">
        <f t="array" ref="P26">INDEX(LatestMeasureDefSheet!$S$2:$S$6759,MATCH(E26,LatestMeasureDefSheet!$C$2:$C$6759,0),)</f>
        <v>0</v>
      </c>
      <c r="Q26" s="11" cm="1">
        <f t="array" ref="Q26">INDEX(LatestMeasureDefSheet!$T$2:$T$6759,MATCH(E26,LatestMeasureDefSheet!$C$2:$C$6759,0),)</f>
        <v>0</v>
      </c>
      <c r="R26" s="11" cm="1">
        <f t="array" ref="R26">INDEX(LatestMeasureDefSheet!$U$2:$U$6759,MATCH(E26,LatestMeasureDefSheet!$C$2:$C$6759,0),)</f>
        <v>0</v>
      </c>
      <c r="S26" s="11" cm="1">
        <f t="array" ref="S26">INDEX(LatestMeasureDefSheet!$V$2:$V$6759,MATCH(E26,LatestMeasureDefSheet!$C$2:$C$6759,0),)</f>
        <v>0</v>
      </c>
      <c r="T26" s="11" t="str">
        <f t="shared" si="0"/>
        <v/>
      </c>
      <c r="U26" s="41"/>
      <c r="V26" s="41"/>
      <c r="W26" s="41"/>
      <c r="X26" s="38" t="str">
        <f t="shared" si="1"/>
        <v/>
      </c>
      <c r="Y26" s="38" t="str">
        <f t="shared" si="2"/>
        <v/>
      </c>
      <c r="Z26" s="38" t="str">
        <f t="shared" si="3"/>
        <v/>
      </c>
      <c r="AA26" s="13">
        <f t="shared" si="4"/>
        <v>0</v>
      </c>
      <c r="AB26" s="11"/>
    </row>
    <row r="27" spans="2:28" ht="15.75" x14ac:dyDescent="0.2">
      <c r="B27" s="7" t="s">
        <v>30</v>
      </c>
      <c r="C27" s="7" t="s">
        <v>30</v>
      </c>
      <c r="D27" s="7" t="s">
        <v>31</v>
      </c>
      <c r="E27" s="15" t="s">
        <v>65</v>
      </c>
      <c r="F27" s="14" t="s">
        <v>93</v>
      </c>
      <c r="G27" s="5" t="s">
        <v>94</v>
      </c>
      <c r="H27" s="9" cm="1">
        <f t="array" ref="H27">INDEX(LatestMeasureDefSheet!$AH$2:$AH$6759,MATCH(E27,LatestMeasureDefSheet!$C$2:$C$6759,0),)</f>
        <v>10</v>
      </c>
      <c r="I27" s="10" t="str" cm="1">
        <f t="array" ref="I27">INDEX(LatestMeasureDefSheet!$G$2:$G$6759,MATCH(E27,LatestMeasureDefSheet!$C$2:$C$6759,0),)</f>
        <v>Lamps Removed</v>
      </c>
      <c r="J27" s="11" cm="1">
        <f t="array" ref="J27">INDEX(LatestMeasureDefSheet!$H$2:$H$6759,MATCH(E27,LatestMeasureDefSheet!$C$2:$C$6759,0),)</f>
        <v>89.56</v>
      </c>
      <c r="K27" s="11" cm="1">
        <f t="array" ref="K27">INDEX(LatestMeasureDefSheet!$I$2:$I$6759,MATCH(E27,LatestMeasureDefSheet!$C$2:$C$6759,0),)</f>
        <v>1.0800000000000001E-2</v>
      </c>
      <c r="L27" s="11" cm="1">
        <f t="array" ref="L27">INDEX(LatestMeasureDefSheet!$L$2:$L$6759,MATCH(E27,LatestMeasureDefSheet!$C$2:$C$6759,0),)</f>
        <v>0</v>
      </c>
      <c r="M27" s="11" cm="1">
        <f t="array" ref="M27">INDEX(LatestMeasureDefSheet!$AJ$2:$AJ$6759,MATCH(E27,LatestMeasureDefSheet!$C$2:$C$6759,0),)</f>
        <v>18</v>
      </c>
      <c r="N27" s="12" t="str" cm="1">
        <f t="array" ref="N27">IF(INDEX(LatestMeasureDefSheet!$Q$2:$Q$6759,MATCH(E27,LatestMeasureDefSheet!$C$2:$C$6759,0),)="",INDEX(LatestMeasureDefSheet!$G$2:$G$6759,MATCH(E27,LatestMeasureDefSheet!$C$2:$C$6759,0),),INDEX(LatestMeasureDefSheet!$Q$2:$Q$6759,MATCH(E27,LatestMeasureDefSheet!$C$2:$C$6759,0),))</f>
        <v>Lamps Removed</v>
      </c>
      <c r="O27" s="11" cm="1">
        <f t="array" ref="O27">INDEX(LatestMeasureDefSheet!$R$2:$R$6759,MATCH(E27,LatestMeasureDefSheet!$C$2:$C$6759,0),)</f>
        <v>0</v>
      </c>
      <c r="P27" s="11" cm="1">
        <f t="array" ref="P27">INDEX(LatestMeasureDefSheet!$S$2:$S$6759,MATCH(E27,LatestMeasureDefSheet!$C$2:$C$6759,0),)</f>
        <v>0</v>
      </c>
      <c r="Q27" s="11" cm="1">
        <f t="array" ref="Q27">INDEX(LatestMeasureDefSheet!$T$2:$T$6759,MATCH(E27,LatestMeasureDefSheet!$C$2:$C$6759,0),)</f>
        <v>0</v>
      </c>
      <c r="R27" s="11" cm="1">
        <f t="array" ref="R27">INDEX(LatestMeasureDefSheet!$U$2:$U$6759,MATCH(E27,LatestMeasureDefSheet!$C$2:$C$6759,0),)</f>
        <v>0</v>
      </c>
      <c r="S27" s="11" cm="1">
        <f t="array" ref="S27">INDEX(LatestMeasureDefSheet!$V$2:$V$6759,MATCH(E27,LatestMeasureDefSheet!$C$2:$C$6759,0),)</f>
        <v>0</v>
      </c>
      <c r="T27" s="11" t="str">
        <f t="shared" si="0"/>
        <v/>
      </c>
      <c r="U27" s="41"/>
      <c r="V27" s="41"/>
      <c r="W27" s="41"/>
      <c r="X27" s="38" t="str">
        <f t="shared" si="1"/>
        <v/>
      </c>
      <c r="Y27" s="38" t="str">
        <f t="shared" si="2"/>
        <v/>
      </c>
      <c r="Z27" s="38" t="str">
        <f t="shared" si="3"/>
        <v/>
      </c>
      <c r="AA27" s="13">
        <f t="shared" si="4"/>
        <v>0</v>
      </c>
      <c r="AB27" s="11"/>
    </row>
    <row r="28" spans="2:28" ht="15.75" x14ac:dyDescent="0.2">
      <c r="B28" s="7" t="s">
        <v>30</v>
      </c>
      <c r="C28" s="7" t="s">
        <v>30</v>
      </c>
      <c r="D28" s="7" t="s">
        <v>31</v>
      </c>
      <c r="E28" s="15" t="s">
        <v>68</v>
      </c>
      <c r="F28" s="14" t="s">
        <v>95</v>
      </c>
      <c r="G28" s="5" t="s">
        <v>96</v>
      </c>
      <c r="H28" s="9" cm="1">
        <f t="array" ref="H28">INDEX(LatestMeasureDefSheet!$AH$2:$AH$6759,MATCH(E28,LatestMeasureDefSheet!$C$2:$C$6759,0),)</f>
        <v>7</v>
      </c>
      <c r="I28" s="10" t="str" cm="1">
        <f t="array" ref="I28">INDEX(LatestMeasureDefSheet!$G$2:$G$6759,MATCH(E28,LatestMeasureDefSheet!$C$2:$C$6759,0),)</f>
        <v>Lamps Removed</v>
      </c>
      <c r="J28" s="11" cm="1">
        <f t="array" ref="J28">INDEX(LatestMeasureDefSheet!$H$2:$H$6759,MATCH(E28,LatestMeasureDefSheet!$C$2:$C$6759,0),)</f>
        <v>52.6</v>
      </c>
      <c r="K28" s="11" cm="1">
        <f t="array" ref="K28">INDEX(LatestMeasureDefSheet!$I$2:$I$6759,MATCH(E28,LatestMeasureDefSheet!$C$2:$C$6759,0),)</f>
        <v>6.4000000000000003E-3</v>
      </c>
      <c r="L28" s="11" cm="1">
        <f t="array" ref="L28">INDEX(LatestMeasureDefSheet!$L$2:$L$6759,MATCH(E28,LatestMeasureDefSheet!$C$2:$C$6759,0),)</f>
        <v>0</v>
      </c>
      <c r="M28" s="11" cm="1">
        <f t="array" ref="M28">INDEX(LatestMeasureDefSheet!$AJ$2:$AJ$6759,MATCH(E28,LatestMeasureDefSheet!$C$2:$C$6759,0),)</f>
        <v>18</v>
      </c>
      <c r="N28" s="12" t="str" cm="1">
        <f t="array" ref="N28">IF(INDEX(LatestMeasureDefSheet!$Q$2:$Q$6759,MATCH(E28,LatestMeasureDefSheet!$C$2:$C$6759,0),)="",INDEX(LatestMeasureDefSheet!$G$2:$G$6759,MATCH(E28,LatestMeasureDefSheet!$C$2:$C$6759,0),),INDEX(LatestMeasureDefSheet!$Q$2:$Q$6759,MATCH(E28,LatestMeasureDefSheet!$C$2:$C$6759,0),))</f>
        <v>Lamps Removed</v>
      </c>
      <c r="O28" s="11" cm="1">
        <f t="array" ref="O28">INDEX(LatestMeasureDefSheet!$R$2:$R$6759,MATCH(E28,LatestMeasureDefSheet!$C$2:$C$6759,0),)</f>
        <v>0</v>
      </c>
      <c r="P28" s="11" cm="1">
        <f t="array" ref="P28">INDEX(LatestMeasureDefSheet!$S$2:$S$6759,MATCH(E28,LatestMeasureDefSheet!$C$2:$C$6759,0),)</f>
        <v>0</v>
      </c>
      <c r="Q28" s="11" cm="1">
        <f t="array" ref="Q28">INDEX(LatestMeasureDefSheet!$T$2:$T$6759,MATCH(E28,LatestMeasureDefSheet!$C$2:$C$6759,0),)</f>
        <v>0</v>
      </c>
      <c r="R28" s="11" cm="1">
        <f t="array" ref="R28">INDEX(LatestMeasureDefSheet!$U$2:$U$6759,MATCH(E28,LatestMeasureDefSheet!$C$2:$C$6759,0),)</f>
        <v>0</v>
      </c>
      <c r="S28" s="11" cm="1">
        <f t="array" ref="S28">INDEX(LatestMeasureDefSheet!$V$2:$V$6759,MATCH(E28,LatestMeasureDefSheet!$C$2:$C$6759,0),)</f>
        <v>0</v>
      </c>
      <c r="T28" s="11" t="str">
        <f t="shared" si="0"/>
        <v/>
      </c>
      <c r="U28" s="41"/>
      <c r="V28" s="41"/>
      <c r="W28" s="41"/>
      <c r="X28" s="38" t="str">
        <f t="shared" si="1"/>
        <v/>
      </c>
      <c r="Y28" s="38" t="str">
        <f t="shared" si="2"/>
        <v/>
      </c>
      <c r="Z28" s="38" t="str">
        <f t="shared" si="3"/>
        <v/>
      </c>
      <c r="AA28" s="13">
        <f t="shared" si="4"/>
        <v>0</v>
      </c>
      <c r="AB28" s="11"/>
    </row>
    <row r="29" spans="2:28" ht="15.75" x14ac:dyDescent="0.2">
      <c r="B29" s="7" t="s">
        <v>30</v>
      </c>
      <c r="C29" s="7" t="s">
        <v>30</v>
      </c>
      <c r="D29" s="7" t="s">
        <v>31</v>
      </c>
      <c r="E29" s="15" t="s">
        <v>97</v>
      </c>
      <c r="F29" s="14" t="s">
        <v>98</v>
      </c>
      <c r="G29" s="5" t="s">
        <v>99</v>
      </c>
      <c r="H29" s="9" cm="1">
        <f t="array" ref="H29">INDEX(LatestMeasureDefSheet!$AH$2:$AH$6759,MATCH(E29,LatestMeasureDefSheet!$C$2:$C$6759,0),)</f>
        <v>1.5</v>
      </c>
      <c r="I29" s="10" t="str" cm="1">
        <f t="array" ref="I29">INDEX(LatestMeasureDefSheet!$G$2:$G$6759,MATCH(E29,LatestMeasureDefSheet!$C$2:$C$6759,0),)</f>
        <v>Lamps Removed</v>
      </c>
      <c r="J29" s="11" cm="1">
        <f t="array" ref="J29">INDEX(LatestMeasureDefSheet!$H$2:$H$6759,MATCH(E29,LatestMeasureDefSheet!$C$2:$C$6759,0),)</f>
        <v>53.875</v>
      </c>
      <c r="K29" s="11" cm="1">
        <f t="array" ref="K29">INDEX(LatestMeasureDefSheet!$I$2:$I$6759,MATCH(E29,LatestMeasureDefSheet!$C$2:$C$6759,0),)</f>
        <v>9.1999999999999998E-3</v>
      </c>
      <c r="L29" s="11" cm="1">
        <f t="array" ref="L29">INDEX(LatestMeasureDefSheet!$L$2:$L$6759,MATCH(E29,LatestMeasureDefSheet!$C$2:$C$6759,0),)</f>
        <v>0</v>
      </c>
      <c r="M29" s="11" cm="1">
        <f t="array" ref="M29">INDEX(LatestMeasureDefSheet!$AJ$2:$AJ$6759,MATCH(E29,LatestMeasureDefSheet!$C$2:$C$6759,0),)</f>
        <v>15</v>
      </c>
      <c r="N29" s="12" t="str" cm="1">
        <f t="array" ref="N29">IF(INDEX(LatestMeasureDefSheet!$Q$2:$Q$6759,MATCH(E29,LatestMeasureDefSheet!$C$2:$C$6759,0),)="",INDEX(LatestMeasureDefSheet!$G$2:$G$6759,MATCH(E29,LatestMeasureDefSheet!$C$2:$C$6759,0),),INDEX(LatestMeasureDefSheet!$Q$2:$Q$6759,MATCH(E29,LatestMeasureDefSheet!$C$2:$C$6759,0),))</f>
        <v>Lamps Removed</v>
      </c>
      <c r="O29" s="11" cm="1">
        <f t="array" ref="O29">INDEX(LatestMeasureDefSheet!$R$2:$R$6759,MATCH(E29,LatestMeasureDefSheet!$C$2:$C$6759,0),)</f>
        <v>0</v>
      </c>
      <c r="P29" s="11" cm="1">
        <f t="array" ref="P29">INDEX(LatestMeasureDefSheet!$S$2:$S$6759,MATCH(E29,LatestMeasureDefSheet!$C$2:$C$6759,0),)</f>
        <v>0</v>
      </c>
      <c r="Q29" s="11" cm="1">
        <f t="array" ref="Q29">INDEX(LatestMeasureDefSheet!$T$2:$T$6759,MATCH(E29,LatestMeasureDefSheet!$C$2:$C$6759,0),)</f>
        <v>0</v>
      </c>
      <c r="R29" s="11" cm="1">
        <f t="array" ref="R29">INDEX(LatestMeasureDefSheet!$U$2:$U$6759,MATCH(E29,LatestMeasureDefSheet!$C$2:$C$6759,0),)</f>
        <v>0</v>
      </c>
      <c r="S29" s="11" cm="1">
        <f t="array" ref="S29">INDEX(LatestMeasureDefSheet!$V$2:$V$6759,MATCH(E29,LatestMeasureDefSheet!$C$2:$C$6759,0),)</f>
        <v>0</v>
      </c>
      <c r="T29" s="11" t="str">
        <f t="shared" si="0"/>
        <v/>
      </c>
      <c r="U29" s="41"/>
      <c r="V29" s="41"/>
      <c r="W29" s="41"/>
      <c r="X29" s="38" t="str">
        <f t="shared" si="1"/>
        <v/>
      </c>
      <c r="Y29" s="38" t="str">
        <f t="shared" si="2"/>
        <v/>
      </c>
      <c r="Z29" s="38" t="str">
        <f t="shared" si="3"/>
        <v/>
      </c>
      <c r="AA29" s="13">
        <f t="shared" si="4"/>
        <v>0</v>
      </c>
      <c r="AB29" s="11"/>
    </row>
    <row r="30" spans="2:28" ht="15.75" x14ac:dyDescent="0.2">
      <c r="B30" s="7" t="s">
        <v>30</v>
      </c>
      <c r="C30" s="7" t="s">
        <v>30</v>
      </c>
      <c r="D30" s="7" t="s">
        <v>31</v>
      </c>
      <c r="E30" s="15" t="s">
        <v>100</v>
      </c>
      <c r="F30" s="16" t="s">
        <v>101</v>
      </c>
      <c r="G30" s="5" t="s">
        <v>102</v>
      </c>
      <c r="H30" s="9" cm="1">
        <f t="array" ref="H30">INDEX(LatestMeasureDefSheet!$AH$2:$AH$6759,MATCH(E30,LatestMeasureDefSheet!$C$2:$C$6759,0),)</f>
        <v>5</v>
      </c>
      <c r="I30" s="10" t="str" cm="1">
        <f t="array" ref="I30">INDEX(LatestMeasureDefSheet!$G$2:$G$6759,MATCH(E30,LatestMeasureDefSheet!$C$2:$C$6759,0),)</f>
        <v>Lamps Removed</v>
      </c>
      <c r="J30" s="11" cm="1">
        <f t="array" ref="J30">INDEX(LatestMeasureDefSheet!$H$2:$H$6759,MATCH(E30,LatestMeasureDefSheet!$C$2:$C$6759,0),)</f>
        <v>70.8</v>
      </c>
      <c r="K30" s="11" cm="1">
        <f t="array" ref="K30">INDEX(LatestMeasureDefSheet!$I$2:$I$6759,MATCH(E30,LatestMeasureDefSheet!$C$2:$C$6759,0),)</f>
        <v>1.2E-2</v>
      </c>
      <c r="L30" s="11" cm="1">
        <f t="array" ref="L30">INDEX(LatestMeasureDefSheet!$L$2:$L$6759,MATCH(E30,LatestMeasureDefSheet!$C$2:$C$6759,0),)</f>
        <v>0</v>
      </c>
      <c r="M30" s="11" cm="1">
        <f t="array" ref="M30">INDEX(LatestMeasureDefSheet!$AJ$2:$AJ$6759,MATCH(E30,LatestMeasureDefSheet!$C$2:$C$6759,0),)</f>
        <v>15</v>
      </c>
      <c r="N30" s="12" t="str" cm="1">
        <f t="array" ref="N30">IF(INDEX(LatestMeasureDefSheet!$Q$2:$Q$6759,MATCH(E30,LatestMeasureDefSheet!$C$2:$C$6759,0),)="",INDEX(LatestMeasureDefSheet!$G$2:$G$6759,MATCH(E30,LatestMeasureDefSheet!$C$2:$C$6759,0),),INDEX(LatestMeasureDefSheet!$Q$2:$Q$6759,MATCH(E30,LatestMeasureDefSheet!$C$2:$C$6759,0),))</f>
        <v>Lamps Removed</v>
      </c>
      <c r="O30" s="11" cm="1">
        <f t="array" ref="O30">INDEX(LatestMeasureDefSheet!$R$2:$R$6759,MATCH(E30,LatestMeasureDefSheet!$C$2:$C$6759,0),)</f>
        <v>0</v>
      </c>
      <c r="P30" s="11" cm="1">
        <f t="array" ref="P30">INDEX(LatestMeasureDefSheet!$S$2:$S$6759,MATCH(E30,LatestMeasureDefSheet!$C$2:$C$6759,0),)</f>
        <v>0</v>
      </c>
      <c r="Q30" s="11" cm="1">
        <f t="array" ref="Q30">INDEX(LatestMeasureDefSheet!$T$2:$T$6759,MATCH(E30,LatestMeasureDefSheet!$C$2:$C$6759,0),)</f>
        <v>0</v>
      </c>
      <c r="R30" s="11" cm="1">
        <f t="array" ref="R30">INDEX(LatestMeasureDefSheet!$U$2:$U$6759,MATCH(E30,LatestMeasureDefSheet!$C$2:$C$6759,0),)</f>
        <v>0</v>
      </c>
      <c r="S30" s="11" cm="1">
        <f t="array" ref="S30">INDEX(LatestMeasureDefSheet!$V$2:$V$6759,MATCH(E30,LatestMeasureDefSheet!$C$2:$C$6759,0),)</f>
        <v>0</v>
      </c>
      <c r="T30" s="11" t="str">
        <f t="shared" si="0"/>
        <v/>
      </c>
      <c r="U30" s="41"/>
      <c r="V30" s="41"/>
      <c r="W30" s="41"/>
      <c r="X30" s="38" t="str">
        <f t="shared" si="1"/>
        <v/>
      </c>
      <c r="Y30" s="38" t="str">
        <f t="shared" si="2"/>
        <v/>
      </c>
      <c r="Z30" s="38" t="str">
        <f t="shared" si="3"/>
        <v/>
      </c>
      <c r="AA30" s="13">
        <f t="shared" si="4"/>
        <v>0</v>
      </c>
      <c r="AB30" s="11"/>
    </row>
    <row r="31" spans="2:28" ht="15.75" x14ac:dyDescent="0.2">
      <c r="B31" s="7" t="s">
        <v>30</v>
      </c>
      <c r="C31" s="7" t="s">
        <v>30</v>
      </c>
      <c r="D31" s="7" t="s">
        <v>31</v>
      </c>
      <c r="E31" s="15" t="s">
        <v>103</v>
      </c>
      <c r="F31" s="16" t="s">
        <v>104</v>
      </c>
      <c r="G31" s="5" t="s">
        <v>105</v>
      </c>
      <c r="H31" s="9" cm="1">
        <f t="array" ref="H31">INDEX(LatestMeasureDefSheet!$AH$2:$AH$6759,MATCH(E31,LatestMeasureDefSheet!$C$2:$C$6759,0),)</f>
        <v>12</v>
      </c>
      <c r="I31" s="10" t="str" cm="1">
        <f t="array" ref="I31">INDEX(LatestMeasureDefSheet!$G$2:$G$6759,MATCH(E31,LatestMeasureDefSheet!$C$2:$C$6759,0),)</f>
        <v>Lamps Removed</v>
      </c>
      <c r="J31" s="11" cm="1">
        <f t="array" ref="J31">INDEX(LatestMeasureDefSheet!$H$2:$H$6759,MATCH(E31,LatestMeasureDefSheet!$C$2:$C$6759,0),)</f>
        <v>122.55</v>
      </c>
      <c r="K31" s="11" cm="1">
        <f t="array" ref="K31">INDEX(LatestMeasureDefSheet!$I$2:$I$6759,MATCH(E31,LatestMeasureDefSheet!$C$2:$C$6759,0),)</f>
        <v>2.0799999999999999E-2</v>
      </c>
      <c r="L31" s="11" cm="1">
        <f t="array" ref="L31">INDEX(LatestMeasureDefSheet!$L$2:$L$6759,MATCH(E31,LatestMeasureDefSheet!$C$2:$C$6759,0),)</f>
        <v>0</v>
      </c>
      <c r="M31" s="11" cm="1">
        <f t="array" ref="M31">INDEX(LatestMeasureDefSheet!$AJ$2:$AJ$6759,MATCH(E31,LatestMeasureDefSheet!$C$2:$C$6759,0),)</f>
        <v>15</v>
      </c>
      <c r="N31" s="12" t="str" cm="1">
        <f t="array" ref="N31">IF(INDEX(LatestMeasureDefSheet!$Q$2:$Q$6759,MATCH(E31,LatestMeasureDefSheet!$C$2:$C$6759,0),)="",INDEX(LatestMeasureDefSheet!$G$2:$G$6759,MATCH(E31,LatestMeasureDefSheet!$C$2:$C$6759,0),),INDEX(LatestMeasureDefSheet!$Q$2:$Q$6759,MATCH(E31,LatestMeasureDefSheet!$C$2:$C$6759,0),))</f>
        <v>Lamps Removed</v>
      </c>
      <c r="O31" s="11" cm="1">
        <f t="array" ref="O31">INDEX(LatestMeasureDefSheet!$R$2:$R$6759,MATCH(E31,LatestMeasureDefSheet!$C$2:$C$6759,0),)</f>
        <v>0</v>
      </c>
      <c r="P31" s="11" cm="1">
        <f t="array" ref="P31">INDEX(LatestMeasureDefSheet!$S$2:$S$6759,MATCH(E31,LatestMeasureDefSheet!$C$2:$C$6759,0),)</f>
        <v>0</v>
      </c>
      <c r="Q31" s="11" cm="1">
        <f t="array" ref="Q31">INDEX(LatestMeasureDefSheet!$T$2:$T$6759,MATCH(E31,LatestMeasureDefSheet!$C$2:$C$6759,0),)</f>
        <v>0</v>
      </c>
      <c r="R31" s="11" cm="1">
        <f t="array" ref="R31">INDEX(LatestMeasureDefSheet!$U$2:$U$6759,MATCH(E31,LatestMeasureDefSheet!$C$2:$C$6759,0),)</f>
        <v>0</v>
      </c>
      <c r="S31" s="11" cm="1">
        <f t="array" ref="S31">INDEX(LatestMeasureDefSheet!$V$2:$V$6759,MATCH(E31,LatestMeasureDefSheet!$C$2:$C$6759,0),)</f>
        <v>0</v>
      </c>
      <c r="T31" s="11" t="str">
        <f t="shared" si="0"/>
        <v/>
      </c>
      <c r="U31" s="41"/>
      <c r="V31" s="41"/>
      <c r="W31" s="41"/>
      <c r="X31" s="38" t="str">
        <f t="shared" si="1"/>
        <v/>
      </c>
      <c r="Y31" s="38" t="str">
        <f t="shared" si="2"/>
        <v/>
      </c>
      <c r="Z31" s="38" t="str">
        <f t="shared" si="3"/>
        <v/>
      </c>
      <c r="AA31" s="13">
        <f t="shared" si="4"/>
        <v>0</v>
      </c>
      <c r="AB31" s="11"/>
    </row>
    <row r="32" spans="2:28" ht="15.75" x14ac:dyDescent="0.2">
      <c r="B32" s="7" t="s">
        <v>30</v>
      </c>
      <c r="C32" s="7" t="s">
        <v>30</v>
      </c>
      <c r="D32" s="7" t="s">
        <v>31</v>
      </c>
      <c r="E32" s="5" t="s">
        <v>106</v>
      </c>
      <c r="F32" s="16" t="s">
        <v>107</v>
      </c>
      <c r="G32" s="5" t="s">
        <v>108</v>
      </c>
      <c r="H32" s="9" cm="1">
        <f t="array" ref="H32">INDEX(LatestMeasureDefSheet!$AH$2:$AH$6759,MATCH(E32,LatestMeasureDefSheet!$C$2:$C$6759,0),)</f>
        <v>0.65</v>
      </c>
      <c r="I32" s="10" t="str" cm="1">
        <f t="array" ref="I32">INDEX(LatestMeasureDefSheet!$G$2:$G$6759,MATCH(E32,LatestMeasureDefSheet!$C$2:$C$6759,0),)</f>
        <v>Watts Removed</v>
      </c>
      <c r="J32" s="11" cm="1">
        <f t="array" ref="J32">INDEX(LatestMeasureDefSheet!$H$2:$H$6759,MATCH(E32,LatestMeasureDefSheet!$C$2:$C$6759,0),)</f>
        <v>4.319</v>
      </c>
      <c r="K32" s="11" cm="1">
        <f t="array" ref="K32">INDEX(LatestMeasureDefSheet!$I$2:$I$6759,MATCH(E32,LatestMeasureDefSheet!$C$2:$C$6759,0),)</f>
        <v>1E-4</v>
      </c>
      <c r="L32" s="11" cm="1">
        <f t="array" ref="L32">INDEX(LatestMeasureDefSheet!$L$2:$L$6759,MATCH(E32,LatestMeasureDefSheet!$C$2:$C$6759,0),)</f>
        <v>0</v>
      </c>
      <c r="M32" s="11" cm="1">
        <f t="array" ref="M32">INDEX(LatestMeasureDefSheet!$AJ$2:$AJ$6759,MATCH(E32,LatestMeasureDefSheet!$C$2:$C$6759,0),)</f>
        <v>16</v>
      </c>
      <c r="N32" s="12" t="str" cm="1">
        <f t="array" ref="N32">IF(INDEX(LatestMeasureDefSheet!$Q$2:$Q$6759,MATCH(E32,LatestMeasureDefSheet!$C$2:$C$6759,0),)="",INDEX(LatestMeasureDefSheet!$G$2:$G$6759,MATCH(E32,LatestMeasureDefSheet!$C$2:$C$6759,0),),INDEX(LatestMeasureDefSheet!$Q$2:$Q$6759,MATCH(E32,LatestMeasureDefSheet!$C$2:$C$6759,0),))</f>
        <v>Watts Removed</v>
      </c>
      <c r="O32" s="11" cm="1">
        <f t="array" ref="O32">INDEX(LatestMeasureDefSheet!$R$2:$R$6759,MATCH(E32,LatestMeasureDefSheet!$C$2:$C$6759,0),)</f>
        <v>0</v>
      </c>
      <c r="P32" s="11" cm="1">
        <f t="array" ref="P32">INDEX(LatestMeasureDefSheet!$S$2:$S$6759,MATCH(E32,LatestMeasureDefSheet!$C$2:$C$6759,0),)</f>
        <v>0</v>
      </c>
      <c r="Q32" s="11" cm="1">
        <f t="array" ref="Q32">INDEX(LatestMeasureDefSheet!$T$2:$T$6759,MATCH(E32,LatestMeasureDefSheet!$C$2:$C$6759,0),)</f>
        <v>0</v>
      </c>
      <c r="R32" s="11" cm="1">
        <f t="array" ref="R32">INDEX(LatestMeasureDefSheet!$U$2:$U$6759,MATCH(E32,LatestMeasureDefSheet!$C$2:$C$6759,0),)</f>
        <v>0</v>
      </c>
      <c r="S32" s="11" cm="1">
        <f t="array" ref="S32">INDEX(LatestMeasureDefSheet!$V$2:$V$6759,MATCH(E32,LatestMeasureDefSheet!$C$2:$C$6759,0),)</f>
        <v>0</v>
      </c>
      <c r="T32" s="11" t="str">
        <f t="shared" si="0"/>
        <v/>
      </c>
      <c r="U32" s="41"/>
      <c r="V32" s="41"/>
      <c r="W32" s="41"/>
      <c r="X32" s="38" t="str">
        <f t="shared" si="1"/>
        <v/>
      </c>
      <c r="Y32" s="38" t="str">
        <f t="shared" si="2"/>
        <v/>
      </c>
      <c r="Z32" s="38" t="str">
        <f t="shared" si="3"/>
        <v/>
      </c>
      <c r="AA32" s="13">
        <f t="shared" si="4"/>
        <v>0</v>
      </c>
      <c r="AB32" s="11"/>
    </row>
    <row r="33" spans="2:28" ht="15.75" x14ac:dyDescent="0.2">
      <c r="B33" s="7" t="s">
        <v>30</v>
      </c>
      <c r="C33" s="7" t="s">
        <v>30</v>
      </c>
      <c r="D33" s="7" t="s">
        <v>31</v>
      </c>
      <c r="E33" s="5" t="s">
        <v>109</v>
      </c>
      <c r="F33" s="16" t="s">
        <v>110</v>
      </c>
      <c r="G33" s="5" t="s">
        <v>111</v>
      </c>
      <c r="H33" s="9" cm="1">
        <f t="array" ref="H33">INDEX(LatestMeasureDefSheet!$AH$2:$AH$6759,MATCH(E33,LatestMeasureDefSheet!$C$2:$C$6759,0),)</f>
        <v>0.6</v>
      </c>
      <c r="I33" s="10" t="str" cm="1">
        <f t="array" ref="I33">INDEX(LatestMeasureDefSheet!$G$2:$G$6759,MATCH(E33,LatestMeasureDefSheet!$C$2:$C$6759,0),)</f>
        <v>Watts Removed</v>
      </c>
      <c r="J33" s="11" cm="1">
        <f t="array" ref="J33">INDEX(LatestMeasureDefSheet!$H$2:$H$6759,MATCH(E33,LatestMeasureDefSheet!$C$2:$C$6759,0),)</f>
        <v>8.76</v>
      </c>
      <c r="K33" s="11" cm="1">
        <f t="array" ref="K33">INDEX(LatestMeasureDefSheet!$I$2:$I$6759,MATCH(E33,LatestMeasureDefSheet!$C$2:$C$6759,0),)</f>
        <v>1E-3</v>
      </c>
      <c r="L33" s="11" cm="1">
        <f t="array" ref="L33">INDEX(LatestMeasureDefSheet!$L$2:$L$6759,MATCH(E33,LatestMeasureDefSheet!$C$2:$C$6759,0),)</f>
        <v>0</v>
      </c>
      <c r="M33" s="11" cm="1">
        <f t="array" ref="M33">INDEX(LatestMeasureDefSheet!$AJ$2:$AJ$6759,MATCH(E33,LatestMeasureDefSheet!$C$2:$C$6759,0),)</f>
        <v>16</v>
      </c>
      <c r="N33" s="12" t="str" cm="1">
        <f t="array" ref="N33">IF(INDEX(LatestMeasureDefSheet!$Q$2:$Q$6759,MATCH(E33,LatestMeasureDefSheet!$C$2:$C$6759,0),)="",INDEX(LatestMeasureDefSheet!$G$2:$G$6759,MATCH(E33,LatestMeasureDefSheet!$C$2:$C$6759,0),),INDEX(LatestMeasureDefSheet!$Q$2:$Q$6759,MATCH(E33,LatestMeasureDefSheet!$C$2:$C$6759,0),))</f>
        <v>Watts Removed</v>
      </c>
      <c r="O33" s="11" cm="1">
        <f t="array" ref="O33">INDEX(LatestMeasureDefSheet!$R$2:$R$6759,MATCH(E33,LatestMeasureDefSheet!$C$2:$C$6759,0),)</f>
        <v>0</v>
      </c>
      <c r="P33" s="11" cm="1">
        <f t="array" ref="P33">INDEX(LatestMeasureDefSheet!$S$2:$S$6759,MATCH(E33,LatestMeasureDefSheet!$C$2:$C$6759,0),)</f>
        <v>0</v>
      </c>
      <c r="Q33" s="11" cm="1">
        <f t="array" ref="Q33">INDEX(LatestMeasureDefSheet!$T$2:$T$6759,MATCH(E33,LatestMeasureDefSheet!$C$2:$C$6759,0),)</f>
        <v>0</v>
      </c>
      <c r="R33" s="11" cm="1">
        <f t="array" ref="R33">INDEX(LatestMeasureDefSheet!$U$2:$U$6759,MATCH(E33,LatestMeasureDefSheet!$C$2:$C$6759,0),)</f>
        <v>0</v>
      </c>
      <c r="S33" s="11" cm="1">
        <f t="array" ref="S33">INDEX(LatestMeasureDefSheet!$V$2:$V$6759,MATCH(E33,LatestMeasureDefSheet!$C$2:$C$6759,0),)</f>
        <v>0</v>
      </c>
      <c r="T33" s="11" t="str">
        <f t="shared" si="0"/>
        <v/>
      </c>
      <c r="U33" s="41"/>
      <c r="V33" s="41"/>
      <c r="W33" s="41"/>
      <c r="X33" s="38" t="str">
        <f t="shared" si="1"/>
        <v/>
      </c>
      <c r="Y33" s="38" t="str">
        <f t="shared" si="2"/>
        <v/>
      </c>
      <c r="Z33" s="38" t="str">
        <f t="shared" si="3"/>
        <v/>
      </c>
      <c r="AA33" s="13">
        <f t="shared" si="4"/>
        <v>0</v>
      </c>
      <c r="AB33" s="11"/>
    </row>
    <row r="34" spans="2:28" ht="15.75" x14ac:dyDescent="0.2">
      <c r="B34" s="7" t="s">
        <v>30</v>
      </c>
      <c r="C34" s="7" t="s">
        <v>30</v>
      </c>
      <c r="D34" s="7" t="s">
        <v>31</v>
      </c>
      <c r="E34" s="5" t="s">
        <v>112</v>
      </c>
      <c r="F34" s="16" t="s">
        <v>113</v>
      </c>
      <c r="G34" s="5" t="s">
        <v>114</v>
      </c>
      <c r="H34" s="9" cm="1">
        <f t="array" ref="H34">INDEX(LatestMeasureDefSheet!$AH$2:$AH$6759,MATCH(E34,LatestMeasureDefSheet!$C$2:$C$6759,0),)</f>
        <v>0.4</v>
      </c>
      <c r="I34" s="10" t="str" cm="1">
        <f t="array" ref="I34">INDEX(LatestMeasureDefSheet!$G$2:$G$6759,MATCH(E34,LatestMeasureDefSheet!$C$2:$C$6759,0),)</f>
        <v>Watts Removed</v>
      </c>
      <c r="J34" s="11" cm="1">
        <f t="array" ref="J34">INDEX(LatestMeasureDefSheet!$H$2:$H$6759,MATCH(E34,LatestMeasureDefSheet!$C$2:$C$6759,0),)</f>
        <v>4.16</v>
      </c>
      <c r="K34" s="11" cm="1">
        <f t="array" ref="K34">INDEX(LatestMeasureDefSheet!$I$2:$I$6759,MATCH(E34,LatestMeasureDefSheet!$C$2:$C$6759,0),)</f>
        <v>5.0000000000000001E-4</v>
      </c>
      <c r="L34" s="11" cm="1">
        <f t="array" ref="L34">INDEX(LatestMeasureDefSheet!$L$2:$L$6759,MATCH(E34,LatestMeasureDefSheet!$C$2:$C$6759,0),)</f>
        <v>0</v>
      </c>
      <c r="M34" s="11" cm="1">
        <f t="array" ref="M34">INDEX(LatestMeasureDefSheet!$AJ$2:$AJ$6759,MATCH(E34,LatestMeasureDefSheet!$C$2:$C$6759,0),)</f>
        <v>16</v>
      </c>
      <c r="N34" s="12" t="str" cm="1">
        <f t="array" ref="N34">IF(INDEX(LatestMeasureDefSheet!$Q$2:$Q$6759,MATCH(E34,LatestMeasureDefSheet!$C$2:$C$6759,0),)="",INDEX(LatestMeasureDefSheet!$G$2:$G$6759,MATCH(E34,LatestMeasureDefSheet!$C$2:$C$6759,0),),INDEX(LatestMeasureDefSheet!$Q$2:$Q$6759,MATCH(E34,LatestMeasureDefSheet!$C$2:$C$6759,0),))</f>
        <v>Watts Removed</v>
      </c>
      <c r="O34" s="11" cm="1">
        <f t="array" ref="O34">INDEX(LatestMeasureDefSheet!$R$2:$R$6759,MATCH(E34,LatestMeasureDefSheet!$C$2:$C$6759,0),)</f>
        <v>0</v>
      </c>
      <c r="P34" s="11" cm="1">
        <f t="array" ref="P34">INDEX(LatestMeasureDefSheet!$S$2:$S$6759,MATCH(E34,LatestMeasureDefSheet!$C$2:$C$6759,0),)</f>
        <v>0</v>
      </c>
      <c r="Q34" s="11" cm="1">
        <f t="array" ref="Q34">INDEX(LatestMeasureDefSheet!$T$2:$T$6759,MATCH(E34,LatestMeasureDefSheet!$C$2:$C$6759,0),)</f>
        <v>0</v>
      </c>
      <c r="R34" s="11" cm="1">
        <f t="array" ref="R34">INDEX(LatestMeasureDefSheet!$U$2:$U$6759,MATCH(E34,LatestMeasureDefSheet!$C$2:$C$6759,0),)</f>
        <v>0</v>
      </c>
      <c r="S34" s="11" cm="1">
        <f t="array" ref="S34">INDEX(LatestMeasureDefSheet!$V$2:$V$6759,MATCH(E34,LatestMeasureDefSheet!$C$2:$C$6759,0),)</f>
        <v>0</v>
      </c>
      <c r="T34" s="11" t="str">
        <f t="shared" si="0"/>
        <v/>
      </c>
      <c r="U34" s="41"/>
      <c r="V34" s="41"/>
      <c r="W34" s="41"/>
      <c r="X34" s="38" t="str">
        <f t="shared" si="1"/>
        <v/>
      </c>
      <c r="Y34" s="38" t="str">
        <f t="shared" si="2"/>
        <v/>
      </c>
      <c r="Z34" s="38" t="str">
        <f t="shared" si="3"/>
        <v/>
      </c>
      <c r="AA34" s="13">
        <f t="shared" si="4"/>
        <v>0</v>
      </c>
      <c r="AB34" s="11"/>
    </row>
    <row r="35" spans="2:28" ht="15.75" x14ac:dyDescent="0.2">
      <c r="B35" s="7" t="s">
        <v>30</v>
      </c>
      <c r="C35" s="7" t="s">
        <v>30</v>
      </c>
      <c r="D35" s="7" t="s">
        <v>31</v>
      </c>
      <c r="E35" s="5" t="s">
        <v>115</v>
      </c>
      <c r="F35" s="16" t="s">
        <v>116</v>
      </c>
      <c r="G35" s="5" t="s">
        <v>117</v>
      </c>
      <c r="H35" s="9" cm="1">
        <f t="array" ref="H35">INDEX(LatestMeasureDefSheet!$AH$2:$AH$6759,MATCH(E35,LatestMeasureDefSheet!$C$2:$C$6759,0),)</f>
        <v>1</v>
      </c>
      <c r="I35" s="10" t="str" cm="1">
        <f t="array" ref="I35">INDEX(LatestMeasureDefSheet!$G$2:$G$6759,MATCH(E35,LatestMeasureDefSheet!$C$2:$C$6759,0),)</f>
        <v>Watts Removed</v>
      </c>
      <c r="J35" s="11" cm="1">
        <f t="array" ref="J35">INDEX(LatestMeasureDefSheet!$H$2:$H$6759,MATCH(E35,LatestMeasureDefSheet!$C$2:$C$6759,0),)</f>
        <v>8</v>
      </c>
      <c r="K35" s="11" cm="1">
        <f t="array" ref="K35">INDEX(LatestMeasureDefSheet!$I$2:$I$6759,MATCH(E35,LatestMeasureDefSheet!$C$2:$C$6759,0),)</f>
        <v>1E-3</v>
      </c>
      <c r="L35" s="11" cm="1">
        <f t="array" ref="L35">INDEX(LatestMeasureDefSheet!$L$2:$L$6759,MATCH(E35,LatestMeasureDefSheet!$C$2:$C$6759,0),)</f>
        <v>0</v>
      </c>
      <c r="M35" s="11" cm="1">
        <f t="array" ref="M35">INDEX(LatestMeasureDefSheet!$AJ$2:$AJ$6759,MATCH(E35,LatestMeasureDefSheet!$C$2:$C$6759,0),)</f>
        <v>6</v>
      </c>
      <c r="N35" s="12" t="str" cm="1">
        <f t="array" ref="N35">IF(INDEX(LatestMeasureDefSheet!$Q$2:$Q$6759,MATCH(E35,LatestMeasureDefSheet!$C$2:$C$6759,0),)="",INDEX(LatestMeasureDefSheet!$G$2:$G$6759,MATCH(E35,LatestMeasureDefSheet!$C$2:$C$6759,0),),INDEX(LatestMeasureDefSheet!$Q$2:$Q$6759,MATCH(E35,LatestMeasureDefSheet!$C$2:$C$6759,0),))</f>
        <v>Watts Removed</v>
      </c>
      <c r="O35" s="11" cm="1">
        <f t="array" ref="O35">INDEX(LatestMeasureDefSheet!$R$2:$R$6759,MATCH(E35,LatestMeasureDefSheet!$C$2:$C$6759,0),)</f>
        <v>0</v>
      </c>
      <c r="P35" s="11" cm="1">
        <f t="array" ref="P35">INDEX(LatestMeasureDefSheet!$S$2:$S$6759,MATCH(E35,LatestMeasureDefSheet!$C$2:$C$6759,0),)</f>
        <v>0</v>
      </c>
      <c r="Q35" s="11" cm="1">
        <f t="array" ref="Q35">INDEX(LatestMeasureDefSheet!$T$2:$T$6759,MATCH(E35,LatestMeasureDefSheet!$C$2:$C$6759,0),)</f>
        <v>0</v>
      </c>
      <c r="R35" s="11" cm="1">
        <f t="array" ref="R35">INDEX(LatestMeasureDefSheet!$U$2:$U$6759,MATCH(E35,LatestMeasureDefSheet!$C$2:$C$6759,0),)</f>
        <v>0</v>
      </c>
      <c r="S35" s="11" cm="1">
        <f t="array" ref="S35">INDEX(LatestMeasureDefSheet!$V$2:$V$6759,MATCH(E35,LatestMeasureDefSheet!$C$2:$C$6759,0),)</f>
        <v>0</v>
      </c>
      <c r="T35" s="11" t="str">
        <f t="shared" ref="T35:T66" si="5">IF(I35=N35,"","Performance Measure")</f>
        <v/>
      </c>
      <c r="U35" s="41"/>
      <c r="V35" s="41"/>
      <c r="W35" s="41"/>
      <c r="X35" s="38" t="str">
        <f t="shared" si="1"/>
        <v/>
      </c>
      <c r="Y35" s="38" t="str">
        <f t="shared" si="2"/>
        <v/>
      </c>
      <c r="Z35" s="38" t="str">
        <f t="shared" si="3"/>
        <v/>
      </c>
      <c r="AA35" s="13">
        <f t="shared" si="4"/>
        <v>0</v>
      </c>
      <c r="AB35" s="11"/>
    </row>
    <row r="36" spans="2:28" ht="15.75" x14ac:dyDescent="0.2">
      <c r="B36" s="7" t="s">
        <v>30</v>
      </c>
      <c r="C36" s="7" t="s">
        <v>30</v>
      </c>
      <c r="D36" s="7" t="s">
        <v>31</v>
      </c>
      <c r="E36" s="5" t="s">
        <v>118</v>
      </c>
      <c r="F36" s="16" t="s">
        <v>119</v>
      </c>
      <c r="G36" s="5" t="s">
        <v>120</v>
      </c>
      <c r="H36" s="9" cm="1">
        <f t="array" ref="H36">INDEX(LatestMeasureDefSheet!$AH$2:$AH$6759,MATCH(E36,LatestMeasureDefSheet!$C$2:$C$6759,0),)</f>
        <v>0.35</v>
      </c>
      <c r="I36" s="10" t="str" cm="1">
        <f t="array" ref="I36">INDEX(LatestMeasureDefSheet!$G$2:$G$6759,MATCH(E36,LatestMeasureDefSheet!$C$2:$C$6759,0),)</f>
        <v>Watts Removed</v>
      </c>
      <c r="J36" s="11" cm="1">
        <f t="array" ref="J36">INDEX(LatestMeasureDefSheet!$H$2:$H$6759,MATCH(E36,LatestMeasureDefSheet!$C$2:$C$6759,0),)</f>
        <v>2.669</v>
      </c>
      <c r="K36" s="11" cm="1">
        <f t="array" ref="K36">INDEX(LatestMeasureDefSheet!$I$2:$I$6759,MATCH(E36,LatestMeasureDefSheet!$C$2:$C$6759,0),)</f>
        <v>5.0000000000000001E-4</v>
      </c>
      <c r="L36" s="11" cm="1">
        <f t="array" ref="L36">INDEX(LatestMeasureDefSheet!$L$2:$L$6759,MATCH(E36,LatestMeasureDefSheet!$C$2:$C$6759,0),)</f>
        <v>0</v>
      </c>
      <c r="M36" s="11" cm="1">
        <f t="array" ref="M36">INDEX(LatestMeasureDefSheet!$AJ$2:$AJ$6759,MATCH(E36,LatestMeasureDefSheet!$C$2:$C$6759,0),)</f>
        <v>18</v>
      </c>
      <c r="N36" s="12" t="str" cm="1">
        <f t="array" ref="N36">IF(INDEX(LatestMeasureDefSheet!$Q$2:$Q$6759,MATCH(E36,LatestMeasureDefSheet!$C$2:$C$6759,0),)="",INDEX(LatestMeasureDefSheet!$G$2:$G$6759,MATCH(E36,LatestMeasureDefSheet!$C$2:$C$6759,0),),INDEX(LatestMeasureDefSheet!$Q$2:$Q$6759,MATCH(E36,LatestMeasureDefSheet!$C$2:$C$6759,0),))</f>
        <v>Watts Removed</v>
      </c>
      <c r="O36" s="11" cm="1">
        <f t="array" ref="O36">INDEX(LatestMeasureDefSheet!$R$2:$R$6759,MATCH(E36,LatestMeasureDefSheet!$C$2:$C$6759,0),)</f>
        <v>0</v>
      </c>
      <c r="P36" s="11" cm="1">
        <f t="array" ref="P36">INDEX(LatestMeasureDefSheet!$S$2:$S$6759,MATCH(E36,LatestMeasureDefSheet!$C$2:$C$6759,0),)</f>
        <v>0</v>
      </c>
      <c r="Q36" s="11" cm="1">
        <f t="array" ref="Q36">INDEX(LatestMeasureDefSheet!$T$2:$T$6759,MATCH(E36,LatestMeasureDefSheet!$C$2:$C$6759,0),)</f>
        <v>0</v>
      </c>
      <c r="R36" s="11" cm="1">
        <f t="array" ref="R36">INDEX(LatestMeasureDefSheet!$U$2:$U$6759,MATCH(E36,LatestMeasureDefSheet!$C$2:$C$6759,0),)</f>
        <v>0</v>
      </c>
      <c r="S36" s="11" cm="1">
        <f t="array" ref="S36">INDEX(LatestMeasureDefSheet!$V$2:$V$6759,MATCH(E36,LatestMeasureDefSheet!$C$2:$C$6759,0),)</f>
        <v>0</v>
      </c>
      <c r="T36" s="11" t="str">
        <f t="shared" si="5"/>
        <v/>
      </c>
      <c r="U36" s="41"/>
      <c r="V36" s="41"/>
      <c r="W36" s="41"/>
      <c r="X36" s="38" t="str">
        <f t="shared" si="1"/>
        <v/>
      </c>
      <c r="Y36" s="38" t="str">
        <f t="shared" si="2"/>
        <v/>
      </c>
      <c r="Z36" s="38" t="str">
        <f t="shared" si="3"/>
        <v/>
      </c>
      <c r="AA36" s="13">
        <f t="shared" si="4"/>
        <v>0</v>
      </c>
      <c r="AB36" s="11"/>
    </row>
    <row r="37" spans="2:28" ht="15.75" x14ac:dyDescent="0.2">
      <c r="B37" s="7" t="s">
        <v>30</v>
      </c>
      <c r="C37" s="7" t="s">
        <v>30</v>
      </c>
      <c r="D37" s="7" t="s">
        <v>31</v>
      </c>
      <c r="E37" s="5" t="s">
        <v>121</v>
      </c>
      <c r="F37" s="16" t="s">
        <v>122</v>
      </c>
      <c r="G37" s="5" t="s">
        <v>123</v>
      </c>
      <c r="H37" s="9" cm="1">
        <f t="array" ref="H37">INDEX(LatestMeasureDefSheet!$AH$2:$AH$6759,MATCH(E37,LatestMeasureDefSheet!$C$2:$C$6759,0),)</f>
        <v>1</v>
      </c>
      <c r="I37" s="10" t="str" cm="1">
        <f t="array" ref="I37">INDEX(LatestMeasureDefSheet!$G$2:$G$6759,MATCH(E37,LatestMeasureDefSheet!$C$2:$C$6759,0),)</f>
        <v>Watts Removed</v>
      </c>
      <c r="J37" s="11" cm="1">
        <f t="array" ref="J37">INDEX(LatestMeasureDefSheet!$H$2:$H$6759,MATCH(E37,LatestMeasureDefSheet!$C$2:$C$6759,0),)</f>
        <v>8</v>
      </c>
      <c r="K37" s="11" cm="1">
        <f t="array" ref="K37">INDEX(LatestMeasureDefSheet!$I$2:$I$6759,MATCH(E37,LatestMeasureDefSheet!$C$2:$C$6759,0),)</f>
        <v>1E-3</v>
      </c>
      <c r="L37" s="11" cm="1">
        <f t="array" ref="L37">INDEX(LatestMeasureDefSheet!$L$2:$L$6759,MATCH(E37,LatestMeasureDefSheet!$C$2:$C$6759,0),)</f>
        <v>0</v>
      </c>
      <c r="M37" s="11" cm="1">
        <f t="array" ref="M37">INDEX(LatestMeasureDefSheet!$AJ$2:$AJ$6759,MATCH(E37,LatestMeasureDefSheet!$C$2:$C$6759,0),)</f>
        <v>6</v>
      </c>
      <c r="N37" s="12" t="str" cm="1">
        <f t="array" ref="N37">IF(INDEX(LatestMeasureDefSheet!$Q$2:$Q$6759,MATCH(E37,LatestMeasureDefSheet!$C$2:$C$6759,0),)="",INDEX(LatestMeasureDefSheet!$G$2:$G$6759,MATCH(E37,LatestMeasureDefSheet!$C$2:$C$6759,0),),INDEX(LatestMeasureDefSheet!$Q$2:$Q$6759,MATCH(E37,LatestMeasureDefSheet!$C$2:$C$6759,0),))</f>
        <v>Watts Removed</v>
      </c>
      <c r="O37" s="11" cm="1">
        <f t="array" ref="O37">INDEX(LatestMeasureDefSheet!$R$2:$R$6759,MATCH(E37,LatestMeasureDefSheet!$C$2:$C$6759,0),)</f>
        <v>0</v>
      </c>
      <c r="P37" s="11" cm="1">
        <f t="array" ref="P37">INDEX(LatestMeasureDefSheet!$S$2:$S$6759,MATCH(E37,LatestMeasureDefSheet!$C$2:$C$6759,0),)</f>
        <v>0</v>
      </c>
      <c r="Q37" s="11" cm="1">
        <f t="array" ref="Q37">INDEX(LatestMeasureDefSheet!$T$2:$T$6759,MATCH(E37,LatestMeasureDefSheet!$C$2:$C$6759,0),)</f>
        <v>0</v>
      </c>
      <c r="R37" s="11" cm="1">
        <f t="array" ref="R37">INDEX(LatestMeasureDefSheet!$U$2:$U$6759,MATCH(E37,LatestMeasureDefSheet!$C$2:$C$6759,0),)</f>
        <v>0</v>
      </c>
      <c r="S37" s="11" cm="1">
        <f t="array" ref="S37">INDEX(LatestMeasureDefSheet!$V$2:$V$6759,MATCH(E37,LatestMeasureDefSheet!$C$2:$C$6759,0),)</f>
        <v>0</v>
      </c>
      <c r="T37" s="11" t="str">
        <f t="shared" si="5"/>
        <v/>
      </c>
      <c r="U37" s="41"/>
      <c r="V37" s="41"/>
      <c r="W37" s="41"/>
      <c r="X37" s="38" t="str">
        <f t="shared" si="1"/>
        <v/>
      </c>
      <c r="Y37" s="38" t="str">
        <f t="shared" si="2"/>
        <v/>
      </c>
      <c r="Z37" s="38" t="str">
        <f t="shared" si="3"/>
        <v/>
      </c>
      <c r="AA37" s="13">
        <f t="shared" si="4"/>
        <v>0</v>
      </c>
      <c r="AB37" s="11"/>
    </row>
    <row r="38" spans="2:28" ht="15.75" x14ac:dyDescent="0.2">
      <c r="B38" s="7" t="s">
        <v>30</v>
      </c>
      <c r="C38" s="7" t="s">
        <v>30</v>
      </c>
      <c r="D38" s="7" t="s">
        <v>31</v>
      </c>
      <c r="E38" s="5" t="s">
        <v>124</v>
      </c>
      <c r="F38" s="16" t="s">
        <v>125</v>
      </c>
      <c r="G38" s="17" t="s">
        <v>126</v>
      </c>
      <c r="H38" s="9" cm="1">
        <f t="array" ref="H38">INDEX(LatestMeasureDefSheet!$AH$2:$AH$6759,MATCH(E38,LatestMeasureDefSheet!$C$2:$C$6759,0),)</f>
        <v>0.55000000000000004</v>
      </c>
      <c r="I38" s="10" t="str" cm="1">
        <f t="array" ref="I38">INDEX(LatestMeasureDefSheet!$G$2:$G$6759,MATCH(E38,LatestMeasureDefSheet!$C$2:$C$6759,0),)</f>
        <v>Watts Removed</v>
      </c>
      <c r="J38" s="11" cm="1">
        <f t="array" ref="J38">INDEX(LatestMeasureDefSheet!$H$2:$H$6759,MATCH(E38,LatestMeasureDefSheet!$C$2:$C$6759,0),)</f>
        <v>4.16</v>
      </c>
      <c r="K38" s="11" cm="1">
        <f t="array" ref="K38">INDEX(LatestMeasureDefSheet!$I$2:$I$6759,MATCH(E38,LatestMeasureDefSheet!$C$2:$C$6759,0),)</f>
        <v>5.0000000000000001E-4</v>
      </c>
      <c r="L38" s="11" cm="1">
        <f t="array" ref="L38">INDEX(LatestMeasureDefSheet!$L$2:$L$6759,MATCH(E38,LatestMeasureDefSheet!$C$2:$C$6759,0),)</f>
        <v>0</v>
      </c>
      <c r="M38" s="11" cm="1">
        <f t="array" ref="M38">INDEX(LatestMeasureDefSheet!$AJ$2:$AJ$6759,MATCH(E38,LatestMeasureDefSheet!$C$2:$C$6759,0),)</f>
        <v>16</v>
      </c>
      <c r="N38" s="12" t="str" cm="1">
        <f t="array" ref="N38">IF(INDEX(LatestMeasureDefSheet!$Q$2:$Q$6759,MATCH(E38,LatestMeasureDefSheet!$C$2:$C$6759,0),)="",INDEX(LatestMeasureDefSheet!$G$2:$G$6759,MATCH(E38,LatestMeasureDefSheet!$C$2:$C$6759,0),),INDEX(LatestMeasureDefSheet!$Q$2:$Q$6759,MATCH(E38,LatestMeasureDefSheet!$C$2:$C$6759,0),))</f>
        <v>Watts Removed</v>
      </c>
      <c r="O38" s="11" cm="1">
        <f t="array" ref="O38">INDEX(LatestMeasureDefSheet!$R$2:$R$6759,MATCH(E38,LatestMeasureDefSheet!$C$2:$C$6759,0),)</f>
        <v>0</v>
      </c>
      <c r="P38" s="11" cm="1">
        <f t="array" ref="P38">INDEX(LatestMeasureDefSheet!$S$2:$S$6759,MATCH(E38,LatestMeasureDefSheet!$C$2:$C$6759,0),)</f>
        <v>0</v>
      </c>
      <c r="Q38" s="11" cm="1">
        <f t="array" ref="Q38">INDEX(LatestMeasureDefSheet!$T$2:$T$6759,MATCH(E38,LatestMeasureDefSheet!$C$2:$C$6759,0),)</f>
        <v>0</v>
      </c>
      <c r="R38" s="11" cm="1">
        <f t="array" ref="R38">INDEX(LatestMeasureDefSheet!$U$2:$U$6759,MATCH(E38,LatestMeasureDefSheet!$C$2:$C$6759,0),)</f>
        <v>0</v>
      </c>
      <c r="S38" s="11" cm="1">
        <f t="array" ref="S38">INDEX(LatestMeasureDefSheet!$V$2:$V$6759,MATCH(E38,LatestMeasureDefSheet!$C$2:$C$6759,0),)</f>
        <v>0</v>
      </c>
      <c r="T38" s="11" t="str">
        <f t="shared" si="5"/>
        <v/>
      </c>
      <c r="U38" s="41"/>
      <c r="V38" s="41"/>
      <c r="W38" s="41"/>
      <c r="X38" s="38" t="str">
        <f t="shared" si="1"/>
        <v/>
      </c>
      <c r="Y38" s="38" t="str">
        <f t="shared" si="2"/>
        <v/>
      </c>
      <c r="Z38" s="38" t="str">
        <f t="shared" si="3"/>
        <v/>
      </c>
      <c r="AA38" s="13">
        <f t="shared" si="4"/>
        <v>0</v>
      </c>
      <c r="AB38" s="11"/>
    </row>
    <row r="39" spans="2:28" ht="15.75" x14ac:dyDescent="0.2">
      <c r="B39" s="7" t="s">
        <v>30</v>
      </c>
      <c r="C39" s="7" t="s">
        <v>30</v>
      </c>
      <c r="D39" s="7" t="s">
        <v>31</v>
      </c>
      <c r="E39" s="17" t="s">
        <v>127</v>
      </c>
      <c r="F39" s="18" t="s">
        <v>128</v>
      </c>
      <c r="G39" s="17" t="s">
        <v>129</v>
      </c>
      <c r="H39" s="9" cm="1">
        <f t="array" ref="H39">INDEX(LatestMeasureDefSheet!$AH$2:$AH$6759,MATCH(E39,LatestMeasureDefSheet!$C$2:$C$6759,0),)</f>
        <v>1</v>
      </c>
      <c r="I39" s="10" t="str" cm="1">
        <f t="array" ref="I39">INDEX(LatestMeasureDefSheet!$G$2:$G$6759,MATCH(E39,LatestMeasureDefSheet!$C$2:$C$6759,0),)</f>
        <v>Watts Removed</v>
      </c>
      <c r="J39" s="11" cm="1">
        <f t="array" ref="J39">INDEX(LatestMeasureDefSheet!$H$2:$H$6759,MATCH(E39,LatestMeasureDefSheet!$C$2:$C$6759,0),)</f>
        <v>8.76</v>
      </c>
      <c r="K39" s="11" cm="1">
        <f t="array" ref="K39">INDEX(LatestMeasureDefSheet!$I$2:$I$6759,MATCH(E39,LatestMeasureDefSheet!$C$2:$C$6759,0),)</f>
        <v>1E-3</v>
      </c>
      <c r="L39" s="11" cm="1">
        <f t="array" ref="L39">INDEX(LatestMeasureDefSheet!$L$2:$L$6759,MATCH(E39,LatestMeasureDefSheet!$C$2:$C$6759,0),)</f>
        <v>0</v>
      </c>
      <c r="M39" s="11" cm="1">
        <f t="array" ref="M39">INDEX(LatestMeasureDefSheet!$AJ$2:$AJ$6759,MATCH(E39,LatestMeasureDefSheet!$C$2:$C$6759,0),)</f>
        <v>6</v>
      </c>
      <c r="N39" s="12" t="str" cm="1">
        <f t="array" ref="N39">IF(INDEX(LatestMeasureDefSheet!$Q$2:$Q$6759,MATCH(E39,LatestMeasureDefSheet!$C$2:$C$6759,0),)="",INDEX(LatestMeasureDefSheet!$G$2:$G$6759,MATCH(E39,LatestMeasureDefSheet!$C$2:$C$6759,0),),INDEX(LatestMeasureDefSheet!$Q$2:$Q$6759,MATCH(E39,LatestMeasureDefSheet!$C$2:$C$6759,0),))</f>
        <v>Watts Removed</v>
      </c>
      <c r="O39" s="11" cm="1">
        <f t="array" ref="O39">INDEX(LatestMeasureDefSheet!$R$2:$R$6759,MATCH(E39,LatestMeasureDefSheet!$C$2:$C$6759,0),)</f>
        <v>0</v>
      </c>
      <c r="P39" s="11" cm="1">
        <f t="array" ref="P39">INDEX(LatestMeasureDefSheet!$S$2:$S$6759,MATCH(E39,LatestMeasureDefSheet!$C$2:$C$6759,0),)</f>
        <v>0</v>
      </c>
      <c r="Q39" s="11" cm="1">
        <f t="array" ref="Q39">INDEX(LatestMeasureDefSheet!$T$2:$T$6759,MATCH(E39,LatestMeasureDefSheet!$C$2:$C$6759,0),)</f>
        <v>0</v>
      </c>
      <c r="R39" s="11" cm="1">
        <f t="array" ref="R39">INDEX(LatestMeasureDefSheet!$U$2:$U$6759,MATCH(E39,LatestMeasureDefSheet!$C$2:$C$6759,0),)</f>
        <v>0</v>
      </c>
      <c r="S39" s="11" cm="1">
        <f t="array" ref="S39">INDEX(LatestMeasureDefSheet!$V$2:$V$6759,MATCH(E39,LatestMeasureDefSheet!$C$2:$C$6759,0),)</f>
        <v>0</v>
      </c>
      <c r="T39" s="11" t="str">
        <f t="shared" si="5"/>
        <v/>
      </c>
      <c r="U39" s="41"/>
      <c r="V39" s="41"/>
      <c r="W39" s="41"/>
      <c r="X39" s="38" t="str">
        <f t="shared" si="1"/>
        <v/>
      </c>
      <c r="Y39" s="38" t="str">
        <f t="shared" si="2"/>
        <v/>
      </c>
      <c r="Z39" s="38" t="str">
        <f t="shared" si="3"/>
        <v/>
      </c>
      <c r="AA39" s="13">
        <f t="shared" si="4"/>
        <v>0</v>
      </c>
      <c r="AB39" s="11"/>
    </row>
    <row r="40" spans="2:28" ht="15.75" x14ac:dyDescent="0.2">
      <c r="B40" s="7" t="s">
        <v>30</v>
      </c>
      <c r="C40" s="7" t="s">
        <v>30</v>
      </c>
      <c r="D40" s="7" t="s">
        <v>31</v>
      </c>
      <c r="E40" s="17" t="s">
        <v>130</v>
      </c>
      <c r="F40" s="18" t="s">
        <v>131</v>
      </c>
      <c r="G40" s="17" t="s">
        <v>132</v>
      </c>
      <c r="H40" s="9" cm="1">
        <f t="array" ref="H40">INDEX(LatestMeasureDefSheet!$AH$2:$AH$6759,MATCH(E40,LatestMeasureDefSheet!$C$2:$C$6759,0),)</f>
        <v>0.3</v>
      </c>
      <c r="I40" s="10" t="str" cm="1">
        <f t="array" ref="I40">INDEX(LatestMeasureDefSheet!$G$2:$G$6759,MATCH(E40,LatestMeasureDefSheet!$C$2:$C$6759,0),)</f>
        <v>Watts Removed</v>
      </c>
      <c r="J40" s="11" cm="1">
        <f t="array" ref="J40">INDEX(LatestMeasureDefSheet!$H$2:$H$6759,MATCH(E40,LatestMeasureDefSheet!$C$2:$C$6759,0),)</f>
        <v>2.669</v>
      </c>
      <c r="K40" s="11" cm="1">
        <f t="array" ref="K40">INDEX(LatestMeasureDefSheet!$I$2:$I$6759,MATCH(E40,LatestMeasureDefSheet!$C$2:$C$6759,0),)</f>
        <v>5.0000000000000001E-4</v>
      </c>
      <c r="L40" s="11" cm="1">
        <f t="array" ref="L40">INDEX(LatestMeasureDefSheet!$L$2:$L$6759,MATCH(E40,LatestMeasureDefSheet!$C$2:$C$6759,0),)</f>
        <v>0</v>
      </c>
      <c r="M40" s="11" cm="1">
        <f t="array" ref="M40">INDEX(LatestMeasureDefSheet!$AJ$2:$AJ$6759,MATCH(E40,LatestMeasureDefSheet!$C$2:$C$6759,0),)</f>
        <v>18</v>
      </c>
      <c r="N40" s="12" t="str" cm="1">
        <f t="array" ref="N40">IF(INDEX(LatestMeasureDefSheet!$Q$2:$Q$6759,MATCH(E40,LatestMeasureDefSheet!$C$2:$C$6759,0),)="",INDEX(LatestMeasureDefSheet!$G$2:$G$6759,MATCH(E40,LatestMeasureDefSheet!$C$2:$C$6759,0),),INDEX(LatestMeasureDefSheet!$Q$2:$Q$6759,MATCH(E40,LatestMeasureDefSheet!$C$2:$C$6759,0),))</f>
        <v>Watts Removed</v>
      </c>
      <c r="O40" s="11" cm="1">
        <f t="array" ref="O40">INDEX(LatestMeasureDefSheet!$R$2:$R$6759,MATCH(E40,LatestMeasureDefSheet!$C$2:$C$6759,0),)</f>
        <v>0</v>
      </c>
      <c r="P40" s="11" cm="1">
        <f t="array" ref="P40">INDEX(LatestMeasureDefSheet!$S$2:$S$6759,MATCH(E40,LatestMeasureDefSheet!$C$2:$C$6759,0),)</f>
        <v>0</v>
      </c>
      <c r="Q40" s="11" cm="1">
        <f t="array" ref="Q40">INDEX(LatestMeasureDefSheet!$T$2:$T$6759,MATCH(E40,LatestMeasureDefSheet!$C$2:$C$6759,0),)</f>
        <v>0</v>
      </c>
      <c r="R40" s="11" cm="1">
        <f t="array" ref="R40">INDEX(LatestMeasureDefSheet!$U$2:$U$6759,MATCH(E40,LatestMeasureDefSheet!$C$2:$C$6759,0),)</f>
        <v>0</v>
      </c>
      <c r="S40" s="11" cm="1">
        <f t="array" ref="S40">INDEX(LatestMeasureDefSheet!$V$2:$V$6759,MATCH(E40,LatestMeasureDefSheet!$C$2:$C$6759,0),)</f>
        <v>0</v>
      </c>
      <c r="T40" s="11" t="str">
        <f t="shared" si="5"/>
        <v/>
      </c>
      <c r="U40" s="41"/>
      <c r="V40" s="41"/>
      <c r="W40" s="41"/>
      <c r="X40" s="38" t="str">
        <f t="shared" si="1"/>
        <v/>
      </c>
      <c r="Y40" s="38" t="str">
        <f t="shared" si="2"/>
        <v/>
      </c>
      <c r="Z40" s="38" t="str">
        <f t="shared" si="3"/>
        <v/>
      </c>
      <c r="AA40" s="13">
        <f t="shared" si="4"/>
        <v>0</v>
      </c>
      <c r="AB40" s="11"/>
    </row>
    <row r="41" spans="2:28" ht="15.75" x14ac:dyDescent="0.2">
      <c r="B41" s="7" t="s">
        <v>30</v>
      </c>
      <c r="C41" s="7" t="s">
        <v>30</v>
      </c>
      <c r="D41" s="7" t="s">
        <v>31</v>
      </c>
      <c r="E41" s="5" t="s">
        <v>133</v>
      </c>
      <c r="F41" s="16" t="s">
        <v>134</v>
      </c>
      <c r="G41" s="5" t="s">
        <v>135</v>
      </c>
      <c r="H41" s="9" cm="1">
        <f t="array" ref="H41">INDEX(LatestMeasureDefSheet!$AH$2:$AH$6759,MATCH(E41,LatestMeasureDefSheet!$C$2:$C$6759,0),)</f>
        <v>0.5</v>
      </c>
      <c r="I41" s="10" t="str" cm="1">
        <f t="array" ref="I41">INDEX(LatestMeasureDefSheet!$G$2:$G$6759,MATCH(E41,LatestMeasureDefSheet!$C$2:$C$6759,0),)</f>
        <v>Watts Removed</v>
      </c>
      <c r="J41" s="11" cm="1">
        <f t="array" ref="J41">INDEX(LatestMeasureDefSheet!$H$2:$H$6759,MATCH(E41,LatestMeasureDefSheet!$C$2:$C$6759,0),)</f>
        <v>8.76</v>
      </c>
      <c r="K41" s="11" cm="1">
        <f t="array" ref="K41">INDEX(LatestMeasureDefSheet!$I$2:$I$6759,MATCH(E41,LatestMeasureDefSheet!$C$2:$C$6759,0),)</f>
        <v>0</v>
      </c>
      <c r="L41" s="11" cm="1">
        <f t="array" ref="L41">INDEX(LatestMeasureDefSheet!$L$2:$L$6759,MATCH(E41,LatestMeasureDefSheet!$C$2:$C$6759,0),)</f>
        <v>0</v>
      </c>
      <c r="M41" s="11" cm="1">
        <f t="array" ref="M41">INDEX(LatestMeasureDefSheet!$AJ$2:$AJ$6759,MATCH(E41,LatestMeasureDefSheet!$C$2:$C$6759,0),)</f>
        <v>6</v>
      </c>
      <c r="N41" s="12" t="str" cm="1">
        <f t="array" ref="N41">IF(INDEX(LatestMeasureDefSheet!$Q$2:$Q$6759,MATCH(E41,LatestMeasureDefSheet!$C$2:$C$6759,0),)="",INDEX(LatestMeasureDefSheet!$G$2:$G$6759,MATCH(E41,LatestMeasureDefSheet!$C$2:$C$6759,0),),INDEX(LatestMeasureDefSheet!$Q$2:$Q$6759,MATCH(E41,LatestMeasureDefSheet!$C$2:$C$6759,0),))</f>
        <v>Watts Removed</v>
      </c>
      <c r="O41" s="11" cm="1">
        <f t="array" ref="O41">INDEX(LatestMeasureDefSheet!$R$2:$R$6759,MATCH(E41,LatestMeasureDefSheet!$C$2:$C$6759,0),)</f>
        <v>0</v>
      </c>
      <c r="P41" s="11" cm="1">
        <f t="array" ref="P41">INDEX(LatestMeasureDefSheet!$S$2:$S$6759,MATCH(E41,LatestMeasureDefSheet!$C$2:$C$6759,0),)</f>
        <v>0</v>
      </c>
      <c r="Q41" s="11" cm="1">
        <f t="array" ref="Q41">INDEX(LatestMeasureDefSheet!$T$2:$T$6759,MATCH(E41,LatestMeasureDefSheet!$C$2:$C$6759,0),)</f>
        <v>0</v>
      </c>
      <c r="R41" s="11" cm="1">
        <f t="array" ref="R41">INDEX(LatestMeasureDefSheet!$U$2:$U$6759,MATCH(E41,LatestMeasureDefSheet!$C$2:$C$6759,0),)</f>
        <v>0</v>
      </c>
      <c r="S41" s="11" cm="1">
        <f t="array" ref="S41">INDEX(LatestMeasureDefSheet!$V$2:$V$6759,MATCH(E41,LatestMeasureDefSheet!$C$2:$C$6759,0),)</f>
        <v>0</v>
      </c>
      <c r="T41" s="11" t="str">
        <f t="shared" si="5"/>
        <v/>
      </c>
      <c r="U41" s="41"/>
      <c r="V41" s="41"/>
      <c r="W41" s="41"/>
      <c r="X41" s="38" t="str">
        <f t="shared" si="1"/>
        <v/>
      </c>
      <c r="Y41" s="38" t="str">
        <f t="shared" si="2"/>
        <v/>
      </c>
      <c r="Z41" s="38" t="str">
        <f t="shared" si="3"/>
        <v/>
      </c>
      <c r="AA41" s="13">
        <f t="shared" si="4"/>
        <v>0</v>
      </c>
      <c r="AB41" s="11"/>
    </row>
    <row r="42" spans="2:28" ht="15.75" x14ac:dyDescent="0.2">
      <c r="B42" s="7" t="s">
        <v>30</v>
      </c>
      <c r="C42" s="7" t="s">
        <v>30</v>
      </c>
      <c r="D42" s="7" t="s">
        <v>31</v>
      </c>
      <c r="E42" s="5" t="s">
        <v>136</v>
      </c>
      <c r="F42" s="16" t="s">
        <v>137</v>
      </c>
      <c r="G42" s="5" t="s">
        <v>138</v>
      </c>
      <c r="H42" s="9" cm="1">
        <f t="array" ref="H42">INDEX(LatestMeasureDefSheet!$AH$2:$AH$6759,MATCH(E42,LatestMeasureDefSheet!$C$2:$C$6759,0),)</f>
        <v>0.25</v>
      </c>
      <c r="I42" s="10" t="str" cm="1">
        <f t="array" ref="I42">INDEX(LatestMeasureDefSheet!$G$2:$G$6759,MATCH(E42,LatestMeasureDefSheet!$C$2:$C$6759,0),)</f>
        <v>Watts Removed</v>
      </c>
      <c r="J42" s="11" cm="1">
        <f t="array" ref="J42">INDEX(LatestMeasureDefSheet!$H$2:$H$6759,MATCH(E42,LatestMeasureDefSheet!$C$2:$C$6759,0),)</f>
        <v>2.669</v>
      </c>
      <c r="K42" s="11" cm="1">
        <f t="array" ref="K42">INDEX(LatestMeasureDefSheet!$I$2:$I$6759,MATCH(E42,LatestMeasureDefSheet!$C$2:$C$6759,0),)</f>
        <v>2.9999999999999997E-4</v>
      </c>
      <c r="L42" s="11" cm="1">
        <f t="array" ref="L42">INDEX(LatestMeasureDefSheet!$L$2:$L$6759,MATCH(E42,LatestMeasureDefSheet!$C$2:$C$6759,0),)</f>
        <v>0</v>
      </c>
      <c r="M42" s="11" cm="1">
        <f t="array" ref="M42">INDEX(LatestMeasureDefSheet!$AJ$2:$AJ$6759,MATCH(E42,LatestMeasureDefSheet!$C$2:$C$6759,0),)</f>
        <v>13</v>
      </c>
      <c r="N42" s="12" t="str" cm="1">
        <f t="array" ref="N42">IF(INDEX(LatestMeasureDefSheet!$Q$2:$Q$6759,MATCH(E42,LatestMeasureDefSheet!$C$2:$C$6759,0),)="",INDEX(LatestMeasureDefSheet!$G$2:$G$6759,MATCH(E42,LatestMeasureDefSheet!$C$2:$C$6759,0),),INDEX(LatestMeasureDefSheet!$Q$2:$Q$6759,MATCH(E42,LatestMeasureDefSheet!$C$2:$C$6759,0),))</f>
        <v>Watts Removed</v>
      </c>
      <c r="O42" s="11" cm="1">
        <f t="array" ref="O42">INDEX(LatestMeasureDefSheet!$R$2:$R$6759,MATCH(E42,LatestMeasureDefSheet!$C$2:$C$6759,0),)</f>
        <v>0</v>
      </c>
      <c r="P42" s="11" cm="1">
        <f t="array" ref="P42">INDEX(LatestMeasureDefSheet!$S$2:$S$6759,MATCH(E42,LatestMeasureDefSheet!$C$2:$C$6759,0),)</f>
        <v>0</v>
      </c>
      <c r="Q42" s="11" cm="1">
        <f t="array" ref="Q42">INDEX(LatestMeasureDefSheet!$T$2:$T$6759,MATCH(E42,LatestMeasureDefSheet!$C$2:$C$6759,0),)</f>
        <v>0</v>
      </c>
      <c r="R42" s="11" cm="1">
        <f t="array" ref="R42">INDEX(LatestMeasureDefSheet!$U$2:$U$6759,MATCH(E42,LatestMeasureDefSheet!$C$2:$C$6759,0),)</f>
        <v>0</v>
      </c>
      <c r="S42" s="11" cm="1">
        <f t="array" ref="S42">INDEX(LatestMeasureDefSheet!$V$2:$V$6759,MATCH(E42,LatestMeasureDefSheet!$C$2:$C$6759,0),)</f>
        <v>0</v>
      </c>
      <c r="T42" s="11" t="str">
        <f t="shared" si="5"/>
        <v/>
      </c>
      <c r="U42" s="41"/>
      <c r="V42" s="41"/>
      <c r="W42" s="41"/>
      <c r="X42" s="38" t="str">
        <f t="shared" si="1"/>
        <v/>
      </c>
      <c r="Y42" s="38" t="str">
        <f t="shared" si="2"/>
        <v/>
      </c>
      <c r="Z42" s="38" t="str">
        <f t="shared" si="3"/>
        <v/>
      </c>
      <c r="AA42" s="13">
        <f t="shared" si="4"/>
        <v>0</v>
      </c>
      <c r="AB42" s="11"/>
    </row>
    <row r="43" spans="2:28" ht="15.75" x14ac:dyDescent="0.2">
      <c r="B43" s="7" t="s">
        <v>30</v>
      </c>
      <c r="C43" s="7" t="s">
        <v>30</v>
      </c>
      <c r="D43" s="7" t="s">
        <v>31</v>
      </c>
      <c r="E43" s="5" t="s">
        <v>139</v>
      </c>
      <c r="F43" s="16" t="s">
        <v>140</v>
      </c>
      <c r="G43" s="5" t="s">
        <v>141</v>
      </c>
      <c r="H43" s="9" cm="1">
        <f t="array" ref="H43">INDEX(LatestMeasureDefSheet!$AH$2:$AH$6759,MATCH(E43,LatestMeasureDefSheet!$C$2:$C$6759,0),)</f>
        <v>8</v>
      </c>
      <c r="I43" s="10" t="str" cm="1">
        <f t="array" ref="I43">INDEX(LatestMeasureDefSheet!$G$2:$G$6759,MATCH(E43,LatestMeasureDefSheet!$C$2:$C$6759,0),)</f>
        <v>Units</v>
      </c>
      <c r="J43" s="11" cm="1">
        <f t="array" ref="J43">INDEX(LatestMeasureDefSheet!$H$2:$H$6759,MATCH(E43,LatestMeasureDefSheet!$C$2:$C$6759,0),)</f>
        <v>141.5</v>
      </c>
      <c r="K43" s="11" cm="1">
        <f t="array" ref="K43">INDEX(LatestMeasureDefSheet!$I$2:$I$6759,MATCH(E43,LatestMeasureDefSheet!$C$2:$C$6759,0),)</f>
        <v>1.7100000000000001E-2</v>
      </c>
      <c r="L43" s="11" cm="1">
        <f t="array" ref="L43">INDEX(LatestMeasureDefSheet!$L$2:$L$6759,MATCH(E43,LatestMeasureDefSheet!$C$2:$C$6759,0),)</f>
        <v>0</v>
      </c>
      <c r="M43" s="11" cm="1">
        <f t="array" ref="M43">INDEX(LatestMeasureDefSheet!$AJ$2:$AJ$6759,MATCH(E43,LatestMeasureDefSheet!$C$2:$C$6759,0),)</f>
        <v>1</v>
      </c>
      <c r="N43" s="12" t="str" cm="1">
        <f t="array" ref="N43">IF(INDEX(LatestMeasureDefSheet!$Q$2:$Q$6759,MATCH(E43,LatestMeasureDefSheet!$C$2:$C$6759,0),)="",INDEX(LatestMeasureDefSheet!$G$2:$G$6759,MATCH(E43,LatestMeasureDefSheet!$C$2:$C$6759,0),),INDEX(LatestMeasureDefSheet!$Q$2:$Q$6759,MATCH(E43,LatestMeasureDefSheet!$C$2:$C$6759,0),))</f>
        <v>Units</v>
      </c>
      <c r="O43" s="11" cm="1">
        <f t="array" ref="O43">INDEX(LatestMeasureDefSheet!$R$2:$R$6759,MATCH(E43,LatestMeasureDefSheet!$C$2:$C$6759,0),)</f>
        <v>0</v>
      </c>
      <c r="P43" s="11" cm="1">
        <f t="array" ref="P43">INDEX(LatestMeasureDefSheet!$S$2:$S$6759,MATCH(E43,LatestMeasureDefSheet!$C$2:$C$6759,0),)</f>
        <v>0</v>
      </c>
      <c r="Q43" s="11" cm="1">
        <f t="array" ref="Q43">INDEX(LatestMeasureDefSheet!$T$2:$T$6759,MATCH(E43,LatestMeasureDefSheet!$C$2:$C$6759,0),)</f>
        <v>0</v>
      </c>
      <c r="R43" s="11" cm="1">
        <f t="array" ref="R43">INDEX(LatestMeasureDefSheet!$U$2:$U$6759,MATCH(E43,LatestMeasureDefSheet!$C$2:$C$6759,0),)</f>
        <v>0</v>
      </c>
      <c r="S43" s="11" cm="1">
        <f t="array" ref="S43">INDEX(LatestMeasureDefSheet!$V$2:$V$6759,MATCH(E43,LatestMeasureDefSheet!$C$2:$C$6759,0),)</f>
        <v>0</v>
      </c>
      <c r="T43" s="11" t="str">
        <f t="shared" si="5"/>
        <v/>
      </c>
      <c r="U43" s="41"/>
      <c r="V43" s="41"/>
      <c r="W43" s="41"/>
      <c r="X43" s="38" t="str">
        <f t="shared" si="1"/>
        <v/>
      </c>
      <c r="Y43" s="38" t="str">
        <f t="shared" si="2"/>
        <v/>
      </c>
      <c r="Z43" s="38" t="str">
        <f t="shared" si="3"/>
        <v/>
      </c>
      <c r="AA43" s="13">
        <f t="shared" si="4"/>
        <v>0</v>
      </c>
      <c r="AB43" s="11"/>
    </row>
    <row r="44" spans="2:28" ht="15.75" x14ac:dyDescent="0.2">
      <c r="B44" s="7" t="s">
        <v>30</v>
      </c>
      <c r="C44" s="7" t="s">
        <v>30</v>
      </c>
      <c r="D44" s="7" t="s">
        <v>142</v>
      </c>
      <c r="E44" s="5" t="s">
        <v>143</v>
      </c>
      <c r="F44" s="16" t="s">
        <v>144</v>
      </c>
      <c r="G44" s="5" t="s">
        <v>145</v>
      </c>
      <c r="H44" s="9" cm="1">
        <f t="array" ref="H44">INDEX(LatestMeasureDefSheet!$AH$2:$AH$6759,MATCH(E44,LatestMeasureDefSheet!$C$2:$C$6759,0),)</f>
        <v>0.09</v>
      </c>
      <c r="I44" s="10" t="str" cm="1">
        <f t="array" ref="I44">INDEX(LatestMeasureDefSheet!$G$2:$G$6759,MATCH(E44,LatestMeasureDefSheet!$C$2:$C$6759,0),)</f>
        <v>kWh</v>
      </c>
      <c r="J44" s="11" cm="1">
        <f t="array" ref="J44">INDEX(LatestMeasureDefSheet!$H$2:$H$6759,MATCH(E44,LatestMeasureDefSheet!$C$2:$C$6759,0),)</f>
        <v>0</v>
      </c>
      <c r="K44" s="11" cm="1">
        <f t="array" ref="K44">INDEX(LatestMeasureDefSheet!$I$2:$I$6759,MATCH(E44,LatestMeasureDefSheet!$C$2:$C$6759,0),)</f>
        <v>0</v>
      </c>
      <c r="L44" s="11" cm="1">
        <f t="array" ref="L44">INDEX(LatestMeasureDefSheet!$L$2:$L$6759,MATCH(E44,LatestMeasureDefSheet!$C$2:$C$6759,0),)</f>
        <v>0</v>
      </c>
      <c r="M44" s="11" cm="1">
        <f t="array" ref="M44">INDEX(LatestMeasureDefSheet!$AJ$2:$AJ$6759,MATCH(E44,LatestMeasureDefSheet!$C$2:$C$6759,0),)</f>
        <v>0</v>
      </c>
      <c r="N44" s="12" t="str" cm="1">
        <f t="array" ref="N44">IF(INDEX(LatestMeasureDefSheet!$Q$2:$Q$6759,MATCH(E44,LatestMeasureDefSheet!$C$2:$C$6759,0),)="",INDEX(LatestMeasureDefSheet!$G$2:$G$6759,MATCH(E44,LatestMeasureDefSheet!$C$2:$C$6759,0),),INDEX(LatestMeasureDefSheet!$Q$2:$Q$6759,MATCH(E44,LatestMeasureDefSheet!$C$2:$C$6759,0),))</f>
        <v>kWh</v>
      </c>
      <c r="O44" s="11" cm="1">
        <f t="array" ref="O44">INDEX(LatestMeasureDefSheet!$R$2:$R$6759,MATCH(E44,LatestMeasureDefSheet!$C$2:$C$6759,0),)</f>
        <v>0</v>
      </c>
      <c r="P44" s="11" cm="1">
        <f t="array" ref="P44">INDEX(LatestMeasureDefSheet!$S$2:$S$6759,MATCH(E44,LatestMeasureDefSheet!$C$2:$C$6759,0),)</f>
        <v>0</v>
      </c>
      <c r="Q44" s="11" cm="1">
        <f t="array" ref="Q44">INDEX(LatestMeasureDefSheet!$T$2:$T$6759,MATCH(E44,LatestMeasureDefSheet!$C$2:$C$6759,0),)</f>
        <v>0</v>
      </c>
      <c r="R44" s="11" cm="1">
        <f t="array" ref="R44">INDEX(LatestMeasureDefSheet!$U$2:$U$6759,MATCH(E44,LatestMeasureDefSheet!$C$2:$C$6759,0),)</f>
        <v>0</v>
      </c>
      <c r="S44" s="11" cm="1">
        <f t="array" ref="S44">INDEX(LatestMeasureDefSheet!$V$2:$V$6759,MATCH(E44,LatestMeasureDefSheet!$C$2:$C$6759,0),)</f>
        <v>0</v>
      </c>
      <c r="T44" s="11" t="str">
        <f t="shared" si="5"/>
        <v/>
      </c>
      <c r="U44" s="41"/>
      <c r="V44" s="41"/>
      <c r="W44" s="41"/>
      <c r="X44" s="38" t="str">
        <f t="shared" si="1"/>
        <v/>
      </c>
      <c r="Y44" s="38" t="str">
        <f t="shared" si="2"/>
        <v/>
      </c>
      <c r="Z44" s="38" t="str">
        <f t="shared" si="3"/>
        <v/>
      </c>
      <c r="AA44" s="13">
        <f t="shared" si="4"/>
        <v>0</v>
      </c>
      <c r="AB44" s="11"/>
    </row>
    <row r="45" spans="2:28" ht="15.75" x14ac:dyDescent="0.2">
      <c r="B45" s="7" t="s">
        <v>30</v>
      </c>
      <c r="C45" s="7" t="s">
        <v>30</v>
      </c>
      <c r="D45" s="7" t="s">
        <v>142</v>
      </c>
      <c r="E45" s="5" t="s">
        <v>146</v>
      </c>
      <c r="F45" s="16" t="s">
        <v>147</v>
      </c>
      <c r="G45" s="5" t="s">
        <v>148</v>
      </c>
      <c r="H45" s="9" cm="1">
        <f t="array" ref="H45">INDEX(LatestMeasureDefSheet!$AH$2:$AH$6759,MATCH(E45,LatestMeasureDefSheet!$C$2:$C$6759,0),)</f>
        <v>0.05</v>
      </c>
      <c r="I45" s="10" t="str" cm="1">
        <f t="array" ref="I45">INDEX(LatestMeasureDefSheet!$G$2:$G$6759,MATCH(E45,LatestMeasureDefSheet!$C$2:$C$6759,0),)</f>
        <v>kWh</v>
      </c>
      <c r="J45" s="11" cm="1">
        <f t="array" ref="J45">INDEX(LatestMeasureDefSheet!$H$2:$H$6759,MATCH(E45,LatestMeasureDefSheet!$C$2:$C$6759,0),)</f>
        <v>0</v>
      </c>
      <c r="K45" s="11" cm="1">
        <f t="array" ref="K45">INDEX(LatestMeasureDefSheet!$I$2:$I$6759,MATCH(E45,LatestMeasureDefSheet!$C$2:$C$6759,0),)</f>
        <v>0</v>
      </c>
      <c r="L45" s="11" cm="1">
        <f t="array" ref="L45">INDEX(LatestMeasureDefSheet!$L$2:$L$6759,MATCH(E45,LatestMeasureDefSheet!$C$2:$C$6759,0),)</f>
        <v>0</v>
      </c>
      <c r="M45" s="11" cm="1">
        <f t="array" ref="M45">INDEX(LatestMeasureDefSheet!$AJ$2:$AJ$6759,MATCH(E45,LatestMeasureDefSheet!$C$2:$C$6759,0),)</f>
        <v>0</v>
      </c>
      <c r="N45" s="12" t="str" cm="1">
        <f t="array" ref="N45">IF(INDEX(LatestMeasureDefSheet!$Q$2:$Q$6759,MATCH(E45,LatestMeasureDefSheet!$C$2:$C$6759,0),)="",INDEX(LatestMeasureDefSheet!$G$2:$G$6759,MATCH(E45,LatestMeasureDefSheet!$C$2:$C$6759,0),),INDEX(LatestMeasureDefSheet!$Q$2:$Q$6759,MATCH(E45,LatestMeasureDefSheet!$C$2:$C$6759,0),))</f>
        <v>kWh</v>
      </c>
      <c r="O45" s="11" cm="1">
        <f t="array" ref="O45">INDEX(LatestMeasureDefSheet!$R$2:$R$6759,MATCH(E45,LatestMeasureDefSheet!$C$2:$C$6759,0),)</f>
        <v>0</v>
      </c>
      <c r="P45" s="11" cm="1">
        <f t="array" ref="P45">INDEX(LatestMeasureDefSheet!$S$2:$S$6759,MATCH(E45,LatestMeasureDefSheet!$C$2:$C$6759,0),)</f>
        <v>0</v>
      </c>
      <c r="Q45" s="11" cm="1">
        <f t="array" ref="Q45">INDEX(LatestMeasureDefSheet!$T$2:$T$6759,MATCH(E45,LatestMeasureDefSheet!$C$2:$C$6759,0),)</f>
        <v>0</v>
      </c>
      <c r="R45" s="11" cm="1">
        <f t="array" ref="R45">INDEX(LatestMeasureDefSheet!$U$2:$U$6759,MATCH(E45,LatestMeasureDefSheet!$C$2:$C$6759,0),)</f>
        <v>0</v>
      </c>
      <c r="S45" s="11" cm="1">
        <f t="array" ref="S45">INDEX(LatestMeasureDefSheet!$V$2:$V$6759,MATCH(E45,LatestMeasureDefSheet!$C$2:$C$6759,0),)</f>
        <v>0</v>
      </c>
      <c r="T45" s="11" t="str">
        <f t="shared" si="5"/>
        <v/>
      </c>
      <c r="U45" s="41"/>
      <c r="V45" s="41"/>
      <c r="W45" s="41"/>
      <c r="X45" s="38" t="str">
        <f t="shared" si="1"/>
        <v/>
      </c>
      <c r="Y45" s="38" t="str">
        <f t="shared" si="2"/>
        <v/>
      </c>
      <c r="Z45" s="38" t="str">
        <f t="shared" si="3"/>
        <v/>
      </c>
      <c r="AA45" s="13">
        <f t="shared" si="4"/>
        <v>0</v>
      </c>
      <c r="AB45" s="11"/>
    </row>
    <row r="46" spans="2:28" ht="15.75" x14ac:dyDescent="0.2">
      <c r="B46" s="7" t="s">
        <v>30</v>
      </c>
      <c r="C46" s="7" t="s">
        <v>30</v>
      </c>
      <c r="D46" s="7" t="s">
        <v>149</v>
      </c>
      <c r="E46" s="5" t="s">
        <v>150</v>
      </c>
      <c r="F46" s="16" t="s">
        <v>151</v>
      </c>
      <c r="G46" s="5" t="s">
        <v>152</v>
      </c>
      <c r="H46" s="9" cm="1">
        <f t="array" ref="H46">INDEX(LatestMeasureDefSheet!$AH$2:$AH$6759,MATCH(E46,LatestMeasureDefSheet!$C$2:$C$6759,0),)</f>
        <v>0.3</v>
      </c>
      <c r="I46" s="10" t="str" cm="1">
        <f t="array" ref="I46">INDEX(LatestMeasureDefSheet!$G$2:$G$6759,MATCH(E46,LatestMeasureDefSheet!$C$2:$C$6759,0),)</f>
        <v>Watts Removed</v>
      </c>
      <c r="J46" s="11" cm="1">
        <f t="array" ref="J46">INDEX(LatestMeasureDefSheet!$H$2:$H$6759,MATCH(E46,LatestMeasureDefSheet!$C$2:$C$6759,0),)</f>
        <v>2.669</v>
      </c>
      <c r="K46" s="11" cm="1">
        <f t="array" ref="K46">INDEX(LatestMeasureDefSheet!$I$2:$I$6759,MATCH(E46,LatestMeasureDefSheet!$C$2:$C$6759,0),)</f>
        <v>4.0000000000000002E-4</v>
      </c>
      <c r="L46" s="11" cm="1">
        <f t="array" ref="L46">INDEX(LatestMeasureDefSheet!$L$2:$L$6759,MATCH(E46,LatestMeasureDefSheet!$C$2:$C$6759,0),)</f>
        <v>0</v>
      </c>
      <c r="M46" s="11" cm="1">
        <f t="array" ref="M46">INDEX(LatestMeasureDefSheet!$AJ$2:$AJ$6759,MATCH(E46,LatestMeasureDefSheet!$C$2:$C$6759,0),)</f>
        <v>15</v>
      </c>
      <c r="N46" s="12" t="str" cm="1">
        <f t="array" ref="N46">IF(INDEX(LatestMeasureDefSheet!$Q$2:$Q$6759,MATCH(E46,LatestMeasureDefSheet!$C$2:$C$6759,0),)="",INDEX(LatestMeasureDefSheet!$G$2:$G$6759,MATCH(E46,LatestMeasureDefSheet!$C$2:$C$6759,0),),INDEX(LatestMeasureDefSheet!$Q$2:$Q$6759,MATCH(E46,LatestMeasureDefSheet!$C$2:$C$6759,0),))</f>
        <v>Watts Removed</v>
      </c>
      <c r="O46" s="11" cm="1">
        <f t="array" ref="O46">INDEX(LatestMeasureDefSheet!$R$2:$R$6759,MATCH(E46,LatestMeasureDefSheet!$C$2:$C$6759,0),)</f>
        <v>0</v>
      </c>
      <c r="P46" s="11" cm="1">
        <f t="array" ref="P46">INDEX(LatestMeasureDefSheet!$S$2:$S$6759,MATCH(E46,LatestMeasureDefSheet!$C$2:$C$6759,0),)</f>
        <v>0</v>
      </c>
      <c r="Q46" s="11" cm="1">
        <f t="array" ref="Q46">INDEX(LatestMeasureDefSheet!$T$2:$T$6759,MATCH(E46,LatestMeasureDefSheet!$C$2:$C$6759,0),)</f>
        <v>0</v>
      </c>
      <c r="R46" s="11" cm="1">
        <f t="array" ref="R46">INDEX(LatestMeasureDefSheet!$U$2:$U$6759,MATCH(E46,LatestMeasureDefSheet!$C$2:$C$6759,0),)</f>
        <v>0</v>
      </c>
      <c r="S46" s="11" cm="1">
        <f t="array" ref="S46">INDEX(LatestMeasureDefSheet!$V$2:$V$6759,MATCH(E46,LatestMeasureDefSheet!$C$2:$C$6759,0),)</f>
        <v>0</v>
      </c>
      <c r="T46" s="11" t="str">
        <f t="shared" si="5"/>
        <v/>
      </c>
      <c r="U46" s="41"/>
      <c r="V46" s="41"/>
      <c r="W46" s="41"/>
      <c r="X46" s="38" t="str">
        <f t="shared" si="1"/>
        <v/>
      </c>
      <c r="Y46" s="38" t="str">
        <f t="shared" si="2"/>
        <v/>
      </c>
      <c r="Z46" s="38" t="str">
        <f t="shared" si="3"/>
        <v/>
      </c>
      <c r="AA46" s="13">
        <f t="shared" si="4"/>
        <v>0</v>
      </c>
      <c r="AB46" s="11"/>
    </row>
    <row r="47" spans="2:28" ht="15.75" x14ac:dyDescent="0.2">
      <c r="B47" s="7" t="s">
        <v>30</v>
      </c>
      <c r="C47" s="7" t="s">
        <v>30</v>
      </c>
      <c r="D47" s="7" t="s">
        <v>149</v>
      </c>
      <c r="E47" s="5" t="s">
        <v>153</v>
      </c>
      <c r="F47" s="16" t="s">
        <v>154</v>
      </c>
      <c r="G47" s="5" t="s">
        <v>155</v>
      </c>
      <c r="H47" s="9" cm="1">
        <f t="array" ref="H47">INDEX(LatestMeasureDefSheet!$AH$2:$AH$6759,MATCH(E47,LatestMeasureDefSheet!$C$2:$C$6759,0),)</f>
        <v>0.45</v>
      </c>
      <c r="I47" s="10" t="str" cm="1">
        <f t="array" ref="I47">INDEX(LatestMeasureDefSheet!$G$2:$G$6759,MATCH(E47,LatestMeasureDefSheet!$C$2:$C$6759,0),)</f>
        <v>Watts Removed</v>
      </c>
      <c r="J47" s="11" cm="1">
        <f t="array" ref="J47">INDEX(LatestMeasureDefSheet!$H$2:$H$6759,MATCH(E47,LatestMeasureDefSheet!$C$2:$C$6759,0),)</f>
        <v>4.319</v>
      </c>
      <c r="K47" s="11" cm="1">
        <f t="array" ref="K47">INDEX(LatestMeasureDefSheet!$I$2:$I$6759,MATCH(E47,LatestMeasureDefSheet!$C$2:$C$6759,0),)</f>
        <v>1E-4</v>
      </c>
      <c r="L47" s="11" cm="1">
        <f t="array" ref="L47">INDEX(LatestMeasureDefSheet!$L$2:$L$6759,MATCH(E47,LatestMeasureDefSheet!$C$2:$C$6759,0),)</f>
        <v>0</v>
      </c>
      <c r="M47" s="11" cm="1">
        <f t="array" ref="M47">INDEX(LatestMeasureDefSheet!$AJ$2:$AJ$6759,MATCH(E47,LatestMeasureDefSheet!$C$2:$C$6759,0),)</f>
        <v>12</v>
      </c>
      <c r="N47" s="12" t="str" cm="1">
        <f t="array" ref="N47">IF(INDEX(LatestMeasureDefSheet!$Q$2:$Q$6759,MATCH(E47,LatestMeasureDefSheet!$C$2:$C$6759,0),)="",INDEX(LatestMeasureDefSheet!$G$2:$G$6759,MATCH(E47,LatestMeasureDefSheet!$C$2:$C$6759,0),),INDEX(LatestMeasureDefSheet!$Q$2:$Q$6759,MATCH(E47,LatestMeasureDefSheet!$C$2:$C$6759,0),))</f>
        <v>Watts Removed</v>
      </c>
      <c r="O47" s="11" cm="1">
        <f t="array" ref="O47">INDEX(LatestMeasureDefSheet!$R$2:$R$6759,MATCH(E47,LatestMeasureDefSheet!$C$2:$C$6759,0),)</f>
        <v>0</v>
      </c>
      <c r="P47" s="11" cm="1">
        <f t="array" ref="P47">INDEX(LatestMeasureDefSheet!$S$2:$S$6759,MATCH(E47,LatestMeasureDefSheet!$C$2:$C$6759,0),)</f>
        <v>0</v>
      </c>
      <c r="Q47" s="11" cm="1">
        <f t="array" ref="Q47">INDEX(LatestMeasureDefSheet!$T$2:$T$6759,MATCH(E47,LatestMeasureDefSheet!$C$2:$C$6759,0),)</f>
        <v>0</v>
      </c>
      <c r="R47" s="11" cm="1">
        <f t="array" ref="R47">INDEX(LatestMeasureDefSheet!$U$2:$U$6759,MATCH(E47,LatestMeasureDefSheet!$C$2:$C$6759,0),)</f>
        <v>0</v>
      </c>
      <c r="S47" s="11" cm="1">
        <f t="array" ref="S47">INDEX(LatestMeasureDefSheet!$V$2:$V$6759,MATCH(E47,LatestMeasureDefSheet!$C$2:$C$6759,0),)</f>
        <v>0</v>
      </c>
      <c r="T47" s="11" t="str">
        <f t="shared" si="5"/>
        <v/>
      </c>
      <c r="U47" s="41"/>
      <c r="V47" s="41"/>
      <c r="W47" s="41"/>
      <c r="X47" s="38" t="str">
        <f t="shared" si="1"/>
        <v/>
      </c>
      <c r="Y47" s="38" t="str">
        <f t="shared" si="2"/>
        <v/>
      </c>
      <c r="Z47" s="38" t="str">
        <f t="shared" si="3"/>
        <v/>
      </c>
      <c r="AA47" s="13">
        <f t="shared" si="4"/>
        <v>0</v>
      </c>
      <c r="AB47" s="11"/>
    </row>
    <row r="48" spans="2:28" ht="15.75" x14ac:dyDescent="0.2">
      <c r="B48" s="7" t="s">
        <v>30</v>
      </c>
      <c r="C48" s="7" t="s">
        <v>30</v>
      </c>
      <c r="D48" s="7" t="s">
        <v>149</v>
      </c>
      <c r="E48" s="5" t="s">
        <v>156</v>
      </c>
      <c r="F48" s="16" t="s">
        <v>157</v>
      </c>
      <c r="G48" s="5" t="s">
        <v>158</v>
      </c>
      <c r="H48" s="9" cm="1">
        <f t="array" ref="H48">INDEX(LatestMeasureDefSheet!$AH$2:$AH$6759,MATCH(E48,LatestMeasureDefSheet!$C$2:$C$6759,0),)</f>
        <v>0.8</v>
      </c>
      <c r="I48" s="10" t="str" cm="1">
        <f t="array" ref="I48">INDEX(LatestMeasureDefSheet!$G$2:$G$6759,MATCH(E48,LatestMeasureDefSheet!$C$2:$C$6759,0),)</f>
        <v>Watts Removed</v>
      </c>
      <c r="J48" s="11" cm="1">
        <f t="array" ref="J48">INDEX(LatestMeasureDefSheet!$H$2:$H$6759,MATCH(E48,LatestMeasureDefSheet!$C$2:$C$6759,0),)</f>
        <v>8.76</v>
      </c>
      <c r="K48" s="11" cm="1">
        <f t="array" ref="K48">INDEX(LatestMeasureDefSheet!$I$2:$I$6759,MATCH(E48,LatestMeasureDefSheet!$C$2:$C$6759,0),)</f>
        <v>8.9999999999999998E-4</v>
      </c>
      <c r="L48" s="11" cm="1">
        <f t="array" ref="L48">INDEX(LatestMeasureDefSheet!$L$2:$L$6759,MATCH(E48,LatestMeasureDefSheet!$C$2:$C$6759,0),)</f>
        <v>0</v>
      </c>
      <c r="M48" s="11" cm="1">
        <f t="array" ref="M48">INDEX(LatestMeasureDefSheet!$AJ$2:$AJ$6759,MATCH(E48,LatestMeasureDefSheet!$C$2:$C$6759,0),)</f>
        <v>12</v>
      </c>
      <c r="N48" s="12" t="str" cm="1">
        <f t="array" ref="N48">IF(INDEX(LatestMeasureDefSheet!$Q$2:$Q$6759,MATCH(E48,LatestMeasureDefSheet!$C$2:$C$6759,0),)="",INDEX(LatestMeasureDefSheet!$G$2:$G$6759,MATCH(E48,LatestMeasureDefSheet!$C$2:$C$6759,0),),INDEX(LatestMeasureDefSheet!$Q$2:$Q$6759,MATCH(E48,LatestMeasureDefSheet!$C$2:$C$6759,0),))</f>
        <v>Watts Removed</v>
      </c>
      <c r="O48" s="11" cm="1">
        <f t="array" ref="O48">INDEX(LatestMeasureDefSheet!$R$2:$R$6759,MATCH(E48,LatestMeasureDefSheet!$C$2:$C$6759,0),)</f>
        <v>0</v>
      </c>
      <c r="P48" s="11" cm="1">
        <f t="array" ref="P48">INDEX(LatestMeasureDefSheet!$S$2:$S$6759,MATCH(E48,LatestMeasureDefSheet!$C$2:$C$6759,0),)</f>
        <v>0</v>
      </c>
      <c r="Q48" s="11" cm="1">
        <f t="array" ref="Q48">INDEX(LatestMeasureDefSheet!$T$2:$T$6759,MATCH(E48,LatestMeasureDefSheet!$C$2:$C$6759,0),)</f>
        <v>0</v>
      </c>
      <c r="R48" s="11" cm="1">
        <f t="array" ref="R48">INDEX(LatestMeasureDefSheet!$U$2:$U$6759,MATCH(E48,LatestMeasureDefSheet!$C$2:$C$6759,0),)</f>
        <v>0</v>
      </c>
      <c r="S48" s="11" cm="1">
        <f t="array" ref="S48">INDEX(LatestMeasureDefSheet!$V$2:$V$6759,MATCH(E48,LatestMeasureDefSheet!$C$2:$C$6759,0),)</f>
        <v>0</v>
      </c>
      <c r="T48" s="11" t="str">
        <f t="shared" si="5"/>
        <v/>
      </c>
      <c r="U48" s="41"/>
      <c r="V48" s="41"/>
      <c r="W48" s="41"/>
      <c r="X48" s="38" t="str">
        <f t="shared" si="1"/>
        <v/>
      </c>
      <c r="Y48" s="38" t="str">
        <f t="shared" si="2"/>
        <v/>
      </c>
      <c r="Z48" s="38" t="str">
        <f t="shared" si="3"/>
        <v/>
      </c>
      <c r="AA48" s="13">
        <f t="shared" si="4"/>
        <v>0</v>
      </c>
      <c r="AB48" s="11"/>
    </row>
    <row r="49" spans="2:28" ht="15.75" x14ac:dyDescent="0.2">
      <c r="B49" s="7" t="s">
        <v>30</v>
      </c>
      <c r="C49" s="5" t="s">
        <v>159</v>
      </c>
      <c r="D49" s="7" t="s">
        <v>160</v>
      </c>
      <c r="E49" s="5" t="s">
        <v>161</v>
      </c>
      <c r="F49" s="16" t="s">
        <v>162</v>
      </c>
      <c r="G49" s="5" t="s">
        <v>163</v>
      </c>
      <c r="H49" s="9" cm="1">
        <f t="array" ref="H49">INDEX(LatestMeasureDefSheet!$AH$2:$AH$6759,MATCH(E49,LatestMeasureDefSheet!$C$2:$C$6759,0),)</f>
        <v>12</v>
      </c>
      <c r="I49" s="10" t="str" cm="1">
        <f t="array" ref="I49">INDEX(LatestMeasureDefSheet!$G$2:$G$6759,MATCH(E49,LatestMeasureDefSheet!$C$2:$C$6759,0),)</f>
        <v>Units</v>
      </c>
      <c r="J49" s="11" cm="1">
        <f t="array" ref="J49">INDEX(LatestMeasureDefSheet!$H$2:$H$6759,MATCH(E49,LatestMeasureDefSheet!$C$2:$C$6759,0),)</f>
        <v>96.08</v>
      </c>
      <c r="K49" s="11" cm="1">
        <f t="array" ref="K49">INDEX(LatestMeasureDefSheet!$I$2:$I$6759,MATCH(E49,LatestMeasureDefSheet!$C$2:$C$6759,0),)</f>
        <v>1.6E-2</v>
      </c>
      <c r="L49" s="11" cm="1">
        <f t="array" ref="L49">INDEX(LatestMeasureDefSheet!$L$2:$L$6759,MATCH(E49,LatestMeasureDefSheet!$C$2:$C$6759,0),)</f>
        <v>0</v>
      </c>
      <c r="M49" s="11" cm="1">
        <f t="array" ref="M49">INDEX(LatestMeasureDefSheet!$AJ$2:$AJ$6759,MATCH(E49,LatestMeasureDefSheet!$C$2:$C$6759,0),)</f>
        <v>10</v>
      </c>
      <c r="N49" s="12" t="str" cm="1">
        <f t="array" ref="N49">IF(INDEX(LatestMeasureDefSheet!$Q$2:$Q$6759,MATCH(E49,LatestMeasureDefSheet!$C$2:$C$6759,0),)="",INDEX(LatestMeasureDefSheet!$G$2:$G$6759,MATCH(E49,LatestMeasureDefSheet!$C$2:$C$6759,0),),INDEX(LatestMeasureDefSheet!$Q$2:$Q$6759,MATCH(E49,LatestMeasureDefSheet!$C$2:$C$6759,0),))</f>
        <v>Units</v>
      </c>
      <c r="O49" s="11" cm="1">
        <f t="array" ref="O49">INDEX(LatestMeasureDefSheet!$R$2:$R$6759,MATCH(E49,LatestMeasureDefSheet!$C$2:$C$6759,0),)</f>
        <v>0</v>
      </c>
      <c r="P49" s="11" cm="1">
        <f t="array" ref="P49">INDEX(LatestMeasureDefSheet!$S$2:$S$6759,MATCH(E49,LatestMeasureDefSheet!$C$2:$C$6759,0),)</f>
        <v>0</v>
      </c>
      <c r="Q49" s="11" cm="1">
        <f t="array" ref="Q49">INDEX(LatestMeasureDefSheet!$T$2:$T$6759,MATCH(E49,LatestMeasureDefSheet!$C$2:$C$6759,0),)</f>
        <v>0</v>
      </c>
      <c r="R49" s="11" cm="1">
        <f t="array" ref="R49">INDEX(LatestMeasureDefSheet!$U$2:$U$6759,MATCH(E49,LatestMeasureDefSheet!$C$2:$C$6759,0),)</f>
        <v>0</v>
      </c>
      <c r="S49" s="11" cm="1">
        <f t="array" ref="S49">INDEX(LatestMeasureDefSheet!$V$2:$V$6759,MATCH(E49,LatestMeasureDefSheet!$C$2:$C$6759,0),)</f>
        <v>0</v>
      </c>
      <c r="T49" s="11" t="str">
        <f t="shared" si="5"/>
        <v/>
      </c>
      <c r="U49" s="41"/>
      <c r="V49" s="41"/>
      <c r="W49" s="41"/>
      <c r="X49" s="38" t="str">
        <f t="shared" si="1"/>
        <v/>
      </c>
      <c r="Y49" s="38" t="str">
        <f t="shared" si="2"/>
        <v/>
      </c>
      <c r="Z49" s="38" t="str">
        <f t="shared" si="3"/>
        <v/>
      </c>
      <c r="AA49" s="13">
        <f t="shared" si="4"/>
        <v>0</v>
      </c>
      <c r="AB49" s="11"/>
    </row>
    <row r="50" spans="2:28" ht="15.75" x14ac:dyDescent="0.2">
      <c r="B50" s="7" t="s">
        <v>30</v>
      </c>
      <c r="C50" s="5" t="s">
        <v>159</v>
      </c>
      <c r="D50" s="7" t="s">
        <v>160</v>
      </c>
      <c r="E50" s="5" t="s">
        <v>164</v>
      </c>
      <c r="F50" s="16" t="s">
        <v>165</v>
      </c>
      <c r="G50" s="5" t="s">
        <v>166</v>
      </c>
      <c r="H50" s="9" cm="1">
        <f t="array" ref="H50">INDEX(LatestMeasureDefSheet!$AH$2:$AH$6759,MATCH(E50,LatestMeasureDefSheet!$C$2:$C$6759,0),)</f>
        <v>35</v>
      </c>
      <c r="I50" s="10" t="str" cm="1">
        <f t="array" ref="I50">INDEX(LatestMeasureDefSheet!$G$2:$G$6759,MATCH(E50,LatestMeasureDefSheet!$C$2:$C$6759,0),)</f>
        <v>Units</v>
      </c>
      <c r="J50" s="11" cm="1">
        <f t="array" ref="J50">INDEX(LatestMeasureDefSheet!$H$2:$H$6759,MATCH(E50,LatestMeasureDefSheet!$C$2:$C$6759,0),)</f>
        <v>288.25</v>
      </c>
      <c r="K50" s="11" cm="1">
        <f t="array" ref="K50">INDEX(LatestMeasureDefSheet!$I$2:$I$6759,MATCH(E50,LatestMeasureDefSheet!$C$2:$C$6759,0),)</f>
        <v>4.8000000000000001E-2</v>
      </c>
      <c r="L50" s="11" cm="1">
        <f t="array" ref="L50">INDEX(LatestMeasureDefSheet!$L$2:$L$6759,MATCH(E50,LatestMeasureDefSheet!$C$2:$C$6759,0),)</f>
        <v>0</v>
      </c>
      <c r="M50" s="11" cm="1">
        <f t="array" ref="M50">INDEX(LatestMeasureDefSheet!$AJ$2:$AJ$6759,MATCH(E50,LatestMeasureDefSheet!$C$2:$C$6759,0),)</f>
        <v>10</v>
      </c>
      <c r="N50" s="12" t="str" cm="1">
        <f t="array" ref="N50">IF(INDEX(LatestMeasureDefSheet!$Q$2:$Q$6759,MATCH(E50,LatestMeasureDefSheet!$C$2:$C$6759,0),)="",INDEX(LatestMeasureDefSheet!$G$2:$G$6759,MATCH(E50,LatestMeasureDefSheet!$C$2:$C$6759,0),),INDEX(LatestMeasureDefSheet!$Q$2:$Q$6759,MATCH(E50,LatestMeasureDefSheet!$C$2:$C$6759,0),))</f>
        <v>Units</v>
      </c>
      <c r="O50" s="11" cm="1">
        <f t="array" ref="O50">INDEX(LatestMeasureDefSheet!$R$2:$R$6759,MATCH(E50,LatestMeasureDefSheet!$C$2:$C$6759,0),)</f>
        <v>0</v>
      </c>
      <c r="P50" s="11" cm="1">
        <f t="array" ref="P50">INDEX(LatestMeasureDefSheet!$S$2:$S$6759,MATCH(E50,LatestMeasureDefSheet!$C$2:$C$6759,0),)</f>
        <v>0</v>
      </c>
      <c r="Q50" s="11" cm="1">
        <f t="array" ref="Q50">INDEX(LatestMeasureDefSheet!$T$2:$T$6759,MATCH(E50,LatestMeasureDefSheet!$C$2:$C$6759,0),)</f>
        <v>0</v>
      </c>
      <c r="R50" s="11" cm="1">
        <f t="array" ref="R50">INDEX(LatestMeasureDefSheet!$U$2:$U$6759,MATCH(E50,LatestMeasureDefSheet!$C$2:$C$6759,0),)</f>
        <v>0</v>
      </c>
      <c r="S50" s="11" cm="1">
        <f t="array" ref="S50">INDEX(LatestMeasureDefSheet!$V$2:$V$6759,MATCH(E50,LatestMeasureDefSheet!$C$2:$C$6759,0),)</f>
        <v>0</v>
      </c>
      <c r="T50" s="11" t="str">
        <f t="shared" si="5"/>
        <v/>
      </c>
      <c r="U50" s="41"/>
      <c r="V50" s="41"/>
      <c r="W50" s="41"/>
      <c r="X50" s="38" t="str">
        <f t="shared" si="1"/>
        <v/>
      </c>
      <c r="Y50" s="38" t="str">
        <f t="shared" si="2"/>
        <v/>
      </c>
      <c r="Z50" s="38" t="str">
        <f t="shared" si="3"/>
        <v/>
      </c>
      <c r="AA50" s="13">
        <f t="shared" si="4"/>
        <v>0</v>
      </c>
      <c r="AB50" s="11"/>
    </row>
    <row r="51" spans="2:28" ht="15.75" x14ac:dyDescent="0.2">
      <c r="B51" s="7" t="s">
        <v>30</v>
      </c>
      <c r="C51" s="5" t="s">
        <v>159</v>
      </c>
      <c r="D51" s="7" t="s">
        <v>160</v>
      </c>
      <c r="E51" s="5" t="s">
        <v>167</v>
      </c>
      <c r="F51" s="16" t="s">
        <v>168</v>
      </c>
      <c r="G51" s="5" t="s">
        <v>169</v>
      </c>
      <c r="H51" s="9" cm="1">
        <f t="array" ref="H51">INDEX(LatestMeasureDefSheet!$AH$2:$AH$6759,MATCH(E51,LatestMeasureDefSheet!$C$2:$C$6759,0),)</f>
        <v>85</v>
      </c>
      <c r="I51" s="10" t="str" cm="1">
        <f t="array" ref="I51">INDEX(LatestMeasureDefSheet!$G$2:$G$6759,MATCH(E51,LatestMeasureDefSheet!$C$2:$C$6759,0),)</f>
        <v>Units</v>
      </c>
      <c r="J51" s="11" cm="1">
        <f t="array" ref="J51">INDEX(LatestMeasureDefSheet!$H$2:$H$6759,MATCH(E51,LatestMeasureDefSheet!$C$2:$C$6759,0),)</f>
        <v>720.63</v>
      </c>
      <c r="K51" s="11" cm="1">
        <f t="array" ref="K51">INDEX(LatestMeasureDefSheet!$I$2:$I$6759,MATCH(E51,LatestMeasureDefSheet!$C$2:$C$6759,0),)</f>
        <v>0.121</v>
      </c>
      <c r="L51" s="11" cm="1">
        <f t="array" ref="L51">INDEX(LatestMeasureDefSheet!$L$2:$L$6759,MATCH(E51,LatestMeasureDefSheet!$C$2:$C$6759,0),)</f>
        <v>0</v>
      </c>
      <c r="M51" s="11" cm="1">
        <f t="array" ref="M51">INDEX(LatestMeasureDefSheet!$AJ$2:$AJ$6759,MATCH(E51,LatestMeasureDefSheet!$C$2:$C$6759,0),)</f>
        <v>10</v>
      </c>
      <c r="N51" s="12" t="str" cm="1">
        <f t="array" ref="N51">IF(INDEX(LatestMeasureDefSheet!$Q$2:$Q$6759,MATCH(E51,LatestMeasureDefSheet!$C$2:$C$6759,0),)="",INDEX(LatestMeasureDefSheet!$G$2:$G$6759,MATCH(E51,LatestMeasureDefSheet!$C$2:$C$6759,0),),INDEX(LatestMeasureDefSheet!$Q$2:$Q$6759,MATCH(E51,LatestMeasureDefSheet!$C$2:$C$6759,0),))</f>
        <v>Units</v>
      </c>
      <c r="O51" s="11" cm="1">
        <f t="array" ref="O51">INDEX(LatestMeasureDefSheet!$R$2:$R$6759,MATCH(E51,LatestMeasureDefSheet!$C$2:$C$6759,0),)</f>
        <v>0</v>
      </c>
      <c r="P51" s="11" cm="1">
        <f t="array" ref="P51">INDEX(LatestMeasureDefSheet!$S$2:$S$6759,MATCH(E51,LatestMeasureDefSheet!$C$2:$C$6759,0),)</f>
        <v>0</v>
      </c>
      <c r="Q51" s="11" cm="1">
        <f t="array" ref="Q51">INDEX(LatestMeasureDefSheet!$T$2:$T$6759,MATCH(E51,LatestMeasureDefSheet!$C$2:$C$6759,0),)</f>
        <v>0</v>
      </c>
      <c r="R51" s="11" cm="1">
        <f t="array" ref="R51">INDEX(LatestMeasureDefSheet!$U$2:$U$6759,MATCH(E51,LatestMeasureDefSheet!$C$2:$C$6759,0),)</f>
        <v>0</v>
      </c>
      <c r="S51" s="11" cm="1">
        <f t="array" ref="S51">INDEX(LatestMeasureDefSheet!$V$2:$V$6759,MATCH(E51,LatestMeasureDefSheet!$C$2:$C$6759,0),)</f>
        <v>0</v>
      </c>
      <c r="T51" s="11" t="str">
        <f t="shared" si="5"/>
        <v/>
      </c>
      <c r="U51" s="41"/>
      <c r="V51" s="41"/>
      <c r="W51" s="41"/>
      <c r="X51" s="38" t="str">
        <f t="shared" si="1"/>
        <v/>
      </c>
      <c r="Y51" s="38" t="str">
        <f t="shared" si="2"/>
        <v/>
      </c>
      <c r="Z51" s="38" t="str">
        <f t="shared" si="3"/>
        <v/>
      </c>
      <c r="AA51" s="13">
        <f t="shared" si="4"/>
        <v>0</v>
      </c>
      <c r="AB51" s="11"/>
    </row>
    <row r="52" spans="2:28" ht="15.75" x14ac:dyDescent="0.2">
      <c r="B52" s="7" t="s">
        <v>30</v>
      </c>
      <c r="C52" s="5" t="s">
        <v>159</v>
      </c>
      <c r="D52" s="7" t="s">
        <v>160</v>
      </c>
      <c r="E52" s="5" t="s">
        <v>170</v>
      </c>
      <c r="F52" s="16" t="s">
        <v>171</v>
      </c>
      <c r="G52" s="5" t="s">
        <v>172</v>
      </c>
      <c r="H52" s="9" cm="1">
        <f t="array" ref="H52">INDEX(LatestMeasureDefSheet!$AH$2:$AH$6759,MATCH(E52,LatestMeasureDefSheet!$C$2:$C$6759,0),)</f>
        <v>0.08</v>
      </c>
      <c r="I52" s="10" t="str" cm="1">
        <f t="array" ref="I52">INDEX(LatestMeasureDefSheet!$G$2:$G$6759,MATCH(E52,LatestMeasureDefSheet!$C$2:$C$6759,0),)</f>
        <v>Watts Controlled</v>
      </c>
      <c r="J52" s="11" cm="1">
        <f t="array" ref="J52">INDEX(LatestMeasureDefSheet!$H$2:$H$6759,MATCH(E52,LatestMeasureDefSheet!$C$2:$C$6759,0),)</f>
        <v>0.80069999999999997</v>
      </c>
      <c r="K52" s="11" cm="1">
        <f t="array" ref="K52">INDEX(LatestMeasureDefSheet!$I$2:$I$6759,MATCH(E52,LatestMeasureDefSheet!$C$2:$C$6759,0),)</f>
        <v>1E-4</v>
      </c>
      <c r="L52" s="11" cm="1">
        <f t="array" ref="L52">INDEX(LatestMeasureDefSheet!$L$2:$L$6759,MATCH(E52,LatestMeasureDefSheet!$C$2:$C$6759,0),)</f>
        <v>0</v>
      </c>
      <c r="M52" s="11" cm="1">
        <f t="array" ref="M52">INDEX(LatestMeasureDefSheet!$AJ$2:$AJ$6759,MATCH(E52,LatestMeasureDefSheet!$C$2:$C$6759,0),)</f>
        <v>10</v>
      </c>
      <c r="N52" s="12" t="str" cm="1">
        <f t="array" ref="N52">IF(INDEX(LatestMeasureDefSheet!$Q$2:$Q$6759,MATCH(E52,LatestMeasureDefSheet!$C$2:$C$6759,0),)="",INDEX(LatestMeasureDefSheet!$G$2:$G$6759,MATCH(E52,LatestMeasureDefSheet!$C$2:$C$6759,0),),INDEX(LatestMeasureDefSheet!$Q$2:$Q$6759,MATCH(E52,LatestMeasureDefSheet!$C$2:$C$6759,0),))</f>
        <v>Watts Controlled</v>
      </c>
      <c r="O52" s="11" cm="1">
        <f t="array" ref="O52">INDEX(LatestMeasureDefSheet!$R$2:$R$6759,MATCH(E52,LatestMeasureDefSheet!$C$2:$C$6759,0),)</f>
        <v>0</v>
      </c>
      <c r="P52" s="11" cm="1">
        <f t="array" ref="P52">INDEX(LatestMeasureDefSheet!$S$2:$S$6759,MATCH(E52,LatestMeasureDefSheet!$C$2:$C$6759,0),)</f>
        <v>0</v>
      </c>
      <c r="Q52" s="11" cm="1">
        <f t="array" ref="Q52">INDEX(LatestMeasureDefSheet!$T$2:$T$6759,MATCH(E52,LatestMeasureDefSheet!$C$2:$C$6759,0),)</f>
        <v>0</v>
      </c>
      <c r="R52" s="11" cm="1">
        <f t="array" ref="R52">INDEX(LatestMeasureDefSheet!$U$2:$U$6759,MATCH(E52,LatestMeasureDefSheet!$C$2:$C$6759,0),)</f>
        <v>0</v>
      </c>
      <c r="S52" s="11" cm="1">
        <f t="array" ref="S52">INDEX(LatestMeasureDefSheet!$V$2:$V$6759,MATCH(E52,LatestMeasureDefSheet!$C$2:$C$6759,0),)</f>
        <v>0</v>
      </c>
      <c r="T52" s="11" t="str">
        <f t="shared" si="5"/>
        <v/>
      </c>
      <c r="U52" s="41"/>
      <c r="V52" s="41"/>
      <c r="W52" s="41"/>
      <c r="X52" s="38" t="str">
        <f t="shared" si="1"/>
        <v/>
      </c>
      <c r="Y52" s="38" t="str">
        <f t="shared" si="2"/>
        <v/>
      </c>
      <c r="Z52" s="38" t="str">
        <f t="shared" si="3"/>
        <v/>
      </c>
      <c r="AA52" s="13">
        <f t="shared" si="4"/>
        <v>0</v>
      </c>
      <c r="AB52" s="11"/>
    </row>
    <row r="53" spans="2:28" ht="15.75" x14ac:dyDescent="0.2">
      <c r="B53" s="7" t="s">
        <v>30</v>
      </c>
      <c r="C53" s="5" t="s">
        <v>159</v>
      </c>
      <c r="D53" s="7" t="s">
        <v>160</v>
      </c>
      <c r="E53" s="5" t="s">
        <v>173</v>
      </c>
      <c r="F53" s="16" t="s">
        <v>174</v>
      </c>
      <c r="G53" s="5" t="s">
        <v>175</v>
      </c>
      <c r="H53" s="9" cm="1">
        <f t="array" ref="H53">INDEX(LatestMeasureDefSheet!$AH$2:$AH$6759,MATCH(E53,LatestMeasureDefSheet!$C$2:$C$6759,0),)</f>
        <v>0.12</v>
      </c>
      <c r="I53" s="10" t="str" cm="1">
        <f t="array" ref="I53">INDEX(LatestMeasureDefSheet!$G$2:$G$6759,MATCH(E53,LatestMeasureDefSheet!$C$2:$C$6759,0),)</f>
        <v>Watts Controlled</v>
      </c>
      <c r="J53" s="11" cm="1">
        <f t="array" ref="J53">INDEX(LatestMeasureDefSheet!$H$2:$H$6759,MATCH(E53,LatestMeasureDefSheet!$C$2:$C$6759,0),)</f>
        <v>1.0142</v>
      </c>
      <c r="K53" s="11" cm="1">
        <f t="array" ref="K53">INDEX(LatestMeasureDefSheet!$I$2:$I$6759,MATCH(E53,LatestMeasureDefSheet!$C$2:$C$6759,0),)</f>
        <v>2.0000000000000001E-4</v>
      </c>
      <c r="L53" s="11" cm="1">
        <f t="array" ref="L53">INDEX(LatestMeasureDefSheet!$L$2:$L$6759,MATCH(E53,LatestMeasureDefSheet!$C$2:$C$6759,0),)</f>
        <v>0</v>
      </c>
      <c r="M53" s="11" cm="1">
        <f t="array" ref="M53">INDEX(LatestMeasureDefSheet!$AJ$2:$AJ$6759,MATCH(E53,LatestMeasureDefSheet!$C$2:$C$6759,0),)</f>
        <v>10</v>
      </c>
      <c r="N53" s="12" t="str" cm="1">
        <f t="array" ref="N53">IF(INDEX(LatestMeasureDefSheet!$Q$2:$Q$6759,MATCH(E53,LatestMeasureDefSheet!$C$2:$C$6759,0),)="",INDEX(LatestMeasureDefSheet!$G$2:$G$6759,MATCH(E53,LatestMeasureDefSheet!$C$2:$C$6759,0),),INDEX(LatestMeasureDefSheet!$Q$2:$Q$6759,MATCH(E53,LatestMeasureDefSheet!$C$2:$C$6759,0),))</f>
        <v>Watts Controlled</v>
      </c>
      <c r="O53" s="11" cm="1">
        <f t="array" ref="O53">INDEX(LatestMeasureDefSheet!$R$2:$R$6759,MATCH(E53,LatestMeasureDefSheet!$C$2:$C$6759,0),)</f>
        <v>0</v>
      </c>
      <c r="P53" s="11" cm="1">
        <f t="array" ref="P53">INDEX(LatestMeasureDefSheet!$S$2:$S$6759,MATCH(E53,LatestMeasureDefSheet!$C$2:$C$6759,0),)</f>
        <v>0</v>
      </c>
      <c r="Q53" s="11" cm="1">
        <f t="array" ref="Q53">INDEX(LatestMeasureDefSheet!$T$2:$T$6759,MATCH(E53,LatestMeasureDefSheet!$C$2:$C$6759,0),)</f>
        <v>0</v>
      </c>
      <c r="R53" s="11" cm="1">
        <f t="array" ref="R53">INDEX(LatestMeasureDefSheet!$U$2:$U$6759,MATCH(E53,LatestMeasureDefSheet!$C$2:$C$6759,0),)</f>
        <v>0</v>
      </c>
      <c r="S53" s="11" cm="1">
        <f t="array" ref="S53">INDEX(LatestMeasureDefSheet!$V$2:$V$6759,MATCH(E53,LatestMeasureDefSheet!$C$2:$C$6759,0),)</f>
        <v>0</v>
      </c>
      <c r="T53" s="11" t="str">
        <f t="shared" si="5"/>
        <v/>
      </c>
      <c r="U53" s="41"/>
      <c r="V53" s="41"/>
      <c r="W53" s="41"/>
      <c r="X53" s="38" t="str">
        <f t="shared" si="1"/>
        <v/>
      </c>
      <c r="Y53" s="38" t="str">
        <f t="shared" si="2"/>
        <v/>
      </c>
      <c r="Z53" s="38" t="str">
        <f t="shared" si="3"/>
        <v/>
      </c>
      <c r="AA53" s="13">
        <f t="shared" si="4"/>
        <v>0</v>
      </c>
      <c r="AB53" s="11"/>
    </row>
    <row r="54" spans="2:28" ht="15.75" x14ac:dyDescent="0.2">
      <c r="B54" s="7" t="s">
        <v>30</v>
      </c>
      <c r="C54" s="20" t="s">
        <v>159</v>
      </c>
      <c r="D54" s="19" t="s">
        <v>160</v>
      </c>
      <c r="E54" s="21" t="s">
        <v>176</v>
      </c>
      <c r="F54" s="18" t="s">
        <v>177</v>
      </c>
      <c r="G54" s="17" t="s">
        <v>178</v>
      </c>
      <c r="H54" s="33" cm="1">
        <f t="array" ref="H54">INDEX(LatestMeasureDefSheet!$AH$2:$AH$6759,MATCH(E54,LatestMeasureDefSheet!$C$2:$C$6759,0),)</f>
        <v>0.09</v>
      </c>
      <c r="I54" s="34" t="str" cm="1">
        <f t="array" ref="I54">INDEX(LatestMeasureDefSheet!$G$2:$G$6759,MATCH(E54,LatestMeasureDefSheet!$C$2:$C$6759,0),)</f>
        <v>Square Feet</v>
      </c>
      <c r="J54" s="35" cm="1">
        <f t="array" ref="J54">INDEX(LatestMeasureDefSheet!$H$2:$H$6759,MATCH(E54,LatestMeasureDefSheet!$C$2:$C$6759,0),)</f>
        <v>0.88100000000000001</v>
      </c>
      <c r="K54" s="35" cm="1">
        <f t="array" ref="K54">INDEX(LatestMeasureDefSheet!$I$2:$I$6759,MATCH(E54,LatestMeasureDefSheet!$C$2:$C$6759,0),)</f>
        <v>1E-4</v>
      </c>
      <c r="L54" s="35" cm="1">
        <f t="array" ref="L54">INDEX(LatestMeasureDefSheet!$L$2:$L$6759,MATCH(E54,LatestMeasureDefSheet!$C$2:$C$6759,0),)</f>
        <v>0</v>
      </c>
      <c r="M54" s="35" cm="1">
        <f t="array" ref="M54">INDEX(LatestMeasureDefSheet!$AJ$2:$AJ$6759,MATCH(E54,LatestMeasureDefSheet!$C$2:$C$6759,0),)</f>
        <v>12</v>
      </c>
      <c r="N54" s="36" t="str" cm="1">
        <f t="array" ref="N54">IF(INDEX(LatestMeasureDefSheet!$Q$2:$Q$6759,MATCH(E54,LatestMeasureDefSheet!$C$2:$C$6759,0),)="",INDEX(LatestMeasureDefSheet!$G$2:$G$6759,MATCH(E54,LatestMeasureDefSheet!$C$2:$C$6759,0),),INDEX(LatestMeasureDefSheet!$Q$2:$Q$6759,MATCH(E54,LatestMeasureDefSheet!$C$2:$C$6759,0),))</f>
        <v>Square Feet</v>
      </c>
      <c r="O54" s="35" cm="1">
        <f t="array" ref="O54">INDEX(LatestMeasureDefSheet!$R$2:$R$6759,MATCH(E54,LatestMeasureDefSheet!$C$2:$C$6759,0),)</f>
        <v>0</v>
      </c>
      <c r="P54" s="35" cm="1">
        <f t="array" ref="P54">INDEX(LatestMeasureDefSheet!$S$2:$S$6759,MATCH(E54,LatestMeasureDefSheet!$C$2:$C$6759,0),)</f>
        <v>0</v>
      </c>
      <c r="Q54" s="35" cm="1">
        <f t="array" ref="Q54">INDEX(LatestMeasureDefSheet!$T$2:$T$6759,MATCH(E54,LatestMeasureDefSheet!$C$2:$C$6759,0),)</f>
        <v>0</v>
      </c>
      <c r="R54" s="35" cm="1">
        <f t="array" ref="R54">INDEX(LatestMeasureDefSheet!$U$2:$U$6759,MATCH(E54,LatestMeasureDefSheet!$C$2:$C$6759,0),)</f>
        <v>0</v>
      </c>
      <c r="S54" s="35" cm="1">
        <f t="array" ref="S54">INDEX(LatestMeasureDefSheet!$V$2:$V$6759,MATCH(E54,LatestMeasureDefSheet!$C$2:$C$6759,0),)</f>
        <v>0</v>
      </c>
      <c r="T54" s="35" t="str">
        <f t="shared" si="5"/>
        <v/>
      </c>
      <c r="U54" s="41"/>
      <c r="V54" s="41"/>
      <c r="W54" s="41"/>
      <c r="X54" s="39" t="str">
        <f t="shared" si="1"/>
        <v/>
      </c>
      <c r="Y54" s="39" t="str">
        <f t="shared" si="2"/>
        <v/>
      </c>
      <c r="Z54" s="39" t="str">
        <f t="shared" si="3"/>
        <v/>
      </c>
      <c r="AA54" s="37">
        <f t="shared" si="4"/>
        <v>0</v>
      </c>
      <c r="AB54" s="35"/>
    </row>
    <row r="55" spans="2:28" ht="15.75" x14ac:dyDescent="0.2">
      <c r="B55" s="7" t="s">
        <v>30</v>
      </c>
      <c r="C55" s="5" t="s">
        <v>159</v>
      </c>
      <c r="D55" s="7" t="s">
        <v>160</v>
      </c>
      <c r="E55" s="5" t="s">
        <v>179</v>
      </c>
      <c r="F55" s="16" t="s">
        <v>180</v>
      </c>
      <c r="G55" s="5" t="s">
        <v>181</v>
      </c>
      <c r="H55" s="9" cm="1">
        <f t="array" ref="H55">INDEX(LatestMeasureDefSheet!$AH$2:$AH$6759,MATCH(E55,LatestMeasureDefSheet!$C$2:$C$6759,0),)</f>
        <v>0.06</v>
      </c>
      <c r="I55" s="10" t="str" cm="1">
        <f t="array" ref="I55">INDEX(LatestMeasureDefSheet!$G$2:$G$6759,MATCH(E55,LatestMeasureDefSheet!$C$2:$C$6759,0),)</f>
        <v>Square Feet</v>
      </c>
      <c r="J55" s="11" cm="1">
        <f t="array" ref="J55">INDEX(LatestMeasureDefSheet!$H$2:$H$6759,MATCH(E55,LatestMeasureDefSheet!$C$2:$C$6759,0),)</f>
        <v>0.83409999999999995</v>
      </c>
      <c r="K55" s="11" cm="1">
        <f t="array" ref="K55">INDEX(LatestMeasureDefSheet!$I$2:$I$6759,MATCH(E55,LatestMeasureDefSheet!$C$2:$C$6759,0),)</f>
        <v>1E-4</v>
      </c>
      <c r="L55" s="11" cm="1">
        <f t="array" ref="L55">INDEX(LatestMeasureDefSheet!$L$2:$L$6759,MATCH(E55,LatestMeasureDefSheet!$C$2:$C$6759,0),)</f>
        <v>0</v>
      </c>
      <c r="M55" s="11" cm="1">
        <f t="array" ref="M55">INDEX(LatestMeasureDefSheet!$AJ$2:$AJ$6759,MATCH(E55,LatestMeasureDefSheet!$C$2:$C$6759,0),)</f>
        <v>12</v>
      </c>
      <c r="N55" s="12" t="str" cm="1">
        <f t="array" ref="N55">IF(INDEX(LatestMeasureDefSheet!$Q$2:$Q$6759,MATCH(E55,LatestMeasureDefSheet!$C$2:$C$6759,0),)="",INDEX(LatestMeasureDefSheet!$G$2:$G$6759,MATCH(E55,LatestMeasureDefSheet!$C$2:$C$6759,0),),INDEX(LatestMeasureDefSheet!$Q$2:$Q$6759,MATCH(E55,LatestMeasureDefSheet!$C$2:$C$6759,0),))</f>
        <v>Square Feet</v>
      </c>
      <c r="O55" s="11" cm="1">
        <f t="array" ref="O55">INDEX(LatestMeasureDefSheet!$R$2:$R$6759,MATCH(E55,LatestMeasureDefSheet!$C$2:$C$6759,0),)</f>
        <v>0</v>
      </c>
      <c r="P55" s="11" cm="1">
        <f t="array" ref="P55">INDEX(LatestMeasureDefSheet!$S$2:$S$6759,MATCH(E55,LatestMeasureDefSheet!$C$2:$C$6759,0),)</f>
        <v>0</v>
      </c>
      <c r="Q55" s="11" cm="1">
        <f t="array" ref="Q55">INDEX(LatestMeasureDefSheet!$T$2:$T$6759,MATCH(E55,LatestMeasureDefSheet!$C$2:$C$6759,0),)</f>
        <v>0</v>
      </c>
      <c r="R55" s="11" cm="1">
        <f t="array" ref="R55">INDEX(LatestMeasureDefSheet!$U$2:$U$6759,MATCH(E55,LatestMeasureDefSheet!$C$2:$C$6759,0),)</f>
        <v>0</v>
      </c>
      <c r="S55" s="11" cm="1">
        <f t="array" ref="S55">INDEX(LatestMeasureDefSheet!$V$2:$V$6759,MATCH(E55,LatestMeasureDefSheet!$C$2:$C$6759,0),)</f>
        <v>0</v>
      </c>
      <c r="T55" s="11" t="str">
        <f t="shared" si="5"/>
        <v/>
      </c>
      <c r="U55" s="41"/>
      <c r="V55" s="41"/>
      <c r="W55" s="41"/>
      <c r="X55" s="38" t="str">
        <f t="shared" si="1"/>
        <v/>
      </c>
      <c r="Y55" s="38" t="str">
        <f t="shared" si="2"/>
        <v/>
      </c>
      <c r="Z55" s="38" t="str">
        <f t="shared" si="3"/>
        <v/>
      </c>
      <c r="AA55" s="13">
        <f t="shared" si="4"/>
        <v>0</v>
      </c>
      <c r="AB55" s="11"/>
    </row>
    <row r="56" spans="2:28" ht="15.75" x14ac:dyDescent="0.2">
      <c r="B56" s="7" t="s">
        <v>30</v>
      </c>
      <c r="C56" s="5" t="s">
        <v>159</v>
      </c>
      <c r="D56" s="7" t="s">
        <v>160</v>
      </c>
      <c r="E56" s="5" t="s">
        <v>182</v>
      </c>
      <c r="F56" s="16" t="s">
        <v>183</v>
      </c>
      <c r="G56" s="5" t="s">
        <v>184</v>
      </c>
      <c r="H56" s="9" cm="1">
        <f t="array" ref="H56">INDEX(LatestMeasureDefSheet!$AH$2:$AH$6759,MATCH(E56,LatestMeasureDefSheet!$C$2:$C$6759,0),)</f>
        <v>0.4</v>
      </c>
      <c r="I56" s="10" t="str" cm="1">
        <f t="array" ref="I56">INDEX(LatestMeasureDefSheet!$G$2:$G$6759,MATCH(E56,LatestMeasureDefSheet!$C$2:$C$6759,0),)</f>
        <v>Watts Controlled</v>
      </c>
      <c r="J56" s="11" cm="1">
        <f t="array" ref="J56">INDEX(LatestMeasureDefSheet!$H$2:$H$6759,MATCH(E56,LatestMeasureDefSheet!$C$2:$C$6759,0),)</f>
        <v>4.8090000000000002</v>
      </c>
      <c r="K56" s="11" cm="1">
        <f t="array" ref="K56">INDEX(LatestMeasureDefSheet!$I$2:$I$6759,MATCH(E56,LatestMeasureDefSheet!$C$2:$C$6759,0),)</f>
        <v>5.0000000000000001E-4</v>
      </c>
      <c r="L56" s="11" cm="1">
        <f t="array" ref="L56">INDEX(LatestMeasureDefSheet!$L$2:$L$6759,MATCH(E56,LatestMeasureDefSheet!$C$2:$C$6759,0),)</f>
        <v>0</v>
      </c>
      <c r="M56" s="11" cm="1">
        <f t="array" ref="M56">INDEX(LatestMeasureDefSheet!$AJ$2:$AJ$6759,MATCH(E56,LatestMeasureDefSheet!$C$2:$C$6759,0),)</f>
        <v>9</v>
      </c>
      <c r="N56" s="12" t="str" cm="1">
        <f t="array" ref="N56">IF(INDEX(LatestMeasureDefSheet!$Q$2:$Q$6759,MATCH(E56,LatestMeasureDefSheet!$C$2:$C$6759,0),)="",INDEX(LatestMeasureDefSheet!$G$2:$G$6759,MATCH(E56,LatestMeasureDefSheet!$C$2:$C$6759,0),),INDEX(LatestMeasureDefSheet!$Q$2:$Q$6759,MATCH(E56,LatestMeasureDefSheet!$C$2:$C$6759,0),))</f>
        <v>Watts Controlled</v>
      </c>
      <c r="O56" s="11" cm="1">
        <f t="array" ref="O56">INDEX(LatestMeasureDefSheet!$R$2:$R$6759,MATCH(E56,LatestMeasureDefSheet!$C$2:$C$6759,0),)</f>
        <v>0</v>
      </c>
      <c r="P56" s="11" cm="1">
        <f t="array" ref="P56">INDEX(LatestMeasureDefSheet!$S$2:$S$6759,MATCH(E56,LatestMeasureDefSheet!$C$2:$C$6759,0),)</f>
        <v>0</v>
      </c>
      <c r="Q56" s="11" cm="1">
        <f t="array" ref="Q56">INDEX(LatestMeasureDefSheet!$T$2:$T$6759,MATCH(E56,LatestMeasureDefSheet!$C$2:$C$6759,0),)</f>
        <v>0</v>
      </c>
      <c r="R56" s="11" cm="1">
        <f t="array" ref="R56">INDEX(LatestMeasureDefSheet!$U$2:$U$6759,MATCH(E56,LatestMeasureDefSheet!$C$2:$C$6759,0),)</f>
        <v>0</v>
      </c>
      <c r="S56" s="11" cm="1">
        <f t="array" ref="S56">INDEX(LatestMeasureDefSheet!$V$2:$V$6759,MATCH(E56,LatestMeasureDefSheet!$C$2:$C$6759,0),)</f>
        <v>0</v>
      </c>
      <c r="T56" s="11" t="str">
        <f t="shared" si="5"/>
        <v/>
      </c>
      <c r="U56" s="41"/>
      <c r="V56" s="41"/>
      <c r="W56" s="41"/>
      <c r="X56" s="38" t="str">
        <f t="shared" si="1"/>
        <v/>
      </c>
      <c r="Y56" s="38" t="str">
        <f t="shared" si="2"/>
        <v/>
      </c>
      <c r="Z56" s="38" t="str">
        <f t="shared" si="3"/>
        <v/>
      </c>
      <c r="AA56" s="13">
        <f t="shared" si="4"/>
        <v>0</v>
      </c>
      <c r="AB56" s="11"/>
    </row>
    <row r="57" spans="2:28" ht="15.75" x14ac:dyDescent="0.2">
      <c r="B57" s="7" t="s">
        <v>30</v>
      </c>
      <c r="C57" s="5" t="s">
        <v>159</v>
      </c>
      <c r="D57" s="5" t="s">
        <v>185</v>
      </c>
      <c r="E57" s="5" t="s">
        <v>186</v>
      </c>
      <c r="F57" s="16" t="s">
        <v>187</v>
      </c>
      <c r="G57" s="5" t="s">
        <v>188</v>
      </c>
      <c r="H57" s="9" cm="1">
        <f t="array" ref="H57">INDEX(LatestMeasureDefSheet!$AH$2:$AH$6759,MATCH(E57,LatestMeasureDefSheet!$C$2:$C$6759,0),)</f>
        <v>0.15</v>
      </c>
      <c r="I57" s="10" t="str" cm="1">
        <f t="array" ref="I57">INDEX(LatestMeasureDefSheet!$G$2:$G$6759,MATCH(E57,LatestMeasureDefSheet!$C$2:$C$6759,0),)</f>
        <v>Watts Controlled</v>
      </c>
      <c r="J57" s="11" cm="1">
        <f t="array" ref="J57">INDEX(LatestMeasureDefSheet!$H$2:$H$6759,MATCH(E57,LatestMeasureDefSheet!$C$2:$C$6759,0),)</f>
        <v>2.42</v>
      </c>
      <c r="K57" s="11" cm="1">
        <f t="array" ref="K57">INDEX(LatestMeasureDefSheet!$I$2:$I$6759,MATCH(E57,LatestMeasureDefSheet!$C$2:$C$6759,0),)</f>
        <v>0</v>
      </c>
      <c r="L57" s="11" cm="1">
        <f t="array" ref="L57">INDEX(LatestMeasureDefSheet!$L$2:$L$6759,MATCH(E57,LatestMeasureDefSheet!$C$2:$C$6759,0),)</f>
        <v>0</v>
      </c>
      <c r="M57" s="11" cm="1">
        <f t="array" ref="M57">INDEX(LatestMeasureDefSheet!$AJ$2:$AJ$6759,MATCH(E57,LatestMeasureDefSheet!$C$2:$C$6759,0),)</f>
        <v>8</v>
      </c>
      <c r="N57" s="12" t="str" cm="1">
        <f t="array" ref="N57">IF(INDEX(LatestMeasureDefSheet!$Q$2:$Q$6759,MATCH(E57,LatestMeasureDefSheet!$C$2:$C$6759,0),)="",INDEX(LatestMeasureDefSheet!$G$2:$G$6759,MATCH(E57,LatestMeasureDefSheet!$C$2:$C$6759,0),),INDEX(LatestMeasureDefSheet!$Q$2:$Q$6759,MATCH(E57,LatestMeasureDefSheet!$C$2:$C$6759,0),))</f>
        <v>Watts Controlled</v>
      </c>
      <c r="O57" s="11" cm="1">
        <f t="array" ref="O57">INDEX(LatestMeasureDefSheet!$R$2:$R$6759,MATCH(E57,LatestMeasureDefSheet!$C$2:$C$6759,0),)</f>
        <v>0</v>
      </c>
      <c r="P57" s="11" cm="1">
        <f t="array" ref="P57">INDEX(LatestMeasureDefSheet!$S$2:$S$6759,MATCH(E57,LatestMeasureDefSheet!$C$2:$C$6759,0),)</f>
        <v>0</v>
      </c>
      <c r="Q57" s="11" cm="1">
        <f t="array" ref="Q57">INDEX(LatestMeasureDefSheet!$T$2:$T$6759,MATCH(E57,LatestMeasureDefSheet!$C$2:$C$6759,0),)</f>
        <v>0</v>
      </c>
      <c r="R57" s="11" cm="1">
        <f t="array" ref="R57">INDEX(LatestMeasureDefSheet!$U$2:$U$6759,MATCH(E57,LatestMeasureDefSheet!$C$2:$C$6759,0),)</f>
        <v>0</v>
      </c>
      <c r="S57" s="11" cm="1">
        <f t="array" ref="S57">INDEX(LatestMeasureDefSheet!$V$2:$V$6759,MATCH(E57,LatestMeasureDefSheet!$C$2:$C$6759,0),)</f>
        <v>0</v>
      </c>
      <c r="T57" s="11" t="str">
        <f t="shared" si="5"/>
        <v/>
      </c>
      <c r="U57" s="41"/>
      <c r="V57" s="41"/>
      <c r="W57" s="41"/>
      <c r="X57" s="38" t="str">
        <f t="shared" si="1"/>
        <v/>
      </c>
      <c r="Y57" s="38" t="str">
        <f t="shared" si="2"/>
        <v/>
      </c>
      <c r="Z57" s="38" t="str">
        <f t="shared" si="3"/>
        <v/>
      </c>
      <c r="AA57" s="13">
        <f t="shared" si="4"/>
        <v>0</v>
      </c>
      <c r="AB57" s="11"/>
    </row>
    <row r="58" spans="2:28" ht="15.75" x14ac:dyDescent="0.2">
      <c r="B58" s="7" t="s">
        <v>30</v>
      </c>
      <c r="C58" s="5" t="s">
        <v>159</v>
      </c>
      <c r="D58" s="5" t="s">
        <v>185</v>
      </c>
      <c r="E58" s="5" t="s">
        <v>189</v>
      </c>
      <c r="F58" s="16" t="s">
        <v>190</v>
      </c>
      <c r="G58" s="5" t="s">
        <v>191</v>
      </c>
      <c r="H58" s="9" cm="1">
        <f t="array" ref="H58">INDEX(LatestMeasureDefSheet!$AH$2:$AH$6759,MATCH(E58,LatestMeasureDefSheet!$C$2:$C$6759,0),)</f>
        <v>0.25</v>
      </c>
      <c r="I58" s="10" t="str" cm="1">
        <f t="array" ref="I58">INDEX(LatestMeasureDefSheet!$G$2:$G$6759,MATCH(E58,LatestMeasureDefSheet!$C$2:$C$6759,0),)</f>
        <v>Watts Controlled</v>
      </c>
      <c r="J58" s="11" cm="1">
        <f t="array" ref="J58">INDEX(LatestMeasureDefSheet!$H$2:$H$6759,MATCH(E58,LatestMeasureDefSheet!$C$2:$C$6759,0),)</f>
        <v>3.46</v>
      </c>
      <c r="K58" s="11" cm="1">
        <f t="array" ref="K58">INDEX(LatestMeasureDefSheet!$I$2:$I$6759,MATCH(E58,LatestMeasureDefSheet!$C$2:$C$6759,0),)</f>
        <v>1E-4</v>
      </c>
      <c r="L58" s="11" cm="1">
        <f t="array" ref="L58">INDEX(LatestMeasureDefSheet!$L$2:$L$6759,MATCH(E58,LatestMeasureDefSheet!$C$2:$C$6759,0),)</f>
        <v>0</v>
      </c>
      <c r="M58" s="11" cm="1">
        <f t="array" ref="M58">INDEX(LatestMeasureDefSheet!$AJ$2:$AJ$6759,MATCH(E58,LatestMeasureDefSheet!$C$2:$C$6759,0),)</f>
        <v>10</v>
      </c>
      <c r="N58" s="12" t="str" cm="1">
        <f t="array" ref="N58">IF(INDEX(LatestMeasureDefSheet!$Q$2:$Q$6759,MATCH(E58,LatestMeasureDefSheet!$C$2:$C$6759,0),)="",INDEX(LatestMeasureDefSheet!$G$2:$G$6759,MATCH(E58,LatestMeasureDefSheet!$C$2:$C$6759,0),),INDEX(LatestMeasureDefSheet!$Q$2:$Q$6759,MATCH(E58,LatestMeasureDefSheet!$C$2:$C$6759,0),))</f>
        <v>Watts Controlled</v>
      </c>
      <c r="O58" s="11" cm="1">
        <f t="array" ref="O58">INDEX(LatestMeasureDefSheet!$R$2:$R$6759,MATCH(E58,LatestMeasureDefSheet!$C$2:$C$6759,0),)</f>
        <v>0</v>
      </c>
      <c r="P58" s="11" cm="1">
        <f t="array" ref="P58">INDEX(LatestMeasureDefSheet!$S$2:$S$6759,MATCH(E58,LatestMeasureDefSheet!$C$2:$C$6759,0),)</f>
        <v>0</v>
      </c>
      <c r="Q58" s="11" cm="1">
        <f t="array" ref="Q58">INDEX(LatestMeasureDefSheet!$T$2:$T$6759,MATCH(E58,LatestMeasureDefSheet!$C$2:$C$6759,0),)</f>
        <v>0</v>
      </c>
      <c r="R58" s="11" cm="1">
        <f t="array" ref="R58">INDEX(LatestMeasureDefSheet!$U$2:$U$6759,MATCH(E58,LatestMeasureDefSheet!$C$2:$C$6759,0),)</f>
        <v>0</v>
      </c>
      <c r="S58" s="11" cm="1">
        <f t="array" ref="S58">INDEX(LatestMeasureDefSheet!$V$2:$V$6759,MATCH(E58,LatestMeasureDefSheet!$C$2:$C$6759,0),)</f>
        <v>0</v>
      </c>
      <c r="T58" s="11" t="str">
        <f t="shared" si="5"/>
        <v/>
      </c>
      <c r="U58" s="41"/>
      <c r="V58" s="41"/>
      <c r="W58" s="41"/>
      <c r="X58" s="38" t="str">
        <f t="shared" si="1"/>
        <v/>
      </c>
      <c r="Y58" s="38" t="str">
        <f t="shared" si="2"/>
        <v/>
      </c>
      <c r="Z58" s="38" t="str">
        <f t="shared" si="3"/>
        <v/>
      </c>
      <c r="AA58" s="13">
        <f t="shared" si="4"/>
        <v>0</v>
      </c>
      <c r="AB58" s="11"/>
    </row>
    <row r="59" spans="2:28" ht="15.75" x14ac:dyDescent="0.2">
      <c r="B59" s="7" t="s">
        <v>30</v>
      </c>
      <c r="C59" s="5" t="s">
        <v>159</v>
      </c>
      <c r="D59" s="5" t="s">
        <v>185</v>
      </c>
      <c r="E59" s="5" t="s">
        <v>192</v>
      </c>
      <c r="F59" s="16" t="s">
        <v>193</v>
      </c>
      <c r="G59" s="5" t="s">
        <v>194</v>
      </c>
      <c r="H59" s="9" cm="1">
        <f t="array" ref="H59">INDEX(LatestMeasureDefSheet!$AH$2:$AH$6759,MATCH(E59,LatestMeasureDefSheet!$C$2:$C$6759,0),)</f>
        <v>0.15</v>
      </c>
      <c r="I59" s="10" t="str" cm="1">
        <f t="array" ref="I59">INDEX(LatestMeasureDefSheet!$G$2:$G$6759,MATCH(E59,LatestMeasureDefSheet!$C$2:$C$6759,0),)</f>
        <v>Watts Controlled</v>
      </c>
      <c r="J59" s="11" cm="1">
        <f t="array" ref="J59">INDEX(LatestMeasureDefSheet!$H$2:$H$6759,MATCH(E59,LatestMeasureDefSheet!$C$2:$C$6759,0),)</f>
        <v>2.42</v>
      </c>
      <c r="K59" s="11" cm="1">
        <f t="array" ref="K59">INDEX(LatestMeasureDefSheet!$I$2:$I$6759,MATCH(E59,LatestMeasureDefSheet!$C$2:$C$6759,0),)</f>
        <v>0</v>
      </c>
      <c r="L59" s="11" cm="1">
        <f t="array" ref="L59">INDEX(LatestMeasureDefSheet!$L$2:$L$6759,MATCH(E59,LatestMeasureDefSheet!$C$2:$C$6759,0),)</f>
        <v>0</v>
      </c>
      <c r="M59" s="11" cm="1">
        <f t="array" ref="M59">INDEX(LatestMeasureDefSheet!$AJ$2:$AJ$6759,MATCH(E59,LatestMeasureDefSheet!$C$2:$C$6759,0),)</f>
        <v>8</v>
      </c>
      <c r="N59" s="12" t="str" cm="1">
        <f t="array" ref="N59">IF(INDEX(LatestMeasureDefSheet!$Q$2:$Q$6759,MATCH(E59,LatestMeasureDefSheet!$C$2:$C$6759,0),)="",INDEX(LatestMeasureDefSheet!$G$2:$G$6759,MATCH(E59,LatestMeasureDefSheet!$C$2:$C$6759,0),),INDEX(LatestMeasureDefSheet!$Q$2:$Q$6759,MATCH(E59,LatestMeasureDefSheet!$C$2:$C$6759,0),))</f>
        <v>Watts Controlled</v>
      </c>
      <c r="O59" s="11" cm="1">
        <f t="array" ref="O59">INDEX(LatestMeasureDefSheet!$R$2:$R$6759,MATCH(E59,LatestMeasureDefSheet!$C$2:$C$6759,0),)</f>
        <v>0</v>
      </c>
      <c r="P59" s="11" cm="1">
        <f t="array" ref="P59">INDEX(LatestMeasureDefSheet!$S$2:$S$6759,MATCH(E59,LatestMeasureDefSheet!$C$2:$C$6759,0),)</f>
        <v>0</v>
      </c>
      <c r="Q59" s="11" cm="1">
        <f t="array" ref="Q59">INDEX(LatestMeasureDefSheet!$T$2:$T$6759,MATCH(E59,LatestMeasureDefSheet!$C$2:$C$6759,0),)</f>
        <v>0</v>
      </c>
      <c r="R59" s="11" cm="1">
        <f t="array" ref="R59">INDEX(LatestMeasureDefSheet!$U$2:$U$6759,MATCH(E59,LatestMeasureDefSheet!$C$2:$C$6759,0),)</f>
        <v>0</v>
      </c>
      <c r="S59" s="11" cm="1">
        <f t="array" ref="S59">INDEX(LatestMeasureDefSheet!$V$2:$V$6759,MATCH(E59,LatestMeasureDefSheet!$C$2:$C$6759,0),)</f>
        <v>0</v>
      </c>
      <c r="T59" s="11" t="str">
        <f t="shared" si="5"/>
        <v/>
      </c>
      <c r="U59" s="41"/>
      <c r="V59" s="41"/>
      <c r="W59" s="41"/>
      <c r="X59" s="38" t="str">
        <f t="shared" si="1"/>
        <v/>
      </c>
      <c r="Y59" s="38" t="str">
        <f t="shared" si="2"/>
        <v/>
      </c>
      <c r="Z59" s="38" t="str">
        <f t="shared" si="3"/>
        <v/>
      </c>
      <c r="AA59" s="13">
        <f t="shared" si="4"/>
        <v>0</v>
      </c>
      <c r="AB59" s="11"/>
    </row>
    <row r="60" spans="2:28" ht="15.75" x14ac:dyDescent="0.2">
      <c r="B60" s="7" t="s">
        <v>30</v>
      </c>
      <c r="C60" s="5" t="s">
        <v>159</v>
      </c>
      <c r="D60" s="5" t="s">
        <v>195</v>
      </c>
      <c r="E60" s="5" t="s">
        <v>196</v>
      </c>
      <c r="F60" s="16" t="s">
        <v>197</v>
      </c>
      <c r="G60" s="5" t="s">
        <v>198</v>
      </c>
      <c r="H60" s="9" cm="1">
        <f t="array" ref="H60">INDEX(LatestMeasureDefSheet!$AH$2:$AH$6759,MATCH(E60,LatestMeasureDefSheet!$C$2:$C$6759,0),)</f>
        <v>0.12</v>
      </c>
      <c r="I60" s="10" t="str" cm="1">
        <f t="array" ref="I60">INDEX(LatestMeasureDefSheet!$G$2:$G$6759,MATCH(E60,LatestMeasureDefSheet!$C$2:$C$6759,0),)</f>
        <v>kWh</v>
      </c>
      <c r="J60" s="11" cm="1">
        <f t="array" ref="J60">INDEX(LatestMeasureDefSheet!$H$2:$H$6759,MATCH(E60,LatestMeasureDefSheet!$C$2:$C$6759,0),)</f>
        <v>0</v>
      </c>
      <c r="K60" s="11" cm="1">
        <f t="array" ref="K60">INDEX(LatestMeasureDefSheet!$I$2:$I$6759,MATCH(E60,LatestMeasureDefSheet!$C$2:$C$6759,0),)</f>
        <v>0</v>
      </c>
      <c r="L60" s="11" cm="1">
        <f t="array" ref="L60">INDEX(LatestMeasureDefSheet!$L$2:$L$6759,MATCH(E60,LatestMeasureDefSheet!$C$2:$C$6759,0),)</f>
        <v>0</v>
      </c>
      <c r="M60" s="11" cm="1">
        <f t="array" ref="M60">INDEX(LatestMeasureDefSheet!$AJ$2:$AJ$6759,MATCH(E60,LatestMeasureDefSheet!$C$2:$C$6759,0),)</f>
        <v>0</v>
      </c>
      <c r="N60" s="12" t="str" cm="1">
        <f t="array" ref="N60">IF(INDEX(LatestMeasureDefSheet!$Q$2:$Q$6759,MATCH(E60,LatestMeasureDefSheet!$C$2:$C$6759,0),)="",INDEX(LatestMeasureDefSheet!$G$2:$G$6759,MATCH(E60,LatestMeasureDefSheet!$C$2:$C$6759,0),),INDEX(LatestMeasureDefSheet!$Q$2:$Q$6759,MATCH(E60,LatestMeasureDefSheet!$C$2:$C$6759,0),))</f>
        <v>kWh</v>
      </c>
      <c r="O60" s="11" cm="1">
        <f t="array" ref="O60">INDEX(LatestMeasureDefSheet!$R$2:$R$6759,MATCH(E60,LatestMeasureDefSheet!$C$2:$C$6759,0),)</f>
        <v>0</v>
      </c>
      <c r="P60" s="11" cm="1">
        <f t="array" ref="P60">INDEX(LatestMeasureDefSheet!$S$2:$S$6759,MATCH(E60,LatestMeasureDefSheet!$C$2:$C$6759,0),)</f>
        <v>0</v>
      </c>
      <c r="Q60" s="11" cm="1">
        <f t="array" ref="Q60">INDEX(LatestMeasureDefSheet!$T$2:$T$6759,MATCH(E60,LatestMeasureDefSheet!$C$2:$C$6759,0),)</f>
        <v>0</v>
      </c>
      <c r="R60" s="11" cm="1">
        <f t="array" ref="R60">INDEX(LatestMeasureDefSheet!$U$2:$U$6759,MATCH(E60,LatestMeasureDefSheet!$C$2:$C$6759,0),)</f>
        <v>0</v>
      </c>
      <c r="S60" s="11" cm="1">
        <f t="array" ref="S60">INDEX(LatestMeasureDefSheet!$V$2:$V$6759,MATCH(E60,LatestMeasureDefSheet!$C$2:$C$6759,0),)</f>
        <v>0</v>
      </c>
      <c r="T60" s="11" t="str">
        <f t="shared" si="5"/>
        <v/>
      </c>
      <c r="U60" s="41"/>
      <c r="V60" s="41"/>
      <c r="W60" s="41"/>
      <c r="X60" s="38" t="str">
        <f t="shared" si="1"/>
        <v/>
      </c>
      <c r="Y60" s="38" t="str">
        <f t="shared" si="2"/>
        <v/>
      </c>
      <c r="Z60" s="38" t="str">
        <f t="shared" si="3"/>
        <v/>
      </c>
      <c r="AA60" s="13">
        <f t="shared" si="4"/>
        <v>0</v>
      </c>
      <c r="AB60" s="11"/>
    </row>
    <row r="61" spans="2:28" ht="15.75" x14ac:dyDescent="0.2">
      <c r="B61" s="7" t="s">
        <v>30</v>
      </c>
      <c r="C61" s="5" t="s">
        <v>159</v>
      </c>
      <c r="D61" s="5" t="s">
        <v>195</v>
      </c>
      <c r="E61" s="5" t="s">
        <v>199</v>
      </c>
      <c r="F61" s="16" t="s">
        <v>200</v>
      </c>
      <c r="G61" s="5" t="s">
        <v>201</v>
      </c>
      <c r="H61" s="9" cm="1">
        <f t="array" ref="H61">INDEX(LatestMeasureDefSheet!$AH$2:$AH$6759,MATCH(E61,LatestMeasureDefSheet!$C$2:$C$6759,0),)</f>
        <v>0.12</v>
      </c>
      <c r="I61" s="10" t="str" cm="1">
        <f t="array" ref="I61">INDEX(LatestMeasureDefSheet!$G$2:$G$6759,MATCH(E61,LatestMeasureDefSheet!$C$2:$C$6759,0),)</f>
        <v>kWh</v>
      </c>
      <c r="J61" s="11" cm="1">
        <f t="array" ref="J61">INDEX(LatestMeasureDefSheet!$H$2:$H$6759,MATCH(E61,LatestMeasureDefSheet!$C$2:$C$6759,0),)</f>
        <v>0</v>
      </c>
      <c r="K61" s="11" cm="1">
        <f t="array" ref="K61">INDEX(LatestMeasureDefSheet!$I$2:$I$6759,MATCH(E61,LatestMeasureDefSheet!$C$2:$C$6759,0),)</f>
        <v>0</v>
      </c>
      <c r="L61" s="11" cm="1">
        <f t="array" ref="L61">INDEX(LatestMeasureDefSheet!$L$2:$L$6759,MATCH(E61,LatestMeasureDefSheet!$C$2:$C$6759,0),)</f>
        <v>0</v>
      </c>
      <c r="M61" s="11" cm="1">
        <f t="array" ref="M61">INDEX(LatestMeasureDefSheet!$AJ$2:$AJ$6759,MATCH(E61,LatestMeasureDefSheet!$C$2:$C$6759,0),)</f>
        <v>0</v>
      </c>
      <c r="N61" s="12" t="str" cm="1">
        <f t="array" ref="N61">IF(INDEX(LatestMeasureDefSheet!$Q$2:$Q$6759,MATCH(E61,LatestMeasureDefSheet!$C$2:$C$6759,0),)="",INDEX(LatestMeasureDefSheet!$G$2:$G$6759,MATCH(E61,LatestMeasureDefSheet!$C$2:$C$6759,0),),INDEX(LatestMeasureDefSheet!$Q$2:$Q$6759,MATCH(E61,LatestMeasureDefSheet!$C$2:$C$6759,0),))</f>
        <v>kWh</v>
      </c>
      <c r="O61" s="11" cm="1">
        <f t="array" ref="O61">INDEX(LatestMeasureDefSheet!$R$2:$R$6759,MATCH(E61,LatestMeasureDefSheet!$C$2:$C$6759,0),)</f>
        <v>0</v>
      </c>
      <c r="P61" s="11" cm="1">
        <f t="array" ref="P61">INDEX(LatestMeasureDefSheet!$S$2:$S$6759,MATCH(E61,LatestMeasureDefSheet!$C$2:$C$6759,0),)</f>
        <v>0</v>
      </c>
      <c r="Q61" s="11" cm="1">
        <f t="array" ref="Q61">INDEX(LatestMeasureDefSheet!$T$2:$T$6759,MATCH(E61,LatestMeasureDefSheet!$C$2:$C$6759,0),)</f>
        <v>0</v>
      </c>
      <c r="R61" s="11" cm="1">
        <f t="array" ref="R61">INDEX(LatestMeasureDefSheet!$U$2:$U$6759,MATCH(E61,LatestMeasureDefSheet!$C$2:$C$6759,0),)</f>
        <v>0</v>
      </c>
      <c r="S61" s="11" cm="1">
        <f t="array" ref="S61">INDEX(LatestMeasureDefSheet!$V$2:$V$6759,MATCH(E61,LatestMeasureDefSheet!$C$2:$C$6759,0),)</f>
        <v>0</v>
      </c>
      <c r="T61" s="11" t="str">
        <f t="shared" si="5"/>
        <v/>
      </c>
      <c r="U61" s="41"/>
      <c r="V61" s="41"/>
      <c r="W61" s="41"/>
      <c r="X61" s="38" t="str">
        <f t="shared" si="1"/>
        <v/>
      </c>
      <c r="Y61" s="38" t="str">
        <f t="shared" si="2"/>
        <v/>
      </c>
      <c r="Z61" s="38" t="str">
        <f t="shared" si="3"/>
        <v/>
      </c>
      <c r="AA61" s="13">
        <f t="shared" si="4"/>
        <v>0</v>
      </c>
      <c r="AB61" s="11"/>
    </row>
    <row r="62" spans="2:28" ht="15.75" x14ac:dyDescent="0.2">
      <c r="B62" s="7" t="s">
        <v>3</v>
      </c>
      <c r="C62" s="5" t="s">
        <v>202</v>
      </c>
      <c r="D62" s="5" t="s">
        <v>3</v>
      </c>
      <c r="E62" s="5" t="s">
        <v>203</v>
      </c>
      <c r="F62" s="16" t="s">
        <v>204</v>
      </c>
      <c r="G62" s="5" t="s">
        <v>205</v>
      </c>
      <c r="H62" s="9" cm="1">
        <f t="array" ref="H62">INDEX(LatestMeasureDefSheet!$AH$2:$AH$6759,MATCH(E62,LatestMeasureDefSheet!$C$2:$C$6759,0),)</f>
        <v>70</v>
      </c>
      <c r="I62" s="10" t="str" cm="1">
        <f t="array" ref="I62">INDEX(LatestMeasureDefSheet!$G$2:$G$6759,MATCH(E62,LatestMeasureDefSheet!$C$2:$C$6759,0),)</f>
        <v>HP</v>
      </c>
      <c r="J62" s="11" cm="1">
        <f t="array" ref="J62">INDEX(LatestMeasureDefSheet!$H$2:$H$6759,MATCH(E62,LatestMeasureDefSheet!$C$2:$C$6759,0),)</f>
        <v>1335.0372</v>
      </c>
      <c r="K62" s="11" cm="1">
        <f t="array" ref="K62">INDEX(LatestMeasureDefSheet!$I$2:$I$6759,MATCH(E62,LatestMeasureDefSheet!$C$2:$C$6759,0),)</f>
        <v>0</v>
      </c>
      <c r="L62" s="11" cm="1">
        <f t="array" ref="L62">INDEX(LatestMeasureDefSheet!$L$2:$L$6759,MATCH(E62,LatestMeasureDefSheet!$C$2:$C$6759,0),)</f>
        <v>0</v>
      </c>
      <c r="M62" s="11" cm="1">
        <f t="array" ref="M62">INDEX(LatestMeasureDefSheet!$AJ$2:$AJ$6759,MATCH(E62,LatestMeasureDefSheet!$C$2:$C$6759,0),)</f>
        <v>15</v>
      </c>
      <c r="N62" s="12" t="str" cm="1">
        <f t="array" ref="N62">IF(INDEX(LatestMeasureDefSheet!$Q$2:$Q$6759,MATCH(E62,LatestMeasureDefSheet!$C$2:$C$6759,0),)="",INDEX(LatestMeasureDefSheet!$G$2:$G$6759,MATCH(E62,LatestMeasureDefSheet!$C$2:$C$6759,0),),INDEX(LatestMeasureDefSheet!$Q$2:$Q$6759,MATCH(E62,LatestMeasureDefSheet!$C$2:$C$6759,0),))</f>
        <v>HP</v>
      </c>
      <c r="O62" s="11" cm="1">
        <f t="array" ref="O62">INDEX(LatestMeasureDefSheet!$R$2:$R$6759,MATCH(E62,LatestMeasureDefSheet!$C$2:$C$6759,0),)</f>
        <v>0</v>
      </c>
      <c r="P62" s="11" cm="1">
        <f t="array" ref="P62">INDEX(LatestMeasureDefSheet!$S$2:$S$6759,MATCH(E62,LatestMeasureDefSheet!$C$2:$C$6759,0),)</f>
        <v>0</v>
      </c>
      <c r="Q62" s="11" cm="1">
        <f t="array" ref="Q62">INDEX(LatestMeasureDefSheet!$T$2:$T$6759,MATCH(E62,LatestMeasureDefSheet!$C$2:$C$6759,0),)</f>
        <v>0</v>
      </c>
      <c r="R62" s="11" cm="1">
        <f t="array" ref="R62">INDEX(LatestMeasureDefSheet!$U$2:$U$6759,MATCH(E62,LatestMeasureDefSheet!$C$2:$C$6759,0),)</f>
        <v>0</v>
      </c>
      <c r="S62" s="11" cm="1">
        <f t="array" ref="S62">INDEX(LatestMeasureDefSheet!$V$2:$V$6759,MATCH(E62,LatestMeasureDefSheet!$C$2:$C$6759,0),)</f>
        <v>0</v>
      </c>
      <c r="T62" s="11" t="str">
        <f t="shared" si="5"/>
        <v/>
      </c>
      <c r="U62" s="41"/>
      <c r="V62" s="41"/>
      <c r="W62" s="41"/>
      <c r="X62" s="38" t="str">
        <f t="shared" si="1"/>
        <v/>
      </c>
      <c r="Y62" s="38" t="str">
        <f t="shared" si="2"/>
        <v/>
      </c>
      <c r="Z62" s="38" t="str">
        <f t="shared" si="3"/>
        <v/>
      </c>
      <c r="AA62" s="13">
        <f t="shared" si="4"/>
        <v>0</v>
      </c>
      <c r="AB62" s="11"/>
    </row>
    <row r="63" spans="2:28" ht="15.75" x14ac:dyDescent="0.2">
      <c r="B63" s="7" t="s">
        <v>3</v>
      </c>
      <c r="C63" s="5" t="s">
        <v>202</v>
      </c>
      <c r="D63" s="5" t="s">
        <v>3</v>
      </c>
      <c r="E63" s="5" t="s">
        <v>206</v>
      </c>
      <c r="F63" s="16" t="s">
        <v>207</v>
      </c>
      <c r="G63" s="5" t="s">
        <v>208</v>
      </c>
      <c r="H63" s="9" cm="1">
        <f t="array" ref="H63">INDEX(LatestMeasureDefSheet!$AH$2:$AH$6759,MATCH(E63,LatestMeasureDefSheet!$C$2:$C$6759,0),)</f>
        <v>70</v>
      </c>
      <c r="I63" s="10" t="str" cm="1">
        <f t="array" ref="I63">INDEX(LatestMeasureDefSheet!$G$2:$G$6759,MATCH(E63,LatestMeasureDefSheet!$C$2:$C$6759,0),)</f>
        <v>HP</v>
      </c>
      <c r="J63" s="11" cm="1">
        <f t="array" ref="J63">INDEX(LatestMeasureDefSheet!$H$2:$H$6759,MATCH(E63,LatestMeasureDefSheet!$C$2:$C$6759,0),)</f>
        <v>1171.9933000000001</v>
      </c>
      <c r="K63" s="11" cm="1">
        <f t="array" ref="K63">INDEX(LatestMeasureDefSheet!$I$2:$I$6759,MATCH(E63,LatestMeasureDefSheet!$C$2:$C$6759,0),)</f>
        <v>0</v>
      </c>
      <c r="L63" s="11" cm="1">
        <f t="array" ref="L63">INDEX(LatestMeasureDefSheet!$L$2:$L$6759,MATCH(E63,LatestMeasureDefSheet!$C$2:$C$6759,0),)</f>
        <v>0</v>
      </c>
      <c r="M63" s="11" cm="1">
        <f t="array" ref="M63">INDEX(LatestMeasureDefSheet!$AJ$2:$AJ$6759,MATCH(E63,LatestMeasureDefSheet!$C$2:$C$6759,0),)</f>
        <v>15</v>
      </c>
      <c r="N63" s="12" t="str" cm="1">
        <f t="array" ref="N63">IF(INDEX(LatestMeasureDefSheet!$Q$2:$Q$6759,MATCH(E63,LatestMeasureDefSheet!$C$2:$C$6759,0),)="",INDEX(LatestMeasureDefSheet!$G$2:$G$6759,MATCH(E63,LatestMeasureDefSheet!$C$2:$C$6759,0),),INDEX(LatestMeasureDefSheet!$Q$2:$Q$6759,MATCH(E63,LatestMeasureDefSheet!$C$2:$C$6759,0),))</f>
        <v>HP</v>
      </c>
      <c r="O63" s="11" cm="1">
        <f t="array" ref="O63">INDEX(LatestMeasureDefSheet!$R$2:$R$6759,MATCH(E63,LatestMeasureDefSheet!$C$2:$C$6759,0),)</f>
        <v>0</v>
      </c>
      <c r="P63" s="11" cm="1">
        <f t="array" ref="P63">INDEX(LatestMeasureDefSheet!$S$2:$S$6759,MATCH(E63,LatestMeasureDefSheet!$C$2:$C$6759,0),)</f>
        <v>0</v>
      </c>
      <c r="Q63" s="11" cm="1">
        <f t="array" ref="Q63">INDEX(LatestMeasureDefSheet!$T$2:$T$6759,MATCH(E63,LatestMeasureDefSheet!$C$2:$C$6759,0),)</f>
        <v>0</v>
      </c>
      <c r="R63" s="11" cm="1">
        <f t="array" ref="R63">INDEX(LatestMeasureDefSheet!$U$2:$U$6759,MATCH(E63,LatestMeasureDefSheet!$C$2:$C$6759,0),)</f>
        <v>0</v>
      </c>
      <c r="S63" s="11" cm="1">
        <f t="array" ref="S63">INDEX(LatestMeasureDefSheet!$V$2:$V$6759,MATCH(E63,LatestMeasureDefSheet!$C$2:$C$6759,0),)</f>
        <v>0</v>
      </c>
      <c r="T63" s="11" t="str">
        <f t="shared" si="5"/>
        <v/>
      </c>
      <c r="U63" s="41"/>
      <c r="V63" s="41"/>
      <c r="W63" s="41"/>
      <c r="X63" s="38" t="str">
        <f t="shared" si="1"/>
        <v/>
      </c>
      <c r="Y63" s="38" t="str">
        <f t="shared" si="2"/>
        <v/>
      </c>
      <c r="Z63" s="38" t="str">
        <f t="shared" si="3"/>
        <v/>
      </c>
      <c r="AA63" s="13">
        <f t="shared" si="4"/>
        <v>0</v>
      </c>
      <c r="AB63" s="11"/>
    </row>
    <row r="64" spans="2:28" ht="15.75" x14ac:dyDescent="0.2">
      <c r="B64" s="7" t="s">
        <v>3</v>
      </c>
      <c r="C64" s="5" t="s">
        <v>202</v>
      </c>
      <c r="D64" s="5" t="s">
        <v>3</v>
      </c>
      <c r="E64" s="5" t="s">
        <v>209</v>
      </c>
      <c r="F64" s="16" t="s">
        <v>210</v>
      </c>
      <c r="G64" s="5" t="s">
        <v>211</v>
      </c>
      <c r="H64" s="9" cm="1">
        <f t="array" ref="H64">INDEX(LatestMeasureDefSheet!$AH$2:$AH$6759,MATCH(E64,LatestMeasureDefSheet!$C$2:$C$6759,0),)</f>
        <v>40</v>
      </c>
      <c r="I64" s="10" t="str" cm="1">
        <f t="array" ref="I64">INDEX(LatestMeasureDefSheet!$G$2:$G$6759,MATCH(E64,LatestMeasureDefSheet!$C$2:$C$6759,0),)</f>
        <v>HP</v>
      </c>
      <c r="J64" s="11" cm="1">
        <f t="array" ref="J64">INDEX(LatestMeasureDefSheet!$H$2:$H$6759,MATCH(E64,LatestMeasureDefSheet!$C$2:$C$6759,0),)</f>
        <v>124.0292</v>
      </c>
      <c r="K64" s="11" cm="1">
        <f t="array" ref="K64">INDEX(LatestMeasureDefSheet!$I$2:$I$6759,MATCH(E64,LatestMeasureDefSheet!$C$2:$C$6759,0),)</f>
        <v>0</v>
      </c>
      <c r="L64" s="11" cm="1">
        <f t="array" ref="L64">INDEX(LatestMeasureDefSheet!$L$2:$L$6759,MATCH(E64,LatestMeasureDefSheet!$C$2:$C$6759,0),)</f>
        <v>0</v>
      </c>
      <c r="M64" s="11" cm="1">
        <f t="array" ref="M64">INDEX(LatestMeasureDefSheet!$AJ$2:$AJ$6759,MATCH(E64,LatestMeasureDefSheet!$C$2:$C$6759,0),)</f>
        <v>15</v>
      </c>
      <c r="N64" s="12" t="str" cm="1">
        <f t="array" ref="N64">IF(INDEX(LatestMeasureDefSheet!$Q$2:$Q$6759,MATCH(E64,LatestMeasureDefSheet!$C$2:$C$6759,0),)="",INDEX(LatestMeasureDefSheet!$G$2:$G$6759,MATCH(E64,LatestMeasureDefSheet!$C$2:$C$6759,0),),INDEX(LatestMeasureDefSheet!$Q$2:$Q$6759,MATCH(E64,LatestMeasureDefSheet!$C$2:$C$6759,0),))</f>
        <v>HP</v>
      </c>
      <c r="O64" s="11" cm="1">
        <f t="array" ref="O64">INDEX(LatestMeasureDefSheet!$R$2:$R$6759,MATCH(E64,LatestMeasureDefSheet!$C$2:$C$6759,0),)</f>
        <v>0</v>
      </c>
      <c r="P64" s="11" cm="1">
        <f t="array" ref="P64">INDEX(LatestMeasureDefSheet!$S$2:$S$6759,MATCH(E64,LatestMeasureDefSheet!$C$2:$C$6759,0),)</f>
        <v>0</v>
      </c>
      <c r="Q64" s="11" cm="1">
        <f t="array" ref="Q64">INDEX(LatestMeasureDefSheet!$T$2:$T$6759,MATCH(E64,LatestMeasureDefSheet!$C$2:$C$6759,0),)</f>
        <v>0</v>
      </c>
      <c r="R64" s="11" cm="1">
        <f t="array" ref="R64">INDEX(LatestMeasureDefSheet!$U$2:$U$6759,MATCH(E64,LatestMeasureDefSheet!$C$2:$C$6759,0),)</f>
        <v>0</v>
      </c>
      <c r="S64" s="11" cm="1">
        <f t="array" ref="S64">INDEX(LatestMeasureDefSheet!$V$2:$V$6759,MATCH(E64,LatestMeasureDefSheet!$C$2:$C$6759,0),)</f>
        <v>0</v>
      </c>
      <c r="T64" s="11" t="str">
        <f t="shared" si="5"/>
        <v/>
      </c>
      <c r="U64" s="41"/>
      <c r="V64" s="41"/>
      <c r="W64" s="41"/>
      <c r="X64" s="38" t="str">
        <f t="shared" si="1"/>
        <v/>
      </c>
      <c r="Y64" s="38" t="str">
        <f t="shared" si="2"/>
        <v/>
      </c>
      <c r="Z64" s="38" t="str">
        <f t="shared" si="3"/>
        <v/>
      </c>
      <c r="AA64" s="13">
        <f t="shared" si="4"/>
        <v>0</v>
      </c>
      <c r="AB64" s="11"/>
    </row>
    <row r="65" spans="2:28" ht="15.75" x14ac:dyDescent="0.2">
      <c r="B65" s="7" t="s">
        <v>3</v>
      </c>
      <c r="C65" s="5" t="s">
        <v>202</v>
      </c>
      <c r="D65" s="5" t="s">
        <v>3</v>
      </c>
      <c r="E65" s="5" t="s">
        <v>212</v>
      </c>
      <c r="F65" s="16" t="s">
        <v>213</v>
      </c>
      <c r="G65" s="5" t="s">
        <v>214</v>
      </c>
      <c r="H65" s="9" cm="1">
        <f t="array" ref="H65">INDEX(LatestMeasureDefSheet!$AH$2:$AH$6759,MATCH(E65,LatestMeasureDefSheet!$C$2:$C$6759,0),)</f>
        <v>60</v>
      </c>
      <c r="I65" s="10" t="str" cm="1">
        <f t="array" ref="I65">INDEX(LatestMeasureDefSheet!$G$2:$G$6759,MATCH(E65,LatestMeasureDefSheet!$C$2:$C$6759,0),)</f>
        <v>HP</v>
      </c>
      <c r="J65" s="11" cm="1">
        <f t="array" ref="J65">INDEX(LatestMeasureDefSheet!$H$2:$H$6759,MATCH(E65,LatestMeasureDefSheet!$C$2:$C$6759,0),)</f>
        <v>353.72160000000002</v>
      </c>
      <c r="K65" s="11" cm="1">
        <f t="array" ref="K65">INDEX(LatestMeasureDefSheet!$I$2:$I$6759,MATCH(E65,LatestMeasureDefSheet!$C$2:$C$6759,0),)</f>
        <v>0</v>
      </c>
      <c r="L65" s="11" cm="1">
        <f t="array" ref="L65">INDEX(LatestMeasureDefSheet!$L$2:$L$6759,MATCH(E65,LatestMeasureDefSheet!$C$2:$C$6759,0),)</f>
        <v>0</v>
      </c>
      <c r="M65" s="11" cm="1">
        <f t="array" ref="M65">INDEX(LatestMeasureDefSheet!$AJ$2:$AJ$6759,MATCH(E65,LatestMeasureDefSheet!$C$2:$C$6759,0),)</f>
        <v>15</v>
      </c>
      <c r="N65" s="12" t="str" cm="1">
        <f t="array" ref="N65">IF(INDEX(LatestMeasureDefSheet!$Q$2:$Q$6759,MATCH(E65,LatestMeasureDefSheet!$C$2:$C$6759,0),)="",INDEX(LatestMeasureDefSheet!$G$2:$G$6759,MATCH(E65,LatestMeasureDefSheet!$C$2:$C$6759,0),),INDEX(LatestMeasureDefSheet!$Q$2:$Q$6759,MATCH(E65,LatestMeasureDefSheet!$C$2:$C$6759,0),))</f>
        <v>HP</v>
      </c>
      <c r="O65" s="11" cm="1">
        <f t="array" ref="O65">INDEX(LatestMeasureDefSheet!$R$2:$R$6759,MATCH(E65,LatestMeasureDefSheet!$C$2:$C$6759,0),)</f>
        <v>0</v>
      </c>
      <c r="P65" s="11" cm="1">
        <f t="array" ref="P65">INDEX(LatestMeasureDefSheet!$S$2:$S$6759,MATCH(E65,LatestMeasureDefSheet!$C$2:$C$6759,0),)</f>
        <v>0</v>
      </c>
      <c r="Q65" s="11" cm="1">
        <f t="array" ref="Q65">INDEX(LatestMeasureDefSheet!$T$2:$T$6759,MATCH(E65,LatestMeasureDefSheet!$C$2:$C$6759,0),)</f>
        <v>0</v>
      </c>
      <c r="R65" s="11" cm="1">
        <f t="array" ref="R65">INDEX(LatestMeasureDefSheet!$U$2:$U$6759,MATCH(E65,LatestMeasureDefSheet!$C$2:$C$6759,0),)</f>
        <v>0</v>
      </c>
      <c r="S65" s="11" cm="1">
        <f t="array" ref="S65">INDEX(LatestMeasureDefSheet!$V$2:$V$6759,MATCH(E65,LatestMeasureDefSheet!$C$2:$C$6759,0),)</f>
        <v>0</v>
      </c>
      <c r="T65" s="11" t="str">
        <f t="shared" si="5"/>
        <v/>
      </c>
      <c r="U65" s="41"/>
      <c r="V65" s="41"/>
      <c r="W65" s="41"/>
      <c r="X65" s="38" t="str">
        <f t="shared" si="1"/>
        <v/>
      </c>
      <c r="Y65" s="38" t="str">
        <f t="shared" si="2"/>
        <v/>
      </c>
      <c r="Z65" s="38" t="str">
        <f t="shared" si="3"/>
        <v/>
      </c>
      <c r="AA65" s="13">
        <f t="shared" si="4"/>
        <v>0</v>
      </c>
      <c r="AB65" s="11"/>
    </row>
    <row r="66" spans="2:28" ht="15.75" x14ac:dyDescent="0.2">
      <c r="B66" s="7" t="s">
        <v>3</v>
      </c>
      <c r="C66" s="5" t="s">
        <v>202</v>
      </c>
      <c r="D66" s="5" t="s">
        <v>3</v>
      </c>
      <c r="E66" s="5" t="s">
        <v>215</v>
      </c>
      <c r="F66" s="16" t="s">
        <v>216</v>
      </c>
      <c r="G66" s="5" t="s">
        <v>217</v>
      </c>
      <c r="H66" s="9" cm="1">
        <f t="array" ref="H66">INDEX(LatestMeasureDefSheet!$AH$2:$AH$6759,MATCH(E66,LatestMeasureDefSheet!$C$2:$C$6759,0),)</f>
        <v>100</v>
      </c>
      <c r="I66" s="10" t="str" cm="1">
        <f t="array" ref="I66">INDEX(LatestMeasureDefSheet!$G$2:$G$6759,MATCH(E66,LatestMeasureDefSheet!$C$2:$C$6759,0),)</f>
        <v>HP</v>
      </c>
      <c r="J66" s="11" cm="1">
        <f t="array" ref="J66">INDEX(LatestMeasureDefSheet!$H$2:$H$6759,MATCH(E66,LatestMeasureDefSheet!$C$2:$C$6759,0),)</f>
        <v>2037.7535</v>
      </c>
      <c r="K66" s="11" cm="1">
        <f t="array" ref="K66">INDEX(LatestMeasureDefSheet!$I$2:$I$6759,MATCH(E66,LatestMeasureDefSheet!$C$2:$C$6759,0),)</f>
        <v>0</v>
      </c>
      <c r="L66" s="11" cm="1">
        <f t="array" ref="L66">INDEX(LatestMeasureDefSheet!$L$2:$L$6759,MATCH(E66,LatestMeasureDefSheet!$C$2:$C$6759,0),)</f>
        <v>0</v>
      </c>
      <c r="M66" s="11" cm="1">
        <f t="array" ref="M66">INDEX(LatestMeasureDefSheet!$AJ$2:$AJ$6759,MATCH(E66,LatestMeasureDefSheet!$C$2:$C$6759,0),)</f>
        <v>15</v>
      </c>
      <c r="N66" s="12" t="str" cm="1">
        <f t="array" ref="N66">IF(INDEX(LatestMeasureDefSheet!$Q$2:$Q$6759,MATCH(E66,LatestMeasureDefSheet!$C$2:$C$6759,0),)="",INDEX(LatestMeasureDefSheet!$G$2:$G$6759,MATCH(E66,LatestMeasureDefSheet!$C$2:$C$6759,0),),INDEX(LatestMeasureDefSheet!$Q$2:$Q$6759,MATCH(E66,LatestMeasureDefSheet!$C$2:$C$6759,0),))</f>
        <v>HP</v>
      </c>
      <c r="O66" s="11" cm="1">
        <f t="array" ref="O66">INDEX(LatestMeasureDefSheet!$R$2:$R$6759,MATCH(E66,LatestMeasureDefSheet!$C$2:$C$6759,0),)</f>
        <v>0</v>
      </c>
      <c r="P66" s="11" cm="1">
        <f t="array" ref="P66">INDEX(LatestMeasureDefSheet!$S$2:$S$6759,MATCH(E66,LatestMeasureDefSheet!$C$2:$C$6759,0),)</f>
        <v>0</v>
      </c>
      <c r="Q66" s="11" cm="1">
        <f t="array" ref="Q66">INDEX(LatestMeasureDefSheet!$T$2:$T$6759,MATCH(E66,LatestMeasureDefSheet!$C$2:$C$6759,0),)</f>
        <v>0</v>
      </c>
      <c r="R66" s="11" cm="1">
        <f t="array" ref="R66">INDEX(LatestMeasureDefSheet!$U$2:$U$6759,MATCH(E66,LatestMeasureDefSheet!$C$2:$C$6759,0),)</f>
        <v>0</v>
      </c>
      <c r="S66" s="11" cm="1">
        <f t="array" ref="S66">INDEX(LatestMeasureDefSheet!$V$2:$V$6759,MATCH(E66,LatestMeasureDefSheet!$C$2:$C$6759,0),)</f>
        <v>0</v>
      </c>
      <c r="T66" s="11" t="str">
        <f t="shared" si="5"/>
        <v/>
      </c>
      <c r="U66" s="41"/>
      <c r="V66" s="41"/>
      <c r="W66" s="41"/>
      <c r="X66" s="38" t="str">
        <f t="shared" si="1"/>
        <v/>
      </c>
      <c r="Y66" s="38" t="str">
        <f t="shared" si="2"/>
        <v/>
      </c>
      <c r="Z66" s="38" t="str">
        <f t="shared" si="3"/>
        <v/>
      </c>
      <c r="AA66" s="13">
        <f t="shared" si="4"/>
        <v>0</v>
      </c>
      <c r="AB66" s="11"/>
    </row>
    <row r="67" spans="2:28" ht="15.75" x14ac:dyDescent="0.2">
      <c r="B67" s="7" t="s">
        <v>3</v>
      </c>
      <c r="C67" s="5" t="s">
        <v>202</v>
      </c>
      <c r="D67" s="5" t="s">
        <v>3</v>
      </c>
      <c r="E67" s="5" t="s">
        <v>218</v>
      </c>
      <c r="F67" s="16" t="s">
        <v>219</v>
      </c>
      <c r="G67" s="5" t="s">
        <v>220</v>
      </c>
      <c r="H67" s="9" cm="1">
        <f t="array" ref="H67">INDEX(LatestMeasureDefSheet!$AH$2:$AH$6759,MATCH(E67,LatestMeasureDefSheet!$C$2:$C$6759,0),)</f>
        <v>50</v>
      </c>
      <c r="I67" s="10" t="str" cm="1">
        <f t="array" ref="I67">INDEX(LatestMeasureDefSheet!$G$2:$G$6759,MATCH(E67,LatestMeasureDefSheet!$C$2:$C$6759,0),)</f>
        <v>Units</v>
      </c>
      <c r="J67" s="11" cm="1">
        <f t="array" ref="J67">INDEX(LatestMeasureDefSheet!$H$2:$H$6759,MATCH(E67,LatestMeasureDefSheet!$C$2:$C$6759,0),)</f>
        <v>1122</v>
      </c>
      <c r="K67" s="11" cm="1">
        <f t="array" ref="K67">INDEX(LatestMeasureDefSheet!$I$2:$I$6759,MATCH(E67,LatestMeasureDefSheet!$C$2:$C$6759,0),)</f>
        <v>0.61</v>
      </c>
      <c r="L67" s="11" cm="1">
        <f t="array" ref="L67">INDEX(LatestMeasureDefSheet!$L$2:$L$6759,MATCH(E67,LatestMeasureDefSheet!$C$2:$C$6759,0),)</f>
        <v>0</v>
      </c>
      <c r="M67" s="11" cm="1">
        <f t="array" ref="M67">INDEX(LatestMeasureDefSheet!$AJ$2:$AJ$6759,MATCH(E67,LatestMeasureDefSheet!$C$2:$C$6759,0),)</f>
        <v>15</v>
      </c>
      <c r="N67" s="12" t="str" cm="1">
        <f t="array" ref="N67">IF(INDEX(LatestMeasureDefSheet!$Q$2:$Q$6759,MATCH(E67,LatestMeasureDefSheet!$C$2:$C$6759,0),)="",INDEX(LatestMeasureDefSheet!$G$2:$G$6759,MATCH(E67,LatestMeasureDefSheet!$C$2:$C$6759,0),),INDEX(LatestMeasureDefSheet!$Q$2:$Q$6759,MATCH(E67,LatestMeasureDefSheet!$C$2:$C$6759,0),))</f>
        <v>Units</v>
      </c>
      <c r="O67" s="11" cm="1">
        <f t="array" ref="O67">INDEX(LatestMeasureDefSheet!$R$2:$R$6759,MATCH(E67,LatestMeasureDefSheet!$C$2:$C$6759,0),)</f>
        <v>0</v>
      </c>
      <c r="P67" s="11" cm="1">
        <f t="array" ref="P67">INDEX(LatestMeasureDefSheet!$S$2:$S$6759,MATCH(E67,LatestMeasureDefSheet!$C$2:$C$6759,0),)</f>
        <v>0</v>
      </c>
      <c r="Q67" s="11" cm="1">
        <f t="array" ref="Q67">INDEX(LatestMeasureDefSheet!$T$2:$T$6759,MATCH(E67,LatestMeasureDefSheet!$C$2:$C$6759,0),)</f>
        <v>0</v>
      </c>
      <c r="R67" s="11" cm="1">
        <f t="array" ref="R67">INDEX(LatestMeasureDefSheet!$U$2:$U$6759,MATCH(E67,LatestMeasureDefSheet!$C$2:$C$6759,0),)</f>
        <v>0</v>
      </c>
      <c r="S67" s="11" cm="1">
        <f t="array" ref="S67">INDEX(LatestMeasureDefSheet!$V$2:$V$6759,MATCH(E67,LatestMeasureDefSheet!$C$2:$C$6759,0),)</f>
        <v>0</v>
      </c>
      <c r="T67" s="11" t="str">
        <f t="shared" ref="T67:T98" si="6">IF(I67=N67,"","Performance Measure")</f>
        <v/>
      </c>
      <c r="U67" s="41"/>
      <c r="V67" s="41"/>
      <c r="W67" s="41"/>
      <c r="X67" s="38" t="str">
        <f t="shared" ref="X67:X130" si="7">IF($U67=0,"",IF($T67="",J67*$U67,Q67*$U67*$V67))</f>
        <v/>
      </c>
      <c r="Y67" s="38" t="str">
        <f t="shared" ref="Y67:Y130" si="8">IF($U67=0,"",IF($T67="",K67*$U67,R67*$U67*$V67))</f>
        <v/>
      </c>
      <c r="Z67" s="38" t="str">
        <f t="shared" ref="Z67:Z130" si="9">IF($U67=0,"",IF($T67="",L67*$U67,S67*$U67*$V67))</f>
        <v/>
      </c>
      <c r="AA67" s="13">
        <f t="shared" ref="AA67:AA130" si="10">H67*$U67</f>
        <v>0</v>
      </c>
      <c r="AB67" s="11"/>
    </row>
    <row r="68" spans="2:28" ht="15.75" x14ac:dyDescent="0.2">
      <c r="B68" s="7" t="s">
        <v>3</v>
      </c>
      <c r="C68" s="5" t="s">
        <v>202</v>
      </c>
      <c r="D68" s="5" t="s">
        <v>3</v>
      </c>
      <c r="E68" s="5" t="s">
        <v>221</v>
      </c>
      <c r="F68" s="16" t="s">
        <v>222</v>
      </c>
      <c r="G68" s="5" t="s">
        <v>223</v>
      </c>
      <c r="H68" s="9" cm="1">
        <f t="array" ref="H68">INDEX(LatestMeasureDefSheet!$AH$2:$AH$6759,MATCH(E68,LatestMeasureDefSheet!$C$2:$C$6759,0),)</f>
        <v>40</v>
      </c>
      <c r="I68" s="10" t="str" cm="1">
        <f t="array" ref="I68">INDEX(LatestMeasureDefSheet!$G$2:$G$6759,MATCH(E68,LatestMeasureDefSheet!$C$2:$C$6759,0),)</f>
        <v>Units</v>
      </c>
      <c r="J68" s="11" cm="1">
        <f t="array" ref="J68">INDEX(LatestMeasureDefSheet!$H$2:$H$6759,MATCH(E68,LatestMeasureDefSheet!$C$2:$C$6759,0),)</f>
        <v>478</v>
      </c>
      <c r="K68" s="11" cm="1">
        <f t="array" ref="K68">INDEX(LatestMeasureDefSheet!$I$2:$I$6759,MATCH(E68,LatestMeasureDefSheet!$C$2:$C$6759,0),)</f>
        <v>0.26</v>
      </c>
      <c r="L68" s="11" cm="1">
        <f t="array" ref="L68">INDEX(LatestMeasureDefSheet!$L$2:$L$6759,MATCH(E68,LatestMeasureDefSheet!$C$2:$C$6759,0),)</f>
        <v>0</v>
      </c>
      <c r="M68" s="11" cm="1">
        <f t="array" ref="M68">INDEX(LatestMeasureDefSheet!$AJ$2:$AJ$6759,MATCH(E68,LatestMeasureDefSheet!$C$2:$C$6759,0),)</f>
        <v>15</v>
      </c>
      <c r="N68" s="12" t="str" cm="1">
        <f t="array" ref="N68">IF(INDEX(LatestMeasureDefSheet!$Q$2:$Q$6759,MATCH(E68,LatestMeasureDefSheet!$C$2:$C$6759,0),)="",INDEX(LatestMeasureDefSheet!$G$2:$G$6759,MATCH(E68,LatestMeasureDefSheet!$C$2:$C$6759,0),),INDEX(LatestMeasureDefSheet!$Q$2:$Q$6759,MATCH(E68,LatestMeasureDefSheet!$C$2:$C$6759,0),))</f>
        <v>Units</v>
      </c>
      <c r="O68" s="11" cm="1">
        <f t="array" ref="O68">INDEX(LatestMeasureDefSheet!$R$2:$R$6759,MATCH(E68,LatestMeasureDefSheet!$C$2:$C$6759,0),)</f>
        <v>0</v>
      </c>
      <c r="P68" s="11" cm="1">
        <f t="array" ref="P68">INDEX(LatestMeasureDefSheet!$S$2:$S$6759,MATCH(E68,LatestMeasureDefSheet!$C$2:$C$6759,0),)</f>
        <v>0</v>
      </c>
      <c r="Q68" s="11" cm="1">
        <f t="array" ref="Q68">INDEX(LatestMeasureDefSheet!$T$2:$T$6759,MATCH(E68,LatestMeasureDefSheet!$C$2:$C$6759,0),)</f>
        <v>0</v>
      </c>
      <c r="R68" s="11" cm="1">
        <f t="array" ref="R68">INDEX(LatestMeasureDefSheet!$U$2:$U$6759,MATCH(E68,LatestMeasureDefSheet!$C$2:$C$6759,0),)</f>
        <v>0</v>
      </c>
      <c r="S68" s="11" cm="1">
        <f t="array" ref="S68">INDEX(LatestMeasureDefSheet!$V$2:$V$6759,MATCH(E68,LatestMeasureDefSheet!$C$2:$C$6759,0),)</f>
        <v>0</v>
      </c>
      <c r="T68" s="11" t="str">
        <f t="shared" si="6"/>
        <v/>
      </c>
      <c r="U68" s="41"/>
      <c r="V68" s="41"/>
      <c r="W68" s="41"/>
      <c r="X68" s="38" t="str">
        <f t="shared" si="7"/>
        <v/>
      </c>
      <c r="Y68" s="38" t="str">
        <f t="shared" si="8"/>
        <v/>
      </c>
      <c r="Z68" s="38" t="str">
        <f t="shared" si="9"/>
        <v/>
      </c>
      <c r="AA68" s="13">
        <f t="shared" si="10"/>
        <v>0</v>
      </c>
      <c r="AB68" s="11"/>
    </row>
    <row r="69" spans="2:28" ht="15.75" x14ac:dyDescent="0.2">
      <c r="B69" s="7" t="s">
        <v>3</v>
      </c>
      <c r="C69" s="5" t="s">
        <v>202</v>
      </c>
      <c r="D69" s="5" t="s">
        <v>3</v>
      </c>
      <c r="E69" s="5" t="s">
        <v>224</v>
      </c>
      <c r="F69" s="16" t="s">
        <v>225</v>
      </c>
      <c r="G69" s="5" t="s">
        <v>226</v>
      </c>
      <c r="H69" s="9" cm="1">
        <f t="array" ref="H69">INDEX(LatestMeasureDefSheet!$AH$2:$AH$6759,MATCH(E69,LatestMeasureDefSheet!$C$2:$C$6759,0),)</f>
        <v>25</v>
      </c>
      <c r="I69" s="10" t="str" cm="1">
        <f t="array" ref="I69">INDEX(LatestMeasureDefSheet!$G$2:$G$6759,MATCH(E69,LatestMeasureDefSheet!$C$2:$C$6759,0),)</f>
        <v>Units</v>
      </c>
      <c r="J69" s="11" cm="1">
        <f t="array" ref="J69">INDEX(LatestMeasureDefSheet!$H$2:$H$6759,MATCH(E69,LatestMeasureDefSheet!$C$2:$C$6759,0),)</f>
        <v>334</v>
      </c>
      <c r="K69" s="11" cm="1">
        <f t="array" ref="K69">INDEX(LatestMeasureDefSheet!$I$2:$I$6759,MATCH(E69,LatestMeasureDefSheet!$C$2:$C$6759,0),)</f>
        <v>0.18149999999999999</v>
      </c>
      <c r="L69" s="11" cm="1">
        <f t="array" ref="L69">INDEX(LatestMeasureDefSheet!$L$2:$L$6759,MATCH(E69,LatestMeasureDefSheet!$C$2:$C$6759,0),)</f>
        <v>0</v>
      </c>
      <c r="M69" s="11" cm="1">
        <f t="array" ref="M69">INDEX(LatestMeasureDefSheet!$AJ$2:$AJ$6759,MATCH(E69,LatestMeasureDefSheet!$C$2:$C$6759,0),)</f>
        <v>15</v>
      </c>
      <c r="N69" s="12" t="str" cm="1">
        <f t="array" ref="N69">IF(INDEX(LatestMeasureDefSheet!$Q$2:$Q$6759,MATCH(E69,LatestMeasureDefSheet!$C$2:$C$6759,0),)="",INDEX(LatestMeasureDefSheet!$G$2:$G$6759,MATCH(E69,LatestMeasureDefSheet!$C$2:$C$6759,0),),INDEX(LatestMeasureDefSheet!$Q$2:$Q$6759,MATCH(E69,LatestMeasureDefSheet!$C$2:$C$6759,0),))</f>
        <v>Units</v>
      </c>
      <c r="O69" s="11" cm="1">
        <f t="array" ref="O69">INDEX(LatestMeasureDefSheet!$R$2:$R$6759,MATCH(E69,LatestMeasureDefSheet!$C$2:$C$6759,0),)</f>
        <v>0</v>
      </c>
      <c r="P69" s="11" cm="1">
        <f t="array" ref="P69">INDEX(LatestMeasureDefSheet!$S$2:$S$6759,MATCH(E69,LatestMeasureDefSheet!$C$2:$C$6759,0),)</f>
        <v>0</v>
      </c>
      <c r="Q69" s="11" cm="1">
        <f t="array" ref="Q69">INDEX(LatestMeasureDefSheet!$T$2:$T$6759,MATCH(E69,LatestMeasureDefSheet!$C$2:$C$6759,0),)</f>
        <v>0</v>
      </c>
      <c r="R69" s="11" cm="1">
        <f t="array" ref="R69">INDEX(LatestMeasureDefSheet!$U$2:$U$6759,MATCH(E69,LatestMeasureDefSheet!$C$2:$C$6759,0),)</f>
        <v>0</v>
      </c>
      <c r="S69" s="11" cm="1">
        <f t="array" ref="S69">INDEX(LatestMeasureDefSheet!$V$2:$V$6759,MATCH(E69,LatestMeasureDefSheet!$C$2:$C$6759,0),)</f>
        <v>0</v>
      </c>
      <c r="T69" s="11" t="str">
        <f t="shared" si="6"/>
        <v/>
      </c>
      <c r="U69" s="41"/>
      <c r="V69" s="41"/>
      <c r="W69" s="41"/>
      <c r="X69" s="38" t="str">
        <f t="shared" si="7"/>
        <v/>
      </c>
      <c r="Y69" s="38" t="str">
        <f t="shared" si="8"/>
        <v/>
      </c>
      <c r="Z69" s="38" t="str">
        <f t="shared" si="9"/>
        <v/>
      </c>
      <c r="AA69" s="13">
        <f t="shared" si="10"/>
        <v>0</v>
      </c>
      <c r="AB69" s="11"/>
    </row>
    <row r="70" spans="2:28" ht="15.75" x14ac:dyDescent="0.2">
      <c r="B70" s="7" t="s">
        <v>3</v>
      </c>
      <c r="C70" s="5" t="s">
        <v>202</v>
      </c>
      <c r="D70" s="5" t="s">
        <v>3</v>
      </c>
      <c r="E70" s="5" t="s">
        <v>227</v>
      </c>
      <c r="F70" s="16" t="s">
        <v>228</v>
      </c>
      <c r="G70" s="5" t="s">
        <v>229</v>
      </c>
      <c r="H70" s="9" cm="1">
        <f t="array" ref="H70">INDEX(LatestMeasureDefSheet!$AH$2:$AH$6759,MATCH(E70,LatestMeasureDefSheet!$C$2:$C$6759,0),)</f>
        <v>70</v>
      </c>
      <c r="I70" s="10" t="str" cm="1">
        <f t="array" ref="I70">INDEX(LatestMeasureDefSheet!$G$2:$G$6759,MATCH(E70,LatestMeasureDefSheet!$C$2:$C$6759,0),)</f>
        <v>Units</v>
      </c>
      <c r="J70" s="11" cm="1">
        <f t="array" ref="J70">INDEX(LatestMeasureDefSheet!$H$2:$H$6759,MATCH(E70,LatestMeasureDefSheet!$C$2:$C$6759,0),)</f>
        <v>942</v>
      </c>
      <c r="K70" s="11" cm="1">
        <f t="array" ref="K70">INDEX(LatestMeasureDefSheet!$I$2:$I$6759,MATCH(E70,LatestMeasureDefSheet!$C$2:$C$6759,0),)</f>
        <v>1.2999999999999999E-3</v>
      </c>
      <c r="L70" s="11" cm="1">
        <f t="array" ref="L70">INDEX(LatestMeasureDefSheet!$L$2:$L$6759,MATCH(E70,LatestMeasureDefSheet!$C$2:$C$6759,0),)</f>
        <v>0</v>
      </c>
      <c r="M70" s="11" cm="1">
        <f t="array" ref="M70">INDEX(LatestMeasureDefSheet!$AJ$2:$AJ$6759,MATCH(E70,LatestMeasureDefSheet!$C$2:$C$6759,0),)</f>
        <v>15</v>
      </c>
      <c r="N70" s="12" t="str" cm="1">
        <f t="array" ref="N70">IF(INDEX(LatestMeasureDefSheet!$Q$2:$Q$6759,MATCH(E70,LatestMeasureDefSheet!$C$2:$C$6759,0),)="",INDEX(LatestMeasureDefSheet!$G$2:$G$6759,MATCH(E70,LatestMeasureDefSheet!$C$2:$C$6759,0),),INDEX(LatestMeasureDefSheet!$Q$2:$Q$6759,MATCH(E70,LatestMeasureDefSheet!$C$2:$C$6759,0),))</f>
        <v>Units</v>
      </c>
      <c r="O70" s="11" cm="1">
        <f t="array" ref="O70">INDEX(LatestMeasureDefSheet!$R$2:$R$6759,MATCH(E70,LatestMeasureDefSheet!$C$2:$C$6759,0),)</f>
        <v>0</v>
      </c>
      <c r="P70" s="11" cm="1">
        <f t="array" ref="P70">INDEX(LatestMeasureDefSheet!$S$2:$S$6759,MATCH(E70,LatestMeasureDefSheet!$C$2:$C$6759,0),)</f>
        <v>0</v>
      </c>
      <c r="Q70" s="11" cm="1">
        <f t="array" ref="Q70">INDEX(LatestMeasureDefSheet!$T$2:$T$6759,MATCH(E70,LatestMeasureDefSheet!$C$2:$C$6759,0),)</f>
        <v>0</v>
      </c>
      <c r="R70" s="11" cm="1">
        <f t="array" ref="R70">INDEX(LatestMeasureDefSheet!$U$2:$U$6759,MATCH(E70,LatestMeasureDefSheet!$C$2:$C$6759,0),)</f>
        <v>0</v>
      </c>
      <c r="S70" s="11" cm="1">
        <f t="array" ref="S70">INDEX(LatestMeasureDefSheet!$V$2:$V$6759,MATCH(E70,LatestMeasureDefSheet!$C$2:$C$6759,0),)</f>
        <v>0</v>
      </c>
      <c r="T70" s="11" t="str">
        <f t="shared" si="6"/>
        <v/>
      </c>
      <c r="U70" s="41"/>
      <c r="V70" s="41"/>
      <c r="W70" s="41"/>
      <c r="X70" s="38" t="str">
        <f t="shared" si="7"/>
        <v/>
      </c>
      <c r="Y70" s="38" t="str">
        <f t="shared" si="8"/>
        <v/>
      </c>
      <c r="Z70" s="38" t="str">
        <f t="shared" si="9"/>
        <v/>
      </c>
      <c r="AA70" s="13">
        <f t="shared" si="10"/>
        <v>0</v>
      </c>
      <c r="AB70" s="11"/>
    </row>
    <row r="71" spans="2:28" ht="15.75" x14ac:dyDescent="0.2">
      <c r="B71" s="7" t="s">
        <v>3</v>
      </c>
      <c r="C71" s="5" t="s">
        <v>202</v>
      </c>
      <c r="D71" s="5" t="s">
        <v>3</v>
      </c>
      <c r="E71" s="5" t="s">
        <v>230</v>
      </c>
      <c r="F71" s="16" t="s">
        <v>231</v>
      </c>
      <c r="G71" s="5" t="s">
        <v>232</v>
      </c>
      <c r="H71" s="9" cm="1">
        <f t="array" ref="H71">INDEX(LatestMeasureDefSheet!$AH$2:$AH$6759,MATCH(E71,LatestMeasureDefSheet!$C$2:$C$6759,0),)</f>
        <v>40</v>
      </c>
      <c r="I71" s="10" t="str" cm="1">
        <f t="array" ref="I71">INDEX(LatestMeasureDefSheet!$G$2:$G$6759,MATCH(E71,LatestMeasureDefSheet!$C$2:$C$6759,0),)</f>
        <v>Units</v>
      </c>
      <c r="J71" s="11" cm="1">
        <f t="array" ref="J71">INDEX(LatestMeasureDefSheet!$H$2:$H$6759,MATCH(E71,LatestMeasureDefSheet!$C$2:$C$6759,0),)</f>
        <v>658</v>
      </c>
      <c r="K71" s="11" cm="1">
        <f t="array" ref="K71">INDEX(LatestMeasureDefSheet!$I$2:$I$6759,MATCH(E71,LatestMeasureDefSheet!$C$2:$C$6759,0),)</f>
        <v>8.9999999999999998E-4</v>
      </c>
      <c r="L71" s="11" cm="1">
        <f t="array" ref="L71">INDEX(LatestMeasureDefSheet!$L$2:$L$6759,MATCH(E71,LatestMeasureDefSheet!$C$2:$C$6759,0),)</f>
        <v>0</v>
      </c>
      <c r="M71" s="11" cm="1">
        <f t="array" ref="M71">INDEX(LatestMeasureDefSheet!$AJ$2:$AJ$6759,MATCH(E71,LatestMeasureDefSheet!$C$2:$C$6759,0),)</f>
        <v>15</v>
      </c>
      <c r="N71" s="12" t="str" cm="1">
        <f t="array" ref="N71">IF(INDEX(LatestMeasureDefSheet!$Q$2:$Q$6759,MATCH(E71,LatestMeasureDefSheet!$C$2:$C$6759,0),)="",INDEX(LatestMeasureDefSheet!$G$2:$G$6759,MATCH(E71,LatestMeasureDefSheet!$C$2:$C$6759,0),),INDEX(LatestMeasureDefSheet!$Q$2:$Q$6759,MATCH(E71,LatestMeasureDefSheet!$C$2:$C$6759,0),))</f>
        <v>Units</v>
      </c>
      <c r="O71" s="11" cm="1">
        <f t="array" ref="O71">INDEX(LatestMeasureDefSheet!$R$2:$R$6759,MATCH(E71,LatestMeasureDefSheet!$C$2:$C$6759,0),)</f>
        <v>0</v>
      </c>
      <c r="P71" s="11" cm="1">
        <f t="array" ref="P71">INDEX(LatestMeasureDefSheet!$S$2:$S$6759,MATCH(E71,LatestMeasureDefSheet!$C$2:$C$6759,0),)</f>
        <v>0</v>
      </c>
      <c r="Q71" s="11" cm="1">
        <f t="array" ref="Q71">INDEX(LatestMeasureDefSheet!$T$2:$T$6759,MATCH(E71,LatestMeasureDefSheet!$C$2:$C$6759,0),)</f>
        <v>0</v>
      </c>
      <c r="R71" s="11" cm="1">
        <f t="array" ref="R71">INDEX(LatestMeasureDefSheet!$U$2:$U$6759,MATCH(E71,LatestMeasureDefSheet!$C$2:$C$6759,0),)</f>
        <v>0</v>
      </c>
      <c r="S71" s="11" cm="1">
        <f t="array" ref="S71">INDEX(LatestMeasureDefSheet!$V$2:$V$6759,MATCH(E71,LatestMeasureDefSheet!$C$2:$C$6759,0),)</f>
        <v>0</v>
      </c>
      <c r="T71" s="11" t="str">
        <f t="shared" si="6"/>
        <v/>
      </c>
      <c r="U71" s="41"/>
      <c r="V71" s="41"/>
      <c r="W71" s="41"/>
      <c r="X71" s="38" t="str">
        <f t="shared" si="7"/>
        <v/>
      </c>
      <c r="Y71" s="38" t="str">
        <f t="shared" si="8"/>
        <v/>
      </c>
      <c r="Z71" s="38" t="str">
        <f t="shared" si="9"/>
        <v/>
      </c>
      <c r="AA71" s="13">
        <f t="shared" si="10"/>
        <v>0</v>
      </c>
      <c r="AB71" s="11"/>
    </row>
    <row r="72" spans="2:28" ht="15.75" x14ac:dyDescent="0.2">
      <c r="B72" s="7" t="s">
        <v>3</v>
      </c>
      <c r="C72" s="5" t="s">
        <v>202</v>
      </c>
      <c r="D72" s="5" t="s">
        <v>3</v>
      </c>
      <c r="E72" s="5" t="s">
        <v>233</v>
      </c>
      <c r="F72" s="16" t="s">
        <v>234</v>
      </c>
      <c r="G72" s="5" t="s">
        <v>235</v>
      </c>
      <c r="H72" s="9" cm="1">
        <f t="array" ref="H72">INDEX(LatestMeasureDefSheet!$AH$2:$AH$6759,MATCH(E72,LatestMeasureDefSheet!$C$2:$C$6759,0),)</f>
        <v>20</v>
      </c>
      <c r="I72" s="10" t="str" cm="1">
        <f t="array" ref="I72">INDEX(LatestMeasureDefSheet!$G$2:$G$6759,MATCH(E72,LatestMeasureDefSheet!$C$2:$C$6759,0),)</f>
        <v>Tons</v>
      </c>
      <c r="J72" s="11" cm="1">
        <f t="array" ref="J72">INDEX(LatestMeasureDefSheet!$H$2:$H$6759,MATCH(E72,LatestMeasureDefSheet!$C$2:$C$6759,0),)</f>
        <v>277.8374</v>
      </c>
      <c r="K72" s="11" cm="1">
        <f t="array" ref="K72">INDEX(LatestMeasureDefSheet!$I$2:$I$6759,MATCH(E72,LatestMeasureDefSheet!$C$2:$C$6759,0),)</f>
        <v>4.0000000000000002E-4</v>
      </c>
      <c r="L72" s="11" cm="1">
        <f t="array" ref="L72">INDEX(LatestMeasureDefSheet!$L$2:$L$6759,MATCH(E72,LatestMeasureDefSheet!$C$2:$C$6759,0),)</f>
        <v>0</v>
      </c>
      <c r="M72" s="11" cm="1">
        <f t="array" ref="M72">INDEX(LatestMeasureDefSheet!$AJ$2:$AJ$6759,MATCH(E72,LatestMeasureDefSheet!$C$2:$C$6759,0),)</f>
        <v>10</v>
      </c>
      <c r="N72" s="12" t="str" cm="1">
        <f t="array" ref="N72">IF(INDEX(LatestMeasureDefSheet!$Q$2:$Q$6759,MATCH(E72,LatestMeasureDefSheet!$C$2:$C$6759,0),)="",INDEX(LatestMeasureDefSheet!$G$2:$G$6759,MATCH(E72,LatestMeasureDefSheet!$C$2:$C$6759,0),),INDEX(LatestMeasureDefSheet!$Q$2:$Q$6759,MATCH(E72,LatestMeasureDefSheet!$C$2:$C$6759,0),))</f>
        <v>Tons</v>
      </c>
      <c r="O72" s="11" cm="1">
        <f t="array" ref="O72">INDEX(LatestMeasureDefSheet!$R$2:$R$6759,MATCH(E72,LatestMeasureDefSheet!$C$2:$C$6759,0),)</f>
        <v>0</v>
      </c>
      <c r="P72" s="11" cm="1">
        <f t="array" ref="P72">INDEX(LatestMeasureDefSheet!$S$2:$S$6759,MATCH(E72,LatestMeasureDefSheet!$C$2:$C$6759,0),)</f>
        <v>0</v>
      </c>
      <c r="Q72" s="11" cm="1">
        <f t="array" ref="Q72">INDEX(LatestMeasureDefSheet!$T$2:$T$6759,MATCH(E72,LatestMeasureDefSheet!$C$2:$C$6759,0),)</f>
        <v>0</v>
      </c>
      <c r="R72" s="11" cm="1">
        <f t="array" ref="R72">INDEX(LatestMeasureDefSheet!$U$2:$U$6759,MATCH(E72,LatestMeasureDefSheet!$C$2:$C$6759,0),)</f>
        <v>0</v>
      </c>
      <c r="S72" s="11" cm="1">
        <f t="array" ref="S72">INDEX(LatestMeasureDefSheet!$V$2:$V$6759,MATCH(E72,LatestMeasureDefSheet!$C$2:$C$6759,0),)</f>
        <v>0</v>
      </c>
      <c r="T72" s="11" t="str">
        <f t="shared" si="6"/>
        <v/>
      </c>
      <c r="U72" s="41"/>
      <c r="V72" s="41"/>
      <c r="W72" s="41"/>
      <c r="X72" s="38" t="str">
        <f t="shared" si="7"/>
        <v/>
      </c>
      <c r="Y72" s="38" t="str">
        <f t="shared" si="8"/>
        <v/>
      </c>
      <c r="Z72" s="38" t="str">
        <f t="shared" si="9"/>
        <v/>
      </c>
      <c r="AA72" s="13">
        <f t="shared" si="10"/>
        <v>0</v>
      </c>
      <c r="AB72" s="11"/>
    </row>
    <row r="73" spans="2:28" ht="15.75" x14ac:dyDescent="0.2">
      <c r="B73" s="7" t="s">
        <v>3</v>
      </c>
      <c r="C73" s="5" t="s">
        <v>202</v>
      </c>
      <c r="D73" s="5" t="s">
        <v>3</v>
      </c>
      <c r="E73" s="5" t="s">
        <v>236</v>
      </c>
      <c r="F73" s="16" t="s">
        <v>237</v>
      </c>
      <c r="G73" s="5" t="s">
        <v>238</v>
      </c>
      <c r="H73" s="9" cm="1">
        <f t="array" ref="H73">INDEX(LatestMeasureDefSheet!$AH$2:$AH$6759,MATCH(E73,LatestMeasureDefSheet!$C$2:$C$6759,0),)</f>
        <v>50</v>
      </c>
      <c r="I73" s="10" t="str" cm="1">
        <f t="array" ref="I73">INDEX(LatestMeasureDefSheet!$G$2:$G$6759,MATCH(E73,LatestMeasureDefSheet!$C$2:$C$6759,0),)</f>
        <v>Tons</v>
      </c>
      <c r="J73" s="11" cm="1">
        <f t="array" ref="J73">INDEX(LatestMeasureDefSheet!$H$2:$H$6759,MATCH(E73,LatestMeasureDefSheet!$C$2:$C$6759,0),)</f>
        <v>499.15499999999997</v>
      </c>
      <c r="K73" s="11" cm="1">
        <f t="array" ref="K73">INDEX(LatestMeasureDefSheet!$I$2:$I$6759,MATCH(E73,LatestMeasureDefSheet!$C$2:$C$6759,0),)</f>
        <v>0</v>
      </c>
      <c r="L73" s="11" cm="1">
        <f t="array" ref="L73">INDEX(LatestMeasureDefSheet!$L$2:$L$6759,MATCH(E73,LatestMeasureDefSheet!$C$2:$C$6759,0),)</f>
        <v>0</v>
      </c>
      <c r="M73" s="11" cm="1">
        <f t="array" ref="M73">INDEX(LatestMeasureDefSheet!$AJ$2:$AJ$6759,MATCH(E73,LatestMeasureDefSheet!$C$2:$C$6759,0),)</f>
        <v>15</v>
      </c>
      <c r="N73" s="12" t="str" cm="1">
        <f t="array" ref="N73">IF(INDEX(LatestMeasureDefSheet!$Q$2:$Q$6759,MATCH(E73,LatestMeasureDefSheet!$C$2:$C$6759,0),)="",INDEX(LatestMeasureDefSheet!$G$2:$G$6759,MATCH(E73,LatestMeasureDefSheet!$C$2:$C$6759,0),),INDEX(LatestMeasureDefSheet!$Q$2:$Q$6759,MATCH(E73,LatestMeasureDefSheet!$C$2:$C$6759,0),))</f>
        <v>Tons</v>
      </c>
      <c r="O73" s="11" cm="1">
        <f t="array" ref="O73">INDEX(LatestMeasureDefSheet!$R$2:$R$6759,MATCH(E73,LatestMeasureDefSheet!$C$2:$C$6759,0),)</f>
        <v>0</v>
      </c>
      <c r="P73" s="11" cm="1">
        <f t="array" ref="P73">INDEX(LatestMeasureDefSheet!$S$2:$S$6759,MATCH(E73,LatestMeasureDefSheet!$C$2:$C$6759,0),)</f>
        <v>0</v>
      </c>
      <c r="Q73" s="11" cm="1">
        <f t="array" ref="Q73">INDEX(LatestMeasureDefSheet!$T$2:$T$6759,MATCH(E73,LatestMeasureDefSheet!$C$2:$C$6759,0),)</f>
        <v>0</v>
      </c>
      <c r="R73" s="11" cm="1">
        <f t="array" ref="R73">INDEX(LatestMeasureDefSheet!$U$2:$U$6759,MATCH(E73,LatestMeasureDefSheet!$C$2:$C$6759,0),)</f>
        <v>0</v>
      </c>
      <c r="S73" s="11" cm="1">
        <f t="array" ref="S73">INDEX(LatestMeasureDefSheet!$V$2:$V$6759,MATCH(E73,LatestMeasureDefSheet!$C$2:$C$6759,0),)</f>
        <v>0</v>
      </c>
      <c r="T73" s="11" t="str">
        <f t="shared" si="6"/>
        <v/>
      </c>
      <c r="U73" s="41"/>
      <c r="V73" s="41"/>
      <c r="W73" s="41"/>
      <c r="X73" s="38" t="str">
        <f t="shared" si="7"/>
        <v/>
      </c>
      <c r="Y73" s="38" t="str">
        <f t="shared" si="8"/>
        <v/>
      </c>
      <c r="Z73" s="38" t="str">
        <f t="shared" si="9"/>
        <v/>
      </c>
      <c r="AA73" s="13">
        <f t="shared" si="10"/>
        <v>0</v>
      </c>
      <c r="AB73" s="11"/>
    </row>
    <row r="74" spans="2:28" ht="15.75" x14ac:dyDescent="0.2">
      <c r="B74" s="7" t="s">
        <v>239</v>
      </c>
      <c r="C74" s="5" t="s">
        <v>202</v>
      </c>
      <c r="D74" s="5" t="s">
        <v>240</v>
      </c>
      <c r="E74" s="5" t="s">
        <v>241</v>
      </c>
      <c r="F74" s="16" t="s">
        <v>242</v>
      </c>
      <c r="G74" s="5" t="s">
        <v>243</v>
      </c>
      <c r="H74" s="9" cm="1">
        <f t="array" ref="H74">INDEX(LatestMeasureDefSheet!$AH$2:$AH$6759,MATCH(E74,LatestMeasureDefSheet!$C$2:$C$6759,0),)</f>
        <v>125</v>
      </c>
      <c r="I74" s="10" t="str" cm="1">
        <f t="array" ref="I74">INDEX(LatestMeasureDefSheet!$G$2:$G$6759,MATCH(E74,LatestMeasureDefSheet!$C$2:$C$6759,0),)</f>
        <v>HP</v>
      </c>
      <c r="J74" s="11" cm="1">
        <f t="array" ref="J74">INDEX(LatestMeasureDefSheet!$H$2:$H$6759,MATCH(E74,LatestMeasureDefSheet!$C$2:$C$6759,0),)</f>
        <v>1082</v>
      </c>
      <c r="K74" s="11" cm="1">
        <f t="array" ref="K74">INDEX(LatestMeasureDefSheet!$I$2:$I$6759,MATCH(E74,LatestMeasureDefSheet!$C$2:$C$6759,0),)</f>
        <v>0.14099999999999999</v>
      </c>
      <c r="L74" s="11" cm="1">
        <f t="array" ref="L74">INDEX(LatestMeasureDefSheet!$L$2:$L$6759,MATCH(E74,LatestMeasureDefSheet!$C$2:$C$6759,0),)</f>
        <v>0</v>
      </c>
      <c r="M74" s="11" cm="1">
        <f t="array" ref="M74">INDEX(LatestMeasureDefSheet!$AJ$2:$AJ$6759,MATCH(E74,LatestMeasureDefSheet!$C$2:$C$6759,0),)</f>
        <v>15</v>
      </c>
      <c r="N74" s="12" t="str" cm="1">
        <f t="array" ref="N74">IF(INDEX(LatestMeasureDefSheet!$Q$2:$Q$6759,MATCH(E74,LatestMeasureDefSheet!$C$2:$C$6759,0),)="",INDEX(LatestMeasureDefSheet!$G$2:$G$6759,MATCH(E74,LatestMeasureDefSheet!$C$2:$C$6759,0),),INDEX(LatestMeasureDefSheet!$Q$2:$Q$6759,MATCH(E74,LatestMeasureDefSheet!$C$2:$C$6759,0),))</f>
        <v>HP</v>
      </c>
      <c r="O74" s="11" cm="1">
        <f t="array" ref="O74">INDEX(LatestMeasureDefSheet!$R$2:$R$6759,MATCH(E74,LatestMeasureDefSheet!$C$2:$C$6759,0),)</f>
        <v>0</v>
      </c>
      <c r="P74" s="11" cm="1">
        <f t="array" ref="P74">INDEX(LatestMeasureDefSheet!$S$2:$S$6759,MATCH(E74,LatestMeasureDefSheet!$C$2:$C$6759,0),)</f>
        <v>0</v>
      </c>
      <c r="Q74" s="11" cm="1">
        <f t="array" ref="Q74">INDEX(LatestMeasureDefSheet!$T$2:$T$6759,MATCH(E74,LatestMeasureDefSheet!$C$2:$C$6759,0),)</f>
        <v>0</v>
      </c>
      <c r="R74" s="11" cm="1">
        <f t="array" ref="R74">INDEX(LatestMeasureDefSheet!$U$2:$U$6759,MATCH(E74,LatestMeasureDefSheet!$C$2:$C$6759,0),)</f>
        <v>0</v>
      </c>
      <c r="S74" s="11" cm="1">
        <f t="array" ref="S74">INDEX(LatestMeasureDefSheet!$V$2:$V$6759,MATCH(E74,LatestMeasureDefSheet!$C$2:$C$6759,0),)</f>
        <v>0</v>
      </c>
      <c r="T74" s="11" t="str">
        <f t="shared" si="6"/>
        <v/>
      </c>
      <c r="U74" s="41"/>
      <c r="V74" s="41"/>
      <c r="W74" s="41"/>
      <c r="X74" s="38" t="str">
        <f t="shared" si="7"/>
        <v/>
      </c>
      <c r="Y74" s="38" t="str">
        <f t="shared" si="8"/>
        <v/>
      </c>
      <c r="Z74" s="38" t="str">
        <f t="shared" si="9"/>
        <v/>
      </c>
      <c r="AA74" s="13">
        <f t="shared" si="10"/>
        <v>0</v>
      </c>
      <c r="AB74" s="11"/>
    </row>
    <row r="75" spans="2:28" ht="15.75" x14ac:dyDescent="0.2">
      <c r="B75" s="7" t="s">
        <v>239</v>
      </c>
      <c r="C75" s="5" t="s">
        <v>202</v>
      </c>
      <c r="D75" s="5" t="s">
        <v>240</v>
      </c>
      <c r="E75" s="5" t="s">
        <v>244</v>
      </c>
      <c r="F75" s="16" t="s">
        <v>245</v>
      </c>
      <c r="G75" s="5" t="s">
        <v>246</v>
      </c>
      <c r="H75" s="9" cm="1">
        <f t="array" ref="H75">INDEX(LatestMeasureDefSheet!$AH$2:$AH$6759,MATCH(E75,LatestMeasureDefSheet!$C$2:$C$6759,0),)</f>
        <v>75</v>
      </c>
      <c r="I75" s="10" t="str" cm="1">
        <f t="array" ref="I75">INDEX(LatestMeasureDefSheet!$G$2:$G$6759,MATCH(E75,LatestMeasureDefSheet!$C$2:$C$6759,0),)</f>
        <v>HP</v>
      </c>
      <c r="J75" s="11" cm="1">
        <f t="array" ref="J75">INDEX(LatestMeasureDefSheet!$H$2:$H$6759,MATCH(E75,LatestMeasureDefSheet!$C$2:$C$6759,0),)</f>
        <v>0</v>
      </c>
      <c r="K75" s="11" cm="1">
        <f t="array" ref="K75">INDEX(LatestMeasureDefSheet!$I$2:$I$6759,MATCH(E75,LatestMeasureDefSheet!$C$2:$C$6759,0),)</f>
        <v>0</v>
      </c>
      <c r="L75" s="11" cm="1">
        <f t="array" ref="L75">INDEX(LatestMeasureDefSheet!$L$2:$L$6759,MATCH(E75,LatestMeasureDefSheet!$C$2:$C$6759,0),)</f>
        <v>0</v>
      </c>
      <c r="M75" s="11" cm="1">
        <f t="array" ref="M75">INDEX(LatestMeasureDefSheet!$AJ$2:$AJ$6759,MATCH(E75,LatestMeasureDefSheet!$C$2:$C$6759,0),)</f>
        <v>0</v>
      </c>
      <c r="N75" s="12" t="str" cm="1">
        <f t="array" ref="N75">IF(INDEX(LatestMeasureDefSheet!$Q$2:$Q$6759,MATCH(E75,LatestMeasureDefSheet!$C$2:$C$6759,0),)="",INDEX(LatestMeasureDefSheet!$G$2:$G$6759,MATCH(E75,LatestMeasureDefSheet!$C$2:$C$6759,0),),INDEX(LatestMeasureDefSheet!$Q$2:$Q$6759,MATCH(E75,LatestMeasureDefSheet!$C$2:$C$6759,0),))</f>
        <v>HP</v>
      </c>
      <c r="O75" s="11" cm="1">
        <f t="array" ref="O75">INDEX(LatestMeasureDefSheet!$R$2:$R$6759,MATCH(E75,LatestMeasureDefSheet!$C$2:$C$6759,0),)</f>
        <v>0</v>
      </c>
      <c r="P75" s="11" cm="1">
        <f t="array" ref="P75">INDEX(LatestMeasureDefSheet!$S$2:$S$6759,MATCH(E75,LatestMeasureDefSheet!$C$2:$C$6759,0),)</f>
        <v>0</v>
      </c>
      <c r="Q75" s="11" cm="1">
        <f t="array" ref="Q75">INDEX(LatestMeasureDefSheet!$T$2:$T$6759,MATCH(E75,LatestMeasureDefSheet!$C$2:$C$6759,0),)</f>
        <v>0</v>
      </c>
      <c r="R75" s="11" cm="1">
        <f t="array" ref="R75">INDEX(LatestMeasureDefSheet!$U$2:$U$6759,MATCH(E75,LatestMeasureDefSheet!$C$2:$C$6759,0),)</f>
        <v>0</v>
      </c>
      <c r="S75" s="11" cm="1">
        <f t="array" ref="S75">INDEX(LatestMeasureDefSheet!$V$2:$V$6759,MATCH(E75,LatestMeasureDefSheet!$C$2:$C$6759,0),)</f>
        <v>0</v>
      </c>
      <c r="T75" s="11" t="str">
        <f t="shared" si="6"/>
        <v/>
      </c>
      <c r="U75" s="41"/>
      <c r="V75" s="41"/>
      <c r="W75" s="41"/>
      <c r="X75" s="38" t="str">
        <f t="shared" si="7"/>
        <v/>
      </c>
      <c r="Y75" s="38" t="str">
        <f t="shared" si="8"/>
        <v/>
      </c>
      <c r="Z75" s="38" t="str">
        <f t="shared" si="9"/>
        <v/>
      </c>
      <c r="AA75" s="13">
        <f t="shared" si="10"/>
        <v>0</v>
      </c>
      <c r="AB75" s="11"/>
    </row>
    <row r="76" spans="2:28" ht="15.75" x14ac:dyDescent="0.2">
      <c r="B76" s="7" t="s">
        <v>239</v>
      </c>
      <c r="C76" s="5" t="s">
        <v>202</v>
      </c>
      <c r="D76" s="5" t="s">
        <v>240</v>
      </c>
      <c r="E76" s="5" t="s">
        <v>247</v>
      </c>
      <c r="F76" s="16" t="s">
        <v>248</v>
      </c>
      <c r="G76" s="5" t="s">
        <v>249</v>
      </c>
      <c r="H76" s="9" cm="1">
        <f t="array" ref="H76">INDEX(LatestMeasureDefSheet!$AH$2:$AH$6759,MATCH(E76,LatestMeasureDefSheet!$C$2:$C$6759,0),)</f>
        <v>100</v>
      </c>
      <c r="I76" s="10" t="str" cm="1">
        <f t="array" ref="I76">INDEX(LatestMeasureDefSheet!$G$2:$G$6759,MATCH(E76,LatestMeasureDefSheet!$C$2:$C$6759,0),)</f>
        <v>HP</v>
      </c>
      <c r="J76" s="11" cm="1">
        <f t="array" ref="J76">INDEX(LatestMeasureDefSheet!$H$2:$H$6759,MATCH(E76,LatestMeasureDefSheet!$C$2:$C$6759,0),)</f>
        <v>532</v>
      </c>
      <c r="K76" s="11" cm="1">
        <f t="array" ref="K76">INDEX(LatestMeasureDefSheet!$I$2:$I$6759,MATCH(E76,LatestMeasureDefSheet!$C$2:$C$6759,0),)</f>
        <v>6.9500000000000006E-2</v>
      </c>
      <c r="L76" s="11" cm="1">
        <f t="array" ref="L76">INDEX(LatestMeasureDefSheet!$L$2:$L$6759,MATCH(E76,LatestMeasureDefSheet!$C$2:$C$6759,0),)</f>
        <v>0</v>
      </c>
      <c r="M76" s="11" cm="1">
        <f t="array" ref="M76">INDEX(LatestMeasureDefSheet!$AJ$2:$AJ$6759,MATCH(E76,LatestMeasureDefSheet!$C$2:$C$6759,0),)</f>
        <v>15</v>
      </c>
      <c r="N76" s="12" t="str" cm="1">
        <f t="array" ref="N76">IF(INDEX(LatestMeasureDefSheet!$Q$2:$Q$6759,MATCH(E76,LatestMeasureDefSheet!$C$2:$C$6759,0),)="",INDEX(LatestMeasureDefSheet!$G$2:$G$6759,MATCH(E76,LatestMeasureDefSheet!$C$2:$C$6759,0),),INDEX(LatestMeasureDefSheet!$Q$2:$Q$6759,MATCH(E76,LatestMeasureDefSheet!$C$2:$C$6759,0),))</f>
        <v>HP</v>
      </c>
      <c r="O76" s="11" cm="1">
        <f t="array" ref="O76">INDEX(LatestMeasureDefSheet!$R$2:$R$6759,MATCH(E76,LatestMeasureDefSheet!$C$2:$C$6759,0),)</f>
        <v>0</v>
      </c>
      <c r="P76" s="11" cm="1">
        <f t="array" ref="P76">INDEX(LatestMeasureDefSheet!$S$2:$S$6759,MATCH(E76,LatestMeasureDefSheet!$C$2:$C$6759,0),)</f>
        <v>0</v>
      </c>
      <c r="Q76" s="11" cm="1">
        <f t="array" ref="Q76">INDEX(LatestMeasureDefSheet!$T$2:$T$6759,MATCH(E76,LatestMeasureDefSheet!$C$2:$C$6759,0),)</f>
        <v>0</v>
      </c>
      <c r="R76" s="11" cm="1">
        <f t="array" ref="R76">INDEX(LatestMeasureDefSheet!$U$2:$U$6759,MATCH(E76,LatestMeasureDefSheet!$C$2:$C$6759,0),)</f>
        <v>0</v>
      </c>
      <c r="S76" s="11" cm="1">
        <f t="array" ref="S76">INDEX(LatestMeasureDefSheet!$V$2:$V$6759,MATCH(E76,LatestMeasureDefSheet!$C$2:$C$6759,0),)</f>
        <v>0</v>
      </c>
      <c r="T76" s="11" t="str">
        <f t="shared" si="6"/>
        <v/>
      </c>
      <c r="U76" s="41"/>
      <c r="V76" s="41"/>
      <c r="W76" s="41"/>
      <c r="X76" s="38" t="str">
        <f t="shared" si="7"/>
        <v/>
      </c>
      <c r="Y76" s="38" t="str">
        <f t="shared" si="8"/>
        <v/>
      </c>
      <c r="Z76" s="38" t="str">
        <f t="shared" si="9"/>
        <v/>
      </c>
      <c r="AA76" s="13">
        <f t="shared" si="10"/>
        <v>0</v>
      </c>
      <c r="AB76" s="11"/>
    </row>
    <row r="77" spans="2:28" ht="15.75" x14ac:dyDescent="0.2">
      <c r="B77" s="7" t="s">
        <v>239</v>
      </c>
      <c r="C77" s="5" t="s">
        <v>202</v>
      </c>
      <c r="D77" s="5" t="s">
        <v>240</v>
      </c>
      <c r="E77" s="5" t="s">
        <v>250</v>
      </c>
      <c r="F77" s="16" t="s">
        <v>251</v>
      </c>
      <c r="G77" s="5" t="s">
        <v>252</v>
      </c>
      <c r="H77" s="9" cm="1">
        <f t="array" ref="H77">INDEX(LatestMeasureDefSheet!$AH$2:$AH$6759,MATCH(E77,LatestMeasureDefSheet!$C$2:$C$6759,0),)</f>
        <v>50</v>
      </c>
      <c r="I77" s="10" t="str" cm="1">
        <f t="array" ref="I77">INDEX(LatestMeasureDefSheet!$G$2:$G$6759,MATCH(E77,LatestMeasureDefSheet!$C$2:$C$6759,0),)</f>
        <v>Units</v>
      </c>
      <c r="J77" s="11" cm="1">
        <f t="array" ref="J77">INDEX(LatestMeasureDefSheet!$H$2:$H$6759,MATCH(E77,LatestMeasureDefSheet!$C$2:$C$6759,0),)</f>
        <v>0</v>
      </c>
      <c r="K77" s="11" cm="1">
        <f t="array" ref="K77">INDEX(LatestMeasureDefSheet!$I$2:$I$6759,MATCH(E77,LatestMeasureDefSheet!$C$2:$C$6759,0),)</f>
        <v>0</v>
      </c>
      <c r="L77" s="11" cm="1">
        <f t="array" ref="L77">INDEX(LatestMeasureDefSheet!$L$2:$L$6759,MATCH(E77,LatestMeasureDefSheet!$C$2:$C$6759,0),)</f>
        <v>0</v>
      </c>
      <c r="M77" s="11" cm="1">
        <f t="array" ref="M77">INDEX(LatestMeasureDefSheet!$AJ$2:$AJ$6759,MATCH(E77,LatestMeasureDefSheet!$C$2:$C$6759,0),)</f>
        <v>0</v>
      </c>
      <c r="N77" s="12" t="str" cm="1">
        <f t="array" ref="N77">IF(INDEX(LatestMeasureDefSheet!$Q$2:$Q$6759,MATCH(E77,LatestMeasureDefSheet!$C$2:$C$6759,0),)="",INDEX(LatestMeasureDefSheet!$G$2:$G$6759,MATCH(E77,LatestMeasureDefSheet!$C$2:$C$6759,0),),INDEX(LatestMeasureDefSheet!$Q$2:$Q$6759,MATCH(E77,LatestMeasureDefSheet!$C$2:$C$6759,0),))</f>
        <v>Units</v>
      </c>
      <c r="O77" s="11" cm="1">
        <f t="array" ref="O77">INDEX(LatestMeasureDefSheet!$R$2:$R$6759,MATCH(E77,LatestMeasureDefSheet!$C$2:$C$6759,0),)</f>
        <v>0</v>
      </c>
      <c r="P77" s="11" cm="1">
        <f t="array" ref="P77">INDEX(LatestMeasureDefSheet!$S$2:$S$6759,MATCH(E77,LatestMeasureDefSheet!$C$2:$C$6759,0),)</f>
        <v>0</v>
      </c>
      <c r="Q77" s="11" cm="1">
        <f t="array" ref="Q77">INDEX(LatestMeasureDefSheet!$T$2:$T$6759,MATCH(E77,LatestMeasureDefSheet!$C$2:$C$6759,0),)</f>
        <v>0</v>
      </c>
      <c r="R77" s="11" cm="1">
        <f t="array" ref="R77">INDEX(LatestMeasureDefSheet!$U$2:$U$6759,MATCH(E77,LatestMeasureDefSheet!$C$2:$C$6759,0),)</f>
        <v>0</v>
      </c>
      <c r="S77" s="11" cm="1">
        <f t="array" ref="S77">INDEX(LatestMeasureDefSheet!$V$2:$V$6759,MATCH(E77,LatestMeasureDefSheet!$C$2:$C$6759,0),)</f>
        <v>0</v>
      </c>
      <c r="T77" s="11" t="str">
        <f t="shared" si="6"/>
        <v/>
      </c>
      <c r="U77" s="41"/>
      <c r="V77" s="41"/>
      <c r="W77" s="41"/>
      <c r="X77" s="38" t="str">
        <f t="shared" si="7"/>
        <v/>
      </c>
      <c r="Y77" s="38" t="str">
        <f t="shared" si="8"/>
        <v/>
      </c>
      <c r="Z77" s="38" t="str">
        <f t="shared" si="9"/>
        <v/>
      </c>
      <c r="AA77" s="13">
        <f t="shared" si="10"/>
        <v>0</v>
      </c>
      <c r="AB77" s="11"/>
    </row>
    <row r="78" spans="2:28" ht="15.75" x14ac:dyDescent="0.2">
      <c r="B78" s="7" t="s">
        <v>239</v>
      </c>
      <c r="C78" s="5" t="s">
        <v>202</v>
      </c>
      <c r="D78" s="5" t="s">
        <v>240</v>
      </c>
      <c r="E78" s="5" t="s">
        <v>253</v>
      </c>
      <c r="F78" s="16" t="s">
        <v>254</v>
      </c>
      <c r="G78" s="5" t="s">
        <v>255</v>
      </c>
      <c r="H78" s="9" cm="1">
        <f t="array" ref="H78">INDEX(LatestMeasureDefSheet!$AH$2:$AH$6759,MATCH(E78,LatestMeasureDefSheet!$C$2:$C$6759,0),)</f>
        <v>75</v>
      </c>
      <c r="I78" s="10" t="str" cm="1">
        <f t="array" ref="I78">INDEX(LatestMeasureDefSheet!$G$2:$G$6759,MATCH(E78,LatestMeasureDefSheet!$C$2:$C$6759,0),)</f>
        <v>Units</v>
      </c>
      <c r="J78" s="11" cm="1">
        <f t="array" ref="J78">INDEX(LatestMeasureDefSheet!$H$2:$H$6759,MATCH(E78,LatestMeasureDefSheet!$C$2:$C$6759,0),)</f>
        <v>665.72180000000003</v>
      </c>
      <c r="K78" s="11" cm="1">
        <f t="array" ref="K78">INDEX(LatestMeasureDefSheet!$I$2:$I$6759,MATCH(E78,LatestMeasureDefSheet!$C$2:$C$6759,0),)</f>
        <v>8.6999999999999994E-2</v>
      </c>
      <c r="L78" s="11" cm="1">
        <f t="array" ref="L78">INDEX(LatestMeasureDefSheet!$L$2:$L$6759,MATCH(E78,LatestMeasureDefSheet!$C$2:$C$6759,0),)</f>
        <v>0</v>
      </c>
      <c r="M78" s="11" cm="1">
        <f t="array" ref="M78">INDEX(LatestMeasureDefSheet!$AJ$2:$AJ$6759,MATCH(E78,LatestMeasureDefSheet!$C$2:$C$6759,0),)</f>
        <v>15</v>
      </c>
      <c r="N78" s="12" t="str" cm="1">
        <f t="array" ref="N78">IF(INDEX(LatestMeasureDefSheet!$Q$2:$Q$6759,MATCH(E78,LatestMeasureDefSheet!$C$2:$C$6759,0),)="",INDEX(LatestMeasureDefSheet!$G$2:$G$6759,MATCH(E78,LatestMeasureDefSheet!$C$2:$C$6759,0),),INDEX(LatestMeasureDefSheet!$Q$2:$Q$6759,MATCH(E78,LatestMeasureDefSheet!$C$2:$C$6759,0),))</f>
        <v>Units</v>
      </c>
      <c r="O78" s="11" cm="1">
        <f t="array" ref="O78">INDEX(LatestMeasureDefSheet!$R$2:$R$6759,MATCH(E78,LatestMeasureDefSheet!$C$2:$C$6759,0),)</f>
        <v>0</v>
      </c>
      <c r="P78" s="11" cm="1">
        <f t="array" ref="P78">INDEX(LatestMeasureDefSheet!$S$2:$S$6759,MATCH(E78,LatestMeasureDefSheet!$C$2:$C$6759,0),)</f>
        <v>0</v>
      </c>
      <c r="Q78" s="11" cm="1">
        <f t="array" ref="Q78">INDEX(LatestMeasureDefSheet!$T$2:$T$6759,MATCH(E78,LatestMeasureDefSheet!$C$2:$C$6759,0),)</f>
        <v>0</v>
      </c>
      <c r="R78" s="11" cm="1">
        <f t="array" ref="R78">INDEX(LatestMeasureDefSheet!$U$2:$U$6759,MATCH(E78,LatestMeasureDefSheet!$C$2:$C$6759,0),)</f>
        <v>0</v>
      </c>
      <c r="S78" s="11" cm="1">
        <f t="array" ref="S78">INDEX(LatestMeasureDefSheet!$V$2:$V$6759,MATCH(E78,LatestMeasureDefSheet!$C$2:$C$6759,0),)</f>
        <v>0</v>
      </c>
      <c r="T78" s="11" t="str">
        <f t="shared" si="6"/>
        <v/>
      </c>
      <c r="U78" s="41"/>
      <c r="V78" s="41"/>
      <c r="W78" s="41"/>
      <c r="X78" s="38" t="str">
        <f t="shared" si="7"/>
        <v/>
      </c>
      <c r="Y78" s="38" t="str">
        <f t="shared" si="8"/>
        <v/>
      </c>
      <c r="Z78" s="38" t="str">
        <f t="shared" si="9"/>
        <v/>
      </c>
      <c r="AA78" s="13">
        <f t="shared" si="10"/>
        <v>0</v>
      </c>
      <c r="AB78" s="11"/>
    </row>
    <row r="79" spans="2:28" ht="15.75" x14ac:dyDescent="0.2">
      <c r="B79" s="7" t="s">
        <v>239</v>
      </c>
      <c r="C79" s="5" t="s">
        <v>202</v>
      </c>
      <c r="D79" s="5" t="s">
        <v>240</v>
      </c>
      <c r="E79" s="5" t="s">
        <v>256</v>
      </c>
      <c r="F79" s="16" t="s">
        <v>257</v>
      </c>
      <c r="G79" s="5" t="s">
        <v>258</v>
      </c>
      <c r="H79" s="9" cm="1">
        <f t="array" ref="H79">INDEX(LatestMeasureDefSheet!$AH$2:$AH$6759,MATCH(E79,LatestMeasureDefSheet!$C$2:$C$6759,0),)</f>
        <v>100</v>
      </c>
      <c r="I79" s="10" t="str" cm="1">
        <f t="array" ref="I79">INDEX(LatestMeasureDefSheet!$G$2:$G$6759,MATCH(E79,LatestMeasureDefSheet!$C$2:$C$6759,0),)</f>
        <v>Units</v>
      </c>
      <c r="J79" s="11" cm="1">
        <f t="array" ref="J79">INDEX(LatestMeasureDefSheet!$H$2:$H$6759,MATCH(E79,LatestMeasureDefSheet!$C$2:$C$6759,0),)</f>
        <v>548</v>
      </c>
      <c r="K79" s="11" cm="1">
        <f t="array" ref="K79">INDEX(LatestMeasureDefSheet!$I$2:$I$6759,MATCH(E79,LatestMeasureDefSheet!$C$2:$C$6759,0),)</f>
        <v>7.17E-2</v>
      </c>
      <c r="L79" s="11" cm="1">
        <f t="array" ref="L79">INDEX(LatestMeasureDefSheet!$L$2:$L$6759,MATCH(E79,LatestMeasureDefSheet!$C$2:$C$6759,0),)</f>
        <v>0</v>
      </c>
      <c r="M79" s="11" cm="1">
        <f t="array" ref="M79">INDEX(LatestMeasureDefSheet!$AJ$2:$AJ$6759,MATCH(E79,LatestMeasureDefSheet!$C$2:$C$6759,0),)</f>
        <v>15</v>
      </c>
      <c r="N79" s="12" t="str" cm="1">
        <f t="array" ref="N79">IF(INDEX(LatestMeasureDefSheet!$Q$2:$Q$6759,MATCH(E79,LatestMeasureDefSheet!$C$2:$C$6759,0),)="",INDEX(LatestMeasureDefSheet!$G$2:$G$6759,MATCH(E79,LatestMeasureDefSheet!$C$2:$C$6759,0),),INDEX(LatestMeasureDefSheet!$Q$2:$Q$6759,MATCH(E79,LatestMeasureDefSheet!$C$2:$C$6759,0),))</f>
        <v>Units</v>
      </c>
      <c r="O79" s="11" cm="1">
        <f t="array" ref="O79">INDEX(LatestMeasureDefSheet!$R$2:$R$6759,MATCH(E79,LatestMeasureDefSheet!$C$2:$C$6759,0),)</f>
        <v>0</v>
      </c>
      <c r="P79" s="11" cm="1">
        <f t="array" ref="P79">INDEX(LatestMeasureDefSheet!$S$2:$S$6759,MATCH(E79,LatestMeasureDefSheet!$C$2:$C$6759,0),)</f>
        <v>0</v>
      </c>
      <c r="Q79" s="11" cm="1">
        <f t="array" ref="Q79">INDEX(LatestMeasureDefSheet!$T$2:$T$6759,MATCH(E79,LatestMeasureDefSheet!$C$2:$C$6759,0),)</f>
        <v>0</v>
      </c>
      <c r="R79" s="11" cm="1">
        <f t="array" ref="R79">INDEX(LatestMeasureDefSheet!$U$2:$U$6759,MATCH(E79,LatestMeasureDefSheet!$C$2:$C$6759,0),)</f>
        <v>0</v>
      </c>
      <c r="S79" s="11" cm="1">
        <f t="array" ref="S79">INDEX(LatestMeasureDefSheet!$V$2:$V$6759,MATCH(E79,LatestMeasureDefSheet!$C$2:$C$6759,0),)</f>
        <v>0</v>
      </c>
      <c r="T79" s="11" t="str">
        <f t="shared" si="6"/>
        <v/>
      </c>
      <c r="U79" s="41"/>
      <c r="V79" s="41"/>
      <c r="W79" s="41"/>
      <c r="X79" s="38" t="str">
        <f t="shared" si="7"/>
        <v/>
      </c>
      <c r="Y79" s="38" t="str">
        <f t="shared" si="8"/>
        <v/>
      </c>
      <c r="Z79" s="38" t="str">
        <f t="shared" si="9"/>
        <v/>
      </c>
      <c r="AA79" s="13">
        <f t="shared" si="10"/>
        <v>0</v>
      </c>
      <c r="AB79" s="11"/>
    </row>
    <row r="80" spans="2:28" ht="15.75" x14ac:dyDescent="0.2">
      <c r="B80" s="7" t="s">
        <v>239</v>
      </c>
      <c r="C80" s="5" t="s">
        <v>202</v>
      </c>
      <c r="D80" s="5" t="s">
        <v>240</v>
      </c>
      <c r="E80" s="5" t="s">
        <v>259</v>
      </c>
      <c r="F80" s="16" t="s">
        <v>260</v>
      </c>
      <c r="G80" s="5" t="s">
        <v>261</v>
      </c>
      <c r="H80" s="9" cm="1">
        <f t="array" ref="H80">INDEX(LatestMeasureDefSheet!$AH$2:$AH$6759,MATCH(E80,LatestMeasureDefSheet!$C$2:$C$6759,0),)</f>
        <v>150</v>
      </c>
      <c r="I80" s="10" t="str" cm="1">
        <f t="array" ref="I80">INDEX(LatestMeasureDefSheet!$G$2:$G$6759,MATCH(E80,LatestMeasureDefSheet!$C$2:$C$6759,0),)</f>
        <v>HP</v>
      </c>
      <c r="J80" s="11" cm="1">
        <f t="array" ref="J80">INDEX(LatestMeasureDefSheet!$H$2:$H$6759,MATCH(E80,LatestMeasureDefSheet!$C$2:$C$6759,0),)</f>
        <v>2279</v>
      </c>
      <c r="K80" s="11" cm="1">
        <f t="array" ref="K80">INDEX(LatestMeasureDefSheet!$I$2:$I$6759,MATCH(E80,LatestMeasureDefSheet!$C$2:$C$6759,0),)</f>
        <v>0.26</v>
      </c>
      <c r="L80" s="11" cm="1">
        <f t="array" ref="L80">INDEX(LatestMeasureDefSheet!$L$2:$L$6759,MATCH(E80,LatestMeasureDefSheet!$C$2:$C$6759,0),)</f>
        <v>0</v>
      </c>
      <c r="M80" s="11" cm="1">
        <f t="array" ref="M80">INDEX(LatestMeasureDefSheet!$AJ$2:$AJ$6759,MATCH(E80,LatestMeasureDefSheet!$C$2:$C$6759,0),)</f>
        <v>15</v>
      </c>
      <c r="N80" s="12" t="str" cm="1">
        <f t="array" ref="N80">IF(INDEX(LatestMeasureDefSheet!$Q$2:$Q$6759,MATCH(E80,LatestMeasureDefSheet!$C$2:$C$6759,0),)="",INDEX(LatestMeasureDefSheet!$G$2:$G$6759,MATCH(E80,LatestMeasureDefSheet!$C$2:$C$6759,0),),INDEX(LatestMeasureDefSheet!$Q$2:$Q$6759,MATCH(E80,LatestMeasureDefSheet!$C$2:$C$6759,0),))</f>
        <v>HP</v>
      </c>
      <c r="O80" s="11" cm="1">
        <f t="array" ref="O80">INDEX(LatestMeasureDefSheet!$R$2:$R$6759,MATCH(E80,LatestMeasureDefSheet!$C$2:$C$6759,0),)</f>
        <v>0</v>
      </c>
      <c r="P80" s="11" cm="1">
        <f t="array" ref="P80">INDEX(LatestMeasureDefSheet!$S$2:$S$6759,MATCH(E80,LatestMeasureDefSheet!$C$2:$C$6759,0),)</f>
        <v>0</v>
      </c>
      <c r="Q80" s="11" cm="1">
        <f t="array" ref="Q80">INDEX(LatestMeasureDefSheet!$T$2:$T$6759,MATCH(E80,LatestMeasureDefSheet!$C$2:$C$6759,0),)</f>
        <v>0</v>
      </c>
      <c r="R80" s="11" cm="1">
        <f t="array" ref="R80">INDEX(LatestMeasureDefSheet!$U$2:$U$6759,MATCH(E80,LatestMeasureDefSheet!$C$2:$C$6759,0),)</f>
        <v>0</v>
      </c>
      <c r="S80" s="11" cm="1">
        <f t="array" ref="S80">INDEX(LatestMeasureDefSheet!$V$2:$V$6759,MATCH(E80,LatestMeasureDefSheet!$C$2:$C$6759,0),)</f>
        <v>0</v>
      </c>
      <c r="T80" s="11" t="str">
        <f t="shared" si="6"/>
        <v/>
      </c>
      <c r="U80" s="41"/>
      <c r="V80" s="41"/>
      <c r="W80" s="41"/>
      <c r="X80" s="38" t="str">
        <f t="shared" si="7"/>
        <v/>
      </c>
      <c r="Y80" s="38" t="str">
        <f t="shared" si="8"/>
        <v/>
      </c>
      <c r="Z80" s="38" t="str">
        <f t="shared" si="9"/>
        <v/>
      </c>
      <c r="AA80" s="13">
        <f t="shared" si="10"/>
        <v>0</v>
      </c>
      <c r="AB80" s="11"/>
    </row>
    <row r="81" spans="2:28" ht="15.75" x14ac:dyDescent="0.2">
      <c r="B81" s="7" t="s">
        <v>239</v>
      </c>
      <c r="C81" s="5" t="s">
        <v>202</v>
      </c>
      <c r="D81" s="5" t="s">
        <v>240</v>
      </c>
      <c r="E81" s="5" t="s">
        <v>262</v>
      </c>
      <c r="F81" s="16" t="s">
        <v>263</v>
      </c>
      <c r="G81" s="5" t="s">
        <v>264</v>
      </c>
      <c r="H81" s="9" cm="1">
        <f t="array" ref="H81">INDEX(LatestMeasureDefSheet!$AH$2:$AH$6759,MATCH(E81,LatestMeasureDefSheet!$C$2:$C$6759,0),)</f>
        <v>40</v>
      </c>
      <c r="I81" s="10" t="str" cm="1">
        <f t="array" ref="I81">INDEX(LatestMeasureDefSheet!$G$2:$G$6759,MATCH(E81,LatestMeasureDefSheet!$C$2:$C$6759,0),)</f>
        <v>HP</v>
      </c>
      <c r="J81" s="11" cm="1">
        <f t="array" ref="J81">INDEX(LatestMeasureDefSheet!$H$2:$H$6759,MATCH(E81,LatestMeasureDefSheet!$C$2:$C$6759,0),)</f>
        <v>195</v>
      </c>
      <c r="K81" s="11" cm="1">
        <f t="array" ref="K81">INDEX(LatestMeasureDefSheet!$I$2:$I$6759,MATCH(E81,LatestMeasureDefSheet!$C$2:$C$6759,0),)</f>
        <v>5.2999999999999999E-2</v>
      </c>
      <c r="L81" s="11" cm="1">
        <f t="array" ref="L81">INDEX(LatestMeasureDefSheet!$L$2:$L$6759,MATCH(E81,LatestMeasureDefSheet!$C$2:$C$6759,0),)</f>
        <v>0</v>
      </c>
      <c r="M81" s="11" cm="1">
        <f t="array" ref="M81">INDEX(LatestMeasureDefSheet!$AJ$2:$AJ$6759,MATCH(E81,LatestMeasureDefSheet!$C$2:$C$6759,0),)</f>
        <v>15</v>
      </c>
      <c r="N81" s="12" t="str" cm="1">
        <f t="array" ref="N81">IF(INDEX(LatestMeasureDefSheet!$Q$2:$Q$6759,MATCH(E81,LatestMeasureDefSheet!$C$2:$C$6759,0),)="",INDEX(LatestMeasureDefSheet!$G$2:$G$6759,MATCH(E81,LatestMeasureDefSheet!$C$2:$C$6759,0),),INDEX(LatestMeasureDefSheet!$Q$2:$Q$6759,MATCH(E81,LatestMeasureDefSheet!$C$2:$C$6759,0),))</f>
        <v>HP</v>
      </c>
      <c r="O81" s="11" cm="1">
        <f t="array" ref="O81">INDEX(LatestMeasureDefSheet!$R$2:$R$6759,MATCH(E81,LatestMeasureDefSheet!$C$2:$C$6759,0),)</f>
        <v>0</v>
      </c>
      <c r="P81" s="11" cm="1">
        <f t="array" ref="P81">INDEX(LatestMeasureDefSheet!$S$2:$S$6759,MATCH(E81,LatestMeasureDefSheet!$C$2:$C$6759,0),)</f>
        <v>0</v>
      </c>
      <c r="Q81" s="11" cm="1">
        <f t="array" ref="Q81">INDEX(LatestMeasureDefSheet!$T$2:$T$6759,MATCH(E81,LatestMeasureDefSheet!$C$2:$C$6759,0),)</f>
        <v>0</v>
      </c>
      <c r="R81" s="11" cm="1">
        <f t="array" ref="R81">INDEX(LatestMeasureDefSheet!$U$2:$U$6759,MATCH(E81,LatestMeasureDefSheet!$C$2:$C$6759,0),)</f>
        <v>0</v>
      </c>
      <c r="S81" s="11" cm="1">
        <f t="array" ref="S81">INDEX(LatestMeasureDefSheet!$V$2:$V$6759,MATCH(E81,LatestMeasureDefSheet!$C$2:$C$6759,0),)</f>
        <v>0</v>
      </c>
      <c r="T81" s="11" t="str">
        <f t="shared" si="6"/>
        <v/>
      </c>
      <c r="U81" s="41"/>
      <c r="V81" s="41"/>
      <c r="W81" s="41"/>
      <c r="X81" s="38" t="str">
        <f t="shared" si="7"/>
        <v/>
      </c>
      <c r="Y81" s="38" t="str">
        <f t="shared" si="8"/>
        <v/>
      </c>
      <c r="Z81" s="38" t="str">
        <f t="shared" si="9"/>
        <v/>
      </c>
      <c r="AA81" s="13">
        <f t="shared" si="10"/>
        <v>0</v>
      </c>
      <c r="AB81" s="11"/>
    </row>
    <row r="82" spans="2:28" ht="15.75" x14ac:dyDescent="0.2">
      <c r="B82" s="7" t="s">
        <v>239</v>
      </c>
      <c r="C82" s="5" t="s">
        <v>202</v>
      </c>
      <c r="D82" s="5" t="s">
        <v>240</v>
      </c>
      <c r="E82" s="5" t="s">
        <v>265</v>
      </c>
      <c r="F82" s="16" t="s">
        <v>266</v>
      </c>
      <c r="G82" s="5" t="s">
        <v>267</v>
      </c>
      <c r="H82" s="9" cm="1">
        <f t="array" ref="H82">INDEX(LatestMeasureDefSheet!$AH$2:$AH$6759,MATCH(E82,LatestMeasureDefSheet!$C$2:$C$6759,0),)</f>
        <v>100</v>
      </c>
      <c r="I82" s="10" t="str" cm="1">
        <f t="array" ref="I82">INDEX(LatestMeasureDefSheet!$G$2:$G$6759,MATCH(E82,LatestMeasureDefSheet!$C$2:$C$6759,0),)</f>
        <v>HP</v>
      </c>
      <c r="J82" s="11" cm="1">
        <f t="array" ref="J82">INDEX(LatestMeasureDefSheet!$H$2:$H$6759,MATCH(E82,LatestMeasureDefSheet!$C$2:$C$6759,0),)</f>
        <v>1385</v>
      </c>
      <c r="K82" s="11" cm="1">
        <f t="array" ref="K82">INDEX(LatestMeasureDefSheet!$I$2:$I$6759,MATCH(E82,LatestMeasureDefSheet!$C$2:$C$6759,0),)</f>
        <v>0.21299999999999999</v>
      </c>
      <c r="L82" s="11" cm="1">
        <f t="array" ref="L82">INDEX(LatestMeasureDefSheet!$L$2:$L$6759,MATCH(E82,LatestMeasureDefSheet!$C$2:$C$6759,0),)</f>
        <v>0</v>
      </c>
      <c r="M82" s="11" cm="1">
        <f t="array" ref="M82">INDEX(LatestMeasureDefSheet!$AJ$2:$AJ$6759,MATCH(E82,LatestMeasureDefSheet!$C$2:$C$6759,0),)</f>
        <v>15</v>
      </c>
      <c r="N82" s="12" t="str" cm="1">
        <f t="array" ref="N82">IF(INDEX(LatestMeasureDefSheet!$Q$2:$Q$6759,MATCH(E82,LatestMeasureDefSheet!$C$2:$C$6759,0),)="",INDEX(LatestMeasureDefSheet!$G$2:$G$6759,MATCH(E82,LatestMeasureDefSheet!$C$2:$C$6759,0),),INDEX(LatestMeasureDefSheet!$Q$2:$Q$6759,MATCH(E82,LatestMeasureDefSheet!$C$2:$C$6759,0),))</f>
        <v>HP</v>
      </c>
      <c r="O82" s="11" cm="1">
        <f t="array" ref="O82">INDEX(LatestMeasureDefSheet!$R$2:$R$6759,MATCH(E82,LatestMeasureDefSheet!$C$2:$C$6759,0),)</f>
        <v>0</v>
      </c>
      <c r="P82" s="11" cm="1">
        <f t="array" ref="P82">INDEX(LatestMeasureDefSheet!$S$2:$S$6759,MATCH(E82,LatestMeasureDefSheet!$C$2:$C$6759,0),)</f>
        <v>0</v>
      </c>
      <c r="Q82" s="11" cm="1">
        <f t="array" ref="Q82">INDEX(LatestMeasureDefSheet!$T$2:$T$6759,MATCH(E82,LatestMeasureDefSheet!$C$2:$C$6759,0),)</f>
        <v>0</v>
      </c>
      <c r="R82" s="11" cm="1">
        <f t="array" ref="R82">INDEX(LatestMeasureDefSheet!$U$2:$U$6759,MATCH(E82,LatestMeasureDefSheet!$C$2:$C$6759,0),)</f>
        <v>0</v>
      </c>
      <c r="S82" s="11" cm="1">
        <f t="array" ref="S82">INDEX(LatestMeasureDefSheet!$V$2:$V$6759,MATCH(E82,LatestMeasureDefSheet!$C$2:$C$6759,0),)</f>
        <v>0</v>
      </c>
      <c r="T82" s="11" t="str">
        <f t="shared" si="6"/>
        <v/>
      </c>
      <c r="U82" s="41"/>
      <c r="V82" s="41"/>
      <c r="W82" s="41"/>
      <c r="X82" s="38" t="str">
        <f t="shared" si="7"/>
        <v/>
      </c>
      <c r="Y82" s="38" t="str">
        <f t="shared" si="8"/>
        <v/>
      </c>
      <c r="Z82" s="38" t="str">
        <f t="shared" si="9"/>
        <v/>
      </c>
      <c r="AA82" s="13">
        <f t="shared" si="10"/>
        <v>0</v>
      </c>
      <c r="AB82" s="11"/>
    </row>
    <row r="83" spans="2:28" ht="15.75" x14ac:dyDescent="0.2">
      <c r="B83" s="7" t="s">
        <v>239</v>
      </c>
      <c r="C83" s="5" t="s">
        <v>202</v>
      </c>
      <c r="D83" s="5" t="s">
        <v>240</v>
      </c>
      <c r="E83" s="5" t="s">
        <v>268</v>
      </c>
      <c r="F83" s="16" t="s">
        <v>269</v>
      </c>
      <c r="G83" s="5" t="s">
        <v>270</v>
      </c>
      <c r="H83" s="9" cm="1">
        <f t="array" ref="H83">INDEX(LatestMeasureDefSheet!$AH$2:$AH$6759,MATCH(E83,LatestMeasureDefSheet!$C$2:$C$6759,0),)</f>
        <v>120</v>
      </c>
      <c r="I83" s="10" t="str" cm="1">
        <f t="array" ref="I83">INDEX(LatestMeasureDefSheet!$G$2:$G$6759,MATCH(E83,LatestMeasureDefSheet!$C$2:$C$6759,0),)</f>
        <v>HP</v>
      </c>
      <c r="J83" s="11" cm="1">
        <f t="array" ref="J83">INDEX(LatestMeasureDefSheet!$H$2:$H$6759,MATCH(E83,LatestMeasureDefSheet!$C$2:$C$6759,0),)</f>
        <v>1469</v>
      </c>
      <c r="K83" s="11" cm="1">
        <f t="array" ref="K83">INDEX(LatestMeasureDefSheet!$I$2:$I$6759,MATCH(E83,LatestMeasureDefSheet!$C$2:$C$6759,0),)</f>
        <v>0.22600000000000001</v>
      </c>
      <c r="L83" s="11" cm="1">
        <f t="array" ref="L83">INDEX(LatestMeasureDefSheet!$L$2:$L$6759,MATCH(E83,LatestMeasureDefSheet!$C$2:$C$6759,0),)</f>
        <v>0</v>
      </c>
      <c r="M83" s="11" cm="1">
        <f t="array" ref="M83">INDEX(LatestMeasureDefSheet!$AJ$2:$AJ$6759,MATCH(E83,LatestMeasureDefSheet!$C$2:$C$6759,0),)</f>
        <v>15</v>
      </c>
      <c r="N83" s="12" t="str" cm="1">
        <f t="array" ref="N83">IF(INDEX(LatestMeasureDefSheet!$Q$2:$Q$6759,MATCH(E83,LatestMeasureDefSheet!$C$2:$C$6759,0),)="",INDEX(LatestMeasureDefSheet!$G$2:$G$6759,MATCH(E83,LatestMeasureDefSheet!$C$2:$C$6759,0),),INDEX(LatestMeasureDefSheet!$Q$2:$Q$6759,MATCH(E83,LatestMeasureDefSheet!$C$2:$C$6759,0),))</f>
        <v>HP</v>
      </c>
      <c r="O83" s="11" cm="1">
        <f t="array" ref="O83">INDEX(LatestMeasureDefSheet!$R$2:$R$6759,MATCH(E83,LatestMeasureDefSheet!$C$2:$C$6759,0),)</f>
        <v>0</v>
      </c>
      <c r="P83" s="11" cm="1">
        <f t="array" ref="P83">INDEX(LatestMeasureDefSheet!$S$2:$S$6759,MATCH(E83,LatestMeasureDefSheet!$C$2:$C$6759,0),)</f>
        <v>0</v>
      </c>
      <c r="Q83" s="11" cm="1">
        <f t="array" ref="Q83">INDEX(LatestMeasureDefSheet!$T$2:$T$6759,MATCH(E83,LatestMeasureDefSheet!$C$2:$C$6759,0),)</f>
        <v>0</v>
      </c>
      <c r="R83" s="11" cm="1">
        <f t="array" ref="R83">INDEX(LatestMeasureDefSheet!$U$2:$U$6759,MATCH(E83,LatestMeasureDefSheet!$C$2:$C$6759,0),)</f>
        <v>0</v>
      </c>
      <c r="S83" s="11" cm="1">
        <f t="array" ref="S83">INDEX(LatestMeasureDefSheet!$V$2:$V$6759,MATCH(E83,LatestMeasureDefSheet!$C$2:$C$6759,0),)</f>
        <v>0</v>
      </c>
      <c r="T83" s="11" t="str">
        <f t="shared" si="6"/>
        <v/>
      </c>
      <c r="U83" s="41"/>
      <c r="V83" s="41"/>
      <c r="W83" s="41"/>
      <c r="X83" s="38" t="str">
        <f t="shared" si="7"/>
        <v/>
      </c>
      <c r="Y83" s="38" t="str">
        <f t="shared" si="8"/>
        <v/>
      </c>
      <c r="Z83" s="38" t="str">
        <f t="shared" si="9"/>
        <v/>
      </c>
      <c r="AA83" s="13">
        <f t="shared" si="10"/>
        <v>0</v>
      </c>
      <c r="AB83" s="11"/>
    </row>
    <row r="84" spans="2:28" ht="15.75" x14ac:dyDescent="0.2">
      <c r="B84" s="7" t="s">
        <v>239</v>
      </c>
      <c r="C84" s="5" t="s">
        <v>202</v>
      </c>
      <c r="D84" s="5" t="s">
        <v>240</v>
      </c>
      <c r="E84" s="5" t="s">
        <v>271</v>
      </c>
      <c r="F84" s="16" t="s">
        <v>272</v>
      </c>
      <c r="G84" s="5" t="s">
        <v>273</v>
      </c>
      <c r="H84" s="9" cm="1">
        <f t="array" ref="H84">INDEX(LatestMeasureDefSheet!$AH$2:$AH$6759,MATCH(E84,LatestMeasureDefSheet!$C$2:$C$6759,0),)</f>
        <v>200</v>
      </c>
      <c r="I84" s="10" t="str" cm="1">
        <f t="array" ref="I84">INDEX(LatestMeasureDefSheet!$G$2:$G$6759,MATCH(E84,LatestMeasureDefSheet!$C$2:$C$6759,0),)</f>
        <v>HP</v>
      </c>
      <c r="J84" s="11" cm="1">
        <f t="array" ref="J84">INDEX(LatestMeasureDefSheet!$H$2:$H$6759,MATCH(E84,LatestMeasureDefSheet!$C$2:$C$6759,0),)</f>
        <v>1425</v>
      </c>
      <c r="K84" s="11" cm="1">
        <f t="array" ref="K84">INDEX(LatestMeasureDefSheet!$I$2:$I$6759,MATCH(E84,LatestMeasureDefSheet!$C$2:$C$6759,0),)</f>
        <v>0.1981</v>
      </c>
      <c r="L84" s="11" cm="1">
        <f t="array" ref="L84">INDEX(LatestMeasureDefSheet!$L$2:$L$6759,MATCH(E84,LatestMeasureDefSheet!$C$2:$C$6759,0),)</f>
        <v>0</v>
      </c>
      <c r="M84" s="11" cm="1">
        <f t="array" ref="M84">INDEX(LatestMeasureDefSheet!$AJ$2:$AJ$6759,MATCH(E84,LatestMeasureDefSheet!$C$2:$C$6759,0),)</f>
        <v>12</v>
      </c>
      <c r="N84" s="12" t="str" cm="1">
        <f t="array" ref="N84">IF(INDEX(LatestMeasureDefSheet!$Q$2:$Q$6759,MATCH(E84,LatestMeasureDefSheet!$C$2:$C$6759,0),)="",INDEX(LatestMeasureDefSheet!$G$2:$G$6759,MATCH(E84,LatestMeasureDefSheet!$C$2:$C$6759,0),),INDEX(LatestMeasureDefSheet!$Q$2:$Q$6759,MATCH(E84,LatestMeasureDefSheet!$C$2:$C$6759,0),))</f>
        <v>HP</v>
      </c>
      <c r="O84" s="11" cm="1">
        <f t="array" ref="O84">INDEX(LatestMeasureDefSheet!$R$2:$R$6759,MATCH(E84,LatestMeasureDefSheet!$C$2:$C$6759,0),)</f>
        <v>0</v>
      </c>
      <c r="P84" s="11" cm="1">
        <f t="array" ref="P84">INDEX(LatestMeasureDefSheet!$S$2:$S$6759,MATCH(E84,LatestMeasureDefSheet!$C$2:$C$6759,0),)</f>
        <v>0</v>
      </c>
      <c r="Q84" s="11" cm="1">
        <f t="array" ref="Q84">INDEX(LatestMeasureDefSheet!$T$2:$T$6759,MATCH(E84,LatestMeasureDefSheet!$C$2:$C$6759,0),)</f>
        <v>0</v>
      </c>
      <c r="R84" s="11" cm="1">
        <f t="array" ref="R84">INDEX(LatestMeasureDefSheet!$U$2:$U$6759,MATCH(E84,LatestMeasureDefSheet!$C$2:$C$6759,0),)</f>
        <v>0</v>
      </c>
      <c r="S84" s="11" cm="1">
        <f t="array" ref="S84">INDEX(LatestMeasureDefSheet!$V$2:$V$6759,MATCH(E84,LatestMeasureDefSheet!$C$2:$C$6759,0),)</f>
        <v>0</v>
      </c>
      <c r="T84" s="11" t="str">
        <f t="shared" si="6"/>
        <v/>
      </c>
      <c r="U84" s="41"/>
      <c r="V84" s="41"/>
      <c r="W84" s="41"/>
      <c r="X84" s="38" t="str">
        <f t="shared" si="7"/>
        <v/>
      </c>
      <c r="Y84" s="38" t="str">
        <f t="shared" si="8"/>
        <v/>
      </c>
      <c r="Z84" s="38" t="str">
        <f t="shared" si="9"/>
        <v/>
      </c>
      <c r="AA84" s="13">
        <f t="shared" si="10"/>
        <v>0</v>
      </c>
      <c r="AB84" s="11"/>
    </row>
    <row r="85" spans="2:28" ht="15.75" x14ac:dyDescent="0.2">
      <c r="B85" s="7" t="s">
        <v>239</v>
      </c>
      <c r="C85" s="5" t="s">
        <v>202</v>
      </c>
      <c r="D85" s="5" t="s">
        <v>240</v>
      </c>
      <c r="E85" s="5" t="s">
        <v>274</v>
      </c>
      <c r="F85" s="16" t="s">
        <v>275</v>
      </c>
      <c r="G85" s="5" t="s">
        <v>276</v>
      </c>
      <c r="H85" s="9" cm="1">
        <f t="array" ref="H85">INDEX(LatestMeasureDefSheet!$AH$2:$AH$6759,MATCH(E85,LatestMeasureDefSheet!$C$2:$C$6759,0),)</f>
        <v>40</v>
      </c>
      <c r="I85" s="10" t="str" cm="1">
        <f t="array" ref="I85">INDEX(LatestMeasureDefSheet!$G$2:$G$6759,MATCH(E85,LatestMeasureDefSheet!$C$2:$C$6759,0),)</f>
        <v>HP</v>
      </c>
      <c r="J85" s="11" cm="1">
        <f t="array" ref="J85">INDEX(LatestMeasureDefSheet!$H$2:$H$6759,MATCH(E85,LatestMeasureDefSheet!$C$2:$C$6759,0),)</f>
        <v>444</v>
      </c>
      <c r="K85" s="11" cm="1">
        <f t="array" ref="K85">INDEX(LatestMeasureDefSheet!$I$2:$I$6759,MATCH(E85,LatestMeasureDefSheet!$C$2:$C$6759,0),)</f>
        <v>0.24199999999999999</v>
      </c>
      <c r="L85" s="11" cm="1">
        <f t="array" ref="L85">INDEX(LatestMeasureDefSheet!$L$2:$L$6759,MATCH(E85,LatestMeasureDefSheet!$C$2:$C$6759,0),)</f>
        <v>0</v>
      </c>
      <c r="M85" s="11" cm="1">
        <f t="array" ref="M85">INDEX(LatestMeasureDefSheet!$AJ$2:$AJ$6759,MATCH(E85,LatestMeasureDefSheet!$C$2:$C$6759,0),)</f>
        <v>15</v>
      </c>
      <c r="N85" s="12" t="str" cm="1">
        <f t="array" ref="N85">IF(INDEX(LatestMeasureDefSheet!$Q$2:$Q$6759,MATCH(E85,LatestMeasureDefSheet!$C$2:$C$6759,0),)="",INDEX(LatestMeasureDefSheet!$G$2:$G$6759,MATCH(E85,LatestMeasureDefSheet!$C$2:$C$6759,0),),INDEX(LatestMeasureDefSheet!$Q$2:$Q$6759,MATCH(E85,LatestMeasureDefSheet!$C$2:$C$6759,0),))</f>
        <v>HP</v>
      </c>
      <c r="O85" s="11" cm="1">
        <f t="array" ref="O85">INDEX(LatestMeasureDefSheet!$R$2:$R$6759,MATCH(E85,LatestMeasureDefSheet!$C$2:$C$6759,0),)</f>
        <v>0</v>
      </c>
      <c r="P85" s="11" cm="1">
        <f t="array" ref="P85">INDEX(LatestMeasureDefSheet!$S$2:$S$6759,MATCH(E85,LatestMeasureDefSheet!$C$2:$C$6759,0),)</f>
        <v>0</v>
      </c>
      <c r="Q85" s="11" cm="1">
        <f t="array" ref="Q85">INDEX(LatestMeasureDefSheet!$T$2:$T$6759,MATCH(E85,LatestMeasureDefSheet!$C$2:$C$6759,0),)</f>
        <v>0</v>
      </c>
      <c r="R85" s="11" cm="1">
        <f t="array" ref="R85">INDEX(LatestMeasureDefSheet!$U$2:$U$6759,MATCH(E85,LatestMeasureDefSheet!$C$2:$C$6759,0),)</f>
        <v>0</v>
      </c>
      <c r="S85" s="11" cm="1">
        <f t="array" ref="S85">INDEX(LatestMeasureDefSheet!$V$2:$V$6759,MATCH(E85,LatestMeasureDefSheet!$C$2:$C$6759,0),)</f>
        <v>0</v>
      </c>
      <c r="T85" s="11" t="str">
        <f t="shared" si="6"/>
        <v/>
      </c>
      <c r="U85" s="41"/>
      <c r="V85" s="41"/>
      <c r="W85" s="41"/>
      <c r="X85" s="38" t="str">
        <f t="shared" si="7"/>
        <v/>
      </c>
      <c r="Y85" s="38" t="str">
        <f t="shared" si="8"/>
        <v/>
      </c>
      <c r="Z85" s="38" t="str">
        <f t="shared" si="9"/>
        <v/>
      </c>
      <c r="AA85" s="13">
        <f t="shared" si="10"/>
        <v>0</v>
      </c>
      <c r="AB85" s="11"/>
    </row>
    <row r="86" spans="2:28" ht="15.75" x14ac:dyDescent="0.2">
      <c r="B86" s="7" t="s">
        <v>239</v>
      </c>
      <c r="C86" s="5" t="s">
        <v>202</v>
      </c>
      <c r="D86" s="5" t="s">
        <v>240</v>
      </c>
      <c r="E86" s="5" t="s">
        <v>277</v>
      </c>
      <c r="F86" s="16" t="s">
        <v>278</v>
      </c>
      <c r="G86" s="5" t="s">
        <v>279</v>
      </c>
      <c r="H86" s="9" cm="1">
        <f t="array" ref="H86">INDEX(LatestMeasureDefSheet!$AH$2:$AH$6759,MATCH(E86,LatestMeasureDefSheet!$C$2:$C$6759,0),)</f>
        <v>20</v>
      </c>
      <c r="I86" s="10" t="str" cm="1">
        <f t="array" ref="I86">INDEX(LatestMeasureDefSheet!$G$2:$G$6759,MATCH(E86,LatestMeasureDefSheet!$C$2:$C$6759,0),)</f>
        <v>HP</v>
      </c>
      <c r="J86" s="11" cm="1">
        <f t="array" ref="J86">INDEX(LatestMeasureDefSheet!$H$2:$H$6759,MATCH(E86,LatestMeasureDefSheet!$C$2:$C$6759,0),)</f>
        <v>207.2</v>
      </c>
      <c r="K86" s="11" cm="1">
        <f t="array" ref="K86">INDEX(LatestMeasureDefSheet!$I$2:$I$6759,MATCH(E86,LatestMeasureDefSheet!$C$2:$C$6759,0),)</f>
        <v>2.7099999999999999E-2</v>
      </c>
      <c r="L86" s="11" cm="1">
        <f t="array" ref="L86">INDEX(LatestMeasureDefSheet!$L$2:$L$6759,MATCH(E86,LatestMeasureDefSheet!$C$2:$C$6759,0),)</f>
        <v>0</v>
      </c>
      <c r="M86" s="11" cm="1">
        <f t="array" ref="M86">INDEX(LatestMeasureDefSheet!$AJ$2:$AJ$6759,MATCH(E86,LatestMeasureDefSheet!$C$2:$C$6759,0),)</f>
        <v>10</v>
      </c>
      <c r="N86" s="12" t="str" cm="1">
        <f t="array" ref="N86">IF(INDEX(LatestMeasureDefSheet!$Q$2:$Q$6759,MATCH(E86,LatestMeasureDefSheet!$C$2:$C$6759,0),)="",INDEX(LatestMeasureDefSheet!$G$2:$G$6759,MATCH(E86,LatestMeasureDefSheet!$C$2:$C$6759,0),),INDEX(LatestMeasureDefSheet!$Q$2:$Q$6759,MATCH(E86,LatestMeasureDefSheet!$C$2:$C$6759,0),))</f>
        <v>HP</v>
      </c>
      <c r="O86" s="11" cm="1">
        <f t="array" ref="O86">INDEX(LatestMeasureDefSheet!$R$2:$R$6759,MATCH(E86,LatestMeasureDefSheet!$C$2:$C$6759,0),)</f>
        <v>0</v>
      </c>
      <c r="P86" s="11" cm="1">
        <f t="array" ref="P86">INDEX(LatestMeasureDefSheet!$S$2:$S$6759,MATCH(E86,LatestMeasureDefSheet!$C$2:$C$6759,0),)</f>
        <v>0</v>
      </c>
      <c r="Q86" s="11" cm="1">
        <f t="array" ref="Q86">INDEX(LatestMeasureDefSheet!$T$2:$T$6759,MATCH(E86,LatestMeasureDefSheet!$C$2:$C$6759,0),)</f>
        <v>0</v>
      </c>
      <c r="R86" s="11" cm="1">
        <f t="array" ref="R86">INDEX(LatestMeasureDefSheet!$U$2:$U$6759,MATCH(E86,LatestMeasureDefSheet!$C$2:$C$6759,0),)</f>
        <v>0</v>
      </c>
      <c r="S86" s="11" cm="1">
        <f t="array" ref="S86">INDEX(LatestMeasureDefSheet!$V$2:$V$6759,MATCH(E86,LatestMeasureDefSheet!$C$2:$C$6759,0),)</f>
        <v>0</v>
      </c>
      <c r="T86" s="11" t="str">
        <f t="shared" si="6"/>
        <v/>
      </c>
      <c r="U86" s="41"/>
      <c r="V86" s="41"/>
      <c r="W86" s="41"/>
      <c r="X86" s="38" t="str">
        <f t="shared" si="7"/>
        <v/>
      </c>
      <c r="Y86" s="38" t="str">
        <f t="shared" si="8"/>
        <v/>
      </c>
      <c r="Z86" s="38" t="str">
        <f t="shared" si="9"/>
        <v/>
      </c>
      <c r="AA86" s="13">
        <f t="shared" si="10"/>
        <v>0</v>
      </c>
      <c r="AB86" s="11"/>
    </row>
    <row r="87" spans="2:28" ht="15.75" x14ac:dyDescent="0.2">
      <c r="B87" s="7" t="s">
        <v>239</v>
      </c>
      <c r="C87" s="5" t="s">
        <v>202</v>
      </c>
      <c r="D87" s="5" t="s">
        <v>280</v>
      </c>
      <c r="E87" s="5" t="s">
        <v>281</v>
      </c>
      <c r="F87" s="16" t="s">
        <v>282</v>
      </c>
      <c r="G87" s="5" t="s">
        <v>283</v>
      </c>
      <c r="H87" s="9" cm="1">
        <f t="array" ref="H87">INDEX(LatestMeasureDefSheet!$AH$2:$AH$6759,MATCH(E87,LatestMeasureDefSheet!$C$2:$C$6759,0),)</f>
        <v>120</v>
      </c>
      <c r="I87" s="10" t="str" cm="1">
        <f t="array" ref="I87">INDEX(LatestMeasureDefSheet!$G$2:$G$6759,MATCH(E87,LatestMeasureDefSheet!$C$2:$C$6759,0),)</f>
        <v>HP</v>
      </c>
      <c r="J87" s="11" cm="1">
        <f t="array" ref="J87">INDEX(LatestMeasureDefSheet!$H$2:$H$6759,MATCH(E87,LatestMeasureDefSheet!$C$2:$C$6759,0),)</f>
        <v>1348</v>
      </c>
      <c r="K87" s="11" cm="1">
        <f t="array" ref="K87">INDEX(LatestMeasureDefSheet!$I$2:$I$6759,MATCH(E87,LatestMeasureDefSheet!$C$2:$C$6759,0),)</f>
        <v>0.122</v>
      </c>
      <c r="L87" s="11" cm="1">
        <f t="array" ref="L87">INDEX(LatestMeasureDefSheet!$L$2:$L$6759,MATCH(E87,LatestMeasureDefSheet!$C$2:$C$6759,0),)</f>
        <v>0</v>
      </c>
      <c r="M87" s="11" cm="1">
        <f t="array" ref="M87">INDEX(LatestMeasureDefSheet!$AJ$2:$AJ$6759,MATCH(E87,LatestMeasureDefSheet!$C$2:$C$6759,0),)</f>
        <v>20</v>
      </c>
      <c r="N87" s="12" t="str" cm="1">
        <f t="array" ref="N87">IF(INDEX(LatestMeasureDefSheet!$Q$2:$Q$6759,MATCH(E87,LatestMeasureDefSheet!$C$2:$C$6759,0),)="",INDEX(LatestMeasureDefSheet!$G$2:$G$6759,MATCH(E87,LatestMeasureDefSheet!$C$2:$C$6759,0),),INDEX(LatestMeasureDefSheet!$Q$2:$Q$6759,MATCH(E87,LatestMeasureDefSheet!$C$2:$C$6759,0),))</f>
        <v>HP</v>
      </c>
      <c r="O87" s="11" cm="1">
        <f t="array" ref="O87">INDEX(LatestMeasureDefSheet!$R$2:$R$6759,MATCH(E87,LatestMeasureDefSheet!$C$2:$C$6759,0),)</f>
        <v>0</v>
      </c>
      <c r="P87" s="11" cm="1">
        <f t="array" ref="P87">INDEX(LatestMeasureDefSheet!$S$2:$S$6759,MATCH(E87,LatestMeasureDefSheet!$C$2:$C$6759,0),)</f>
        <v>0</v>
      </c>
      <c r="Q87" s="11" cm="1">
        <f t="array" ref="Q87">INDEX(LatestMeasureDefSheet!$T$2:$T$6759,MATCH(E87,LatestMeasureDefSheet!$C$2:$C$6759,0),)</f>
        <v>0</v>
      </c>
      <c r="R87" s="11" cm="1">
        <f t="array" ref="R87">INDEX(LatestMeasureDefSheet!$U$2:$U$6759,MATCH(E87,LatestMeasureDefSheet!$C$2:$C$6759,0),)</f>
        <v>0</v>
      </c>
      <c r="S87" s="11" cm="1">
        <f t="array" ref="S87">INDEX(LatestMeasureDefSheet!$V$2:$V$6759,MATCH(E87,LatestMeasureDefSheet!$C$2:$C$6759,0),)</f>
        <v>0</v>
      </c>
      <c r="T87" s="11" t="str">
        <f t="shared" si="6"/>
        <v/>
      </c>
      <c r="U87" s="41"/>
      <c r="V87" s="41"/>
      <c r="W87" s="41"/>
      <c r="X87" s="38" t="str">
        <f t="shared" si="7"/>
        <v/>
      </c>
      <c r="Y87" s="38" t="str">
        <f t="shared" si="8"/>
        <v/>
      </c>
      <c r="Z87" s="38" t="str">
        <f t="shared" si="9"/>
        <v/>
      </c>
      <c r="AA87" s="13">
        <f t="shared" si="10"/>
        <v>0</v>
      </c>
      <c r="AB87" s="11"/>
    </row>
    <row r="88" spans="2:28" ht="15.75" x14ac:dyDescent="0.2">
      <c r="B88" s="7" t="s">
        <v>239</v>
      </c>
      <c r="C88" s="5" t="s">
        <v>202</v>
      </c>
      <c r="D88" s="5" t="s">
        <v>280</v>
      </c>
      <c r="E88" s="5" t="s">
        <v>284</v>
      </c>
      <c r="F88" s="16" t="s">
        <v>285</v>
      </c>
      <c r="G88" s="5" t="s">
        <v>286</v>
      </c>
      <c r="H88" s="9" cm="1">
        <f t="array" ref="H88">INDEX(LatestMeasureDefSheet!$AH$2:$AH$6759,MATCH(E88,LatestMeasureDefSheet!$C$2:$C$6759,0),)</f>
        <v>35</v>
      </c>
      <c r="I88" s="10" t="str" cm="1">
        <f t="array" ref="I88">INDEX(LatestMeasureDefSheet!$G$2:$G$6759,MATCH(E88,LatestMeasureDefSheet!$C$2:$C$6759,0),)</f>
        <v>HP</v>
      </c>
      <c r="J88" s="11" cm="1">
        <f t="array" ref="J88">INDEX(LatestMeasureDefSheet!$H$2:$H$6759,MATCH(E88,LatestMeasureDefSheet!$C$2:$C$6759,0),)</f>
        <v>110.4427</v>
      </c>
      <c r="K88" s="11" cm="1">
        <f t="array" ref="K88">INDEX(LatestMeasureDefSheet!$I$2:$I$6759,MATCH(E88,LatestMeasureDefSheet!$C$2:$C$6759,0),)</f>
        <v>0.10979999999999999</v>
      </c>
      <c r="L88" s="11" cm="1">
        <f t="array" ref="L88">INDEX(LatestMeasureDefSheet!$L$2:$L$6759,MATCH(E88,LatestMeasureDefSheet!$C$2:$C$6759,0),)</f>
        <v>0</v>
      </c>
      <c r="M88" s="11" cm="1">
        <f t="array" ref="M88">INDEX(LatestMeasureDefSheet!$AJ$2:$AJ$6759,MATCH(E88,LatestMeasureDefSheet!$C$2:$C$6759,0),)</f>
        <v>15</v>
      </c>
      <c r="N88" s="12" t="str" cm="1">
        <f t="array" ref="N88">IF(INDEX(LatestMeasureDefSheet!$Q$2:$Q$6759,MATCH(E88,LatestMeasureDefSheet!$C$2:$C$6759,0),)="",INDEX(LatestMeasureDefSheet!$G$2:$G$6759,MATCH(E88,LatestMeasureDefSheet!$C$2:$C$6759,0),),INDEX(LatestMeasureDefSheet!$Q$2:$Q$6759,MATCH(E88,LatestMeasureDefSheet!$C$2:$C$6759,0),))</f>
        <v>HP</v>
      </c>
      <c r="O88" s="11" cm="1">
        <f t="array" ref="O88">INDEX(LatestMeasureDefSheet!$R$2:$R$6759,MATCH(E88,LatestMeasureDefSheet!$C$2:$C$6759,0),)</f>
        <v>0</v>
      </c>
      <c r="P88" s="11" cm="1">
        <f t="array" ref="P88">INDEX(LatestMeasureDefSheet!$S$2:$S$6759,MATCH(E88,LatestMeasureDefSheet!$C$2:$C$6759,0),)</f>
        <v>0</v>
      </c>
      <c r="Q88" s="11" cm="1">
        <f t="array" ref="Q88">INDEX(LatestMeasureDefSheet!$T$2:$T$6759,MATCH(E88,LatestMeasureDefSheet!$C$2:$C$6759,0),)</f>
        <v>0</v>
      </c>
      <c r="R88" s="11" cm="1">
        <f t="array" ref="R88">INDEX(LatestMeasureDefSheet!$U$2:$U$6759,MATCH(E88,LatestMeasureDefSheet!$C$2:$C$6759,0),)</f>
        <v>0</v>
      </c>
      <c r="S88" s="11" cm="1">
        <f t="array" ref="S88">INDEX(LatestMeasureDefSheet!$V$2:$V$6759,MATCH(E88,LatestMeasureDefSheet!$C$2:$C$6759,0),)</f>
        <v>0</v>
      </c>
      <c r="T88" s="11" t="str">
        <f t="shared" si="6"/>
        <v/>
      </c>
      <c r="U88" s="41"/>
      <c r="V88" s="41"/>
      <c r="W88" s="41"/>
      <c r="X88" s="38" t="str">
        <f t="shared" si="7"/>
        <v/>
      </c>
      <c r="Y88" s="38" t="str">
        <f t="shared" si="8"/>
        <v/>
      </c>
      <c r="Z88" s="38" t="str">
        <f t="shared" si="9"/>
        <v/>
      </c>
      <c r="AA88" s="13">
        <f t="shared" si="10"/>
        <v>0</v>
      </c>
      <c r="AB88" s="11"/>
    </row>
    <row r="89" spans="2:28" ht="15.75" x14ac:dyDescent="0.2">
      <c r="B89" s="7" t="s">
        <v>3</v>
      </c>
      <c r="C89" s="5" t="s">
        <v>202</v>
      </c>
      <c r="D89" s="5" t="s">
        <v>280</v>
      </c>
      <c r="E89" s="5" t="s">
        <v>287</v>
      </c>
      <c r="F89" s="16" t="s">
        <v>288</v>
      </c>
      <c r="G89" s="5" t="s">
        <v>289</v>
      </c>
      <c r="H89" s="9" cm="1">
        <f t="array" ref="H89">INDEX(LatestMeasureDefSheet!$AH$2:$AH$6759,MATCH(E89,LatestMeasureDefSheet!$C$2:$C$6759,0),)</f>
        <v>110</v>
      </c>
      <c r="I89" s="10" t="str" cm="1">
        <f t="array" ref="I89">INDEX(LatestMeasureDefSheet!$G$2:$G$6759,MATCH(E89,LatestMeasureDefSheet!$C$2:$C$6759,0),)</f>
        <v>Units</v>
      </c>
      <c r="J89" s="11" cm="1">
        <f t="array" ref="J89">INDEX(LatestMeasureDefSheet!$H$2:$H$6759,MATCH(E89,LatestMeasureDefSheet!$C$2:$C$6759,0),)</f>
        <v>1002</v>
      </c>
      <c r="K89" s="11" cm="1">
        <f t="array" ref="K89">INDEX(LatestMeasureDefSheet!$I$2:$I$6759,MATCH(E89,LatestMeasureDefSheet!$C$2:$C$6759,0),)</f>
        <v>0.13700000000000001</v>
      </c>
      <c r="L89" s="11" cm="1">
        <f t="array" ref="L89">INDEX(LatestMeasureDefSheet!$L$2:$L$6759,MATCH(E89,LatestMeasureDefSheet!$C$2:$C$6759,0),)</f>
        <v>0</v>
      </c>
      <c r="M89" s="11" cm="1">
        <f t="array" ref="M89">INDEX(LatestMeasureDefSheet!$AJ$2:$AJ$6759,MATCH(E89,LatestMeasureDefSheet!$C$2:$C$6759,0),)</f>
        <v>15</v>
      </c>
      <c r="N89" s="12" t="str" cm="1">
        <f t="array" ref="N89">IF(INDEX(LatestMeasureDefSheet!$Q$2:$Q$6759,MATCH(E89,LatestMeasureDefSheet!$C$2:$C$6759,0),)="",INDEX(LatestMeasureDefSheet!$G$2:$G$6759,MATCH(E89,LatestMeasureDefSheet!$C$2:$C$6759,0),),INDEX(LatestMeasureDefSheet!$Q$2:$Q$6759,MATCH(E89,LatestMeasureDefSheet!$C$2:$C$6759,0),))</f>
        <v>Units</v>
      </c>
      <c r="O89" s="11" cm="1">
        <f t="array" ref="O89">INDEX(LatestMeasureDefSheet!$R$2:$R$6759,MATCH(E89,LatestMeasureDefSheet!$C$2:$C$6759,0),)</f>
        <v>0</v>
      </c>
      <c r="P89" s="11" cm="1">
        <f t="array" ref="P89">INDEX(LatestMeasureDefSheet!$S$2:$S$6759,MATCH(E89,LatestMeasureDefSheet!$C$2:$C$6759,0),)</f>
        <v>0</v>
      </c>
      <c r="Q89" s="11" cm="1">
        <f t="array" ref="Q89">INDEX(LatestMeasureDefSheet!$T$2:$T$6759,MATCH(E89,LatestMeasureDefSheet!$C$2:$C$6759,0),)</f>
        <v>0</v>
      </c>
      <c r="R89" s="11" cm="1">
        <f t="array" ref="R89">INDEX(LatestMeasureDefSheet!$U$2:$U$6759,MATCH(E89,LatestMeasureDefSheet!$C$2:$C$6759,0),)</f>
        <v>0</v>
      </c>
      <c r="S89" s="11" cm="1">
        <f t="array" ref="S89">INDEX(LatestMeasureDefSheet!$V$2:$V$6759,MATCH(E89,LatestMeasureDefSheet!$C$2:$C$6759,0),)</f>
        <v>0</v>
      </c>
      <c r="T89" s="11" t="str">
        <f t="shared" si="6"/>
        <v/>
      </c>
      <c r="U89" s="41"/>
      <c r="V89" s="41"/>
      <c r="W89" s="41"/>
      <c r="X89" s="38" t="str">
        <f t="shared" si="7"/>
        <v/>
      </c>
      <c r="Y89" s="38" t="str">
        <f t="shared" si="8"/>
        <v/>
      </c>
      <c r="Z89" s="38" t="str">
        <f t="shared" si="9"/>
        <v/>
      </c>
      <c r="AA89" s="13">
        <f t="shared" si="10"/>
        <v>0</v>
      </c>
      <c r="AB89" s="11"/>
    </row>
    <row r="90" spans="2:28" ht="15.75" x14ac:dyDescent="0.2">
      <c r="B90" s="7" t="s">
        <v>3</v>
      </c>
      <c r="C90" s="5" t="s">
        <v>202</v>
      </c>
      <c r="D90" s="5" t="s">
        <v>280</v>
      </c>
      <c r="E90" s="5" t="s">
        <v>290</v>
      </c>
      <c r="F90" s="16" t="s">
        <v>291</v>
      </c>
      <c r="G90" s="5" t="s">
        <v>292</v>
      </c>
      <c r="H90" s="9" cm="1">
        <f t="array" ref="H90">INDEX(LatestMeasureDefSheet!$AH$2:$AH$6759,MATCH(E90,LatestMeasureDefSheet!$C$2:$C$6759,0),)</f>
        <v>300</v>
      </c>
      <c r="I90" s="10" t="str" cm="1">
        <f t="array" ref="I90">INDEX(LatestMeasureDefSheet!$G$2:$G$6759,MATCH(E90,LatestMeasureDefSheet!$C$2:$C$6759,0),)</f>
        <v>Units</v>
      </c>
      <c r="J90" s="11" cm="1">
        <f t="array" ref="J90">INDEX(LatestMeasureDefSheet!$H$2:$H$6759,MATCH(E90,LatestMeasureDefSheet!$C$2:$C$6759,0),)</f>
        <v>5008</v>
      </c>
      <c r="K90" s="11" cm="1">
        <f t="array" ref="K90">INDEX(LatestMeasureDefSheet!$I$2:$I$6759,MATCH(E90,LatestMeasureDefSheet!$C$2:$C$6759,0),)</f>
        <v>0.68600000000000005</v>
      </c>
      <c r="L90" s="11" cm="1">
        <f t="array" ref="L90">INDEX(LatestMeasureDefSheet!$L$2:$L$6759,MATCH(E90,LatestMeasureDefSheet!$C$2:$C$6759,0),)</f>
        <v>0</v>
      </c>
      <c r="M90" s="11" cm="1">
        <f t="array" ref="M90">INDEX(LatestMeasureDefSheet!$AJ$2:$AJ$6759,MATCH(E90,LatestMeasureDefSheet!$C$2:$C$6759,0),)</f>
        <v>15</v>
      </c>
      <c r="N90" s="12" t="str" cm="1">
        <f t="array" ref="N90">IF(INDEX(LatestMeasureDefSheet!$Q$2:$Q$6759,MATCH(E90,LatestMeasureDefSheet!$C$2:$C$6759,0),)="",INDEX(LatestMeasureDefSheet!$G$2:$G$6759,MATCH(E90,LatestMeasureDefSheet!$C$2:$C$6759,0),),INDEX(LatestMeasureDefSheet!$Q$2:$Q$6759,MATCH(E90,LatestMeasureDefSheet!$C$2:$C$6759,0),))</f>
        <v>Units</v>
      </c>
      <c r="O90" s="11" cm="1">
        <f t="array" ref="O90">INDEX(LatestMeasureDefSheet!$R$2:$R$6759,MATCH(E90,LatestMeasureDefSheet!$C$2:$C$6759,0),)</f>
        <v>0</v>
      </c>
      <c r="P90" s="11" cm="1">
        <f t="array" ref="P90">INDEX(LatestMeasureDefSheet!$S$2:$S$6759,MATCH(E90,LatestMeasureDefSheet!$C$2:$C$6759,0),)</f>
        <v>0</v>
      </c>
      <c r="Q90" s="11" cm="1">
        <f t="array" ref="Q90">INDEX(LatestMeasureDefSheet!$T$2:$T$6759,MATCH(E90,LatestMeasureDefSheet!$C$2:$C$6759,0),)</f>
        <v>0</v>
      </c>
      <c r="R90" s="11" cm="1">
        <f t="array" ref="R90">INDEX(LatestMeasureDefSheet!$U$2:$U$6759,MATCH(E90,LatestMeasureDefSheet!$C$2:$C$6759,0),)</f>
        <v>0</v>
      </c>
      <c r="S90" s="11" cm="1">
        <f t="array" ref="S90">INDEX(LatestMeasureDefSheet!$V$2:$V$6759,MATCH(E90,LatestMeasureDefSheet!$C$2:$C$6759,0),)</f>
        <v>0</v>
      </c>
      <c r="T90" s="11" t="str">
        <f t="shared" si="6"/>
        <v/>
      </c>
      <c r="U90" s="41"/>
      <c r="V90" s="41"/>
      <c r="W90" s="41"/>
      <c r="X90" s="38" t="str">
        <f t="shared" si="7"/>
        <v/>
      </c>
      <c r="Y90" s="38" t="str">
        <f t="shared" si="8"/>
        <v/>
      </c>
      <c r="Z90" s="38" t="str">
        <f t="shared" si="9"/>
        <v/>
      </c>
      <c r="AA90" s="13">
        <f t="shared" si="10"/>
        <v>0</v>
      </c>
      <c r="AB90" s="11"/>
    </row>
    <row r="91" spans="2:28" ht="15.75" x14ac:dyDescent="0.2">
      <c r="B91" s="7" t="s">
        <v>3</v>
      </c>
      <c r="C91" s="5" t="s">
        <v>202</v>
      </c>
      <c r="D91" s="5" t="s">
        <v>280</v>
      </c>
      <c r="E91" s="5" t="s">
        <v>293</v>
      </c>
      <c r="F91" s="16" t="s">
        <v>294</v>
      </c>
      <c r="G91" s="5" t="s">
        <v>295</v>
      </c>
      <c r="H91" s="9" cm="1">
        <f t="array" ref="H91">INDEX(LatestMeasureDefSheet!$AH$2:$AH$6759,MATCH(E91,LatestMeasureDefSheet!$C$2:$C$6759,0),)</f>
        <v>600</v>
      </c>
      <c r="I91" s="10" t="str" cm="1">
        <f t="array" ref="I91">INDEX(LatestMeasureDefSheet!$G$2:$G$6759,MATCH(E91,LatestMeasureDefSheet!$C$2:$C$6759,0),)</f>
        <v>Units</v>
      </c>
      <c r="J91" s="11" cm="1">
        <f t="array" ref="J91">INDEX(LatestMeasureDefSheet!$H$2:$H$6759,MATCH(E91,LatestMeasureDefSheet!$C$2:$C$6759,0),)</f>
        <v>20032</v>
      </c>
      <c r="K91" s="11" cm="1">
        <f t="array" ref="K91">INDEX(LatestMeasureDefSheet!$I$2:$I$6759,MATCH(E91,LatestMeasureDefSheet!$C$2:$C$6759,0),)</f>
        <v>2.74</v>
      </c>
      <c r="L91" s="11" cm="1">
        <f t="array" ref="L91">INDEX(LatestMeasureDefSheet!$L$2:$L$6759,MATCH(E91,LatestMeasureDefSheet!$C$2:$C$6759,0),)</f>
        <v>0</v>
      </c>
      <c r="M91" s="11" cm="1">
        <f t="array" ref="M91">INDEX(LatestMeasureDefSheet!$AJ$2:$AJ$6759,MATCH(E91,LatestMeasureDefSheet!$C$2:$C$6759,0),)</f>
        <v>15</v>
      </c>
      <c r="N91" s="12" t="str" cm="1">
        <f t="array" ref="N91">IF(INDEX(LatestMeasureDefSheet!$Q$2:$Q$6759,MATCH(E91,LatestMeasureDefSheet!$C$2:$C$6759,0),)="",INDEX(LatestMeasureDefSheet!$G$2:$G$6759,MATCH(E91,LatestMeasureDefSheet!$C$2:$C$6759,0),),INDEX(LatestMeasureDefSheet!$Q$2:$Q$6759,MATCH(E91,LatestMeasureDefSheet!$C$2:$C$6759,0),))</f>
        <v>Units</v>
      </c>
      <c r="O91" s="11" cm="1">
        <f t="array" ref="O91">INDEX(LatestMeasureDefSheet!$R$2:$R$6759,MATCH(E91,LatestMeasureDefSheet!$C$2:$C$6759,0),)</f>
        <v>0</v>
      </c>
      <c r="P91" s="11" cm="1">
        <f t="array" ref="P91">INDEX(LatestMeasureDefSheet!$S$2:$S$6759,MATCH(E91,LatestMeasureDefSheet!$C$2:$C$6759,0),)</f>
        <v>0</v>
      </c>
      <c r="Q91" s="11" cm="1">
        <f t="array" ref="Q91">INDEX(LatestMeasureDefSheet!$T$2:$T$6759,MATCH(E91,LatestMeasureDefSheet!$C$2:$C$6759,0),)</f>
        <v>0</v>
      </c>
      <c r="R91" s="11" cm="1">
        <f t="array" ref="R91">INDEX(LatestMeasureDefSheet!$U$2:$U$6759,MATCH(E91,LatestMeasureDefSheet!$C$2:$C$6759,0),)</f>
        <v>0</v>
      </c>
      <c r="S91" s="11" cm="1">
        <f t="array" ref="S91">INDEX(LatestMeasureDefSheet!$V$2:$V$6759,MATCH(E91,LatestMeasureDefSheet!$C$2:$C$6759,0),)</f>
        <v>0</v>
      </c>
      <c r="T91" s="11" t="str">
        <f t="shared" si="6"/>
        <v/>
      </c>
      <c r="U91" s="41"/>
      <c r="V91" s="41"/>
      <c r="W91" s="41"/>
      <c r="X91" s="38" t="str">
        <f t="shared" si="7"/>
        <v/>
      </c>
      <c r="Y91" s="38" t="str">
        <f t="shared" si="8"/>
        <v/>
      </c>
      <c r="Z91" s="38" t="str">
        <f t="shared" si="9"/>
        <v/>
      </c>
      <c r="AA91" s="13">
        <f t="shared" si="10"/>
        <v>0</v>
      </c>
      <c r="AB91" s="11"/>
    </row>
    <row r="92" spans="2:28" ht="15.75" x14ac:dyDescent="0.2">
      <c r="B92" s="7" t="s">
        <v>3</v>
      </c>
      <c r="C92" s="5" t="s">
        <v>202</v>
      </c>
      <c r="D92" s="5" t="s">
        <v>280</v>
      </c>
      <c r="E92" s="5" t="s">
        <v>296</v>
      </c>
      <c r="F92" s="16" t="s">
        <v>297</v>
      </c>
      <c r="G92" s="5" t="s">
        <v>298</v>
      </c>
      <c r="H92" s="9" cm="1">
        <f t="array" ref="H92">INDEX(LatestMeasureDefSheet!$AH$2:$AH$6759,MATCH(E92,LatestMeasureDefSheet!$C$2:$C$6759,0),)</f>
        <v>60</v>
      </c>
      <c r="I92" s="10" t="str" cm="1">
        <f t="array" ref="I92">INDEX(LatestMeasureDefSheet!$G$2:$G$6759,MATCH(E92,LatestMeasureDefSheet!$C$2:$C$6759,0),)</f>
        <v>Units</v>
      </c>
      <c r="J92" s="11" cm="1">
        <f t="array" ref="J92">INDEX(LatestMeasureDefSheet!$H$2:$H$6759,MATCH(E92,LatestMeasureDefSheet!$C$2:$C$6759,0),)</f>
        <v>456</v>
      </c>
      <c r="K92" s="11" cm="1">
        <f t="array" ref="K92">INDEX(LatestMeasureDefSheet!$I$2:$I$6759,MATCH(E92,LatestMeasureDefSheet!$C$2:$C$6759,0),)</f>
        <v>5.9999999999999995E-4</v>
      </c>
      <c r="L92" s="11" cm="1">
        <f t="array" ref="L92">INDEX(LatestMeasureDefSheet!$L$2:$L$6759,MATCH(E92,LatestMeasureDefSheet!$C$2:$C$6759,0),)</f>
        <v>0</v>
      </c>
      <c r="M92" s="11" cm="1">
        <f t="array" ref="M92">INDEX(LatestMeasureDefSheet!$AJ$2:$AJ$6759,MATCH(E92,LatestMeasureDefSheet!$C$2:$C$6759,0),)</f>
        <v>15</v>
      </c>
      <c r="N92" s="12" t="str" cm="1">
        <f t="array" ref="N92">IF(INDEX(LatestMeasureDefSheet!$Q$2:$Q$6759,MATCH(E92,LatestMeasureDefSheet!$C$2:$C$6759,0),)="",INDEX(LatestMeasureDefSheet!$G$2:$G$6759,MATCH(E92,LatestMeasureDefSheet!$C$2:$C$6759,0),),INDEX(LatestMeasureDefSheet!$Q$2:$Q$6759,MATCH(E92,LatestMeasureDefSheet!$C$2:$C$6759,0),))</f>
        <v>Units</v>
      </c>
      <c r="O92" s="11" cm="1">
        <f t="array" ref="O92">INDEX(LatestMeasureDefSheet!$R$2:$R$6759,MATCH(E92,LatestMeasureDefSheet!$C$2:$C$6759,0),)</f>
        <v>0</v>
      </c>
      <c r="P92" s="11" cm="1">
        <f t="array" ref="P92">INDEX(LatestMeasureDefSheet!$S$2:$S$6759,MATCH(E92,LatestMeasureDefSheet!$C$2:$C$6759,0),)</f>
        <v>0</v>
      </c>
      <c r="Q92" s="11" cm="1">
        <f t="array" ref="Q92">INDEX(LatestMeasureDefSheet!$T$2:$T$6759,MATCH(E92,LatestMeasureDefSheet!$C$2:$C$6759,0),)</f>
        <v>0</v>
      </c>
      <c r="R92" s="11" cm="1">
        <f t="array" ref="R92">INDEX(LatestMeasureDefSheet!$U$2:$U$6759,MATCH(E92,LatestMeasureDefSheet!$C$2:$C$6759,0),)</f>
        <v>0</v>
      </c>
      <c r="S92" s="11" cm="1">
        <f t="array" ref="S92">INDEX(LatestMeasureDefSheet!$V$2:$V$6759,MATCH(E92,LatestMeasureDefSheet!$C$2:$C$6759,0),)</f>
        <v>0</v>
      </c>
      <c r="T92" s="11" t="str">
        <f t="shared" si="6"/>
        <v/>
      </c>
      <c r="U92" s="41"/>
      <c r="V92" s="41"/>
      <c r="W92" s="41"/>
      <c r="X92" s="38" t="str">
        <f t="shared" si="7"/>
        <v/>
      </c>
      <c r="Y92" s="38" t="str">
        <f t="shared" si="8"/>
        <v/>
      </c>
      <c r="Z92" s="38" t="str">
        <f t="shared" si="9"/>
        <v/>
      </c>
      <c r="AA92" s="13">
        <f t="shared" si="10"/>
        <v>0</v>
      </c>
      <c r="AB92" s="11"/>
    </row>
    <row r="93" spans="2:28" ht="15.75" x14ac:dyDescent="0.2">
      <c r="B93" s="7" t="s">
        <v>3</v>
      </c>
      <c r="C93" s="5" t="s">
        <v>202</v>
      </c>
      <c r="D93" s="5" t="s">
        <v>280</v>
      </c>
      <c r="E93" s="5" t="s">
        <v>299</v>
      </c>
      <c r="F93" s="16" t="s">
        <v>300</v>
      </c>
      <c r="G93" s="5" t="s">
        <v>301</v>
      </c>
      <c r="H93" s="9" cm="1">
        <f t="array" ref="H93">INDEX(LatestMeasureDefSheet!$AH$2:$AH$6759,MATCH(E93,LatestMeasureDefSheet!$C$2:$C$6759,0),)</f>
        <v>175</v>
      </c>
      <c r="I93" s="10" t="str" cm="1">
        <f t="array" ref="I93">INDEX(LatestMeasureDefSheet!$G$2:$G$6759,MATCH(E93,LatestMeasureDefSheet!$C$2:$C$6759,0),)</f>
        <v>Units</v>
      </c>
      <c r="J93" s="11" cm="1">
        <f t="array" ref="J93">INDEX(LatestMeasureDefSheet!$H$2:$H$6759,MATCH(E93,LatestMeasureDefSheet!$C$2:$C$6759,0),)</f>
        <v>2282</v>
      </c>
      <c r="K93" s="11" cm="1">
        <f t="array" ref="K93">INDEX(LatestMeasureDefSheet!$I$2:$I$6759,MATCH(E93,LatestMeasureDefSheet!$C$2:$C$6759,0),)</f>
        <v>3.0999999999999999E-3</v>
      </c>
      <c r="L93" s="11" cm="1">
        <f t="array" ref="L93">INDEX(LatestMeasureDefSheet!$L$2:$L$6759,MATCH(E93,LatestMeasureDefSheet!$C$2:$C$6759,0),)</f>
        <v>0</v>
      </c>
      <c r="M93" s="11" cm="1">
        <f t="array" ref="M93">INDEX(LatestMeasureDefSheet!$AJ$2:$AJ$6759,MATCH(E93,LatestMeasureDefSheet!$C$2:$C$6759,0),)</f>
        <v>15</v>
      </c>
      <c r="N93" s="12" t="str" cm="1">
        <f t="array" ref="N93">IF(INDEX(LatestMeasureDefSheet!$Q$2:$Q$6759,MATCH(E93,LatestMeasureDefSheet!$C$2:$C$6759,0),)="",INDEX(LatestMeasureDefSheet!$G$2:$G$6759,MATCH(E93,LatestMeasureDefSheet!$C$2:$C$6759,0),),INDEX(LatestMeasureDefSheet!$Q$2:$Q$6759,MATCH(E93,LatestMeasureDefSheet!$C$2:$C$6759,0),))</f>
        <v>Units</v>
      </c>
      <c r="O93" s="11" cm="1">
        <f t="array" ref="O93">INDEX(LatestMeasureDefSheet!$R$2:$R$6759,MATCH(E93,LatestMeasureDefSheet!$C$2:$C$6759,0),)</f>
        <v>0</v>
      </c>
      <c r="P93" s="11" cm="1">
        <f t="array" ref="P93">INDEX(LatestMeasureDefSheet!$S$2:$S$6759,MATCH(E93,LatestMeasureDefSheet!$C$2:$C$6759,0),)</f>
        <v>0</v>
      </c>
      <c r="Q93" s="11" cm="1">
        <f t="array" ref="Q93">INDEX(LatestMeasureDefSheet!$T$2:$T$6759,MATCH(E93,LatestMeasureDefSheet!$C$2:$C$6759,0),)</f>
        <v>0</v>
      </c>
      <c r="R93" s="11" cm="1">
        <f t="array" ref="R93">INDEX(LatestMeasureDefSheet!$U$2:$U$6759,MATCH(E93,LatestMeasureDefSheet!$C$2:$C$6759,0),)</f>
        <v>0</v>
      </c>
      <c r="S93" s="11" cm="1">
        <f t="array" ref="S93">INDEX(LatestMeasureDefSheet!$V$2:$V$6759,MATCH(E93,LatestMeasureDefSheet!$C$2:$C$6759,0),)</f>
        <v>0</v>
      </c>
      <c r="T93" s="11" t="str">
        <f t="shared" si="6"/>
        <v/>
      </c>
      <c r="U93" s="41"/>
      <c r="V93" s="41"/>
      <c r="W93" s="41"/>
      <c r="X93" s="38" t="str">
        <f t="shared" si="7"/>
        <v/>
      </c>
      <c r="Y93" s="38" t="str">
        <f t="shared" si="8"/>
        <v/>
      </c>
      <c r="Z93" s="38" t="str">
        <f t="shared" si="9"/>
        <v/>
      </c>
      <c r="AA93" s="13">
        <f t="shared" si="10"/>
        <v>0</v>
      </c>
      <c r="AB93" s="11"/>
    </row>
    <row r="94" spans="2:28" ht="15.75" x14ac:dyDescent="0.2">
      <c r="B94" s="7" t="s">
        <v>3</v>
      </c>
      <c r="C94" s="5" t="s">
        <v>202</v>
      </c>
      <c r="D94" s="5" t="s">
        <v>280</v>
      </c>
      <c r="E94" s="5" t="s">
        <v>302</v>
      </c>
      <c r="F94" s="16" t="s">
        <v>303</v>
      </c>
      <c r="G94" s="5" t="s">
        <v>304</v>
      </c>
      <c r="H94" s="9" cm="1">
        <f t="array" ref="H94">INDEX(LatestMeasureDefSheet!$AH$2:$AH$6759,MATCH(E94,LatestMeasureDefSheet!$C$2:$C$6759,0),)</f>
        <v>500</v>
      </c>
      <c r="I94" s="10" t="str" cm="1">
        <f t="array" ref="I94">INDEX(LatestMeasureDefSheet!$G$2:$G$6759,MATCH(E94,LatestMeasureDefSheet!$C$2:$C$6759,0),)</f>
        <v>Units</v>
      </c>
      <c r="J94" s="11" cm="1">
        <f t="array" ref="J94">INDEX(LatestMeasureDefSheet!$H$2:$H$6759,MATCH(E94,LatestMeasureDefSheet!$C$2:$C$6759,0),)</f>
        <v>9129</v>
      </c>
      <c r="K94" s="11" cm="1">
        <f t="array" ref="K94">INDEX(LatestMeasureDefSheet!$I$2:$I$6759,MATCH(E94,LatestMeasureDefSheet!$C$2:$C$6759,0),)</f>
        <v>1.2200000000000001E-2</v>
      </c>
      <c r="L94" s="11" cm="1">
        <f t="array" ref="L94">INDEX(LatestMeasureDefSheet!$L$2:$L$6759,MATCH(E94,LatestMeasureDefSheet!$C$2:$C$6759,0),)</f>
        <v>0</v>
      </c>
      <c r="M94" s="11" cm="1">
        <f t="array" ref="M94">INDEX(LatestMeasureDefSheet!$AJ$2:$AJ$6759,MATCH(E94,LatestMeasureDefSheet!$C$2:$C$6759,0),)</f>
        <v>15</v>
      </c>
      <c r="N94" s="12" t="str" cm="1">
        <f t="array" ref="N94">IF(INDEX(LatestMeasureDefSheet!$Q$2:$Q$6759,MATCH(E94,LatestMeasureDefSheet!$C$2:$C$6759,0),)="",INDEX(LatestMeasureDefSheet!$G$2:$G$6759,MATCH(E94,LatestMeasureDefSheet!$C$2:$C$6759,0),),INDEX(LatestMeasureDefSheet!$Q$2:$Q$6759,MATCH(E94,LatestMeasureDefSheet!$C$2:$C$6759,0),))</f>
        <v>Units</v>
      </c>
      <c r="O94" s="11" cm="1">
        <f t="array" ref="O94">INDEX(LatestMeasureDefSheet!$R$2:$R$6759,MATCH(E94,LatestMeasureDefSheet!$C$2:$C$6759,0),)</f>
        <v>0</v>
      </c>
      <c r="P94" s="11" cm="1">
        <f t="array" ref="P94">INDEX(LatestMeasureDefSheet!$S$2:$S$6759,MATCH(E94,LatestMeasureDefSheet!$C$2:$C$6759,0),)</f>
        <v>0</v>
      </c>
      <c r="Q94" s="11" cm="1">
        <f t="array" ref="Q94">INDEX(LatestMeasureDefSheet!$T$2:$T$6759,MATCH(E94,LatestMeasureDefSheet!$C$2:$C$6759,0),)</f>
        <v>0</v>
      </c>
      <c r="R94" s="11" cm="1">
        <f t="array" ref="R94">INDEX(LatestMeasureDefSheet!$U$2:$U$6759,MATCH(E94,LatestMeasureDefSheet!$C$2:$C$6759,0),)</f>
        <v>0</v>
      </c>
      <c r="S94" s="11" cm="1">
        <f t="array" ref="S94">INDEX(LatestMeasureDefSheet!$V$2:$V$6759,MATCH(E94,LatestMeasureDefSheet!$C$2:$C$6759,0),)</f>
        <v>0</v>
      </c>
      <c r="T94" s="11" t="str">
        <f t="shared" si="6"/>
        <v/>
      </c>
      <c r="U94" s="41"/>
      <c r="V94" s="41"/>
      <c r="W94" s="41"/>
      <c r="X94" s="38" t="str">
        <f t="shared" si="7"/>
        <v/>
      </c>
      <c r="Y94" s="38" t="str">
        <f t="shared" si="8"/>
        <v/>
      </c>
      <c r="Z94" s="38" t="str">
        <f t="shared" si="9"/>
        <v/>
      </c>
      <c r="AA94" s="13">
        <f t="shared" si="10"/>
        <v>0</v>
      </c>
      <c r="AB94" s="11"/>
    </row>
    <row r="95" spans="2:28" ht="15.75" x14ac:dyDescent="0.2">
      <c r="B95" s="7" t="s">
        <v>3</v>
      </c>
      <c r="C95" s="5" t="s">
        <v>202</v>
      </c>
      <c r="D95" s="5" t="s">
        <v>280</v>
      </c>
      <c r="E95" s="5" t="s">
        <v>305</v>
      </c>
      <c r="F95" s="16" t="s">
        <v>306</v>
      </c>
      <c r="G95" s="5" t="s">
        <v>307</v>
      </c>
      <c r="H95" s="9" cm="1">
        <f t="array" ref="H95">INDEX(LatestMeasureDefSheet!$AH$2:$AH$6759,MATCH(E95,LatestMeasureDefSheet!$C$2:$C$6759,0),)</f>
        <v>25</v>
      </c>
      <c r="I95" s="10" t="str" cm="1">
        <f t="array" ref="I95">INDEX(LatestMeasureDefSheet!$G$2:$G$6759,MATCH(E95,LatestMeasureDefSheet!$C$2:$C$6759,0),)</f>
        <v>Units</v>
      </c>
      <c r="J95" s="11" cm="1">
        <f t="array" ref="J95">INDEX(LatestMeasureDefSheet!$H$2:$H$6759,MATCH(E95,LatestMeasureDefSheet!$C$2:$C$6759,0),)</f>
        <v>255</v>
      </c>
      <c r="K95" s="11" cm="1">
        <f t="array" ref="K95">INDEX(LatestMeasureDefSheet!$I$2:$I$6759,MATCH(E95,LatestMeasureDefSheet!$C$2:$C$6759,0),)</f>
        <v>0.13900000000000001</v>
      </c>
      <c r="L95" s="11" cm="1">
        <f t="array" ref="L95">INDEX(LatestMeasureDefSheet!$L$2:$L$6759,MATCH(E95,LatestMeasureDefSheet!$C$2:$C$6759,0),)</f>
        <v>0</v>
      </c>
      <c r="M95" s="11" cm="1">
        <f t="array" ref="M95">INDEX(LatestMeasureDefSheet!$AJ$2:$AJ$6759,MATCH(E95,LatestMeasureDefSheet!$C$2:$C$6759,0),)</f>
        <v>15</v>
      </c>
      <c r="N95" s="12" t="str" cm="1">
        <f t="array" ref="N95">IF(INDEX(LatestMeasureDefSheet!$Q$2:$Q$6759,MATCH(E95,LatestMeasureDefSheet!$C$2:$C$6759,0),)="",INDEX(LatestMeasureDefSheet!$G$2:$G$6759,MATCH(E95,LatestMeasureDefSheet!$C$2:$C$6759,0),),INDEX(LatestMeasureDefSheet!$Q$2:$Q$6759,MATCH(E95,LatestMeasureDefSheet!$C$2:$C$6759,0),))</f>
        <v>Units</v>
      </c>
      <c r="O95" s="11" cm="1">
        <f t="array" ref="O95">INDEX(LatestMeasureDefSheet!$R$2:$R$6759,MATCH(E95,LatestMeasureDefSheet!$C$2:$C$6759,0),)</f>
        <v>0</v>
      </c>
      <c r="P95" s="11" cm="1">
        <f t="array" ref="P95">INDEX(LatestMeasureDefSheet!$S$2:$S$6759,MATCH(E95,LatestMeasureDefSheet!$C$2:$C$6759,0),)</f>
        <v>0</v>
      </c>
      <c r="Q95" s="11" cm="1">
        <f t="array" ref="Q95">INDEX(LatestMeasureDefSheet!$T$2:$T$6759,MATCH(E95,LatestMeasureDefSheet!$C$2:$C$6759,0),)</f>
        <v>0</v>
      </c>
      <c r="R95" s="11" cm="1">
        <f t="array" ref="R95">INDEX(LatestMeasureDefSheet!$U$2:$U$6759,MATCH(E95,LatestMeasureDefSheet!$C$2:$C$6759,0),)</f>
        <v>0</v>
      </c>
      <c r="S95" s="11" cm="1">
        <f t="array" ref="S95">INDEX(LatestMeasureDefSheet!$V$2:$V$6759,MATCH(E95,LatestMeasureDefSheet!$C$2:$C$6759,0),)</f>
        <v>0</v>
      </c>
      <c r="T95" s="11" t="str">
        <f t="shared" si="6"/>
        <v/>
      </c>
      <c r="U95" s="41"/>
      <c r="V95" s="41"/>
      <c r="W95" s="41"/>
      <c r="X95" s="38" t="str">
        <f t="shared" si="7"/>
        <v/>
      </c>
      <c r="Y95" s="38" t="str">
        <f t="shared" si="8"/>
        <v/>
      </c>
      <c r="Z95" s="38" t="str">
        <f t="shared" si="9"/>
        <v/>
      </c>
      <c r="AA95" s="13">
        <f t="shared" si="10"/>
        <v>0</v>
      </c>
      <c r="AB95" s="11"/>
    </row>
    <row r="96" spans="2:28" ht="15.75" x14ac:dyDescent="0.2">
      <c r="B96" s="7" t="s">
        <v>3</v>
      </c>
      <c r="C96" s="5" t="s">
        <v>202</v>
      </c>
      <c r="D96" s="5" t="s">
        <v>280</v>
      </c>
      <c r="E96" s="5" t="s">
        <v>308</v>
      </c>
      <c r="F96" s="16" t="s">
        <v>309</v>
      </c>
      <c r="G96" s="5" t="s">
        <v>310</v>
      </c>
      <c r="H96" s="9" cm="1">
        <f t="array" ref="H96">INDEX(LatestMeasureDefSheet!$AH$2:$AH$6759,MATCH(E96,LatestMeasureDefSheet!$C$2:$C$6759,0),)</f>
        <v>100</v>
      </c>
      <c r="I96" s="10" t="str" cm="1">
        <f t="array" ref="I96">INDEX(LatestMeasureDefSheet!$G$2:$G$6759,MATCH(E96,LatestMeasureDefSheet!$C$2:$C$6759,0),)</f>
        <v>Units</v>
      </c>
      <c r="J96" s="11" cm="1">
        <f t="array" ref="J96">INDEX(LatestMeasureDefSheet!$H$2:$H$6759,MATCH(E96,LatestMeasureDefSheet!$C$2:$C$6759,0),)</f>
        <v>1276</v>
      </c>
      <c r="K96" s="11" cm="1">
        <f t="array" ref="K96">INDEX(LatestMeasureDefSheet!$I$2:$I$6759,MATCH(E96,LatestMeasureDefSheet!$C$2:$C$6759,0),)</f>
        <v>0.69399999999999995</v>
      </c>
      <c r="L96" s="11" cm="1">
        <f t="array" ref="L96">INDEX(LatestMeasureDefSheet!$L$2:$L$6759,MATCH(E96,LatestMeasureDefSheet!$C$2:$C$6759,0),)</f>
        <v>0</v>
      </c>
      <c r="M96" s="11" cm="1">
        <f t="array" ref="M96">INDEX(LatestMeasureDefSheet!$AJ$2:$AJ$6759,MATCH(E96,LatestMeasureDefSheet!$C$2:$C$6759,0),)</f>
        <v>15</v>
      </c>
      <c r="N96" s="12" t="str" cm="1">
        <f t="array" ref="N96">IF(INDEX(LatestMeasureDefSheet!$Q$2:$Q$6759,MATCH(E96,LatestMeasureDefSheet!$C$2:$C$6759,0),)="",INDEX(LatestMeasureDefSheet!$G$2:$G$6759,MATCH(E96,LatestMeasureDefSheet!$C$2:$C$6759,0),),INDEX(LatestMeasureDefSheet!$Q$2:$Q$6759,MATCH(E96,LatestMeasureDefSheet!$C$2:$C$6759,0),))</f>
        <v>Units</v>
      </c>
      <c r="O96" s="11" cm="1">
        <f t="array" ref="O96">INDEX(LatestMeasureDefSheet!$R$2:$R$6759,MATCH(E96,LatestMeasureDefSheet!$C$2:$C$6759,0),)</f>
        <v>0</v>
      </c>
      <c r="P96" s="11" cm="1">
        <f t="array" ref="P96">INDEX(LatestMeasureDefSheet!$S$2:$S$6759,MATCH(E96,LatestMeasureDefSheet!$C$2:$C$6759,0),)</f>
        <v>0</v>
      </c>
      <c r="Q96" s="11" cm="1">
        <f t="array" ref="Q96">INDEX(LatestMeasureDefSheet!$T$2:$T$6759,MATCH(E96,LatestMeasureDefSheet!$C$2:$C$6759,0),)</f>
        <v>0</v>
      </c>
      <c r="R96" s="11" cm="1">
        <f t="array" ref="R96">INDEX(LatestMeasureDefSheet!$U$2:$U$6759,MATCH(E96,LatestMeasureDefSheet!$C$2:$C$6759,0),)</f>
        <v>0</v>
      </c>
      <c r="S96" s="11" cm="1">
        <f t="array" ref="S96">INDEX(LatestMeasureDefSheet!$V$2:$V$6759,MATCH(E96,LatestMeasureDefSheet!$C$2:$C$6759,0),)</f>
        <v>0</v>
      </c>
      <c r="T96" s="11" t="str">
        <f t="shared" si="6"/>
        <v/>
      </c>
      <c r="U96" s="41"/>
      <c r="V96" s="41"/>
      <c r="W96" s="41"/>
      <c r="X96" s="38" t="str">
        <f t="shared" si="7"/>
        <v/>
      </c>
      <c r="Y96" s="38" t="str">
        <f t="shared" si="8"/>
        <v/>
      </c>
      <c r="Z96" s="38" t="str">
        <f t="shared" si="9"/>
        <v/>
      </c>
      <c r="AA96" s="13">
        <f t="shared" si="10"/>
        <v>0</v>
      </c>
      <c r="AB96" s="11"/>
    </row>
    <row r="97" spans="2:28" ht="15.75" x14ac:dyDescent="0.2">
      <c r="B97" s="7" t="s">
        <v>3</v>
      </c>
      <c r="C97" s="5" t="s">
        <v>202</v>
      </c>
      <c r="D97" s="5" t="s">
        <v>280</v>
      </c>
      <c r="E97" s="5" t="s">
        <v>311</v>
      </c>
      <c r="F97" s="16" t="s">
        <v>312</v>
      </c>
      <c r="G97" s="5" t="s">
        <v>313</v>
      </c>
      <c r="H97" s="9" cm="1">
        <f t="array" ref="H97">INDEX(LatestMeasureDefSheet!$AH$2:$AH$6759,MATCH(E97,LatestMeasureDefSheet!$C$2:$C$6759,0),)</f>
        <v>200</v>
      </c>
      <c r="I97" s="10" t="str" cm="1">
        <f t="array" ref="I97">INDEX(LatestMeasureDefSheet!$G$2:$G$6759,MATCH(E97,LatestMeasureDefSheet!$C$2:$C$6759,0),)</f>
        <v>Units</v>
      </c>
      <c r="J97" s="11" cm="1">
        <f t="array" ref="J97">INDEX(LatestMeasureDefSheet!$H$2:$H$6759,MATCH(E97,LatestMeasureDefSheet!$C$2:$C$6759,0),)</f>
        <v>5105</v>
      </c>
      <c r="K97" s="11" cm="1">
        <f t="array" ref="K97">INDEX(LatestMeasureDefSheet!$I$2:$I$6759,MATCH(E97,LatestMeasureDefSheet!$C$2:$C$6759,0),)</f>
        <v>2.78</v>
      </c>
      <c r="L97" s="11" cm="1">
        <f t="array" ref="L97">INDEX(LatestMeasureDefSheet!$L$2:$L$6759,MATCH(E97,LatestMeasureDefSheet!$C$2:$C$6759,0),)</f>
        <v>0</v>
      </c>
      <c r="M97" s="11" cm="1">
        <f t="array" ref="M97">INDEX(LatestMeasureDefSheet!$AJ$2:$AJ$6759,MATCH(E97,LatestMeasureDefSheet!$C$2:$C$6759,0),)</f>
        <v>15</v>
      </c>
      <c r="N97" s="12" t="str" cm="1">
        <f t="array" ref="N97">IF(INDEX(LatestMeasureDefSheet!$Q$2:$Q$6759,MATCH(E97,LatestMeasureDefSheet!$C$2:$C$6759,0),)="",INDEX(LatestMeasureDefSheet!$G$2:$G$6759,MATCH(E97,LatestMeasureDefSheet!$C$2:$C$6759,0),),INDEX(LatestMeasureDefSheet!$Q$2:$Q$6759,MATCH(E97,LatestMeasureDefSheet!$C$2:$C$6759,0),))</f>
        <v>Units</v>
      </c>
      <c r="O97" s="11" cm="1">
        <f t="array" ref="O97">INDEX(LatestMeasureDefSheet!$R$2:$R$6759,MATCH(E97,LatestMeasureDefSheet!$C$2:$C$6759,0),)</f>
        <v>0</v>
      </c>
      <c r="P97" s="11" cm="1">
        <f t="array" ref="P97">INDEX(LatestMeasureDefSheet!$S$2:$S$6759,MATCH(E97,LatestMeasureDefSheet!$C$2:$C$6759,0),)</f>
        <v>0</v>
      </c>
      <c r="Q97" s="11" cm="1">
        <f t="array" ref="Q97">INDEX(LatestMeasureDefSheet!$T$2:$T$6759,MATCH(E97,LatestMeasureDefSheet!$C$2:$C$6759,0),)</f>
        <v>0</v>
      </c>
      <c r="R97" s="11" cm="1">
        <f t="array" ref="R97">INDEX(LatestMeasureDefSheet!$U$2:$U$6759,MATCH(E97,LatestMeasureDefSheet!$C$2:$C$6759,0),)</f>
        <v>0</v>
      </c>
      <c r="S97" s="11" cm="1">
        <f t="array" ref="S97">INDEX(LatestMeasureDefSheet!$V$2:$V$6759,MATCH(E97,LatestMeasureDefSheet!$C$2:$C$6759,0),)</f>
        <v>0</v>
      </c>
      <c r="T97" s="11" t="str">
        <f t="shared" si="6"/>
        <v/>
      </c>
      <c r="U97" s="41"/>
      <c r="V97" s="41"/>
      <c r="W97" s="41"/>
      <c r="X97" s="38" t="str">
        <f t="shared" si="7"/>
        <v/>
      </c>
      <c r="Y97" s="38" t="str">
        <f t="shared" si="8"/>
        <v/>
      </c>
      <c r="Z97" s="38" t="str">
        <f t="shared" si="9"/>
        <v/>
      </c>
      <c r="AA97" s="13">
        <f t="shared" si="10"/>
        <v>0</v>
      </c>
      <c r="AB97" s="11"/>
    </row>
    <row r="98" spans="2:28" ht="15.75" x14ac:dyDescent="0.2">
      <c r="B98" s="7" t="s">
        <v>314</v>
      </c>
      <c r="C98" s="5" t="s">
        <v>314</v>
      </c>
      <c r="D98" s="5" t="s">
        <v>315</v>
      </c>
      <c r="E98" s="5" t="s">
        <v>316</v>
      </c>
      <c r="F98" s="16" t="s">
        <v>317</v>
      </c>
      <c r="G98" s="5" t="s">
        <v>318</v>
      </c>
      <c r="H98" s="9" cm="1">
        <f t="array" ref="H98">INDEX(LatestMeasureDefSheet!$AH$2:$AH$6759,MATCH(E98,LatestMeasureDefSheet!$C$2:$C$6759,0),)</f>
        <v>170</v>
      </c>
      <c r="I98" s="10" t="str" cm="1">
        <f t="array" ref="I98">INDEX(LatestMeasureDefSheet!$G$2:$G$6759,MATCH(E98,LatestMeasureDefSheet!$C$2:$C$6759,0),)</f>
        <v>HP</v>
      </c>
      <c r="J98" s="11" cm="1">
        <f t="array" ref="J98">INDEX(LatestMeasureDefSheet!$H$2:$H$6759,MATCH(E98,LatestMeasureDefSheet!$C$2:$C$6759,0),)</f>
        <v>1208</v>
      </c>
      <c r="K98" s="11" cm="1">
        <f t="array" ref="K98">INDEX(LatestMeasureDefSheet!$I$2:$I$6759,MATCH(E98,LatestMeasureDefSheet!$C$2:$C$6759,0),)</f>
        <v>0.158</v>
      </c>
      <c r="L98" s="11" cm="1">
        <f t="array" ref="L98">INDEX(LatestMeasureDefSheet!$L$2:$L$6759,MATCH(E98,LatestMeasureDefSheet!$C$2:$C$6759,0),)</f>
        <v>0</v>
      </c>
      <c r="M98" s="11" cm="1">
        <f t="array" ref="M98">INDEX(LatestMeasureDefSheet!$AJ$2:$AJ$6759,MATCH(E98,LatestMeasureDefSheet!$C$2:$C$6759,0),)</f>
        <v>15</v>
      </c>
      <c r="N98" s="12" t="str" cm="1">
        <f t="array" ref="N98">IF(INDEX(LatestMeasureDefSheet!$Q$2:$Q$6759,MATCH(E98,LatestMeasureDefSheet!$C$2:$C$6759,0),)="",INDEX(LatestMeasureDefSheet!$G$2:$G$6759,MATCH(E98,LatestMeasureDefSheet!$C$2:$C$6759,0),),INDEX(LatestMeasureDefSheet!$Q$2:$Q$6759,MATCH(E98,LatestMeasureDefSheet!$C$2:$C$6759,0),))</f>
        <v>HP</v>
      </c>
      <c r="O98" s="11" cm="1">
        <f t="array" ref="O98">INDEX(LatestMeasureDefSheet!$R$2:$R$6759,MATCH(E98,LatestMeasureDefSheet!$C$2:$C$6759,0),)</f>
        <v>0</v>
      </c>
      <c r="P98" s="11" cm="1">
        <f t="array" ref="P98">INDEX(LatestMeasureDefSheet!$S$2:$S$6759,MATCH(E98,LatestMeasureDefSheet!$C$2:$C$6759,0),)</f>
        <v>0</v>
      </c>
      <c r="Q98" s="11" cm="1">
        <f t="array" ref="Q98">INDEX(LatestMeasureDefSheet!$T$2:$T$6759,MATCH(E98,LatestMeasureDefSheet!$C$2:$C$6759,0),)</f>
        <v>0</v>
      </c>
      <c r="R98" s="11" cm="1">
        <f t="array" ref="R98">INDEX(LatestMeasureDefSheet!$U$2:$U$6759,MATCH(E98,LatestMeasureDefSheet!$C$2:$C$6759,0),)</f>
        <v>0</v>
      </c>
      <c r="S98" s="11" cm="1">
        <f t="array" ref="S98">INDEX(LatestMeasureDefSheet!$V$2:$V$6759,MATCH(E98,LatestMeasureDefSheet!$C$2:$C$6759,0),)</f>
        <v>0</v>
      </c>
      <c r="T98" s="11" t="str">
        <f t="shared" si="6"/>
        <v/>
      </c>
      <c r="U98" s="41"/>
      <c r="V98" s="41"/>
      <c r="W98" s="41"/>
      <c r="X98" s="38" t="str">
        <f t="shared" si="7"/>
        <v/>
      </c>
      <c r="Y98" s="38" t="str">
        <f t="shared" si="8"/>
        <v/>
      </c>
      <c r="Z98" s="38" t="str">
        <f t="shared" si="9"/>
        <v/>
      </c>
      <c r="AA98" s="13">
        <f t="shared" si="10"/>
        <v>0</v>
      </c>
      <c r="AB98" s="11"/>
    </row>
    <row r="99" spans="2:28" ht="15.75" x14ac:dyDescent="0.2">
      <c r="B99" s="7" t="s">
        <v>314</v>
      </c>
      <c r="C99" s="5" t="s">
        <v>314</v>
      </c>
      <c r="D99" s="5" t="s">
        <v>315</v>
      </c>
      <c r="E99" s="5" t="s">
        <v>319</v>
      </c>
      <c r="F99" s="16" t="s">
        <v>320</v>
      </c>
      <c r="G99" s="5" t="s">
        <v>321</v>
      </c>
      <c r="H99" s="9" cm="1">
        <f t="array" ref="H99">INDEX(LatestMeasureDefSheet!$AH$2:$AH$6759,MATCH(E99,LatestMeasureDefSheet!$C$2:$C$6759,0),)</f>
        <v>100</v>
      </c>
      <c r="I99" s="10" t="str" cm="1">
        <f t="array" ref="I99">INDEX(LatestMeasureDefSheet!$G$2:$G$6759,MATCH(E99,LatestMeasureDefSheet!$C$2:$C$6759,0),)</f>
        <v>HP</v>
      </c>
      <c r="J99" s="11" cm="1">
        <f t="array" ref="J99">INDEX(LatestMeasureDefSheet!$H$2:$H$6759,MATCH(E99,LatestMeasureDefSheet!$C$2:$C$6759,0),)</f>
        <v>775</v>
      </c>
      <c r="K99" s="11" cm="1">
        <f t="array" ref="K99">INDEX(LatestMeasureDefSheet!$I$2:$I$6759,MATCH(E99,LatestMeasureDefSheet!$C$2:$C$6759,0),)</f>
        <v>0.158</v>
      </c>
      <c r="L99" s="11" cm="1">
        <f t="array" ref="L99">INDEX(LatestMeasureDefSheet!$L$2:$L$6759,MATCH(E99,LatestMeasureDefSheet!$C$2:$C$6759,0),)</f>
        <v>0</v>
      </c>
      <c r="M99" s="11" cm="1">
        <f t="array" ref="M99">INDEX(LatestMeasureDefSheet!$AJ$2:$AJ$6759,MATCH(E99,LatestMeasureDefSheet!$C$2:$C$6759,0),)</f>
        <v>15</v>
      </c>
      <c r="N99" s="12" t="str" cm="1">
        <f t="array" ref="N99">IF(INDEX(LatestMeasureDefSheet!$Q$2:$Q$6759,MATCH(E99,LatestMeasureDefSheet!$C$2:$C$6759,0),)="",INDEX(LatestMeasureDefSheet!$G$2:$G$6759,MATCH(E99,LatestMeasureDefSheet!$C$2:$C$6759,0),),INDEX(LatestMeasureDefSheet!$Q$2:$Q$6759,MATCH(E99,LatestMeasureDefSheet!$C$2:$C$6759,0),))</f>
        <v>HP</v>
      </c>
      <c r="O99" s="11" cm="1">
        <f t="array" ref="O99">INDEX(LatestMeasureDefSheet!$R$2:$R$6759,MATCH(E99,LatestMeasureDefSheet!$C$2:$C$6759,0),)</f>
        <v>0</v>
      </c>
      <c r="P99" s="11" cm="1">
        <f t="array" ref="P99">INDEX(LatestMeasureDefSheet!$S$2:$S$6759,MATCH(E99,LatestMeasureDefSheet!$C$2:$C$6759,0),)</f>
        <v>0</v>
      </c>
      <c r="Q99" s="11" cm="1">
        <f t="array" ref="Q99">INDEX(LatestMeasureDefSheet!$T$2:$T$6759,MATCH(E99,LatestMeasureDefSheet!$C$2:$C$6759,0),)</f>
        <v>0</v>
      </c>
      <c r="R99" s="11" cm="1">
        <f t="array" ref="R99">INDEX(LatestMeasureDefSheet!$U$2:$U$6759,MATCH(E99,LatestMeasureDefSheet!$C$2:$C$6759,0),)</f>
        <v>0</v>
      </c>
      <c r="S99" s="11" cm="1">
        <f t="array" ref="S99">INDEX(LatestMeasureDefSheet!$V$2:$V$6759,MATCH(E99,LatestMeasureDefSheet!$C$2:$C$6759,0),)</f>
        <v>0</v>
      </c>
      <c r="T99" s="11" t="str">
        <f t="shared" ref="T99:T113" si="11">IF(I99=N99,"","Performance Measure")</f>
        <v/>
      </c>
      <c r="U99" s="41"/>
      <c r="V99" s="41"/>
      <c r="W99" s="41"/>
      <c r="X99" s="38" t="str">
        <f t="shared" si="7"/>
        <v/>
      </c>
      <c r="Y99" s="38" t="str">
        <f t="shared" si="8"/>
        <v/>
      </c>
      <c r="Z99" s="38" t="str">
        <f t="shared" si="9"/>
        <v/>
      </c>
      <c r="AA99" s="13">
        <f t="shared" si="10"/>
        <v>0</v>
      </c>
      <c r="AB99" s="11"/>
    </row>
    <row r="100" spans="2:28" ht="15.75" x14ac:dyDescent="0.2">
      <c r="B100" s="7" t="s">
        <v>314</v>
      </c>
      <c r="C100" s="5" t="s">
        <v>314</v>
      </c>
      <c r="D100" s="5" t="s">
        <v>315</v>
      </c>
      <c r="E100" s="5" t="s">
        <v>322</v>
      </c>
      <c r="F100" s="16" t="s">
        <v>323</v>
      </c>
      <c r="G100" s="5" t="s">
        <v>324</v>
      </c>
      <c r="H100" s="9" cm="1">
        <f t="array" ref="H100">INDEX(LatestMeasureDefSheet!$AH$2:$AH$6759,MATCH(E100,LatestMeasureDefSheet!$C$2:$C$6759,0),)</f>
        <v>200</v>
      </c>
      <c r="I100" s="10" t="str" cm="1">
        <f t="array" ref="I100">INDEX(LatestMeasureDefSheet!$G$2:$G$6759,MATCH(E100,LatestMeasureDefSheet!$C$2:$C$6759,0),)</f>
        <v>HP</v>
      </c>
      <c r="J100" s="11" cm="1">
        <f t="array" ref="J100">INDEX(LatestMeasureDefSheet!$H$2:$H$6759,MATCH(E100,LatestMeasureDefSheet!$C$2:$C$6759,0),)</f>
        <v>1529</v>
      </c>
      <c r="K100" s="11" cm="1">
        <f t="array" ref="K100">INDEX(LatestMeasureDefSheet!$I$2:$I$6759,MATCH(E100,LatestMeasureDefSheet!$C$2:$C$6759,0),)</f>
        <v>0.158</v>
      </c>
      <c r="L100" s="11" cm="1">
        <f t="array" ref="L100">INDEX(LatestMeasureDefSheet!$L$2:$L$6759,MATCH(E100,LatestMeasureDefSheet!$C$2:$C$6759,0),)</f>
        <v>0</v>
      </c>
      <c r="M100" s="11" cm="1">
        <f t="array" ref="M100">INDEX(LatestMeasureDefSheet!$AJ$2:$AJ$6759,MATCH(E100,LatestMeasureDefSheet!$C$2:$C$6759,0),)</f>
        <v>15</v>
      </c>
      <c r="N100" s="12" t="str" cm="1">
        <f t="array" ref="N100">IF(INDEX(LatestMeasureDefSheet!$Q$2:$Q$6759,MATCH(E100,LatestMeasureDefSheet!$C$2:$C$6759,0),)="",INDEX(LatestMeasureDefSheet!$G$2:$G$6759,MATCH(E100,LatestMeasureDefSheet!$C$2:$C$6759,0),),INDEX(LatestMeasureDefSheet!$Q$2:$Q$6759,MATCH(E100,LatestMeasureDefSheet!$C$2:$C$6759,0),))</f>
        <v>HP</v>
      </c>
      <c r="O100" s="11" cm="1">
        <f t="array" ref="O100">INDEX(LatestMeasureDefSheet!$R$2:$R$6759,MATCH(E100,LatestMeasureDefSheet!$C$2:$C$6759,0),)</f>
        <v>0</v>
      </c>
      <c r="P100" s="11" cm="1">
        <f t="array" ref="P100">INDEX(LatestMeasureDefSheet!$S$2:$S$6759,MATCH(E100,LatestMeasureDefSheet!$C$2:$C$6759,0),)</f>
        <v>0</v>
      </c>
      <c r="Q100" s="11" cm="1">
        <f t="array" ref="Q100">INDEX(LatestMeasureDefSheet!$T$2:$T$6759,MATCH(E100,LatestMeasureDefSheet!$C$2:$C$6759,0),)</f>
        <v>0</v>
      </c>
      <c r="R100" s="11" cm="1">
        <f t="array" ref="R100">INDEX(LatestMeasureDefSheet!$U$2:$U$6759,MATCH(E100,LatestMeasureDefSheet!$C$2:$C$6759,0),)</f>
        <v>0</v>
      </c>
      <c r="S100" s="11" cm="1">
        <f t="array" ref="S100">INDEX(LatestMeasureDefSheet!$V$2:$V$6759,MATCH(E100,LatestMeasureDefSheet!$C$2:$C$6759,0),)</f>
        <v>0</v>
      </c>
      <c r="T100" s="11" t="str">
        <f t="shared" si="11"/>
        <v/>
      </c>
      <c r="U100" s="41"/>
      <c r="V100" s="41"/>
      <c r="W100" s="41"/>
      <c r="X100" s="38" t="str">
        <f t="shared" si="7"/>
        <v/>
      </c>
      <c r="Y100" s="38" t="str">
        <f t="shared" si="8"/>
        <v/>
      </c>
      <c r="Z100" s="38" t="str">
        <f t="shared" si="9"/>
        <v/>
      </c>
      <c r="AA100" s="13">
        <f t="shared" si="10"/>
        <v>0</v>
      </c>
      <c r="AB100" s="11"/>
    </row>
    <row r="101" spans="2:28" ht="15.75" x14ac:dyDescent="0.2">
      <c r="B101" s="7" t="s">
        <v>314</v>
      </c>
      <c r="C101" s="5" t="s">
        <v>314</v>
      </c>
      <c r="D101" s="5" t="s">
        <v>315</v>
      </c>
      <c r="E101" s="5" t="s">
        <v>325</v>
      </c>
      <c r="F101" s="16" t="s">
        <v>326</v>
      </c>
      <c r="G101" s="5" t="s">
        <v>327</v>
      </c>
      <c r="H101" s="9" cm="1">
        <f t="array" ref="H101">INDEX(LatestMeasureDefSheet!$AH$2:$AH$6759,MATCH(E101,LatestMeasureDefSheet!$C$2:$C$6759,0),)</f>
        <v>150</v>
      </c>
      <c r="I101" s="10" t="str" cm="1">
        <f t="array" ref="I101">INDEX(LatestMeasureDefSheet!$G$2:$G$6759,MATCH(E101,LatestMeasureDefSheet!$C$2:$C$6759,0),)</f>
        <v>HP</v>
      </c>
      <c r="J101" s="11" cm="1">
        <f t="array" ref="J101">INDEX(LatestMeasureDefSheet!$H$2:$H$6759,MATCH(E101,LatestMeasureDefSheet!$C$2:$C$6759,0),)</f>
        <v>1085</v>
      </c>
      <c r="K101" s="11" cm="1">
        <f t="array" ref="K101">INDEX(LatestMeasureDefSheet!$I$2:$I$6759,MATCH(E101,LatestMeasureDefSheet!$C$2:$C$6759,0),)</f>
        <v>0.158</v>
      </c>
      <c r="L101" s="11" cm="1">
        <f t="array" ref="L101">INDEX(LatestMeasureDefSheet!$L$2:$L$6759,MATCH(E101,LatestMeasureDefSheet!$C$2:$C$6759,0),)</f>
        <v>0</v>
      </c>
      <c r="M101" s="11" cm="1">
        <f t="array" ref="M101">INDEX(LatestMeasureDefSheet!$AJ$2:$AJ$6759,MATCH(E101,LatestMeasureDefSheet!$C$2:$C$6759,0),)</f>
        <v>15</v>
      </c>
      <c r="N101" s="12" t="str" cm="1">
        <f t="array" ref="N101">IF(INDEX(LatestMeasureDefSheet!$Q$2:$Q$6759,MATCH(E101,LatestMeasureDefSheet!$C$2:$C$6759,0),)="",INDEX(LatestMeasureDefSheet!$G$2:$G$6759,MATCH(E101,LatestMeasureDefSheet!$C$2:$C$6759,0),),INDEX(LatestMeasureDefSheet!$Q$2:$Q$6759,MATCH(E101,LatestMeasureDefSheet!$C$2:$C$6759,0),))</f>
        <v>HP</v>
      </c>
      <c r="O101" s="11" cm="1">
        <f t="array" ref="O101">INDEX(LatestMeasureDefSheet!$R$2:$R$6759,MATCH(E101,LatestMeasureDefSheet!$C$2:$C$6759,0),)</f>
        <v>0</v>
      </c>
      <c r="P101" s="11" cm="1">
        <f t="array" ref="P101">INDEX(LatestMeasureDefSheet!$S$2:$S$6759,MATCH(E101,LatestMeasureDefSheet!$C$2:$C$6759,0),)</f>
        <v>0</v>
      </c>
      <c r="Q101" s="11" cm="1">
        <f t="array" ref="Q101">INDEX(LatestMeasureDefSheet!$T$2:$T$6759,MATCH(E101,LatestMeasureDefSheet!$C$2:$C$6759,0),)</f>
        <v>0</v>
      </c>
      <c r="R101" s="11" cm="1">
        <f t="array" ref="R101">INDEX(LatestMeasureDefSheet!$U$2:$U$6759,MATCH(E101,LatestMeasureDefSheet!$C$2:$C$6759,0),)</f>
        <v>0</v>
      </c>
      <c r="S101" s="11" cm="1">
        <f t="array" ref="S101">INDEX(LatestMeasureDefSheet!$V$2:$V$6759,MATCH(E101,LatestMeasureDefSheet!$C$2:$C$6759,0),)</f>
        <v>0</v>
      </c>
      <c r="T101" s="11" t="str">
        <f t="shared" si="11"/>
        <v/>
      </c>
      <c r="U101" s="41"/>
      <c r="V101" s="41"/>
      <c r="W101" s="41"/>
      <c r="X101" s="38" t="str">
        <f t="shared" si="7"/>
        <v/>
      </c>
      <c r="Y101" s="38" t="str">
        <f t="shared" si="8"/>
        <v/>
      </c>
      <c r="Z101" s="38" t="str">
        <f t="shared" si="9"/>
        <v/>
      </c>
      <c r="AA101" s="13">
        <f t="shared" si="10"/>
        <v>0</v>
      </c>
      <c r="AB101" s="11"/>
    </row>
    <row r="102" spans="2:28" ht="15.75" x14ac:dyDescent="0.2">
      <c r="B102" s="7" t="s">
        <v>314</v>
      </c>
      <c r="C102" s="5" t="s">
        <v>314</v>
      </c>
      <c r="D102" s="5" t="s">
        <v>315</v>
      </c>
      <c r="E102" s="5" t="s">
        <v>328</v>
      </c>
      <c r="F102" s="16" t="s">
        <v>329</v>
      </c>
      <c r="G102" s="5" t="s">
        <v>330</v>
      </c>
      <c r="H102" s="9" cm="1">
        <f t="array" ref="H102">INDEX(LatestMeasureDefSheet!$AH$2:$AH$6759,MATCH(E102,LatestMeasureDefSheet!$C$2:$C$6759,0),)</f>
        <v>75</v>
      </c>
      <c r="I102" s="10" t="str" cm="1">
        <f t="array" ref="I102">INDEX(LatestMeasureDefSheet!$G$2:$G$6759,MATCH(E102,LatestMeasureDefSheet!$C$2:$C$6759,0),)</f>
        <v>HP</v>
      </c>
      <c r="J102" s="11" cm="1">
        <f t="array" ref="J102">INDEX(LatestMeasureDefSheet!$H$2:$H$6759,MATCH(E102,LatestMeasureDefSheet!$C$2:$C$6759,0),)</f>
        <v>824</v>
      </c>
      <c r="K102" s="11" cm="1">
        <f t="array" ref="K102">INDEX(LatestMeasureDefSheet!$I$2:$I$6759,MATCH(E102,LatestMeasureDefSheet!$C$2:$C$6759,0),)</f>
        <v>0.108</v>
      </c>
      <c r="L102" s="11" cm="1">
        <f t="array" ref="L102">INDEX(LatestMeasureDefSheet!$L$2:$L$6759,MATCH(E102,LatestMeasureDefSheet!$C$2:$C$6759,0),)</f>
        <v>0</v>
      </c>
      <c r="M102" s="11" cm="1">
        <f t="array" ref="M102">INDEX(LatestMeasureDefSheet!$AJ$2:$AJ$6759,MATCH(E102,LatestMeasureDefSheet!$C$2:$C$6759,0),)</f>
        <v>10</v>
      </c>
      <c r="N102" s="12" t="str" cm="1">
        <f t="array" ref="N102">IF(INDEX(LatestMeasureDefSheet!$Q$2:$Q$6759,MATCH(E102,LatestMeasureDefSheet!$C$2:$C$6759,0),)="",INDEX(LatestMeasureDefSheet!$G$2:$G$6759,MATCH(E102,LatestMeasureDefSheet!$C$2:$C$6759,0),),INDEX(LatestMeasureDefSheet!$Q$2:$Q$6759,MATCH(E102,LatestMeasureDefSheet!$C$2:$C$6759,0),))</f>
        <v>HP</v>
      </c>
      <c r="O102" s="11" cm="1">
        <f t="array" ref="O102">INDEX(LatestMeasureDefSheet!$R$2:$R$6759,MATCH(E102,LatestMeasureDefSheet!$C$2:$C$6759,0),)</f>
        <v>0</v>
      </c>
      <c r="P102" s="11" cm="1">
        <f t="array" ref="P102">INDEX(LatestMeasureDefSheet!$S$2:$S$6759,MATCH(E102,LatestMeasureDefSheet!$C$2:$C$6759,0),)</f>
        <v>0</v>
      </c>
      <c r="Q102" s="11" cm="1">
        <f t="array" ref="Q102">INDEX(LatestMeasureDefSheet!$T$2:$T$6759,MATCH(E102,LatestMeasureDefSheet!$C$2:$C$6759,0),)</f>
        <v>0</v>
      </c>
      <c r="R102" s="11" cm="1">
        <f t="array" ref="R102">INDEX(LatestMeasureDefSheet!$U$2:$U$6759,MATCH(E102,LatestMeasureDefSheet!$C$2:$C$6759,0),)</f>
        <v>0</v>
      </c>
      <c r="S102" s="11" cm="1">
        <f t="array" ref="S102">INDEX(LatestMeasureDefSheet!$V$2:$V$6759,MATCH(E102,LatestMeasureDefSheet!$C$2:$C$6759,0),)</f>
        <v>0</v>
      </c>
      <c r="T102" s="11" t="str">
        <f t="shared" si="11"/>
        <v/>
      </c>
      <c r="U102" s="41"/>
      <c r="V102" s="41"/>
      <c r="W102" s="41"/>
      <c r="X102" s="38" t="str">
        <f t="shared" si="7"/>
        <v/>
      </c>
      <c r="Y102" s="38" t="str">
        <f t="shared" si="8"/>
        <v/>
      </c>
      <c r="Z102" s="38" t="str">
        <f t="shared" si="9"/>
        <v/>
      </c>
      <c r="AA102" s="13">
        <f t="shared" si="10"/>
        <v>0</v>
      </c>
      <c r="AB102" s="11"/>
    </row>
    <row r="103" spans="2:28" ht="15.75" x14ac:dyDescent="0.2">
      <c r="B103" s="7" t="s">
        <v>314</v>
      </c>
      <c r="C103" s="5" t="s">
        <v>314</v>
      </c>
      <c r="D103" s="5" t="s">
        <v>315</v>
      </c>
      <c r="E103" s="5" t="s">
        <v>331</v>
      </c>
      <c r="F103" s="16" t="s">
        <v>332</v>
      </c>
      <c r="G103" s="5" t="s">
        <v>333</v>
      </c>
      <c r="H103" s="9" cm="1">
        <f t="array" ref="H103">INDEX(LatestMeasureDefSheet!$AH$2:$AH$6759,MATCH(E103,LatestMeasureDefSheet!$C$2:$C$6759,0),)</f>
        <v>100</v>
      </c>
      <c r="I103" s="10" t="str" cm="1">
        <f t="array" ref="I103">INDEX(LatestMeasureDefSheet!$G$2:$G$6759,MATCH(E103,LatestMeasureDefSheet!$C$2:$C$6759,0),)</f>
        <v>HP</v>
      </c>
      <c r="J103" s="11" cm="1">
        <f t="array" ref="J103">INDEX(LatestMeasureDefSheet!$H$2:$H$6759,MATCH(E103,LatestMeasureDefSheet!$C$2:$C$6759,0),)</f>
        <v>1043</v>
      </c>
      <c r="K103" s="11" cm="1">
        <f t="array" ref="K103">INDEX(LatestMeasureDefSheet!$I$2:$I$6759,MATCH(E103,LatestMeasureDefSheet!$C$2:$C$6759,0),)</f>
        <v>0.108</v>
      </c>
      <c r="L103" s="11" cm="1">
        <f t="array" ref="L103">INDEX(LatestMeasureDefSheet!$L$2:$L$6759,MATCH(E103,LatestMeasureDefSheet!$C$2:$C$6759,0),)</f>
        <v>0</v>
      </c>
      <c r="M103" s="11" cm="1">
        <f t="array" ref="M103">INDEX(LatestMeasureDefSheet!$AJ$2:$AJ$6759,MATCH(E103,LatestMeasureDefSheet!$C$2:$C$6759,0),)</f>
        <v>10</v>
      </c>
      <c r="N103" s="12" t="str" cm="1">
        <f t="array" ref="N103">IF(INDEX(LatestMeasureDefSheet!$Q$2:$Q$6759,MATCH(E103,LatestMeasureDefSheet!$C$2:$C$6759,0),)="",INDEX(LatestMeasureDefSheet!$G$2:$G$6759,MATCH(E103,LatestMeasureDefSheet!$C$2:$C$6759,0),),INDEX(LatestMeasureDefSheet!$Q$2:$Q$6759,MATCH(E103,LatestMeasureDefSheet!$C$2:$C$6759,0),))</f>
        <v>HP</v>
      </c>
      <c r="O103" s="11" cm="1">
        <f t="array" ref="O103">INDEX(LatestMeasureDefSheet!$R$2:$R$6759,MATCH(E103,LatestMeasureDefSheet!$C$2:$C$6759,0),)</f>
        <v>0</v>
      </c>
      <c r="P103" s="11" cm="1">
        <f t="array" ref="P103">INDEX(LatestMeasureDefSheet!$S$2:$S$6759,MATCH(E103,LatestMeasureDefSheet!$C$2:$C$6759,0),)</f>
        <v>0</v>
      </c>
      <c r="Q103" s="11" cm="1">
        <f t="array" ref="Q103">INDEX(LatestMeasureDefSheet!$T$2:$T$6759,MATCH(E103,LatestMeasureDefSheet!$C$2:$C$6759,0),)</f>
        <v>0</v>
      </c>
      <c r="R103" s="11" cm="1">
        <f t="array" ref="R103">INDEX(LatestMeasureDefSheet!$U$2:$U$6759,MATCH(E103,LatestMeasureDefSheet!$C$2:$C$6759,0),)</f>
        <v>0</v>
      </c>
      <c r="S103" s="11" cm="1">
        <f t="array" ref="S103">INDEX(LatestMeasureDefSheet!$V$2:$V$6759,MATCH(E103,LatestMeasureDefSheet!$C$2:$C$6759,0),)</f>
        <v>0</v>
      </c>
      <c r="T103" s="11" t="str">
        <f t="shared" si="11"/>
        <v/>
      </c>
      <c r="U103" s="41"/>
      <c r="V103" s="41"/>
      <c r="W103" s="41"/>
      <c r="X103" s="38" t="str">
        <f t="shared" si="7"/>
        <v/>
      </c>
      <c r="Y103" s="38" t="str">
        <f t="shared" si="8"/>
        <v/>
      </c>
      <c r="Z103" s="38" t="str">
        <f t="shared" si="9"/>
        <v/>
      </c>
      <c r="AA103" s="13">
        <f t="shared" si="10"/>
        <v>0</v>
      </c>
      <c r="AB103" s="11"/>
    </row>
    <row r="104" spans="2:28" ht="15.75" x14ac:dyDescent="0.2">
      <c r="B104" s="7" t="s">
        <v>314</v>
      </c>
      <c r="C104" s="5" t="s">
        <v>314</v>
      </c>
      <c r="D104" s="5" t="s">
        <v>315</v>
      </c>
      <c r="E104" s="5" t="s">
        <v>334</v>
      </c>
      <c r="F104" s="16" t="s">
        <v>335</v>
      </c>
      <c r="G104" s="5" t="s">
        <v>336</v>
      </c>
      <c r="H104" s="9" cm="1">
        <f t="array" ref="H104">INDEX(LatestMeasureDefSheet!$AH$2:$AH$6759,MATCH(E104,LatestMeasureDefSheet!$C$2:$C$6759,0),)</f>
        <v>200</v>
      </c>
      <c r="I104" s="10" t="str" cm="1">
        <f t="array" ref="I104">INDEX(LatestMeasureDefSheet!$G$2:$G$6759,MATCH(E104,LatestMeasureDefSheet!$C$2:$C$6759,0),)</f>
        <v>HP</v>
      </c>
      <c r="J104" s="11" cm="1">
        <f t="array" ref="J104">INDEX(LatestMeasureDefSheet!$H$2:$H$6759,MATCH(E104,LatestMeasureDefSheet!$C$2:$C$6759,0),)</f>
        <v>1423</v>
      </c>
      <c r="K104" s="11" cm="1">
        <f t="array" ref="K104">INDEX(LatestMeasureDefSheet!$I$2:$I$6759,MATCH(E104,LatestMeasureDefSheet!$C$2:$C$6759,0),)</f>
        <v>0.14000000000000001</v>
      </c>
      <c r="L104" s="11" cm="1">
        <f t="array" ref="L104">INDEX(LatestMeasureDefSheet!$L$2:$L$6759,MATCH(E104,LatestMeasureDefSheet!$C$2:$C$6759,0),)</f>
        <v>0</v>
      </c>
      <c r="M104" s="11" cm="1">
        <f t="array" ref="M104">INDEX(LatestMeasureDefSheet!$AJ$2:$AJ$6759,MATCH(E104,LatestMeasureDefSheet!$C$2:$C$6759,0),)</f>
        <v>15</v>
      </c>
      <c r="N104" s="12" t="str" cm="1">
        <f t="array" ref="N104">IF(INDEX(LatestMeasureDefSheet!$Q$2:$Q$6759,MATCH(E104,LatestMeasureDefSheet!$C$2:$C$6759,0),)="",INDEX(LatestMeasureDefSheet!$G$2:$G$6759,MATCH(E104,LatestMeasureDefSheet!$C$2:$C$6759,0),),INDEX(LatestMeasureDefSheet!$Q$2:$Q$6759,MATCH(E104,LatestMeasureDefSheet!$C$2:$C$6759,0),))</f>
        <v>HP</v>
      </c>
      <c r="O104" s="11" cm="1">
        <f t="array" ref="O104">INDEX(LatestMeasureDefSheet!$R$2:$R$6759,MATCH(E104,LatestMeasureDefSheet!$C$2:$C$6759,0),)</f>
        <v>0</v>
      </c>
      <c r="P104" s="11" cm="1">
        <f t="array" ref="P104">INDEX(LatestMeasureDefSheet!$S$2:$S$6759,MATCH(E104,LatestMeasureDefSheet!$C$2:$C$6759,0),)</f>
        <v>0</v>
      </c>
      <c r="Q104" s="11" cm="1">
        <f t="array" ref="Q104">INDEX(LatestMeasureDefSheet!$T$2:$T$6759,MATCH(E104,LatestMeasureDefSheet!$C$2:$C$6759,0),)</f>
        <v>0</v>
      </c>
      <c r="R104" s="11" cm="1">
        <f t="array" ref="R104">INDEX(LatestMeasureDefSheet!$U$2:$U$6759,MATCH(E104,LatestMeasureDefSheet!$C$2:$C$6759,0),)</f>
        <v>0</v>
      </c>
      <c r="S104" s="11" cm="1">
        <f t="array" ref="S104">INDEX(LatestMeasureDefSheet!$V$2:$V$6759,MATCH(E104,LatestMeasureDefSheet!$C$2:$C$6759,0),)</f>
        <v>0</v>
      </c>
      <c r="T104" s="11" t="str">
        <f t="shared" si="11"/>
        <v/>
      </c>
      <c r="U104" s="41"/>
      <c r="V104" s="41"/>
      <c r="W104" s="41"/>
      <c r="X104" s="38" t="str">
        <f t="shared" si="7"/>
        <v/>
      </c>
      <c r="Y104" s="38" t="str">
        <f t="shared" si="8"/>
        <v/>
      </c>
      <c r="Z104" s="38" t="str">
        <f t="shared" si="9"/>
        <v/>
      </c>
      <c r="AA104" s="13">
        <f t="shared" si="10"/>
        <v>0</v>
      </c>
      <c r="AB104" s="11"/>
    </row>
    <row r="105" spans="2:28" ht="15.75" x14ac:dyDescent="0.2">
      <c r="B105" s="7" t="s">
        <v>314</v>
      </c>
      <c r="C105" s="5" t="s">
        <v>314</v>
      </c>
      <c r="D105" s="5" t="s">
        <v>315</v>
      </c>
      <c r="E105" s="5" t="s">
        <v>337</v>
      </c>
      <c r="F105" s="16" t="s">
        <v>338</v>
      </c>
      <c r="G105" s="5" t="s">
        <v>339</v>
      </c>
      <c r="H105" s="9" cm="1">
        <f t="array" ref="H105">INDEX(LatestMeasureDefSheet!$AH$2:$AH$6759,MATCH(E105,LatestMeasureDefSheet!$C$2:$C$6759,0),)</f>
        <v>150</v>
      </c>
      <c r="I105" s="10" t="str" cm="1">
        <f t="array" ref="I105">INDEX(LatestMeasureDefSheet!$G$2:$G$6759,MATCH(E105,LatestMeasureDefSheet!$C$2:$C$6759,0),)</f>
        <v>HP</v>
      </c>
      <c r="J105" s="11" cm="1">
        <f t="array" ref="J105">INDEX(LatestMeasureDefSheet!$H$2:$H$6759,MATCH(E105,LatestMeasureDefSheet!$C$2:$C$6759,0),)</f>
        <v>1068</v>
      </c>
      <c r="K105" s="11" cm="1">
        <f t="array" ref="K105">INDEX(LatestMeasureDefSheet!$I$2:$I$6759,MATCH(E105,LatestMeasureDefSheet!$C$2:$C$6759,0),)</f>
        <v>0.14000000000000001</v>
      </c>
      <c r="L105" s="11" cm="1">
        <f t="array" ref="L105">INDEX(LatestMeasureDefSheet!$L$2:$L$6759,MATCH(E105,LatestMeasureDefSheet!$C$2:$C$6759,0),)</f>
        <v>0</v>
      </c>
      <c r="M105" s="11" cm="1">
        <f t="array" ref="M105">INDEX(LatestMeasureDefSheet!$AJ$2:$AJ$6759,MATCH(E105,LatestMeasureDefSheet!$C$2:$C$6759,0),)</f>
        <v>15</v>
      </c>
      <c r="N105" s="12" t="str" cm="1">
        <f t="array" ref="N105">IF(INDEX(LatestMeasureDefSheet!$Q$2:$Q$6759,MATCH(E105,LatestMeasureDefSheet!$C$2:$C$6759,0),)="",INDEX(LatestMeasureDefSheet!$G$2:$G$6759,MATCH(E105,LatestMeasureDefSheet!$C$2:$C$6759,0),),INDEX(LatestMeasureDefSheet!$Q$2:$Q$6759,MATCH(E105,LatestMeasureDefSheet!$C$2:$C$6759,0),))</f>
        <v>HP</v>
      </c>
      <c r="O105" s="11" cm="1">
        <f t="array" ref="O105">INDEX(LatestMeasureDefSheet!$R$2:$R$6759,MATCH(E105,LatestMeasureDefSheet!$C$2:$C$6759,0),)</f>
        <v>0</v>
      </c>
      <c r="P105" s="11" cm="1">
        <f t="array" ref="P105">INDEX(LatestMeasureDefSheet!$S$2:$S$6759,MATCH(E105,LatestMeasureDefSheet!$C$2:$C$6759,0),)</f>
        <v>0</v>
      </c>
      <c r="Q105" s="11" cm="1">
        <f t="array" ref="Q105">INDEX(LatestMeasureDefSheet!$T$2:$T$6759,MATCH(E105,LatestMeasureDefSheet!$C$2:$C$6759,0),)</f>
        <v>0</v>
      </c>
      <c r="R105" s="11" cm="1">
        <f t="array" ref="R105">INDEX(LatestMeasureDefSheet!$U$2:$U$6759,MATCH(E105,LatestMeasureDefSheet!$C$2:$C$6759,0),)</f>
        <v>0</v>
      </c>
      <c r="S105" s="11" cm="1">
        <f t="array" ref="S105">INDEX(LatestMeasureDefSheet!$V$2:$V$6759,MATCH(E105,LatestMeasureDefSheet!$C$2:$C$6759,0),)</f>
        <v>0</v>
      </c>
      <c r="T105" s="11" t="str">
        <f t="shared" si="11"/>
        <v/>
      </c>
      <c r="U105" s="41"/>
      <c r="V105" s="41"/>
      <c r="W105" s="41"/>
      <c r="X105" s="38" t="str">
        <f t="shared" si="7"/>
        <v/>
      </c>
      <c r="Y105" s="38" t="str">
        <f t="shared" si="8"/>
        <v/>
      </c>
      <c r="Z105" s="38" t="str">
        <f t="shared" si="9"/>
        <v/>
      </c>
      <c r="AA105" s="13">
        <f t="shared" si="10"/>
        <v>0</v>
      </c>
      <c r="AB105" s="11"/>
    </row>
    <row r="106" spans="2:28" ht="15.75" x14ac:dyDescent="0.2">
      <c r="B106" s="7" t="s">
        <v>314</v>
      </c>
      <c r="C106" s="5" t="s">
        <v>314</v>
      </c>
      <c r="D106" s="5" t="s">
        <v>315</v>
      </c>
      <c r="E106" s="5" t="s">
        <v>340</v>
      </c>
      <c r="F106" s="16" t="s">
        <v>341</v>
      </c>
      <c r="G106" s="5" t="s">
        <v>342</v>
      </c>
      <c r="H106" s="9" cm="1">
        <f t="array" ref="H106">INDEX(LatestMeasureDefSheet!$AH$2:$AH$6759,MATCH(E106,LatestMeasureDefSheet!$C$2:$C$6759,0),)</f>
        <v>100</v>
      </c>
      <c r="I106" s="10" t="str" cm="1">
        <f t="array" ref="I106">INDEX(LatestMeasureDefSheet!$G$2:$G$6759,MATCH(E106,LatestMeasureDefSheet!$C$2:$C$6759,0),)</f>
        <v>HP</v>
      </c>
      <c r="J106" s="11" cm="1">
        <f t="array" ref="J106">INDEX(LatestMeasureDefSheet!$H$2:$H$6759,MATCH(E106,LatestMeasureDefSheet!$C$2:$C$6759,0),)</f>
        <v>712</v>
      </c>
      <c r="K106" s="11" cm="1">
        <f t="array" ref="K106">INDEX(LatestMeasureDefSheet!$I$2:$I$6759,MATCH(E106,LatestMeasureDefSheet!$C$2:$C$6759,0),)</f>
        <v>0.14000000000000001</v>
      </c>
      <c r="L106" s="11" cm="1">
        <f t="array" ref="L106">INDEX(LatestMeasureDefSheet!$L$2:$L$6759,MATCH(E106,LatestMeasureDefSheet!$C$2:$C$6759,0),)</f>
        <v>0</v>
      </c>
      <c r="M106" s="11" cm="1">
        <f t="array" ref="M106">INDEX(LatestMeasureDefSheet!$AJ$2:$AJ$6759,MATCH(E106,LatestMeasureDefSheet!$C$2:$C$6759,0),)</f>
        <v>15</v>
      </c>
      <c r="N106" s="12" t="str" cm="1">
        <f t="array" ref="N106">IF(INDEX(LatestMeasureDefSheet!$Q$2:$Q$6759,MATCH(E106,LatestMeasureDefSheet!$C$2:$C$6759,0),)="",INDEX(LatestMeasureDefSheet!$G$2:$G$6759,MATCH(E106,LatestMeasureDefSheet!$C$2:$C$6759,0),),INDEX(LatestMeasureDefSheet!$Q$2:$Q$6759,MATCH(E106,LatestMeasureDefSheet!$C$2:$C$6759,0),))</f>
        <v>HP</v>
      </c>
      <c r="O106" s="11" cm="1">
        <f t="array" ref="O106">INDEX(LatestMeasureDefSheet!$R$2:$R$6759,MATCH(E106,LatestMeasureDefSheet!$C$2:$C$6759,0),)</f>
        <v>0</v>
      </c>
      <c r="P106" s="11" cm="1">
        <f t="array" ref="P106">INDEX(LatestMeasureDefSheet!$S$2:$S$6759,MATCH(E106,LatestMeasureDefSheet!$C$2:$C$6759,0),)</f>
        <v>0</v>
      </c>
      <c r="Q106" s="11" cm="1">
        <f t="array" ref="Q106">INDEX(LatestMeasureDefSheet!$T$2:$T$6759,MATCH(E106,LatestMeasureDefSheet!$C$2:$C$6759,0),)</f>
        <v>0</v>
      </c>
      <c r="R106" s="11" cm="1">
        <f t="array" ref="R106">INDEX(LatestMeasureDefSheet!$U$2:$U$6759,MATCH(E106,LatestMeasureDefSheet!$C$2:$C$6759,0),)</f>
        <v>0</v>
      </c>
      <c r="S106" s="11" cm="1">
        <f t="array" ref="S106">INDEX(LatestMeasureDefSheet!$V$2:$V$6759,MATCH(E106,LatestMeasureDefSheet!$C$2:$C$6759,0),)</f>
        <v>0</v>
      </c>
      <c r="T106" s="11" t="str">
        <f t="shared" si="11"/>
        <v/>
      </c>
      <c r="U106" s="41"/>
      <c r="V106" s="41"/>
      <c r="W106" s="41"/>
      <c r="X106" s="38" t="str">
        <f t="shared" si="7"/>
        <v/>
      </c>
      <c r="Y106" s="38" t="str">
        <f t="shared" si="8"/>
        <v/>
      </c>
      <c r="Z106" s="38" t="str">
        <f t="shared" si="9"/>
        <v/>
      </c>
      <c r="AA106" s="13">
        <f t="shared" si="10"/>
        <v>0</v>
      </c>
      <c r="AB106" s="11"/>
    </row>
    <row r="107" spans="2:28" ht="15.75" x14ac:dyDescent="0.2">
      <c r="B107" s="7" t="s">
        <v>314</v>
      </c>
      <c r="C107" s="5" t="s">
        <v>314</v>
      </c>
      <c r="D107" s="5" t="s">
        <v>315</v>
      </c>
      <c r="E107" s="5" t="s">
        <v>343</v>
      </c>
      <c r="F107" s="16" t="s">
        <v>344</v>
      </c>
      <c r="G107" s="5" t="s">
        <v>345</v>
      </c>
      <c r="H107" s="9" cm="1">
        <f t="array" ref="H107">INDEX(LatestMeasureDefSheet!$AH$2:$AH$6759,MATCH(E107,LatestMeasureDefSheet!$C$2:$C$6759,0),)</f>
        <v>50</v>
      </c>
      <c r="I107" s="10" t="str" cm="1">
        <f t="array" ref="I107">INDEX(LatestMeasureDefSheet!$G$2:$G$6759,MATCH(E107,LatestMeasureDefSheet!$C$2:$C$6759,0),)</f>
        <v>HP</v>
      </c>
      <c r="J107" s="11" cm="1">
        <f t="array" ref="J107">INDEX(LatestMeasureDefSheet!$H$2:$H$6759,MATCH(E107,LatestMeasureDefSheet!$C$2:$C$6759,0),)</f>
        <v>356</v>
      </c>
      <c r="K107" s="11" cm="1">
        <f t="array" ref="K107">INDEX(LatestMeasureDefSheet!$I$2:$I$6759,MATCH(E107,LatestMeasureDefSheet!$C$2:$C$6759,0),)</f>
        <v>0.14000000000000001</v>
      </c>
      <c r="L107" s="11" cm="1">
        <f t="array" ref="L107">INDEX(LatestMeasureDefSheet!$L$2:$L$6759,MATCH(E107,LatestMeasureDefSheet!$C$2:$C$6759,0),)</f>
        <v>0</v>
      </c>
      <c r="M107" s="11" cm="1">
        <f t="array" ref="M107">INDEX(LatestMeasureDefSheet!$AJ$2:$AJ$6759,MATCH(E107,LatestMeasureDefSheet!$C$2:$C$6759,0),)</f>
        <v>15</v>
      </c>
      <c r="N107" s="12" t="str" cm="1">
        <f t="array" ref="N107">IF(INDEX(LatestMeasureDefSheet!$Q$2:$Q$6759,MATCH(E107,LatestMeasureDefSheet!$C$2:$C$6759,0),)="",INDEX(LatestMeasureDefSheet!$G$2:$G$6759,MATCH(E107,LatestMeasureDefSheet!$C$2:$C$6759,0),),INDEX(LatestMeasureDefSheet!$Q$2:$Q$6759,MATCH(E107,LatestMeasureDefSheet!$C$2:$C$6759,0),))</f>
        <v>HP</v>
      </c>
      <c r="O107" s="11" cm="1">
        <f t="array" ref="O107">INDEX(LatestMeasureDefSheet!$R$2:$R$6759,MATCH(E107,LatestMeasureDefSheet!$C$2:$C$6759,0),)</f>
        <v>0</v>
      </c>
      <c r="P107" s="11" cm="1">
        <f t="array" ref="P107">INDEX(LatestMeasureDefSheet!$S$2:$S$6759,MATCH(E107,LatestMeasureDefSheet!$C$2:$C$6759,0),)</f>
        <v>0</v>
      </c>
      <c r="Q107" s="11" cm="1">
        <f t="array" ref="Q107">INDEX(LatestMeasureDefSheet!$T$2:$T$6759,MATCH(E107,LatestMeasureDefSheet!$C$2:$C$6759,0),)</f>
        <v>0</v>
      </c>
      <c r="R107" s="11" cm="1">
        <f t="array" ref="R107">INDEX(LatestMeasureDefSheet!$U$2:$U$6759,MATCH(E107,LatestMeasureDefSheet!$C$2:$C$6759,0),)</f>
        <v>0</v>
      </c>
      <c r="S107" s="11" cm="1">
        <f t="array" ref="S107">INDEX(LatestMeasureDefSheet!$V$2:$V$6759,MATCH(E107,LatestMeasureDefSheet!$C$2:$C$6759,0),)</f>
        <v>0</v>
      </c>
      <c r="T107" s="11" t="str">
        <f t="shared" si="11"/>
        <v/>
      </c>
      <c r="U107" s="41"/>
      <c r="V107" s="41"/>
      <c r="W107" s="41"/>
      <c r="X107" s="38" t="str">
        <f t="shared" si="7"/>
        <v/>
      </c>
      <c r="Y107" s="38" t="str">
        <f t="shared" si="8"/>
        <v/>
      </c>
      <c r="Z107" s="38" t="str">
        <f t="shared" si="9"/>
        <v/>
      </c>
      <c r="AA107" s="13">
        <f t="shared" si="10"/>
        <v>0</v>
      </c>
      <c r="AB107" s="11"/>
    </row>
    <row r="108" spans="2:28" ht="15.75" x14ac:dyDescent="0.2">
      <c r="B108" s="7" t="s">
        <v>314</v>
      </c>
      <c r="C108" s="5" t="s">
        <v>314</v>
      </c>
      <c r="D108" s="5" t="s">
        <v>315</v>
      </c>
      <c r="E108" s="5" t="s">
        <v>346</v>
      </c>
      <c r="F108" s="16" t="s">
        <v>347</v>
      </c>
      <c r="G108" s="5" t="s">
        <v>348</v>
      </c>
      <c r="H108" s="9" cm="1">
        <f t="array" ref="H108">INDEX(LatestMeasureDefSheet!$AH$2:$AH$6759,MATCH(E108,LatestMeasureDefSheet!$C$2:$C$6759,0),)</f>
        <v>35</v>
      </c>
      <c r="I108" s="10" t="str" cm="1">
        <f t="array" ref="I108">INDEX(LatestMeasureDefSheet!$G$2:$G$6759,MATCH(E108,LatestMeasureDefSheet!$C$2:$C$6759,0),)</f>
        <v>HP</v>
      </c>
      <c r="J108" s="11" cm="1">
        <f t="array" ref="J108">INDEX(LatestMeasureDefSheet!$H$2:$H$6759,MATCH(E108,LatestMeasureDefSheet!$C$2:$C$6759,0),)</f>
        <v>442</v>
      </c>
      <c r="K108" s="11" cm="1">
        <f t="array" ref="K108">INDEX(LatestMeasureDefSheet!$I$2:$I$6759,MATCH(E108,LatestMeasureDefSheet!$C$2:$C$6759,0),)</f>
        <v>5.7799999999999997E-2</v>
      </c>
      <c r="L108" s="11" cm="1">
        <f t="array" ref="L108">INDEX(LatestMeasureDefSheet!$L$2:$L$6759,MATCH(E108,LatestMeasureDefSheet!$C$2:$C$6759,0),)</f>
        <v>0</v>
      </c>
      <c r="M108" s="11" cm="1">
        <f t="array" ref="M108">INDEX(LatestMeasureDefSheet!$AJ$2:$AJ$6759,MATCH(E108,LatestMeasureDefSheet!$C$2:$C$6759,0),)</f>
        <v>13</v>
      </c>
      <c r="N108" s="12" t="str" cm="1">
        <f t="array" ref="N108">IF(INDEX(LatestMeasureDefSheet!$Q$2:$Q$6759,MATCH(E108,LatestMeasureDefSheet!$C$2:$C$6759,0),)="",INDEX(LatestMeasureDefSheet!$G$2:$G$6759,MATCH(E108,LatestMeasureDefSheet!$C$2:$C$6759,0),),INDEX(LatestMeasureDefSheet!$Q$2:$Q$6759,MATCH(E108,LatestMeasureDefSheet!$C$2:$C$6759,0),))</f>
        <v>HP</v>
      </c>
      <c r="O108" s="11" cm="1">
        <f t="array" ref="O108">INDEX(LatestMeasureDefSheet!$R$2:$R$6759,MATCH(E108,LatestMeasureDefSheet!$C$2:$C$6759,0),)</f>
        <v>0</v>
      </c>
      <c r="P108" s="11" cm="1">
        <f t="array" ref="P108">INDEX(LatestMeasureDefSheet!$S$2:$S$6759,MATCH(E108,LatestMeasureDefSheet!$C$2:$C$6759,0),)</f>
        <v>0</v>
      </c>
      <c r="Q108" s="11" cm="1">
        <f t="array" ref="Q108">INDEX(LatestMeasureDefSheet!$T$2:$T$6759,MATCH(E108,LatestMeasureDefSheet!$C$2:$C$6759,0),)</f>
        <v>0</v>
      </c>
      <c r="R108" s="11" cm="1">
        <f t="array" ref="R108">INDEX(LatestMeasureDefSheet!$U$2:$U$6759,MATCH(E108,LatestMeasureDefSheet!$C$2:$C$6759,0),)</f>
        <v>0</v>
      </c>
      <c r="S108" s="11" cm="1">
        <f t="array" ref="S108">INDEX(LatestMeasureDefSheet!$V$2:$V$6759,MATCH(E108,LatestMeasureDefSheet!$C$2:$C$6759,0),)</f>
        <v>0</v>
      </c>
      <c r="T108" s="11" t="str">
        <f t="shared" si="11"/>
        <v/>
      </c>
      <c r="U108" s="41"/>
      <c r="V108" s="41"/>
      <c r="W108" s="41"/>
      <c r="X108" s="38" t="str">
        <f t="shared" si="7"/>
        <v/>
      </c>
      <c r="Y108" s="38" t="str">
        <f t="shared" si="8"/>
        <v/>
      </c>
      <c r="Z108" s="38" t="str">
        <f t="shared" si="9"/>
        <v/>
      </c>
      <c r="AA108" s="13">
        <f t="shared" si="10"/>
        <v>0</v>
      </c>
      <c r="AB108" s="11"/>
    </row>
    <row r="109" spans="2:28" ht="15.75" x14ac:dyDescent="0.2">
      <c r="B109" s="7" t="s">
        <v>314</v>
      </c>
      <c r="C109" s="5" t="s">
        <v>314</v>
      </c>
      <c r="D109" s="5" t="s">
        <v>315</v>
      </c>
      <c r="E109" s="5" t="s">
        <v>349</v>
      </c>
      <c r="F109" s="16" t="s">
        <v>350</v>
      </c>
      <c r="G109" s="5" t="s">
        <v>351</v>
      </c>
      <c r="H109" s="9" cm="1">
        <f t="array" ref="H109">INDEX(LatestMeasureDefSheet!$AH$2:$AH$6759,MATCH(E109,LatestMeasureDefSheet!$C$2:$C$6759,0),)</f>
        <v>20</v>
      </c>
      <c r="I109" s="10" t="str" cm="1">
        <f t="array" ref="I109">INDEX(LatestMeasureDefSheet!$G$2:$G$6759,MATCH(E109,LatestMeasureDefSheet!$C$2:$C$6759,0),)</f>
        <v>HP</v>
      </c>
      <c r="J109" s="11" cm="1">
        <f t="array" ref="J109">INDEX(LatestMeasureDefSheet!$H$2:$H$6759,MATCH(E109,LatestMeasureDefSheet!$C$2:$C$6759,0),)</f>
        <v>269.40109999999999</v>
      </c>
      <c r="K109" s="11" cm="1">
        <f t="array" ref="K109">INDEX(LatestMeasureDefSheet!$I$2:$I$6759,MATCH(E109,LatestMeasureDefSheet!$C$2:$C$6759,0),)</f>
        <v>3.5200000000000002E-2</v>
      </c>
      <c r="L109" s="11" cm="1">
        <f t="array" ref="L109">INDEX(LatestMeasureDefSheet!$L$2:$L$6759,MATCH(E109,LatestMeasureDefSheet!$C$2:$C$6759,0),)</f>
        <v>0</v>
      </c>
      <c r="M109" s="11" cm="1">
        <f t="array" ref="M109">INDEX(LatestMeasureDefSheet!$AJ$2:$AJ$6759,MATCH(E109,LatestMeasureDefSheet!$C$2:$C$6759,0),)</f>
        <v>15</v>
      </c>
      <c r="N109" s="12" t="str" cm="1">
        <f t="array" ref="N109">IF(INDEX(LatestMeasureDefSheet!$Q$2:$Q$6759,MATCH(E109,LatestMeasureDefSheet!$C$2:$C$6759,0),)="",INDEX(LatestMeasureDefSheet!$G$2:$G$6759,MATCH(E109,LatestMeasureDefSheet!$C$2:$C$6759,0),),INDEX(LatestMeasureDefSheet!$Q$2:$Q$6759,MATCH(E109,LatestMeasureDefSheet!$C$2:$C$6759,0),))</f>
        <v>HP</v>
      </c>
      <c r="O109" s="11" cm="1">
        <f t="array" ref="O109">INDEX(LatestMeasureDefSheet!$R$2:$R$6759,MATCH(E109,LatestMeasureDefSheet!$C$2:$C$6759,0),)</f>
        <v>0</v>
      </c>
      <c r="P109" s="11" cm="1">
        <f t="array" ref="P109">INDEX(LatestMeasureDefSheet!$S$2:$S$6759,MATCH(E109,LatestMeasureDefSheet!$C$2:$C$6759,0),)</f>
        <v>0</v>
      </c>
      <c r="Q109" s="11" cm="1">
        <f t="array" ref="Q109">INDEX(LatestMeasureDefSheet!$T$2:$T$6759,MATCH(E109,LatestMeasureDefSheet!$C$2:$C$6759,0),)</f>
        <v>0</v>
      </c>
      <c r="R109" s="11" cm="1">
        <f t="array" ref="R109">INDEX(LatestMeasureDefSheet!$U$2:$U$6759,MATCH(E109,LatestMeasureDefSheet!$C$2:$C$6759,0),)</f>
        <v>0</v>
      </c>
      <c r="S109" s="11" cm="1">
        <f t="array" ref="S109">INDEX(LatestMeasureDefSheet!$V$2:$V$6759,MATCH(E109,LatestMeasureDefSheet!$C$2:$C$6759,0),)</f>
        <v>0</v>
      </c>
      <c r="T109" s="11" t="str">
        <f t="shared" si="11"/>
        <v/>
      </c>
      <c r="U109" s="41"/>
      <c r="V109" s="41"/>
      <c r="W109" s="41"/>
      <c r="X109" s="38" t="str">
        <f t="shared" si="7"/>
        <v/>
      </c>
      <c r="Y109" s="38" t="str">
        <f t="shared" si="8"/>
        <v/>
      </c>
      <c r="Z109" s="38" t="str">
        <f t="shared" si="9"/>
        <v/>
      </c>
      <c r="AA109" s="13">
        <f t="shared" si="10"/>
        <v>0</v>
      </c>
      <c r="AB109" s="11"/>
    </row>
    <row r="110" spans="2:28" ht="78.75" x14ac:dyDescent="0.2">
      <c r="B110" s="7" t="s">
        <v>314</v>
      </c>
      <c r="C110" s="5" t="s">
        <v>314</v>
      </c>
      <c r="D110" s="5" t="s">
        <v>315</v>
      </c>
      <c r="E110" s="5" t="s">
        <v>352</v>
      </c>
      <c r="F110" s="16" t="s">
        <v>353</v>
      </c>
      <c r="G110" s="5" t="s">
        <v>354</v>
      </c>
      <c r="H110" s="9" cm="1">
        <f t="array" ref="H110">INDEX(LatestMeasureDefSheet!$AH$2:$AH$6759,MATCH(E110,LatestMeasureDefSheet!$C$2:$C$6759,0),)</f>
        <v>1</v>
      </c>
      <c r="I110" s="22" t="s">
        <v>355</v>
      </c>
      <c r="J110" s="11" cm="1">
        <f t="array" ref="J110">INDEX(LatestMeasureDefSheet!$H$2:$H$6759,MATCH(E110,LatestMeasureDefSheet!$C$2:$C$6759,0),)</f>
        <v>5.242</v>
      </c>
      <c r="K110" s="43" cm="1">
        <f t="array" ref="K110">INDEX(LatestMeasureDefSheet!$I$2:$I$6759,MATCH(E110,LatestMeasureDefSheet!$C$2:$C$6759,0),)</f>
        <v>6.9999999999999999E-4</v>
      </c>
      <c r="L110" s="11" cm="1">
        <f t="array" ref="L110">INDEX(LatestMeasureDefSheet!$L$2:$L$6759,MATCH(E110,LatestMeasureDefSheet!$C$2:$C$6759,0),)</f>
        <v>0</v>
      </c>
      <c r="M110" s="11" cm="1">
        <f t="array" ref="M110">INDEX(LatestMeasureDefSheet!$AJ$2:$AJ$6759,MATCH(E110,LatestMeasureDefSheet!$C$2:$C$6759,0),)</f>
        <v>10</v>
      </c>
      <c r="N110" s="22" t="s">
        <v>355</v>
      </c>
      <c r="O110" s="11" cm="1">
        <f t="array" ref="O110">INDEX(LatestMeasureDefSheet!$R$2:$R$6759,MATCH(E110,LatestMeasureDefSheet!$C$2:$C$6759,0),)</f>
        <v>0</v>
      </c>
      <c r="P110" s="11" cm="1">
        <f t="array" ref="P110">INDEX(LatestMeasureDefSheet!$S$2:$S$6759,MATCH(E110,LatestMeasureDefSheet!$C$2:$C$6759,0),)</f>
        <v>0</v>
      </c>
      <c r="Q110" s="11" cm="1">
        <f t="array" ref="Q110">INDEX(LatestMeasureDefSheet!$T$2:$T$6759,MATCH(E110,LatestMeasureDefSheet!$C$2:$C$6759,0),)</f>
        <v>0</v>
      </c>
      <c r="R110" s="11" cm="1">
        <f t="array" ref="R110">INDEX(LatestMeasureDefSheet!$U$2:$U$6759,MATCH(E110,LatestMeasureDefSheet!$C$2:$C$6759,0),)</f>
        <v>0</v>
      </c>
      <c r="S110" s="11" cm="1">
        <f t="array" ref="S110">INDEX(LatestMeasureDefSheet!$V$2:$V$6759,MATCH(E110,LatestMeasureDefSheet!$C$2:$C$6759,0),)</f>
        <v>0</v>
      </c>
      <c r="T110" s="11" t="str">
        <f t="shared" si="11"/>
        <v/>
      </c>
      <c r="U110" s="41"/>
      <c r="V110" s="41"/>
      <c r="W110" s="41"/>
      <c r="X110" s="38" t="str">
        <f t="shared" si="7"/>
        <v/>
      </c>
      <c r="Y110" s="38" t="str">
        <f t="shared" si="8"/>
        <v/>
      </c>
      <c r="Z110" s="38" t="str">
        <f t="shared" si="9"/>
        <v/>
      </c>
      <c r="AA110" s="13">
        <f t="shared" si="10"/>
        <v>0</v>
      </c>
      <c r="AB110" s="11" t="s">
        <v>356</v>
      </c>
    </row>
    <row r="111" spans="2:28" ht="78.75" x14ac:dyDescent="0.2">
      <c r="B111" s="7" t="s">
        <v>314</v>
      </c>
      <c r="C111" s="5" t="s">
        <v>314</v>
      </c>
      <c r="D111" s="5" t="s">
        <v>315</v>
      </c>
      <c r="E111" s="5" t="s">
        <v>357</v>
      </c>
      <c r="F111" s="16" t="s">
        <v>358</v>
      </c>
      <c r="G111" s="5" t="s">
        <v>359</v>
      </c>
      <c r="H111" s="9" cm="1">
        <f t="array" ref="H111">INDEX(LatestMeasureDefSheet!$AH$2:$AH$6759,MATCH(E111,LatestMeasureDefSheet!$C$2:$C$6759,0),)</f>
        <v>3.5</v>
      </c>
      <c r="I111" s="22" t="s">
        <v>355</v>
      </c>
      <c r="J111" s="11" cm="1">
        <f t="array" ref="J111">INDEX(LatestMeasureDefSheet!$H$2:$H$6759,MATCH(E111,LatestMeasureDefSheet!$C$2:$C$6759,0),)</f>
        <v>17.035</v>
      </c>
      <c r="K111" s="11" cm="1">
        <f t="array" ref="K111">INDEX(LatestMeasureDefSheet!$I$2:$I$6759,MATCH(E111,LatestMeasureDefSheet!$C$2:$C$6759,0),)</f>
        <v>2.2000000000000001E-3</v>
      </c>
      <c r="L111" s="11" cm="1">
        <f t="array" ref="L111">INDEX(LatestMeasureDefSheet!$L$2:$L$6759,MATCH(E111,LatestMeasureDefSheet!$C$2:$C$6759,0),)</f>
        <v>0</v>
      </c>
      <c r="M111" s="11" cm="1">
        <f t="array" ref="M111">INDEX(LatestMeasureDefSheet!$AJ$2:$AJ$6759,MATCH(E111,LatestMeasureDefSheet!$C$2:$C$6759,0),)</f>
        <v>10</v>
      </c>
      <c r="N111" s="22" t="s">
        <v>355</v>
      </c>
      <c r="O111" s="11" cm="1">
        <f t="array" ref="O111">INDEX(LatestMeasureDefSheet!$R$2:$R$6759,MATCH(E111,LatestMeasureDefSheet!$C$2:$C$6759,0),)</f>
        <v>0</v>
      </c>
      <c r="P111" s="11" cm="1">
        <f t="array" ref="P111">INDEX(LatestMeasureDefSheet!$S$2:$S$6759,MATCH(E111,LatestMeasureDefSheet!$C$2:$C$6759,0),)</f>
        <v>0</v>
      </c>
      <c r="Q111" s="11" cm="1">
        <f t="array" ref="Q111">INDEX(LatestMeasureDefSheet!$T$2:$T$6759,MATCH(E111,LatestMeasureDefSheet!$C$2:$C$6759,0),)</f>
        <v>0</v>
      </c>
      <c r="R111" s="11" cm="1">
        <f t="array" ref="R111">INDEX(LatestMeasureDefSheet!$U$2:$U$6759,MATCH(E111,LatestMeasureDefSheet!$C$2:$C$6759,0),)</f>
        <v>0</v>
      </c>
      <c r="S111" s="11" cm="1">
        <f t="array" ref="S111">INDEX(LatestMeasureDefSheet!$V$2:$V$6759,MATCH(E111,LatestMeasureDefSheet!$C$2:$C$6759,0),)</f>
        <v>0</v>
      </c>
      <c r="T111" s="11" t="str">
        <f t="shared" si="11"/>
        <v/>
      </c>
      <c r="U111" s="41"/>
      <c r="V111" s="41"/>
      <c r="W111" s="41"/>
      <c r="X111" s="38" t="str">
        <f t="shared" si="7"/>
        <v/>
      </c>
      <c r="Y111" s="38" t="str">
        <f t="shared" si="8"/>
        <v/>
      </c>
      <c r="Z111" s="38" t="str">
        <f t="shared" si="9"/>
        <v/>
      </c>
      <c r="AA111" s="13">
        <f t="shared" si="10"/>
        <v>0</v>
      </c>
      <c r="AB111" s="11" t="s">
        <v>356</v>
      </c>
    </row>
    <row r="112" spans="2:28" ht="78.75" x14ac:dyDescent="0.2">
      <c r="B112" s="7" t="s">
        <v>314</v>
      </c>
      <c r="C112" s="5" t="s">
        <v>314</v>
      </c>
      <c r="D112" s="5" t="s">
        <v>315</v>
      </c>
      <c r="E112" s="5" t="s">
        <v>360</v>
      </c>
      <c r="F112" s="16" t="s">
        <v>361</v>
      </c>
      <c r="G112" s="5" t="s">
        <v>362</v>
      </c>
      <c r="H112" s="9" cm="1">
        <f t="array" ref="H112">INDEX(LatestMeasureDefSheet!$AH$2:$AH$6759,MATCH(E112,LatestMeasureDefSheet!$C$2:$C$6759,0),)</f>
        <v>3</v>
      </c>
      <c r="I112" s="22" t="s">
        <v>355</v>
      </c>
      <c r="J112" s="11" cm="1">
        <f t="array" ref="J112">INDEX(LatestMeasureDefSheet!$H$2:$H$6759,MATCH(E112,LatestMeasureDefSheet!$C$2:$C$6759,0),)</f>
        <v>16.161999999999999</v>
      </c>
      <c r="K112" s="11" cm="1">
        <f t="array" ref="K112">INDEX(LatestMeasureDefSheet!$I$2:$I$6759,MATCH(E112,LatestMeasureDefSheet!$C$2:$C$6759,0),)</f>
        <v>2.0999999999999999E-3</v>
      </c>
      <c r="L112" s="11" cm="1">
        <f t="array" ref="L112">INDEX(LatestMeasureDefSheet!$L$2:$L$6759,MATCH(E112,LatestMeasureDefSheet!$C$2:$C$6759,0),)</f>
        <v>0</v>
      </c>
      <c r="M112" s="11" cm="1">
        <f t="array" ref="M112">INDEX(LatestMeasureDefSheet!$AJ$2:$AJ$6759,MATCH(E112,LatestMeasureDefSheet!$C$2:$C$6759,0),)</f>
        <v>10</v>
      </c>
      <c r="N112" s="22" t="s">
        <v>355</v>
      </c>
      <c r="O112" s="11" cm="1">
        <f t="array" ref="O112">INDEX(LatestMeasureDefSheet!$R$2:$R$6759,MATCH(E112,LatestMeasureDefSheet!$C$2:$C$6759,0),)</f>
        <v>0</v>
      </c>
      <c r="P112" s="11" cm="1">
        <f t="array" ref="P112">INDEX(LatestMeasureDefSheet!$S$2:$S$6759,MATCH(E112,LatestMeasureDefSheet!$C$2:$C$6759,0),)</f>
        <v>0</v>
      </c>
      <c r="Q112" s="11" cm="1">
        <f t="array" ref="Q112">INDEX(LatestMeasureDefSheet!$T$2:$T$6759,MATCH(E112,LatestMeasureDefSheet!$C$2:$C$6759,0),)</f>
        <v>0</v>
      </c>
      <c r="R112" s="11" cm="1">
        <f t="array" ref="R112">INDEX(LatestMeasureDefSheet!$U$2:$U$6759,MATCH(E112,LatestMeasureDefSheet!$C$2:$C$6759,0),)</f>
        <v>0</v>
      </c>
      <c r="S112" s="11" cm="1">
        <f t="array" ref="S112">INDEX(LatestMeasureDefSheet!$V$2:$V$6759,MATCH(E112,LatestMeasureDefSheet!$C$2:$C$6759,0),)</f>
        <v>0</v>
      </c>
      <c r="T112" s="11" t="str">
        <f t="shared" si="11"/>
        <v/>
      </c>
      <c r="U112" s="41"/>
      <c r="V112" s="41"/>
      <c r="W112" s="41"/>
      <c r="X112" s="38" t="str">
        <f t="shared" si="7"/>
        <v/>
      </c>
      <c r="Y112" s="38" t="str">
        <f t="shared" si="8"/>
        <v/>
      </c>
      <c r="Z112" s="38" t="str">
        <f t="shared" si="9"/>
        <v/>
      </c>
      <c r="AA112" s="13">
        <f t="shared" si="10"/>
        <v>0</v>
      </c>
      <c r="AB112" s="11" t="s">
        <v>356</v>
      </c>
    </row>
    <row r="113" spans="2:28" ht="78.75" x14ac:dyDescent="0.2">
      <c r="B113" s="7" t="s">
        <v>314</v>
      </c>
      <c r="C113" s="5" t="s">
        <v>314</v>
      </c>
      <c r="D113" s="5" t="s">
        <v>315</v>
      </c>
      <c r="E113" s="5" t="s">
        <v>363</v>
      </c>
      <c r="F113" s="16" t="s">
        <v>364</v>
      </c>
      <c r="G113" s="5" t="s">
        <v>365</v>
      </c>
      <c r="H113" s="9" cm="1">
        <f t="array" ref="H113">INDEX(LatestMeasureDefSheet!$AH$2:$AH$6759,MATCH(E113,LatestMeasureDefSheet!$C$2:$C$6759,0),)</f>
        <v>4</v>
      </c>
      <c r="I113" s="22" t="s">
        <v>355</v>
      </c>
      <c r="J113" s="11" cm="1">
        <f t="array" ref="J113">INDEX(LatestMeasureDefSheet!$H$2:$H$6759,MATCH(E113,LatestMeasureDefSheet!$C$2:$C$6759,0),)</f>
        <v>53.4</v>
      </c>
      <c r="K113" s="11" cm="1">
        <f t="array" ref="K113">INDEX(LatestMeasureDefSheet!$I$2:$I$6759,MATCH(E113,LatestMeasureDefSheet!$C$2:$C$6759,0),)</f>
        <v>7.0000000000000001E-3</v>
      </c>
      <c r="L113" s="11" cm="1">
        <f t="array" ref="L113">INDEX(LatestMeasureDefSheet!$L$2:$L$6759,MATCH(E113,LatestMeasureDefSheet!$C$2:$C$6759,0),)</f>
        <v>0</v>
      </c>
      <c r="M113" s="11" cm="1">
        <f t="array" ref="M113">INDEX(LatestMeasureDefSheet!$AJ$2:$AJ$6759,MATCH(E113,LatestMeasureDefSheet!$C$2:$C$6759,0),)</f>
        <v>10</v>
      </c>
      <c r="N113" s="22" t="s">
        <v>355</v>
      </c>
      <c r="O113" s="11" cm="1">
        <f t="array" ref="O113">INDEX(LatestMeasureDefSheet!$R$2:$R$6759,MATCH(E113,LatestMeasureDefSheet!$C$2:$C$6759,0),)</f>
        <v>0</v>
      </c>
      <c r="P113" s="11" cm="1">
        <f t="array" ref="P113">INDEX(LatestMeasureDefSheet!$S$2:$S$6759,MATCH(E113,LatestMeasureDefSheet!$C$2:$C$6759,0),)</f>
        <v>0</v>
      </c>
      <c r="Q113" s="11" cm="1">
        <f t="array" ref="Q113">INDEX(LatestMeasureDefSheet!$T$2:$T$6759,MATCH(E113,LatestMeasureDefSheet!$C$2:$C$6759,0),)</f>
        <v>0</v>
      </c>
      <c r="R113" s="11" cm="1">
        <f t="array" ref="R113">INDEX(LatestMeasureDefSheet!$U$2:$U$6759,MATCH(E113,LatestMeasureDefSheet!$C$2:$C$6759,0),)</f>
        <v>0</v>
      </c>
      <c r="S113" s="11" cm="1">
        <f t="array" ref="S113">INDEX(LatestMeasureDefSheet!$V$2:$V$6759,MATCH(E113,LatestMeasureDefSheet!$C$2:$C$6759,0),)</f>
        <v>0</v>
      </c>
      <c r="T113" s="11" t="str">
        <f t="shared" si="11"/>
        <v/>
      </c>
      <c r="U113" s="41"/>
      <c r="V113" s="41"/>
      <c r="W113" s="41"/>
      <c r="X113" s="38" t="str">
        <f t="shared" si="7"/>
        <v/>
      </c>
      <c r="Y113" s="38" t="str">
        <f t="shared" si="8"/>
        <v/>
      </c>
      <c r="Z113" s="38" t="str">
        <f t="shared" si="9"/>
        <v/>
      </c>
      <c r="AA113" s="13">
        <f t="shared" si="10"/>
        <v>0</v>
      </c>
      <c r="AB113" s="11" t="s">
        <v>356</v>
      </c>
    </row>
    <row r="114" spans="2:28" ht="47.25" x14ac:dyDescent="0.2">
      <c r="B114" s="7" t="s">
        <v>314</v>
      </c>
      <c r="C114" s="5" t="s">
        <v>314</v>
      </c>
      <c r="D114" s="5" t="s">
        <v>315</v>
      </c>
      <c r="E114" s="5" t="s">
        <v>366</v>
      </c>
      <c r="F114" s="16" t="s">
        <v>367</v>
      </c>
      <c r="G114" s="5" t="s">
        <v>368</v>
      </c>
      <c r="H114" s="9" cm="1">
        <f t="array" ref="H114">INDEX(LatestMeasureDefSheet!$AH$2:$AH$6759,MATCH(E114,LatestMeasureDefSheet!$C$2:$C$6759,0),)</f>
        <v>4</v>
      </c>
      <c r="I114" s="10" t="str" cm="1">
        <f t="array" ref="I114">INDEX(LatestMeasureDefSheet!$G$2:$G$6759,MATCH(E114,LatestMeasureDefSheet!$C$2:$C$6759,0),)</f>
        <v>HP</v>
      </c>
      <c r="J114" s="11" cm="1">
        <f t="array" ref="J114">INDEX(LatestMeasureDefSheet!$H$2:$H$6759,MATCH(E114,LatestMeasureDefSheet!$C$2:$C$6759,0),)</f>
        <v>29.533300000000001</v>
      </c>
      <c r="K114" s="11" cm="1">
        <f t="array" ref="K114">INDEX(LatestMeasureDefSheet!$I$2:$I$6759,MATCH(E114,LatestMeasureDefSheet!$C$2:$C$6759,0),)</f>
        <v>3.8999999999999998E-3</v>
      </c>
      <c r="L114" s="11" cm="1">
        <f t="array" ref="L114">INDEX(LatestMeasureDefSheet!$L$2:$L$6759,MATCH(E114,LatestMeasureDefSheet!$C$2:$C$6759,0),)</f>
        <v>0</v>
      </c>
      <c r="M114" s="11" cm="1">
        <f t="array" ref="M114">INDEX(LatestMeasureDefSheet!$AJ$2:$AJ$6759,MATCH(E114,LatestMeasureDefSheet!$C$2:$C$6759,0),)</f>
        <v>15</v>
      </c>
      <c r="N114" s="23" t="s">
        <v>369</v>
      </c>
      <c r="O114" s="11" cm="1">
        <f t="array" ref="O114">INDEX(LatestMeasureDefSheet!$R$2:$R$6759,MATCH(E114,LatestMeasureDefSheet!$C$2:$C$6759,0),)</f>
        <v>0</v>
      </c>
      <c r="P114" s="11" cm="1">
        <f t="array" ref="P114">INDEX(LatestMeasureDefSheet!$S$2:$S$6759,MATCH(E114,LatestMeasureDefSheet!$C$2:$C$6759,0),)</f>
        <v>0</v>
      </c>
      <c r="Q114" s="11" cm="1">
        <f t="array" ref="Q114">INDEX(LatestMeasureDefSheet!$T$2:$T$6759,MATCH(E114,LatestMeasureDefSheet!$C$2:$C$6759,0),)</f>
        <v>0</v>
      </c>
      <c r="R114" s="11" cm="1">
        <f t="array" ref="R114">INDEX(LatestMeasureDefSheet!$U$2:$U$6759,MATCH(E114,LatestMeasureDefSheet!$C$2:$C$6759,0),)</f>
        <v>0</v>
      </c>
      <c r="S114" s="11" cm="1">
        <f t="array" ref="S114">INDEX(LatestMeasureDefSheet!$V$2:$V$6759,MATCH(E114,LatestMeasureDefSheet!$C$2:$C$6759,0),)</f>
        <v>0</v>
      </c>
      <c r="T114" s="11"/>
      <c r="U114" s="41"/>
      <c r="V114" s="41"/>
      <c r="W114" s="41"/>
      <c r="X114" s="38" t="str">
        <f t="shared" si="7"/>
        <v/>
      </c>
      <c r="Y114" s="38" t="str">
        <f t="shared" si="8"/>
        <v/>
      </c>
      <c r="Z114" s="38" t="str">
        <f t="shared" si="9"/>
        <v/>
      </c>
      <c r="AA114" s="13">
        <f t="shared" si="10"/>
        <v>0</v>
      </c>
      <c r="AB114" s="11" t="s">
        <v>370</v>
      </c>
    </row>
    <row r="115" spans="2:28" ht="31.5" x14ac:dyDescent="0.2">
      <c r="B115" s="7" t="s">
        <v>314</v>
      </c>
      <c r="C115" s="5" t="s">
        <v>314</v>
      </c>
      <c r="D115" s="5" t="s">
        <v>315</v>
      </c>
      <c r="E115" s="5" t="s">
        <v>371</v>
      </c>
      <c r="F115" s="16" t="s">
        <v>372</v>
      </c>
      <c r="G115" s="5" t="s">
        <v>373</v>
      </c>
      <c r="H115" s="9" cm="1">
        <f t="array" ref="H115">INDEX(LatestMeasureDefSheet!$AH$2:$AH$6759,MATCH(E115,LatestMeasureDefSheet!$C$2:$C$6759,0),)</f>
        <v>8</v>
      </c>
      <c r="I115" s="10" t="str" cm="1">
        <f t="array" ref="I115">INDEX(LatestMeasureDefSheet!$G$2:$G$6759,MATCH(E115,LatestMeasureDefSheet!$C$2:$C$6759,0),)</f>
        <v>HP</v>
      </c>
      <c r="J115" s="11" cm="1">
        <f t="array" ref="J115">INDEX(LatestMeasureDefSheet!$H$2:$H$6759,MATCH(E115,LatestMeasureDefSheet!$C$2:$C$6759,0),)</f>
        <v>66.236900000000006</v>
      </c>
      <c r="K115" s="11" cm="1">
        <f t="array" ref="K115">INDEX(LatestMeasureDefSheet!$I$2:$I$6759,MATCH(E115,LatestMeasureDefSheet!$C$2:$C$6759,0),)</f>
        <v>8.6999999999999994E-3</v>
      </c>
      <c r="L115" s="11" cm="1">
        <f t="array" ref="L115">INDEX(LatestMeasureDefSheet!$L$2:$L$6759,MATCH(E115,LatestMeasureDefSheet!$C$2:$C$6759,0),)</f>
        <v>0</v>
      </c>
      <c r="M115" s="11" cm="1">
        <f t="array" ref="M115">INDEX(LatestMeasureDefSheet!$AJ$2:$AJ$6759,MATCH(E115,LatestMeasureDefSheet!$C$2:$C$6759,0),)</f>
        <v>15</v>
      </c>
      <c r="N115" s="23" t="s">
        <v>369</v>
      </c>
      <c r="O115" s="11" cm="1">
        <f t="array" ref="O115">INDEX(LatestMeasureDefSheet!$R$2:$R$6759,MATCH(E115,LatestMeasureDefSheet!$C$2:$C$6759,0),)</f>
        <v>0</v>
      </c>
      <c r="P115" s="11" cm="1">
        <f t="array" ref="P115">INDEX(LatestMeasureDefSheet!$S$2:$S$6759,MATCH(E115,LatestMeasureDefSheet!$C$2:$C$6759,0),)</f>
        <v>0</v>
      </c>
      <c r="Q115" s="11" cm="1">
        <f t="array" ref="Q115">INDEX(LatestMeasureDefSheet!$T$2:$T$6759,MATCH(E115,LatestMeasureDefSheet!$C$2:$C$6759,0),)</f>
        <v>0</v>
      </c>
      <c r="R115" s="11" cm="1">
        <f t="array" ref="R115">INDEX(LatestMeasureDefSheet!$U$2:$U$6759,MATCH(E115,LatestMeasureDefSheet!$C$2:$C$6759,0),)</f>
        <v>0</v>
      </c>
      <c r="S115" s="11" cm="1">
        <f t="array" ref="S115">INDEX(LatestMeasureDefSheet!$V$2:$V$6759,MATCH(E115,LatestMeasureDefSheet!$C$2:$C$6759,0),)</f>
        <v>0</v>
      </c>
      <c r="T115" s="11"/>
      <c r="U115" s="41"/>
      <c r="V115" s="41"/>
      <c r="W115" s="41"/>
      <c r="X115" s="38" t="str">
        <f t="shared" si="7"/>
        <v/>
      </c>
      <c r="Y115" s="38" t="str">
        <f t="shared" si="8"/>
        <v/>
      </c>
      <c r="Z115" s="38" t="str">
        <f t="shared" si="9"/>
        <v/>
      </c>
      <c r="AA115" s="13">
        <f t="shared" si="10"/>
        <v>0</v>
      </c>
      <c r="AB115" s="11" t="s">
        <v>374</v>
      </c>
    </row>
    <row r="116" spans="2:28" ht="15.75" x14ac:dyDescent="0.2">
      <c r="B116" s="7" t="s">
        <v>314</v>
      </c>
      <c r="C116" s="5" t="s">
        <v>314</v>
      </c>
      <c r="D116" s="5" t="s">
        <v>315</v>
      </c>
      <c r="E116" s="5" t="s">
        <v>375</v>
      </c>
      <c r="F116" s="16" t="s">
        <v>376</v>
      </c>
      <c r="G116" s="5" t="s">
        <v>377</v>
      </c>
      <c r="H116" s="9" cm="1">
        <f t="array" ref="H116">INDEX(LatestMeasureDefSheet!$AH$2:$AH$6759,MATCH(E116,LatestMeasureDefSheet!$C$2:$C$6759,0),)</f>
        <v>50</v>
      </c>
      <c r="I116" s="10" t="str" cm="1">
        <f t="array" ref="I116">INDEX(LatestMeasureDefSheet!$G$2:$G$6759,MATCH(E116,LatestMeasureDefSheet!$C$2:$C$6759,0),)</f>
        <v>Units</v>
      </c>
      <c r="J116" s="11" cm="1">
        <f t="array" ref="J116">INDEX(LatestMeasureDefSheet!$H$2:$H$6759,MATCH(E116,LatestMeasureDefSheet!$C$2:$C$6759,0),)</f>
        <v>565</v>
      </c>
      <c r="K116" s="11" cm="1">
        <f t="array" ref="K116">INDEX(LatestMeasureDefSheet!$I$2:$I$6759,MATCH(E116,LatestMeasureDefSheet!$C$2:$C$6759,0),)</f>
        <v>7.2400000000000006E-2</v>
      </c>
      <c r="L116" s="11" cm="1">
        <f t="array" ref="L116">INDEX(LatestMeasureDefSheet!$L$2:$L$6759,MATCH(E116,LatestMeasureDefSheet!$C$2:$C$6759,0),)</f>
        <v>0</v>
      </c>
      <c r="M116" s="11" cm="1">
        <f t="array" ref="M116">INDEX(LatestMeasureDefSheet!$AJ$2:$AJ$6759,MATCH(E116,LatestMeasureDefSheet!$C$2:$C$6759,0),)</f>
        <v>15</v>
      </c>
      <c r="N116" s="12" t="str" cm="1">
        <f t="array" ref="N116">IF(INDEX(LatestMeasureDefSheet!$Q$2:$Q$6759,MATCH(E116,LatestMeasureDefSheet!$C$2:$C$6759,0),)="",INDEX(LatestMeasureDefSheet!$G$2:$G$6759,MATCH(E116,LatestMeasureDefSheet!$C$2:$C$6759,0),),INDEX(LatestMeasureDefSheet!$Q$2:$Q$6759,MATCH(E116,LatestMeasureDefSheet!$C$2:$C$6759,0),))</f>
        <v>Units</v>
      </c>
      <c r="O116" s="11" cm="1">
        <f t="array" ref="O116">INDEX(LatestMeasureDefSheet!$R$2:$R$6759,MATCH(E116,LatestMeasureDefSheet!$C$2:$C$6759,0),)</f>
        <v>0</v>
      </c>
      <c r="P116" s="11" cm="1">
        <f t="array" ref="P116">INDEX(LatestMeasureDefSheet!$S$2:$S$6759,MATCH(E116,LatestMeasureDefSheet!$C$2:$C$6759,0),)</f>
        <v>0</v>
      </c>
      <c r="Q116" s="11" cm="1">
        <f t="array" ref="Q116">INDEX(LatestMeasureDefSheet!$T$2:$T$6759,MATCH(E116,LatestMeasureDefSheet!$C$2:$C$6759,0),)</f>
        <v>0</v>
      </c>
      <c r="R116" s="11" cm="1">
        <f t="array" ref="R116">INDEX(LatestMeasureDefSheet!$U$2:$U$6759,MATCH(E116,LatestMeasureDefSheet!$C$2:$C$6759,0),)</f>
        <v>0</v>
      </c>
      <c r="S116" s="11" cm="1">
        <f t="array" ref="S116">INDEX(LatestMeasureDefSheet!$V$2:$V$6759,MATCH(E116,LatestMeasureDefSheet!$C$2:$C$6759,0),)</f>
        <v>0</v>
      </c>
      <c r="T116" s="11" t="str">
        <f t="shared" ref="T116:T179" si="12">IF(I116=N116,"","Performance Measure")</f>
        <v/>
      </c>
      <c r="U116" s="41"/>
      <c r="V116" s="41"/>
      <c r="W116" s="41"/>
      <c r="X116" s="38" t="str">
        <f t="shared" si="7"/>
        <v/>
      </c>
      <c r="Y116" s="38" t="str">
        <f t="shared" si="8"/>
        <v/>
      </c>
      <c r="Z116" s="38" t="str">
        <f t="shared" si="9"/>
        <v/>
      </c>
      <c r="AA116" s="13">
        <f t="shared" si="10"/>
        <v>0</v>
      </c>
      <c r="AB116" s="11"/>
    </row>
    <row r="117" spans="2:28" ht="15.75" x14ac:dyDescent="0.2">
      <c r="B117" s="7" t="s">
        <v>314</v>
      </c>
      <c r="C117" s="5" t="s">
        <v>314</v>
      </c>
      <c r="D117" s="5" t="s">
        <v>315</v>
      </c>
      <c r="E117" s="5" t="s">
        <v>378</v>
      </c>
      <c r="F117" s="16" t="s">
        <v>379</v>
      </c>
      <c r="G117" s="5" t="s">
        <v>380</v>
      </c>
      <c r="H117" s="9" cm="1">
        <f t="array" ref="H117">INDEX(LatestMeasureDefSheet!$AH$2:$AH$6759,MATCH(E117,LatestMeasureDefSheet!$C$2:$C$6759,0),)</f>
        <v>35</v>
      </c>
      <c r="I117" s="10" t="str" cm="1">
        <f t="array" ref="I117">INDEX(LatestMeasureDefSheet!$G$2:$G$6759,MATCH(E117,LatestMeasureDefSheet!$C$2:$C$6759,0),)</f>
        <v>Units</v>
      </c>
      <c r="J117" s="11" cm="1">
        <f t="array" ref="J117">INDEX(LatestMeasureDefSheet!$H$2:$H$6759,MATCH(E117,LatestMeasureDefSheet!$C$2:$C$6759,0),)</f>
        <v>392</v>
      </c>
      <c r="K117" s="11" cm="1">
        <f t="array" ref="K117">INDEX(LatestMeasureDefSheet!$I$2:$I$6759,MATCH(E117,LatestMeasureDefSheet!$C$2:$C$6759,0),)</f>
        <v>5.1200000000000002E-2</v>
      </c>
      <c r="L117" s="11" cm="1">
        <f t="array" ref="L117">INDEX(LatestMeasureDefSheet!$L$2:$L$6759,MATCH(E117,LatestMeasureDefSheet!$C$2:$C$6759,0),)</f>
        <v>0</v>
      </c>
      <c r="M117" s="11" cm="1">
        <f t="array" ref="M117">INDEX(LatestMeasureDefSheet!$AJ$2:$AJ$6759,MATCH(E117,LatestMeasureDefSheet!$C$2:$C$6759,0),)</f>
        <v>25</v>
      </c>
      <c r="N117" s="12" t="str" cm="1">
        <f t="array" ref="N117">IF(INDEX(LatestMeasureDefSheet!$Q$2:$Q$6759,MATCH(E117,LatestMeasureDefSheet!$C$2:$C$6759,0),)="",INDEX(LatestMeasureDefSheet!$G$2:$G$6759,MATCH(E117,LatestMeasureDefSheet!$C$2:$C$6759,0),),INDEX(LatestMeasureDefSheet!$Q$2:$Q$6759,MATCH(E117,LatestMeasureDefSheet!$C$2:$C$6759,0),))</f>
        <v>Units</v>
      </c>
      <c r="O117" s="11" cm="1">
        <f t="array" ref="O117">INDEX(LatestMeasureDefSheet!$R$2:$R$6759,MATCH(E117,LatestMeasureDefSheet!$C$2:$C$6759,0),)</f>
        <v>0</v>
      </c>
      <c r="P117" s="11" cm="1">
        <f t="array" ref="P117">INDEX(LatestMeasureDefSheet!$S$2:$S$6759,MATCH(E117,LatestMeasureDefSheet!$C$2:$C$6759,0),)</f>
        <v>0</v>
      </c>
      <c r="Q117" s="11" cm="1">
        <f t="array" ref="Q117">INDEX(LatestMeasureDefSheet!$T$2:$T$6759,MATCH(E117,LatestMeasureDefSheet!$C$2:$C$6759,0),)</f>
        <v>0</v>
      </c>
      <c r="R117" s="11" cm="1">
        <f t="array" ref="R117">INDEX(LatestMeasureDefSheet!$U$2:$U$6759,MATCH(E117,LatestMeasureDefSheet!$C$2:$C$6759,0),)</f>
        <v>0</v>
      </c>
      <c r="S117" s="11" cm="1">
        <f t="array" ref="S117">INDEX(LatestMeasureDefSheet!$V$2:$V$6759,MATCH(E117,LatestMeasureDefSheet!$C$2:$C$6759,0),)</f>
        <v>0</v>
      </c>
      <c r="T117" s="11" t="str">
        <f t="shared" si="12"/>
        <v/>
      </c>
      <c r="U117" s="41"/>
      <c r="V117" s="41"/>
      <c r="W117" s="41"/>
      <c r="X117" s="38" t="str">
        <f t="shared" si="7"/>
        <v/>
      </c>
      <c r="Y117" s="38" t="str">
        <f t="shared" si="8"/>
        <v/>
      </c>
      <c r="Z117" s="38" t="str">
        <f t="shared" si="9"/>
        <v/>
      </c>
      <c r="AA117" s="13">
        <f t="shared" si="10"/>
        <v>0</v>
      </c>
      <c r="AB117" s="11"/>
    </row>
    <row r="118" spans="2:28" ht="15.75" x14ac:dyDescent="0.2">
      <c r="B118" s="7" t="s">
        <v>314</v>
      </c>
      <c r="C118" s="5" t="s">
        <v>314</v>
      </c>
      <c r="D118" s="5" t="s">
        <v>315</v>
      </c>
      <c r="E118" s="5" t="s">
        <v>381</v>
      </c>
      <c r="F118" s="16" t="s">
        <v>382</v>
      </c>
      <c r="G118" s="5" t="s">
        <v>383</v>
      </c>
      <c r="H118" s="9" cm="1">
        <f t="array" ref="H118">INDEX(LatestMeasureDefSheet!$AH$2:$AH$6759,MATCH(E118,LatestMeasureDefSheet!$C$2:$C$6759,0),)</f>
        <v>20</v>
      </c>
      <c r="I118" s="10" t="str" cm="1">
        <f t="array" ref="I118">INDEX(LatestMeasureDefSheet!$G$2:$G$6759,MATCH(E118,LatestMeasureDefSheet!$C$2:$C$6759,0),)</f>
        <v>Units</v>
      </c>
      <c r="J118" s="11" cm="1">
        <f t="array" ref="J118">INDEX(LatestMeasureDefSheet!$H$2:$H$6759,MATCH(E118,LatestMeasureDefSheet!$C$2:$C$6759,0),)</f>
        <v>245</v>
      </c>
      <c r="K118" s="11" cm="1">
        <f t="array" ref="K118">INDEX(LatestMeasureDefSheet!$I$2:$I$6759,MATCH(E118,LatestMeasureDefSheet!$C$2:$C$6759,0),)</f>
        <v>5.1200000000000002E-2</v>
      </c>
      <c r="L118" s="11" cm="1">
        <f t="array" ref="L118">INDEX(LatestMeasureDefSheet!$L$2:$L$6759,MATCH(E118,LatestMeasureDefSheet!$C$2:$C$6759,0),)</f>
        <v>0</v>
      </c>
      <c r="M118" s="11" cm="1">
        <f t="array" ref="M118">INDEX(LatestMeasureDefSheet!$AJ$2:$AJ$6759,MATCH(E118,LatestMeasureDefSheet!$C$2:$C$6759,0),)</f>
        <v>25</v>
      </c>
      <c r="N118" s="12" t="str" cm="1">
        <f t="array" ref="N118">IF(INDEX(LatestMeasureDefSheet!$Q$2:$Q$6759,MATCH(E118,LatestMeasureDefSheet!$C$2:$C$6759,0),)="",INDEX(LatestMeasureDefSheet!$G$2:$G$6759,MATCH(E118,LatestMeasureDefSheet!$C$2:$C$6759,0),),INDEX(LatestMeasureDefSheet!$Q$2:$Q$6759,MATCH(E118,LatestMeasureDefSheet!$C$2:$C$6759,0),))</f>
        <v>Units</v>
      </c>
      <c r="O118" s="11" cm="1">
        <f t="array" ref="O118">INDEX(LatestMeasureDefSheet!$R$2:$R$6759,MATCH(E118,LatestMeasureDefSheet!$C$2:$C$6759,0),)</f>
        <v>0</v>
      </c>
      <c r="P118" s="11" cm="1">
        <f t="array" ref="P118">INDEX(LatestMeasureDefSheet!$S$2:$S$6759,MATCH(E118,LatestMeasureDefSheet!$C$2:$C$6759,0),)</f>
        <v>0</v>
      </c>
      <c r="Q118" s="11" cm="1">
        <f t="array" ref="Q118">INDEX(LatestMeasureDefSheet!$T$2:$T$6759,MATCH(E118,LatestMeasureDefSheet!$C$2:$C$6759,0),)</f>
        <v>0</v>
      </c>
      <c r="R118" s="11" cm="1">
        <f t="array" ref="R118">INDEX(LatestMeasureDefSheet!$U$2:$U$6759,MATCH(E118,LatestMeasureDefSheet!$C$2:$C$6759,0),)</f>
        <v>0</v>
      </c>
      <c r="S118" s="11" cm="1">
        <f t="array" ref="S118">INDEX(LatestMeasureDefSheet!$V$2:$V$6759,MATCH(E118,LatestMeasureDefSheet!$C$2:$C$6759,0),)</f>
        <v>0</v>
      </c>
      <c r="T118" s="11" t="str">
        <f t="shared" si="12"/>
        <v/>
      </c>
      <c r="U118" s="41"/>
      <c r="V118" s="41"/>
      <c r="W118" s="41"/>
      <c r="X118" s="38" t="str">
        <f t="shared" si="7"/>
        <v/>
      </c>
      <c r="Y118" s="38" t="str">
        <f t="shared" si="8"/>
        <v/>
      </c>
      <c r="Z118" s="38" t="str">
        <f t="shared" si="9"/>
        <v/>
      </c>
      <c r="AA118" s="13">
        <f t="shared" si="10"/>
        <v>0</v>
      </c>
      <c r="AB118" s="11"/>
    </row>
    <row r="119" spans="2:28" ht="15.75" x14ac:dyDescent="0.2">
      <c r="B119" s="7" t="s">
        <v>314</v>
      </c>
      <c r="C119" s="5" t="s">
        <v>314</v>
      </c>
      <c r="D119" s="5" t="s">
        <v>315</v>
      </c>
      <c r="E119" s="5" t="s">
        <v>384</v>
      </c>
      <c r="F119" s="16" t="s">
        <v>385</v>
      </c>
      <c r="G119" s="5" t="s">
        <v>386</v>
      </c>
      <c r="H119" s="9" cm="1">
        <f t="array" ref="H119">INDEX(LatestMeasureDefSheet!$AH$2:$AH$6759,MATCH(E119,LatestMeasureDefSheet!$C$2:$C$6759,0),)</f>
        <v>7.5</v>
      </c>
      <c r="I119" s="10" t="str" cm="1">
        <f t="array" ref="I119">INDEX(LatestMeasureDefSheet!$G$2:$G$6759,MATCH(E119,LatestMeasureDefSheet!$C$2:$C$6759,0),)</f>
        <v>HP</v>
      </c>
      <c r="J119" s="11" cm="1">
        <f t="array" ref="J119">INDEX(LatestMeasureDefSheet!$H$2:$H$6759,MATCH(E119,LatestMeasureDefSheet!$C$2:$C$6759,0),)</f>
        <v>64.7</v>
      </c>
      <c r="K119" s="11" cm="1">
        <f t="array" ref="K119">INDEX(LatestMeasureDefSheet!$I$2:$I$6759,MATCH(E119,LatestMeasureDefSheet!$C$2:$C$6759,0),)</f>
        <v>8.5000000000000006E-3</v>
      </c>
      <c r="L119" s="11" cm="1">
        <f t="array" ref="L119">INDEX(LatestMeasureDefSheet!$L$2:$L$6759,MATCH(E119,LatestMeasureDefSheet!$C$2:$C$6759,0),)</f>
        <v>0</v>
      </c>
      <c r="M119" s="11" cm="1">
        <f t="array" ref="M119">INDEX(LatestMeasureDefSheet!$AJ$2:$AJ$6759,MATCH(E119,LatestMeasureDefSheet!$C$2:$C$6759,0),)</f>
        <v>10</v>
      </c>
      <c r="N119" s="12" t="str" cm="1">
        <f t="array" ref="N119">IF(INDEX(LatestMeasureDefSheet!$Q$2:$Q$6759,MATCH(E119,LatestMeasureDefSheet!$C$2:$C$6759,0),)="",INDEX(LatestMeasureDefSheet!$G$2:$G$6759,MATCH(E119,LatestMeasureDefSheet!$C$2:$C$6759,0),),INDEX(LatestMeasureDefSheet!$Q$2:$Q$6759,MATCH(E119,LatestMeasureDefSheet!$C$2:$C$6759,0),))</f>
        <v>HP</v>
      </c>
      <c r="O119" s="11" cm="1">
        <f t="array" ref="O119">INDEX(LatestMeasureDefSheet!$R$2:$R$6759,MATCH(E119,LatestMeasureDefSheet!$C$2:$C$6759,0),)</f>
        <v>0</v>
      </c>
      <c r="P119" s="11" cm="1">
        <f t="array" ref="P119">INDEX(LatestMeasureDefSheet!$S$2:$S$6759,MATCH(E119,LatestMeasureDefSheet!$C$2:$C$6759,0),)</f>
        <v>0</v>
      </c>
      <c r="Q119" s="11" cm="1">
        <f t="array" ref="Q119">INDEX(LatestMeasureDefSheet!$T$2:$T$6759,MATCH(E119,LatestMeasureDefSheet!$C$2:$C$6759,0),)</f>
        <v>0</v>
      </c>
      <c r="R119" s="11" cm="1">
        <f t="array" ref="R119">INDEX(LatestMeasureDefSheet!$U$2:$U$6759,MATCH(E119,LatestMeasureDefSheet!$C$2:$C$6759,0),)</f>
        <v>0</v>
      </c>
      <c r="S119" s="11" cm="1">
        <f t="array" ref="S119">INDEX(LatestMeasureDefSheet!$V$2:$V$6759,MATCH(E119,LatestMeasureDefSheet!$C$2:$C$6759,0),)</f>
        <v>0</v>
      </c>
      <c r="T119" s="11" t="str">
        <f t="shared" si="12"/>
        <v/>
      </c>
      <c r="U119" s="41"/>
      <c r="V119" s="41"/>
      <c r="W119" s="41"/>
      <c r="X119" s="38" t="str">
        <f t="shared" si="7"/>
        <v/>
      </c>
      <c r="Y119" s="38" t="str">
        <f t="shared" si="8"/>
        <v/>
      </c>
      <c r="Z119" s="38" t="str">
        <f t="shared" si="9"/>
        <v/>
      </c>
      <c r="AA119" s="13">
        <f t="shared" si="10"/>
        <v>0</v>
      </c>
      <c r="AB119" s="11"/>
    </row>
    <row r="120" spans="2:28" ht="15.75" x14ac:dyDescent="0.2">
      <c r="B120" s="7" t="s">
        <v>314</v>
      </c>
      <c r="C120" s="5" t="s">
        <v>314</v>
      </c>
      <c r="D120" s="5" t="s">
        <v>315</v>
      </c>
      <c r="E120" s="5" t="s">
        <v>387</v>
      </c>
      <c r="F120" s="16" t="s">
        <v>388</v>
      </c>
      <c r="G120" s="5" t="s">
        <v>389</v>
      </c>
      <c r="H120" s="9" cm="1">
        <f t="array" ref="H120">INDEX(LatestMeasureDefSheet!$AH$2:$AH$6759,MATCH(E120,LatestMeasureDefSheet!$C$2:$C$6759,0),)</f>
        <v>10</v>
      </c>
      <c r="I120" s="10" t="str" cm="1">
        <f t="array" ref="I120">INDEX(LatestMeasureDefSheet!$G$2:$G$6759,MATCH(E120,LatestMeasureDefSheet!$C$2:$C$6759,0),)</f>
        <v>HP</v>
      </c>
      <c r="J120" s="11" cm="1">
        <f t="array" ref="J120">INDEX(LatestMeasureDefSheet!$H$2:$H$6759,MATCH(E120,LatestMeasureDefSheet!$C$2:$C$6759,0),)</f>
        <v>73.94</v>
      </c>
      <c r="K120" s="11" cm="1">
        <f t="array" ref="K120">INDEX(LatestMeasureDefSheet!$I$2:$I$6759,MATCH(E120,LatestMeasureDefSheet!$C$2:$C$6759,0),)</f>
        <v>9.7000000000000003E-3</v>
      </c>
      <c r="L120" s="11" cm="1">
        <f t="array" ref="L120">INDEX(LatestMeasureDefSheet!$L$2:$L$6759,MATCH(E120,LatestMeasureDefSheet!$C$2:$C$6759,0),)</f>
        <v>0</v>
      </c>
      <c r="M120" s="11" cm="1">
        <f t="array" ref="M120">INDEX(LatestMeasureDefSheet!$AJ$2:$AJ$6759,MATCH(E120,LatestMeasureDefSheet!$C$2:$C$6759,0),)</f>
        <v>10</v>
      </c>
      <c r="N120" s="12" t="str" cm="1">
        <f t="array" ref="N120">IF(INDEX(LatestMeasureDefSheet!$Q$2:$Q$6759,MATCH(E120,LatestMeasureDefSheet!$C$2:$C$6759,0),)="",INDEX(LatestMeasureDefSheet!$G$2:$G$6759,MATCH(E120,LatestMeasureDefSheet!$C$2:$C$6759,0),),INDEX(LatestMeasureDefSheet!$Q$2:$Q$6759,MATCH(E120,LatestMeasureDefSheet!$C$2:$C$6759,0),))</f>
        <v>HP</v>
      </c>
      <c r="O120" s="11" cm="1">
        <f t="array" ref="O120">INDEX(LatestMeasureDefSheet!$R$2:$R$6759,MATCH(E120,LatestMeasureDefSheet!$C$2:$C$6759,0),)</f>
        <v>0</v>
      </c>
      <c r="P120" s="11" cm="1">
        <f t="array" ref="P120">INDEX(LatestMeasureDefSheet!$S$2:$S$6759,MATCH(E120,LatestMeasureDefSheet!$C$2:$C$6759,0),)</f>
        <v>0</v>
      </c>
      <c r="Q120" s="11" cm="1">
        <f t="array" ref="Q120">INDEX(LatestMeasureDefSheet!$T$2:$T$6759,MATCH(E120,LatestMeasureDefSheet!$C$2:$C$6759,0),)</f>
        <v>0</v>
      </c>
      <c r="R120" s="11" cm="1">
        <f t="array" ref="R120">INDEX(LatestMeasureDefSheet!$U$2:$U$6759,MATCH(E120,LatestMeasureDefSheet!$C$2:$C$6759,0),)</f>
        <v>0</v>
      </c>
      <c r="S120" s="11" cm="1">
        <f t="array" ref="S120">INDEX(LatestMeasureDefSheet!$V$2:$V$6759,MATCH(E120,LatestMeasureDefSheet!$C$2:$C$6759,0),)</f>
        <v>0</v>
      </c>
      <c r="T120" s="11" t="str">
        <f t="shared" si="12"/>
        <v/>
      </c>
      <c r="U120" s="41"/>
      <c r="V120" s="41"/>
      <c r="W120" s="41"/>
      <c r="X120" s="38" t="str">
        <f t="shared" si="7"/>
        <v/>
      </c>
      <c r="Y120" s="38" t="str">
        <f t="shared" si="8"/>
        <v/>
      </c>
      <c r="Z120" s="38" t="str">
        <f t="shared" si="9"/>
        <v/>
      </c>
      <c r="AA120" s="13">
        <f t="shared" si="10"/>
        <v>0</v>
      </c>
      <c r="AB120" s="11"/>
    </row>
    <row r="121" spans="2:28" ht="15.75" x14ac:dyDescent="0.2">
      <c r="B121" s="7" t="s">
        <v>314</v>
      </c>
      <c r="C121" s="5" t="s">
        <v>314</v>
      </c>
      <c r="D121" s="5" t="s">
        <v>315</v>
      </c>
      <c r="E121" s="5" t="s">
        <v>390</v>
      </c>
      <c r="F121" s="16" t="s">
        <v>391</v>
      </c>
      <c r="G121" s="5" t="s">
        <v>392</v>
      </c>
      <c r="H121" s="9" cm="1">
        <f t="array" ref="H121">INDEX(LatestMeasureDefSheet!$AH$2:$AH$6759,MATCH(E121,LatestMeasureDefSheet!$C$2:$C$6759,0),)</f>
        <v>14.51</v>
      </c>
      <c r="I121" s="10" t="str" cm="1">
        <f t="array" ref="I121">INDEX(LatestMeasureDefSheet!$G$2:$G$6759,MATCH(E121,LatestMeasureDefSheet!$C$2:$C$6759,0),)</f>
        <v>HP</v>
      </c>
      <c r="J121" s="11" cm="1">
        <f t="array" ref="J121">INDEX(LatestMeasureDefSheet!$H$2:$H$6759,MATCH(E121,LatestMeasureDefSheet!$C$2:$C$6759,0),)</f>
        <v>109.8</v>
      </c>
      <c r="K121" s="11" cm="1">
        <f t="array" ref="K121">INDEX(LatestMeasureDefSheet!$I$2:$I$6759,MATCH(E121,LatestMeasureDefSheet!$C$2:$C$6759,0),)</f>
        <v>1.44E-2</v>
      </c>
      <c r="L121" s="11" cm="1">
        <f t="array" ref="L121">INDEX(LatestMeasureDefSheet!$L$2:$L$6759,MATCH(E121,LatestMeasureDefSheet!$C$2:$C$6759,0),)</f>
        <v>0</v>
      </c>
      <c r="M121" s="11" cm="1">
        <f t="array" ref="M121">INDEX(LatestMeasureDefSheet!$AJ$2:$AJ$6759,MATCH(E121,LatestMeasureDefSheet!$C$2:$C$6759,0),)</f>
        <v>20</v>
      </c>
      <c r="N121" s="12" t="str" cm="1">
        <f t="array" ref="N121">IF(INDEX(LatestMeasureDefSheet!$Q$2:$Q$6759,MATCH(E121,LatestMeasureDefSheet!$C$2:$C$6759,0),)="",INDEX(LatestMeasureDefSheet!$G$2:$G$6759,MATCH(E121,LatestMeasureDefSheet!$C$2:$C$6759,0),),INDEX(LatestMeasureDefSheet!$Q$2:$Q$6759,MATCH(E121,LatestMeasureDefSheet!$C$2:$C$6759,0),))</f>
        <v>HP</v>
      </c>
      <c r="O121" s="11" cm="1">
        <f t="array" ref="O121">INDEX(LatestMeasureDefSheet!$R$2:$R$6759,MATCH(E121,LatestMeasureDefSheet!$C$2:$C$6759,0),)</f>
        <v>0</v>
      </c>
      <c r="P121" s="11" cm="1">
        <f t="array" ref="P121">INDEX(LatestMeasureDefSheet!$S$2:$S$6759,MATCH(E121,LatestMeasureDefSheet!$C$2:$C$6759,0),)</f>
        <v>0</v>
      </c>
      <c r="Q121" s="11" cm="1">
        <f t="array" ref="Q121">INDEX(LatestMeasureDefSheet!$T$2:$T$6759,MATCH(E121,LatestMeasureDefSheet!$C$2:$C$6759,0),)</f>
        <v>0</v>
      </c>
      <c r="R121" s="11" cm="1">
        <f t="array" ref="R121">INDEX(LatestMeasureDefSheet!$U$2:$U$6759,MATCH(E121,LatestMeasureDefSheet!$C$2:$C$6759,0),)</f>
        <v>0</v>
      </c>
      <c r="S121" s="11" cm="1">
        <f t="array" ref="S121">INDEX(LatestMeasureDefSheet!$V$2:$V$6759,MATCH(E121,LatestMeasureDefSheet!$C$2:$C$6759,0),)</f>
        <v>0</v>
      </c>
      <c r="T121" s="11" t="str">
        <f t="shared" si="12"/>
        <v/>
      </c>
      <c r="U121" s="41"/>
      <c r="V121" s="41"/>
      <c r="W121" s="41"/>
      <c r="X121" s="38" t="str">
        <f t="shared" si="7"/>
        <v/>
      </c>
      <c r="Y121" s="38" t="str">
        <f t="shared" si="8"/>
        <v/>
      </c>
      <c r="Z121" s="38" t="str">
        <f t="shared" si="9"/>
        <v/>
      </c>
      <c r="AA121" s="13">
        <f t="shared" si="10"/>
        <v>0</v>
      </c>
      <c r="AB121" s="11"/>
    </row>
    <row r="122" spans="2:28" ht="15.75" x14ac:dyDescent="0.2">
      <c r="B122" s="7" t="s">
        <v>314</v>
      </c>
      <c r="C122" s="5" t="s">
        <v>314</v>
      </c>
      <c r="D122" s="5" t="s">
        <v>315</v>
      </c>
      <c r="E122" s="5" t="s">
        <v>393</v>
      </c>
      <c r="F122" s="16" t="s">
        <v>394</v>
      </c>
      <c r="G122" s="5" t="s">
        <v>395</v>
      </c>
      <c r="H122" s="9" cm="1">
        <f t="array" ref="H122">INDEX(LatestMeasureDefSheet!$AH$2:$AH$6759,MATCH(E122,LatestMeasureDefSheet!$C$2:$C$6759,0),)</f>
        <v>50</v>
      </c>
      <c r="I122" s="10" t="str" cm="1">
        <f t="array" ref="I122">INDEX(LatestMeasureDefSheet!$G$2:$G$6759,MATCH(E122,LatestMeasureDefSheet!$C$2:$C$6759,0),)</f>
        <v>HP</v>
      </c>
      <c r="J122" s="11" cm="1">
        <f t="array" ref="J122">INDEX(LatestMeasureDefSheet!$H$2:$H$6759,MATCH(E122,LatestMeasureDefSheet!$C$2:$C$6759,0),)</f>
        <v>0</v>
      </c>
      <c r="K122" s="11" cm="1">
        <f t="array" ref="K122">INDEX(LatestMeasureDefSheet!$I$2:$I$6759,MATCH(E122,LatestMeasureDefSheet!$C$2:$C$6759,0),)</f>
        <v>0</v>
      </c>
      <c r="L122" s="11" cm="1">
        <f t="array" ref="L122">INDEX(LatestMeasureDefSheet!$L$2:$L$6759,MATCH(E122,LatestMeasureDefSheet!$C$2:$C$6759,0),)</f>
        <v>4.0206999999999997</v>
      </c>
      <c r="M122" s="11" cm="1">
        <f t="array" ref="M122">INDEX(LatestMeasureDefSheet!$AJ$2:$AJ$6759,MATCH(E122,LatestMeasureDefSheet!$C$2:$C$6759,0),)</f>
        <v>15</v>
      </c>
      <c r="N122" s="12" t="str" cm="1">
        <f t="array" ref="N122">IF(INDEX(LatestMeasureDefSheet!$Q$2:$Q$6759,MATCH(E122,LatestMeasureDefSheet!$C$2:$C$6759,0),)="",INDEX(LatestMeasureDefSheet!$G$2:$G$6759,MATCH(E122,LatestMeasureDefSheet!$C$2:$C$6759,0),),INDEX(LatestMeasureDefSheet!$Q$2:$Q$6759,MATCH(E122,LatestMeasureDefSheet!$C$2:$C$6759,0),))</f>
        <v>HP</v>
      </c>
      <c r="O122" s="11" cm="1">
        <f t="array" ref="O122">INDEX(LatestMeasureDefSheet!$R$2:$R$6759,MATCH(E122,LatestMeasureDefSheet!$C$2:$C$6759,0),)</f>
        <v>0</v>
      </c>
      <c r="P122" s="11" cm="1">
        <f t="array" ref="P122">INDEX(LatestMeasureDefSheet!$S$2:$S$6759,MATCH(E122,LatestMeasureDefSheet!$C$2:$C$6759,0),)</f>
        <v>0</v>
      </c>
      <c r="Q122" s="11" cm="1">
        <f t="array" ref="Q122">INDEX(LatestMeasureDefSheet!$T$2:$T$6759,MATCH(E122,LatestMeasureDefSheet!$C$2:$C$6759,0),)</f>
        <v>0</v>
      </c>
      <c r="R122" s="11" cm="1">
        <f t="array" ref="R122">INDEX(LatestMeasureDefSheet!$U$2:$U$6759,MATCH(E122,LatestMeasureDefSheet!$C$2:$C$6759,0),)</f>
        <v>0</v>
      </c>
      <c r="S122" s="11" cm="1">
        <f t="array" ref="S122">INDEX(LatestMeasureDefSheet!$V$2:$V$6759,MATCH(E122,LatestMeasureDefSheet!$C$2:$C$6759,0),)</f>
        <v>0</v>
      </c>
      <c r="T122" s="11" t="str">
        <f t="shared" si="12"/>
        <v/>
      </c>
      <c r="U122" s="41"/>
      <c r="V122" s="41"/>
      <c r="W122" s="41"/>
      <c r="X122" s="38" t="str">
        <f t="shared" si="7"/>
        <v/>
      </c>
      <c r="Y122" s="38" t="str">
        <f t="shared" si="8"/>
        <v/>
      </c>
      <c r="Z122" s="38" t="str">
        <f t="shared" si="9"/>
        <v/>
      </c>
      <c r="AA122" s="13">
        <f t="shared" si="10"/>
        <v>0</v>
      </c>
      <c r="AB122" s="11"/>
    </row>
    <row r="123" spans="2:28" ht="15.75" x14ac:dyDescent="0.2">
      <c r="B123" s="7" t="s">
        <v>314</v>
      </c>
      <c r="C123" s="5" t="s">
        <v>314</v>
      </c>
      <c r="D123" s="5" t="s">
        <v>315</v>
      </c>
      <c r="E123" s="5" t="s">
        <v>396</v>
      </c>
      <c r="F123" s="16" t="s">
        <v>397</v>
      </c>
      <c r="G123" s="5" t="s">
        <v>398</v>
      </c>
      <c r="H123" s="9" cm="1">
        <f t="array" ref="H123">INDEX(LatestMeasureDefSheet!$AH$2:$AH$6759,MATCH(E123,LatestMeasureDefSheet!$C$2:$C$6759,0),)</f>
        <v>70</v>
      </c>
      <c r="I123" s="10" t="str" cm="1">
        <f t="array" ref="I123">INDEX(LatestMeasureDefSheet!$G$2:$G$6759,MATCH(E123,LatestMeasureDefSheet!$C$2:$C$6759,0),)</f>
        <v>HP</v>
      </c>
      <c r="J123" s="11" cm="1">
        <f t="array" ref="J123">INDEX(LatestMeasureDefSheet!$H$2:$H$6759,MATCH(E123,LatestMeasureDefSheet!$C$2:$C$6759,0),)</f>
        <v>556.6</v>
      </c>
      <c r="K123" s="11" cm="1">
        <f t="array" ref="K123">INDEX(LatestMeasureDefSheet!$I$2:$I$6759,MATCH(E123,LatestMeasureDefSheet!$C$2:$C$6759,0),)</f>
        <v>7.2800000000000004E-2</v>
      </c>
      <c r="L123" s="11" cm="1">
        <f t="array" ref="L123">INDEX(LatestMeasureDefSheet!$L$2:$L$6759,MATCH(E123,LatestMeasureDefSheet!$C$2:$C$6759,0),)</f>
        <v>0</v>
      </c>
      <c r="M123" s="11" cm="1">
        <f t="array" ref="M123">INDEX(LatestMeasureDefSheet!$AJ$2:$AJ$6759,MATCH(E123,LatestMeasureDefSheet!$C$2:$C$6759,0),)</f>
        <v>25</v>
      </c>
      <c r="N123" s="12" t="str" cm="1">
        <f t="array" ref="N123">IF(INDEX(LatestMeasureDefSheet!$Q$2:$Q$6759,MATCH(E123,LatestMeasureDefSheet!$C$2:$C$6759,0),)="",INDEX(LatestMeasureDefSheet!$G$2:$G$6759,MATCH(E123,LatestMeasureDefSheet!$C$2:$C$6759,0),),INDEX(LatestMeasureDefSheet!$Q$2:$Q$6759,MATCH(E123,LatestMeasureDefSheet!$C$2:$C$6759,0),))</f>
        <v>HP</v>
      </c>
      <c r="O123" s="11" cm="1">
        <f t="array" ref="O123">INDEX(LatestMeasureDefSheet!$R$2:$R$6759,MATCH(E123,LatestMeasureDefSheet!$C$2:$C$6759,0),)</f>
        <v>0</v>
      </c>
      <c r="P123" s="11" cm="1">
        <f t="array" ref="P123">INDEX(LatestMeasureDefSheet!$S$2:$S$6759,MATCH(E123,LatestMeasureDefSheet!$C$2:$C$6759,0),)</f>
        <v>0</v>
      </c>
      <c r="Q123" s="11" cm="1">
        <f t="array" ref="Q123">INDEX(LatestMeasureDefSheet!$T$2:$T$6759,MATCH(E123,LatestMeasureDefSheet!$C$2:$C$6759,0),)</f>
        <v>0</v>
      </c>
      <c r="R123" s="11" cm="1">
        <f t="array" ref="R123">INDEX(LatestMeasureDefSheet!$U$2:$U$6759,MATCH(E123,LatestMeasureDefSheet!$C$2:$C$6759,0),)</f>
        <v>0</v>
      </c>
      <c r="S123" s="11" cm="1">
        <f t="array" ref="S123">INDEX(LatestMeasureDefSheet!$V$2:$V$6759,MATCH(E123,LatestMeasureDefSheet!$C$2:$C$6759,0),)</f>
        <v>0</v>
      </c>
      <c r="T123" s="11" t="str">
        <f t="shared" si="12"/>
        <v/>
      </c>
      <c r="U123" s="41"/>
      <c r="V123" s="41"/>
      <c r="W123" s="41"/>
      <c r="X123" s="38" t="str">
        <f t="shared" si="7"/>
        <v/>
      </c>
      <c r="Y123" s="38" t="str">
        <f t="shared" si="8"/>
        <v/>
      </c>
      <c r="Z123" s="38" t="str">
        <f t="shared" si="9"/>
        <v/>
      </c>
      <c r="AA123" s="13">
        <f t="shared" si="10"/>
        <v>0</v>
      </c>
      <c r="AB123" s="11"/>
    </row>
    <row r="124" spans="2:28" ht="15.75" x14ac:dyDescent="0.2">
      <c r="B124" s="7" t="s">
        <v>314</v>
      </c>
      <c r="C124" s="5" t="s">
        <v>314</v>
      </c>
      <c r="D124" s="5" t="s">
        <v>315</v>
      </c>
      <c r="E124" s="5" t="s">
        <v>399</v>
      </c>
      <c r="F124" s="16" t="s">
        <v>400</v>
      </c>
      <c r="G124" s="5" t="s">
        <v>401</v>
      </c>
      <c r="H124" s="9" cm="1">
        <f t="array" ref="H124">INDEX(LatestMeasureDefSheet!$AH$2:$AH$6759,MATCH(E124,LatestMeasureDefSheet!$C$2:$C$6759,0),)</f>
        <v>50</v>
      </c>
      <c r="I124" s="10" t="str" cm="1">
        <f t="array" ref="I124">INDEX(LatestMeasureDefSheet!$G$2:$G$6759,MATCH(E124,LatestMeasureDefSheet!$C$2:$C$6759,0),)</f>
        <v>HP</v>
      </c>
      <c r="J124" s="11" cm="1">
        <f t="array" ref="J124">INDEX(LatestMeasureDefSheet!$H$2:$H$6759,MATCH(E124,LatestMeasureDefSheet!$C$2:$C$6759,0),)</f>
        <v>253</v>
      </c>
      <c r="K124" s="11" cm="1">
        <f t="array" ref="K124">INDEX(LatestMeasureDefSheet!$I$2:$I$6759,MATCH(E124,LatestMeasureDefSheet!$C$2:$C$6759,0),)</f>
        <v>3.3099999999999997E-2</v>
      </c>
      <c r="L124" s="11" cm="1">
        <f t="array" ref="L124">INDEX(LatestMeasureDefSheet!$L$2:$L$6759,MATCH(E124,LatestMeasureDefSheet!$C$2:$C$6759,0),)</f>
        <v>0</v>
      </c>
      <c r="M124" s="11" cm="1">
        <f t="array" ref="M124">INDEX(LatestMeasureDefSheet!$AJ$2:$AJ$6759,MATCH(E124,LatestMeasureDefSheet!$C$2:$C$6759,0),)</f>
        <v>25</v>
      </c>
      <c r="N124" s="12" t="str" cm="1">
        <f t="array" ref="N124">IF(INDEX(LatestMeasureDefSheet!$Q$2:$Q$6759,MATCH(E124,LatestMeasureDefSheet!$C$2:$C$6759,0),)="",INDEX(LatestMeasureDefSheet!$G$2:$G$6759,MATCH(E124,LatestMeasureDefSheet!$C$2:$C$6759,0),),INDEX(LatestMeasureDefSheet!$Q$2:$Q$6759,MATCH(E124,LatestMeasureDefSheet!$C$2:$C$6759,0),))</f>
        <v>HP</v>
      </c>
      <c r="O124" s="11" cm="1">
        <f t="array" ref="O124">INDEX(LatestMeasureDefSheet!$R$2:$R$6759,MATCH(E124,LatestMeasureDefSheet!$C$2:$C$6759,0),)</f>
        <v>0</v>
      </c>
      <c r="P124" s="11" cm="1">
        <f t="array" ref="P124">INDEX(LatestMeasureDefSheet!$S$2:$S$6759,MATCH(E124,LatestMeasureDefSheet!$C$2:$C$6759,0),)</f>
        <v>0</v>
      </c>
      <c r="Q124" s="11" cm="1">
        <f t="array" ref="Q124">INDEX(LatestMeasureDefSheet!$T$2:$T$6759,MATCH(E124,LatestMeasureDefSheet!$C$2:$C$6759,0),)</f>
        <v>0</v>
      </c>
      <c r="R124" s="11" cm="1">
        <f t="array" ref="R124">INDEX(LatestMeasureDefSheet!$U$2:$U$6759,MATCH(E124,LatestMeasureDefSheet!$C$2:$C$6759,0),)</f>
        <v>0</v>
      </c>
      <c r="S124" s="11" cm="1">
        <f t="array" ref="S124">INDEX(LatestMeasureDefSheet!$V$2:$V$6759,MATCH(E124,LatestMeasureDefSheet!$C$2:$C$6759,0),)</f>
        <v>0</v>
      </c>
      <c r="T124" s="11" t="str">
        <f t="shared" si="12"/>
        <v/>
      </c>
      <c r="U124" s="41"/>
      <c r="V124" s="41"/>
      <c r="W124" s="41"/>
      <c r="X124" s="38" t="str">
        <f t="shared" si="7"/>
        <v/>
      </c>
      <c r="Y124" s="38" t="str">
        <f t="shared" si="8"/>
        <v/>
      </c>
      <c r="Z124" s="38" t="str">
        <f t="shared" si="9"/>
        <v/>
      </c>
      <c r="AA124" s="13">
        <f t="shared" si="10"/>
        <v>0</v>
      </c>
      <c r="AB124" s="11"/>
    </row>
    <row r="125" spans="2:28" ht="15.75" x14ac:dyDescent="0.2">
      <c r="B125" s="7" t="s">
        <v>314</v>
      </c>
      <c r="C125" s="5" t="s">
        <v>314</v>
      </c>
      <c r="D125" s="5" t="s">
        <v>315</v>
      </c>
      <c r="E125" s="5" t="s">
        <v>402</v>
      </c>
      <c r="F125" s="16" t="s">
        <v>403</v>
      </c>
      <c r="G125" s="5" t="s">
        <v>404</v>
      </c>
      <c r="H125" s="9" cm="1">
        <f t="array" ref="H125">INDEX(LatestMeasureDefSheet!$AH$2:$AH$6759,MATCH(E125,LatestMeasureDefSheet!$C$2:$C$6759,0),)</f>
        <v>30</v>
      </c>
      <c r="I125" s="10" t="str" cm="1">
        <f t="array" ref="I125">INDEX(LatestMeasureDefSheet!$G$2:$G$6759,MATCH(E125,LatestMeasureDefSheet!$C$2:$C$6759,0),)</f>
        <v>HP</v>
      </c>
      <c r="J125" s="11" cm="1">
        <f t="array" ref="J125">INDEX(LatestMeasureDefSheet!$H$2:$H$6759,MATCH(E125,LatestMeasureDefSheet!$C$2:$C$6759,0),)</f>
        <v>202.4</v>
      </c>
      <c r="K125" s="11" cm="1">
        <f t="array" ref="K125">INDEX(LatestMeasureDefSheet!$I$2:$I$6759,MATCH(E125,LatestMeasureDefSheet!$C$2:$C$6759,0),)</f>
        <v>2.6499999999999999E-2</v>
      </c>
      <c r="L125" s="11" cm="1">
        <f t="array" ref="L125">INDEX(LatestMeasureDefSheet!$L$2:$L$6759,MATCH(E125,LatestMeasureDefSheet!$C$2:$C$6759,0),)</f>
        <v>0</v>
      </c>
      <c r="M125" s="11" cm="1">
        <f t="array" ref="M125">INDEX(LatestMeasureDefSheet!$AJ$2:$AJ$6759,MATCH(E125,LatestMeasureDefSheet!$C$2:$C$6759,0),)</f>
        <v>25</v>
      </c>
      <c r="N125" s="12" t="str" cm="1">
        <f t="array" ref="N125">IF(INDEX(LatestMeasureDefSheet!$Q$2:$Q$6759,MATCH(E125,LatestMeasureDefSheet!$C$2:$C$6759,0),)="",INDEX(LatestMeasureDefSheet!$G$2:$G$6759,MATCH(E125,LatestMeasureDefSheet!$C$2:$C$6759,0),),INDEX(LatestMeasureDefSheet!$Q$2:$Q$6759,MATCH(E125,LatestMeasureDefSheet!$C$2:$C$6759,0),))</f>
        <v>HP</v>
      </c>
      <c r="O125" s="11" cm="1">
        <f t="array" ref="O125">INDEX(LatestMeasureDefSheet!$R$2:$R$6759,MATCH(E125,LatestMeasureDefSheet!$C$2:$C$6759,0),)</f>
        <v>0</v>
      </c>
      <c r="P125" s="11" cm="1">
        <f t="array" ref="P125">INDEX(LatestMeasureDefSheet!$S$2:$S$6759,MATCH(E125,LatestMeasureDefSheet!$C$2:$C$6759,0),)</f>
        <v>0</v>
      </c>
      <c r="Q125" s="11" cm="1">
        <f t="array" ref="Q125">INDEX(LatestMeasureDefSheet!$T$2:$T$6759,MATCH(E125,LatestMeasureDefSheet!$C$2:$C$6759,0),)</f>
        <v>0</v>
      </c>
      <c r="R125" s="11" cm="1">
        <f t="array" ref="R125">INDEX(LatestMeasureDefSheet!$U$2:$U$6759,MATCH(E125,LatestMeasureDefSheet!$C$2:$C$6759,0),)</f>
        <v>0</v>
      </c>
      <c r="S125" s="11" cm="1">
        <f t="array" ref="S125">INDEX(LatestMeasureDefSheet!$V$2:$V$6759,MATCH(E125,LatestMeasureDefSheet!$C$2:$C$6759,0),)</f>
        <v>0</v>
      </c>
      <c r="T125" s="11" t="str">
        <f t="shared" si="12"/>
        <v/>
      </c>
      <c r="U125" s="41"/>
      <c r="V125" s="41"/>
      <c r="W125" s="41"/>
      <c r="X125" s="38" t="str">
        <f t="shared" si="7"/>
        <v/>
      </c>
      <c r="Y125" s="38" t="str">
        <f t="shared" si="8"/>
        <v/>
      </c>
      <c r="Z125" s="38" t="str">
        <f t="shared" si="9"/>
        <v/>
      </c>
      <c r="AA125" s="13">
        <f t="shared" si="10"/>
        <v>0</v>
      </c>
      <c r="AB125" s="11"/>
    </row>
    <row r="126" spans="2:28" ht="15.75" x14ac:dyDescent="0.2">
      <c r="B126" s="7" t="s">
        <v>314</v>
      </c>
      <c r="C126" s="5" t="s">
        <v>314</v>
      </c>
      <c r="D126" s="5" t="s">
        <v>315</v>
      </c>
      <c r="E126" s="5" t="s">
        <v>405</v>
      </c>
      <c r="F126" s="16" t="s">
        <v>406</v>
      </c>
      <c r="G126" s="5" t="s">
        <v>407</v>
      </c>
      <c r="H126" s="9" cm="1">
        <f t="array" ref="H126">INDEX(LatestMeasureDefSheet!$AH$2:$AH$6759,MATCH(E126,LatestMeasureDefSheet!$C$2:$C$6759,0),)</f>
        <v>95</v>
      </c>
      <c r="I126" s="10" t="str" cm="1">
        <f t="array" ref="I126">INDEX(LatestMeasureDefSheet!$G$2:$G$6759,MATCH(E126,LatestMeasureDefSheet!$C$2:$C$6759,0),)</f>
        <v>HP</v>
      </c>
      <c r="J126" s="11" cm="1">
        <f t="array" ref="J126">INDEX(LatestMeasureDefSheet!$H$2:$H$6759,MATCH(E126,LatestMeasureDefSheet!$C$2:$C$6759,0),)</f>
        <v>0</v>
      </c>
      <c r="K126" s="11" cm="1">
        <f t="array" ref="K126">INDEX(LatestMeasureDefSheet!$I$2:$I$6759,MATCH(E126,LatestMeasureDefSheet!$C$2:$C$6759,0),)</f>
        <v>0</v>
      </c>
      <c r="L126" s="11" cm="1">
        <f t="array" ref="L126">INDEX(LatestMeasureDefSheet!$L$2:$L$6759,MATCH(E126,LatestMeasureDefSheet!$C$2:$C$6759,0),)</f>
        <v>0</v>
      </c>
      <c r="M126" s="11" cm="1">
        <f t="array" ref="M126">INDEX(LatestMeasureDefSheet!$AJ$2:$AJ$6759,MATCH(E126,LatestMeasureDefSheet!$C$2:$C$6759,0),)</f>
        <v>0</v>
      </c>
      <c r="N126" s="12" t="str" cm="1">
        <f t="array" ref="N126">IF(INDEX(LatestMeasureDefSheet!$Q$2:$Q$6759,MATCH(E126,LatestMeasureDefSheet!$C$2:$C$6759,0),)="",INDEX(LatestMeasureDefSheet!$G$2:$G$6759,MATCH(E126,LatestMeasureDefSheet!$C$2:$C$6759,0),),INDEX(LatestMeasureDefSheet!$Q$2:$Q$6759,MATCH(E126,LatestMeasureDefSheet!$C$2:$C$6759,0),))</f>
        <v>HP</v>
      </c>
      <c r="O126" s="11" cm="1">
        <f t="array" ref="O126">INDEX(LatestMeasureDefSheet!$R$2:$R$6759,MATCH(E126,LatestMeasureDefSheet!$C$2:$C$6759,0),)</f>
        <v>0</v>
      </c>
      <c r="P126" s="11" cm="1">
        <f t="array" ref="P126">INDEX(LatestMeasureDefSheet!$S$2:$S$6759,MATCH(E126,LatestMeasureDefSheet!$C$2:$C$6759,0),)</f>
        <v>0</v>
      </c>
      <c r="Q126" s="11" cm="1">
        <f t="array" ref="Q126">INDEX(LatestMeasureDefSheet!$T$2:$T$6759,MATCH(E126,LatestMeasureDefSheet!$C$2:$C$6759,0),)</f>
        <v>0</v>
      </c>
      <c r="R126" s="11" cm="1">
        <f t="array" ref="R126">INDEX(LatestMeasureDefSheet!$U$2:$U$6759,MATCH(E126,LatestMeasureDefSheet!$C$2:$C$6759,0),)</f>
        <v>0</v>
      </c>
      <c r="S126" s="11" cm="1">
        <f t="array" ref="S126">INDEX(LatestMeasureDefSheet!$V$2:$V$6759,MATCH(E126,LatestMeasureDefSheet!$C$2:$C$6759,0),)</f>
        <v>0</v>
      </c>
      <c r="T126" s="11" t="str">
        <f t="shared" si="12"/>
        <v/>
      </c>
      <c r="U126" s="41"/>
      <c r="V126" s="41"/>
      <c r="W126" s="41"/>
      <c r="X126" s="38" t="str">
        <f t="shared" si="7"/>
        <v/>
      </c>
      <c r="Y126" s="38" t="str">
        <f t="shared" si="8"/>
        <v/>
      </c>
      <c r="Z126" s="38" t="str">
        <f t="shared" si="9"/>
        <v/>
      </c>
      <c r="AA126" s="13">
        <f t="shared" si="10"/>
        <v>0</v>
      </c>
      <c r="AB126" s="11"/>
    </row>
    <row r="127" spans="2:28" ht="15.75" x14ac:dyDescent="0.2">
      <c r="B127" s="7" t="s">
        <v>314</v>
      </c>
      <c r="C127" s="5" t="s">
        <v>314</v>
      </c>
      <c r="D127" s="5" t="s">
        <v>408</v>
      </c>
      <c r="E127" s="5" t="s">
        <v>409</v>
      </c>
      <c r="F127" s="16" t="s">
        <v>410</v>
      </c>
      <c r="G127" s="5" t="s">
        <v>411</v>
      </c>
      <c r="H127" s="9" cm="1">
        <f t="array" ref="H127">INDEX(LatestMeasureDefSheet!$AH$2:$AH$6759,MATCH(E127,LatestMeasureDefSheet!$C$2:$C$6759,0),)</f>
        <v>15</v>
      </c>
      <c r="I127" s="10" t="str" cm="1">
        <f t="array" ref="I127">INDEX(LatestMeasureDefSheet!$G$2:$G$6759,MATCH(E127,LatestMeasureDefSheet!$C$2:$C$6759,0),)</f>
        <v>HP</v>
      </c>
      <c r="J127" s="11" cm="1">
        <f t="array" ref="J127">INDEX(LatestMeasureDefSheet!$H$2:$H$6759,MATCH(E127,LatestMeasureDefSheet!$C$2:$C$6759,0),)</f>
        <v>0</v>
      </c>
      <c r="K127" s="11" cm="1">
        <f t="array" ref="K127">INDEX(LatestMeasureDefSheet!$I$2:$I$6759,MATCH(E127,LatestMeasureDefSheet!$C$2:$C$6759,0),)</f>
        <v>0</v>
      </c>
      <c r="L127" s="11" cm="1">
        <f t="array" ref="L127">INDEX(LatestMeasureDefSheet!$L$2:$L$6759,MATCH(E127,LatestMeasureDefSheet!$C$2:$C$6759,0),)</f>
        <v>0</v>
      </c>
      <c r="M127" s="11" cm="1">
        <f t="array" ref="M127">INDEX(LatestMeasureDefSheet!$AJ$2:$AJ$6759,MATCH(E127,LatestMeasureDefSheet!$C$2:$C$6759,0),)</f>
        <v>0</v>
      </c>
      <c r="N127" s="12" t="str" cm="1">
        <f t="array" ref="N127">IF(INDEX(LatestMeasureDefSheet!$Q$2:$Q$6759,MATCH(E127,LatestMeasureDefSheet!$C$2:$C$6759,0),)="",INDEX(LatestMeasureDefSheet!$G$2:$G$6759,MATCH(E127,LatestMeasureDefSheet!$C$2:$C$6759,0),),INDEX(LatestMeasureDefSheet!$Q$2:$Q$6759,MATCH(E127,LatestMeasureDefSheet!$C$2:$C$6759,0),))</f>
        <v>HP</v>
      </c>
      <c r="O127" s="11" cm="1">
        <f t="array" ref="O127">INDEX(LatestMeasureDefSheet!$R$2:$R$6759,MATCH(E127,LatestMeasureDefSheet!$C$2:$C$6759,0),)</f>
        <v>0</v>
      </c>
      <c r="P127" s="11" cm="1">
        <f t="array" ref="P127">INDEX(LatestMeasureDefSheet!$S$2:$S$6759,MATCH(E127,LatestMeasureDefSheet!$C$2:$C$6759,0),)</f>
        <v>0</v>
      </c>
      <c r="Q127" s="11" cm="1">
        <f t="array" ref="Q127">INDEX(LatestMeasureDefSheet!$T$2:$T$6759,MATCH(E127,LatestMeasureDefSheet!$C$2:$C$6759,0),)</f>
        <v>0</v>
      </c>
      <c r="R127" s="11" cm="1">
        <f t="array" ref="R127">INDEX(LatestMeasureDefSheet!$U$2:$U$6759,MATCH(E127,LatestMeasureDefSheet!$C$2:$C$6759,0),)</f>
        <v>0</v>
      </c>
      <c r="S127" s="11" cm="1">
        <f t="array" ref="S127">INDEX(LatestMeasureDefSheet!$V$2:$V$6759,MATCH(E127,LatestMeasureDefSheet!$C$2:$C$6759,0),)</f>
        <v>0</v>
      </c>
      <c r="T127" s="11" t="str">
        <f t="shared" si="12"/>
        <v/>
      </c>
      <c r="U127" s="41"/>
      <c r="V127" s="41"/>
      <c r="W127" s="41"/>
      <c r="X127" s="38" t="str">
        <f t="shared" si="7"/>
        <v/>
      </c>
      <c r="Y127" s="38" t="str">
        <f t="shared" si="8"/>
        <v/>
      </c>
      <c r="Z127" s="38" t="str">
        <f t="shared" si="9"/>
        <v/>
      </c>
      <c r="AA127" s="13">
        <f t="shared" si="10"/>
        <v>0</v>
      </c>
      <c r="AB127" s="11"/>
    </row>
    <row r="128" spans="2:28" ht="15.75" x14ac:dyDescent="0.2">
      <c r="B128" s="7" t="s">
        <v>314</v>
      </c>
      <c r="C128" s="5" t="s">
        <v>314</v>
      </c>
      <c r="D128" s="5" t="s">
        <v>408</v>
      </c>
      <c r="E128" s="5" t="s">
        <v>412</v>
      </c>
      <c r="F128" s="16" t="s">
        <v>413</v>
      </c>
      <c r="G128" s="5" t="s">
        <v>414</v>
      </c>
      <c r="H128" s="9" cm="1">
        <f t="array" ref="H128">INDEX(LatestMeasureDefSheet!$AH$2:$AH$6759,MATCH(E128,LatestMeasureDefSheet!$C$2:$C$6759,0),)</f>
        <v>20</v>
      </c>
      <c r="I128" s="10" t="str" cm="1">
        <f t="array" ref="I128">INDEX(LatestMeasureDefSheet!$G$2:$G$6759,MATCH(E128,LatestMeasureDefSheet!$C$2:$C$6759,0),)</f>
        <v>HP</v>
      </c>
      <c r="J128" s="11" cm="1">
        <f t="array" ref="J128">INDEX(LatestMeasureDefSheet!$H$2:$H$6759,MATCH(E128,LatestMeasureDefSheet!$C$2:$C$6759,0),)</f>
        <v>0</v>
      </c>
      <c r="K128" s="11" cm="1">
        <f t="array" ref="K128">INDEX(LatestMeasureDefSheet!$I$2:$I$6759,MATCH(E128,LatestMeasureDefSheet!$C$2:$C$6759,0),)</f>
        <v>0</v>
      </c>
      <c r="L128" s="11" cm="1">
        <f t="array" ref="L128">INDEX(LatestMeasureDefSheet!$L$2:$L$6759,MATCH(E128,LatestMeasureDefSheet!$C$2:$C$6759,0),)</f>
        <v>0</v>
      </c>
      <c r="M128" s="11" cm="1">
        <f t="array" ref="M128">INDEX(LatestMeasureDefSheet!$AJ$2:$AJ$6759,MATCH(E128,LatestMeasureDefSheet!$C$2:$C$6759,0),)</f>
        <v>0</v>
      </c>
      <c r="N128" s="12" t="str" cm="1">
        <f t="array" ref="N128">IF(INDEX(LatestMeasureDefSheet!$Q$2:$Q$6759,MATCH(E128,LatestMeasureDefSheet!$C$2:$C$6759,0),)="",INDEX(LatestMeasureDefSheet!$G$2:$G$6759,MATCH(E128,LatestMeasureDefSheet!$C$2:$C$6759,0),),INDEX(LatestMeasureDefSheet!$Q$2:$Q$6759,MATCH(E128,LatestMeasureDefSheet!$C$2:$C$6759,0),))</f>
        <v>HP</v>
      </c>
      <c r="O128" s="11" cm="1">
        <f t="array" ref="O128">INDEX(LatestMeasureDefSheet!$R$2:$R$6759,MATCH(E128,LatestMeasureDefSheet!$C$2:$C$6759,0),)</f>
        <v>0</v>
      </c>
      <c r="P128" s="11" cm="1">
        <f t="array" ref="P128">INDEX(LatestMeasureDefSheet!$S$2:$S$6759,MATCH(E128,LatestMeasureDefSheet!$C$2:$C$6759,0),)</f>
        <v>0</v>
      </c>
      <c r="Q128" s="11" cm="1">
        <f t="array" ref="Q128">INDEX(LatestMeasureDefSheet!$T$2:$T$6759,MATCH(E128,LatestMeasureDefSheet!$C$2:$C$6759,0),)</f>
        <v>0</v>
      </c>
      <c r="R128" s="11" cm="1">
        <f t="array" ref="R128">INDEX(LatestMeasureDefSheet!$U$2:$U$6759,MATCH(E128,LatestMeasureDefSheet!$C$2:$C$6759,0),)</f>
        <v>0</v>
      </c>
      <c r="S128" s="11" cm="1">
        <f t="array" ref="S128">INDEX(LatestMeasureDefSheet!$V$2:$V$6759,MATCH(E128,LatestMeasureDefSheet!$C$2:$C$6759,0),)</f>
        <v>0</v>
      </c>
      <c r="T128" s="11" t="str">
        <f t="shared" si="12"/>
        <v/>
      </c>
      <c r="U128" s="41"/>
      <c r="V128" s="41"/>
      <c r="W128" s="41"/>
      <c r="X128" s="38" t="str">
        <f t="shared" si="7"/>
        <v/>
      </c>
      <c r="Y128" s="38" t="str">
        <f t="shared" si="8"/>
        <v/>
      </c>
      <c r="Z128" s="38" t="str">
        <f t="shared" si="9"/>
        <v/>
      </c>
      <c r="AA128" s="13">
        <f t="shared" si="10"/>
        <v>0</v>
      </c>
      <c r="AB128" s="11"/>
    </row>
    <row r="129" spans="2:28" ht="15.75" x14ac:dyDescent="0.2">
      <c r="B129" s="7" t="s">
        <v>314</v>
      </c>
      <c r="C129" s="5" t="s">
        <v>314</v>
      </c>
      <c r="D129" s="5" t="s">
        <v>408</v>
      </c>
      <c r="E129" s="5" t="s">
        <v>415</v>
      </c>
      <c r="F129" s="16" t="s">
        <v>416</v>
      </c>
      <c r="G129" s="5" t="s">
        <v>417</v>
      </c>
      <c r="H129" s="9" cm="1">
        <f t="array" ref="H129">INDEX(LatestMeasureDefSheet!$AH$2:$AH$6759,MATCH(E129,LatestMeasureDefSheet!$C$2:$C$6759,0),)</f>
        <v>25</v>
      </c>
      <c r="I129" s="10" t="str" cm="1">
        <f t="array" ref="I129">INDEX(LatestMeasureDefSheet!$G$2:$G$6759,MATCH(E129,LatestMeasureDefSheet!$C$2:$C$6759,0),)</f>
        <v>Units</v>
      </c>
      <c r="J129" s="11" cm="1">
        <f t="array" ref="J129">INDEX(LatestMeasureDefSheet!$H$2:$H$6759,MATCH(E129,LatestMeasureDefSheet!$C$2:$C$6759,0),)</f>
        <v>0</v>
      </c>
      <c r="K129" s="11" cm="1">
        <f t="array" ref="K129">INDEX(LatestMeasureDefSheet!$I$2:$I$6759,MATCH(E129,LatestMeasureDefSheet!$C$2:$C$6759,0),)</f>
        <v>0</v>
      </c>
      <c r="L129" s="11" cm="1">
        <f t="array" ref="L129">INDEX(LatestMeasureDefSheet!$L$2:$L$6759,MATCH(E129,LatestMeasureDefSheet!$C$2:$C$6759,0),)</f>
        <v>0</v>
      </c>
      <c r="M129" s="11" cm="1">
        <f t="array" ref="M129">INDEX(LatestMeasureDefSheet!$AJ$2:$AJ$6759,MATCH(E129,LatestMeasureDefSheet!$C$2:$C$6759,0),)</f>
        <v>0</v>
      </c>
      <c r="N129" s="12" t="str" cm="1">
        <f t="array" ref="N129">IF(INDEX(LatestMeasureDefSheet!$Q$2:$Q$6759,MATCH(E129,LatestMeasureDefSheet!$C$2:$C$6759,0),)="",INDEX(LatestMeasureDefSheet!$G$2:$G$6759,MATCH(E129,LatestMeasureDefSheet!$C$2:$C$6759,0),),INDEX(LatestMeasureDefSheet!$Q$2:$Q$6759,MATCH(E129,LatestMeasureDefSheet!$C$2:$C$6759,0),))</f>
        <v>Units</v>
      </c>
      <c r="O129" s="11" cm="1">
        <f t="array" ref="O129">INDEX(LatestMeasureDefSheet!$R$2:$R$6759,MATCH(E129,LatestMeasureDefSheet!$C$2:$C$6759,0),)</f>
        <v>0</v>
      </c>
      <c r="P129" s="11" cm="1">
        <f t="array" ref="P129">INDEX(LatestMeasureDefSheet!$S$2:$S$6759,MATCH(E129,LatestMeasureDefSheet!$C$2:$C$6759,0),)</f>
        <v>0</v>
      </c>
      <c r="Q129" s="11" cm="1">
        <f t="array" ref="Q129">INDEX(LatestMeasureDefSheet!$T$2:$T$6759,MATCH(E129,LatestMeasureDefSheet!$C$2:$C$6759,0),)</f>
        <v>0</v>
      </c>
      <c r="R129" s="11" cm="1">
        <f t="array" ref="R129">INDEX(LatestMeasureDefSheet!$U$2:$U$6759,MATCH(E129,LatestMeasureDefSheet!$C$2:$C$6759,0),)</f>
        <v>0</v>
      </c>
      <c r="S129" s="11" cm="1">
        <f t="array" ref="S129">INDEX(LatestMeasureDefSheet!$V$2:$V$6759,MATCH(E129,LatestMeasureDefSheet!$C$2:$C$6759,0),)</f>
        <v>0</v>
      </c>
      <c r="T129" s="11" t="str">
        <f t="shared" si="12"/>
        <v/>
      </c>
      <c r="U129" s="41"/>
      <c r="V129" s="41"/>
      <c r="W129" s="41"/>
      <c r="X129" s="38" t="str">
        <f t="shared" si="7"/>
        <v/>
      </c>
      <c r="Y129" s="38" t="str">
        <f t="shared" si="8"/>
        <v/>
      </c>
      <c r="Z129" s="38" t="str">
        <f t="shared" si="9"/>
        <v/>
      </c>
      <c r="AA129" s="13">
        <f t="shared" si="10"/>
        <v>0</v>
      </c>
      <c r="AB129" s="11"/>
    </row>
    <row r="130" spans="2:28" ht="15.75" x14ac:dyDescent="0.2">
      <c r="B130" s="7" t="s">
        <v>314</v>
      </c>
      <c r="C130" s="5" t="s">
        <v>314</v>
      </c>
      <c r="D130" s="5" t="s">
        <v>408</v>
      </c>
      <c r="E130" s="5" t="s">
        <v>418</v>
      </c>
      <c r="F130" s="16" t="s">
        <v>419</v>
      </c>
      <c r="G130" s="5" t="s">
        <v>420</v>
      </c>
      <c r="H130" s="9" cm="1">
        <f t="array" ref="H130">INDEX(LatestMeasureDefSheet!$AH$2:$AH$6759,MATCH(E130,LatestMeasureDefSheet!$C$2:$C$6759,0),)</f>
        <v>30</v>
      </c>
      <c r="I130" s="10" t="str" cm="1">
        <f t="array" ref="I130">INDEX(LatestMeasureDefSheet!$G$2:$G$6759,MATCH(E130,LatestMeasureDefSheet!$C$2:$C$6759,0),)</f>
        <v>HP</v>
      </c>
      <c r="J130" s="11" cm="1">
        <f t="array" ref="J130">INDEX(LatestMeasureDefSheet!$H$2:$H$6759,MATCH(E130,LatestMeasureDefSheet!$C$2:$C$6759,0),)</f>
        <v>0</v>
      </c>
      <c r="K130" s="11" cm="1">
        <f t="array" ref="K130">INDEX(LatestMeasureDefSheet!$I$2:$I$6759,MATCH(E130,LatestMeasureDefSheet!$C$2:$C$6759,0),)</f>
        <v>0</v>
      </c>
      <c r="L130" s="11" cm="1">
        <f t="array" ref="L130">INDEX(LatestMeasureDefSheet!$L$2:$L$6759,MATCH(E130,LatestMeasureDefSheet!$C$2:$C$6759,0),)</f>
        <v>0</v>
      </c>
      <c r="M130" s="11" cm="1">
        <f t="array" ref="M130">INDEX(LatestMeasureDefSheet!$AJ$2:$AJ$6759,MATCH(E130,LatestMeasureDefSheet!$C$2:$C$6759,0),)</f>
        <v>0</v>
      </c>
      <c r="N130" s="12" t="str" cm="1">
        <f t="array" ref="N130">IF(INDEX(LatestMeasureDefSheet!$Q$2:$Q$6759,MATCH(E130,LatestMeasureDefSheet!$C$2:$C$6759,0),)="",INDEX(LatestMeasureDefSheet!$G$2:$G$6759,MATCH(E130,LatestMeasureDefSheet!$C$2:$C$6759,0),),INDEX(LatestMeasureDefSheet!$Q$2:$Q$6759,MATCH(E130,LatestMeasureDefSheet!$C$2:$C$6759,0),))</f>
        <v>HP</v>
      </c>
      <c r="O130" s="11" cm="1">
        <f t="array" ref="O130">INDEX(LatestMeasureDefSheet!$R$2:$R$6759,MATCH(E130,LatestMeasureDefSheet!$C$2:$C$6759,0),)</f>
        <v>0</v>
      </c>
      <c r="P130" s="11" cm="1">
        <f t="array" ref="P130">INDEX(LatestMeasureDefSheet!$S$2:$S$6759,MATCH(E130,LatestMeasureDefSheet!$C$2:$C$6759,0),)</f>
        <v>0</v>
      </c>
      <c r="Q130" s="11" cm="1">
        <f t="array" ref="Q130">INDEX(LatestMeasureDefSheet!$T$2:$T$6759,MATCH(E130,LatestMeasureDefSheet!$C$2:$C$6759,0),)</f>
        <v>0</v>
      </c>
      <c r="R130" s="11" cm="1">
        <f t="array" ref="R130">INDEX(LatestMeasureDefSheet!$U$2:$U$6759,MATCH(E130,LatestMeasureDefSheet!$C$2:$C$6759,0),)</f>
        <v>0</v>
      </c>
      <c r="S130" s="11" cm="1">
        <f t="array" ref="S130">INDEX(LatestMeasureDefSheet!$V$2:$V$6759,MATCH(E130,LatestMeasureDefSheet!$C$2:$C$6759,0),)</f>
        <v>0</v>
      </c>
      <c r="T130" s="11" t="str">
        <f t="shared" si="12"/>
        <v/>
      </c>
      <c r="U130" s="41"/>
      <c r="V130" s="41"/>
      <c r="W130" s="41"/>
      <c r="X130" s="38" t="str">
        <f t="shared" si="7"/>
        <v/>
      </c>
      <c r="Y130" s="38" t="str">
        <f t="shared" si="8"/>
        <v/>
      </c>
      <c r="Z130" s="38" t="str">
        <f t="shared" si="9"/>
        <v/>
      </c>
      <c r="AA130" s="13">
        <f t="shared" si="10"/>
        <v>0</v>
      </c>
      <c r="AB130" s="11"/>
    </row>
    <row r="131" spans="2:28" ht="15.75" x14ac:dyDescent="0.2">
      <c r="B131" s="7" t="s">
        <v>314</v>
      </c>
      <c r="C131" s="5" t="s">
        <v>314</v>
      </c>
      <c r="D131" s="5" t="s">
        <v>408</v>
      </c>
      <c r="E131" s="5" t="s">
        <v>421</v>
      </c>
      <c r="F131" s="16" t="s">
        <v>422</v>
      </c>
      <c r="G131" s="5" t="s">
        <v>423</v>
      </c>
      <c r="H131" s="9" cm="1">
        <f t="array" ref="H131">INDEX(LatestMeasureDefSheet!$AH$2:$AH$6759,MATCH(E131,LatestMeasureDefSheet!$C$2:$C$6759,0),)</f>
        <v>7.5</v>
      </c>
      <c r="I131" s="10" t="str" cm="1">
        <f t="array" ref="I131">INDEX(LatestMeasureDefSheet!$G$2:$G$6759,MATCH(E131,LatestMeasureDefSheet!$C$2:$C$6759,0),)</f>
        <v>HP</v>
      </c>
      <c r="J131" s="11" cm="1">
        <f t="array" ref="J131">INDEX(LatestMeasureDefSheet!$H$2:$H$6759,MATCH(E131,LatestMeasureDefSheet!$C$2:$C$6759,0),)</f>
        <v>0</v>
      </c>
      <c r="K131" s="11" cm="1">
        <f t="array" ref="K131">INDEX(LatestMeasureDefSheet!$I$2:$I$6759,MATCH(E131,LatestMeasureDefSheet!$C$2:$C$6759,0),)</f>
        <v>0</v>
      </c>
      <c r="L131" s="11" cm="1">
        <f t="array" ref="L131">INDEX(LatestMeasureDefSheet!$L$2:$L$6759,MATCH(E131,LatestMeasureDefSheet!$C$2:$C$6759,0),)</f>
        <v>0</v>
      </c>
      <c r="M131" s="11" cm="1">
        <f t="array" ref="M131">INDEX(LatestMeasureDefSheet!$AJ$2:$AJ$6759,MATCH(E131,LatestMeasureDefSheet!$C$2:$C$6759,0),)</f>
        <v>0</v>
      </c>
      <c r="N131" s="12" t="str" cm="1">
        <f t="array" ref="N131">IF(INDEX(LatestMeasureDefSheet!$Q$2:$Q$6759,MATCH(E131,LatestMeasureDefSheet!$C$2:$C$6759,0),)="",INDEX(LatestMeasureDefSheet!$G$2:$G$6759,MATCH(E131,LatestMeasureDefSheet!$C$2:$C$6759,0),),INDEX(LatestMeasureDefSheet!$Q$2:$Q$6759,MATCH(E131,LatestMeasureDefSheet!$C$2:$C$6759,0),))</f>
        <v>HP</v>
      </c>
      <c r="O131" s="11" cm="1">
        <f t="array" ref="O131">INDEX(LatestMeasureDefSheet!$R$2:$R$6759,MATCH(E131,LatestMeasureDefSheet!$C$2:$C$6759,0),)</f>
        <v>0</v>
      </c>
      <c r="P131" s="11" cm="1">
        <f t="array" ref="P131">INDEX(LatestMeasureDefSheet!$S$2:$S$6759,MATCH(E131,LatestMeasureDefSheet!$C$2:$C$6759,0),)</f>
        <v>0</v>
      </c>
      <c r="Q131" s="11" cm="1">
        <f t="array" ref="Q131">INDEX(LatestMeasureDefSheet!$T$2:$T$6759,MATCH(E131,LatestMeasureDefSheet!$C$2:$C$6759,0),)</f>
        <v>0</v>
      </c>
      <c r="R131" s="11" cm="1">
        <f t="array" ref="R131">INDEX(LatestMeasureDefSheet!$U$2:$U$6759,MATCH(E131,LatestMeasureDefSheet!$C$2:$C$6759,0),)</f>
        <v>0</v>
      </c>
      <c r="S131" s="11" cm="1">
        <f t="array" ref="S131">INDEX(LatestMeasureDefSheet!$V$2:$V$6759,MATCH(E131,LatestMeasureDefSheet!$C$2:$C$6759,0),)</f>
        <v>0</v>
      </c>
      <c r="T131" s="11" t="str">
        <f t="shared" si="12"/>
        <v/>
      </c>
      <c r="U131" s="41"/>
      <c r="V131" s="41"/>
      <c r="W131" s="41"/>
      <c r="X131" s="38" t="str">
        <f t="shared" ref="X131:X194" si="13">IF($U131=0,"",IF($T131="",J131*$U131,Q131*$U131*$V131))</f>
        <v/>
      </c>
      <c r="Y131" s="38" t="str">
        <f t="shared" ref="Y131:Y194" si="14">IF($U131=0,"",IF($T131="",K131*$U131,R131*$U131*$V131))</f>
        <v/>
      </c>
      <c r="Z131" s="38" t="str">
        <f t="shared" ref="Z131:Z194" si="15">IF($U131=0,"",IF($T131="",L131*$U131,S131*$U131*$V131))</f>
        <v/>
      </c>
      <c r="AA131" s="13">
        <f t="shared" ref="AA131:AA194" si="16">H131*$U131</f>
        <v>0</v>
      </c>
      <c r="AB131" s="11"/>
    </row>
    <row r="132" spans="2:28" ht="15.75" x14ac:dyDescent="0.2">
      <c r="B132" s="7" t="s">
        <v>314</v>
      </c>
      <c r="C132" s="5" t="s">
        <v>314</v>
      </c>
      <c r="D132" s="5" t="s">
        <v>408</v>
      </c>
      <c r="E132" s="5" t="s">
        <v>424</v>
      </c>
      <c r="F132" s="16" t="s">
        <v>425</v>
      </c>
      <c r="G132" s="5" t="s">
        <v>426</v>
      </c>
      <c r="H132" s="9" cm="1">
        <f t="array" ref="H132">INDEX(LatestMeasureDefSheet!$AH$2:$AH$6759,MATCH(E132,LatestMeasureDefSheet!$C$2:$C$6759,0),)</f>
        <v>10</v>
      </c>
      <c r="I132" s="10" t="str" cm="1">
        <f t="array" ref="I132">INDEX(LatestMeasureDefSheet!$G$2:$G$6759,MATCH(E132,LatestMeasureDefSheet!$C$2:$C$6759,0),)</f>
        <v>HP</v>
      </c>
      <c r="J132" s="11" cm="1">
        <f t="array" ref="J132">INDEX(LatestMeasureDefSheet!$H$2:$H$6759,MATCH(E132,LatestMeasureDefSheet!$C$2:$C$6759,0),)</f>
        <v>0</v>
      </c>
      <c r="K132" s="11" cm="1">
        <f t="array" ref="K132">INDEX(LatestMeasureDefSheet!$I$2:$I$6759,MATCH(E132,LatestMeasureDefSheet!$C$2:$C$6759,0),)</f>
        <v>0</v>
      </c>
      <c r="L132" s="11" cm="1">
        <f t="array" ref="L132">INDEX(LatestMeasureDefSheet!$L$2:$L$6759,MATCH(E132,LatestMeasureDefSheet!$C$2:$C$6759,0),)</f>
        <v>0</v>
      </c>
      <c r="M132" s="11" cm="1">
        <f t="array" ref="M132">INDEX(LatestMeasureDefSheet!$AJ$2:$AJ$6759,MATCH(E132,LatestMeasureDefSheet!$C$2:$C$6759,0),)</f>
        <v>0</v>
      </c>
      <c r="N132" s="12" t="str" cm="1">
        <f t="array" ref="N132">IF(INDEX(LatestMeasureDefSheet!$Q$2:$Q$6759,MATCH(E132,LatestMeasureDefSheet!$C$2:$C$6759,0),)="",INDEX(LatestMeasureDefSheet!$G$2:$G$6759,MATCH(E132,LatestMeasureDefSheet!$C$2:$C$6759,0),),INDEX(LatestMeasureDefSheet!$Q$2:$Q$6759,MATCH(E132,LatestMeasureDefSheet!$C$2:$C$6759,0),))</f>
        <v>HP</v>
      </c>
      <c r="O132" s="11" cm="1">
        <f t="array" ref="O132">INDEX(LatestMeasureDefSheet!$R$2:$R$6759,MATCH(E132,LatestMeasureDefSheet!$C$2:$C$6759,0),)</f>
        <v>0</v>
      </c>
      <c r="P132" s="11" cm="1">
        <f t="array" ref="P132">INDEX(LatestMeasureDefSheet!$S$2:$S$6759,MATCH(E132,LatestMeasureDefSheet!$C$2:$C$6759,0),)</f>
        <v>0</v>
      </c>
      <c r="Q132" s="11" cm="1">
        <f t="array" ref="Q132">INDEX(LatestMeasureDefSheet!$T$2:$T$6759,MATCH(E132,LatestMeasureDefSheet!$C$2:$C$6759,0),)</f>
        <v>0</v>
      </c>
      <c r="R132" s="11" cm="1">
        <f t="array" ref="R132">INDEX(LatestMeasureDefSheet!$U$2:$U$6759,MATCH(E132,LatestMeasureDefSheet!$C$2:$C$6759,0),)</f>
        <v>0</v>
      </c>
      <c r="S132" s="11" cm="1">
        <f t="array" ref="S132">INDEX(LatestMeasureDefSheet!$V$2:$V$6759,MATCH(E132,LatestMeasureDefSheet!$C$2:$C$6759,0),)</f>
        <v>0</v>
      </c>
      <c r="T132" s="11" t="str">
        <f t="shared" si="12"/>
        <v/>
      </c>
      <c r="U132" s="41"/>
      <c r="V132" s="41"/>
      <c r="W132" s="41"/>
      <c r="X132" s="38" t="str">
        <f t="shared" si="13"/>
        <v/>
      </c>
      <c r="Y132" s="38" t="str">
        <f t="shared" si="14"/>
        <v/>
      </c>
      <c r="Z132" s="38" t="str">
        <f t="shared" si="15"/>
        <v/>
      </c>
      <c r="AA132" s="13">
        <f t="shared" si="16"/>
        <v>0</v>
      </c>
      <c r="AB132" s="11"/>
    </row>
    <row r="133" spans="2:28" ht="15.75" x14ac:dyDescent="0.2">
      <c r="B133" s="7" t="s">
        <v>314</v>
      </c>
      <c r="C133" s="5" t="s">
        <v>314</v>
      </c>
      <c r="D133" s="5" t="s">
        <v>408</v>
      </c>
      <c r="E133" s="5" t="s">
        <v>427</v>
      </c>
      <c r="F133" s="16" t="s">
        <v>428</v>
      </c>
      <c r="G133" s="5" t="s">
        <v>429</v>
      </c>
      <c r="H133" s="9" cm="1">
        <f t="array" ref="H133">INDEX(LatestMeasureDefSheet!$AH$2:$AH$6759,MATCH(E133,LatestMeasureDefSheet!$C$2:$C$6759,0),)</f>
        <v>300</v>
      </c>
      <c r="I133" s="10" t="str" cm="1">
        <f t="array" ref="I133">INDEX(LatestMeasureDefSheet!$G$2:$G$6759,MATCH(E133,LatestMeasureDefSheet!$C$2:$C$6759,0),)</f>
        <v>Units</v>
      </c>
      <c r="J133" s="11" cm="1">
        <f t="array" ref="J133">INDEX(LatestMeasureDefSheet!$H$2:$H$6759,MATCH(E133,LatestMeasureDefSheet!$C$2:$C$6759,0),)</f>
        <v>2097</v>
      </c>
      <c r="K133" s="11" cm="1">
        <f t="array" ref="K133">INDEX(LatestMeasureDefSheet!$I$2:$I$6759,MATCH(E133,LatestMeasureDefSheet!$C$2:$C$6759,0),)</f>
        <v>0.27400000000000002</v>
      </c>
      <c r="L133" s="11" cm="1">
        <f t="array" ref="L133">INDEX(LatestMeasureDefSheet!$L$2:$L$6759,MATCH(E133,LatestMeasureDefSheet!$C$2:$C$6759,0),)</f>
        <v>0</v>
      </c>
      <c r="M133" s="11" cm="1">
        <f t="array" ref="M133">INDEX(LatestMeasureDefSheet!$AJ$2:$AJ$6759,MATCH(E133,LatestMeasureDefSheet!$C$2:$C$6759,0),)</f>
        <v>5</v>
      </c>
      <c r="N133" s="12" t="str" cm="1">
        <f t="array" ref="N133">IF(INDEX(LatestMeasureDefSheet!$Q$2:$Q$6759,MATCH(E133,LatestMeasureDefSheet!$C$2:$C$6759,0),)="",INDEX(LatestMeasureDefSheet!$G$2:$G$6759,MATCH(E133,LatestMeasureDefSheet!$C$2:$C$6759,0),),INDEX(LatestMeasureDefSheet!$Q$2:$Q$6759,MATCH(E133,LatestMeasureDefSheet!$C$2:$C$6759,0),))</f>
        <v>Units</v>
      </c>
      <c r="O133" s="11" cm="1">
        <f t="array" ref="O133">INDEX(LatestMeasureDefSheet!$R$2:$R$6759,MATCH(E133,LatestMeasureDefSheet!$C$2:$C$6759,0),)</f>
        <v>0</v>
      </c>
      <c r="P133" s="11" cm="1">
        <f t="array" ref="P133">INDEX(LatestMeasureDefSheet!$S$2:$S$6759,MATCH(E133,LatestMeasureDefSheet!$C$2:$C$6759,0),)</f>
        <v>0</v>
      </c>
      <c r="Q133" s="11" cm="1">
        <f t="array" ref="Q133">INDEX(LatestMeasureDefSheet!$T$2:$T$6759,MATCH(E133,LatestMeasureDefSheet!$C$2:$C$6759,0),)</f>
        <v>0</v>
      </c>
      <c r="R133" s="11" cm="1">
        <f t="array" ref="R133">INDEX(LatestMeasureDefSheet!$U$2:$U$6759,MATCH(E133,LatestMeasureDefSheet!$C$2:$C$6759,0),)</f>
        <v>0</v>
      </c>
      <c r="S133" s="11" cm="1">
        <f t="array" ref="S133">INDEX(LatestMeasureDefSheet!$V$2:$V$6759,MATCH(E133,LatestMeasureDefSheet!$C$2:$C$6759,0),)</f>
        <v>0</v>
      </c>
      <c r="T133" s="11" t="str">
        <f t="shared" si="12"/>
        <v/>
      </c>
      <c r="U133" s="41"/>
      <c r="V133" s="41"/>
      <c r="W133" s="41"/>
      <c r="X133" s="38" t="str">
        <f t="shared" si="13"/>
        <v/>
      </c>
      <c r="Y133" s="38" t="str">
        <f t="shared" si="14"/>
        <v/>
      </c>
      <c r="Z133" s="38" t="str">
        <f t="shared" si="15"/>
        <v/>
      </c>
      <c r="AA133" s="13">
        <f t="shared" si="16"/>
        <v>0</v>
      </c>
      <c r="AB133" s="11"/>
    </row>
    <row r="134" spans="2:28" ht="15.75" x14ac:dyDescent="0.2">
      <c r="B134" s="7" t="s">
        <v>314</v>
      </c>
      <c r="C134" s="5" t="s">
        <v>314</v>
      </c>
      <c r="D134" s="5" t="s">
        <v>408</v>
      </c>
      <c r="E134" s="5" t="s">
        <v>430</v>
      </c>
      <c r="F134" s="16" t="s">
        <v>431</v>
      </c>
      <c r="G134" s="5" t="s">
        <v>432</v>
      </c>
      <c r="H134" s="9" cm="1">
        <f t="array" ref="H134">INDEX(LatestMeasureDefSheet!$AH$2:$AH$6759,MATCH(E134,LatestMeasureDefSheet!$C$2:$C$6759,0),)</f>
        <v>300</v>
      </c>
      <c r="I134" s="10" t="str" cm="1">
        <f t="array" ref="I134">INDEX(LatestMeasureDefSheet!$G$2:$G$6759,MATCH(E134,LatestMeasureDefSheet!$C$2:$C$6759,0),)</f>
        <v>Units</v>
      </c>
      <c r="J134" s="11" cm="1">
        <f t="array" ref="J134">INDEX(LatestMeasureDefSheet!$H$2:$H$6759,MATCH(E134,LatestMeasureDefSheet!$C$2:$C$6759,0),)</f>
        <v>2097</v>
      </c>
      <c r="K134" s="11" cm="1">
        <f t="array" ref="K134">INDEX(LatestMeasureDefSheet!$I$2:$I$6759,MATCH(E134,LatestMeasureDefSheet!$C$2:$C$6759,0),)</f>
        <v>0.27400000000000002</v>
      </c>
      <c r="L134" s="11" cm="1">
        <f t="array" ref="L134">INDEX(LatestMeasureDefSheet!$L$2:$L$6759,MATCH(E134,LatestMeasureDefSheet!$C$2:$C$6759,0),)</f>
        <v>0</v>
      </c>
      <c r="M134" s="11" cm="1">
        <f t="array" ref="M134">INDEX(LatestMeasureDefSheet!$AJ$2:$AJ$6759,MATCH(E134,LatestMeasureDefSheet!$C$2:$C$6759,0),)</f>
        <v>5</v>
      </c>
      <c r="N134" s="12" t="str" cm="1">
        <f t="array" ref="N134">IF(INDEX(LatestMeasureDefSheet!$Q$2:$Q$6759,MATCH(E134,LatestMeasureDefSheet!$C$2:$C$6759,0),)="",INDEX(LatestMeasureDefSheet!$G$2:$G$6759,MATCH(E134,LatestMeasureDefSheet!$C$2:$C$6759,0),),INDEX(LatestMeasureDefSheet!$Q$2:$Q$6759,MATCH(E134,LatestMeasureDefSheet!$C$2:$C$6759,0),))</f>
        <v>Units</v>
      </c>
      <c r="O134" s="11" cm="1">
        <f t="array" ref="O134">INDEX(LatestMeasureDefSheet!$R$2:$R$6759,MATCH(E134,LatestMeasureDefSheet!$C$2:$C$6759,0),)</f>
        <v>0</v>
      </c>
      <c r="P134" s="11" cm="1">
        <f t="array" ref="P134">INDEX(LatestMeasureDefSheet!$S$2:$S$6759,MATCH(E134,LatestMeasureDefSheet!$C$2:$C$6759,0),)</f>
        <v>0</v>
      </c>
      <c r="Q134" s="11" cm="1">
        <f t="array" ref="Q134">INDEX(LatestMeasureDefSheet!$T$2:$T$6759,MATCH(E134,LatestMeasureDefSheet!$C$2:$C$6759,0),)</f>
        <v>0</v>
      </c>
      <c r="R134" s="11" cm="1">
        <f t="array" ref="R134">INDEX(LatestMeasureDefSheet!$U$2:$U$6759,MATCH(E134,LatestMeasureDefSheet!$C$2:$C$6759,0),)</f>
        <v>0</v>
      </c>
      <c r="S134" s="11" cm="1">
        <f t="array" ref="S134">INDEX(LatestMeasureDefSheet!$V$2:$V$6759,MATCH(E134,LatestMeasureDefSheet!$C$2:$C$6759,0),)</f>
        <v>0</v>
      </c>
      <c r="T134" s="11" t="str">
        <f t="shared" si="12"/>
        <v/>
      </c>
      <c r="U134" s="41"/>
      <c r="V134" s="41"/>
      <c r="W134" s="41"/>
      <c r="X134" s="38" t="str">
        <f t="shared" si="13"/>
        <v/>
      </c>
      <c r="Y134" s="38" t="str">
        <f t="shared" si="14"/>
        <v/>
      </c>
      <c r="Z134" s="38" t="str">
        <f t="shared" si="15"/>
        <v/>
      </c>
      <c r="AA134" s="13">
        <f t="shared" si="16"/>
        <v>0</v>
      </c>
      <c r="AB134" s="11"/>
    </row>
    <row r="135" spans="2:28" ht="15.75" x14ac:dyDescent="0.2">
      <c r="B135" s="7" t="s">
        <v>314</v>
      </c>
      <c r="C135" s="5" t="s">
        <v>314</v>
      </c>
      <c r="D135" s="5" t="s">
        <v>408</v>
      </c>
      <c r="E135" s="5" t="s">
        <v>433</v>
      </c>
      <c r="F135" s="16" t="s">
        <v>434</v>
      </c>
      <c r="G135" s="5" t="s">
        <v>435</v>
      </c>
      <c r="H135" s="9" cm="1">
        <f t="array" ref="H135">INDEX(LatestMeasureDefSheet!$AH$2:$AH$6759,MATCH(E135,LatestMeasureDefSheet!$C$2:$C$6759,0),)</f>
        <v>20</v>
      </c>
      <c r="I135" s="10" t="str" cm="1">
        <f t="array" ref="I135">INDEX(LatestMeasureDefSheet!$G$2:$G$6759,MATCH(E135,LatestMeasureDefSheet!$C$2:$C$6759,0),)</f>
        <v>CFM</v>
      </c>
      <c r="J135" s="11" cm="1">
        <f t="array" ref="J135">INDEX(LatestMeasureDefSheet!$H$2:$H$6759,MATCH(E135,LatestMeasureDefSheet!$C$2:$C$6759,0),)</f>
        <v>172.8</v>
      </c>
      <c r="K135" s="11" cm="1">
        <f t="array" ref="K135">INDEX(LatestMeasureDefSheet!$I$2:$I$6759,MATCH(E135,LatestMeasureDefSheet!$C$2:$C$6759,0),)</f>
        <v>2.2599999999999999E-2</v>
      </c>
      <c r="L135" s="11" cm="1">
        <f t="array" ref="L135">INDEX(LatestMeasureDefSheet!$L$2:$L$6759,MATCH(E135,LatestMeasureDefSheet!$C$2:$C$6759,0),)</f>
        <v>0</v>
      </c>
      <c r="M135" s="11" cm="1">
        <f t="array" ref="M135">INDEX(LatestMeasureDefSheet!$AJ$2:$AJ$6759,MATCH(E135,LatestMeasureDefSheet!$C$2:$C$6759,0),)</f>
        <v>5</v>
      </c>
      <c r="N135" s="12" t="str" cm="1">
        <f t="array" ref="N135">IF(INDEX(LatestMeasureDefSheet!$Q$2:$Q$6759,MATCH(E135,LatestMeasureDefSheet!$C$2:$C$6759,0),)="",INDEX(LatestMeasureDefSheet!$G$2:$G$6759,MATCH(E135,LatestMeasureDefSheet!$C$2:$C$6759,0),),INDEX(LatestMeasureDefSheet!$Q$2:$Q$6759,MATCH(E135,LatestMeasureDefSheet!$C$2:$C$6759,0),))</f>
        <v>CFM</v>
      </c>
      <c r="O135" s="11" cm="1">
        <f t="array" ref="O135">INDEX(LatestMeasureDefSheet!$R$2:$R$6759,MATCH(E135,LatestMeasureDefSheet!$C$2:$C$6759,0),)</f>
        <v>0</v>
      </c>
      <c r="P135" s="11" cm="1">
        <f t="array" ref="P135">INDEX(LatestMeasureDefSheet!$S$2:$S$6759,MATCH(E135,LatestMeasureDefSheet!$C$2:$C$6759,0),)</f>
        <v>0</v>
      </c>
      <c r="Q135" s="11" cm="1">
        <f t="array" ref="Q135">INDEX(LatestMeasureDefSheet!$T$2:$T$6759,MATCH(E135,LatestMeasureDefSheet!$C$2:$C$6759,0),)</f>
        <v>0</v>
      </c>
      <c r="R135" s="11" cm="1">
        <f t="array" ref="R135">INDEX(LatestMeasureDefSheet!$U$2:$U$6759,MATCH(E135,LatestMeasureDefSheet!$C$2:$C$6759,0),)</f>
        <v>0</v>
      </c>
      <c r="S135" s="11" cm="1">
        <f t="array" ref="S135">INDEX(LatestMeasureDefSheet!$V$2:$V$6759,MATCH(E135,LatestMeasureDefSheet!$C$2:$C$6759,0),)</f>
        <v>0</v>
      </c>
      <c r="T135" s="11" t="str">
        <f t="shared" si="12"/>
        <v/>
      </c>
      <c r="U135" s="41"/>
      <c r="V135" s="41"/>
      <c r="W135" s="41"/>
      <c r="X135" s="38" t="str">
        <f t="shared" si="13"/>
        <v/>
      </c>
      <c r="Y135" s="38" t="str">
        <f t="shared" si="14"/>
        <v/>
      </c>
      <c r="Z135" s="38" t="str">
        <f t="shared" si="15"/>
        <v/>
      </c>
      <c r="AA135" s="13">
        <f t="shared" si="16"/>
        <v>0</v>
      </c>
      <c r="AB135" s="11"/>
    </row>
    <row r="136" spans="2:28" ht="15.75" x14ac:dyDescent="0.2">
      <c r="B136" s="7" t="s">
        <v>314</v>
      </c>
      <c r="C136" s="5" t="s">
        <v>314</v>
      </c>
      <c r="D136" s="5" t="s">
        <v>408</v>
      </c>
      <c r="E136" s="5" t="s">
        <v>436</v>
      </c>
      <c r="F136" s="16" t="s">
        <v>437</v>
      </c>
      <c r="G136" s="5" t="s">
        <v>438</v>
      </c>
      <c r="H136" s="9" cm="1">
        <f t="array" ref="H136">INDEX(LatestMeasureDefSheet!$AH$2:$AH$6759,MATCH(E136,LatestMeasureDefSheet!$C$2:$C$6759,0),)</f>
        <v>100</v>
      </c>
      <c r="I136" s="10" t="str" cm="1">
        <f t="array" ref="I136">INDEX(LatestMeasureDefSheet!$G$2:$G$6759,MATCH(E136,LatestMeasureDefSheet!$C$2:$C$6759,0),)</f>
        <v>Units</v>
      </c>
      <c r="J136" s="11" cm="1">
        <f t="array" ref="J136">INDEX(LatestMeasureDefSheet!$H$2:$H$6759,MATCH(E136,LatestMeasureDefSheet!$C$2:$C$6759,0),)</f>
        <v>1426</v>
      </c>
      <c r="K136" s="11" cm="1">
        <f t="array" ref="K136">INDEX(LatestMeasureDefSheet!$I$2:$I$6759,MATCH(E136,LatestMeasureDefSheet!$C$2:$C$6759,0),)</f>
        <v>0.22</v>
      </c>
      <c r="L136" s="11" cm="1">
        <f t="array" ref="L136">INDEX(LatestMeasureDefSheet!$L$2:$L$6759,MATCH(E136,LatestMeasureDefSheet!$C$2:$C$6759,0),)</f>
        <v>0</v>
      </c>
      <c r="M136" s="11" cm="1">
        <f t="array" ref="M136">INDEX(LatestMeasureDefSheet!$AJ$2:$AJ$6759,MATCH(E136,LatestMeasureDefSheet!$C$2:$C$6759,0),)</f>
        <v>15</v>
      </c>
      <c r="N136" s="12" t="str" cm="1">
        <f t="array" ref="N136">IF(INDEX(LatestMeasureDefSheet!$Q$2:$Q$6759,MATCH(E136,LatestMeasureDefSheet!$C$2:$C$6759,0),)="",INDEX(LatestMeasureDefSheet!$G$2:$G$6759,MATCH(E136,LatestMeasureDefSheet!$C$2:$C$6759,0),),INDEX(LatestMeasureDefSheet!$Q$2:$Q$6759,MATCH(E136,LatestMeasureDefSheet!$C$2:$C$6759,0),))</f>
        <v>Units</v>
      </c>
      <c r="O136" s="11" cm="1">
        <f t="array" ref="O136">INDEX(LatestMeasureDefSheet!$R$2:$R$6759,MATCH(E136,LatestMeasureDefSheet!$C$2:$C$6759,0),)</f>
        <v>0</v>
      </c>
      <c r="P136" s="11" cm="1">
        <f t="array" ref="P136">INDEX(LatestMeasureDefSheet!$S$2:$S$6759,MATCH(E136,LatestMeasureDefSheet!$C$2:$C$6759,0),)</f>
        <v>0</v>
      </c>
      <c r="Q136" s="11" cm="1">
        <f t="array" ref="Q136">INDEX(LatestMeasureDefSheet!$T$2:$T$6759,MATCH(E136,LatestMeasureDefSheet!$C$2:$C$6759,0),)</f>
        <v>0</v>
      </c>
      <c r="R136" s="11" cm="1">
        <f t="array" ref="R136">INDEX(LatestMeasureDefSheet!$U$2:$U$6759,MATCH(E136,LatestMeasureDefSheet!$C$2:$C$6759,0),)</f>
        <v>0</v>
      </c>
      <c r="S136" s="11" cm="1">
        <f t="array" ref="S136">INDEX(LatestMeasureDefSheet!$V$2:$V$6759,MATCH(E136,LatestMeasureDefSheet!$C$2:$C$6759,0),)</f>
        <v>0</v>
      </c>
      <c r="T136" s="11" t="str">
        <f t="shared" si="12"/>
        <v/>
      </c>
      <c r="U136" s="41"/>
      <c r="V136" s="41"/>
      <c r="W136" s="41"/>
      <c r="X136" s="38" t="str">
        <f t="shared" si="13"/>
        <v/>
      </c>
      <c r="Y136" s="38" t="str">
        <f t="shared" si="14"/>
        <v/>
      </c>
      <c r="Z136" s="38" t="str">
        <f t="shared" si="15"/>
        <v/>
      </c>
      <c r="AA136" s="13">
        <f t="shared" si="16"/>
        <v>0</v>
      </c>
      <c r="AB136" s="11"/>
    </row>
    <row r="137" spans="2:28" ht="15.75" x14ac:dyDescent="0.2">
      <c r="B137" s="7" t="s">
        <v>314</v>
      </c>
      <c r="C137" s="5" t="s">
        <v>314</v>
      </c>
      <c r="D137" s="5" t="s">
        <v>408</v>
      </c>
      <c r="E137" s="5" t="s">
        <v>439</v>
      </c>
      <c r="F137" s="16" t="s">
        <v>440</v>
      </c>
      <c r="G137" s="5" t="s">
        <v>441</v>
      </c>
      <c r="H137" s="9" cm="1">
        <f t="array" ref="H137">INDEX(LatestMeasureDefSheet!$AH$2:$AH$6759,MATCH(E137,LatestMeasureDefSheet!$C$2:$C$6759,0),)</f>
        <v>70</v>
      </c>
      <c r="I137" s="10" t="str" cm="1">
        <f t="array" ref="I137">INDEX(LatestMeasureDefSheet!$G$2:$G$6759,MATCH(E137,LatestMeasureDefSheet!$C$2:$C$6759,0),)</f>
        <v>Units</v>
      </c>
      <c r="J137" s="11" cm="1">
        <f t="array" ref="J137">INDEX(LatestMeasureDefSheet!$H$2:$H$6759,MATCH(E137,LatestMeasureDefSheet!$C$2:$C$6759,0),)</f>
        <v>725</v>
      </c>
      <c r="K137" s="11" cm="1">
        <f t="array" ref="K137">INDEX(LatestMeasureDefSheet!$I$2:$I$6759,MATCH(E137,LatestMeasureDefSheet!$C$2:$C$6759,0),)</f>
        <v>1.81</v>
      </c>
      <c r="L137" s="11" cm="1">
        <f t="array" ref="L137">INDEX(LatestMeasureDefSheet!$L$2:$L$6759,MATCH(E137,LatestMeasureDefSheet!$C$2:$C$6759,0),)</f>
        <v>0</v>
      </c>
      <c r="M137" s="11" cm="1">
        <f t="array" ref="M137">INDEX(LatestMeasureDefSheet!$AJ$2:$AJ$6759,MATCH(E137,LatestMeasureDefSheet!$C$2:$C$6759,0),)</f>
        <v>10</v>
      </c>
      <c r="N137" s="12" t="str" cm="1">
        <f t="array" ref="N137">IF(INDEX(LatestMeasureDefSheet!$Q$2:$Q$6759,MATCH(E137,LatestMeasureDefSheet!$C$2:$C$6759,0),)="",INDEX(LatestMeasureDefSheet!$G$2:$G$6759,MATCH(E137,LatestMeasureDefSheet!$C$2:$C$6759,0),),INDEX(LatestMeasureDefSheet!$Q$2:$Q$6759,MATCH(E137,LatestMeasureDefSheet!$C$2:$C$6759,0),))</f>
        <v>Units</v>
      </c>
      <c r="O137" s="11" cm="1">
        <f t="array" ref="O137">INDEX(LatestMeasureDefSheet!$R$2:$R$6759,MATCH(E137,LatestMeasureDefSheet!$C$2:$C$6759,0),)</f>
        <v>0</v>
      </c>
      <c r="P137" s="11" cm="1">
        <f t="array" ref="P137">INDEX(LatestMeasureDefSheet!$S$2:$S$6759,MATCH(E137,LatestMeasureDefSheet!$C$2:$C$6759,0),)</f>
        <v>0</v>
      </c>
      <c r="Q137" s="11" cm="1">
        <f t="array" ref="Q137">INDEX(LatestMeasureDefSheet!$T$2:$T$6759,MATCH(E137,LatestMeasureDefSheet!$C$2:$C$6759,0),)</f>
        <v>0</v>
      </c>
      <c r="R137" s="11" cm="1">
        <f t="array" ref="R137">INDEX(LatestMeasureDefSheet!$U$2:$U$6759,MATCH(E137,LatestMeasureDefSheet!$C$2:$C$6759,0),)</f>
        <v>0</v>
      </c>
      <c r="S137" s="11" cm="1">
        <f t="array" ref="S137">INDEX(LatestMeasureDefSheet!$V$2:$V$6759,MATCH(E137,LatestMeasureDefSheet!$C$2:$C$6759,0),)</f>
        <v>0</v>
      </c>
      <c r="T137" s="11" t="str">
        <f t="shared" si="12"/>
        <v/>
      </c>
      <c r="U137" s="41"/>
      <c r="V137" s="41"/>
      <c r="W137" s="41"/>
      <c r="X137" s="38" t="str">
        <f t="shared" si="13"/>
        <v/>
      </c>
      <c r="Y137" s="38" t="str">
        <f t="shared" si="14"/>
        <v/>
      </c>
      <c r="Z137" s="38" t="str">
        <f t="shared" si="15"/>
        <v/>
      </c>
      <c r="AA137" s="13">
        <f t="shared" si="16"/>
        <v>0</v>
      </c>
      <c r="AB137" s="11"/>
    </row>
    <row r="138" spans="2:28" ht="15.75" x14ac:dyDescent="0.2">
      <c r="B138" s="7" t="s">
        <v>314</v>
      </c>
      <c r="C138" s="5" t="s">
        <v>314</v>
      </c>
      <c r="D138" s="5" t="s">
        <v>408</v>
      </c>
      <c r="E138" s="5" t="s">
        <v>442</v>
      </c>
      <c r="F138" s="16" t="s">
        <v>443</v>
      </c>
      <c r="G138" s="5" t="s">
        <v>444</v>
      </c>
      <c r="H138" s="9" cm="1">
        <f t="array" ref="H138">INDEX(LatestMeasureDefSheet!$AH$2:$AH$6759,MATCH(E138,LatestMeasureDefSheet!$C$2:$C$6759,0),)</f>
        <v>100</v>
      </c>
      <c r="I138" s="10" t="str" cm="1">
        <f t="array" ref="I138">INDEX(LatestMeasureDefSheet!$G$2:$G$6759,MATCH(E138,LatestMeasureDefSheet!$C$2:$C$6759,0),)</f>
        <v>HP</v>
      </c>
      <c r="J138" s="11" cm="1">
        <f t="array" ref="J138">INDEX(LatestMeasureDefSheet!$H$2:$H$6759,MATCH(E138,LatestMeasureDefSheet!$C$2:$C$6759,0),)</f>
        <v>1330.4614999999999</v>
      </c>
      <c r="K138" s="11" cm="1">
        <f t="array" ref="K138">INDEX(LatestMeasureDefSheet!$I$2:$I$6759,MATCH(E138,LatestMeasureDefSheet!$C$2:$C$6759,0),)</f>
        <v>2.8771</v>
      </c>
      <c r="L138" s="11" cm="1">
        <f t="array" ref="L138">INDEX(LatestMeasureDefSheet!$L$2:$L$6759,MATCH(E138,LatestMeasureDefSheet!$C$2:$C$6759,0),)</f>
        <v>0</v>
      </c>
      <c r="M138" s="11" cm="1">
        <f t="array" ref="M138">INDEX(LatestMeasureDefSheet!$AJ$2:$AJ$6759,MATCH(E138,LatestMeasureDefSheet!$C$2:$C$6759,0),)</f>
        <v>10</v>
      </c>
      <c r="N138" s="12" t="str" cm="1">
        <f t="array" ref="N138">IF(INDEX(LatestMeasureDefSheet!$Q$2:$Q$6759,MATCH(E138,LatestMeasureDefSheet!$C$2:$C$6759,0),)="",INDEX(LatestMeasureDefSheet!$G$2:$G$6759,MATCH(E138,LatestMeasureDefSheet!$C$2:$C$6759,0),),INDEX(LatestMeasureDefSheet!$Q$2:$Q$6759,MATCH(E138,LatestMeasureDefSheet!$C$2:$C$6759,0),))</f>
        <v>HP</v>
      </c>
      <c r="O138" s="11" cm="1">
        <f t="array" ref="O138">INDEX(LatestMeasureDefSheet!$R$2:$R$6759,MATCH(E138,LatestMeasureDefSheet!$C$2:$C$6759,0),)</f>
        <v>0</v>
      </c>
      <c r="P138" s="11" cm="1">
        <f t="array" ref="P138">INDEX(LatestMeasureDefSheet!$S$2:$S$6759,MATCH(E138,LatestMeasureDefSheet!$C$2:$C$6759,0),)</f>
        <v>0</v>
      </c>
      <c r="Q138" s="11" cm="1">
        <f t="array" ref="Q138">INDEX(LatestMeasureDefSheet!$T$2:$T$6759,MATCH(E138,LatestMeasureDefSheet!$C$2:$C$6759,0),)</f>
        <v>0</v>
      </c>
      <c r="R138" s="11" cm="1">
        <f t="array" ref="R138">INDEX(LatestMeasureDefSheet!$U$2:$U$6759,MATCH(E138,LatestMeasureDefSheet!$C$2:$C$6759,0),)</f>
        <v>0</v>
      </c>
      <c r="S138" s="11" cm="1">
        <f t="array" ref="S138">INDEX(LatestMeasureDefSheet!$V$2:$V$6759,MATCH(E138,LatestMeasureDefSheet!$C$2:$C$6759,0),)</f>
        <v>0</v>
      </c>
      <c r="T138" s="11" t="str">
        <f t="shared" si="12"/>
        <v/>
      </c>
      <c r="U138" s="41"/>
      <c r="V138" s="41"/>
      <c r="W138" s="41"/>
      <c r="X138" s="38" t="str">
        <f t="shared" si="13"/>
        <v/>
      </c>
      <c r="Y138" s="38" t="str">
        <f t="shared" si="14"/>
        <v/>
      </c>
      <c r="Z138" s="38" t="str">
        <f t="shared" si="15"/>
        <v/>
      </c>
      <c r="AA138" s="13">
        <f t="shared" si="16"/>
        <v>0</v>
      </c>
      <c r="AB138" s="11"/>
    </row>
    <row r="139" spans="2:28" ht="15.75" x14ac:dyDescent="0.2">
      <c r="B139" s="7" t="s">
        <v>314</v>
      </c>
      <c r="C139" s="5" t="s">
        <v>314</v>
      </c>
      <c r="D139" s="5" t="s">
        <v>408</v>
      </c>
      <c r="E139" s="5" t="s">
        <v>445</v>
      </c>
      <c r="F139" s="16" t="s">
        <v>446</v>
      </c>
      <c r="G139" s="5" t="s">
        <v>447</v>
      </c>
      <c r="H139" s="9" cm="1">
        <f t="array" ref="H139">INDEX(LatestMeasureDefSheet!$AH$2:$AH$6759,MATCH(E139,LatestMeasureDefSheet!$C$2:$C$6759,0),)</f>
        <v>600</v>
      </c>
      <c r="I139" s="10" t="str" cm="1">
        <f t="array" ref="I139">INDEX(LatestMeasureDefSheet!$G$2:$G$6759,MATCH(E139,LatestMeasureDefSheet!$C$2:$C$6759,0),)</f>
        <v>HP</v>
      </c>
      <c r="J139" s="11" cm="1">
        <f t="array" ref="J139">INDEX(LatestMeasureDefSheet!$H$2:$H$6759,MATCH(E139,LatestMeasureDefSheet!$C$2:$C$6759,0),)</f>
        <v>5587.7</v>
      </c>
      <c r="K139" s="11" cm="1">
        <f t="array" ref="K139">INDEX(LatestMeasureDefSheet!$I$2:$I$6759,MATCH(E139,LatestMeasureDefSheet!$C$2:$C$6759,0),)</f>
        <v>0.73</v>
      </c>
      <c r="L139" s="11" cm="1">
        <f t="array" ref="L139">INDEX(LatestMeasureDefSheet!$L$2:$L$6759,MATCH(E139,LatestMeasureDefSheet!$C$2:$C$6759,0),)</f>
        <v>0</v>
      </c>
      <c r="M139" s="11" cm="1">
        <f t="array" ref="M139">INDEX(LatestMeasureDefSheet!$AJ$2:$AJ$6759,MATCH(E139,LatestMeasureDefSheet!$C$2:$C$6759,0),)</f>
        <v>15</v>
      </c>
      <c r="N139" s="12" t="str" cm="1">
        <f t="array" ref="N139">IF(INDEX(LatestMeasureDefSheet!$Q$2:$Q$6759,MATCH(E139,LatestMeasureDefSheet!$C$2:$C$6759,0),)="",INDEX(LatestMeasureDefSheet!$G$2:$G$6759,MATCH(E139,LatestMeasureDefSheet!$C$2:$C$6759,0),),INDEX(LatestMeasureDefSheet!$Q$2:$Q$6759,MATCH(E139,LatestMeasureDefSheet!$C$2:$C$6759,0),))</f>
        <v>HP</v>
      </c>
      <c r="O139" s="11" cm="1">
        <f t="array" ref="O139">INDEX(LatestMeasureDefSheet!$R$2:$R$6759,MATCH(E139,LatestMeasureDefSheet!$C$2:$C$6759,0),)</f>
        <v>0</v>
      </c>
      <c r="P139" s="11" cm="1">
        <f t="array" ref="P139">INDEX(LatestMeasureDefSheet!$S$2:$S$6759,MATCH(E139,LatestMeasureDefSheet!$C$2:$C$6759,0),)</f>
        <v>0</v>
      </c>
      <c r="Q139" s="11" cm="1">
        <f t="array" ref="Q139">INDEX(LatestMeasureDefSheet!$T$2:$T$6759,MATCH(E139,LatestMeasureDefSheet!$C$2:$C$6759,0),)</f>
        <v>0</v>
      </c>
      <c r="R139" s="11" cm="1">
        <f t="array" ref="R139">INDEX(LatestMeasureDefSheet!$U$2:$U$6759,MATCH(E139,LatestMeasureDefSheet!$C$2:$C$6759,0),)</f>
        <v>0</v>
      </c>
      <c r="S139" s="11" cm="1">
        <f t="array" ref="S139">INDEX(LatestMeasureDefSheet!$V$2:$V$6759,MATCH(E139,LatestMeasureDefSheet!$C$2:$C$6759,0),)</f>
        <v>0</v>
      </c>
      <c r="T139" s="11" t="str">
        <f t="shared" si="12"/>
        <v/>
      </c>
      <c r="U139" s="41"/>
      <c r="V139" s="41"/>
      <c r="W139" s="41"/>
      <c r="X139" s="38" t="str">
        <f t="shared" si="13"/>
        <v/>
      </c>
      <c r="Y139" s="38" t="str">
        <f t="shared" si="14"/>
        <v/>
      </c>
      <c r="Z139" s="38" t="str">
        <f t="shared" si="15"/>
        <v/>
      </c>
      <c r="AA139" s="13">
        <f t="shared" si="16"/>
        <v>0</v>
      </c>
      <c r="AB139" s="11"/>
    </row>
    <row r="140" spans="2:28" ht="15.75" x14ac:dyDescent="0.2">
      <c r="B140" s="7" t="s">
        <v>314</v>
      </c>
      <c r="C140" s="5" t="s">
        <v>314</v>
      </c>
      <c r="D140" s="5" t="s">
        <v>408</v>
      </c>
      <c r="E140" s="5" t="s">
        <v>448</v>
      </c>
      <c r="F140" s="16" t="s">
        <v>449</v>
      </c>
      <c r="G140" s="5" t="s">
        <v>450</v>
      </c>
      <c r="H140" s="9" cm="1">
        <f t="array" ref="H140">INDEX(LatestMeasureDefSheet!$AH$2:$AH$6759,MATCH(E140,LatestMeasureDefSheet!$C$2:$C$6759,0),)</f>
        <v>15</v>
      </c>
      <c r="I140" s="10" t="str" cm="1">
        <f t="array" ref="I140">INDEX(LatestMeasureDefSheet!$G$2:$G$6759,MATCH(E140,LatestMeasureDefSheet!$C$2:$C$6759,0),)</f>
        <v>Units</v>
      </c>
      <c r="J140" s="11" cm="1">
        <f t="array" ref="J140">INDEX(LatestMeasureDefSheet!$H$2:$H$6759,MATCH(E140,LatestMeasureDefSheet!$C$2:$C$6759,0),)</f>
        <v>2255</v>
      </c>
      <c r="K140" s="11" cm="1">
        <f t="array" ref="K140">INDEX(LatestMeasureDefSheet!$I$2:$I$6759,MATCH(E140,LatestMeasureDefSheet!$C$2:$C$6759,0),)</f>
        <v>0.59</v>
      </c>
      <c r="L140" s="11" cm="1">
        <f t="array" ref="L140">INDEX(LatestMeasureDefSheet!$L$2:$L$6759,MATCH(E140,LatestMeasureDefSheet!$C$2:$C$6759,0),)</f>
        <v>0</v>
      </c>
      <c r="M140" s="11" cm="1">
        <f t="array" ref="M140">INDEX(LatestMeasureDefSheet!$AJ$2:$AJ$6759,MATCH(E140,LatestMeasureDefSheet!$C$2:$C$6759,0),)</f>
        <v>15</v>
      </c>
      <c r="N140" s="12" t="str" cm="1">
        <f t="array" ref="N140">IF(INDEX(LatestMeasureDefSheet!$Q$2:$Q$6759,MATCH(E140,LatestMeasureDefSheet!$C$2:$C$6759,0),)="",INDEX(LatestMeasureDefSheet!$G$2:$G$6759,MATCH(E140,LatestMeasureDefSheet!$C$2:$C$6759,0),),INDEX(LatestMeasureDefSheet!$Q$2:$Q$6759,MATCH(E140,LatestMeasureDefSheet!$C$2:$C$6759,0),))</f>
        <v>Units</v>
      </c>
      <c r="O140" s="11" cm="1">
        <f t="array" ref="O140">INDEX(LatestMeasureDefSheet!$R$2:$R$6759,MATCH(E140,LatestMeasureDefSheet!$C$2:$C$6759,0),)</f>
        <v>0</v>
      </c>
      <c r="P140" s="11" cm="1">
        <f t="array" ref="P140">INDEX(LatestMeasureDefSheet!$S$2:$S$6759,MATCH(E140,LatestMeasureDefSheet!$C$2:$C$6759,0),)</f>
        <v>0</v>
      </c>
      <c r="Q140" s="11" cm="1">
        <f t="array" ref="Q140">INDEX(LatestMeasureDefSheet!$T$2:$T$6759,MATCH(E140,LatestMeasureDefSheet!$C$2:$C$6759,0),)</f>
        <v>0</v>
      </c>
      <c r="R140" s="11" cm="1">
        <f t="array" ref="R140">INDEX(LatestMeasureDefSheet!$U$2:$U$6759,MATCH(E140,LatestMeasureDefSheet!$C$2:$C$6759,0),)</f>
        <v>0</v>
      </c>
      <c r="S140" s="11" cm="1">
        <f t="array" ref="S140">INDEX(LatestMeasureDefSheet!$V$2:$V$6759,MATCH(E140,LatestMeasureDefSheet!$C$2:$C$6759,0),)</f>
        <v>0</v>
      </c>
      <c r="T140" s="11" t="str">
        <f t="shared" si="12"/>
        <v/>
      </c>
      <c r="U140" s="41"/>
      <c r="V140" s="41"/>
      <c r="W140" s="41"/>
      <c r="X140" s="38" t="str">
        <f t="shared" si="13"/>
        <v/>
      </c>
      <c r="Y140" s="38" t="str">
        <f t="shared" si="14"/>
        <v/>
      </c>
      <c r="Z140" s="38" t="str">
        <f t="shared" si="15"/>
        <v/>
      </c>
      <c r="AA140" s="13">
        <f t="shared" si="16"/>
        <v>0</v>
      </c>
      <c r="AB140" s="11"/>
    </row>
    <row r="141" spans="2:28" ht="15.75" x14ac:dyDescent="0.2">
      <c r="B141" s="7" t="s">
        <v>314</v>
      </c>
      <c r="C141" s="5" t="s">
        <v>314</v>
      </c>
      <c r="D141" s="5" t="s">
        <v>408</v>
      </c>
      <c r="E141" s="5" t="s">
        <v>451</v>
      </c>
      <c r="F141" s="16" t="s">
        <v>452</v>
      </c>
      <c r="G141" s="5" t="s">
        <v>453</v>
      </c>
      <c r="H141" s="9" cm="1">
        <f t="array" ref="H141">INDEX(LatestMeasureDefSheet!$AH$2:$AH$6759,MATCH(E141,LatestMeasureDefSheet!$C$2:$C$6759,0),)</f>
        <v>15</v>
      </c>
      <c r="I141" s="10" t="str" cm="1">
        <f t="array" ref="I141">INDEX(LatestMeasureDefSheet!$G$2:$G$6759,MATCH(E141,LatestMeasureDefSheet!$C$2:$C$6759,0),)</f>
        <v>Units</v>
      </c>
      <c r="J141" s="11" cm="1">
        <f t="array" ref="J141">INDEX(LatestMeasureDefSheet!$H$2:$H$6759,MATCH(E141,LatestMeasureDefSheet!$C$2:$C$6759,0),)</f>
        <v>1128</v>
      </c>
      <c r="K141" s="11" cm="1">
        <f t="array" ref="K141">INDEX(LatestMeasureDefSheet!$I$2:$I$6759,MATCH(E141,LatestMeasureDefSheet!$C$2:$C$6759,0),)</f>
        <v>0.59</v>
      </c>
      <c r="L141" s="11" cm="1">
        <f t="array" ref="L141">INDEX(LatestMeasureDefSheet!$L$2:$L$6759,MATCH(E141,LatestMeasureDefSheet!$C$2:$C$6759,0),)</f>
        <v>0</v>
      </c>
      <c r="M141" s="11" cm="1">
        <f t="array" ref="M141">INDEX(LatestMeasureDefSheet!$AJ$2:$AJ$6759,MATCH(E141,LatestMeasureDefSheet!$C$2:$C$6759,0),)</f>
        <v>15</v>
      </c>
      <c r="N141" s="12" t="str" cm="1">
        <f t="array" ref="N141">IF(INDEX(LatestMeasureDefSheet!$Q$2:$Q$6759,MATCH(E141,LatestMeasureDefSheet!$C$2:$C$6759,0),)="",INDEX(LatestMeasureDefSheet!$G$2:$G$6759,MATCH(E141,LatestMeasureDefSheet!$C$2:$C$6759,0),),INDEX(LatestMeasureDefSheet!$Q$2:$Q$6759,MATCH(E141,LatestMeasureDefSheet!$C$2:$C$6759,0),))</f>
        <v>Units</v>
      </c>
      <c r="O141" s="11" cm="1">
        <f t="array" ref="O141">INDEX(LatestMeasureDefSheet!$R$2:$R$6759,MATCH(E141,LatestMeasureDefSheet!$C$2:$C$6759,0),)</f>
        <v>0</v>
      </c>
      <c r="P141" s="11" cm="1">
        <f t="array" ref="P141">INDEX(LatestMeasureDefSheet!$S$2:$S$6759,MATCH(E141,LatestMeasureDefSheet!$C$2:$C$6759,0),)</f>
        <v>0</v>
      </c>
      <c r="Q141" s="11" cm="1">
        <f t="array" ref="Q141">INDEX(LatestMeasureDefSheet!$T$2:$T$6759,MATCH(E141,LatestMeasureDefSheet!$C$2:$C$6759,0),)</f>
        <v>0</v>
      </c>
      <c r="R141" s="11" cm="1">
        <f t="array" ref="R141">INDEX(LatestMeasureDefSheet!$U$2:$U$6759,MATCH(E141,LatestMeasureDefSheet!$C$2:$C$6759,0),)</f>
        <v>0</v>
      </c>
      <c r="S141" s="11" cm="1">
        <f t="array" ref="S141">INDEX(LatestMeasureDefSheet!$V$2:$V$6759,MATCH(E141,LatestMeasureDefSheet!$C$2:$C$6759,0),)</f>
        <v>0</v>
      </c>
      <c r="T141" s="11" t="str">
        <f t="shared" si="12"/>
        <v/>
      </c>
      <c r="U141" s="41"/>
      <c r="V141" s="41"/>
      <c r="W141" s="41"/>
      <c r="X141" s="38" t="str">
        <f t="shared" si="13"/>
        <v/>
      </c>
      <c r="Y141" s="38" t="str">
        <f t="shared" si="14"/>
        <v/>
      </c>
      <c r="Z141" s="38" t="str">
        <f t="shared" si="15"/>
        <v/>
      </c>
      <c r="AA141" s="13">
        <f t="shared" si="16"/>
        <v>0</v>
      </c>
      <c r="AB141" s="11"/>
    </row>
    <row r="142" spans="2:28" ht="15.75" x14ac:dyDescent="0.2">
      <c r="B142" s="7" t="s">
        <v>314</v>
      </c>
      <c r="C142" s="5" t="s">
        <v>314</v>
      </c>
      <c r="D142" s="5" t="s">
        <v>408</v>
      </c>
      <c r="E142" s="5" t="s">
        <v>454</v>
      </c>
      <c r="F142" s="16" t="s">
        <v>455</v>
      </c>
      <c r="G142" s="5" t="s">
        <v>456</v>
      </c>
      <c r="H142" s="9" cm="1">
        <f t="array" ref="H142">INDEX(LatestMeasureDefSheet!$AH$2:$AH$6759,MATCH(E142,LatestMeasureDefSheet!$C$2:$C$6759,0),)</f>
        <v>15</v>
      </c>
      <c r="I142" s="10" t="str" cm="1">
        <f t="array" ref="I142">INDEX(LatestMeasureDefSheet!$G$2:$G$6759,MATCH(E142,LatestMeasureDefSheet!$C$2:$C$6759,0),)</f>
        <v>Units</v>
      </c>
      <c r="J142" s="11" cm="1">
        <f t="array" ref="J142">INDEX(LatestMeasureDefSheet!$H$2:$H$6759,MATCH(E142,LatestMeasureDefSheet!$C$2:$C$6759,0),)</f>
        <v>3383</v>
      </c>
      <c r="K142" s="11" cm="1">
        <f t="array" ref="K142">INDEX(LatestMeasureDefSheet!$I$2:$I$6759,MATCH(E142,LatestMeasureDefSheet!$C$2:$C$6759,0),)</f>
        <v>0.59</v>
      </c>
      <c r="L142" s="11" cm="1">
        <f t="array" ref="L142">INDEX(LatestMeasureDefSheet!$L$2:$L$6759,MATCH(E142,LatestMeasureDefSheet!$C$2:$C$6759,0),)</f>
        <v>0</v>
      </c>
      <c r="M142" s="11" cm="1">
        <f t="array" ref="M142">INDEX(LatestMeasureDefSheet!$AJ$2:$AJ$6759,MATCH(E142,LatestMeasureDefSheet!$C$2:$C$6759,0),)</f>
        <v>15</v>
      </c>
      <c r="N142" s="12" t="str" cm="1">
        <f t="array" ref="N142">IF(INDEX(LatestMeasureDefSheet!$Q$2:$Q$6759,MATCH(E142,LatestMeasureDefSheet!$C$2:$C$6759,0),)="",INDEX(LatestMeasureDefSheet!$G$2:$G$6759,MATCH(E142,LatestMeasureDefSheet!$C$2:$C$6759,0),),INDEX(LatestMeasureDefSheet!$Q$2:$Q$6759,MATCH(E142,LatestMeasureDefSheet!$C$2:$C$6759,0),))</f>
        <v>Units</v>
      </c>
      <c r="O142" s="11" cm="1">
        <f t="array" ref="O142">INDEX(LatestMeasureDefSheet!$R$2:$R$6759,MATCH(E142,LatestMeasureDefSheet!$C$2:$C$6759,0),)</f>
        <v>0</v>
      </c>
      <c r="P142" s="11" cm="1">
        <f t="array" ref="P142">INDEX(LatestMeasureDefSheet!$S$2:$S$6759,MATCH(E142,LatestMeasureDefSheet!$C$2:$C$6759,0),)</f>
        <v>0</v>
      </c>
      <c r="Q142" s="11" cm="1">
        <f t="array" ref="Q142">INDEX(LatestMeasureDefSheet!$T$2:$T$6759,MATCH(E142,LatestMeasureDefSheet!$C$2:$C$6759,0),)</f>
        <v>0</v>
      </c>
      <c r="R142" s="11" cm="1">
        <f t="array" ref="R142">INDEX(LatestMeasureDefSheet!$U$2:$U$6759,MATCH(E142,LatestMeasureDefSheet!$C$2:$C$6759,0),)</f>
        <v>0</v>
      </c>
      <c r="S142" s="11" cm="1">
        <f t="array" ref="S142">INDEX(LatestMeasureDefSheet!$V$2:$V$6759,MATCH(E142,LatestMeasureDefSheet!$C$2:$C$6759,0),)</f>
        <v>0</v>
      </c>
      <c r="T142" s="11" t="str">
        <f t="shared" si="12"/>
        <v/>
      </c>
      <c r="U142" s="41"/>
      <c r="V142" s="41"/>
      <c r="W142" s="41"/>
      <c r="X142" s="38" t="str">
        <f t="shared" si="13"/>
        <v/>
      </c>
      <c r="Y142" s="38" t="str">
        <f t="shared" si="14"/>
        <v/>
      </c>
      <c r="Z142" s="38" t="str">
        <f t="shared" si="15"/>
        <v/>
      </c>
      <c r="AA142" s="13">
        <f t="shared" si="16"/>
        <v>0</v>
      </c>
      <c r="AB142" s="11"/>
    </row>
    <row r="143" spans="2:28" ht="15.75" x14ac:dyDescent="0.2">
      <c r="B143" s="7" t="s">
        <v>314</v>
      </c>
      <c r="C143" s="5" t="s">
        <v>314</v>
      </c>
      <c r="D143" s="5" t="s">
        <v>408</v>
      </c>
      <c r="E143" s="5" t="s">
        <v>457</v>
      </c>
      <c r="F143" s="16" t="s">
        <v>458</v>
      </c>
      <c r="G143" s="5" t="s">
        <v>459</v>
      </c>
      <c r="H143" s="9" cm="1">
        <f t="array" ref="H143">INDEX(LatestMeasureDefSheet!$AH$2:$AH$6759,MATCH(E143,LatestMeasureDefSheet!$C$2:$C$6759,0),)</f>
        <v>15</v>
      </c>
      <c r="I143" s="10" t="str" cm="1">
        <f t="array" ref="I143">INDEX(LatestMeasureDefSheet!$G$2:$G$6759,MATCH(E143,LatestMeasureDefSheet!$C$2:$C$6759,0),)</f>
        <v>Units</v>
      </c>
      <c r="J143" s="11" cm="1">
        <f t="array" ref="J143">INDEX(LatestMeasureDefSheet!$H$2:$H$6759,MATCH(E143,LatestMeasureDefSheet!$C$2:$C$6759,0),)</f>
        <v>4510</v>
      </c>
      <c r="K143" s="11" cm="1">
        <f t="array" ref="K143">INDEX(LatestMeasureDefSheet!$I$2:$I$6759,MATCH(E143,LatestMeasureDefSheet!$C$2:$C$6759,0),)</f>
        <v>0.59</v>
      </c>
      <c r="L143" s="11" cm="1">
        <f t="array" ref="L143">INDEX(LatestMeasureDefSheet!$L$2:$L$6759,MATCH(E143,LatestMeasureDefSheet!$C$2:$C$6759,0),)</f>
        <v>0</v>
      </c>
      <c r="M143" s="11" cm="1">
        <f t="array" ref="M143">INDEX(LatestMeasureDefSheet!$AJ$2:$AJ$6759,MATCH(E143,LatestMeasureDefSheet!$C$2:$C$6759,0),)</f>
        <v>15</v>
      </c>
      <c r="N143" s="12" t="str" cm="1">
        <f t="array" ref="N143">IF(INDEX(LatestMeasureDefSheet!$Q$2:$Q$6759,MATCH(E143,LatestMeasureDefSheet!$C$2:$C$6759,0),)="",INDEX(LatestMeasureDefSheet!$G$2:$G$6759,MATCH(E143,LatestMeasureDefSheet!$C$2:$C$6759,0),),INDEX(LatestMeasureDefSheet!$Q$2:$Q$6759,MATCH(E143,LatestMeasureDefSheet!$C$2:$C$6759,0),))</f>
        <v>Units</v>
      </c>
      <c r="O143" s="11" cm="1">
        <f t="array" ref="O143">INDEX(LatestMeasureDefSheet!$R$2:$R$6759,MATCH(E143,LatestMeasureDefSheet!$C$2:$C$6759,0),)</f>
        <v>0</v>
      </c>
      <c r="P143" s="11" cm="1">
        <f t="array" ref="P143">INDEX(LatestMeasureDefSheet!$S$2:$S$6759,MATCH(E143,LatestMeasureDefSheet!$C$2:$C$6759,0),)</f>
        <v>0</v>
      </c>
      <c r="Q143" s="11" cm="1">
        <f t="array" ref="Q143">INDEX(LatestMeasureDefSheet!$T$2:$T$6759,MATCH(E143,LatestMeasureDefSheet!$C$2:$C$6759,0),)</f>
        <v>0</v>
      </c>
      <c r="R143" s="11" cm="1">
        <f t="array" ref="R143">INDEX(LatestMeasureDefSheet!$U$2:$U$6759,MATCH(E143,LatestMeasureDefSheet!$C$2:$C$6759,0),)</f>
        <v>0</v>
      </c>
      <c r="S143" s="11" cm="1">
        <f t="array" ref="S143">INDEX(LatestMeasureDefSheet!$V$2:$V$6759,MATCH(E143,LatestMeasureDefSheet!$C$2:$C$6759,0),)</f>
        <v>0</v>
      </c>
      <c r="T143" s="11" t="str">
        <f t="shared" si="12"/>
        <v/>
      </c>
      <c r="U143" s="41"/>
      <c r="V143" s="41"/>
      <c r="W143" s="41"/>
      <c r="X143" s="38" t="str">
        <f t="shared" si="13"/>
        <v/>
      </c>
      <c r="Y143" s="38" t="str">
        <f t="shared" si="14"/>
        <v/>
      </c>
      <c r="Z143" s="38" t="str">
        <f t="shared" si="15"/>
        <v/>
      </c>
      <c r="AA143" s="13">
        <f t="shared" si="16"/>
        <v>0</v>
      </c>
      <c r="AB143" s="11"/>
    </row>
    <row r="144" spans="2:28" ht="15.75" x14ac:dyDescent="0.2">
      <c r="B144" s="7" t="s">
        <v>314</v>
      </c>
      <c r="C144" s="5" t="s">
        <v>314</v>
      </c>
      <c r="D144" s="5" t="s">
        <v>408</v>
      </c>
      <c r="E144" s="5" t="s">
        <v>460</v>
      </c>
      <c r="F144" s="16" t="s">
        <v>461</v>
      </c>
      <c r="G144" s="5" t="s">
        <v>462</v>
      </c>
      <c r="H144" s="9" cm="1">
        <f t="array" ref="H144">INDEX(LatestMeasureDefSheet!$AH$2:$AH$6759,MATCH(E144,LatestMeasureDefSheet!$C$2:$C$6759,0),)</f>
        <v>15</v>
      </c>
      <c r="I144" s="10" t="str" cm="1">
        <f t="array" ref="I144">INDEX(LatestMeasureDefSheet!$G$2:$G$6759,MATCH(E144,LatestMeasureDefSheet!$C$2:$C$6759,0),)</f>
        <v>Units</v>
      </c>
      <c r="J144" s="11" cm="1">
        <f t="array" ref="J144">INDEX(LatestMeasureDefSheet!$H$2:$H$6759,MATCH(E144,LatestMeasureDefSheet!$C$2:$C$6759,0),)</f>
        <v>4510</v>
      </c>
      <c r="K144" s="11" cm="1">
        <f t="array" ref="K144">INDEX(LatestMeasureDefSheet!$I$2:$I$6759,MATCH(E144,LatestMeasureDefSheet!$C$2:$C$6759,0),)</f>
        <v>2.36</v>
      </c>
      <c r="L144" s="11" cm="1">
        <f t="array" ref="L144">INDEX(LatestMeasureDefSheet!$L$2:$L$6759,MATCH(E144,LatestMeasureDefSheet!$C$2:$C$6759,0),)</f>
        <v>0</v>
      </c>
      <c r="M144" s="11" cm="1">
        <f t="array" ref="M144">INDEX(LatestMeasureDefSheet!$AJ$2:$AJ$6759,MATCH(E144,LatestMeasureDefSheet!$C$2:$C$6759,0),)</f>
        <v>15</v>
      </c>
      <c r="N144" s="12" t="str" cm="1">
        <f t="array" ref="N144">IF(INDEX(LatestMeasureDefSheet!$Q$2:$Q$6759,MATCH(E144,LatestMeasureDefSheet!$C$2:$C$6759,0),)="",INDEX(LatestMeasureDefSheet!$G$2:$G$6759,MATCH(E144,LatestMeasureDefSheet!$C$2:$C$6759,0),),INDEX(LatestMeasureDefSheet!$Q$2:$Q$6759,MATCH(E144,LatestMeasureDefSheet!$C$2:$C$6759,0),))</f>
        <v>Units</v>
      </c>
      <c r="O144" s="11" cm="1">
        <f t="array" ref="O144">INDEX(LatestMeasureDefSheet!$R$2:$R$6759,MATCH(E144,LatestMeasureDefSheet!$C$2:$C$6759,0),)</f>
        <v>0</v>
      </c>
      <c r="P144" s="11" cm="1">
        <f t="array" ref="P144">INDEX(LatestMeasureDefSheet!$S$2:$S$6759,MATCH(E144,LatestMeasureDefSheet!$C$2:$C$6759,0),)</f>
        <v>0</v>
      </c>
      <c r="Q144" s="11" cm="1">
        <f t="array" ref="Q144">INDEX(LatestMeasureDefSheet!$T$2:$T$6759,MATCH(E144,LatestMeasureDefSheet!$C$2:$C$6759,0),)</f>
        <v>0</v>
      </c>
      <c r="R144" s="11" cm="1">
        <f t="array" ref="R144">INDEX(LatestMeasureDefSheet!$U$2:$U$6759,MATCH(E144,LatestMeasureDefSheet!$C$2:$C$6759,0),)</f>
        <v>0</v>
      </c>
      <c r="S144" s="11" cm="1">
        <f t="array" ref="S144">INDEX(LatestMeasureDefSheet!$V$2:$V$6759,MATCH(E144,LatestMeasureDefSheet!$C$2:$C$6759,0),)</f>
        <v>0</v>
      </c>
      <c r="T144" s="11" t="str">
        <f t="shared" si="12"/>
        <v/>
      </c>
      <c r="U144" s="41"/>
      <c r="V144" s="41"/>
      <c r="W144" s="41"/>
      <c r="X144" s="38" t="str">
        <f t="shared" si="13"/>
        <v/>
      </c>
      <c r="Y144" s="38" t="str">
        <f t="shared" si="14"/>
        <v/>
      </c>
      <c r="Z144" s="38" t="str">
        <f t="shared" si="15"/>
        <v/>
      </c>
      <c r="AA144" s="13">
        <f t="shared" si="16"/>
        <v>0</v>
      </c>
      <c r="AB144" s="11"/>
    </row>
    <row r="145" spans="2:28" ht="15.75" x14ac:dyDescent="0.2">
      <c r="B145" s="7" t="s">
        <v>314</v>
      </c>
      <c r="C145" s="5" t="s">
        <v>314</v>
      </c>
      <c r="D145" s="5" t="s">
        <v>408</v>
      </c>
      <c r="E145" s="5" t="s">
        <v>463</v>
      </c>
      <c r="F145" s="16" t="s">
        <v>464</v>
      </c>
      <c r="G145" s="5" t="s">
        <v>465</v>
      </c>
      <c r="H145" s="9" cm="1">
        <f t="array" ref="H145">INDEX(LatestMeasureDefSheet!$AH$2:$AH$6759,MATCH(E145,LatestMeasureDefSheet!$C$2:$C$6759,0),)</f>
        <v>15</v>
      </c>
      <c r="I145" s="10" t="str" cm="1">
        <f t="array" ref="I145">INDEX(LatestMeasureDefSheet!$G$2:$G$6759,MATCH(E145,LatestMeasureDefSheet!$C$2:$C$6759,0),)</f>
        <v>Units</v>
      </c>
      <c r="J145" s="11" cm="1">
        <f t="array" ref="J145">INDEX(LatestMeasureDefSheet!$H$2:$H$6759,MATCH(E145,LatestMeasureDefSheet!$C$2:$C$6759,0),)</f>
        <v>9021</v>
      </c>
      <c r="K145" s="11" cm="1">
        <f t="array" ref="K145">INDEX(LatestMeasureDefSheet!$I$2:$I$6759,MATCH(E145,LatestMeasureDefSheet!$C$2:$C$6759,0),)</f>
        <v>2.36</v>
      </c>
      <c r="L145" s="11" cm="1">
        <f t="array" ref="L145">INDEX(LatestMeasureDefSheet!$L$2:$L$6759,MATCH(E145,LatestMeasureDefSheet!$C$2:$C$6759,0),)</f>
        <v>0</v>
      </c>
      <c r="M145" s="11" cm="1">
        <f t="array" ref="M145">INDEX(LatestMeasureDefSheet!$AJ$2:$AJ$6759,MATCH(E145,LatestMeasureDefSheet!$C$2:$C$6759,0),)</f>
        <v>15</v>
      </c>
      <c r="N145" s="12" t="str" cm="1">
        <f t="array" ref="N145">IF(INDEX(LatestMeasureDefSheet!$Q$2:$Q$6759,MATCH(E145,LatestMeasureDefSheet!$C$2:$C$6759,0),)="",INDEX(LatestMeasureDefSheet!$G$2:$G$6759,MATCH(E145,LatestMeasureDefSheet!$C$2:$C$6759,0),),INDEX(LatestMeasureDefSheet!$Q$2:$Q$6759,MATCH(E145,LatestMeasureDefSheet!$C$2:$C$6759,0),))</f>
        <v>Units</v>
      </c>
      <c r="O145" s="11" cm="1">
        <f t="array" ref="O145">INDEX(LatestMeasureDefSheet!$R$2:$R$6759,MATCH(E145,LatestMeasureDefSheet!$C$2:$C$6759,0),)</f>
        <v>0</v>
      </c>
      <c r="P145" s="11" cm="1">
        <f t="array" ref="P145">INDEX(LatestMeasureDefSheet!$S$2:$S$6759,MATCH(E145,LatestMeasureDefSheet!$C$2:$C$6759,0),)</f>
        <v>0</v>
      </c>
      <c r="Q145" s="11" cm="1">
        <f t="array" ref="Q145">INDEX(LatestMeasureDefSheet!$T$2:$T$6759,MATCH(E145,LatestMeasureDefSheet!$C$2:$C$6759,0),)</f>
        <v>0</v>
      </c>
      <c r="R145" s="11" cm="1">
        <f t="array" ref="R145">INDEX(LatestMeasureDefSheet!$U$2:$U$6759,MATCH(E145,LatestMeasureDefSheet!$C$2:$C$6759,0),)</f>
        <v>0</v>
      </c>
      <c r="S145" s="11" cm="1">
        <f t="array" ref="S145">INDEX(LatestMeasureDefSheet!$V$2:$V$6759,MATCH(E145,LatestMeasureDefSheet!$C$2:$C$6759,0),)</f>
        <v>0</v>
      </c>
      <c r="T145" s="11" t="str">
        <f t="shared" si="12"/>
        <v/>
      </c>
      <c r="U145" s="41"/>
      <c r="V145" s="41"/>
      <c r="W145" s="41"/>
      <c r="X145" s="38" t="str">
        <f t="shared" si="13"/>
        <v/>
      </c>
      <c r="Y145" s="38" t="str">
        <f t="shared" si="14"/>
        <v/>
      </c>
      <c r="Z145" s="38" t="str">
        <f t="shared" si="15"/>
        <v/>
      </c>
      <c r="AA145" s="13">
        <f t="shared" si="16"/>
        <v>0</v>
      </c>
      <c r="AB145" s="11"/>
    </row>
    <row r="146" spans="2:28" ht="15.75" x14ac:dyDescent="0.2">
      <c r="B146" s="7" t="s">
        <v>314</v>
      </c>
      <c r="C146" s="5" t="s">
        <v>314</v>
      </c>
      <c r="D146" s="5" t="s">
        <v>408</v>
      </c>
      <c r="E146" s="5" t="s">
        <v>466</v>
      </c>
      <c r="F146" s="16" t="s">
        <v>467</v>
      </c>
      <c r="G146" s="5" t="s">
        <v>468</v>
      </c>
      <c r="H146" s="9" cm="1">
        <f t="array" ref="H146">INDEX(LatestMeasureDefSheet!$AH$2:$AH$6759,MATCH(E146,LatestMeasureDefSheet!$C$2:$C$6759,0),)</f>
        <v>15</v>
      </c>
      <c r="I146" s="10" t="str" cm="1">
        <f t="array" ref="I146">INDEX(LatestMeasureDefSheet!$G$2:$G$6759,MATCH(E146,LatestMeasureDefSheet!$C$2:$C$6759,0),)</f>
        <v>Units</v>
      </c>
      <c r="J146" s="11" cm="1">
        <f t="array" ref="J146">INDEX(LatestMeasureDefSheet!$H$2:$H$6759,MATCH(E146,LatestMeasureDefSheet!$C$2:$C$6759,0),)</f>
        <v>13531</v>
      </c>
      <c r="K146" s="11" cm="1">
        <f t="array" ref="K146">INDEX(LatestMeasureDefSheet!$I$2:$I$6759,MATCH(E146,LatestMeasureDefSheet!$C$2:$C$6759,0),)</f>
        <v>2.36</v>
      </c>
      <c r="L146" s="11" cm="1">
        <f t="array" ref="L146">INDEX(LatestMeasureDefSheet!$L$2:$L$6759,MATCH(E146,LatestMeasureDefSheet!$C$2:$C$6759,0),)</f>
        <v>0</v>
      </c>
      <c r="M146" s="11" cm="1">
        <f t="array" ref="M146">INDEX(LatestMeasureDefSheet!$AJ$2:$AJ$6759,MATCH(E146,LatestMeasureDefSheet!$C$2:$C$6759,0),)</f>
        <v>15</v>
      </c>
      <c r="N146" s="12" t="str" cm="1">
        <f t="array" ref="N146">IF(INDEX(LatestMeasureDefSheet!$Q$2:$Q$6759,MATCH(E146,LatestMeasureDefSheet!$C$2:$C$6759,0),)="",INDEX(LatestMeasureDefSheet!$G$2:$G$6759,MATCH(E146,LatestMeasureDefSheet!$C$2:$C$6759,0),),INDEX(LatestMeasureDefSheet!$Q$2:$Q$6759,MATCH(E146,LatestMeasureDefSheet!$C$2:$C$6759,0),))</f>
        <v>Units</v>
      </c>
      <c r="O146" s="11" cm="1">
        <f t="array" ref="O146">INDEX(LatestMeasureDefSheet!$R$2:$R$6759,MATCH(E146,LatestMeasureDefSheet!$C$2:$C$6759,0),)</f>
        <v>0</v>
      </c>
      <c r="P146" s="11" cm="1">
        <f t="array" ref="P146">INDEX(LatestMeasureDefSheet!$S$2:$S$6759,MATCH(E146,LatestMeasureDefSheet!$C$2:$C$6759,0),)</f>
        <v>0</v>
      </c>
      <c r="Q146" s="11" cm="1">
        <f t="array" ref="Q146">INDEX(LatestMeasureDefSheet!$T$2:$T$6759,MATCH(E146,LatestMeasureDefSheet!$C$2:$C$6759,0),)</f>
        <v>0</v>
      </c>
      <c r="R146" s="11" cm="1">
        <f t="array" ref="R146">INDEX(LatestMeasureDefSheet!$U$2:$U$6759,MATCH(E146,LatestMeasureDefSheet!$C$2:$C$6759,0),)</f>
        <v>0</v>
      </c>
      <c r="S146" s="11" cm="1">
        <f t="array" ref="S146">INDEX(LatestMeasureDefSheet!$V$2:$V$6759,MATCH(E146,LatestMeasureDefSheet!$C$2:$C$6759,0),)</f>
        <v>0</v>
      </c>
      <c r="T146" s="11" t="str">
        <f t="shared" si="12"/>
        <v/>
      </c>
      <c r="U146" s="41"/>
      <c r="V146" s="41"/>
      <c r="W146" s="41"/>
      <c r="X146" s="38" t="str">
        <f t="shared" si="13"/>
        <v/>
      </c>
      <c r="Y146" s="38" t="str">
        <f t="shared" si="14"/>
        <v/>
      </c>
      <c r="Z146" s="38" t="str">
        <f t="shared" si="15"/>
        <v/>
      </c>
      <c r="AA146" s="13">
        <f t="shared" si="16"/>
        <v>0</v>
      </c>
      <c r="AB146" s="11"/>
    </row>
    <row r="147" spans="2:28" ht="15.75" x14ac:dyDescent="0.2">
      <c r="B147" s="7" t="s">
        <v>314</v>
      </c>
      <c r="C147" s="5" t="s">
        <v>314</v>
      </c>
      <c r="D147" s="5" t="s">
        <v>408</v>
      </c>
      <c r="E147" s="5" t="s">
        <v>469</v>
      </c>
      <c r="F147" s="16" t="s">
        <v>470</v>
      </c>
      <c r="G147" s="5" t="s">
        <v>471</v>
      </c>
      <c r="H147" s="9" cm="1">
        <f t="array" ref="H147">INDEX(LatestMeasureDefSheet!$AH$2:$AH$6759,MATCH(E147,LatestMeasureDefSheet!$C$2:$C$6759,0),)</f>
        <v>15</v>
      </c>
      <c r="I147" s="10" t="str" cm="1">
        <f t="array" ref="I147">INDEX(LatestMeasureDefSheet!$G$2:$G$6759,MATCH(E147,LatestMeasureDefSheet!$C$2:$C$6759,0),)</f>
        <v>Units</v>
      </c>
      <c r="J147" s="11" cm="1">
        <f t="array" ref="J147">INDEX(LatestMeasureDefSheet!$H$2:$H$6759,MATCH(E147,LatestMeasureDefSheet!$C$2:$C$6759,0),)</f>
        <v>18042</v>
      </c>
      <c r="K147" s="11" cm="1">
        <f t="array" ref="K147">INDEX(LatestMeasureDefSheet!$I$2:$I$6759,MATCH(E147,LatestMeasureDefSheet!$C$2:$C$6759,0),)</f>
        <v>2.36</v>
      </c>
      <c r="L147" s="11" cm="1">
        <f t="array" ref="L147">INDEX(LatestMeasureDefSheet!$L$2:$L$6759,MATCH(E147,LatestMeasureDefSheet!$C$2:$C$6759,0),)</f>
        <v>0</v>
      </c>
      <c r="M147" s="11" cm="1">
        <f t="array" ref="M147">INDEX(LatestMeasureDefSheet!$AJ$2:$AJ$6759,MATCH(E147,LatestMeasureDefSheet!$C$2:$C$6759,0),)</f>
        <v>15</v>
      </c>
      <c r="N147" s="12" t="str" cm="1">
        <f t="array" ref="N147">IF(INDEX(LatestMeasureDefSheet!$Q$2:$Q$6759,MATCH(E147,LatestMeasureDefSheet!$C$2:$C$6759,0),)="",INDEX(LatestMeasureDefSheet!$G$2:$G$6759,MATCH(E147,LatestMeasureDefSheet!$C$2:$C$6759,0),),INDEX(LatestMeasureDefSheet!$Q$2:$Q$6759,MATCH(E147,LatestMeasureDefSheet!$C$2:$C$6759,0),))</f>
        <v>Units</v>
      </c>
      <c r="O147" s="11" cm="1">
        <f t="array" ref="O147">INDEX(LatestMeasureDefSheet!$R$2:$R$6759,MATCH(E147,LatestMeasureDefSheet!$C$2:$C$6759,0),)</f>
        <v>0</v>
      </c>
      <c r="P147" s="11" cm="1">
        <f t="array" ref="P147">INDEX(LatestMeasureDefSheet!$S$2:$S$6759,MATCH(E147,LatestMeasureDefSheet!$C$2:$C$6759,0),)</f>
        <v>0</v>
      </c>
      <c r="Q147" s="11" cm="1">
        <f t="array" ref="Q147">INDEX(LatestMeasureDefSheet!$T$2:$T$6759,MATCH(E147,LatestMeasureDefSheet!$C$2:$C$6759,0),)</f>
        <v>0</v>
      </c>
      <c r="R147" s="11" cm="1">
        <f t="array" ref="R147">INDEX(LatestMeasureDefSheet!$U$2:$U$6759,MATCH(E147,LatestMeasureDefSheet!$C$2:$C$6759,0),)</f>
        <v>0</v>
      </c>
      <c r="S147" s="11" cm="1">
        <f t="array" ref="S147">INDEX(LatestMeasureDefSheet!$V$2:$V$6759,MATCH(E147,LatestMeasureDefSheet!$C$2:$C$6759,0),)</f>
        <v>0</v>
      </c>
      <c r="T147" s="11" t="str">
        <f t="shared" si="12"/>
        <v/>
      </c>
      <c r="U147" s="41"/>
      <c r="V147" s="41"/>
      <c r="W147" s="41"/>
      <c r="X147" s="38" t="str">
        <f t="shared" si="13"/>
        <v/>
      </c>
      <c r="Y147" s="38" t="str">
        <f t="shared" si="14"/>
        <v/>
      </c>
      <c r="Z147" s="38" t="str">
        <f t="shared" si="15"/>
        <v/>
      </c>
      <c r="AA147" s="13">
        <f t="shared" si="16"/>
        <v>0</v>
      </c>
      <c r="AB147" s="11"/>
    </row>
    <row r="148" spans="2:28" ht="15.75" x14ac:dyDescent="0.2">
      <c r="B148" s="7" t="s">
        <v>314</v>
      </c>
      <c r="C148" s="5" t="s">
        <v>314</v>
      </c>
      <c r="D148" s="5" t="s">
        <v>408</v>
      </c>
      <c r="E148" s="5" t="s">
        <v>472</v>
      </c>
      <c r="F148" s="16" t="s">
        <v>473</v>
      </c>
      <c r="G148" s="5" t="s">
        <v>474</v>
      </c>
      <c r="H148" s="9" cm="1">
        <f t="array" ref="H148">INDEX(LatestMeasureDefSheet!$AH$2:$AH$6759,MATCH(E148,LatestMeasureDefSheet!$C$2:$C$6759,0),)</f>
        <v>15</v>
      </c>
      <c r="I148" s="10" t="str" cm="1">
        <f t="array" ref="I148">INDEX(LatestMeasureDefSheet!$G$2:$G$6759,MATCH(E148,LatestMeasureDefSheet!$C$2:$C$6759,0),)</f>
        <v>Units</v>
      </c>
      <c r="J148" s="11" cm="1">
        <f t="array" ref="J148">INDEX(LatestMeasureDefSheet!$H$2:$H$6759,MATCH(E148,LatestMeasureDefSheet!$C$2:$C$6759,0),)</f>
        <v>10148</v>
      </c>
      <c r="K148" s="11" cm="1">
        <f t="array" ref="K148">INDEX(LatestMeasureDefSheet!$I$2:$I$6759,MATCH(E148,LatestMeasureDefSheet!$C$2:$C$6759,0),)</f>
        <v>5.31</v>
      </c>
      <c r="L148" s="11" cm="1">
        <f t="array" ref="L148">INDEX(LatestMeasureDefSheet!$L$2:$L$6759,MATCH(E148,LatestMeasureDefSheet!$C$2:$C$6759,0),)</f>
        <v>0</v>
      </c>
      <c r="M148" s="11" cm="1">
        <f t="array" ref="M148">INDEX(LatestMeasureDefSheet!$AJ$2:$AJ$6759,MATCH(E148,LatestMeasureDefSheet!$C$2:$C$6759,0),)</f>
        <v>15</v>
      </c>
      <c r="N148" s="12" t="str" cm="1">
        <f t="array" ref="N148">IF(INDEX(LatestMeasureDefSheet!$Q$2:$Q$6759,MATCH(E148,LatestMeasureDefSheet!$C$2:$C$6759,0),)="",INDEX(LatestMeasureDefSheet!$G$2:$G$6759,MATCH(E148,LatestMeasureDefSheet!$C$2:$C$6759,0),),INDEX(LatestMeasureDefSheet!$Q$2:$Q$6759,MATCH(E148,LatestMeasureDefSheet!$C$2:$C$6759,0),))</f>
        <v>Units</v>
      </c>
      <c r="O148" s="11" cm="1">
        <f t="array" ref="O148">INDEX(LatestMeasureDefSheet!$R$2:$R$6759,MATCH(E148,LatestMeasureDefSheet!$C$2:$C$6759,0),)</f>
        <v>0</v>
      </c>
      <c r="P148" s="11" cm="1">
        <f t="array" ref="P148">INDEX(LatestMeasureDefSheet!$S$2:$S$6759,MATCH(E148,LatestMeasureDefSheet!$C$2:$C$6759,0),)</f>
        <v>0</v>
      </c>
      <c r="Q148" s="11" cm="1">
        <f t="array" ref="Q148">INDEX(LatestMeasureDefSheet!$T$2:$T$6759,MATCH(E148,LatestMeasureDefSheet!$C$2:$C$6759,0),)</f>
        <v>0</v>
      </c>
      <c r="R148" s="11" cm="1">
        <f t="array" ref="R148">INDEX(LatestMeasureDefSheet!$U$2:$U$6759,MATCH(E148,LatestMeasureDefSheet!$C$2:$C$6759,0),)</f>
        <v>0</v>
      </c>
      <c r="S148" s="11" cm="1">
        <f t="array" ref="S148">INDEX(LatestMeasureDefSheet!$V$2:$V$6759,MATCH(E148,LatestMeasureDefSheet!$C$2:$C$6759,0),)</f>
        <v>0</v>
      </c>
      <c r="T148" s="11" t="str">
        <f t="shared" si="12"/>
        <v/>
      </c>
      <c r="U148" s="41"/>
      <c r="V148" s="41"/>
      <c r="W148" s="41"/>
      <c r="X148" s="38" t="str">
        <f t="shared" si="13"/>
        <v/>
      </c>
      <c r="Y148" s="38" t="str">
        <f t="shared" si="14"/>
        <v/>
      </c>
      <c r="Z148" s="38" t="str">
        <f t="shared" si="15"/>
        <v/>
      </c>
      <c r="AA148" s="13">
        <f t="shared" si="16"/>
        <v>0</v>
      </c>
      <c r="AB148" s="11"/>
    </row>
    <row r="149" spans="2:28" ht="15.75" x14ac:dyDescent="0.2">
      <c r="B149" s="7" t="s">
        <v>314</v>
      </c>
      <c r="C149" s="5" t="s">
        <v>314</v>
      </c>
      <c r="D149" s="5" t="s">
        <v>408</v>
      </c>
      <c r="E149" s="5" t="s">
        <v>475</v>
      </c>
      <c r="F149" s="16" t="s">
        <v>476</v>
      </c>
      <c r="G149" s="5" t="s">
        <v>477</v>
      </c>
      <c r="H149" s="9" cm="1">
        <f t="array" ref="H149">INDEX(LatestMeasureDefSheet!$AH$2:$AH$6759,MATCH(E149,LatestMeasureDefSheet!$C$2:$C$6759,0),)</f>
        <v>15</v>
      </c>
      <c r="I149" s="10" t="str" cm="1">
        <f t="array" ref="I149">INDEX(LatestMeasureDefSheet!$G$2:$G$6759,MATCH(E149,LatestMeasureDefSheet!$C$2:$C$6759,0),)</f>
        <v>Units</v>
      </c>
      <c r="J149" s="11" cm="1">
        <f t="array" ref="J149">INDEX(LatestMeasureDefSheet!$H$2:$H$6759,MATCH(E149,LatestMeasureDefSheet!$C$2:$C$6759,0),)</f>
        <v>20297</v>
      </c>
      <c r="K149" s="11" cm="1">
        <f t="array" ref="K149">INDEX(LatestMeasureDefSheet!$I$2:$I$6759,MATCH(E149,LatestMeasureDefSheet!$C$2:$C$6759,0),)</f>
        <v>5.31</v>
      </c>
      <c r="L149" s="11" cm="1">
        <f t="array" ref="L149">INDEX(LatestMeasureDefSheet!$L$2:$L$6759,MATCH(E149,LatestMeasureDefSheet!$C$2:$C$6759,0),)</f>
        <v>0</v>
      </c>
      <c r="M149" s="11" cm="1">
        <f t="array" ref="M149">INDEX(LatestMeasureDefSheet!$AJ$2:$AJ$6759,MATCH(E149,LatestMeasureDefSheet!$C$2:$C$6759,0),)</f>
        <v>15</v>
      </c>
      <c r="N149" s="12" t="str" cm="1">
        <f t="array" ref="N149">IF(INDEX(LatestMeasureDefSheet!$Q$2:$Q$6759,MATCH(E149,LatestMeasureDefSheet!$C$2:$C$6759,0),)="",INDEX(LatestMeasureDefSheet!$G$2:$G$6759,MATCH(E149,LatestMeasureDefSheet!$C$2:$C$6759,0),),INDEX(LatestMeasureDefSheet!$Q$2:$Q$6759,MATCH(E149,LatestMeasureDefSheet!$C$2:$C$6759,0),))</f>
        <v>Units</v>
      </c>
      <c r="O149" s="11" cm="1">
        <f t="array" ref="O149">INDEX(LatestMeasureDefSheet!$R$2:$R$6759,MATCH(E149,LatestMeasureDefSheet!$C$2:$C$6759,0),)</f>
        <v>0</v>
      </c>
      <c r="P149" s="11" cm="1">
        <f t="array" ref="P149">INDEX(LatestMeasureDefSheet!$S$2:$S$6759,MATCH(E149,LatestMeasureDefSheet!$C$2:$C$6759,0),)</f>
        <v>0</v>
      </c>
      <c r="Q149" s="11" cm="1">
        <f t="array" ref="Q149">INDEX(LatestMeasureDefSheet!$T$2:$T$6759,MATCH(E149,LatestMeasureDefSheet!$C$2:$C$6759,0),)</f>
        <v>0</v>
      </c>
      <c r="R149" s="11" cm="1">
        <f t="array" ref="R149">INDEX(LatestMeasureDefSheet!$U$2:$U$6759,MATCH(E149,LatestMeasureDefSheet!$C$2:$C$6759,0),)</f>
        <v>0</v>
      </c>
      <c r="S149" s="11" cm="1">
        <f t="array" ref="S149">INDEX(LatestMeasureDefSheet!$V$2:$V$6759,MATCH(E149,LatestMeasureDefSheet!$C$2:$C$6759,0),)</f>
        <v>0</v>
      </c>
      <c r="T149" s="11" t="str">
        <f t="shared" si="12"/>
        <v/>
      </c>
      <c r="U149" s="41"/>
      <c r="V149" s="41"/>
      <c r="W149" s="41"/>
      <c r="X149" s="38" t="str">
        <f t="shared" si="13"/>
        <v/>
      </c>
      <c r="Y149" s="38" t="str">
        <f t="shared" si="14"/>
        <v/>
      </c>
      <c r="Z149" s="38" t="str">
        <f t="shared" si="15"/>
        <v/>
      </c>
      <c r="AA149" s="13">
        <f t="shared" si="16"/>
        <v>0</v>
      </c>
      <c r="AB149" s="11"/>
    </row>
    <row r="150" spans="2:28" ht="15.75" x14ac:dyDescent="0.2">
      <c r="B150" s="7" t="s">
        <v>314</v>
      </c>
      <c r="C150" s="5" t="s">
        <v>314</v>
      </c>
      <c r="D150" s="5" t="s">
        <v>408</v>
      </c>
      <c r="E150" s="5" t="s">
        <v>478</v>
      </c>
      <c r="F150" s="16" t="s">
        <v>479</v>
      </c>
      <c r="G150" s="5" t="s">
        <v>480</v>
      </c>
      <c r="H150" s="9" cm="1">
        <f t="array" ref="H150">INDEX(LatestMeasureDefSheet!$AH$2:$AH$6759,MATCH(E150,LatestMeasureDefSheet!$C$2:$C$6759,0),)</f>
        <v>15</v>
      </c>
      <c r="I150" s="10" t="str" cm="1">
        <f t="array" ref="I150">INDEX(LatestMeasureDefSheet!$G$2:$G$6759,MATCH(E150,LatestMeasureDefSheet!$C$2:$C$6759,0),)</f>
        <v>Units</v>
      </c>
      <c r="J150" s="11" cm="1">
        <f t="array" ref="J150">INDEX(LatestMeasureDefSheet!$H$2:$H$6759,MATCH(E150,LatestMeasureDefSheet!$C$2:$C$6759,0),)</f>
        <v>30445</v>
      </c>
      <c r="K150" s="11" cm="1">
        <f t="array" ref="K150">INDEX(LatestMeasureDefSheet!$I$2:$I$6759,MATCH(E150,LatestMeasureDefSheet!$C$2:$C$6759,0),)</f>
        <v>5.31</v>
      </c>
      <c r="L150" s="11" cm="1">
        <f t="array" ref="L150">INDEX(LatestMeasureDefSheet!$L$2:$L$6759,MATCH(E150,LatestMeasureDefSheet!$C$2:$C$6759,0),)</f>
        <v>0</v>
      </c>
      <c r="M150" s="11" cm="1">
        <f t="array" ref="M150">INDEX(LatestMeasureDefSheet!$AJ$2:$AJ$6759,MATCH(E150,LatestMeasureDefSheet!$C$2:$C$6759,0),)</f>
        <v>15</v>
      </c>
      <c r="N150" s="12" t="str" cm="1">
        <f t="array" ref="N150">IF(INDEX(LatestMeasureDefSheet!$Q$2:$Q$6759,MATCH(E150,LatestMeasureDefSheet!$C$2:$C$6759,0),)="",INDEX(LatestMeasureDefSheet!$G$2:$G$6759,MATCH(E150,LatestMeasureDefSheet!$C$2:$C$6759,0),),INDEX(LatestMeasureDefSheet!$Q$2:$Q$6759,MATCH(E150,LatestMeasureDefSheet!$C$2:$C$6759,0),))</f>
        <v>Units</v>
      </c>
      <c r="O150" s="11" cm="1">
        <f t="array" ref="O150">INDEX(LatestMeasureDefSheet!$R$2:$R$6759,MATCH(E150,LatestMeasureDefSheet!$C$2:$C$6759,0),)</f>
        <v>0</v>
      </c>
      <c r="P150" s="11" cm="1">
        <f t="array" ref="P150">INDEX(LatestMeasureDefSheet!$S$2:$S$6759,MATCH(E150,LatestMeasureDefSheet!$C$2:$C$6759,0),)</f>
        <v>0</v>
      </c>
      <c r="Q150" s="11" cm="1">
        <f t="array" ref="Q150">INDEX(LatestMeasureDefSheet!$T$2:$T$6759,MATCH(E150,LatestMeasureDefSheet!$C$2:$C$6759,0),)</f>
        <v>0</v>
      </c>
      <c r="R150" s="11" cm="1">
        <f t="array" ref="R150">INDEX(LatestMeasureDefSheet!$U$2:$U$6759,MATCH(E150,LatestMeasureDefSheet!$C$2:$C$6759,0),)</f>
        <v>0</v>
      </c>
      <c r="S150" s="11" cm="1">
        <f t="array" ref="S150">INDEX(LatestMeasureDefSheet!$V$2:$V$6759,MATCH(E150,LatestMeasureDefSheet!$C$2:$C$6759,0),)</f>
        <v>0</v>
      </c>
      <c r="T150" s="11" t="str">
        <f t="shared" si="12"/>
        <v/>
      </c>
      <c r="U150" s="41"/>
      <c r="V150" s="41"/>
      <c r="W150" s="41"/>
      <c r="X150" s="38" t="str">
        <f t="shared" si="13"/>
        <v/>
      </c>
      <c r="Y150" s="38" t="str">
        <f t="shared" si="14"/>
        <v/>
      </c>
      <c r="Z150" s="38" t="str">
        <f t="shared" si="15"/>
        <v/>
      </c>
      <c r="AA150" s="13">
        <f t="shared" si="16"/>
        <v>0</v>
      </c>
      <c r="AB150" s="11"/>
    </row>
    <row r="151" spans="2:28" ht="15.75" x14ac:dyDescent="0.2">
      <c r="B151" s="7" t="s">
        <v>314</v>
      </c>
      <c r="C151" s="5" t="s">
        <v>314</v>
      </c>
      <c r="D151" s="5" t="s">
        <v>408</v>
      </c>
      <c r="E151" s="5" t="s">
        <v>481</v>
      </c>
      <c r="F151" s="16" t="s">
        <v>482</v>
      </c>
      <c r="G151" s="5" t="s">
        <v>483</v>
      </c>
      <c r="H151" s="9" cm="1">
        <f t="array" ref="H151">INDEX(LatestMeasureDefSheet!$AH$2:$AH$6759,MATCH(E151,LatestMeasureDefSheet!$C$2:$C$6759,0),)</f>
        <v>15</v>
      </c>
      <c r="I151" s="10" t="str" cm="1">
        <f t="array" ref="I151">INDEX(LatestMeasureDefSheet!$G$2:$G$6759,MATCH(E151,LatestMeasureDefSheet!$C$2:$C$6759,0),)</f>
        <v>Units</v>
      </c>
      <c r="J151" s="11" cm="1">
        <f t="array" ref="J151">INDEX(LatestMeasureDefSheet!$H$2:$H$6759,MATCH(E151,LatestMeasureDefSheet!$C$2:$C$6759,0),)</f>
        <v>40594</v>
      </c>
      <c r="K151" s="11" cm="1">
        <f t="array" ref="K151">INDEX(LatestMeasureDefSheet!$I$2:$I$6759,MATCH(E151,LatestMeasureDefSheet!$C$2:$C$6759,0),)</f>
        <v>5.31</v>
      </c>
      <c r="L151" s="11" cm="1">
        <f t="array" ref="L151">INDEX(LatestMeasureDefSheet!$L$2:$L$6759,MATCH(E151,LatestMeasureDefSheet!$C$2:$C$6759,0),)</f>
        <v>0</v>
      </c>
      <c r="M151" s="11" cm="1">
        <f t="array" ref="M151">INDEX(LatestMeasureDefSheet!$AJ$2:$AJ$6759,MATCH(E151,LatestMeasureDefSheet!$C$2:$C$6759,0),)</f>
        <v>15</v>
      </c>
      <c r="N151" s="12" t="str" cm="1">
        <f t="array" ref="N151">IF(INDEX(LatestMeasureDefSheet!$Q$2:$Q$6759,MATCH(E151,LatestMeasureDefSheet!$C$2:$C$6759,0),)="",INDEX(LatestMeasureDefSheet!$G$2:$G$6759,MATCH(E151,LatestMeasureDefSheet!$C$2:$C$6759,0),),INDEX(LatestMeasureDefSheet!$Q$2:$Q$6759,MATCH(E151,LatestMeasureDefSheet!$C$2:$C$6759,0),))</f>
        <v>Units</v>
      </c>
      <c r="O151" s="11" cm="1">
        <f t="array" ref="O151">INDEX(LatestMeasureDefSheet!$R$2:$R$6759,MATCH(E151,LatestMeasureDefSheet!$C$2:$C$6759,0),)</f>
        <v>0</v>
      </c>
      <c r="P151" s="11" cm="1">
        <f t="array" ref="P151">INDEX(LatestMeasureDefSheet!$S$2:$S$6759,MATCH(E151,LatestMeasureDefSheet!$C$2:$C$6759,0),)</f>
        <v>0</v>
      </c>
      <c r="Q151" s="11" cm="1">
        <f t="array" ref="Q151">INDEX(LatestMeasureDefSheet!$T$2:$T$6759,MATCH(E151,LatestMeasureDefSheet!$C$2:$C$6759,0),)</f>
        <v>0</v>
      </c>
      <c r="R151" s="11" cm="1">
        <f t="array" ref="R151">INDEX(LatestMeasureDefSheet!$U$2:$U$6759,MATCH(E151,LatestMeasureDefSheet!$C$2:$C$6759,0),)</f>
        <v>0</v>
      </c>
      <c r="S151" s="11" cm="1">
        <f t="array" ref="S151">INDEX(LatestMeasureDefSheet!$V$2:$V$6759,MATCH(E151,LatestMeasureDefSheet!$C$2:$C$6759,0),)</f>
        <v>0</v>
      </c>
      <c r="T151" s="11" t="str">
        <f t="shared" si="12"/>
        <v/>
      </c>
      <c r="U151" s="41"/>
      <c r="V151" s="41"/>
      <c r="W151" s="41"/>
      <c r="X151" s="38" t="str">
        <f t="shared" si="13"/>
        <v/>
      </c>
      <c r="Y151" s="38" t="str">
        <f t="shared" si="14"/>
        <v/>
      </c>
      <c r="Z151" s="38" t="str">
        <f t="shared" si="15"/>
        <v/>
      </c>
      <c r="AA151" s="13">
        <f t="shared" si="16"/>
        <v>0</v>
      </c>
      <c r="AB151" s="11"/>
    </row>
    <row r="152" spans="2:28" ht="15.75" x14ac:dyDescent="0.2">
      <c r="B152" s="7" t="s">
        <v>314</v>
      </c>
      <c r="C152" s="5" t="s">
        <v>314</v>
      </c>
      <c r="D152" s="5" t="s">
        <v>408</v>
      </c>
      <c r="E152" s="5" t="s">
        <v>484</v>
      </c>
      <c r="F152" s="16" t="s">
        <v>485</v>
      </c>
      <c r="G152" s="5" t="s">
        <v>486</v>
      </c>
      <c r="H152" s="9" cm="1">
        <f t="array" ref="H152">INDEX(LatestMeasureDefSheet!$AH$2:$AH$6759,MATCH(E152,LatestMeasureDefSheet!$C$2:$C$6759,0),)</f>
        <v>15</v>
      </c>
      <c r="I152" s="10" t="str" cm="1">
        <f t="array" ref="I152">INDEX(LatestMeasureDefSheet!$G$2:$G$6759,MATCH(E152,LatestMeasureDefSheet!$C$2:$C$6759,0),)</f>
        <v>Units</v>
      </c>
      <c r="J152" s="11" cm="1">
        <f t="array" ref="J152">INDEX(LatestMeasureDefSheet!$H$2:$H$6759,MATCH(E152,LatestMeasureDefSheet!$C$2:$C$6759,0),)</f>
        <v>18042</v>
      </c>
      <c r="K152" s="11" cm="1">
        <f t="array" ref="K152">INDEX(LatestMeasureDefSheet!$I$2:$I$6759,MATCH(E152,LatestMeasureDefSheet!$C$2:$C$6759,0),)</f>
        <v>9.43</v>
      </c>
      <c r="L152" s="11" cm="1">
        <f t="array" ref="L152">INDEX(LatestMeasureDefSheet!$L$2:$L$6759,MATCH(E152,LatestMeasureDefSheet!$C$2:$C$6759,0),)</f>
        <v>0</v>
      </c>
      <c r="M152" s="11" cm="1">
        <f t="array" ref="M152">INDEX(LatestMeasureDefSheet!$AJ$2:$AJ$6759,MATCH(E152,LatestMeasureDefSheet!$C$2:$C$6759,0),)</f>
        <v>15</v>
      </c>
      <c r="N152" s="12" t="str" cm="1">
        <f t="array" ref="N152">IF(INDEX(LatestMeasureDefSheet!$Q$2:$Q$6759,MATCH(E152,LatestMeasureDefSheet!$C$2:$C$6759,0),)="",INDEX(LatestMeasureDefSheet!$G$2:$G$6759,MATCH(E152,LatestMeasureDefSheet!$C$2:$C$6759,0),),INDEX(LatestMeasureDefSheet!$Q$2:$Q$6759,MATCH(E152,LatestMeasureDefSheet!$C$2:$C$6759,0),))</f>
        <v>Units</v>
      </c>
      <c r="O152" s="11" cm="1">
        <f t="array" ref="O152">INDEX(LatestMeasureDefSheet!$R$2:$R$6759,MATCH(E152,LatestMeasureDefSheet!$C$2:$C$6759,0),)</f>
        <v>0</v>
      </c>
      <c r="P152" s="11" cm="1">
        <f t="array" ref="P152">INDEX(LatestMeasureDefSheet!$S$2:$S$6759,MATCH(E152,LatestMeasureDefSheet!$C$2:$C$6759,0),)</f>
        <v>0</v>
      </c>
      <c r="Q152" s="11" cm="1">
        <f t="array" ref="Q152">INDEX(LatestMeasureDefSheet!$T$2:$T$6759,MATCH(E152,LatestMeasureDefSheet!$C$2:$C$6759,0),)</f>
        <v>0</v>
      </c>
      <c r="R152" s="11" cm="1">
        <f t="array" ref="R152">INDEX(LatestMeasureDefSheet!$U$2:$U$6759,MATCH(E152,LatestMeasureDefSheet!$C$2:$C$6759,0),)</f>
        <v>0</v>
      </c>
      <c r="S152" s="11" cm="1">
        <f t="array" ref="S152">INDEX(LatestMeasureDefSheet!$V$2:$V$6759,MATCH(E152,LatestMeasureDefSheet!$C$2:$C$6759,0),)</f>
        <v>0</v>
      </c>
      <c r="T152" s="11" t="str">
        <f t="shared" si="12"/>
        <v/>
      </c>
      <c r="U152" s="41"/>
      <c r="V152" s="41"/>
      <c r="W152" s="41"/>
      <c r="X152" s="38" t="str">
        <f t="shared" si="13"/>
        <v/>
      </c>
      <c r="Y152" s="38" t="str">
        <f t="shared" si="14"/>
        <v/>
      </c>
      <c r="Z152" s="38" t="str">
        <f t="shared" si="15"/>
        <v/>
      </c>
      <c r="AA152" s="13">
        <f t="shared" si="16"/>
        <v>0</v>
      </c>
      <c r="AB152" s="11"/>
    </row>
    <row r="153" spans="2:28" ht="15.75" x14ac:dyDescent="0.2">
      <c r="B153" s="7" t="s">
        <v>314</v>
      </c>
      <c r="C153" s="5" t="s">
        <v>314</v>
      </c>
      <c r="D153" s="5" t="s">
        <v>408</v>
      </c>
      <c r="E153" s="5" t="s">
        <v>487</v>
      </c>
      <c r="F153" s="16" t="s">
        <v>488</v>
      </c>
      <c r="G153" s="5" t="s">
        <v>489</v>
      </c>
      <c r="H153" s="9" cm="1">
        <f t="array" ref="H153">INDEX(LatestMeasureDefSheet!$AH$2:$AH$6759,MATCH(E153,LatestMeasureDefSheet!$C$2:$C$6759,0),)</f>
        <v>15</v>
      </c>
      <c r="I153" s="10" t="str" cm="1">
        <f t="array" ref="I153">INDEX(LatestMeasureDefSheet!$G$2:$G$6759,MATCH(E153,LatestMeasureDefSheet!$C$2:$C$6759,0),)</f>
        <v>Units</v>
      </c>
      <c r="J153" s="11" cm="1">
        <f t="array" ref="J153">INDEX(LatestMeasureDefSheet!$H$2:$H$6759,MATCH(E153,LatestMeasureDefSheet!$C$2:$C$6759,0),)</f>
        <v>36083</v>
      </c>
      <c r="K153" s="11" cm="1">
        <f t="array" ref="K153">INDEX(LatestMeasureDefSheet!$I$2:$I$6759,MATCH(E153,LatestMeasureDefSheet!$C$2:$C$6759,0),)</f>
        <v>9.43</v>
      </c>
      <c r="L153" s="11" cm="1">
        <f t="array" ref="L153">INDEX(LatestMeasureDefSheet!$L$2:$L$6759,MATCH(E153,LatestMeasureDefSheet!$C$2:$C$6759,0),)</f>
        <v>0</v>
      </c>
      <c r="M153" s="11" cm="1">
        <f t="array" ref="M153">INDEX(LatestMeasureDefSheet!$AJ$2:$AJ$6759,MATCH(E153,LatestMeasureDefSheet!$C$2:$C$6759,0),)</f>
        <v>15</v>
      </c>
      <c r="N153" s="12" t="str" cm="1">
        <f t="array" ref="N153">IF(INDEX(LatestMeasureDefSheet!$Q$2:$Q$6759,MATCH(E153,LatestMeasureDefSheet!$C$2:$C$6759,0),)="",INDEX(LatestMeasureDefSheet!$G$2:$G$6759,MATCH(E153,LatestMeasureDefSheet!$C$2:$C$6759,0),),INDEX(LatestMeasureDefSheet!$Q$2:$Q$6759,MATCH(E153,LatestMeasureDefSheet!$C$2:$C$6759,0),))</f>
        <v>Units</v>
      </c>
      <c r="O153" s="11" cm="1">
        <f t="array" ref="O153">INDEX(LatestMeasureDefSheet!$R$2:$R$6759,MATCH(E153,LatestMeasureDefSheet!$C$2:$C$6759,0),)</f>
        <v>0</v>
      </c>
      <c r="P153" s="11" cm="1">
        <f t="array" ref="P153">INDEX(LatestMeasureDefSheet!$S$2:$S$6759,MATCH(E153,LatestMeasureDefSheet!$C$2:$C$6759,0),)</f>
        <v>0</v>
      </c>
      <c r="Q153" s="11" cm="1">
        <f t="array" ref="Q153">INDEX(LatestMeasureDefSheet!$T$2:$T$6759,MATCH(E153,LatestMeasureDefSheet!$C$2:$C$6759,0),)</f>
        <v>0</v>
      </c>
      <c r="R153" s="11" cm="1">
        <f t="array" ref="R153">INDEX(LatestMeasureDefSheet!$U$2:$U$6759,MATCH(E153,LatestMeasureDefSheet!$C$2:$C$6759,0),)</f>
        <v>0</v>
      </c>
      <c r="S153" s="11" cm="1">
        <f t="array" ref="S153">INDEX(LatestMeasureDefSheet!$V$2:$V$6759,MATCH(E153,LatestMeasureDefSheet!$C$2:$C$6759,0),)</f>
        <v>0</v>
      </c>
      <c r="T153" s="11" t="str">
        <f t="shared" si="12"/>
        <v/>
      </c>
      <c r="U153" s="41"/>
      <c r="V153" s="41"/>
      <c r="W153" s="41"/>
      <c r="X153" s="38" t="str">
        <f t="shared" si="13"/>
        <v/>
      </c>
      <c r="Y153" s="38" t="str">
        <f t="shared" si="14"/>
        <v/>
      </c>
      <c r="Z153" s="38" t="str">
        <f t="shared" si="15"/>
        <v/>
      </c>
      <c r="AA153" s="13">
        <f t="shared" si="16"/>
        <v>0</v>
      </c>
      <c r="AB153" s="11"/>
    </row>
    <row r="154" spans="2:28" ht="15.75" x14ac:dyDescent="0.2">
      <c r="B154" s="7" t="s">
        <v>314</v>
      </c>
      <c r="C154" s="5" t="s">
        <v>314</v>
      </c>
      <c r="D154" s="5" t="s">
        <v>408</v>
      </c>
      <c r="E154" s="5" t="s">
        <v>490</v>
      </c>
      <c r="F154" s="16" t="s">
        <v>491</v>
      </c>
      <c r="G154" s="5" t="s">
        <v>492</v>
      </c>
      <c r="H154" s="9" cm="1">
        <f t="array" ref="H154">INDEX(LatestMeasureDefSheet!$AH$2:$AH$6759,MATCH(E154,LatestMeasureDefSheet!$C$2:$C$6759,0),)</f>
        <v>15</v>
      </c>
      <c r="I154" s="10" t="str" cm="1">
        <f t="array" ref="I154">INDEX(LatestMeasureDefSheet!$G$2:$G$6759,MATCH(E154,LatestMeasureDefSheet!$C$2:$C$6759,0),)</f>
        <v>Units</v>
      </c>
      <c r="J154" s="11" cm="1">
        <f t="array" ref="J154">INDEX(LatestMeasureDefSheet!$H$2:$H$6759,MATCH(E154,LatestMeasureDefSheet!$C$2:$C$6759,0),)</f>
        <v>54125</v>
      </c>
      <c r="K154" s="11" cm="1">
        <f t="array" ref="K154">INDEX(LatestMeasureDefSheet!$I$2:$I$6759,MATCH(E154,LatestMeasureDefSheet!$C$2:$C$6759,0),)</f>
        <v>9.43</v>
      </c>
      <c r="L154" s="11" cm="1">
        <f t="array" ref="L154">INDEX(LatestMeasureDefSheet!$L$2:$L$6759,MATCH(E154,LatestMeasureDefSheet!$C$2:$C$6759,0),)</f>
        <v>0</v>
      </c>
      <c r="M154" s="11" cm="1">
        <f t="array" ref="M154">INDEX(LatestMeasureDefSheet!$AJ$2:$AJ$6759,MATCH(E154,LatestMeasureDefSheet!$C$2:$C$6759,0),)</f>
        <v>15</v>
      </c>
      <c r="N154" s="12" t="str" cm="1">
        <f t="array" ref="N154">IF(INDEX(LatestMeasureDefSheet!$Q$2:$Q$6759,MATCH(E154,LatestMeasureDefSheet!$C$2:$C$6759,0),)="",INDEX(LatestMeasureDefSheet!$G$2:$G$6759,MATCH(E154,LatestMeasureDefSheet!$C$2:$C$6759,0),),INDEX(LatestMeasureDefSheet!$Q$2:$Q$6759,MATCH(E154,LatestMeasureDefSheet!$C$2:$C$6759,0),))</f>
        <v>Units</v>
      </c>
      <c r="O154" s="11" cm="1">
        <f t="array" ref="O154">INDEX(LatestMeasureDefSheet!$R$2:$R$6759,MATCH(E154,LatestMeasureDefSheet!$C$2:$C$6759,0),)</f>
        <v>0</v>
      </c>
      <c r="P154" s="11" cm="1">
        <f t="array" ref="P154">INDEX(LatestMeasureDefSheet!$S$2:$S$6759,MATCH(E154,LatestMeasureDefSheet!$C$2:$C$6759,0),)</f>
        <v>0</v>
      </c>
      <c r="Q154" s="11" cm="1">
        <f t="array" ref="Q154">INDEX(LatestMeasureDefSheet!$T$2:$T$6759,MATCH(E154,LatestMeasureDefSheet!$C$2:$C$6759,0),)</f>
        <v>0</v>
      </c>
      <c r="R154" s="11" cm="1">
        <f t="array" ref="R154">INDEX(LatestMeasureDefSheet!$U$2:$U$6759,MATCH(E154,LatestMeasureDefSheet!$C$2:$C$6759,0),)</f>
        <v>0</v>
      </c>
      <c r="S154" s="11" cm="1">
        <f t="array" ref="S154">INDEX(LatestMeasureDefSheet!$V$2:$V$6759,MATCH(E154,LatestMeasureDefSheet!$C$2:$C$6759,0),)</f>
        <v>0</v>
      </c>
      <c r="T154" s="11" t="str">
        <f t="shared" si="12"/>
        <v/>
      </c>
      <c r="U154" s="41"/>
      <c r="V154" s="41"/>
      <c r="W154" s="41"/>
      <c r="X154" s="38" t="str">
        <f t="shared" si="13"/>
        <v/>
      </c>
      <c r="Y154" s="38" t="str">
        <f t="shared" si="14"/>
        <v/>
      </c>
      <c r="Z154" s="38" t="str">
        <f t="shared" si="15"/>
        <v/>
      </c>
      <c r="AA154" s="13">
        <f t="shared" si="16"/>
        <v>0</v>
      </c>
      <c r="AB154" s="11"/>
    </row>
    <row r="155" spans="2:28" ht="15.75" x14ac:dyDescent="0.2">
      <c r="B155" s="7" t="s">
        <v>314</v>
      </c>
      <c r="C155" s="5" t="s">
        <v>314</v>
      </c>
      <c r="D155" s="5" t="s">
        <v>408</v>
      </c>
      <c r="E155" s="5" t="s">
        <v>493</v>
      </c>
      <c r="F155" s="16" t="s">
        <v>494</v>
      </c>
      <c r="G155" s="5" t="s">
        <v>495</v>
      </c>
      <c r="H155" s="9" cm="1">
        <f t="array" ref="H155">INDEX(LatestMeasureDefSheet!$AH$2:$AH$6759,MATCH(E155,LatestMeasureDefSheet!$C$2:$C$6759,0),)</f>
        <v>15</v>
      </c>
      <c r="I155" s="10" t="str" cm="1">
        <f t="array" ref="I155">INDEX(LatestMeasureDefSheet!$G$2:$G$6759,MATCH(E155,LatestMeasureDefSheet!$C$2:$C$6759,0),)</f>
        <v>Units</v>
      </c>
      <c r="J155" s="11" cm="1">
        <f t="array" ref="J155">INDEX(LatestMeasureDefSheet!$H$2:$H$6759,MATCH(E155,LatestMeasureDefSheet!$C$2:$C$6759,0),)</f>
        <v>72167</v>
      </c>
      <c r="K155" s="11" cm="1">
        <f t="array" ref="K155">INDEX(LatestMeasureDefSheet!$I$2:$I$6759,MATCH(E155,LatestMeasureDefSheet!$C$2:$C$6759,0),)</f>
        <v>9.43</v>
      </c>
      <c r="L155" s="11" cm="1">
        <f t="array" ref="L155">INDEX(LatestMeasureDefSheet!$L$2:$L$6759,MATCH(E155,LatestMeasureDefSheet!$C$2:$C$6759,0),)</f>
        <v>0</v>
      </c>
      <c r="M155" s="11" cm="1">
        <f t="array" ref="M155">INDEX(LatestMeasureDefSheet!$AJ$2:$AJ$6759,MATCH(E155,LatestMeasureDefSheet!$C$2:$C$6759,0),)</f>
        <v>15</v>
      </c>
      <c r="N155" s="12" t="str" cm="1">
        <f t="array" ref="N155">IF(INDEX(LatestMeasureDefSheet!$Q$2:$Q$6759,MATCH(E155,LatestMeasureDefSheet!$C$2:$C$6759,0),)="",INDEX(LatestMeasureDefSheet!$G$2:$G$6759,MATCH(E155,LatestMeasureDefSheet!$C$2:$C$6759,0),),INDEX(LatestMeasureDefSheet!$Q$2:$Q$6759,MATCH(E155,LatestMeasureDefSheet!$C$2:$C$6759,0),))</f>
        <v>Units</v>
      </c>
      <c r="O155" s="11" cm="1">
        <f t="array" ref="O155">INDEX(LatestMeasureDefSheet!$R$2:$R$6759,MATCH(E155,LatestMeasureDefSheet!$C$2:$C$6759,0),)</f>
        <v>0</v>
      </c>
      <c r="P155" s="11" cm="1">
        <f t="array" ref="P155">INDEX(LatestMeasureDefSheet!$S$2:$S$6759,MATCH(E155,LatestMeasureDefSheet!$C$2:$C$6759,0),)</f>
        <v>0</v>
      </c>
      <c r="Q155" s="11" cm="1">
        <f t="array" ref="Q155">INDEX(LatestMeasureDefSheet!$T$2:$T$6759,MATCH(E155,LatestMeasureDefSheet!$C$2:$C$6759,0),)</f>
        <v>0</v>
      </c>
      <c r="R155" s="11" cm="1">
        <f t="array" ref="R155">INDEX(LatestMeasureDefSheet!$U$2:$U$6759,MATCH(E155,LatestMeasureDefSheet!$C$2:$C$6759,0),)</f>
        <v>0</v>
      </c>
      <c r="S155" s="11" cm="1">
        <f t="array" ref="S155">INDEX(LatestMeasureDefSheet!$V$2:$V$6759,MATCH(E155,LatestMeasureDefSheet!$C$2:$C$6759,0),)</f>
        <v>0</v>
      </c>
      <c r="T155" s="11" t="str">
        <f t="shared" si="12"/>
        <v/>
      </c>
      <c r="U155" s="41"/>
      <c r="V155" s="41"/>
      <c r="W155" s="41"/>
      <c r="X155" s="38" t="str">
        <f t="shared" si="13"/>
        <v/>
      </c>
      <c r="Y155" s="38" t="str">
        <f t="shared" si="14"/>
        <v/>
      </c>
      <c r="Z155" s="38" t="str">
        <f t="shared" si="15"/>
        <v/>
      </c>
      <c r="AA155" s="13">
        <f t="shared" si="16"/>
        <v>0</v>
      </c>
      <c r="AB155" s="11"/>
    </row>
    <row r="156" spans="2:28" ht="15.75" x14ac:dyDescent="0.2">
      <c r="B156" s="7" t="s">
        <v>496</v>
      </c>
      <c r="C156" s="5" t="s">
        <v>497</v>
      </c>
      <c r="D156" s="5" t="s">
        <v>498</v>
      </c>
      <c r="E156" s="5" t="s">
        <v>499</v>
      </c>
      <c r="F156" s="16" t="s">
        <v>500</v>
      </c>
      <c r="G156" s="5" t="s">
        <v>501</v>
      </c>
      <c r="H156" s="9" cm="1">
        <f t="array" ref="H156">INDEX(LatestMeasureDefSheet!$AH$2:$AH$6759,MATCH(E156,LatestMeasureDefSheet!$C$2:$C$6759,0),)</f>
        <v>4</v>
      </c>
      <c r="I156" s="10" t="str" cm="1">
        <f t="array" ref="I156">INDEX(LatestMeasureDefSheet!$G$2:$G$6759,MATCH(E156,LatestMeasureDefSheet!$C$2:$C$6759,0),)</f>
        <v>Units</v>
      </c>
      <c r="J156" s="11" cm="1">
        <f t="array" ref="J156">INDEX(LatestMeasureDefSheet!$H$2:$H$6759,MATCH(E156,LatestMeasureDefSheet!$C$2:$C$6759,0),)</f>
        <v>64.13</v>
      </c>
      <c r="K156" s="11" cm="1">
        <f t="array" ref="K156">INDEX(LatestMeasureDefSheet!$I$2:$I$6759,MATCH(E156,LatestMeasureDefSheet!$C$2:$C$6759,0),)</f>
        <v>0</v>
      </c>
      <c r="L156" s="11" cm="1">
        <f t="array" ref="L156">INDEX(LatestMeasureDefSheet!$L$2:$L$6759,MATCH(E156,LatestMeasureDefSheet!$C$2:$C$6759,0),)</f>
        <v>0</v>
      </c>
      <c r="M156" s="11" cm="1">
        <f t="array" ref="M156">INDEX(LatestMeasureDefSheet!$AJ$2:$AJ$6759,MATCH(E156,LatestMeasureDefSheet!$C$2:$C$6759,0),)</f>
        <v>5</v>
      </c>
      <c r="N156" s="12" t="str" cm="1">
        <f t="array" ref="N156">IF(INDEX(LatestMeasureDefSheet!$Q$2:$Q$6759,MATCH(E156,LatestMeasureDefSheet!$C$2:$C$6759,0),)="",INDEX(LatestMeasureDefSheet!$G$2:$G$6759,MATCH(E156,LatestMeasureDefSheet!$C$2:$C$6759,0),),INDEX(LatestMeasureDefSheet!$Q$2:$Q$6759,MATCH(E156,LatestMeasureDefSheet!$C$2:$C$6759,0),))</f>
        <v>Units</v>
      </c>
      <c r="O156" s="11" cm="1">
        <f t="array" ref="O156">INDEX(LatestMeasureDefSheet!$R$2:$R$6759,MATCH(E156,LatestMeasureDefSheet!$C$2:$C$6759,0),)</f>
        <v>0</v>
      </c>
      <c r="P156" s="11" cm="1">
        <f t="array" ref="P156">INDEX(LatestMeasureDefSheet!$S$2:$S$6759,MATCH(E156,LatestMeasureDefSheet!$C$2:$C$6759,0),)</f>
        <v>0</v>
      </c>
      <c r="Q156" s="11" cm="1">
        <f t="array" ref="Q156">INDEX(LatestMeasureDefSheet!$T$2:$T$6759,MATCH(E156,LatestMeasureDefSheet!$C$2:$C$6759,0),)</f>
        <v>0</v>
      </c>
      <c r="R156" s="11" cm="1">
        <f t="array" ref="R156">INDEX(LatestMeasureDefSheet!$U$2:$U$6759,MATCH(E156,LatestMeasureDefSheet!$C$2:$C$6759,0),)</f>
        <v>0</v>
      </c>
      <c r="S156" s="11" cm="1">
        <f t="array" ref="S156">INDEX(LatestMeasureDefSheet!$V$2:$V$6759,MATCH(E156,LatestMeasureDefSheet!$C$2:$C$6759,0),)</f>
        <v>0</v>
      </c>
      <c r="T156" s="11" t="str">
        <f t="shared" si="12"/>
        <v/>
      </c>
      <c r="U156" s="41"/>
      <c r="V156" s="41"/>
      <c r="W156" s="41"/>
      <c r="X156" s="38" t="str">
        <f t="shared" si="13"/>
        <v/>
      </c>
      <c r="Y156" s="38" t="str">
        <f t="shared" si="14"/>
        <v/>
      </c>
      <c r="Z156" s="38" t="str">
        <f t="shared" si="15"/>
        <v/>
      </c>
      <c r="AA156" s="13">
        <f t="shared" si="16"/>
        <v>0</v>
      </c>
      <c r="AB156" s="11"/>
    </row>
    <row r="157" spans="2:28" ht="15.75" x14ac:dyDescent="0.2">
      <c r="B157" s="7" t="s">
        <v>496</v>
      </c>
      <c r="C157" s="5" t="s">
        <v>497</v>
      </c>
      <c r="D157" s="5" t="s">
        <v>498</v>
      </c>
      <c r="E157" s="5" t="s">
        <v>502</v>
      </c>
      <c r="F157" s="16" t="s">
        <v>503</v>
      </c>
      <c r="G157" s="5" t="s">
        <v>504</v>
      </c>
      <c r="H157" s="9" cm="1">
        <f t="array" ref="H157">INDEX(LatestMeasureDefSheet!$AH$2:$AH$6759,MATCH(E157,LatestMeasureDefSheet!$C$2:$C$6759,0),)</f>
        <v>12</v>
      </c>
      <c r="I157" s="10" t="str" cm="1">
        <f t="array" ref="I157">INDEX(LatestMeasureDefSheet!$G$2:$G$6759,MATCH(E157,LatestMeasureDefSheet!$C$2:$C$6759,0),)</f>
        <v>PCs Controlled</v>
      </c>
      <c r="J157" s="11" cm="1">
        <f t="array" ref="J157">INDEX(LatestMeasureDefSheet!$H$2:$H$6759,MATCH(E157,LatestMeasureDefSheet!$C$2:$C$6759,0),)</f>
        <v>135</v>
      </c>
      <c r="K157" s="11" cm="1">
        <f t="array" ref="K157">INDEX(LatestMeasureDefSheet!$I$2:$I$6759,MATCH(E157,LatestMeasureDefSheet!$C$2:$C$6759,0),)</f>
        <v>1.7299999999999999E-2</v>
      </c>
      <c r="L157" s="11" cm="1">
        <f t="array" ref="L157">INDEX(LatestMeasureDefSheet!$L$2:$L$6759,MATCH(E157,LatestMeasureDefSheet!$C$2:$C$6759,0),)</f>
        <v>0</v>
      </c>
      <c r="M157" s="11" cm="1">
        <f t="array" ref="M157">INDEX(LatestMeasureDefSheet!$AJ$2:$AJ$6759,MATCH(E157,LatestMeasureDefSheet!$C$2:$C$6759,0),)</f>
        <v>4</v>
      </c>
      <c r="N157" s="12" t="str" cm="1">
        <f t="array" ref="N157">IF(INDEX(LatestMeasureDefSheet!$Q$2:$Q$6759,MATCH(E157,LatestMeasureDefSheet!$C$2:$C$6759,0),)="",INDEX(LatestMeasureDefSheet!$G$2:$G$6759,MATCH(E157,LatestMeasureDefSheet!$C$2:$C$6759,0),),INDEX(LatestMeasureDefSheet!$Q$2:$Q$6759,MATCH(E157,LatestMeasureDefSheet!$C$2:$C$6759,0),))</f>
        <v>PCs Controlled</v>
      </c>
      <c r="O157" s="11" cm="1">
        <f t="array" ref="O157">INDEX(LatestMeasureDefSheet!$R$2:$R$6759,MATCH(E157,LatestMeasureDefSheet!$C$2:$C$6759,0),)</f>
        <v>0</v>
      </c>
      <c r="P157" s="11" cm="1">
        <f t="array" ref="P157">INDEX(LatestMeasureDefSheet!$S$2:$S$6759,MATCH(E157,LatestMeasureDefSheet!$C$2:$C$6759,0),)</f>
        <v>0</v>
      </c>
      <c r="Q157" s="11" cm="1">
        <f t="array" ref="Q157">INDEX(LatestMeasureDefSheet!$T$2:$T$6759,MATCH(E157,LatestMeasureDefSheet!$C$2:$C$6759,0),)</f>
        <v>0</v>
      </c>
      <c r="R157" s="11" cm="1">
        <f t="array" ref="R157">INDEX(LatestMeasureDefSheet!$U$2:$U$6759,MATCH(E157,LatestMeasureDefSheet!$C$2:$C$6759,0),)</f>
        <v>0</v>
      </c>
      <c r="S157" s="11" cm="1">
        <f t="array" ref="S157">INDEX(LatestMeasureDefSheet!$V$2:$V$6759,MATCH(E157,LatestMeasureDefSheet!$C$2:$C$6759,0),)</f>
        <v>0</v>
      </c>
      <c r="T157" s="11" t="str">
        <f t="shared" si="12"/>
        <v/>
      </c>
      <c r="U157" s="41"/>
      <c r="V157" s="41"/>
      <c r="W157" s="41"/>
      <c r="X157" s="38" t="str">
        <f t="shared" si="13"/>
        <v/>
      </c>
      <c r="Y157" s="38" t="str">
        <f t="shared" si="14"/>
        <v/>
      </c>
      <c r="Z157" s="38" t="str">
        <f t="shared" si="15"/>
        <v/>
      </c>
      <c r="AA157" s="13">
        <f t="shared" si="16"/>
        <v>0</v>
      </c>
      <c r="AB157" s="11"/>
    </row>
    <row r="158" spans="2:28" ht="15.75" x14ac:dyDescent="0.2">
      <c r="B158" s="7" t="s">
        <v>496</v>
      </c>
      <c r="C158" s="5" t="s">
        <v>497</v>
      </c>
      <c r="D158" s="5" t="s">
        <v>498</v>
      </c>
      <c r="E158" s="5" t="s">
        <v>505</v>
      </c>
      <c r="F158" s="16" t="s">
        <v>506</v>
      </c>
      <c r="G158" s="5" t="s">
        <v>507</v>
      </c>
      <c r="H158" s="9" cm="1">
        <f t="array" ref="H158">INDEX(LatestMeasureDefSheet!$AH$2:$AH$6759,MATCH(E158,LatestMeasureDefSheet!$C$2:$C$6759,0),)</f>
        <v>100</v>
      </c>
      <c r="I158" s="10" t="str" cm="1">
        <f t="array" ref="I158">INDEX(LatestMeasureDefSheet!$G$2:$G$6759,MATCH(E158,LatestMeasureDefSheet!$C$2:$C$6759,0),)</f>
        <v>Units</v>
      </c>
      <c r="J158" s="11" cm="1">
        <f t="array" ref="J158">INDEX(LatestMeasureDefSheet!$H$2:$H$6759,MATCH(E158,LatestMeasureDefSheet!$C$2:$C$6759,0),)</f>
        <v>576</v>
      </c>
      <c r="K158" s="11" cm="1">
        <f t="array" ref="K158">INDEX(LatestMeasureDefSheet!$I$2:$I$6759,MATCH(E158,LatestMeasureDefSheet!$C$2:$C$6759,0),)</f>
        <v>0</v>
      </c>
      <c r="L158" s="11" cm="1">
        <f t="array" ref="L158">INDEX(LatestMeasureDefSheet!$L$2:$L$6759,MATCH(E158,LatestMeasureDefSheet!$C$2:$C$6759,0),)</f>
        <v>0</v>
      </c>
      <c r="M158" s="11" cm="1">
        <f t="array" ref="M158">INDEX(LatestMeasureDefSheet!$AJ$2:$AJ$6759,MATCH(E158,LatestMeasureDefSheet!$C$2:$C$6759,0),)</f>
        <v>5</v>
      </c>
      <c r="N158" s="12" t="str" cm="1">
        <f t="array" ref="N158">IF(INDEX(LatestMeasureDefSheet!$Q$2:$Q$6759,MATCH(E158,LatestMeasureDefSheet!$C$2:$C$6759,0),)="",INDEX(LatestMeasureDefSheet!$G$2:$G$6759,MATCH(E158,LatestMeasureDefSheet!$C$2:$C$6759,0),),INDEX(LatestMeasureDefSheet!$Q$2:$Q$6759,MATCH(E158,LatestMeasureDefSheet!$C$2:$C$6759,0),))</f>
        <v>Units</v>
      </c>
      <c r="O158" s="11" cm="1">
        <f t="array" ref="O158">INDEX(LatestMeasureDefSheet!$R$2:$R$6759,MATCH(E158,LatestMeasureDefSheet!$C$2:$C$6759,0),)</f>
        <v>0</v>
      </c>
      <c r="P158" s="11" cm="1">
        <f t="array" ref="P158">INDEX(LatestMeasureDefSheet!$S$2:$S$6759,MATCH(E158,LatestMeasureDefSheet!$C$2:$C$6759,0),)</f>
        <v>0</v>
      </c>
      <c r="Q158" s="11" cm="1">
        <f t="array" ref="Q158">INDEX(LatestMeasureDefSheet!$T$2:$T$6759,MATCH(E158,LatestMeasureDefSheet!$C$2:$C$6759,0),)</f>
        <v>0</v>
      </c>
      <c r="R158" s="11" cm="1">
        <f t="array" ref="R158">INDEX(LatestMeasureDefSheet!$U$2:$U$6759,MATCH(E158,LatestMeasureDefSheet!$C$2:$C$6759,0),)</f>
        <v>0</v>
      </c>
      <c r="S158" s="11" cm="1">
        <f t="array" ref="S158">INDEX(LatestMeasureDefSheet!$V$2:$V$6759,MATCH(E158,LatestMeasureDefSheet!$C$2:$C$6759,0),)</f>
        <v>0</v>
      </c>
      <c r="T158" s="11" t="str">
        <f t="shared" si="12"/>
        <v/>
      </c>
      <c r="U158" s="41"/>
      <c r="V158" s="41"/>
      <c r="W158" s="41"/>
      <c r="X158" s="38" t="str">
        <f t="shared" si="13"/>
        <v/>
      </c>
      <c r="Y158" s="38" t="str">
        <f t="shared" si="14"/>
        <v/>
      </c>
      <c r="Z158" s="38" t="str">
        <f t="shared" si="15"/>
        <v/>
      </c>
      <c r="AA158" s="13">
        <f t="shared" si="16"/>
        <v>0</v>
      </c>
      <c r="AB158" s="11"/>
    </row>
    <row r="159" spans="2:28" ht="15.75" x14ac:dyDescent="0.2">
      <c r="B159" s="7" t="s">
        <v>496</v>
      </c>
      <c r="C159" s="5" t="s">
        <v>497</v>
      </c>
      <c r="D159" s="5" t="s">
        <v>498</v>
      </c>
      <c r="E159" s="5" t="s">
        <v>508</v>
      </c>
      <c r="F159" s="16" t="s">
        <v>509</v>
      </c>
      <c r="G159" s="5" t="s">
        <v>510</v>
      </c>
      <c r="H159" s="9" cm="1">
        <f t="array" ref="H159">INDEX(LatestMeasureDefSheet!$AH$2:$AH$6759,MATCH(E159,LatestMeasureDefSheet!$C$2:$C$6759,0),)</f>
        <v>65</v>
      </c>
      <c r="I159" s="10" t="str" cm="1">
        <f t="array" ref="I159">INDEX(LatestMeasureDefSheet!$G$2:$G$6759,MATCH(E159,LatestMeasureDefSheet!$C$2:$C$6759,0),)</f>
        <v>Units</v>
      </c>
      <c r="J159" s="11" cm="1">
        <f t="array" ref="J159">INDEX(LatestMeasureDefSheet!$H$2:$H$6759,MATCH(E159,LatestMeasureDefSheet!$C$2:$C$6759,0),)</f>
        <v>800</v>
      </c>
      <c r="K159" s="11" cm="1">
        <f t="array" ref="K159">INDEX(LatestMeasureDefSheet!$I$2:$I$6759,MATCH(E159,LatestMeasureDefSheet!$C$2:$C$6759,0),)</f>
        <v>4.2000000000000003E-2</v>
      </c>
      <c r="L159" s="11" cm="1">
        <f t="array" ref="L159">INDEX(LatestMeasureDefSheet!$L$2:$L$6759,MATCH(E159,LatestMeasureDefSheet!$C$2:$C$6759,0),)</f>
        <v>0</v>
      </c>
      <c r="M159" s="11" cm="1">
        <f t="array" ref="M159">INDEX(LatestMeasureDefSheet!$AJ$2:$AJ$6759,MATCH(E159,LatestMeasureDefSheet!$C$2:$C$6759,0),)</f>
        <v>10</v>
      </c>
      <c r="N159" s="12" t="str" cm="1">
        <f t="array" ref="N159">IF(INDEX(LatestMeasureDefSheet!$Q$2:$Q$6759,MATCH(E159,LatestMeasureDefSheet!$C$2:$C$6759,0),)="",INDEX(LatestMeasureDefSheet!$G$2:$G$6759,MATCH(E159,LatestMeasureDefSheet!$C$2:$C$6759,0),),INDEX(LatestMeasureDefSheet!$Q$2:$Q$6759,MATCH(E159,LatestMeasureDefSheet!$C$2:$C$6759,0),))</f>
        <v>Units</v>
      </c>
      <c r="O159" s="11" cm="1">
        <f t="array" ref="O159">INDEX(LatestMeasureDefSheet!$R$2:$R$6759,MATCH(E159,LatestMeasureDefSheet!$C$2:$C$6759,0),)</f>
        <v>0</v>
      </c>
      <c r="P159" s="11" cm="1">
        <f t="array" ref="P159">INDEX(LatestMeasureDefSheet!$S$2:$S$6759,MATCH(E159,LatestMeasureDefSheet!$C$2:$C$6759,0),)</f>
        <v>0</v>
      </c>
      <c r="Q159" s="11" cm="1">
        <f t="array" ref="Q159">INDEX(LatestMeasureDefSheet!$T$2:$T$6759,MATCH(E159,LatestMeasureDefSheet!$C$2:$C$6759,0),)</f>
        <v>0</v>
      </c>
      <c r="R159" s="11" cm="1">
        <f t="array" ref="R159">INDEX(LatestMeasureDefSheet!$U$2:$U$6759,MATCH(E159,LatestMeasureDefSheet!$C$2:$C$6759,0),)</f>
        <v>0</v>
      </c>
      <c r="S159" s="11" cm="1">
        <f t="array" ref="S159">INDEX(LatestMeasureDefSheet!$V$2:$V$6759,MATCH(E159,LatestMeasureDefSheet!$C$2:$C$6759,0),)</f>
        <v>0</v>
      </c>
      <c r="T159" s="11" t="str">
        <f t="shared" si="12"/>
        <v/>
      </c>
      <c r="U159" s="41"/>
      <c r="V159" s="41"/>
      <c r="W159" s="41"/>
      <c r="X159" s="38" t="str">
        <f t="shared" si="13"/>
        <v/>
      </c>
      <c r="Y159" s="38" t="str">
        <f t="shared" si="14"/>
        <v/>
      </c>
      <c r="Z159" s="38" t="str">
        <f t="shared" si="15"/>
        <v/>
      </c>
      <c r="AA159" s="13">
        <f t="shared" si="16"/>
        <v>0</v>
      </c>
      <c r="AB159" s="11"/>
    </row>
    <row r="160" spans="2:28" ht="15.75" x14ac:dyDescent="0.2">
      <c r="B160" s="7" t="s">
        <v>496</v>
      </c>
      <c r="C160" s="5" t="s">
        <v>497</v>
      </c>
      <c r="D160" s="5" t="s">
        <v>498</v>
      </c>
      <c r="E160" s="5" t="s">
        <v>511</v>
      </c>
      <c r="F160" s="16" t="s">
        <v>512</v>
      </c>
      <c r="G160" s="5" t="s">
        <v>513</v>
      </c>
      <c r="H160" s="9" cm="1">
        <f t="array" ref="H160">INDEX(LatestMeasureDefSheet!$AH$2:$AH$6759,MATCH(E160,LatestMeasureDefSheet!$C$2:$C$6759,0),)</f>
        <v>50</v>
      </c>
      <c r="I160" s="10" t="str" cm="1">
        <f t="array" ref="I160">INDEX(LatestMeasureDefSheet!$G$2:$G$6759,MATCH(E160,LatestMeasureDefSheet!$C$2:$C$6759,0),)</f>
        <v>Units</v>
      </c>
      <c r="J160" s="11" cm="1">
        <f t="array" ref="J160">INDEX(LatestMeasureDefSheet!$H$2:$H$6759,MATCH(E160,LatestMeasureDefSheet!$C$2:$C$6759,0),)</f>
        <v>605</v>
      </c>
      <c r="K160" s="11" cm="1">
        <f t="array" ref="K160">INDEX(LatestMeasureDefSheet!$I$2:$I$6759,MATCH(E160,LatestMeasureDefSheet!$C$2:$C$6759,0),)</f>
        <v>0</v>
      </c>
      <c r="L160" s="11" cm="1">
        <f t="array" ref="L160">INDEX(LatestMeasureDefSheet!$L$2:$L$6759,MATCH(E160,LatestMeasureDefSheet!$C$2:$C$6759,0),)</f>
        <v>0</v>
      </c>
      <c r="M160" s="11" cm="1">
        <f t="array" ref="M160">INDEX(LatestMeasureDefSheet!$AJ$2:$AJ$6759,MATCH(E160,LatestMeasureDefSheet!$C$2:$C$6759,0),)</f>
        <v>5</v>
      </c>
      <c r="N160" s="12" t="str" cm="1">
        <f t="array" ref="N160">IF(INDEX(LatestMeasureDefSheet!$Q$2:$Q$6759,MATCH(E160,LatestMeasureDefSheet!$C$2:$C$6759,0),)="",INDEX(LatestMeasureDefSheet!$G$2:$G$6759,MATCH(E160,LatestMeasureDefSheet!$C$2:$C$6759,0),),INDEX(LatestMeasureDefSheet!$Q$2:$Q$6759,MATCH(E160,LatestMeasureDefSheet!$C$2:$C$6759,0),))</f>
        <v>Units</v>
      </c>
      <c r="O160" s="11" cm="1">
        <f t="array" ref="O160">INDEX(LatestMeasureDefSheet!$R$2:$R$6759,MATCH(E160,LatestMeasureDefSheet!$C$2:$C$6759,0),)</f>
        <v>0</v>
      </c>
      <c r="P160" s="11" cm="1">
        <f t="array" ref="P160">INDEX(LatestMeasureDefSheet!$S$2:$S$6759,MATCH(E160,LatestMeasureDefSheet!$C$2:$C$6759,0),)</f>
        <v>0</v>
      </c>
      <c r="Q160" s="11" cm="1">
        <f t="array" ref="Q160">INDEX(LatestMeasureDefSheet!$T$2:$T$6759,MATCH(E160,LatestMeasureDefSheet!$C$2:$C$6759,0),)</f>
        <v>0</v>
      </c>
      <c r="R160" s="11" cm="1">
        <f t="array" ref="R160">INDEX(LatestMeasureDefSheet!$U$2:$U$6759,MATCH(E160,LatestMeasureDefSheet!$C$2:$C$6759,0),)</f>
        <v>0</v>
      </c>
      <c r="S160" s="11" cm="1">
        <f t="array" ref="S160">INDEX(LatestMeasureDefSheet!$V$2:$V$6759,MATCH(E160,LatestMeasureDefSheet!$C$2:$C$6759,0),)</f>
        <v>0</v>
      </c>
      <c r="T160" s="11" t="str">
        <f t="shared" si="12"/>
        <v/>
      </c>
      <c r="U160" s="41"/>
      <c r="V160" s="41"/>
      <c r="W160" s="41"/>
      <c r="X160" s="38" t="str">
        <f t="shared" si="13"/>
        <v/>
      </c>
      <c r="Y160" s="38" t="str">
        <f t="shared" si="14"/>
        <v/>
      </c>
      <c r="Z160" s="38" t="str">
        <f t="shared" si="15"/>
        <v/>
      </c>
      <c r="AA160" s="13">
        <f t="shared" si="16"/>
        <v>0</v>
      </c>
      <c r="AB160" s="11"/>
    </row>
    <row r="161" spans="2:28" ht="15.75" x14ac:dyDescent="0.2">
      <c r="B161" s="7" t="s">
        <v>496</v>
      </c>
      <c r="C161" s="5" t="s">
        <v>497</v>
      </c>
      <c r="D161" s="5" t="s">
        <v>498</v>
      </c>
      <c r="E161" s="5" t="s">
        <v>514</v>
      </c>
      <c r="F161" s="16" t="s">
        <v>515</v>
      </c>
      <c r="G161" s="5" t="s">
        <v>516</v>
      </c>
      <c r="H161" s="9" cm="1">
        <f t="array" ref="H161">INDEX(LatestMeasureDefSheet!$AH$2:$AH$6759,MATCH(E161,LatestMeasureDefSheet!$C$2:$C$6759,0),)</f>
        <v>25</v>
      </c>
      <c r="I161" s="10" t="str" cm="1">
        <f t="array" ref="I161">INDEX(LatestMeasureDefSheet!$G$2:$G$6759,MATCH(E161,LatestMeasureDefSheet!$C$2:$C$6759,0),)</f>
        <v>Units</v>
      </c>
      <c r="J161" s="11" cm="1">
        <f t="array" ref="J161">INDEX(LatestMeasureDefSheet!$H$2:$H$6759,MATCH(E161,LatestMeasureDefSheet!$C$2:$C$6759,0),)</f>
        <v>342.5</v>
      </c>
      <c r="K161" s="11" cm="1">
        <f t="array" ref="K161">INDEX(LatestMeasureDefSheet!$I$2:$I$6759,MATCH(E161,LatestMeasureDefSheet!$C$2:$C$6759,0),)</f>
        <v>0</v>
      </c>
      <c r="L161" s="11" cm="1">
        <f t="array" ref="L161">INDEX(LatestMeasureDefSheet!$L$2:$L$6759,MATCH(E161,LatestMeasureDefSheet!$C$2:$C$6759,0),)</f>
        <v>0</v>
      </c>
      <c r="M161" s="11" cm="1">
        <f t="array" ref="M161">INDEX(LatestMeasureDefSheet!$AJ$2:$AJ$6759,MATCH(E161,LatestMeasureDefSheet!$C$2:$C$6759,0),)</f>
        <v>5</v>
      </c>
      <c r="N161" s="12" t="str" cm="1">
        <f t="array" ref="N161">IF(INDEX(LatestMeasureDefSheet!$Q$2:$Q$6759,MATCH(E161,LatestMeasureDefSheet!$C$2:$C$6759,0),)="",INDEX(LatestMeasureDefSheet!$G$2:$G$6759,MATCH(E161,LatestMeasureDefSheet!$C$2:$C$6759,0),),INDEX(LatestMeasureDefSheet!$Q$2:$Q$6759,MATCH(E161,LatestMeasureDefSheet!$C$2:$C$6759,0),))</f>
        <v>Units</v>
      </c>
      <c r="O161" s="11" cm="1">
        <f t="array" ref="O161">INDEX(LatestMeasureDefSheet!$R$2:$R$6759,MATCH(E161,LatestMeasureDefSheet!$C$2:$C$6759,0),)</f>
        <v>0</v>
      </c>
      <c r="P161" s="11" cm="1">
        <f t="array" ref="P161">INDEX(LatestMeasureDefSheet!$S$2:$S$6759,MATCH(E161,LatestMeasureDefSheet!$C$2:$C$6759,0),)</f>
        <v>0</v>
      </c>
      <c r="Q161" s="11" cm="1">
        <f t="array" ref="Q161">INDEX(LatestMeasureDefSheet!$T$2:$T$6759,MATCH(E161,LatestMeasureDefSheet!$C$2:$C$6759,0),)</f>
        <v>0</v>
      </c>
      <c r="R161" s="11" cm="1">
        <f t="array" ref="R161">INDEX(LatestMeasureDefSheet!$U$2:$U$6759,MATCH(E161,LatestMeasureDefSheet!$C$2:$C$6759,0),)</f>
        <v>0</v>
      </c>
      <c r="S161" s="11" cm="1">
        <f t="array" ref="S161">INDEX(LatestMeasureDefSheet!$V$2:$V$6759,MATCH(E161,LatestMeasureDefSheet!$C$2:$C$6759,0),)</f>
        <v>0</v>
      </c>
      <c r="T161" s="11" t="str">
        <f t="shared" si="12"/>
        <v/>
      </c>
      <c r="U161" s="41"/>
      <c r="V161" s="41"/>
      <c r="W161" s="41"/>
      <c r="X161" s="38" t="str">
        <f t="shared" si="13"/>
        <v/>
      </c>
      <c r="Y161" s="38" t="str">
        <f t="shared" si="14"/>
        <v/>
      </c>
      <c r="Z161" s="38" t="str">
        <f t="shared" si="15"/>
        <v/>
      </c>
      <c r="AA161" s="13">
        <f t="shared" si="16"/>
        <v>0</v>
      </c>
      <c r="AB161" s="11"/>
    </row>
    <row r="162" spans="2:28" ht="15.75" x14ac:dyDescent="0.2">
      <c r="B162" s="7" t="s">
        <v>517</v>
      </c>
      <c r="C162" s="5" t="s">
        <v>497</v>
      </c>
      <c r="D162" s="5" t="s">
        <v>518</v>
      </c>
      <c r="E162" s="5" t="s">
        <v>519</v>
      </c>
      <c r="F162" s="16" t="s">
        <v>520</v>
      </c>
      <c r="G162" s="5" t="s">
        <v>521</v>
      </c>
      <c r="H162" s="9" cm="1">
        <f t="array" ref="H162">INDEX(LatestMeasureDefSheet!$AH$2:$AH$6759,MATCH(E162,LatestMeasureDefSheet!$C$2:$C$6759,0),)</f>
        <v>100</v>
      </c>
      <c r="I162" s="10" t="str" cm="1">
        <f t="array" ref="I162">INDEX(LatestMeasureDefSheet!$G$2:$G$6759,MATCH(E162,LatestMeasureDefSheet!$C$2:$C$6759,0),)</f>
        <v>Units</v>
      </c>
      <c r="J162" s="11" cm="1">
        <f t="array" ref="J162">INDEX(LatestMeasureDefSheet!$H$2:$H$6759,MATCH(E162,LatestMeasureDefSheet!$C$2:$C$6759,0),)</f>
        <v>965</v>
      </c>
      <c r="K162" s="11" cm="1">
        <f t="array" ref="K162">INDEX(LatestMeasureDefSheet!$I$2:$I$6759,MATCH(E162,LatestMeasureDefSheet!$C$2:$C$6759,0),)</f>
        <v>7.7100000000000002E-2</v>
      </c>
      <c r="L162" s="11" cm="1">
        <f t="array" ref="L162">INDEX(LatestMeasureDefSheet!$L$2:$L$6759,MATCH(E162,LatestMeasureDefSheet!$C$2:$C$6759,0),)</f>
        <v>0</v>
      </c>
      <c r="M162" s="11" cm="1">
        <f t="array" ref="M162">INDEX(LatestMeasureDefSheet!$AJ$2:$AJ$6759,MATCH(E162,LatestMeasureDefSheet!$C$2:$C$6759,0),)</f>
        <v>10</v>
      </c>
      <c r="N162" s="12" t="str" cm="1">
        <f t="array" ref="N162">IF(INDEX(LatestMeasureDefSheet!$Q$2:$Q$6759,MATCH(E162,LatestMeasureDefSheet!$C$2:$C$6759,0),)="",INDEX(LatestMeasureDefSheet!$G$2:$G$6759,MATCH(E162,LatestMeasureDefSheet!$C$2:$C$6759,0),),INDEX(LatestMeasureDefSheet!$Q$2:$Q$6759,MATCH(E162,LatestMeasureDefSheet!$C$2:$C$6759,0),))</f>
        <v>Units</v>
      </c>
      <c r="O162" s="11" cm="1">
        <f t="array" ref="O162">INDEX(LatestMeasureDefSheet!$R$2:$R$6759,MATCH(E162,LatestMeasureDefSheet!$C$2:$C$6759,0),)</f>
        <v>0</v>
      </c>
      <c r="P162" s="11" cm="1">
        <f t="array" ref="P162">INDEX(LatestMeasureDefSheet!$S$2:$S$6759,MATCH(E162,LatestMeasureDefSheet!$C$2:$C$6759,0),)</f>
        <v>0</v>
      </c>
      <c r="Q162" s="11" cm="1">
        <f t="array" ref="Q162">INDEX(LatestMeasureDefSheet!$T$2:$T$6759,MATCH(E162,LatestMeasureDefSheet!$C$2:$C$6759,0),)</f>
        <v>0</v>
      </c>
      <c r="R162" s="11" cm="1">
        <f t="array" ref="R162">INDEX(LatestMeasureDefSheet!$U$2:$U$6759,MATCH(E162,LatestMeasureDefSheet!$C$2:$C$6759,0),)</f>
        <v>0</v>
      </c>
      <c r="S162" s="11" cm="1">
        <f t="array" ref="S162">INDEX(LatestMeasureDefSheet!$V$2:$V$6759,MATCH(E162,LatestMeasureDefSheet!$C$2:$C$6759,0),)</f>
        <v>0</v>
      </c>
      <c r="T162" s="11" t="str">
        <f t="shared" si="12"/>
        <v/>
      </c>
      <c r="U162" s="41"/>
      <c r="V162" s="41"/>
      <c r="W162" s="41"/>
      <c r="X162" s="38" t="str">
        <f t="shared" si="13"/>
        <v/>
      </c>
      <c r="Y162" s="38" t="str">
        <f t="shared" si="14"/>
        <v/>
      </c>
      <c r="Z162" s="38" t="str">
        <f t="shared" si="15"/>
        <v/>
      </c>
      <c r="AA162" s="13">
        <f t="shared" si="16"/>
        <v>0</v>
      </c>
      <c r="AB162" s="11"/>
    </row>
    <row r="163" spans="2:28" ht="15.75" x14ac:dyDescent="0.2">
      <c r="B163" s="7" t="s">
        <v>239</v>
      </c>
      <c r="C163" s="5" t="s">
        <v>497</v>
      </c>
      <c r="D163" s="5" t="s">
        <v>518</v>
      </c>
      <c r="E163" s="5" t="s">
        <v>522</v>
      </c>
      <c r="F163" s="16" t="s">
        <v>523</v>
      </c>
      <c r="G163" s="5" t="s">
        <v>524</v>
      </c>
      <c r="H163" s="9" cm="1">
        <f t="array" ref="H163">INDEX(LatestMeasureDefSheet!$AH$2:$AH$6759,MATCH(E163,LatestMeasureDefSheet!$C$2:$C$6759,0),)</f>
        <v>5</v>
      </c>
      <c r="I163" s="10" t="str" cm="1">
        <f t="array" ref="I163">INDEX(LatestMeasureDefSheet!$G$2:$G$6759,MATCH(E163,LatestMeasureDefSheet!$C$2:$C$6759,0),)</f>
        <v>HP</v>
      </c>
      <c r="J163" s="11" cm="1">
        <f t="array" ref="J163">INDEX(LatestMeasureDefSheet!$H$2:$H$6759,MATCH(E163,LatestMeasureDefSheet!$C$2:$C$6759,0),)</f>
        <v>72</v>
      </c>
      <c r="K163" s="11" cm="1">
        <f t="array" ref="K163">INDEX(LatestMeasureDefSheet!$I$2:$I$6759,MATCH(E163,LatestMeasureDefSheet!$C$2:$C$6759,0),)</f>
        <v>3.9199999999999999E-2</v>
      </c>
      <c r="L163" s="11" cm="1">
        <f t="array" ref="L163">INDEX(LatestMeasureDefSheet!$L$2:$L$6759,MATCH(E163,LatestMeasureDefSheet!$C$2:$C$6759,0),)</f>
        <v>0</v>
      </c>
      <c r="M163" s="11" cm="1">
        <f t="array" ref="M163">INDEX(LatestMeasureDefSheet!$AJ$2:$AJ$6759,MATCH(E163,LatestMeasureDefSheet!$C$2:$C$6759,0),)</f>
        <v>5</v>
      </c>
      <c r="N163" s="12" t="str" cm="1">
        <f t="array" ref="N163">IF(INDEX(LatestMeasureDefSheet!$Q$2:$Q$6759,MATCH(E163,LatestMeasureDefSheet!$C$2:$C$6759,0),)="",INDEX(LatestMeasureDefSheet!$G$2:$G$6759,MATCH(E163,LatestMeasureDefSheet!$C$2:$C$6759,0),),INDEX(LatestMeasureDefSheet!$Q$2:$Q$6759,MATCH(E163,LatestMeasureDefSheet!$C$2:$C$6759,0),))</f>
        <v>HP</v>
      </c>
      <c r="O163" s="11" cm="1">
        <f t="array" ref="O163">INDEX(LatestMeasureDefSheet!$R$2:$R$6759,MATCH(E163,LatestMeasureDefSheet!$C$2:$C$6759,0),)</f>
        <v>0</v>
      </c>
      <c r="P163" s="11" cm="1">
        <f t="array" ref="P163">INDEX(LatestMeasureDefSheet!$S$2:$S$6759,MATCH(E163,LatestMeasureDefSheet!$C$2:$C$6759,0),)</f>
        <v>0</v>
      </c>
      <c r="Q163" s="11" cm="1">
        <f t="array" ref="Q163">INDEX(LatestMeasureDefSheet!$T$2:$T$6759,MATCH(E163,LatestMeasureDefSheet!$C$2:$C$6759,0),)</f>
        <v>0</v>
      </c>
      <c r="R163" s="11" cm="1">
        <f t="array" ref="R163">INDEX(LatestMeasureDefSheet!$U$2:$U$6759,MATCH(E163,LatestMeasureDefSheet!$C$2:$C$6759,0),)</f>
        <v>0</v>
      </c>
      <c r="S163" s="11" cm="1">
        <f t="array" ref="S163">INDEX(LatestMeasureDefSheet!$V$2:$V$6759,MATCH(E163,LatestMeasureDefSheet!$C$2:$C$6759,0),)</f>
        <v>0</v>
      </c>
      <c r="T163" s="11" t="str">
        <f t="shared" si="12"/>
        <v/>
      </c>
      <c r="U163" s="41"/>
      <c r="V163" s="41"/>
      <c r="W163" s="41"/>
      <c r="X163" s="38" t="str">
        <f t="shared" si="13"/>
        <v/>
      </c>
      <c r="Y163" s="38" t="str">
        <f t="shared" si="14"/>
        <v/>
      </c>
      <c r="Z163" s="38" t="str">
        <f t="shared" si="15"/>
        <v/>
      </c>
      <c r="AA163" s="13">
        <f t="shared" si="16"/>
        <v>0</v>
      </c>
      <c r="AB163" s="11"/>
    </row>
    <row r="164" spans="2:28" ht="15.75" x14ac:dyDescent="0.2">
      <c r="B164" s="7" t="s">
        <v>239</v>
      </c>
      <c r="C164" s="5" t="s">
        <v>497</v>
      </c>
      <c r="D164" s="5" t="s">
        <v>518</v>
      </c>
      <c r="E164" s="5" t="s">
        <v>525</v>
      </c>
      <c r="F164" s="16" t="s">
        <v>526</v>
      </c>
      <c r="G164" s="5" t="s">
        <v>527</v>
      </c>
      <c r="H164" s="9" cm="1">
        <f t="array" ref="H164">INDEX(LatestMeasureDefSheet!$AH$2:$AH$6759,MATCH(E164,LatestMeasureDefSheet!$C$2:$C$6759,0),)</f>
        <v>2.5</v>
      </c>
      <c r="I164" s="10" t="str" cm="1">
        <f t="array" ref="I164">INDEX(LatestMeasureDefSheet!$G$2:$G$6759,MATCH(E164,LatestMeasureDefSheet!$C$2:$C$6759,0),)</f>
        <v>HP</v>
      </c>
      <c r="J164" s="11" cm="1">
        <f t="array" ref="J164">INDEX(LatestMeasureDefSheet!$H$2:$H$6759,MATCH(E164,LatestMeasureDefSheet!$C$2:$C$6759,0),)</f>
        <v>65.400000000000006</v>
      </c>
      <c r="K164" s="11" cm="1">
        <f t="array" ref="K164">INDEX(LatestMeasureDefSheet!$I$2:$I$6759,MATCH(E164,LatestMeasureDefSheet!$C$2:$C$6759,0),)</f>
        <v>3.56E-2</v>
      </c>
      <c r="L164" s="11" cm="1">
        <f t="array" ref="L164">INDEX(LatestMeasureDefSheet!$L$2:$L$6759,MATCH(E164,LatestMeasureDefSheet!$C$2:$C$6759,0),)</f>
        <v>0</v>
      </c>
      <c r="M164" s="11" cm="1">
        <f t="array" ref="M164">INDEX(LatestMeasureDefSheet!$AJ$2:$AJ$6759,MATCH(E164,LatestMeasureDefSheet!$C$2:$C$6759,0),)</f>
        <v>5</v>
      </c>
      <c r="N164" s="12" t="str" cm="1">
        <f t="array" ref="N164">IF(INDEX(LatestMeasureDefSheet!$Q$2:$Q$6759,MATCH(E164,LatestMeasureDefSheet!$C$2:$C$6759,0),)="",INDEX(LatestMeasureDefSheet!$G$2:$G$6759,MATCH(E164,LatestMeasureDefSheet!$C$2:$C$6759,0),),INDEX(LatestMeasureDefSheet!$Q$2:$Q$6759,MATCH(E164,LatestMeasureDefSheet!$C$2:$C$6759,0),))</f>
        <v>HP</v>
      </c>
      <c r="O164" s="11" cm="1">
        <f t="array" ref="O164">INDEX(LatestMeasureDefSheet!$R$2:$R$6759,MATCH(E164,LatestMeasureDefSheet!$C$2:$C$6759,0),)</f>
        <v>0</v>
      </c>
      <c r="P164" s="11" cm="1">
        <f t="array" ref="P164">INDEX(LatestMeasureDefSheet!$S$2:$S$6759,MATCH(E164,LatestMeasureDefSheet!$C$2:$C$6759,0),)</f>
        <v>0</v>
      </c>
      <c r="Q164" s="11" cm="1">
        <f t="array" ref="Q164">INDEX(LatestMeasureDefSheet!$T$2:$T$6759,MATCH(E164,LatestMeasureDefSheet!$C$2:$C$6759,0),)</f>
        <v>0</v>
      </c>
      <c r="R164" s="11" cm="1">
        <f t="array" ref="R164">INDEX(LatestMeasureDefSheet!$U$2:$U$6759,MATCH(E164,LatestMeasureDefSheet!$C$2:$C$6759,0),)</f>
        <v>0</v>
      </c>
      <c r="S164" s="11" cm="1">
        <f t="array" ref="S164">INDEX(LatestMeasureDefSheet!$V$2:$V$6759,MATCH(E164,LatestMeasureDefSheet!$C$2:$C$6759,0),)</f>
        <v>0</v>
      </c>
      <c r="T164" s="11" t="str">
        <f t="shared" si="12"/>
        <v/>
      </c>
      <c r="U164" s="41"/>
      <c r="V164" s="41"/>
      <c r="W164" s="41"/>
      <c r="X164" s="38" t="str">
        <f t="shared" si="13"/>
        <v/>
      </c>
      <c r="Y164" s="38" t="str">
        <f t="shared" si="14"/>
        <v/>
      </c>
      <c r="Z164" s="38" t="str">
        <f t="shared" si="15"/>
        <v/>
      </c>
      <c r="AA164" s="13">
        <f t="shared" si="16"/>
        <v>0</v>
      </c>
      <c r="AB164" s="11"/>
    </row>
    <row r="165" spans="2:28" ht="15.75" x14ac:dyDescent="0.2">
      <c r="B165" s="7" t="s">
        <v>496</v>
      </c>
      <c r="C165" s="5" t="s">
        <v>497</v>
      </c>
      <c r="D165" s="5" t="s">
        <v>528</v>
      </c>
      <c r="E165" s="5" t="s">
        <v>529</v>
      </c>
      <c r="F165" s="16" t="s">
        <v>530</v>
      </c>
      <c r="G165" s="5" t="s">
        <v>531</v>
      </c>
      <c r="H165" s="9" cm="1">
        <f t="array" ref="H165">INDEX(LatestMeasureDefSheet!$AH$2:$AH$6759,MATCH(E165,LatestMeasureDefSheet!$C$2:$C$6759,0),)</f>
        <v>75</v>
      </c>
      <c r="I165" s="10" t="str" cm="1">
        <f t="array" ref="I165">INDEX(LatestMeasureDefSheet!$G$2:$G$6759,MATCH(E165,LatestMeasureDefSheet!$C$2:$C$6759,0),)</f>
        <v>kW</v>
      </c>
      <c r="J165" s="11" cm="1">
        <f t="array" ref="J165">INDEX(LatestMeasureDefSheet!$H$2:$H$6759,MATCH(E165,LatestMeasureDefSheet!$C$2:$C$6759,0),)</f>
        <v>568.73080000000004</v>
      </c>
      <c r="K165" s="11" cm="1">
        <f t="array" ref="K165">INDEX(LatestMeasureDefSheet!$I$2:$I$6759,MATCH(E165,LatestMeasureDefSheet!$C$2:$C$6759,0),)</f>
        <v>6.1699999999999998E-2</v>
      </c>
      <c r="L165" s="11" cm="1">
        <f t="array" ref="L165">INDEX(LatestMeasureDefSheet!$L$2:$L$6759,MATCH(E165,LatestMeasureDefSheet!$C$2:$C$6759,0),)</f>
        <v>0</v>
      </c>
      <c r="M165" s="11" cm="1">
        <f t="array" ref="M165">INDEX(LatestMeasureDefSheet!$AJ$2:$AJ$6759,MATCH(E165,LatestMeasureDefSheet!$C$2:$C$6759,0),)</f>
        <v>10</v>
      </c>
      <c r="N165" s="12" t="str" cm="1">
        <f t="array" ref="N165">IF(INDEX(LatestMeasureDefSheet!$Q$2:$Q$6759,MATCH(E165,LatestMeasureDefSheet!$C$2:$C$6759,0),)="",INDEX(LatestMeasureDefSheet!$G$2:$G$6759,MATCH(E165,LatestMeasureDefSheet!$C$2:$C$6759,0),),INDEX(LatestMeasureDefSheet!$Q$2:$Q$6759,MATCH(E165,LatestMeasureDefSheet!$C$2:$C$6759,0),))</f>
        <v>kW</v>
      </c>
      <c r="O165" s="11" cm="1">
        <f t="array" ref="O165">INDEX(LatestMeasureDefSheet!$R$2:$R$6759,MATCH(E165,LatestMeasureDefSheet!$C$2:$C$6759,0),)</f>
        <v>0</v>
      </c>
      <c r="P165" s="11" cm="1">
        <f t="array" ref="P165">INDEX(LatestMeasureDefSheet!$S$2:$S$6759,MATCH(E165,LatestMeasureDefSheet!$C$2:$C$6759,0),)</f>
        <v>0</v>
      </c>
      <c r="Q165" s="11" cm="1">
        <f t="array" ref="Q165">INDEX(LatestMeasureDefSheet!$T$2:$T$6759,MATCH(E165,LatestMeasureDefSheet!$C$2:$C$6759,0),)</f>
        <v>0</v>
      </c>
      <c r="R165" s="11" cm="1">
        <f t="array" ref="R165">INDEX(LatestMeasureDefSheet!$U$2:$U$6759,MATCH(E165,LatestMeasureDefSheet!$C$2:$C$6759,0),)</f>
        <v>0</v>
      </c>
      <c r="S165" s="11" cm="1">
        <f t="array" ref="S165">INDEX(LatestMeasureDefSheet!$V$2:$V$6759,MATCH(E165,LatestMeasureDefSheet!$C$2:$C$6759,0),)</f>
        <v>0</v>
      </c>
      <c r="T165" s="11" t="str">
        <f t="shared" si="12"/>
        <v/>
      </c>
      <c r="U165" s="41"/>
      <c r="V165" s="41"/>
      <c r="W165" s="41"/>
      <c r="X165" s="38" t="str">
        <f t="shared" si="13"/>
        <v/>
      </c>
      <c r="Y165" s="38" t="str">
        <f t="shared" si="14"/>
        <v/>
      </c>
      <c r="Z165" s="38" t="str">
        <f t="shared" si="15"/>
        <v/>
      </c>
      <c r="AA165" s="13">
        <f t="shared" si="16"/>
        <v>0</v>
      </c>
      <c r="AB165" s="11"/>
    </row>
    <row r="166" spans="2:28" ht="15.75" x14ac:dyDescent="0.2">
      <c r="B166" s="7" t="s">
        <v>496</v>
      </c>
      <c r="C166" s="5" t="s">
        <v>497</v>
      </c>
      <c r="D166" s="5" t="s">
        <v>528</v>
      </c>
      <c r="E166" s="5" t="s">
        <v>532</v>
      </c>
      <c r="F166" s="16" t="s">
        <v>533</v>
      </c>
      <c r="G166" s="5" t="s">
        <v>534</v>
      </c>
      <c r="H166" s="9" cm="1">
        <f t="array" ref="H166">INDEX(LatestMeasureDefSheet!$AH$2:$AH$6759,MATCH(E166,LatestMeasureDefSheet!$C$2:$C$6759,0),)</f>
        <v>55</v>
      </c>
      <c r="I166" s="10" t="str" cm="1">
        <f t="array" ref="I166">INDEX(LatestMeasureDefSheet!$G$2:$G$6759,MATCH(E166,LatestMeasureDefSheet!$C$2:$C$6759,0),)</f>
        <v>kW</v>
      </c>
      <c r="J166" s="11" cm="1">
        <f t="array" ref="J166">INDEX(LatestMeasureDefSheet!$H$2:$H$6759,MATCH(E166,LatestMeasureDefSheet!$C$2:$C$6759,0),)</f>
        <v>491.45760000000001</v>
      </c>
      <c r="K166" s="11" cm="1">
        <f t="array" ref="K166">INDEX(LatestMeasureDefSheet!$I$2:$I$6759,MATCH(E166,LatestMeasureDefSheet!$C$2:$C$6759,0),)</f>
        <v>6.1699999999999998E-2</v>
      </c>
      <c r="L166" s="11" cm="1">
        <f t="array" ref="L166">INDEX(LatestMeasureDefSheet!$L$2:$L$6759,MATCH(E166,LatestMeasureDefSheet!$C$2:$C$6759,0),)</f>
        <v>0</v>
      </c>
      <c r="M166" s="11" cm="1">
        <f t="array" ref="M166">INDEX(LatestMeasureDefSheet!$AJ$2:$AJ$6759,MATCH(E166,LatestMeasureDefSheet!$C$2:$C$6759,0),)</f>
        <v>10</v>
      </c>
      <c r="N166" s="12" t="str" cm="1">
        <f t="array" ref="N166">IF(INDEX(LatestMeasureDefSheet!$Q$2:$Q$6759,MATCH(E166,LatestMeasureDefSheet!$C$2:$C$6759,0),)="",INDEX(LatestMeasureDefSheet!$G$2:$G$6759,MATCH(E166,LatestMeasureDefSheet!$C$2:$C$6759,0),),INDEX(LatestMeasureDefSheet!$Q$2:$Q$6759,MATCH(E166,LatestMeasureDefSheet!$C$2:$C$6759,0),))</f>
        <v>kW</v>
      </c>
      <c r="O166" s="11" cm="1">
        <f t="array" ref="O166">INDEX(LatestMeasureDefSheet!$R$2:$R$6759,MATCH(E166,LatestMeasureDefSheet!$C$2:$C$6759,0),)</f>
        <v>0</v>
      </c>
      <c r="P166" s="11" cm="1">
        <f t="array" ref="P166">INDEX(LatestMeasureDefSheet!$S$2:$S$6759,MATCH(E166,LatestMeasureDefSheet!$C$2:$C$6759,0),)</f>
        <v>0</v>
      </c>
      <c r="Q166" s="11" cm="1">
        <f t="array" ref="Q166">INDEX(LatestMeasureDefSheet!$T$2:$T$6759,MATCH(E166,LatestMeasureDefSheet!$C$2:$C$6759,0),)</f>
        <v>0</v>
      </c>
      <c r="R166" s="11" cm="1">
        <f t="array" ref="R166">INDEX(LatestMeasureDefSheet!$U$2:$U$6759,MATCH(E166,LatestMeasureDefSheet!$C$2:$C$6759,0),)</f>
        <v>0</v>
      </c>
      <c r="S166" s="11" cm="1">
        <f t="array" ref="S166">INDEX(LatestMeasureDefSheet!$V$2:$V$6759,MATCH(E166,LatestMeasureDefSheet!$C$2:$C$6759,0),)</f>
        <v>0</v>
      </c>
      <c r="T166" s="11" t="str">
        <f t="shared" si="12"/>
        <v/>
      </c>
      <c r="U166" s="41"/>
      <c r="V166" s="41"/>
      <c r="W166" s="41"/>
      <c r="X166" s="38" t="str">
        <f t="shared" si="13"/>
        <v/>
      </c>
      <c r="Y166" s="38" t="str">
        <f t="shared" si="14"/>
        <v/>
      </c>
      <c r="Z166" s="38" t="str">
        <f t="shared" si="15"/>
        <v/>
      </c>
      <c r="AA166" s="13">
        <f t="shared" si="16"/>
        <v>0</v>
      </c>
      <c r="AB166" s="11"/>
    </row>
    <row r="167" spans="2:28" ht="15.75" x14ac:dyDescent="0.2">
      <c r="B167" s="7" t="s">
        <v>496</v>
      </c>
      <c r="C167" s="5" t="s">
        <v>497</v>
      </c>
      <c r="D167" s="5" t="s">
        <v>528</v>
      </c>
      <c r="E167" s="5" t="s">
        <v>535</v>
      </c>
      <c r="F167" s="16" t="s">
        <v>536</v>
      </c>
      <c r="G167" s="5" t="s">
        <v>537</v>
      </c>
      <c r="H167" s="9" cm="1">
        <f t="array" ref="H167">INDEX(LatestMeasureDefSheet!$AH$2:$AH$6759,MATCH(E167,LatestMeasureDefSheet!$C$2:$C$6759,0),)</f>
        <v>125</v>
      </c>
      <c r="I167" s="10" t="str" cm="1">
        <f t="array" ref="I167">INDEX(LatestMeasureDefSheet!$G$2:$G$6759,MATCH(E167,LatestMeasureDefSheet!$C$2:$C$6759,0),)</f>
        <v>kW</v>
      </c>
      <c r="J167" s="11" cm="1">
        <f t="array" ref="J167">INDEX(LatestMeasureDefSheet!$H$2:$H$6759,MATCH(E167,LatestMeasureDefSheet!$C$2:$C$6759,0),)</f>
        <v>964.49710000000005</v>
      </c>
      <c r="K167" s="11" cm="1">
        <f t="array" ref="K167">INDEX(LatestMeasureDefSheet!$I$2:$I$6759,MATCH(E167,LatestMeasureDefSheet!$C$2:$C$6759,0),)</f>
        <v>0.1047</v>
      </c>
      <c r="L167" s="11" cm="1">
        <f t="array" ref="L167">INDEX(LatestMeasureDefSheet!$L$2:$L$6759,MATCH(E167,LatestMeasureDefSheet!$C$2:$C$6759,0),)</f>
        <v>0</v>
      </c>
      <c r="M167" s="11" cm="1">
        <f t="array" ref="M167">INDEX(LatestMeasureDefSheet!$AJ$2:$AJ$6759,MATCH(E167,LatestMeasureDefSheet!$C$2:$C$6759,0),)</f>
        <v>10</v>
      </c>
      <c r="N167" s="12" t="str" cm="1">
        <f t="array" ref="N167">IF(INDEX(LatestMeasureDefSheet!$Q$2:$Q$6759,MATCH(E167,LatestMeasureDefSheet!$C$2:$C$6759,0),)="",INDEX(LatestMeasureDefSheet!$G$2:$G$6759,MATCH(E167,LatestMeasureDefSheet!$C$2:$C$6759,0),),INDEX(LatestMeasureDefSheet!$Q$2:$Q$6759,MATCH(E167,LatestMeasureDefSheet!$C$2:$C$6759,0),))</f>
        <v>kW</v>
      </c>
      <c r="O167" s="11" cm="1">
        <f t="array" ref="O167">INDEX(LatestMeasureDefSheet!$R$2:$R$6759,MATCH(E167,LatestMeasureDefSheet!$C$2:$C$6759,0),)</f>
        <v>0</v>
      </c>
      <c r="P167" s="11" cm="1">
        <f t="array" ref="P167">INDEX(LatestMeasureDefSheet!$S$2:$S$6759,MATCH(E167,LatestMeasureDefSheet!$C$2:$C$6759,0),)</f>
        <v>0</v>
      </c>
      <c r="Q167" s="11" cm="1">
        <f t="array" ref="Q167">INDEX(LatestMeasureDefSheet!$T$2:$T$6759,MATCH(E167,LatestMeasureDefSheet!$C$2:$C$6759,0),)</f>
        <v>0</v>
      </c>
      <c r="R167" s="11" cm="1">
        <f t="array" ref="R167">INDEX(LatestMeasureDefSheet!$U$2:$U$6759,MATCH(E167,LatestMeasureDefSheet!$C$2:$C$6759,0),)</f>
        <v>0</v>
      </c>
      <c r="S167" s="11" cm="1">
        <f t="array" ref="S167">INDEX(LatestMeasureDefSheet!$V$2:$V$6759,MATCH(E167,LatestMeasureDefSheet!$C$2:$C$6759,0),)</f>
        <v>0</v>
      </c>
      <c r="T167" s="11" t="str">
        <f t="shared" si="12"/>
        <v/>
      </c>
      <c r="U167" s="41"/>
      <c r="V167" s="41"/>
      <c r="W167" s="41"/>
      <c r="X167" s="38" t="str">
        <f t="shared" si="13"/>
        <v/>
      </c>
      <c r="Y167" s="38" t="str">
        <f t="shared" si="14"/>
        <v/>
      </c>
      <c r="Z167" s="38" t="str">
        <f t="shared" si="15"/>
        <v/>
      </c>
      <c r="AA167" s="13">
        <f t="shared" si="16"/>
        <v>0</v>
      </c>
      <c r="AB167" s="11"/>
    </row>
    <row r="168" spans="2:28" ht="15.75" x14ac:dyDescent="0.2">
      <c r="B168" s="7" t="s">
        <v>496</v>
      </c>
      <c r="C168" s="5" t="s">
        <v>497</v>
      </c>
      <c r="D168" s="5" t="s">
        <v>528</v>
      </c>
      <c r="E168" s="5" t="s">
        <v>538</v>
      </c>
      <c r="F168" s="16" t="s">
        <v>539</v>
      </c>
      <c r="G168" s="5" t="s">
        <v>540</v>
      </c>
      <c r="H168" s="9" cm="1">
        <f t="array" ref="H168">INDEX(LatestMeasureDefSheet!$AH$2:$AH$6759,MATCH(E168,LatestMeasureDefSheet!$C$2:$C$6759,0),)</f>
        <v>100</v>
      </c>
      <c r="I168" s="10" t="str" cm="1">
        <f t="array" ref="I168">INDEX(LatestMeasureDefSheet!$G$2:$G$6759,MATCH(E168,LatestMeasureDefSheet!$C$2:$C$6759,0),)</f>
        <v>kW</v>
      </c>
      <c r="J168" s="11" cm="1">
        <f t="array" ref="J168">INDEX(LatestMeasureDefSheet!$H$2:$H$6759,MATCH(E168,LatestMeasureDefSheet!$C$2:$C$6759,0),)</f>
        <v>833.45129999999995</v>
      </c>
      <c r="K168" s="11" cm="1">
        <f t="array" ref="K168">INDEX(LatestMeasureDefSheet!$I$2:$I$6759,MATCH(E168,LatestMeasureDefSheet!$C$2:$C$6759,0),)</f>
        <v>0.1047</v>
      </c>
      <c r="L168" s="11" cm="1">
        <f t="array" ref="L168">INDEX(LatestMeasureDefSheet!$L$2:$L$6759,MATCH(E168,LatestMeasureDefSheet!$C$2:$C$6759,0),)</f>
        <v>0</v>
      </c>
      <c r="M168" s="11" cm="1">
        <f t="array" ref="M168">INDEX(LatestMeasureDefSheet!$AJ$2:$AJ$6759,MATCH(E168,LatestMeasureDefSheet!$C$2:$C$6759,0),)</f>
        <v>10</v>
      </c>
      <c r="N168" s="12" t="str" cm="1">
        <f t="array" ref="N168">IF(INDEX(LatestMeasureDefSheet!$Q$2:$Q$6759,MATCH(E168,LatestMeasureDefSheet!$C$2:$C$6759,0),)="",INDEX(LatestMeasureDefSheet!$G$2:$G$6759,MATCH(E168,LatestMeasureDefSheet!$C$2:$C$6759,0),),INDEX(LatestMeasureDefSheet!$Q$2:$Q$6759,MATCH(E168,LatestMeasureDefSheet!$C$2:$C$6759,0),))</f>
        <v>kW</v>
      </c>
      <c r="O168" s="11" cm="1">
        <f t="array" ref="O168">INDEX(LatestMeasureDefSheet!$R$2:$R$6759,MATCH(E168,LatestMeasureDefSheet!$C$2:$C$6759,0),)</f>
        <v>0</v>
      </c>
      <c r="P168" s="11" cm="1">
        <f t="array" ref="P168">INDEX(LatestMeasureDefSheet!$S$2:$S$6759,MATCH(E168,LatestMeasureDefSheet!$C$2:$C$6759,0),)</f>
        <v>0</v>
      </c>
      <c r="Q168" s="11" cm="1">
        <f t="array" ref="Q168">INDEX(LatestMeasureDefSheet!$T$2:$T$6759,MATCH(E168,LatestMeasureDefSheet!$C$2:$C$6759,0),)</f>
        <v>0</v>
      </c>
      <c r="R168" s="11" cm="1">
        <f t="array" ref="R168">INDEX(LatestMeasureDefSheet!$U$2:$U$6759,MATCH(E168,LatestMeasureDefSheet!$C$2:$C$6759,0),)</f>
        <v>0</v>
      </c>
      <c r="S168" s="11" cm="1">
        <f t="array" ref="S168">INDEX(LatestMeasureDefSheet!$V$2:$V$6759,MATCH(E168,LatestMeasureDefSheet!$C$2:$C$6759,0),)</f>
        <v>0</v>
      </c>
      <c r="T168" s="11" t="str">
        <f t="shared" si="12"/>
        <v/>
      </c>
      <c r="U168" s="41"/>
      <c r="V168" s="41"/>
      <c r="W168" s="41"/>
      <c r="X168" s="38" t="str">
        <f t="shared" si="13"/>
        <v/>
      </c>
      <c r="Y168" s="38" t="str">
        <f t="shared" si="14"/>
        <v/>
      </c>
      <c r="Z168" s="38" t="str">
        <f t="shared" si="15"/>
        <v/>
      </c>
      <c r="AA168" s="13">
        <f t="shared" si="16"/>
        <v>0</v>
      </c>
      <c r="AB168" s="11"/>
    </row>
    <row r="169" spans="2:28" ht="15.75" x14ac:dyDescent="0.2">
      <c r="B169" s="7" t="s">
        <v>239</v>
      </c>
      <c r="C169" s="5" t="s">
        <v>497</v>
      </c>
      <c r="D169" s="5" t="s">
        <v>541</v>
      </c>
      <c r="E169" s="5" t="s">
        <v>542</v>
      </c>
      <c r="F169" s="16" t="s">
        <v>543</v>
      </c>
      <c r="G169" s="5" t="s">
        <v>544</v>
      </c>
      <c r="H169" s="9" cm="1">
        <f t="array" ref="H169">INDEX(LatestMeasureDefSheet!$AH$2:$AH$6759,MATCH(E169,LatestMeasureDefSheet!$C$2:$C$6759,0),)</f>
        <v>0.15</v>
      </c>
      <c r="I169" s="10" t="str" cm="1">
        <f t="array" ref="I169">INDEX(LatestMeasureDefSheet!$G$2:$G$6759,MATCH(E169,LatestMeasureDefSheet!$C$2:$C$6759,0),)</f>
        <v>kWh</v>
      </c>
      <c r="J169" s="11" cm="1">
        <f t="array" ref="J169">INDEX(LatestMeasureDefSheet!$H$2:$H$6759,MATCH(E169,LatestMeasureDefSheet!$C$2:$C$6759,0),)</f>
        <v>0</v>
      </c>
      <c r="K169" s="11" cm="1">
        <f t="array" ref="K169">INDEX(LatestMeasureDefSheet!$I$2:$I$6759,MATCH(E169,LatestMeasureDefSheet!$C$2:$C$6759,0),)</f>
        <v>0</v>
      </c>
      <c r="L169" s="11" cm="1">
        <f t="array" ref="L169">INDEX(LatestMeasureDefSheet!$L$2:$L$6759,MATCH(E169,LatestMeasureDefSheet!$C$2:$C$6759,0),)</f>
        <v>0</v>
      </c>
      <c r="M169" s="11" cm="1">
        <f t="array" ref="M169">INDEX(LatestMeasureDefSheet!$AJ$2:$AJ$6759,MATCH(E169,LatestMeasureDefSheet!$C$2:$C$6759,0),)</f>
        <v>0</v>
      </c>
      <c r="N169" s="12" t="str" cm="1">
        <f t="array" ref="N169">IF(INDEX(LatestMeasureDefSheet!$Q$2:$Q$6759,MATCH(E169,LatestMeasureDefSheet!$C$2:$C$6759,0),)="",INDEX(LatestMeasureDefSheet!$G$2:$G$6759,MATCH(E169,LatestMeasureDefSheet!$C$2:$C$6759,0),),INDEX(LatestMeasureDefSheet!$Q$2:$Q$6759,MATCH(E169,LatestMeasureDefSheet!$C$2:$C$6759,0),))</f>
        <v>kWh</v>
      </c>
      <c r="O169" s="11" cm="1">
        <f t="array" ref="O169">INDEX(LatestMeasureDefSheet!$R$2:$R$6759,MATCH(E169,LatestMeasureDefSheet!$C$2:$C$6759,0),)</f>
        <v>0</v>
      </c>
      <c r="P169" s="11" cm="1">
        <f t="array" ref="P169">INDEX(LatestMeasureDefSheet!$S$2:$S$6759,MATCH(E169,LatestMeasureDefSheet!$C$2:$C$6759,0),)</f>
        <v>0</v>
      </c>
      <c r="Q169" s="11" cm="1">
        <f t="array" ref="Q169">INDEX(LatestMeasureDefSheet!$T$2:$T$6759,MATCH(E169,LatestMeasureDefSheet!$C$2:$C$6759,0),)</f>
        <v>0</v>
      </c>
      <c r="R169" s="11" cm="1">
        <f t="array" ref="R169">INDEX(LatestMeasureDefSheet!$U$2:$U$6759,MATCH(E169,LatestMeasureDefSheet!$C$2:$C$6759,0),)</f>
        <v>0</v>
      </c>
      <c r="S169" s="11" cm="1">
        <f t="array" ref="S169">INDEX(LatestMeasureDefSheet!$V$2:$V$6759,MATCH(E169,LatestMeasureDefSheet!$C$2:$C$6759,0),)</f>
        <v>0</v>
      </c>
      <c r="T169" s="11" t="str">
        <f t="shared" si="12"/>
        <v/>
      </c>
      <c r="U169" s="41"/>
      <c r="V169" s="41"/>
      <c r="W169" s="41"/>
      <c r="X169" s="38" t="str">
        <f t="shared" si="13"/>
        <v/>
      </c>
      <c r="Y169" s="38" t="str">
        <f t="shared" si="14"/>
        <v/>
      </c>
      <c r="Z169" s="38" t="str">
        <f t="shared" si="15"/>
        <v/>
      </c>
      <c r="AA169" s="13">
        <f t="shared" si="16"/>
        <v>0</v>
      </c>
      <c r="AB169" s="11"/>
    </row>
    <row r="170" spans="2:28" ht="15.75" x14ac:dyDescent="0.2">
      <c r="B170" s="7" t="s">
        <v>239</v>
      </c>
      <c r="C170" s="5" t="s">
        <v>497</v>
      </c>
      <c r="D170" s="5" t="s">
        <v>541</v>
      </c>
      <c r="E170" s="5" t="s">
        <v>545</v>
      </c>
      <c r="F170" s="16" t="s">
        <v>546</v>
      </c>
      <c r="G170" s="5" t="s">
        <v>547</v>
      </c>
      <c r="H170" s="9" cm="1">
        <f t="array" ref="H170">INDEX(LatestMeasureDefSheet!$AH$2:$AH$6759,MATCH(E170,LatestMeasureDefSheet!$C$2:$C$6759,0),)</f>
        <v>0.15</v>
      </c>
      <c r="I170" s="10" t="str" cm="1">
        <f t="array" ref="I170">INDEX(LatestMeasureDefSheet!$G$2:$G$6759,MATCH(E170,LatestMeasureDefSheet!$C$2:$C$6759,0),)</f>
        <v>kWh</v>
      </c>
      <c r="J170" s="11" cm="1">
        <f t="array" ref="J170">INDEX(LatestMeasureDefSheet!$H$2:$H$6759,MATCH(E170,LatestMeasureDefSheet!$C$2:$C$6759,0),)</f>
        <v>0</v>
      </c>
      <c r="K170" s="11" cm="1">
        <f t="array" ref="K170">INDEX(LatestMeasureDefSheet!$I$2:$I$6759,MATCH(E170,LatestMeasureDefSheet!$C$2:$C$6759,0),)</f>
        <v>0</v>
      </c>
      <c r="L170" s="11" cm="1">
        <f t="array" ref="L170">INDEX(LatestMeasureDefSheet!$L$2:$L$6759,MATCH(E170,LatestMeasureDefSheet!$C$2:$C$6759,0),)</f>
        <v>0</v>
      </c>
      <c r="M170" s="11" cm="1">
        <f t="array" ref="M170">INDEX(LatestMeasureDefSheet!$AJ$2:$AJ$6759,MATCH(E170,LatestMeasureDefSheet!$C$2:$C$6759,0),)</f>
        <v>0</v>
      </c>
      <c r="N170" s="12" t="str" cm="1">
        <f t="array" ref="N170">IF(INDEX(LatestMeasureDefSheet!$Q$2:$Q$6759,MATCH(E170,LatestMeasureDefSheet!$C$2:$C$6759,0),)="",INDEX(LatestMeasureDefSheet!$G$2:$G$6759,MATCH(E170,LatestMeasureDefSheet!$C$2:$C$6759,0),),INDEX(LatestMeasureDefSheet!$Q$2:$Q$6759,MATCH(E170,LatestMeasureDefSheet!$C$2:$C$6759,0),))</f>
        <v>kWh</v>
      </c>
      <c r="O170" s="11" cm="1">
        <f t="array" ref="O170">INDEX(LatestMeasureDefSheet!$R$2:$R$6759,MATCH(E170,LatestMeasureDefSheet!$C$2:$C$6759,0),)</f>
        <v>0</v>
      </c>
      <c r="P170" s="11" cm="1">
        <f t="array" ref="P170">INDEX(LatestMeasureDefSheet!$S$2:$S$6759,MATCH(E170,LatestMeasureDefSheet!$C$2:$C$6759,0),)</f>
        <v>0</v>
      </c>
      <c r="Q170" s="11" cm="1">
        <f t="array" ref="Q170">INDEX(LatestMeasureDefSheet!$T$2:$T$6759,MATCH(E170,LatestMeasureDefSheet!$C$2:$C$6759,0),)</f>
        <v>0</v>
      </c>
      <c r="R170" s="11" cm="1">
        <f t="array" ref="R170">INDEX(LatestMeasureDefSheet!$U$2:$U$6759,MATCH(E170,LatestMeasureDefSheet!$C$2:$C$6759,0),)</f>
        <v>0</v>
      </c>
      <c r="S170" s="11" cm="1">
        <f t="array" ref="S170">INDEX(LatestMeasureDefSheet!$V$2:$V$6759,MATCH(E170,LatestMeasureDefSheet!$C$2:$C$6759,0),)</f>
        <v>0</v>
      </c>
      <c r="T170" s="11" t="str">
        <f t="shared" si="12"/>
        <v/>
      </c>
      <c r="U170" s="41"/>
      <c r="V170" s="41"/>
      <c r="W170" s="41"/>
      <c r="X170" s="38" t="str">
        <f t="shared" si="13"/>
        <v/>
      </c>
      <c r="Y170" s="38" t="str">
        <f t="shared" si="14"/>
        <v/>
      </c>
      <c r="Z170" s="38" t="str">
        <f t="shared" si="15"/>
        <v/>
      </c>
      <c r="AA170" s="13">
        <f t="shared" si="16"/>
        <v>0</v>
      </c>
      <c r="AB170" s="11"/>
    </row>
    <row r="171" spans="2:28" ht="15.75" x14ac:dyDescent="0.2">
      <c r="B171" s="7" t="s">
        <v>239</v>
      </c>
      <c r="C171" s="5" t="s">
        <v>548</v>
      </c>
      <c r="D171" s="5" t="s">
        <v>549</v>
      </c>
      <c r="E171" s="5" t="s">
        <v>550</v>
      </c>
      <c r="F171" s="16" t="s">
        <v>551</v>
      </c>
      <c r="G171" s="5" t="s">
        <v>552</v>
      </c>
      <c r="H171" s="9" cm="1">
        <f t="array" ref="H171">INDEX(LatestMeasureDefSheet!$AH$2:$AH$6759,MATCH(E171,LatestMeasureDefSheet!$C$2:$C$6759,0),)</f>
        <v>25</v>
      </c>
      <c r="I171" s="10" t="str" cm="1">
        <f t="array" ref="I171">INDEX(LatestMeasureDefSheet!$G$2:$G$6759,MATCH(E171,LatestMeasureDefSheet!$C$2:$C$6759,0),)</f>
        <v>Tons</v>
      </c>
      <c r="J171" s="11" cm="1">
        <f t="array" ref="J171">INDEX(LatestMeasureDefSheet!$H$2:$H$6759,MATCH(E171,LatestMeasureDefSheet!$C$2:$C$6759,0),)</f>
        <v>237</v>
      </c>
      <c r="K171" s="11" cm="1">
        <f t="array" ref="K171">INDEX(LatestMeasureDefSheet!$I$2:$I$6759,MATCH(E171,LatestMeasureDefSheet!$C$2:$C$6759,0),)</f>
        <v>3.04E-2</v>
      </c>
      <c r="L171" s="11" cm="1">
        <f t="array" ref="L171">INDEX(LatestMeasureDefSheet!$L$2:$L$6759,MATCH(E171,LatestMeasureDefSheet!$C$2:$C$6759,0),)</f>
        <v>0</v>
      </c>
      <c r="M171" s="11" cm="1">
        <f t="array" ref="M171">INDEX(LatestMeasureDefSheet!$AJ$2:$AJ$6759,MATCH(E171,LatestMeasureDefSheet!$C$2:$C$6759,0),)</f>
        <v>20</v>
      </c>
      <c r="N171" s="12" t="str" cm="1">
        <f t="array" ref="N171">IF(INDEX(LatestMeasureDefSheet!$Q$2:$Q$6759,MATCH(E171,LatestMeasureDefSheet!$C$2:$C$6759,0),)="",INDEX(LatestMeasureDefSheet!$G$2:$G$6759,MATCH(E171,LatestMeasureDefSheet!$C$2:$C$6759,0),),INDEX(LatestMeasureDefSheet!$Q$2:$Q$6759,MATCH(E171,LatestMeasureDefSheet!$C$2:$C$6759,0),))</f>
        <v>Tons</v>
      </c>
      <c r="O171" s="11" cm="1">
        <f t="array" ref="O171">INDEX(LatestMeasureDefSheet!$R$2:$R$6759,MATCH(E171,LatestMeasureDefSheet!$C$2:$C$6759,0),)</f>
        <v>0</v>
      </c>
      <c r="P171" s="11" cm="1">
        <f t="array" ref="P171">INDEX(LatestMeasureDefSheet!$S$2:$S$6759,MATCH(E171,LatestMeasureDefSheet!$C$2:$C$6759,0),)</f>
        <v>0</v>
      </c>
      <c r="Q171" s="11" cm="1">
        <f t="array" ref="Q171">INDEX(LatestMeasureDefSheet!$T$2:$T$6759,MATCH(E171,LatestMeasureDefSheet!$C$2:$C$6759,0),)</f>
        <v>0</v>
      </c>
      <c r="R171" s="11" cm="1">
        <f t="array" ref="R171">INDEX(LatestMeasureDefSheet!$U$2:$U$6759,MATCH(E171,LatestMeasureDefSheet!$C$2:$C$6759,0),)</f>
        <v>0</v>
      </c>
      <c r="S171" s="11" cm="1">
        <f t="array" ref="S171">INDEX(LatestMeasureDefSheet!$V$2:$V$6759,MATCH(E171,LatestMeasureDefSheet!$C$2:$C$6759,0),)</f>
        <v>0</v>
      </c>
      <c r="T171" s="11" t="str">
        <f t="shared" si="12"/>
        <v/>
      </c>
      <c r="U171" s="41"/>
      <c r="V171" s="41"/>
      <c r="W171" s="41"/>
      <c r="X171" s="38" t="str">
        <f t="shared" si="13"/>
        <v/>
      </c>
      <c r="Y171" s="38" t="str">
        <f t="shared" si="14"/>
        <v/>
      </c>
      <c r="Z171" s="38" t="str">
        <f t="shared" si="15"/>
        <v/>
      </c>
      <c r="AA171" s="13">
        <f t="shared" si="16"/>
        <v>0</v>
      </c>
      <c r="AB171" s="11"/>
    </row>
    <row r="172" spans="2:28" ht="15.75" x14ac:dyDescent="0.2">
      <c r="B172" s="7" t="s">
        <v>239</v>
      </c>
      <c r="C172" s="5" t="s">
        <v>548</v>
      </c>
      <c r="D172" s="5" t="s">
        <v>549</v>
      </c>
      <c r="E172" s="5" t="s">
        <v>553</v>
      </c>
      <c r="F172" s="16" t="s">
        <v>554</v>
      </c>
      <c r="G172" s="5" t="s">
        <v>555</v>
      </c>
      <c r="H172" s="9" cm="1">
        <f t="array" ref="H172">INDEX(LatestMeasureDefSheet!$AH$2:$AH$6759,MATCH(E172,LatestMeasureDefSheet!$C$2:$C$6759,0),)</f>
        <v>25</v>
      </c>
      <c r="I172" s="10" t="str" cm="1">
        <f t="array" ref="I172">INDEX(LatestMeasureDefSheet!$G$2:$G$6759,MATCH(E172,LatestMeasureDefSheet!$C$2:$C$6759,0),)</f>
        <v>Tons</v>
      </c>
      <c r="J172" s="11" cm="1">
        <f t="array" ref="J172">INDEX(LatestMeasureDefSheet!$H$2:$H$6759,MATCH(E172,LatestMeasureDefSheet!$C$2:$C$6759,0),)</f>
        <v>209</v>
      </c>
      <c r="K172" s="11" cm="1">
        <f t="array" ref="K172">INDEX(LatestMeasureDefSheet!$I$2:$I$6759,MATCH(E172,LatestMeasureDefSheet!$C$2:$C$6759,0),)</f>
        <v>2.6800000000000001E-2</v>
      </c>
      <c r="L172" s="11" cm="1">
        <f t="array" ref="L172">INDEX(LatestMeasureDefSheet!$L$2:$L$6759,MATCH(E172,LatestMeasureDefSheet!$C$2:$C$6759,0),)</f>
        <v>0</v>
      </c>
      <c r="M172" s="11" cm="1">
        <f t="array" ref="M172">INDEX(LatestMeasureDefSheet!$AJ$2:$AJ$6759,MATCH(E172,LatestMeasureDefSheet!$C$2:$C$6759,0),)</f>
        <v>20</v>
      </c>
      <c r="N172" s="12" t="str" cm="1">
        <f t="array" ref="N172">IF(INDEX(LatestMeasureDefSheet!$Q$2:$Q$6759,MATCH(E172,LatestMeasureDefSheet!$C$2:$C$6759,0),)="",INDEX(LatestMeasureDefSheet!$G$2:$G$6759,MATCH(E172,LatestMeasureDefSheet!$C$2:$C$6759,0),),INDEX(LatestMeasureDefSheet!$Q$2:$Q$6759,MATCH(E172,LatestMeasureDefSheet!$C$2:$C$6759,0),))</f>
        <v>Tons</v>
      </c>
      <c r="O172" s="11" cm="1">
        <f t="array" ref="O172">INDEX(LatestMeasureDefSheet!$R$2:$R$6759,MATCH(E172,LatestMeasureDefSheet!$C$2:$C$6759,0),)</f>
        <v>0</v>
      </c>
      <c r="P172" s="11" cm="1">
        <f t="array" ref="P172">INDEX(LatestMeasureDefSheet!$S$2:$S$6759,MATCH(E172,LatestMeasureDefSheet!$C$2:$C$6759,0),)</f>
        <v>0</v>
      </c>
      <c r="Q172" s="11" cm="1">
        <f t="array" ref="Q172">INDEX(LatestMeasureDefSheet!$T$2:$T$6759,MATCH(E172,LatestMeasureDefSheet!$C$2:$C$6759,0),)</f>
        <v>0</v>
      </c>
      <c r="R172" s="11" cm="1">
        <f t="array" ref="R172">INDEX(LatestMeasureDefSheet!$U$2:$U$6759,MATCH(E172,LatestMeasureDefSheet!$C$2:$C$6759,0),)</f>
        <v>0</v>
      </c>
      <c r="S172" s="11" cm="1">
        <f t="array" ref="S172">INDEX(LatestMeasureDefSheet!$V$2:$V$6759,MATCH(E172,LatestMeasureDefSheet!$C$2:$C$6759,0),)</f>
        <v>0</v>
      </c>
      <c r="T172" s="11" t="str">
        <f t="shared" si="12"/>
        <v/>
      </c>
      <c r="U172" s="41"/>
      <c r="V172" s="41"/>
      <c r="W172" s="41"/>
      <c r="X172" s="38" t="str">
        <f t="shared" si="13"/>
        <v/>
      </c>
      <c r="Y172" s="38" t="str">
        <f t="shared" si="14"/>
        <v/>
      </c>
      <c r="Z172" s="38" t="str">
        <f t="shared" si="15"/>
        <v/>
      </c>
      <c r="AA172" s="13">
        <f t="shared" si="16"/>
        <v>0</v>
      </c>
      <c r="AB172" s="11"/>
    </row>
    <row r="173" spans="2:28" ht="15.75" x14ac:dyDescent="0.2">
      <c r="B173" s="7" t="s">
        <v>239</v>
      </c>
      <c r="C173" s="5" t="s">
        <v>548</v>
      </c>
      <c r="D173" s="5" t="s">
        <v>549</v>
      </c>
      <c r="E173" s="5" t="s">
        <v>556</v>
      </c>
      <c r="F173" s="16" t="s">
        <v>557</v>
      </c>
      <c r="G173" s="5" t="s">
        <v>558</v>
      </c>
      <c r="H173" s="9" cm="1">
        <f t="array" ref="H173">INDEX(LatestMeasureDefSheet!$AH$2:$AH$6759,MATCH(E173,LatestMeasureDefSheet!$C$2:$C$6759,0),)</f>
        <v>18</v>
      </c>
      <c r="I173" s="10" t="str" cm="1">
        <f t="array" ref="I173">INDEX(LatestMeasureDefSheet!$G$2:$G$6759,MATCH(E173,LatestMeasureDefSheet!$C$2:$C$6759,0),)</f>
        <v>Tons</v>
      </c>
      <c r="J173" s="11" cm="1">
        <f t="array" ref="J173">INDEX(LatestMeasureDefSheet!$H$2:$H$6759,MATCH(E173,LatestMeasureDefSheet!$C$2:$C$6759,0),)</f>
        <v>138.244</v>
      </c>
      <c r="K173" s="11" cm="1">
        <f t="array" ref="K173">INDEX(LatestMeasureDefSheet!$I$2:$I$6759,MATCH(E173,LatestMeasureDefSheet!$C$2:$C$6759,0),)</f>
        <v>1.77E-2</v>
      </c>
      <c r="L173" s="11" cm="1">
        <f t="array" ref="L173">INDEX(LatestMeasureDefSheet!$L$2:$L$6759,MATCH(E173,LatestMeasureDefSheet!$C$2:$C$6759,0),)</f>
        <v>0</v>
      </c>
      <c r="M173" s="11" cm="1">
        <f t="array" ref="M173">INDEX(LatestMeasureDefSheet!$AJ$2:$AJ$6759,MATCH(E173,LatestMeasureDefSheet!$C$2:$C$6759,0),)</f>
        <v>20</v>
      </c>
      <c r="N173" s="12" t="str" cm="1">
        <f t="array" ref="N173">IF(INDEX(LatestMeasureDefSheet!$Q$2:$Q$6759,MATCH(E173,LatestMeasureDefSheet!$C$2:$C$6759,0),)="",INDEX(LatestMeasureDefSheet!$G$2:$G$6759,MATCH(E173,LatestMeasureDefSheet!$C$2:$C$6759,0),),INDEX(LatestMeasureDefSheet!$Q$2:$Q$6759,MATCH(E173,LatestMeasureDefSheet!$C$2:$C$6759,0),))</f>
        <v>Tons</v>
      </c>
      <c r="O173" s="11" cm="1">
        <f t="array" ref="O173">INDEX(LatestMeasureDefSheet!$R$2:$R$6759,MATCH(E173,LatestMeasureDefSheet!$C$2:$C$6759,0),)</f>
        <v>0</v>
      </c>
      <c r="P173" s="11" cm="1">
        <f t="array" ref="P173">INDEX(LatestMeasureDefSheet!$S$2:$S$6759,MATCH(E173,LatestMeasureDefSheet!$C$2:$C$6759,0),)</f>
        <v>0</v>
      </c>
      <c r="Q173" s="11" cm="1">
        <f t="array" ref="Q173">INDEX(LatestMeasureDefSheet!$T$2:$T$6759,MATCH(E173,LatestMeasureDefSheet!$C$2:$C$6759,0),)</f>
        <v>0</v>
      </c>
      <c r="R173" s="11" cm="1">
        <f t="array" ref="R173">INDEX(LatestMeasureDefSheet!$U$2:$U$6759,MATCH(E173,LatestMeasureDefSheet!$C$2:$C$6759,0),)</f>
        <v>0</v>
      </c>
      <c r="S173" s="11" cm="1">
        <f t="array" ref="S173">INDEX(LatestMeasureDefSheet!$V$2:$V$6759,MATCH(E173,LatestMeasureDefSheet!$C$2:$C$6759,0),)</f>
        <v>0</v>
      </c>
      <c r="T173" s="11" t="str">
        <f t="shared" si="12"/>
        <v/>
      </c>
      <c r="U173" s="41"/>
      <c r="V173" s="41"/>
      <c r="W173" s="41"/>
      <c r="X173" s="38" t="str">
        <f t="shared" si="13"/>
        <v/>
      </c>
      <c r="Y173" s="38" t="str">
        <f t="shared" si="14"/>
        <v/>
      </c>
      <c r="Z173" s="38" t="str">
        <f t="shared" si="15"/>
        <v/>
      </c>
      <c r="AA173" s="13">
        <f t="shared" si="16"/>
        <v>0</v>
      </c>
      <c r="AB173" s="11"/>
    </row>
    <row r="174" spans="2:28" ht="15.75" x14ac:dyDescent="0.2">
      <c r="B174" s="7" t="s">
        <v>239</v>
      </c>
      <c r="C174" s="5" t="s">
        <v>548</v>
      </c>
      <c r="D174" s="5" t="s">
        <v>549</v>
      </c>
      <c r="E174" s="5" t="s">
        <v>559</v>
      </c>
      <c r="F174" s="16" t="s">
        <v>560</v>
      </c>
      <c r="G174" s="5" t="s">
        <v>561</v>
      </c>
      <c r="H174" s="9" cm="1">
        <f t="array" ref="H174">INDEX(LatestMeasureDefSheet!$AH$2:$AH$6759,MATCH(E174,LatestMeasureDefSheet!$C$2:$C$6759,0),)</f>
        <v>15</v>
      </c>
      <c r="I174" s="10" t="str" cm="1">
        <f t="array" ref="I174">INDEX(LatestMeasureDefSheet!$G$2:$G$6759,MATCH(E174,LatestMeasureDefSheet!$C$2:$C$6759,0),)</f>
        <v>Tons</v>
      </c>
      <c r="J174" s="11" cm="1">
        <f t="array" ref="J174">INDEX(LatestMeasureDefSheet!$H$2:$H$6759,MATCH(E174,LatestMeasureDefSheet!$C$2:$C$6759,0),)</f>
        <v>82.945999999999998</v>
      </c>
      <c r="K174" s="11" cm="1">
        <f t="array" ref="K174">INDEX(LatestMeasureDefSheet!$I$2:$I$6759,MATCH(E174,LatestMeasureDefSheet!$C$2:$C$6759,0),)</f>
        <v>1.06E-2</v>
      </c>
      <c r="L174" s="11" cm="1">
        <f t="array" ref="L174">INDEX(LatestMeasureDefSheet!$L$2:$L$6759,MATCH(E174,LatestMeasureDefSheet!$C$2:$C$6759,0),)</f>
        <v>0</v>
      </c>
      <c r="M174" s="11" cm="1">
        <f t="array" ref="M174">INDEX(LatestMeasureDefSheet!$AJ$2:$AJ$6759,MATCH(E174,LatestMeasureDefSheet!$C$2:$C$6759,0),)</f>
        <v>20</v>
      </c>
      <c r="N174" s="12" t="str" cm="1">
        <f t="array" ref="N174">IF(INDEX(LatestMeasureDefSheet!$Q$2:$Q$6759,MATCH(E174,LatestMeasureDefSheet!$C$2:$C$6759,0),)="",INDEX(LatestMeasureDefSheet!$G$2:$G$6759,MATCH(E174,LatestMeasureDefSheet!$C$2:$C$6759,0),),INDEX(LatestMeasureDefSheet!$Q$2:$Q$6759,MATCH(E174,LatestMeasureDefSheet!$C$2:$C$6759,0),))</f>
        <v>Tons</v>
      </c>
      <c r="O174" s="11" cm="1">
        <f t="array" ref="O174">INDEX(LatestMeasureDefSheet!$R$2:$R$6759,MATCH(E174,LatestMeasureDefSheet!$C$2:$C$6759,0),)</f>
        <v>0</v>
      </c>
      <c r="P174" s="11" cm="1">
        <f t="array" ref="P174">INDEX(LatestMeasureDefSheet!$S$2:$S$6759,MATCH(E174,LatestMeasureDefSheet!$C$2:$C$6759,0),)</f>
        <v>0</v>
      </c>
      <c r="Q174" s="11" cm="1">
        <f t="array" ref="Q174">INDEX(LatestMeasureDefSheet!$T$2:$T$6759,MATCH(E174,LatestMeasureDefSheet!$C$2:$C$6759,0),)</f>
        <v>0</v>
      </c>
      <c r="R174" s="11" cm="1">
        <f t="array" ref="R174">INDEX(LatestMeasureDefSheet!$U$2:$U$6759,MATCH(E174,LatestMeasureDefSheet!$C$2:$C$6759,0),)</f>
        <v>0</v>
      </c>
      <c r="S174" s="11" cm="1">
        <f t="array" ref="S174">INDEX(LatestMeasureDefSheet!$V$2:$V$6759,MATCH(E174,LatestMeasureDefSheet!$C$2:$C$6759,0),)</f>
        <v>0</v>
      </c>
      <c r="T174" s="11" t="str">
        <f t="shared" si="12"/>
        <v/>
      </c>
      <c r="U174" s="41"/>
      <c r="V174" s="41"/>
      <c r="W174" s="41"/>
      <c r="X174" s="38" t="str">
        <f t="shared" si="13"/>
        <v/>
      </c>
      <c r="Y174" s="38" t="str">
        <f t="shared" si="14"/>
        <v/>
      </c>
      <c r="Z174" s="38" t="str">
        <f t="shared" si="15"/>
        <v/>
      </c>
      <c r="AA174" s="13">
        <f t="shared" si="16"/>
        <v>0</v>
      </c>
      <c r="AB174" s="11"/>
    </row>
    <row r="175" spans="2:28" ht="15.75" x14ac:dyDescent="0.2">
      <c r="B175" s="7" t="s">
        <v>239</v>
      </c>
      <c r="C175" s="5" t="s">
        <v>548</v>
      </c>
      <c r="D175" s="5" t="s">
        <v>549</v>
      </c>
      <c r="E175" s="5" t="s">
        <v>562</v>
      </c>
      <c r="F175" s="16" t="s">
        <v>563</v>
      </c>
      <c r="G175" s="5" t="s">
        <v>564</v>
      </c>
      <c r="H175" s="9" cm="1">
        <f t="array" ref="H175">INDEX(LatestMeasureDefSheet!$AH$2:$AH$6759,MATCH(E175,LatestMeasureDefSheet!$C$2:$C$6759,0),)</f>
        <v>7.5</v>
      </c>
      <c r="I175" s="10" t="str" cm="1">
        <f t="array" ref="I175">INDEX(LatestMeasureDefSheet!$G$2:$G$6759,MATCH(E175,LatestMeasureDefSheet!$C$2:$C$6759,0),)</f>
        <v>Tons</v>
      </c>
      <c r="J175" s="11" cm="1">
        <f t="array" ref="J175">INDEX(LatestMeasureDefSheet!$H$2:$H$6759,MATCH(E175,LatestMeasureDefSheet!$C$2:$C$6759,0),)</f>
        <v>55.298000000000002</v>
      </c>
      <c r="K175" s="11" cm="1">
        <f t="array" ref="K175">INDEX(LatestMeasureDefSheet!$I$2:$I$6759,MATCH(E175,LatestMeasureDefSheet!$C$2:$C$6759,0),)</f>
        <v>7.1000000000000004E-3</v>
      </c>
      <c r="L175" s="11" cm="1">
        <f t="array" ref="L175">INDEX(LatestMeasureDefSheet!$L$2:$L$6759,MATCH(E175,LatestMeasureDefSheet!$C$2:$C$6759,0),)</f>
        <v>0</v>
      </c>
      <c r="M175" s="11" cm="1">
        <f t="array" ref="M175">INDEX(LatestMeasureDefSheet!$AJ$2:$AJ$6759,MATCH(E175,LatestMeasureDefSheet!$C$2:$C$6759,0),)</f>
        <v>20</v>
      </c>
      <c r="N175" s="12" t="str" cm="1">
        <f t="array" ref="N175">IF(INDEX(LatestMeasureDefSheet!$Q$2:$Q$6759,MATCH(E175,LatestMeasureDefSheet!$C$2:$C$6759,0),)="",INDEX(LatestMeasureDefSheet!$G$2:$G$6759,MATCH(E175,LatestMeasureDefSheet!$C$2:$C$6759,0),),INDEX(LatestMeasureDefSheet!$Q$2:$Q$6759,MATCH(E175,LatestMeasureDefSheet!$C$2:$C$6759,0),))</f>
        <v>Tons</v>
      </c>
      <c r="O175" s="11" cm="1">
        <f t="array" ref="O175">INDEX(LatestMeasureDefSheet!$R$2:$R$6759,MATCH(E175,LatestMeasureDefSheet!$C$2:$C$6759,0),)</f>
        <v>0</v>
      </c>
      <c r="P175" s="11" cm="1">
        <f t="array" ref="P175">INDEX(LatestMeasureDefSheet!$S$2:$S$6759,MATCH(E175,LatestMeasureDefSheet!$C$2:$C$6759,0),)</f>
        <v>0</v>
      </c>
      <c r="Q175" s="11" cm="1">
        <f t="array" ref="Q175">INDEX(LatestMeasureDefSheet!$T$2:$T$6759,MATCH(E175,LatestMeasureDefSheet!$C$2:$C$6759,0),)</f>
        <v>0</v>
      </c>
      <c r="R175" s="11" cm="1">
        <f t="array" ref="R175">INDEX(LatestMeasureDefSheet!$U$2:$U$6759,MATCH(E175,LatestMeasureDefSheet!$C$2:$C$6759,0),)</f>
        <v>0</v>
      </c>
      <c r="S175" s="11" cm="1">
        <f t="array" ref="S175">INDEX(LatestMeasureDefSheet!$V$2:$V$6759,MATCH(E175,LatestMeasureDefSheet!$C$2:$C$6759,0),)</f>
        <v>0</v>
      </c>
      <c r="T175" s="11" t="str">
        <f t="shared" si="12"/>
        <v/>
      </c>
      <c r="U175" s="41"/>
      <c r="V175" s="41"/>
      <c r="W175" s="41"/>
      <c r="X175" s="38" t="str">
        <f t="shared" si="13"/>
        <v/>
      </c>
      <c r="Y175" s="38" t="str">
        <f t="shared" si="14"/>
        <v/>
      </c>
      <c r="Z175" s="38" t="str">
        <f t="shared" si="15"/>
        <v/>
      </c>
      <c r="AA175" s="13">
        <f t="shared" si="16"/>
        <v>0</v>
      </c>
      <c r="AB175" s="11"/>
    </row>
    <row r="176" spans="2:28" ht="15.75" x14ac:dyDescent="0.2">
      <c r="B176" s="7" t="s">
        <v>239</v>
      </c>
      <c r="C176" s="5" t="s">
        <v>548</v>
      </c>
      <c r="D176" s="5" t="s">
        <v>549</v>
      </c>
      <c r="E176" s="5" t="s">
        <v>565</v>
      </c>
      <c r="F176" s="16" t="s">
        <v>566</v>
      </c>
      <c r="G176" s="5" t="s">
        <v>567</v>
      </c>
      <c r="H176" s="9" cm="1">
        <f t="array" ref="H176">INDEX(LatestMeasureDefSheet!$AH$2:$AH$6759,MATCH(E176,LatestMeasureDefSheet!$C$2:$C$6759,0),)</f>
        <v>4000</v>
      </c>
      <c r="I176" s="10" t="str" cm="1">
        <f t="array" ref="I176">INDEX(LatestMeasureDefSheet!$G$2:$G$6759,MATCH(E176,LatestMeasureDefSheet!$C$2:$C$6759,0),)</f>
        <v>Units</v>
      </c>
      <c r="J176" s="11" cm="1">
        <f t="array" ref="J176">INDEX(LatestMeasureDefSheet!$H$2:$H$6759,MATCH(E176,LatestMeasureDefSheet!$C$2:$C$6759,0),)</f>
        <v>32562</v>
      </c>
      <c r="K176" s="11" cm="1">
        <f t="array" ref="K176">INDEX(LatestMeasureDefSheet!$I$2:$I$6759,MATCH(E176,LatestMeasureDefSheet!$C$2:$C$6759,0),)</f>
        <v>4.26</v>
      </c>
      <c r="L176" s="11" cm="1">
        <f t="array" ref="L176">INDEX(LatestMeasureDefSheet!$L$2:$L$6759,MATCH(E176,LatestMeasureDefSheet!$C$2:$C$6759,0),)</f>
        <v>0</v>
      </c>
      <c r="M176" s="11" cm="1">
        <f t="array" ref="M176">INDEX(LatestMeasureDefSheet!$AJ$2:$AJ$6759,MATCH(E176,LatestMeasureDefSheet!$C$2:$C$6759,0),)</f>
        <v>20</v>
      </c>
      <c r="N176" s="12" t="str" cm="1">
        <f t="array" ref="N176">IF(INDEX(LatestMeasureDefSheet!$Q$2:$Q$6759,MATCH(E176,LatestMeasureDefSheet!$C$2:$C$6759,0),)="",INDEX(LatestMeasureDefSheet!$G$2:$G$6759,MATCH(E176,LatestMeasureDefSheet!$C$2:$C$6759,0),),INDEX(LatestMeasureDefSheet!$Q$2:$Q$6759,MATCH(E176,LatestMeasureDefSheet!$C$2:$C$6759,0),))</f>
        <v>Units</v>
      </c>
      <c r="O176" s="11" cm="1">
        <f t="array" ref="O176">INDEX(LatestMeasureDefSheet!$R$2:$R$6759,MATCH(E176,LatestMeasureDefSheet!$C$2:$C$6759,0),)</f>
        <v>0</v>
      </c>
      <c r="P176" s="11" cm="1">
        <f t="array" ref="P176">INDEX(LatestMeasureDefSheet!$S$2:$S$6759,MATCH(E176,LatestMeasureDefSheet!$C$2:$C$6759,0),)</f>
        <v>0</v>
      </c>
      <c r="Q176" s="11" cm="1">
        <f t="array" ref="Q176">INDEX(LatestMeasureDefSheet!$T$2:$T$6759,MATCH(E176,LatestMeasureDefSheet!$C$2:$C$6759,0),)</f>
        <v>0</v>
      </c>
      <c r="R176" s="11" cm="1">
        <f t="array" ref="R176">INDEX(LatestMeasureDefSheet!$U$2:$U$6759,MATCH(E176,LatestMeasureDefSheet!$C$2:$C$6759,0),)</f>
        <v>0</v>
      </c>
      <c r="S176" s="11" cm="1">
        <f t="array" ref="S176">INDEX(LatestMeasureDefSheet!$V$2:$V$6759,MATCH(E176,LatestMeasureDefSheet!$C$2:$C$6759,0),)</f>
        <v>0</v>
      </c>
      <c r="T176" s="11" t="str">
        <f t="shared" si="12"/>
        <v/>
      </c>
      <c r="U176" s="41"/>
      <c r="V176" s="41"/>
      <c r="W176" s="41"/>
      <c r="X176" s="38" t="str">
        <f t="shared" si="13"/>
        <v/>
      </c>
      <c r="Y176" s="38" t="str">
        <f t="shared" si="14"/>
        <v/>
      </c>
      <c r="Z176" s="38" t="str">
        <f t="shared" si="15"/>
        <v/>
      </c>
      <c r="AA176" s="13">
        <f t="shared" si="16"/>
        <v>0</v>
      </c>
      <c r="AB176" s="11"/>
    </row>
    <row r="177" spans="2:28" ht="15.75" x14ac:dyDescent="0.2">
      <c r="B177" s="7" t="s">
        <v>239</v>
      </c>
      <c r="C177" s="5" t="s">
        <v>548</v>
      </c>
      <c r="D177" s="5" t="s">
        <v>549</v>
      </c>
      <c r="E177" s="5" t="s">
        <v>568</v>
      </c>
      <c r="F177" s="16" t="s">
        <v>569</v>
      </c>
      <c r="G177" s="5" t="s">
        <v>570</v>
      </c>
      <c r="H177" s="9" cm="1">
        <f t="array" ref="H177">INDEX(LatestMeasureDefSheet!$AH$2:$AH$6759,MATCH(E177,LatestMeasureDefSheet!$C$2:$C$6759,0),)</f>
        <v>2500</v>
      </c>
      <c r="I177" s="10" t="str" cm="1">
        <f t="array" ref="I177">INDEX(LatestMeasureDefSheet!$G$2:$G$6759,MATCH(E177,LatestMeasureDefSheet!$C$2:$C$6759,0),)</f>
        <v>Units</v>
      </c>
      <c r="J177" s="11" cm="1">
        <f t="array" ref="J177">INDEX(LatestMeasureDefSheet!$H$2:$H$6759,MATCH(E177,LatestMeasureDefSheet!$C$2:$C$6759,0),)</f>
        <v>21708</v>
      </c>
      <c r="K177" s="11" cm="1">
        <f t="array" ref="K177">INDEX(LatestMeasureDefSheet!$I$2:$I$6759,MATCH(E177,LatestMeasureDefSheet!$C$2:$C$6759,0),)</f>
        <v>4.26</v>
      </c>
      <c r="L177" s="11" cm="1">
        <f t="array" ref="L177">INDEX(LatestMeasureDefSheet!$L$2:$L$6759,MATCH(E177,LatestMeasureDefSheet!$C$2:$C$6759,0),)</f>
        <v>0</v>
      </c>
      <c r="M177" s="11" cm="1">
        <f t="array" ref="M177">INDEX(LatestMeasureDefSheet!$AJ$2:$AJ$6759,MATCH(E177,LatestMeasureDefSheet!$C$2:$C$6759,0),)</f>
        <v>20</v>
      </c>
      <c r="N177" s="12" t="str" cm="1">
        <f t="array" ref="N177">IF(INDEX(LatestMeasureDefSheet!$Q$2:$Q$6759,MATCH(E177,LatestMeasureDefSheet!$C$2:$C$6759,0),)="",INDEX(LatestMeasureDefSheet!$G$2:$G$6759,MATCH(E177,LatestMeasureDefSheet!$C$2:$C$6759,0),),INDEX(LatestMeasureDefSheet!$Q$2:$Q$6759,MATCH(E177,LatestMeasureDefSheet!$C$2:$C$6759,0),))</f>
        <v>Units</v>
      </c>
      <c r="O177" s="11" cm="1">
        <f t="array" ref="O177">INDEX(LatestMeasureDefSheet!$R$2:$R$6759,MATCH(E177,LatestMeasureDefSheet!$C$2:$C$6759,0),)</f>
        <v>0</v>
      </c>
      <c r="P177" s="11" cm="1">
        <f t="array" ref="P177">INDEX(LatestMeasureDefSheet!$S$2:$S$6759,MATCH(E177,LatestMeasureDefSheet!$C$2:$C$6759,0),)</f>
        <v>0</v>
      </c>
      <c r="Q177" s="11" cm="1">
        <f t="array" ref="Q177">INDEX(LatestMeasureDefSheet!$T$2:$T$6759,MATCH(E177,LatestMeasureDefSheet!$C$2:$C$6759,0),)</f>
        <v>0</v>
      </c>
      <c r="R177" s="11" cm="1">
        <f t="array" ref="R177">INDEX(LatestMeasureDefSheet!$U$2:$U$6759,MATCH(E177,LatestMeasureDefSheet!$C$2:$C$6759,0),)</f>
        <v>0</v>
      </c>
      <c r="S177" s="11" cm="1">
        <f t="array" ref="S177">INDEX(LatestMeasureDefSheet!$V$2:$V$6759,MATCH(E177,LatestMeasureDefSheet!$C$2:$C$6759,0),)</f>
        <v>0</v>
      </c>
      <c r="T177" s="11" t="str">
        <f t="shared" si="12"/>
        <v/>
      </c>
      <c r="U177" s="41"/>
      <c r="V177" s="41"/>
      <c r="W177" s="41"/>
      <c r="X177" s="38" t="str">
        <f t="shared" si="13"/>
        <v/>
      </c>
      <c r="Y177" s="38" t="str">
        <f t="shared" si="14"/>
        <v/>
      </c>
      <c r="Z177" s="38" t="str">
        <f t="shared" si="15"/>
        <v/>
      </c>
      <c r="AA177" s="13">
        <f t="shared" si="16"/>
        <v>0</v>
      </c>
      <c r="AB177" s="11"/>
    </row>
    <row r="178" spans="2:28" ht="15.75" x14ac:dyDescent="0.2">
      <c r="B178" s="7" t="s">
        <v>239</v>
      </c>
      <c r="C178" s="5" t="s">
        <v>548</v>
      </c>
      <c r="D178" s="5" t="s">
        <v>549</v>
      </c>
      <c r="E178" s="5" t="s">
        <v>571</v>
      </c>
      <c r="F178" s="16" t="s">
        <v>572</v>
      </c>
      <c r="G178" s="5" t="s">
        <v>573</v>
      </c>
      <c r="H178" s="9" cm="1">
        <f t="array" ref="H178">INDEX(LatestMeasureDefSheet!$AH$2:$AH$6759,MATCH(E178,LatestMeasureDefSheet!$C$2:$C$6759,0),)</f>
        <v>4</v>
      </c>
      <c r="I178" s="10" t="str" cm="1">
        <f t="array" ref="I178">INDEX(LatestMeasureDefSheet!$G$2:$G$6759,MATCH(E178,LatestMeasureDefSheet!$C$2:$C$6759,0),)</f>
        <v>CFM</v>
      </c>
      <c r="J178" s="11" cm="1">
        <f t="array" ref="J178">INDEX(LatestMeasureDefSheet!$H$2:$H$6759,MATCH(E178,LatestMeasureDefSheet!$C$2:$C$6759,0),)</f>
        <v>0</v>
      </c>
      <c r="K178" s="11" cm="1">
        <f t="array" ref="K178">INDEX(LatestMeasureDefSheet!$I$2:$I$6759,MATCH(E178,LatestMeasureDefSheet!$C$2:$C$6759,0),)</f>
        <v>0</v>
      </c>
      <c r="L178" s="11" cm="1">
        <f t="array" ref="L178">INDEX(LatestMeasureDefSheet!$L$2:$L$6759,MATCH(E178,LatestMeasureDefSheet!$C$2:$C$6759,0),)</f>
        <v>0.68440000000000001</v>
      </c>
      <c r="M178" s="11" cm="1">
        <f t="array" ref="M178">INDEX(LatestMeasureDefSheet!$AJ$2:$AJ$6759,MATCH(E178,LatestMeasureDefSheet!$C$2:$C$6759,0),)</f>
        <v>15</v>
      </c>
      <c r="N178" s="12" t="str" cm="1">
        <f t="array" ref="N178">IF(INDEX(LatestMeasureDefSheet!$Q$2:$Q$6759,MATCH(E178,LatestMeasureDefSheet!$C$2:$C$6759,0),)="",INDEX(LatestMeasureDefSheet!$G$2:$G$6759,MATCH(E178,LatestMeasureDefSheet!$C$2:$C$6759,0),),INDEX(LatestMeasureDefSheet!$Q$2:$Q$6759,MATCH(E178,LatestMeasureDefSheet!$C$2:$C$6759,0),))</f>
        <v>CFM</v>
      </c>
      <c r="O178" s="11" cm="1">
        <f t="array" ref="O178">INDEX(LatestMeasureDefSheet!$R$2:$R$6759,MATCH(E178,LatestMeasureDefSheet!$C$2:$C$6759,0),)</f>
        <v>0</v>
      </c>
      <c r="P178" s="11" cm="1">
        <f t="array" ref="P178">INDEX(LatestMeasureDefSheet!$S$2:$S$6759,MATCH(E178,LatestMeasureDefSheet!$C$2:$C$6759,0),)</f>
        <v>0</v>
      </c>
      <c r="Q178" s="11" cm="1">
        <f t="array" ref="Q178">INDEX(LatestMeasureDefSheet!$T$2:$T$6759,MATCH(E178,LatestMeasureDefSheet!$C$2:$C$6759,0),)</f>
        <v>0</v>
      </c>
      <c r="R178" s="11" cm="1">
        <f t="array" ref="R178">INDEX(LatestMeasureDefSheet!$U$2:$U$6759,MATCH(E178,LatestMeasureDefSheet!$C$2:$C$6759,0),)</f>
        <v>0</v>
      </c>
      <c r="S178" s="11" cm="1">
        <f t="array" ref="S178">INDEX(LatestMeasureDefSheet!$V$2:$V$6759,MATCH(E178,LatestMeasureDefSheet!$C$2:$C$6759,0),)</f>
        <v>0</v>
      </c>
      <c r="T178" s="11" t="str">
        <f t="shared" si="12"/>
        <v/>
      </c>
      <c r="U178" s="41"/>
      <c r="V178" s="41"/>
      <c r="W178" s="41"/>
      <c r="X178" s="38" t="str">
        <f t="shared" si="13"/>
        <v/>
      </c>
      <c r="Y178" s="38" t="str">
        <f t="shared" si="14"/>
        <v/>
      </c>
      <c r="Z178" s="38" t="str">
        <f t="shared" si="15"/>
        <v/>
      </c>
      <c r="AA178" s="13">
        <f t="shared" si="16"/>
        <v>0</v>
      </c>
      <c r="AB178" s="11"/>
    </row>
    <row r="179" spans="2:28" ht="15.75" x14ac:dyDescent="0.2">
      <c r="B179" s="7" t="s">
        <v>239</v>
      </c>
      <c r="C179" s="5" t="s">
        <v>548</v>
      </c>
      <c r="D179" s="5" t="s">
        <v>549</v>
      </c>
      <c r="E179" s="5" t="s">
        <v>375</v>
      </c>
      <c r="F179" s="16" t="s">
        <v>574</v>
      </c>
      <c r="G179" s="5" t="s">
        <v>575</v>
      </c>
      <c r="H179" s="9" cm="1">
        <f t="array" ref="H179">INDEX(LatestMeasureDefSheet!$AH$2:$AH$6759,MATCH(E179,LatestMeasureDefSheet!$C$2:$C$6759,0),)</f>
        <v>50</v>
      </c>
      <c r="I179" s="10" t="str" cm="1">
        <f t="array" ref="I179">INDEX(LatestMeasureDefSheet!$G$2:$G$6759,MATCH(E179,LatestMeasureDefSheet!$C$2:$C$6759,0),)</f>
        <v>Units</v>
      </c>
      <c r="J179" s="11" cm="1">
        <f t="array" ref="J179">INDEX(LatestMeasureDefSheet!$H$2:$H$6759,MATCH(E179,LatestMeasureDefSheet!$C$2:$C$6759,0),)</f>
        <v>565</v>
      </c>
      <c r="K179" s="11" cm="1">
        <f t="array" ref="K179">INDEX(LatestMeasureDefSheet!$I$2:$I$6759,MATCH(E179,LatestMeasureDefSheet!$C$2:$C$6759,0),)</f>
        <v>7.2400000000000006E-2</v>
      </c>
      <c r="L179" s="11" cm="1">
        <f t="array" ref="L179">INDEX(LatestMeasureDefSheet!$L$2:$L$6759,MATCH(E179,LatestMeasureDefSheet!$C$2:$C$6759,0),)</f>
        <v>0</v>
      </c>
      <c r="M179" s="11" cm="1">
        <f t="array" ref="M179">INDEX(LatestMeasureDefSheet!$AJ$2:$AJ$6759,MATCH(E179,LatestMeasureDefSheet!$C$2:$C$6759,0),)</f>
        <v>15</v>
      </c>
      <c r="N179" s="12" t="str" cm="1">
        <f t="array" ref="N179">IF(INDEX(LatestMeasureDefSheet!$Q$2:$Q$6759,MATCH(E179,LatestMeasureDefSheet!$C$2:$C$6759,0),)="",INDEX(LatestMeasureDefSheet!$G$2:$G$6759,MATCH(E179,LatestMeasureDefSheet!$C$2:$C$6759,0),),INDEX(LatestMeasureDefSheet!$Q$2:$Q$6759,MATCH(E179,LatestMeasureDefSheet!$C$2:$C$6759,0),))</f>
        <v>Units</v>
      </c>
      <c r="O179" s="11" cm="1">
        <f t="array" ref="O179">INDEX(LatestMeasureDefSheet!$R$2:$R$6759,MATCH(E179,LatestMeasureDefSheet!$C$2:$C$6759,0),)</f>
        <v>0</v>
      </c>
      <c r="P179" s="11" cm="1">
        <f t="array" ref="P179">INDEX(LatestMeasureDefSheet!$S$2:$S$6759,MATCH(E179,LatestMeasureDefSheet!$C$2:$C$6759,0),)</f>
        <v>0</v>
      </c>
      <c r="Q179" s="11" cm="1">
        <f t="array" ref="Q179">INDEX(LatestMeasureDefSheet!$T$2:$T$6759,MATCH(E179,LatestMeasureDefSheet!$C$2:$C$6759,0),)</f>
        <v>0</v>
      </c>
      <c r="R179" s="11" cm="1">
        <f t="array" ref="R179">INDEX(LatestMeasureDefSheet!$U$2:$U$6759,MATCH(E179,LatestMeasureDefSheet!$C$2:$C$6759,0),)</f>
        <v>0</v>
      </c>
      <c r="S179" s="11" cm="1">
        <f t="array" ref="S179">INDEX(LatestMeasureDefSheet!$V$2:$V$6759,MATCH(E179,LatestMeasureDefSheet!$C$2:$C$6759,0),)</f>
        <v>0</v>
      </c>
      <c r="T179" s="11" t="str">
        <f t="shared" si="12"/>
        <v/>
      </c>
      <c r="U179" s="41"/>
      <c r="V179" s="41"/>
      <c r="W179" s="41"/>
      <c r="X179" s="38" t="str">
        <f t="shared" si="13"/>
        <v/>
      </c>
      <c r="Y179" s="38" t="str">
        <f t="shared" si="14"/>
        <v/>
      </c>
      <c r="Z179" s="38" t="str">
        <f t="shared" si="15"/>
        <v/>
      </c>
      <c r="AA179" s="13">
        <f t="shared" si="16"/>
        <v>0</v>
      </c>
      <c r="AB179" s="11"/>
    </row>
    <row r="180" spans="2:28" ht="15.75" x14ac:dyDescent="0.2">
      <c r="B180" s="7" t="s">
        <v>239</v>
      </c>
      <c r="C180" s="5" t="s">
        <v>548</v>
      </c>
      <c r="D180" s="5" t="s">
        <v>576</v>
      </c>
      <c r="E180" s="5" t="s">
        <v>577</v>
      </c>
      <c r="F180" s="16" t="s">
        <v>578</v>
      </c>
      <c r="G180" s="5" t="s">
        <v>579</v>
      </c>
      <c r="H180" s="9" cm="1">
        <f t="array" ref="H180">INDEX(LatestMeasureDefSheet!$AH$2:$AH$6759,MATCH(E180,LatestMeasureDefSheet!$C$2:$C$6759,0),)</f>
        <v>1.5</v>
      </c>
      <c r="I180" s="10" t="str" cm="1">
        <f t="array" ref="I180">INDEX(LatestMeasureDefSheet!$G$2:$G$6759,MATCH(E180,LatestMeasureDefSheet!$C$2:$C$6759,0),)</f>
        <v>CFM</v>
      </c>
      <c r="J180" s="11" cm="1">
        <f t="array" ref="J180">INDEX(LatestMeasureDefSheet!$H$2:$H$6759,MATCH(E180,LatestMeasureDefSheet!$C$2:$C$6759,0),)</f>
        <v>0</v>
      </c>
      <c r="K180" s="11" cm="1">
        <f t="array" ref="K180">INDEX(LatestMeasureDefSheet!$I$2:$I$6759,MATCH(E180,LatestMeasureDefSheet!$C$2:$C$6759,0),)</f>
        <v>0</v>
      </c>
      <c r="L180" s="11" cm="1">
        <f t="array" ref="L180">INDEX(LatestMeasureDefSheet!$L$2:$L$6759,MATCH(E180,LatestMeasureDefSheet!$C$2:$C$6759,0),)</f>
        <v>0.1176</v>
      </c>
      <c r="M180" s="11" cm="1">
        <f t="array" ref="M180">INDEX(LatestMeasureDefSheet!$AJ$2:$AJ$6759,MATCH(E180,LatestMeasureDefSheet!$C$2:$C$6759,0),)</f>
        <v>15</v>
      </c>
      <c r="N180" s="12" t="str" cm="1">
        <f t="array" ref="N180">IF(INDEX(LatestMeasureDefSheet!$Q$2:$Q$6759,MATCH(E180,LatestMeasureDefSheet!$C$2:$C$6759,0),)="",INDEX(LatestMeasureDefSheet!$G$2:$G$6759,MATCH(E180,LatestMeasureDefSheet!$C$2:$C$6759,0),),INDEX(LatestMeasureDefSheet!$Q$2:$Q$6759,MATCH(E180,LatestMeasureDefSheet!$C$2:$C$6759,0),))</f>
        <v>CFM</v>
      </c>
      <c r="O180" s="11" cm="1">
        <f t="array" ref="O180">INDEX(LatestMeasureDefSheet!$R$2:$R$6759,MATCH(E180,LatestMeasureDefSheet!$C$2:$C$6759,0),)</f>
        <v>0</v>
      </c>
      <c r="P180" s="11" cm="1">
        <f t="array" ref="P180">INDEX(LatestMeasureDefSheet!$S$2:$S$6759,MATCH(E180,LatestMeasureDefSheet!$C$2:$C$6759,0),)</f>
        <v>0</v>
      </c>
      <c r="Q180" s="11" cm="1">
        <f t="array" ref="Q180">INDEX(LatestMeasureDefSheet!$T$2:$T$6759,MATCH(E180,LatestMeasureDefSheet!$C$2:$C$6759,0),)</f>
        <v>0</v>
      </c>
      <c r="R180" s="11" cm="1">
        <f t="array" ref="R180">INDEX(LatestMeasureDefSheet!$U$2:$U$6759,MATCH(E180,LatestMeasureDefSheet!$C$2:$C$6759,0),)</f>
        <v>0</v>
      </c>
      <c r="S180" s="11" cm="1">
        <f t="array" ref="S180">INDEX(LatestMeasureDefSheet!$V$2:$V$6759,MATCH(E180,LatestMeasureDefSheet!$C$2:$C$6759,0),)</f>
        <v>0</v>
      </c>
      <c r="T180" s="11" t="str">
        <f t="shared" ref="T180:T243" si="17">IF(I180=N180,"","Performance Measure")</f>
        <v/>
      </c>
      <c r="U180" s="41"/>
      <c r="V180" s="41"/>
      <c r="W180" s="41"/>
      <c r="X180" s="38" t="str">
        <f t="shared" si="13"/>
        <v/>
      </c>
      <c r="Y180" s="38" t="str">
        <f t="shared" si="14"/>
        <v/>
      </c>
      <c r="Z180" s="38" t="str">
        <f t="shared" si="15"/>
        <v/>
      </c>
      <c r="AA180" s="13">
        <f t="shared" si="16"/>
        <v>0</v>
      </c>
      <c r="AB180" s="11"/>
    </row>
    <row r="181" spans="2:28" ht="15.75" x14ac:dyDescent="0.2">
      <c r="B181" s="7" t="s">
        <v>239</v>
      </c>
      <c r="C181" s="5" t="s">
        <v>548</v>
      </c>
      <c r="D181" s="5" t="s">
        <v>576</v>
      </c>
      <c r="E181" s="5" t="s">
        <v>580</v>
      </c>
      <c r="F181" s="16" t="s">
        <v>581</v>
      </c>
      <c r="G181" s="5" t="s">
        <v>582</v>
      </c>
      <c r="H181" s="9" cm="1">
        <f t="array" ref="H181">INDEX(LatestMeasureDefSheet!$AH$2:$AH$6759,MATCH(E181,LatestMeasureDefSheet!$C$2:$C$6759,0),)</f>
        <v>0.15</v>
      </c>
      <c r="I181" s="10" t="str" cm="1">
        <f t="array" ref="I181">INDEX(LatestMeasureDefSheet!$G$2:$G$6759,MATCH(E181,LatestMeasureDefSheet!$C$2:$C$6759,0),)</f>
        <v>CFM</v>
      </c>
      <c r="J181" s="11" cm="1">
        <f t="array" ref="J181">INDEX(LatestMeasureDefSheet!$H$2:$H$6759,MATCH(E181,LatestMeasureDefSheet!$C$2:$C$6759,0),)</f>
        <v>2.19</v>
      </c>
      <c r="K181" s="11" cm="1">
        <f t="array" ref="K181">INDEX(LatestMeasureDefSheet!$I$2:$I$6759,MATCH(E181,LatestMeasureDefSheet!$C$2:$C$6759,0),)</f>
        <v>2.9999999999999997E-4</v>
      </c>
      <c r="L181" s="11" cm="1">
        <f t="array" ref="L181">INDEX(LatestMeasureDefSheet!$L$2:$L$6759,MATCH(E181,LatestMeasureDefSheet!$C$2:$C$6759,0),)</f>
        <v>0</v>
      </c>
      <c r="M181" s="11" cm="1">
        <f t="array" ref="M181">INDEX(LatestMeasureDefSheet!$AJ$2:$AJ$6759,MATCH(E181,LatestMeasureDefSheet!$C$2:$C$6759,0),)</f>
        <v>15</v>
      </c>
      <c r="N181" s="12" t="str" cm="1">
        <f t="array" ref="N181">IF(INDEX(LatestMeasureDefSheet!$Q$2:$Q$6759,MATCH(E181,LatestMeasureDefSheet!$C$2:$C$6759,0),)="",INDEX(LatestMeasureDefSheet!$G$2:$G$6759,MATCH(E181,LatestMeasureDefSheet!$C$2:$C$6759,0),),INDEX(LatestMeasureDefSheet!$Q$2:$Q$6759,MATCH(E181,LatestMeasureDefSheet!$C$2:$C$6759,0),))</f>
        <v>CFM</v>
      </c>
      <c r="O181" s="11" cm="1">
        <f t="array" ref="O181">INDEX(LatestMeasureDefSheet!$R$2:$R$6759,MATCH(E181,LatestMeasureDefSheet!$C$2:$C$6759,0),)</f>
        <v>0</v>
      </c>
      <c r="P181" s="11" cm="1">
        <f t="array" ref="P181">INDEX(LatestMeasureDefSheet!$S$2:$S$6759,MATCH(E181,LatestMeasureDefSheet!$C$2:$C$6759,0),)</f>
        <v>0</v>
      </c>
      <c r="Q181" s="11" cm="1">
        <f t="array" ref="Q181">INDEX(LatestMeasureDefSheet!$T$2:$T$6759,MATCH(E181,LatestMeasureDefSheet!$C$2:$C$6759,0),)</f>
        <v>0</v>
      </c>
      <c r="R181" s="11" cm="1">
        <f t="array" ref="R181">INDEX(LatestMeasureDefSheet!$U$2:$U$6759,MATCH(E181,LatestMeasureDefSheet!$C$2:$C$6759,0),)</f>
        <v>0</v>
      </c>
      <c r="S181" s="11" cm="1">
        <f t="array" ref="S181">INDEX(LatestMeasureDefSheet!$V$2:$V$6759,MATCH(E181,LatestMeasureDefSheet!$C$2:$C$6759,0),)</f>
        <v>0</v>
      </c>
      <c r="T181" s="11" t="str">
        <f t="shared" si="17"/>
        <v/>
      </c>
      <c r="U181" s="41"/>
      <c r="V181" s="41"/>
      <c r="W181" s="41"/>
      <c r="X181" s="38" t="str">
        <f t="shared" si="13"/>
        <v/>
      </c>
      <c r="Y181" s="38" t="str">
        <f t="shared" si="14"/>
        <v/>
      </c>
      <c r="Z181" s="38" t="str">
        <f t="shared" si="15"/>
        <v/>
      </c>
      <c r="AA181" s="13">
        <f t="shared" si="16"/>
        <v>0</v>
      </c>
      <c r="AB181" s="11"/>
    </row>
    <row r="182" spans="2:28" ht="15.75" x14ac:dyDescent="0.2">
      <c r="B182" s="7" t="s">
        <v>239</v>
      </c>
      <c r="C182" s="5" t="s">
        <v>548</v>
      </c>
      <c r="D182" s="5" t="s">
        <v>576</v>
      </c>
      <c r="E182" s="5" t="s">
        <v>583</v>
      </c>
      <c r="F182" s="16" t="s">
        <v>584</v>
      </c>
      <c r="G182" s="5" t="s">
        <v>585</v>
      </c>
      <c r="H182" s="9" cm="1">
        <f t="array" ref="H182">INDEX(LatestMeasureDefSheet!$AH$2:$AH$6759,MATCH(E182,LatestMeasureDefSheet!$C$2:$C$6759,0),)</f>
        <v>175</v>
      </c>
      <c r="I182" s="10" t="str" cm="1">
        <f t="array" ref="I182">INDEX(LatestMeasureDefSheet!$G$2:$G$6759,MATCH(E182,LatestMeasureDefSheet!$C$2:$C$6759,0),)</f>
        <v>HP</v>
      </c>
      <c r="J182" s="11" cm="1">
        <f t="array" ref="J182">INDEX(LatestMeasureDefSheet!$H$2:$H$6759,MATCH(E182,LatestMeasureDefSheet!$C$2:$C$6759,0),)</f>
        <v>2360</v>
      </c>
      <c r="K182" s="11" cm="1">
        <f t="array" ref="K182">INDEX(LatestMeasureDefSheet!$I$2:$I$6759,MATCH(E182,LatestMeasureDefSheet!$C$2:$C$6759,0),)</f>
        <v>0.308</v>
      </c>
      <c r="L182" s="11" cm="1">
        <f t="array" ref="L182">INDEX(LatestMeasureDefSheet!$L$2:$L$6759,MATCH(E182,LatestMeasureDefSheet!$C$2:$C$6759,0),)</f>
        <v>0</v>
      </c>
      <c r="M182" s="11" cm="1">
        <f t="array" ref="M182">INDEX(LatestMeasureDefSheet!$AJ$2:$AJ$6759,MATCH(E182,LatestMeasureDefSheet!$C$2:$C$6759,0),)</f>
        <v>15</v>
      </c>
      <c r="N182" s="12" t="str" cm="1">
        <f t="array" ref="N182">IF(INDEX(LatestMeasureDefSheet!$Q$2:$Q$6759,MATCH(E182,LatestMeasureDefSheet!$C$2:$C$6759,0),)="",INDEX(LatestMeasureDefSheet!$G$2:$G$6759,MATCH(E182,LatestMeasureDefSheet!$C$2:$C$6759,0),),INDEX(LatestMeasureDefSheet!$Q$2:$Q$6759,MATCH(E182,LatestMeasureDefSheet!$C$2:$C$6759,0),))</f>
        <v>HP</v>
      </c>
      <c r="O182" s="11" cm="1">
        <f t="array" ref="O182">INDEX(LatestMeasureDefSheet!$R$2:$R$6759,MATCH(E182,LatestMeasureDefSheet!$C$2:$C$6759,0),)</f>
        <v>0</v>
      </c>
      <c r="P182" s="11" cm="1">
        <f t="array" ref="P182">INDEX(LatestMeasureDefSheet!$S$2:$S$6759,MATCH(E182,LatestMeasureDefSheet!$C$2:$C$6759,0),)</f>
        <v>0</v>
      </c>
      <c r="Q182" s="11" cm="1">
        <f t="array" ref="Q182">INDEX(LatestMeasureDefSheet!$T$2:$T$6759,MATCH(E182,LatestMeasureDefSheet!$C$2:$C$6759,0),)</f>
        <v>0</v>
      </c>
      <c r="R182" s="11" cm="1">
        <f t="array" ref="R182">INDEX(LatestMeasureDefSheet!$U$2:$U$6759,MATCH(E182,LatestMeasureDefSheet!$C$2:$C$6759,0),)</f>
        <v>0</v>
      </c>
      <c r="S182" s="11" cm="1">
        <f t="array" ref="S182">INDEX(LatestMeasureDefSheet!$V$2:$V$6759,MATCH(E182,LatestMeasureDefSheet!$C$2:$C$6759,0),)</f>
        <v>0</v>
      </c>
      <c r="T182" s="11" t="str">
        <f t="shared" si="17"/>
        <v/>
      </c>
      <c r="U182" s="41"/>
      <c r="V182" s="41"/>
      <c r="W182" s="41"/>
      <c r="X182" s="38" t="str">
        <f t="shared" si="13"/>
        <v/>
      </c>
      <c r="Y182" s="38" t="str">
        <f t="shared" si="14"/>
        <v/>
      </c>
      <c r="Z182" s="38" t="str">
        <f t="shared" si="15"/>
        <v/>
      </c>
      <c r="AA182" s="13">
        <f t="shared" si="16"/>
        <v>0</v>
      </c>
      <c r="AB182" s="11"/>
    </row>
    <row r="183" spans="2:28" ht="15.75" x14ac:dyDescent="0.2">
      <c r="B183" s="7" t="s">
        <v>239</v>
      </c>
      <c r="C183" s="5" t="s">
        <v>548</v>
      </c>
      <c r="D183" s="5" t="s">
        <v>576</v>
      </c>
      <c r="E183" s="5" t="s">
        <v>586</v>
      </c>
      <c r="F183" s="16" t="s">
        <v>587</v>
      </c>
      <c r="G183" s="5" t="s">
        <v>588</v>
      </c>
      <c r="H183" s="9" cm="1">
        <f t="array" ref="H183">INDEX(LatestMeasureDefSheet!$AH$2:$AH$6759,MATCH(E183,LatestMeasureDefSheet!$C$2:$C$6759,0),)</f>
        <v>0.75</v>
      </c>
      <c r="I183" s="10" t="str" cm="1">
        <f t="array" ref="I183">INDEX(LatestMeasureDefSheet!$G$2:$G$6759,MATCH(E183,LatestMeasureDefSheet!$C$2:$C$6759,0),)</f>
        <v>CFM</v>
      </c>
      <c r="J183" s="11" cm="1">
        <f t="array" ref="J183">INDEX(LatestMeasureDefSheet!$H$2:$H$6759,MATCH(E183,LatestMeasureDefSheet!$C$2:$C$6759,0),)</f>
        <v>0</v>
      </c>
      <c r="K183" s="11" cm="1">
        <f t="array" ref="K183">INDEX(LatestMeasureDefSheet!$I$2:$I$6759,MATCH(E183,LatestMeasureDefSheet!$C$2:$C$6759,0),)</f>
        <v>0</v>
      </c>
      <c r="L183" s="11" cm="1">
        <f t="array" ref="L183">INDEX(LatestMeasureDefSheet!$L$2:$L$6759,MATCH(E183,LatestMeasureDefSheet!$C$2:$C$6759,0),)</f>
        <v>0.104</v>
      </c>
      <c r="M183" s="11" cm="1">
        <f t="array" ref="M183">INDEX(LatestMeasureDefSheet!$AJ$2:$AJ$6759,MATCH(E183,LatestMeasureDefSheet!$C$2:$C$6759,0),)</f>
        <v>15</v>
      </c>
      <c r="N183" s="12" t="str" cm="1">
        <f t="array" ref="N183">IF(INDEX(LatestMeasureDefSheet!$Q$2:$Q$6759,MATCH(E183,LatestMeasureDefSheet!$C$2:$C$6759,0),)="",INDEX(LatestMeasureDefSheet!$G$2:$G$6759,MATCH(E183,LatestMeasureDefSheet!$C$2:$C$6759,0),),INDEX(LatestMeasureDefSheet!$Q$2:$Q$6759,MATCH(E183,LatestMeasureDefSheet!$C$2:$C$6759,0),))</f>
        <v>CFM</v>
      </c>
      <c r="O183" s="11" cm="1">
        <f t="array" ref="O183">INDEX(LatestMeasureDefSheet!$R$2:$R$6759,MATCH(E183,LatestMeasureDefSheet!$C$2:$C$6759,0),)</f>
        <v>0</v>
      </c>
      <c r="P183" s="11" cm="1">
        <f t="array" ref="P183">INDEX(LatestMeasureDefSheet!$S$2:$S$6759,MATCH(E183,LatestMeasureDefSheet!$C$2:$C$6759,0),)</f>
        <v>0</v>
      </c>
      <c r="Q183" s="11" cm="1">
        <f t="array" ref="Q183">INDEX(LatestMeasureDefSheet!$T$2:$T$6759,MATCH(E183,LatestMeasureDefSheet!$C$2:$C$6759,0),)</f>
        <v>0</v>
      </c>
      <c r="R183" s="11" cm="1">
        <f t="array" ref="R183">INDEX(LatestMeasureDefSheet!$U$2:$U$6759,MATCH(E183,LatestMeasureDefSheet!$C$2:$C$6759,0),)</f>
        <v>0</v>
      </c>
      <c r="S183" s="11" cm="1">
        <f t="array" ref="S183">INDEX(LatestMeasureDefSheet!$V$2:$V$6759,MATCH(E183,LatestMeasureDefSheet!$C$2:$C$6759,0),)</f>
        <v>0</v>
      </c>
      <c r="T183" s="11" t="str">
        <f t="shared" si="17"/>
        <v/>
      </c>
      <c r="U183" s="41"/>
      <c r="V183" s="41"/>
      <c r="W183" s="41"/>
      <c r="X183" s="38" t="str">
        <f t="shared" si="13"/>
        <v/>
      </c>
      <c r="Y183" s="38" t="str">
        <f t="shared" si="14"/>
        <v/>
      </c>
      <c r="Z183" s="38" t="str">
        <f t="shared" si="15"/>
        <v/>
      </c>
      <c r="AA183" s="13">
        <f t="shared" si="16"/>
        <v>0</v>
      </c>
      <c r="AB183" s="11"/>
    </row>
    <row r="184" spans="2:28" ht="15.75" x14ac:dyDescent="0.2">
      <c r="B184" s="7" t="s">
        <v>239</v>
      </c>
      <c r="C184" s="5" t="s">
        <v>548</v>
      </c>
      <c r="D184" s="5" t="s">
        <v>576</v>
      </c>
      <c r="E184" s="5" t="s">
        <v>589</v>
      </c>
      <c r="F184" s="16" t="s">
        <v>590</v>
      </c>
      <c r="G184" s="5" t="s">
        <v>591</v>
      </c>
      <c r="H184" s="9" cm="1">
        <f t="array" ref="H184">INDEX(LatestMeasureDefSheet!$AH$2:$AH$6759,MATCH(E184,LatestMeasureDefSheet!$C$2:$C$6759,0),)</f>
        <v>1.25</v>
      </c>
      <c r="I184" s="10" t="str" cm="1">
        <f t="array" ref="I184">INDEX(LatestMeasureDefSheet!$G$2:$G$6759,MATCH(E184,LatestMeasureDefSheet!$C$2:$C$6759,0),)</f>
        <v>CFM</v>
      </c>
      <c r="J184" s="11" cm="1">
        <f t="array" ref="J184">INDEX(LatestMeasureDefSheet!$H$2:$H$6759,MATCH(E184,LatestMeasureDefSheet!$C$2:$C$6759,0),)</f>
        <v>0</v>
      </c>
      <c r="K184" s="11" cm="1">
        <f t="array" ref="K184">INDEX(LatestMeasureDefSheet!$I$2:$I$6759,MATCH(E184,LatestMeasureDefSheet!$C$2:$C$6759,0),)</f>
        <v>0</v>
      </c>
      <c r="L184" s="11" cm="1">
        <f t="array" ref="L184">INDEX(LatestMeasureDefSheet!$L$2:$L$6759,MATCH(E184,LatestMeasureDefSheet!$C$2:$C$6759,0),)</f>
        <v>0.16439999999999999</v>
      </c>
      <c r="M184" s="11" cm="1">
        <f t="array" ref="M184">INDEX(LatestMeasureDefSheet!$AJ$2:$AJ$6759,MATCH(E184,LatestMeasureDefSheet!$C$2:$C$6759,0),)</f>
        <v>15</v>
      </c>
      <c r="N184" s="12" t="str" cm="1">
        <f t="array" ref="N184">IF(INDEX(LatestMeasureDefSheet!$Q$2:$Q$6759,MATCH(E184,LatestMeasureDefSheet!$C$2:$C$6759,0),)="",INDEX(LatestMeasureDefSheet!$G$2:$G$6759,MATCH(E184,LatestMeasureDefSheet!$C$2:$C$6759,0),),INDEX(LatestMeasureDefSheet!$Q$2:$Q$6759,MATCH(E184,LatestMeasureDefSheet!$C$2:$C$6759,0),))</f>
        <v>CFM</v>
      </c>
      <c r="O184" s="11" cm="1">
        <f t="array" ref="O184">INDEX(LatestMeasureDefSheet!$R$2:$R$6759,MATCH(E184,LatestMeasureDefSheet!$C$2:$C$6759,0),)</f>
        <v>0</v>
      </c>
      <c r="P184" s="11" cm="1">
        <f t="array" ref="P184">INDEX(LatestMeasureDefSheet!$S$2:$S$6759,MATCH(E184,LatestMeasureDefSheet!$C$2:$C$6759,0),)</f>
        <v>0</v>
      </c>
      <c r="Q184" s="11" cm="1">
        <f t="array" ref="Q184">INDEX(LatestMeasureDefSheet!$T$2:$T$6759,MATCH(E184,LatestMeasureDefSheet!$C$2:$C$6759,0),)</f>
        <v>0</v>
      </c>
      <c r="R184" s="11" cm="1">
        <f t="array" ref="R184">INDEX(LatestMeasureDefSheet!$U$2:$U$6759,MATCH(E184,LatestMeasureDefSheet!$C$2:$C$6759,0),)</f>
        <v>0</v>
      </c>
      <c r="S184" s="11" cm="1">
        <f t="array" ref="S184">INDEX(LatestMeasureDefSheet!$V$2:$V$6759,MATCH(E184,LatestMeasureDefSheet!$C$2:$C$6759,0),)</f>
        <v>0</v>
      </c>
      <c r="T184" s="11" t="str">
        <f t="shared" si="17"/>
        <v/>
      </c>
      <c r="U184" s="41"/>
      <c r="V184" s="41"/>
      <c r="W184" s="41"/>
      <c r="X184" s="38" t="str">
        <f t="shared" si="13"/>
        <v/>
      </c>
      <c r="Y184" s="38" t="str">
        <f t="shared" si="14"/>
        <v/>
      </c>
      <c r="Z184" s="38" t="str">
        <f t="shared" si="15"/>
        <v/>
      </c>
      <c r="AA184" s="13">
        <f t="shared" si="16"/>
        <v>0</v>
      </c>
      <c r="AB184" s="11"/>
    </row>
    <row r="185" spans="2:28" ht="15.75" x14ac:dyDescent="0.2">
      <c r="B185" s="7" t="s">
        <v>239</v>
      </c>
      <c r="C185" s="5" t="s">
        <v>548</v>
      </c>
      <c r="D185" s="5" t="s">
        <v>576</v>
      </c>
      <c r="E185" s="5" t="s">
        <v>592</v>
      </c>
      <c r="F185" s="16" t="s">
        <v>593</v>
      </c>
      <c r="G185" s="5" t="s">
        <v>594</v>
      </c>
      <c r="H185" s="9" cm="1">
        <f t="array" ref="H185">INDEX(LatestMeasureDefSheet!$AH$2:$AH$6759,MATCH(E185,LatestMeasureDefSheet!$C$2:$C$6759,0),)</f>
        <v>20</v>
      </c>
      <c r="I185" s="10" t="str" cm="1">
        <f t="array" ref="I185">INDEX(LatestMeasureDefSheet!$G$2:$G$6759,MATCH(E185,LatestMeasureDefSheet!$C$2:$C$6759,0),)</f>
        <v>CFM</v>
      </c>
      <c r="J185" s="11" cm="1">
        <f t="array" ref="J185">INDEX(LatestMeasureDefSheet!$H$2:$H$6759,MATCH(E185,LatestMeasureDefSheet!$C$2:$C$6759,0),)</f>
        <v>295.5</v>
      </c>
      <c r="K185" s="11" cm="1">
        <f t="array" ref="K185">INDEX(LatestMeasureDefSheet!$I$2:$I$6759,MATCH(E185,LatestMeasureDefSheet!$C$2:$C$6759,0),)</f>
        <v>3.8699999999999998E-2</v>
      </c>
      <c r="L185" s="11" cm="1">
        <f t="array" ref="L185">INDEX(LatestMeasureDefSheet!$L$2:$L$6759,MATCH(E185,LatestMeasureDefSheet!$C$2:$C$6759,0),)</f>
        <v>0</v>
      </c>
      <c r="M185" s="11" cm="1">
        <f t="array" ref="M185">INDEX(LatestMeasureDefSheet!$AJ$2:$AJ$6759,MATCH(E185,LatestMeasureDefSheet!$C$2:$C$6759,0),)</f>
        <v>15</v>
      </c>
      <c r="N185" s="12" t="str" cm="1">
        <f t="array" ref="N185">IF(INDEX(LatestMeasureDefSheet!$Q$2:$Q$6759,MATCH(E185,LatestMeasureDefSheet!$C$2:$C$6759,0),)="",INDEX(LatestMeasureDefSheet!$G$2:$G$6759,MATCH(E185,LatestMeasureDefSheet!$C$2:$C$6759,0),),INDEX(LatestMeasureDefSheet!$Q$2:$Q$6759,MATCH(E185,LatestMeasureDefSheet!$C$2:$C$6759,0),))</f>
        <v>CFM</v>
      </c>
      <c r="O185" s="11" cm="1">
        <f t="array" ref="O185">INDEX(LatestMeasureDefSheet!$R$2:$R$6759,MATCH(E185,LatestMeasureDefSheet!$C$2:$C$6759,0),)</f>
        <v>0</v>
      </c>
      <c r="P185" s="11" cm="1">
        <f t="array" ref="P185">INDEX(LatestMeasureDefSheet!$S$2:$S$6759,MATCH(E185,LatestMeasureDefSheet!$C$2:$C$6759,0),)</f>
        <v>0</v>
      </c>
      <c r="Q185" s="11" cm="1">
        <f t="array" ref="Q185">INDEX(LatestMeasureDefSheet!$T$2:$T$6759,MATCH(E185,LatestMeasureDefSheet!$C$2:$C$6759,0),)</f>
        <v>0</v>
      </c>
      <c r="R185" s="11" cm="1">
        <f t="array" ref="R185">INDEX(LatestMeasureDefSheet!$U$2:$U$6759,MATCH(E185,LatestMeasureDefSheet!$C$2:$C$6759,0),)</f>
        <v>0</v>
      </c>
      <c r="S185" s="11" cm="1">
        <f t="array" ref="S185">INDEX(LatestMeasureDefSheet!$V$2:$V$6759,MATCH(E185,LatestMeasureDefSheet!$C$2:$C$6759,0),)</f>
        <v>0</v>
      </c>
      <c r="T185" s="11" t="str">
        <f t="shared" si="17"/>
        <v/>
      </c>
      <c r="U185" s="41"/>
      <c r="V185" s="41"/>
      <c r="W185" s="41"/>
      <c r="X185" s="38" t="str">
        <f t="shared" si="13"/>
        <v/>
      </c>
      <c r="Y185" s="38" t="str">
        <f t="shared" si="14"/>
        <v/>
      </c>
      <c r="Z185" s="38" t="str">
        <f t="shared" si="15"/>
        <v/>
      </c>
      <c r="AA185" s="13">
        <f t="shared" si="16"/>
        <v>0</v>
      </c>
      <c r="AB185" s="11"/>
    </row>
    <row r="186" spans="2:28" ht="15.75" x14ac:dyDescent="0.2">
      <c r="B186" s="7" t="s">
        <v>239</v>
      </c>
      <c r="C186" s="5" t="s">
        <v>548</v>
      </c>
      <c r="D186" s="5" t="s">
        <v>576</v>
      </c>
      <c r="E186" s="5" t="s">
        <v>595</v>
      </c>
      <c r="F186" s="16" t="s">
        <v>596</v>
      </c>
      <c r="G186" s="5" t="s">
        <v>597</v>
      </c>
      <c r="H186" s="9" cm="1">
        <f t="array" ref="H186">INDEX(LatestMeasureDefSheet!$AH$2:$AH$6759,MATCH(E186,LatestMeasureDefSheet!$C$2:$C$6759,0),)</f>
        <v>30</v>
      </c>
      <c r="I186" s="10" t="str" cm="1">
        <f t="array" ref="I186">INDEX(LatestMeasureDefSheet!$G$2:$G$6759,MATCH(E186,LatestMeasureDefSheet!$C$2:$C$6759,0),)</f>
        <v>CFM</v>
      </c>
      <c r="J186" s="11" cm="1">
        <f t="array" ref="J186">INDEX(LatestMeasureDefSheet!$H$2:$H$6759,MATCH(E186,LatestMeasureDefSheet!$C$2:$C$6759,0),)</f>
        <v>468</v>
      </c>
      <c r="K186" s="11" cm="1">
        <f t="array" ref="K186">INDEX(LatestMeasureDefSheet!$I$2:$I$6759,MATCH(E186,LatestMeasureDefSheet!$C$2:$C$6759,0),)</f>
        <v>6.1199999999999997E-2</v>
      </c>
      <c r="L186" s="11" cm="1">
        <f t="array" ref="L186">INDEX(LatestMeasureDefSheet!$L$2:$L$6759,MATCH(E186,LatestMeasureDefSheet!$C$2:$C$6759,0),)</f>
        <v>0</v>
      </c>
      <c r="M186" s="11" cm="1">
        <f t="array" ref="M186">INDEX(LatestMeasureDefSheet!$AJ$2:$AJ$6759,MATCH(E186,LatestMeasureDefSheet!$C$2:$C$6759,0),)</f>
        <v>15</v>
      </c>
      <c r="N186" s="12" t="str" cm="1">
        <f t="array" ref="N186">IF(INDEX(LatestMeasureDefSheet!$Q$2:$Q$6759,MATCH(E186,LatestMeasureDefSheet!$C$2:$C$6759,0),)="",INDEX(LatestMeasureDefSheet!$G$2:$G$6759,MATCH(E186,LatestMeasureDefSheet!$C$2:$C$6759,0),),INDEX(LatestMeasureDefSheet!$Q$2:$Q$6759,MATCH(E186,LatestMeasureDefSheet!$C$2:$C$6759,0),))</f>
        <v>CFM</v>
      </c>
      <c r="O186" s="11" cm="1">
        <f t="array" ref="O186">INDEX(LatestMeasureDefSheet!$R$2:$R$6759,MATCH(E186,LatestMeasureDefSheet!$C$2:$C$6759,0),)</f>
        <v>0</v>
      </c>
      <c r="P186" s="11" cm="1">
        <f t="array" ref="P186">INDEX(LatestMeasureDefSheet!$S$2:$S$6759,MATCH(E186,LatestMeasureDefSheet!$C$2:$C$6759,0),)</f>
        <v>0</v>
      </c>
      <c r="Q186" s="11" cm="1">
        <f t="array" ref="Q186">INDEX(LatestMeasureDefSheet!$T$2:$T$6759,MATCH(E186,LatestMeasureDefSheet!$C$2:$C$6759,0),)</f>
        <v>0</v>
      </c>
      <c r="R186" s="11" cm="1">
        <f t="array" ref="R186">INDEX(LatestMeasureDefSheet!$U$2:$U$6759,MATCH(E186,LatestMeasureDefSheet!$C$2:$C$6759,0),)</f>
        <v>0</v>
      </c>
      <c r="S186" s="11" cm="1">
        <f t="array" ref="S186">INDEX(LatestMeasureDefSheet!$V$2:$V$6759,MATCH(E186,LatestMeasureDefSheet!$C$2:$C$6759,0),)</f>
        <v>0</v>
      </c>
      <c r="T186" s="11" t="str">
        <f t="shared" si="17"/>
        <v/>
      </c>
      <c r="U186" s="41"/>
      <c r="V186" s="41"/>
      <c r="W186" s="41"/>
      <c r="X186" s="38" t="str">
        <f t="shared" si="13"/>
        <v/>
      </c>
      <c r="Y186" s="38" t="str">
        <f t="shared" si="14"/>
        <v/>
      </c>
      <c r="Z186" s="38" t="str">
        <f t="shared" si="15"/>
        <v/>
      </c>
      <c r="AA186" s="13">
        <f t="shared" si="16"/>
        <v>0</v>
      </c>
      <c r="AB186" s="11"/>
    </row>
    <row r="187" spans="2:28" ht="15.75" x14ac:dyDescent="0.2">
      <c r="B187" s="7" t="s">
        <v>239</v>
      </c>
      <c r="C187" s="5" t="s">
        <v>548</v>
      </c>
      <c r="D187" s="5" t="s">
        <v>598</v>
      </c>
      <c r="E187" s="5" t="s">
        <v>599</v>
      </c>
      <c r="F187" s="16" t="s">
        <v>600</v>
      </c>
      <c r="G187" s="5" t="s">
        <v>601</v>
      </c>
      <c r="H187" s="9" cm="1">
        <f t="array" ref="H187">INDEX(LatestMeasureDefSheet!$AH$2:$AH$6759,MATCH(E187,LatestMeasureDefSheet!$C$2:$C$6759,0),)</f>
        <v>75</v>
      </c>
      <c r="I187" s="10" t="str" cm="1">
        <f t="array" ref="I187">INDEX(LatestMeasureDefSheet!$G$2:$G$6759,MATCH(E187,LatestMeasureDefSheet!$C$2:$C$6759,0),)</f>
        <v>CFM</v>
      </c>
      <c r="J187" s="11" cm="1">
        <f t="array" ref="J187">INDEX(LatestMeasureDefSheet!$H$2:$H$6759,MATCH(E187,LatestMeasureDefSheet!$C$2:$C$6759,0),)</f>
        <v>0</v>
      </c>
      <c r="K187" s="11" cm="1">
        <f t="array" ref="K187">INDEX(LatestMeasureDefSheet!$I$2:$I$6759,MATCH(E187,LatestMeasureDefSheet!$C$2:$C$6759,0),)</f>
        <v>0</v>
      </c>
      <c r="L187" s="11" cm="1">
        <f t="array" ref="L187">INDEX(LatestMeasureDefSheet!$L$2:$L$6759,MATCH(E187,LatestMeasureDefSheet!$C$2:$C$6759,0),)</f>
        <v>7.2342000000000004</v>
      </c>
      <c r="M187" s="11" cm="1">
        <f t="array" ref="M187">INDEX(LatestMeasureDefSheet!$AJ$2:$AJ$6759,MATCH(E187,LatestMeasureDefSheet!$C$2:$C$6759,0),)</f>
        <v>20</v>
      </c>
      <c r="N187" s="12" t="str" cm="1">
        <f t="array" ref="N187">IF(INDEX(LatestMeasureDefSheet!$Q$2:$Q$6759,MATCH(E187,LatestMeasureDefSheet!$C$2:$C$6759,0),)="",INDEX(LatestMeasureDefSheet!$G$2:$G$6759,MATCH(E187,LatestMeasureDefSheet!$C$2:$C$6759,0),),INDEX(LatestMeasureDefSheet!$Q$2:$Q$6759,MATCH(E187,LatestMeasureDefSheet!$C$2:$C$6759,0),))</f>
        <v>CFM</v>
      </c>
      <c r="O187" s="11" cm="1">
        <f t="array" ref="O187">INDEX(LatestMeasureDefSheet!$R$2:$R$6759,MATCH(E187,LatestMeasureDefSheet!$C$2:$C$6759,0),)</f>
        <v>0</v>
      </c>
      <c r="P187" s="11" cm="1">
        <f t="array" ref="P187">INDEX(LatestMeasureDefSheet!$S$2:$S$6759,MATCH(E187,LatestMeasureDefSheet!$C$2:$C$6759,0),)</f>
        <v>0</v>
      </c>
      <c r="Q187" s="11" cm="1">
        <f t="array" ref="Q187">INDEX(LatestMeasureDefSheet!$T$2:$T$6759,MATCH(E187,LatestMeasureDefSheet!$C$2:$C$6759,0),)</f>
        <v>0</v>
      </c>
      <c r="R187" s="11" cm="1">
        <f t="array" ref="R187">INDEX(LatestMeasureDefSheet!$U$2:$U$6759,MATCH(E187,LatestMeasureDefSheet!$C$2:$C$6759,0),)</f>
        <v>0</v>
      </c>
      <c r="S187" s="11" cm="1">
        <f t="array" ref="S187">INDEX(LatestMeasureDefSheet!$V$2:$V$6759,MATCH(E187,LatestMeasureDefSheet!$C$2:$C$6759,0),)</f>
        <v>0</v>
      </c>
      <c r="T187" s="11" t="str">
        <f t="shared" si="17"/>
        <v/>
      </c>
      <c r="U187" s="41"/>
      <c r="V187" s="41"/>
      <c r="W187" s="41"/>
      <c r="X187" s="38" t="str">
        <f t="shared" si="13"/>
        <v/>
      </c>
      <c r="Y187" s="38" t="str">
        <f t="shared" si="14"/>
        <v/>
      </c>
      <c r="Z187" s="38" t="str">
        <f t="shared" si="15"/>
        <v/>
      </c>
      <c r="AA187" s="13">
        <f t="shared" si="16"/>
        <v>0</v>
      </c>
      <c r="AB187" s="11"/>
    </row>
    <row r="188" spans="2:28" ht="15.75" x14ac:dyDescent="0.2">
      <c r="B188" s="7" t="s">
        <v>239</v>
      </c>
      <c r="C188" s="5" t="s">
        <v>548</v>
      </c>
      <c r="D188" s="5" t="s">
        <v>598</v>
      </c>
      <c r="E188" s="5" t="s">
        <v>602</v>
      </c>
      <c r="F188" s="16" t="s">
        <v>603</v>
      </c>
      <c r="G188" s="5" t="s">
        <v>604</v>
      </c>
      <c r="H188" s="9" cm="1">
        <f t="array" ref="H188">INDEX(LatestMeasureDefSheet!$AH$2:$AH$6759,MATCH(E188,LatestMeasureDefSheet!$C$2:$C$6759,0),)</f>
        <v>100</v>
      </c>
      <c r="I188" s="10" t="str" cm="1">
        <f t="array" ref="I188">INDEX(LatestMeasureDefSheet!$G$2:$G$6759,MATCH(E188,LatestMeasureDefSheet!$C$2:$C$6759,0),)</f>
        <v>CFM</v>
      </c>
      <c r="J188" s="11" cm="1">
        <f t="array" ref="J188">INDEX(LatestMeasureDefSheet!$H$2:$H$6759,MATCH(E188,LatestMeasureDefSheet!$C$2:$C$6759,0),)</f>
        <v>0</v>
      </c>
      <c r="K188" s="11" cm="1">
        <f t="array" ref="K188">INDEX(LatestMeasureDefSheet!$I$2:$I$6759,MATCH(E188,LatestMeasureDefSheet!$C$2:$C$6759,0),)</f>
        <v>0</v>
      </c>
      <c r="L188" s="11" cm="1">
        <f t="array" ref="L188">INDEX(LatestMeasureDefSheet!$L$2:$L$6759,MATCH(E188,LatestMeasureDefSheet!$C$2:$C$6759,0),)</f>
        <v>9.5130999999999997</v>
      </c>
      <c r="M188" s="11" cm="1">
        <f t="array" ref="M188">INDEX(LatestMeasureDefSheet!$AJ$2:$AJ$6759,MATCH(E188,LatestMeasureDefSheet!$C$2:$C$6759,0),)</f>
        <v>20</v>
      </c>
      <c r="N188" s="12" t="str" cm="1">
        <f t="array" ref="N188">IF(INDEX(LatestMeasureDefSheet!$Q$2:$Q$6759,MATCH(E188,LatestMeasureDefSheet!$C$2:$C$6759,0),)="",INDEX(LatestMeasureDefSheet!$G$2:$G$6759,MATCH(E188,LatestMeasureDefSheet!$C$2:$C$6759,0),),INDEX(LatestMeasureDefSheet!$Q$2:$Q$6759,MATCH(E188,LatestMeasureDefSheet!$C$2:$C$6759,0),))</f>
        <v>CFM</v>
      </c>
      <c r="O188" s="11" cm="1">
        <f t="array" ref="O188">INDEX(LatestMeasureDefSheet!$R$2:$R$6759,MATCH(E188,LatestMeasureDefSheet!$C$2:$C$6759,0),)</f>
        <v>0</v>
      </c>
      <c r="P188" s="11" cm="1">
        <f t="array" ref="P188">INDEX(LatestMeasureDefSheet!$S$2:$S$6759,MATCH(E188,LatestMeasureDefSheet!$C$2:$C$6759,0),)</f>
        <v>0</v>
      </c>
      <c r="Q188" s="11" cm="1">
        <f t="array" ref="Q188">INDEX(LatestMeasureDefSheet!$T$2:$T$6759,MATCH(E188,LatestMeasureDefSheet!$C$2:$C$6759,0),)</f>
        <v>0</v>
      </c>
      <c r="R188" s="11" cm="1">
        <f t="array" ref="R188">INDEX(LatestMeasureDefSheet!$U$2:$U$6759,MATCH(E188,LatestMeasureDefSheet!$C$2:$C$6759,0),)</f>
        <v>0</v>
      </c>
      <c r="S188" s="11" cm="1">
        <f t="array" ref="S188">INDEX(LatestMeasureDefSheet!$V$2:$V$6759,MATCH(E188,LatestMeasureDefSheet!$C$2:$C$6759,0),)</f>
        <v>0</v>
      </c>
      <c r="T188" s="11" t="str">
        <f t="shared" si="17"/>
        <v/>
      </c>
      <c r="U188" s="41"/>
      <c r="V188" s="41"/>
      <c r="W188" s="41"/>
      <c r="X188" s="38" t="str">
        <f t="shared" si="13"/>
        <v/>
      </c>
      <c r="Y188" s="38" t="str">
        <f t="shared" si="14"/>
        <v/>
      </c>
      <c r="Z188" s="38" t="str">
        <f t="shared" si="15"/>
        <v/>
      </c>
      <c r="AA188" s="13">
        <f t="shared" si="16"/>
        <v>0</v>
      </c>
      <c r="AB188" s="11"/>
    </row>
    <row r="189" spans="2:28" ht="15.75" x14ac:dyDescent="0.2">
      <c r="B189" s="7" t="s">
        <v>239</v>
      </c>
      <c r="C189" s="5" t="s">
        <v>548</v>
      </c>
      <c r="D189" s="5" t="s">
        <v>598</v>
      </c>
      <c r="E189" s="5" t="s">
        <v>605</v>
      </c>
      <c r="F189" s="16" t="s">
        <v>606</v>
      </c>
      <c r="G189" s="5" t="s">
        <v>607</v>
      </c>
      <c r="H189" s="9" cm="1">
        <f t="array" ref="H189">INDEX(LatestMeasureDefSheet!$AH$2:$AH$6759,MATCH(E189,LatestMeasureDefSheet!$C$2:$C$6759,0),)</f>
        <v>20</v>
      </c>
      <c r="I189" s="10" t="str" cm="1">
        <f t="array" ref="I189">INDEX(LatestMeasureDefSheet!$G$2:$G$6759,MATCH(E189,LatestMeasureDefSheet!$C$2:$C$6759,0),)</f>
        <v>CFM</v>
      </c>
      <c r="J189" s="11" cm="1">
        <f t="array" ref="J189">INDEX(LatestMeasureDefSheet!$H$2:$H$6759,MATCH(E189,LatestMeasureDefSheet!$C$2:$C$6759,0),)</f>
        <v>0</v>
      </c>
      <c r="K189" s="11" cm="1">
        <f t="array" ref="K189">INDEX(LatestMeasureDefSheet!$I$2:$I$6759,MATCH(E189,LatestMeasureDefSheet!$C$2:$C$6759,0),)</f>
        <v>0</v>
      </c>
      <c r="L189" s="11" cm="1">
        <f t="array" ref="L189">INDEX(LatestMeasureDefSheet!$L$2:$L$6759,MATCH(E189,LatestMeasureDefSheet!$C$2:$C$6759,0),)</f>
        <v>1.3567</v>
      </c>
      <c r="M189" s="11" cm="1">
        <f t="array" ref="M189">INDEX(LatestMeasureDefSheet!$AJ$2:$AJ$6759,MATCH(E189,LatestMeasureDefSheet!$C$2:$C$6759,0),)</f>
        <v>20</v>
      </c>
      <c r="N189" s="12" t="str" cm="1">
        <f t="array" ref="N189">IF(INDEX(LatestMeasureDefSheet!$Q$2:$Q$6759,MATCH(E189,LatestMeasureDefSheet!$C$2:$C$6759,0),)="",INDEX(LatestMeasureDefSheet!$G$2:$G$6759,MATCH(E189,LatestMeasureDefSheet!$C$2:$C$6759,0),),INDEX(LatestMeasureDefSheet!$Q$2:$Q$6759,MATCH(E189,LatestMeasureDefSheet!$C$2:$C$6759,0),))</f>
        <v>CFM</v>
      </c>
      <c r="O189" s="11" cm="1">
        <f t="array" ref="O189">INDEX(LatestMeasureDefSheet!$R$2:$R$6759,MATCH(E189,LatestMeasureDefSheet!$C$2:$C$6759,0),)</f>
        <v>0</v>
      </c>
      <c r="P189" s="11" cm="1">
        <f t="array" ref="P189">INDEX(LatestMeasureDefSheet!$S$2:$S$6759,MATCH(E189,LatestMeasureDefSheet!$C$2:$C$6759,0),)</f>
        <v>0</v>
      </c>
      <c r="Q189" s="11" cm="1">
        <f t="array" ref="Q189">INDEX(LatestMeasureDefSheet!$T$2:$T$6759,MATCH(E189,LatestMeasureDefSheet!$C$2:$C$6759,0),)</f>
        <v>0</v>
      </c>
      <c r="R189" s="11" cm="1">
        <f t="array" ref="R189">INDEX(LatestMeasureDefSheet!$U$2:$U$6759,MATCH(E189,LatestMeasureDefSheet!$C$2:$C$6759,0),)</f>
        <v>0</v>
      </c>
      <c r="S189" s="11" cm="1">
        <f t="array" ref="S189">INDEX(LatestMeasureDefSheet!$V$2:$V$6759,MATCH(E189,LatestMeasureDefSheet!$C$2:$C$6759,0),)</f>
        <v>0</v>
      </c>
      <c r="T189" s="11" t="str">
        <f t="shared" si="17"/>
        <v/>
      </c>
      <c r="U189" s="41"/>
      <c r="V189" s="41"/>
      <c r="W189" s="41"/>
      <c r="X189" s="38" t="str">
        <f t="shared" si="13"/>
        <v/>
      </c>
      <c r="Y189" s="38" t="str">
        <f t="shared" si="14"/>
        <v/>
      </c>
      <c r="Z189" s="38" t="str">
        <f t="shared" si="15"/>
        <v/>
      </c>
      <c r="AA189" s="13">
        <f t="shared" si="16"/>
        <v>0</v>
      </c>
      <c r="AB189" s="11"/>
    </row>
    <row r="190" spans="2:28" ht="15.75" x14ac:dyDescent="0.2">
      <c r="B190" s="7" t="s">
        <v>239</v>
      </c>
      <c r="C190" s="5" t="s">
        <v>548</v>
      </c>
      <c r="D190" s="5" t="s">
        <v>598</v>
      </c>
      <c r="E190" s="5" t="s">
        <v>608</v>
      </c>
      <c r="F190" s="16" t="s">
        <v>609</v>
      </c>
      <c r="G190" s="5" t="s">
        <v>610</v>
      </c>
      <c r="H190" s="9" cm="1">
        <f t="array" ref="H190">INDEX(LatestMeasureDefSheet!$AH$2:$AH$6759,MATCH(E190,LatestMeasureDefSheet!$C$2:$C$6759,0),)</f>
        <v>25</v>
      </c>
      <c r="I190" s="10" t="str" cm="1">
        <f t="array" ref="I190">INDEX(LatestMeasureDefSheet!$G$2:$G$6759,MATCH(E190,LatestMeasureDefSheet!$C$2:$C$6759,0),)</f>
        <v>CFM</v>
      </c>
      <c r="J190" s="11" cm="1">
        <f t="array" ref="J190">INDEX(LatestMeasureDefSheet!$H$2:$H$6759,MATCH(E190,LatestMeasureDefSheet!$C$2:$C$6759,0),)</f>
        <v>0</v>
      </c>
      <c r="K190" s="11" cm="1">
        <f t="array" ref="K190">INDEX(LatestMeasureDefSheet!$I$2:$I$6759,MATCH(E190,LatestMeasureDefSheet!$C$2:$C$6759,0),)</f>
        <v>0</v>
      </c>
      <c r="L190" s="11" cm="1">
        <f t="array" ref="L190">INDEX(LatestMeasureDefSheet!$L$2:$L$6759,MATCH(E190,LatestMeasureDefSheet!$C$2:$C$6759,0),)</f>
        <v>1.7833000000000001</v>
      </c>
      <c r="M190" s="11" cm="1">
        <f t="array" ref="M190">INDEX(LatestMeasureDefSheet!$AJ$2:$AJ$6759,MATCH(E190,LatestMeasureDefSheet!$C$2:$C$6759,0),)</f>
        <v>20</v>
      </c>
      <c r="N190" s="12" t="str" cm="1">
        <f t="array" ref="N190">IF(INDEX(LatestMeasureDefSheet!$Q$2:$Q$6759,MATCH(E190,LatestMeasureDefSheet!$C$2:$C$6759,0),)="",INDEX(LatestMeasureDefSheet!$G$2:$G$6759,MATCH(E190,LatestMeasureDefSheet!$C$2:$C$6759,0),),INDEX(LatestMeasureDefSheet!$Q$2:$Q$6759,MATCH(E190,LatestMeasureDefSheet!$C$2:$C$6759,0),))</f>
        <v>CFM</v>
      </c>
      <c r="O190" s="11" cm="1">
        <f t="array" ref="O190">INDEX(LatestMeasureDefSheet!$R$2:$R$6759,MATCH(E190,LatestMeasureDefSheet!$C$2:$C$6759,0),)</f>
        <v>0</v>
      </c>
      <c r="P190" s="11" cm="1">
        <f t="array" ref="P190">INDEX(LatestMeasureDefSheet!$S$2:$S$6759,MATCH(E190,LatestMeasureDefSheet!$C$2:$C$6759,0),)</f>
        <v>0</v>
      </c>
      <c r="Q190" s="11" cm="1">
        <f t="array" ref="Q190">INDEX(LatestMeasureDefSheet!$T$2:$T$6759,MATCH(E190,LatestMeasureDefSheet!$C$2:$C$6759,0),)</f>
        <v>0</v>
      </c>
      <c r="R190" s="11" cm="1">
        <f t="array" ref="R190">INDEX(LatestMeasureDefSheet!$U$2:$U$6759,MATCH(E190,LatestMeasureDefSheet!$C$2:$C$6759,0),)</f>
        <v>0</v>
      </c>
      <c r="S190" s="11" cm="1">
        <f t="array" ref="S190">INDEX(LatestMeasureDefSheet!$V$2:$V$6759,MATCH(E190,LatestMeasureDefSheet!$C$2:$C$6759,0),)</f>
        <v>0</v>
      </c>
      <c r="T190" s="11" t="str">
        <f t="shared" si="17"/>
        <v/>
      </c>
      <c r="U190" s="41"/>
      <c r="V190" s="41"/>
      <c r="W190" s="41"/>
      <c r="X190" s="38" t="str">
        <f t="shared" si="13"/>
        <v/>
      </c>
      <c r="Y190" s="38" t="str">
        <f t="shared" si="14"/>
        <v/>
      </c>
      <c r="Z190" s="38" t="str">
        <f t="shared" si="15"/>
        <v/>
      </c>
      <c r="AA190" s="13">
        <f t="shared" si="16"/>
        <v>0</v>
      </c>
      <c r="AB190" s="11"/>
    </row>
    <row r="191" spans="2:28" ht="15.75" x14ac:dyDescent="0.2">
      <c r="B191" s="7" t="s">
        <v>239</v>
      </c>
      <c r="C191" s="5" t="s">
        <v>548</v>
      </c>
      <c r="D191" s="5" t="s">
        <v>611</v>
      </c>
      <c r="E191" s="5" t="s">
        <v>612</v>
      </c>
      <c r="F191" s="16" t="s">
        <v>613</v>
      </c>
      <c r="G191" s="5" t="s">
        <v>614</v>
      </c>
      <c r="H191" s="9" cm="1">
        <f t="array" ref="H191">INDEX(LatestMeasureDefSheet!$AH$2:$AH$6759,MATCH(E191,LatestMeasureDefSheet!$C$2:$C$6759,0),)</f>
        <v>200</v>
      </c>
      <c r="I191" s="10" t="str" cm="1">
        <f t="array" ref="I191">INDEX(LatestMeasureDefSheet!$G$2:$G$6759,MATCH(E191,LatestMeasureDefSheet!$C$2:$C$6759,0),)</f>
        <v>Units</v>
      </c>
      <c r="J191" s="11" cm="1">
        <f t="array" ref="J191">INDEX(LatestMeasureDefSheet!$H$2:$H$6759,MATCH(E191,LatestMeasureDefSheet!$C$2:$C$6759,0),)</f>
        <v>1460</v>
      </c>
      <c r="K191" s="11" cm="1">
        <f t="array" ref="K191">INDEX(LatestMeasureDefSheet!$I$2:$I$6759,MATCH(E191,LatestMeasureDefSheet!$C$2:$C$6759,0),)</f>
        <v>0</v>
      </c>
      <c r="L191" s="11" cm="1">
        <f t="array" ref="L191">INDEX(LatestMeasureDefSheet!$L$2:$L$6759,MATCH(E191,LatestMeasureDefSheet!$C$2:$C$6759,0),)</f>
        <v>0</v>
      </c>
      <c r="M191" s="11" cm="1">
        <f t="array" ref="M191">INDEX(LatestMeasureDefSheet!$AJ$2:$AJ$6759,MATCH(E191,LatestMeasureDefSheet!$C$2:$C$6759,0),)</f>
        <v>20</v>
      </c>
      <c r="N191" s="12" t="str" cm="1">
        <f t="array" ref="N191">IF(INDEX(LatestMeasureDefSheet!$Q$2:$Q$6759,MATCH(E191,LatestMeasureDefSheet!$C$2:$C$6759,0),)="",INDEX(LatestMeasureDefSheet!$G$2:$G$6759,MATCH(E191,LatestMeasureDefSheet!$C$2:$C$6759,0),),INDEX(LatestMeasureDefSheet!$Q$2:$Q$6759,MATCH(E191,LatestMeasureDefSheet!$C$2:$C$6759,0),))</f>
        <v>Units</v>
      </c>
      <c r="O191" s="11" cm="1">
        <f t="array" ref="O191">INDEX(LatestMeasureDefSheet!$R$2:$R$6759,MATCH(E191,LatestMeasureDefSheet!$C$2:$C$6759,0),)</f>
        <v>0</v>
      </c>
      <c r="P191" s="11" cm="1">
        <f t="array" ref="P191">INDEX(LatestMeasureDefSheet!$S$2:$S$6759,MATCH(E191,LatestMeasureDefSheet!$C$2:$C$6759,0),)</f>
        <v>0</v>
      </c>
      <c r="Q191" s="11" cm="1">
        <f t="array" ref="Q191">INDEX(LatestMeasureDefSheet!$T$2:$T$6759,MATCH(E191,LatestMeasureDefSheet!$C$2:$C$6759,0),)</f>
        <v>0</v>
      </c>
      <c r="R191" s="11" cm="1">
        <f t="array" ref="R191">INDEX(LatestMeasureDefSheet!$U$2:$U$6759,MATCH(E191,LatestMeasureDefSheet!$C$2:$C$6759,0),)</f>
        <v>0</v>
      </c>
      <c r="S191" s="11" cm="1">
        <f t="array" ref="S191">INDEX(LatestMeasureDefSheet!$V$2:$V$6759,MATCH(E191,LatestMeasureDefSheet!$C$2:$C$6759,0),)</f>
        <v>0</v>
      </c>
      <c r="T191" s="11" t="str">
        <f t="shared" si="17"/>
        <v/>
      </c>
      <c r="U191" s="41"/>
      <c r="V191" s="41"/>
      <c r="W191" s="41"/>
      <c r="X191" s="38" t="str">
        <f t="shared" si="13"/>
        <v/>
      </c>
      <c r="Y191" s="38" t="str">
        <f t="shared" si="14"/>
        <v/>
      </c>
      <c r="Z191" s="38" t="str">
        <f t="shared" si="15"/>
        <v/>
      </c>
      <c r="AA191" s="13">
        <f t="shared" si="16"/>
        <v>0</v>
      </c>
      <c r="AB191" s="11"/>
    </row>
    <row r="192" spans="2:28" ht="15.75" x14ac:dyDescent="0.2">
      <c r="B192" s="7" t="s">
        <v>239</v>
      </c>
      <c r="C192" s="5" t="s">
        <v>548</v>
      </c>
      <c r="D192" s="5" t="s">
        <v>611</v>
      </c>
      <c r="E192" s="5" t="s">
        <v>615</v>
      </c>
      <c r="F192" s="16" t="s">
        <v>616</v>
      </c>
      <c r="G192" s="5" t="s">
        <v>617</v>
      </c>
      <c r="H192" s="9" cm="1">
        <f t="array" ref="H192">INDEX(LatestMeasureDefSheet!$AH$2:$AH$6759,MATCH(E192,LatestMeasureDefSheet!$C$2:$C$6759,0),)</f>
        <v>400</v>
      </c>
      <c r="I192" s="10" t="str" cm="1">
        <f t="array" ref="I192">INDEX(LatestMeasureDefSheet!$G$2:$G$6759,MATCH(E192,LatestMeasureDefSheet!$C$2:$C$6759,0),)</f>
        <v>Units</v>
      </c>
      <c r="J192" s="11" cm="1">
        <f t="array" ref="J192">INDEX(LatestMeasureDefSheet!$H$2:$H$6759,MATCH(E192,LatestMeasureDefSheet!$C$2:$C$6759,0),)</f>
        <v>2688</v>
      </c>
      <c r="K192" s="11" cm="1">
        <f t="array" ref="K192">INDEX(LatestMeasureDefSheet!$I$2:$I$6759,MATCH(E192,LatestMeasureDefSheet!$C$2:$C$6759,0),)</f>
        <v>0</v>
      </c>
      <c r="L192" s="11" cm="1">
        <f t="array" ref="L192">INDEX(LatestMeasureDefSheet!$L$2:$L$6759,MATCH(E192,LatestMeasureDefSheet!$C$2:$C$6759,0),)</f>
        <v>0</v>
      </c>
      <c r="M192" s="11" cm="1">
        <f t="array" ref="M192">INDEX(LatestMeasureDefSheet!$AJ$2:$AJ$6759,MATCH(E192,LatestMeasureDefSheet!$C$2:$C$6759,0),)</f>
        <v>20</v>
      </c>
      <c r="N192" s="12" t="str" cm="1">
        <f t="array" ref="N192">IF(INDEX(LatestMeasureDefSheet!$Q$2:$Q$6759,MATCH(E192,LatestMeasureDefSheet!$C$2:$C$6759,0),)="",INDEX(LatestMeasureDefSheet!$G$2:$G$6759,MATCH(E192,LatestMeasureDefSheet!$C$2:$C$6759,0),),INDEX(LatestMeasureDefSheet!$Q$2:$Q$6759,MATCH(E192,LatestMeasureDefSheet!$C$2:$C$6759,0),))</f>
        <v>Units</v>
      </c>
      <c r="O192" s="11" cm="1">
        <f t="array" ref="O192">INDEX(LatestMeasureDefSheet!$R$2:$R$6759,MATCH(E192,LatestMeasureDefSheet!$C$2:$C$6759,0),)</f>
        <v>0</v>
      </c>
      <c r="P192" s="11" cm="1">
        <f t="array" ref="P192">INDEX(LatestMeasureDefSheet!$S$2:$S$6759,MATCH(E192,LatestMeasureDefSheet!$C$2:$C$6759,0),)</f>
        <v>0</v>
      </c>
      <c r="Q192" s="11" cm="1">
        <f t="array" ref="Q192">INDEX(LatestMeasureDefSheet!$T$2:$T$6759,MATCH(E192,LatestMeasureDefSheet!$C$2:$C$6759,0),)</f>
        <v>0</v>
      </c>
      <c r="R192" s="11" cm="1">
        <f t="array" ref="R192">INDEX(LatestMeasureDefSheet!$U$2:$U$6759,MATCH(E192,LatestMeasureDefSheet!$C$2:$C$6759,0),)</f>
        <v>0</v>
      </c>
      <c r="S192" s="11" cm="1">
        <f t="array" ref="S192">INDEX(LatestMeasureDefSheet!$V$2:$V$6759,MATCH(E192,LatestMeasureDefSheet!$C$2:$C$6759,0),)</f>
        <v>0</v>
      </c>
      <c r="T192" s="11" t="str">
        <f t="shared" si="17"/>
        <v/>
      </c>
      <c r="U192" s="41"/>
      <c r="V192" s="41"/>
      <c r="W192" s="41"/>
      <c r="X192" s="38" t="str">
        <f t="shared" si="13"/>
        <v/>
      </c>
      <c r="Y192" s="38" t="str">
        <f t="shared" si="14"/>
        <v/>
      </c>
      <c r="Z192" s="38" t="str">
        <f t="shared" si="15"/>
        <v/>
      </c>
      <c r="AA192" s="13">
        <f t="shared" si="16"/>
        <v>0</v>
      </c>
      <c r="AB192" s="11"/>
    </row>
    <row r="193" spans="2:28" ht="15.75" x14ac:dyDescent="0.2">
      <c r="B193" s="7" t="s">
        <v>239</v>
      </c>
      <c r="C193" s="5" t="s">
        <v>548</v>
      </c>
      <c r="D193" s="5" t="s">
        <v>611</v>
      </c>
      <c r="E193" s="5" t="s">
        <v>618</v>
      </c>
      <c r="F193" s="16" t="s">
        <v>619</v>
      </c>
      <c r="G193" s="5" t="s">
        <v>620</v>
      </c>
      <c r="H193" s="9" cm="1">
        <f t="array" ref="H193">INDEX(LatestMeasureDefSheet!$AH$2:$AH$6759,MATCH(E193,LatestMeasureDefSheet!$C$2:$C$6759,0),)</f>
        <v>600</v>
      </c>
      <c r="I193" s="10" t="str" cm="1">
        <f t="array" ref="I193">INDEX(LatestMeasureDefSheet!$G$2:$G$6759,MATCH(E193,LatestMeasureDefSheet!$C$2:$C$6759,0),)</f>
        <v>Units</v>
      </c>
      <c r="J193" s="11" cm="1">
        <f t="array" ref="J193">INDEX(LatestMeasureDefSheet!$H$2:$H$6759,MATCH(E193,LatestMeasureDefSheet!$C$2:$C$6759,0),)</f>
        <v>3638</v>
      </c>
      <c r="K193" s="11" cm="1">
        <f t="array" ref="K193">INDEX(LatestMeasureDefSheet!$I$2:$I$6759,MATCH(E193,LatestMeasureDefSheet!$C$2:$C$6759,0),)</f>
        <v>0</v>
      </c>
      <c r="L193" s="11" cm="1">
        <f t="array" ref="L193">INDEX(LatestMeasureDefSheet!$L$2:$L$6759,MATCH(E193,LatestMeasureDefSheet!$C$2:$C$6759,0),)</f>
        <v>0</v>
      </c>
      <c r="M193" s="11" cm="1">
        <f t="array" ref="M193">INDEX(LatestMeasureDefSheet!$AJ$2:$AJ$6759,MATCH(E193,LatestMeasureDefSheet!$C$2:$C$6759,0),)</f>
        <v>20</v>
      </c>
      <c r="N193" s="12" t="str" cm="1">
        <f t="array" ref="N193">IF(INDEX(LatestMeasureDefSheet!$Q$2:$Q$6759,MATCH(E193,LatestMeasureDefSheet!$C$2:$C$6759,0),)="",INDEX(LatestMeasureDefSheet!$G$2:$G$6759,MATCH(E193,LatestMeasureDefSheet!$C$2:$C$6759,0),),INDEX(LatestMeasureDefSheet!$Q$2:$Q$6759,MATCH(E193,LatestMeasureDefSheet!$C$2:$C$6759,0),))</f>
        <v>Units</v>
      </c>
      <c r="O193" s="11" cm="1">
        <f t="array" ref="O193">INDEX(LatestMeasureDefSheet!$R$2:$R$6759,MATCH(E193,LatestMeasureDefSheet!$C$2:$C$6759,0),)</f>
        <v>0</v>
      </c>
      <c r="P193" s="11" cm="1">
        <f t="array" ref="P193">INDEX(LatestMeasureDefSheet!$S$2:$S$6759,MATCH(E193,LatestMeasureDefSheet!$C$2:$C$6759,0),)</f>
        <v>0</v>
      </c>
      <c r="Q193" s="11" cm="1">
        <f t="array" ref="Q193">INDEX(LatestMeasureDefSheet!$T$2:$T$6759,MATCH(E193,LatestMeasureDefSheet!$C$2:$C$6759,0),)</f>
        <v>0</v>
      </c>
      <c r="R193" s="11" cm="1">
        <f t="array" ref="R193">INDEX(LatestMeasureDefSheet!$U$2:$U$6759,MATCH(E193,LatestMeasureDefSheet!$C$2:$C$6759,0),)</f>
        <v>0</v>
      </c>
      <c r="S193" s="11" cm="1">
        <f t="array" ref="S193">INDEX(LatestMeasureDefSheet!$V$2:$V$6759,MATCH(E193,LatestMeasureDefSheet!$C$2:$C$6759,0),)</f>
        <v>0</v>
      </c>
      <c r="T193" s="11" t="str">
        <f t="shared" si="17"/>
        <v/>
      </c>
      <c r="U193" s="41"/>
      <c r="V193" s="41"/>
      <c r="W193" s="41"/>
      <c r="X193" s="38" t="str">
        <f t="shared" si="13"/>
        <v/>
      </c>
      <c r="Y193" s="38" t="str">
        <f t="shared" si="14"/>
        <v/>
      </c>
      <c r="Z193" s="38" t="str">
        <f t="shared" si="15"/>
        <v/>
      </c>
      <c r="AA193" s="13">
        <f t="shared" si="16"/>
        <v>0</v>
      </c>
      <c r="AB193" s="11"/>
    </row>
    <row r="194" spans="2:28" ht="15.75" x14ac:dyDescent="0.2">
      <c r="B194" s="7" t="s">
        <v>239</v>
      </c>
      <c r="C194" s="5" t="s">
        <v>548</v>
      </c>
      <c r="D194" s="5" t="s">
        <v>611</v>
      </c>
      <c r="E194" s="5" t="s">
        <v>621</v>
      </c>
      <c r="F194" s="16" t="s">
        <v>622</v>
      </c>
      <c r="G194" s="5" t="s">
        <v>623</v>
      </c>
      <c r="H194" s="9" cm="1">
        <f t="array" ref="H194">INDEX(LatestMeasureDefSheet!$AH$2:$AH$6759,MATCH(E194,LatestMeasureDefSheet!$C$2:$C$6759,0),)</f>
        <v>100</v>
      </c>
      <c r="I194" s="10" t="str" cm="1">
        <f t="array" ref="I194">INDEX(LatestMeasureDefSheet!$G$2:$G$6759,MATCH(E194,LatestMeasureDefSheet!$C$2:$C$6759,0),)</f>
        <v>Square Feet</v>
      </c>
      <c r="J194" s="11" cm="1">
        <f t="array" ref="J194">INDEX(LatestMeasureDefSheet!$H$2:$H$6759,MATCH(E194,LatestMeasureDefSheet!$C$2:$C$6759,0),)</f>
        <v>1210</v>
      </c>
      <c r="K194" s="11" cm="1">
        <f t="array" ref="K194">INDEX(LatestMeasureDefSheet!$I$2:$I$6759,MATCH(E194,LatestMeasureDefSheet!$C$2:$C$6759,0),)</f>
        <v>0.155</v>
      </c>
      <c r="L194" s="11" cm="1">
        <f t="array" ref="L194">INDEX(LatestMeasureDefSheet!$L$2:$L$6759,MATCH(E194,LatestMeasureDefSheet!$C$2:$C$6759,0),)</f>
        <v>0</v>
      </c>
      <c r="M194" s="11" cm="1">
        <f t="array" ref="M194">INDEX(LatestMeasureDefSheet!$AJ$2:$AJ$6759,MATCH(E194,LatestMeasureDefSheet!$C$2:$C$6759,0),)</f>
        <v>5</v>
      </c>
      <c r="N194" s="12" t="str" cm="1">
        <f t="array" ref="N194">IF(INDEX(LatestMeasureDefSheet!$Q$2:$Q$6759,MATCH(E194,LatestMeasureDefSheet!$C$2:$C$6759,0),)="",INDEX(LatestMeasureDefSheet!$G$2:$G$6759,MATCH(E194,LatestMeasureDefSheet!$C$2:$C$6759,0),),INDEX(LatestMeasureDefSheet!$Q$2:$Q$6759,MATCH(E194,LatestMeasureDefSheet!$C$2:$C$6759,0),))</f>
        <v>Square Feet</v>
      </c>
      <c r="O194" s="11" cm="1">
        <f t="array" ref="O194">INDEX(LatestMeasureDefSheet!$R$2:$R$6759,MATCH(E194,LatestMeasureDefSheet!$C$2:$C$6759,0),)</f>
        <v>0</v>
      </c>
      <c r="P194" s="11" cm="1">
        <f t="array" ref="P194">INDEX(LatestMeasureDefSheet!$S$2:$S$6759,MATCH(E194,LatestMeasureDefSheet!$C$2:$C$6759,0),)</f>
        <v>0</v>
      </c>
      <c r="Q194" s="11" cm="1">
        <f t="array" ref="Q194">INDEX(LatestMeasureDefSheet!$T$2:$T$6759,MATCH(E194,LatestMeasureDefSheet!$C$2:$C$6759,0),)</f>
        <v>0</v>
      </c>
      <c r="R194" s="11" cm="1">
        <f t="array" ref="R194">INDEX(LatestMeasureDefSheet!$U$2:$U$6759,MATCH(E194,LatestMeasureDefSheet!$C$2:$C$6759,0),)</f>
        <v>0</v>
      </c>
      <c r="S194" s="11" cm="1">
        <f t="array" ref="S194">INDEX(LatestMeasureDefSheet!$V$2:$V$6759,MATCH(E194,LatestMeasureDefSheet!$C$2:$C$6759,0),)</f>
        <v>0</v>
      </c>
      <c r="T194" s="11" t="str">
        <f t="shared" si="17"/>
        <v/>
      </c>
      <c r="U194" s="41"/>
      <c r="V194" s="41"/>
      <c r="W194" s="41"/>
      <c r="X194" s="38" t="str">
        <f t="shared" si="13"/>
        <v/>
      </c>
      <c r="Y194" s="38" t="str">
        <f t="shared" si="14"/>
        <v/>
      </c>
      <c r="Z194" s="38" t="str">
        <f t="shared" si="15"/>
        <v/>
      </c>
      <c r="AA194" s="13">
        <f t="shared" si="16"/>
        <v>0</v>
      </c>
      <c r="AB194" s="11"/>
    </row>
    <row r="195" spans="2:28" ht="15.75" x14ac:dyDescent="0.2">
      <c r="B195" s="7" t="s">
        <v>239</v>
      </c>
      <c r="C195" s="5" t="s">
        <v>548</v>
      </c>
      <c r="D195" s="5" t="s">
        <v>611</v>
      </c>
      <c r="E195" s="5" t="s">
        <v>624</v>
      </c>
      <c r="F195" s="16" t="s">
        <v>625</v>
      </c>
      <c r="G195" s="5" t="s">
        <v>626</v>
      </c>
      <c r="H195" s="9" cm="1">
        <f t="array" ref="H195">INDEX(LatestMeasureDefSheet!$AH$2:$AH$6759,MATCH(E195,LatestMeasureDefSheet!$C$2:$C$6759,0),)</f>
        <v>500</v>
      </c>
      <c r="I195" s="10" t="str" cm="1">
        <f t="array" ref="I195">INDEX(LatestMeasureDefSheet!$G$2:$G$6759,MATCH(E195,LatestMeasureDefSheet!$C$2:$C$6759,0),)</f>
        <v>Units</v>
      </c>
      <c r="J195" s="11" cm="1">
        <f t="array" ref="J195">INDEX(LatestMeasureDefSheet!$H$2:$H$6759,MATCH(E195,LatestMeasureDefSheet!$C$2:$C$6759,0),)</f>
        <v>1503</v>
      </c>
      <c r="K195" s="11" cm="1">
        <f t="array" ref="K195">INDEX(LatestMeasureDefSheet!$I$2:$I$6759,MATCH(E195,LatestMeasureDefSheet!$C$2:$C$6759,0),)</f>
        <v>0.78600000000000003</v>
      </c>
      <c r="L195" s="11" cm="1">
        <f t="array" ref="L195">INDEX(LatestMeasureDefSheet!$L$2:$L$6759,MATCH(E195,LatestMeasureDefSheet!$C$2:$C$6759,0),)</f>
        <v>0</v>
      </c>
      <c r="M195" s="11" cm="1">
        <f t="array" ref="M195">INDEX(LatestMeasureDefSheet!$AJ$2:$AJ$6759,MATCH(E195,LatestMeasureDefSheet!$C$2:$C$6759,0),)</f>
        <v>15</v>
      </c>
      <c r="N195" s="12" t="str" cm="1">
        <f t="array" ref="N195">IF(INDEX(LatestMeasureDefSheet!$Q$2:$Q$6759,MATCH(E195,LatestMeasureDefSheet!$C$2:$C$6759,0),)="",INDEX(LatestMeasureDefSheet!$G$2:$G$6759,MATCH(E195,LatestMeasureDefSheet!$C$2:$C$6759,0),),INDEX(LatestMeasureDefSheet!$Q$2:$Q$6759,MATCH(E195,LatestMeasureDefSheet!$C$2:$C$6759,0),))</f>
        <v>Units</v>
      </c>
      <c r="O195" s="11" cm="1">
        <f t="array" ref="O195">INDEX(LatestMeasureDefSheet!$R$2:$R$6759,MATCH(E195,LatestMeasureDefSheet!$C$2:$C$6759,0),)</f>
        <v>0</v>
      </c>
      <c r="P195" s="11" cm="1">
        <f t="array" ref="P195">INDEX(LatestMeasureDefSheet!$S$2:$S$6759,MATCH(E195,LatestMeasureDefSheet!$C$2:$C$6759,0),)</f>
        <v>0</v>
      </c>
      <c r="Q195" s="11" cm="1">
        <f t="array" ref="Q195">INDEX(LatestMeasureDefSheet!$T$2:$T$6759,MATCH(E195,LatestMeasureDefSheet!$C$2:$C$6759,0),)</f>
        <v>0</v>
      </c>
      <c r="R195" s="11" cm="1">
        <f t="array" ref="R195">INDEX(LatestMeasureDefSheet!$U$2:$U$6759,MATCH(E195,LatestMeasureDefSheet!$C$2:$C$6759,0),)</f>
        <v>0</v>
      </c>
      <c r="S195" s="11" cm="1">
        <f t="array" ref="S195">INDEX(LatestMeasureDefSheet!$V$2:$V$6759,MATCH(E195,LatestMeasureDefSheet!$C$2:$C$6759,0),)</f>
        <v>0</v>
      </c>
      <c r="T195" s="11" t="str">
        <f t="shared" si="17"/>
        <v/>
      </c>
      <c r="U195" s="41"/>
      <c r="V195" s="41"/>
      <c r="W195" s="41"/>
      <c r="X195" s="38" t="str">
        <f t="shared" ref="X195:X250" si="18">IF($U195=0,"",IF($T195="",J195*$U195,Q195*$U195*$V195))</f>
        <v/>
      </c>
      <c r="Y195" s="38" t="str">
        <f t="shared" ref="Y195:Y250" si="19">IF($U195=0,"",IF($T195="",K195*$U195,R195*$U195*$V195))</f>
        <v/>
      </c>
      <c r="Z195" s="38" t="str">
        <f t="shared" ref="Z195:Z250" si="20">IF($U195=0,"",IF($T195="",L195*$U195,S195*$U195*$V195))</f>
        <v/>
      </c>
      <c r="AA195" s="13">
        <f t="shared" ref="AA195:AA250" si="21">H195*$U195</f>
        <v>0</v>
      </c>
      <c r="AB195" s="11"/>
    </row>
    <row r="196" spans="2:28" ht="15.75" x14ac:dyDescent="0.2">
      <c r="B196" s="7" t="s">
        <v>239</v>
      </c>
      <c r="C196" s="5" t="s">
        <v>548</v>
      </c>
      <c r="D196" s="5" t="s">
        <v>627</v>
      </c>
      <c r="E196" s="5" t="s">
        <v>628</v>
      </c>
      <c r="F196" s="16" t="s">
        <v>629</v>
      </c>
      <c r="G196" s="5" t="s">
        <v>630</v>
      </c>
      <c r="H196" s="9" cm="1">
        <f t="array" ref="H196">INDEX(LatestMeasureDefSheet!$AH$2:$AH$6759,MATCH(E196,LatestMeasureDefSheet!$C$2:$C$6759,0),)</f>
        <v>0.6</v>
      </c>
      <c r="I196" s="10" t="str" cm="1">
        <f t="array" ref="I196">INDEX(LatestMeasureDefSheet!$G$2:$G$6759,MATCH(E196,LatestMeasureDefSheet!$C$2:$C$6759,0),)</f>
        <v>CFM</v>
      </c>
      <c r="J196" s="11" cm="1">
        <f t="array" ref="J196">INDEX(LatestMeasureDefSheet!$H$2:$H$6759,MATCH(E196,LatestMeasureDefSheet!$C$2:$C$6759,0),)</f>
        <v>0</v>
      </c>
      <c r="K196" s="11" cm="1">
        <f t="array" ref="K196">INDEX(LatestMeasureDefSheet!$I$2:$I$6759,MATCH(E196,LatestMeasureDefSheet!$C$2:$C$6759,0),)</f>
        <v>0</v>
      </c>
      <c r="L196" s="11" cm="1">
        <f t="array" ref="L196">INDEX(LatestMeasureDefSheet!$L$2:$L$6759,MATCH(E196,LatestMeasureDefSheet!$C$2:$C$6759,0),)</f>
        <v>7.5499999999999998E-2</v>
      </c>
      <c r="M196" s="11" cm="1">
        <f t="array" ref="M196">INDEX(LatestMeasureDefSheet!$AJ$2:$AJ$6759,MATCH(E196,LatestMeasureDefSheet!$C$2:$C$6759,0),)</f>
        <v>15</v>
      </c>
      <c r="N196" s="12" t="str" cm="1">
        <f t="array" ref="N196">IF(INDEX(LatestMeasureDefSheet!$Q$2:$Q$6759,MATCH(E196,LatestMeasureDefSheet!$C$2:$C$6759,0),)="",INDEX(LatestMeasureDefSheet!$G$2:$G$6759,MATCH(E196,LatestMeasureDefSheet!$C$2:$C$6759,0),),INDEX(LatestMeasureDefSheet!$Q$2:$Q$6759,MATCH(E196,LatestMeasureDefSheet!$C$2:$C$6759,0),))</f>
        <v>CFM</v>
      </c>
      <c r="O196" s="11" cm="1">
        <f t="array" ref="O196">INDEX(LatestMeasureDefSheet!$R$2:$R$6759,MATCH(E196,LatestMeasureDefSheet!$C$2:$C$6759,0),)</f>
        <v>0</v>
      </c>
      <c r="P196" s="11" cm="1">
        <f t="array" ref="P196">INDEX(LatestMeasureDefSheet!$S$2:$S$6759,MATCH(E196,LatestMeasureDefSheet!$C$2:$C$6759,0),)</f>
        <v>0</v>
      </c>
      <c r="Q196" s="11" cm="1">
        <f t="array" ref="Q196">INDEX(LatestMeasureDefSheet!$T$2:$T$6759,MATCH(E196,LatestMeasureDefSheet!$C$2:$C$6759,0),)</f>
        <v>0</v>
      </c>
      <c r="R196" s="11" cm="1">
        <f t="array" ref="R196">INDEX(LatestMeasureDefSheet!$U$2:$U$6759,MATCH(E196,LatestMeasureDefSheet!$C$2:$C$6759,0),)</f>
        <v>0</v>
      </c>
      <c r="S196" s="11" cm="1">
        <f t="array" ref="S196">INDEX(LatestMeasureDefSheet!$V$2:$V$6759,MATCH(E196,LatestMeasureDefSheet!$C$2:$C$6759,0),)</f>
        <v>0</v>
      </c>
      <c r="T196" s="11" t="str">
        <f t="shared" si="17"/>
        <v/>
      </c>
      <c r="U196" s="41"/>
      <c r="V196" s="41"/>
      <c r="W196" s="41"/>
      <c r="X196" s="38" t="str">
        <f t="shared" si="18"/>
        <v/>
      </c>
      <c r="Y196" s="38" t="str">
        <f t="shared" si="19"/>
        <v/>
      </c>
      <c r="Z196" s="38" t="str">
        <f t="shared" si="20"/>
        <v/>
      </c>
      <c r="AA196" s="13">
        <f t="shared" si="21"/>
        <v>0</v>
      </c>
      <c r="AB196" s="11"/>
    </row>
    <row r="197" spans="2:28" ht="15.75" x14ac:dyDescent="0.2">
      <c r="B197" s="7" t="s">
        <v>239</v>
      </c>
      <c r="C197" s="5" t="s">
        <v>548</v>
      </c>
      <c r="D197" s="5" t="s">
        <v>627</v>
      </c>
      <c r="E197" s="5" t="s">
        <v>631</v>
      </c>
      <c r="F197" s="16" t="s">
        <v>632</v>
      </c>
      <c r="G197" s="5" t="s">
        <v>633</v>
      </c>
      <c r="H197" s="9" cm="1">
        <f t="array" ref="H197">INDEX(LatestMeasureDefSheet!$AH$2:$AH$6759,MATCH(E197,LatestMeasureDefSheet!$C$2:$C$6759,0),)</f>
        <v>1</v>
      </c>
      <c r="I197" s="10" t="str" cm="1">
        <f t="array" ref="I197">INDEX(LatestMeasureDefSheet!$G$2:$G$6759,MATCH(E197,LatestMeasureDefSheet!$C$2:$C$6759,0),)</f>
        <v>CFM</v>
      </c>
      <c r="J197" s="11" cm="1">
        <f t="array" ref="J197">INDEX(LatestMeasureDefSheet!$H$2:$H$6759,MATCH(E197,LatestMeasureDefSheet!$C$2:$C$6759,0),)</f>
        <v>0</v>
      </c>
      <c r="K197" s="11" cm="1">
        <f t="array" ref="K197">INDEX(LatestMeasureDefSheet!$I$2:$I$6759,MATCH(E197,LatestMeasureDefSheet!$C$2:$C$6759,0),)</f>
        <v>0</v>
      </c>
      <c r="L197" s="11" cm="1">
        <f t="array" ref="L197">INDEX(LatestMeasureDefSheet!$L$2:$L$6759,MATCH(E197,LatestMeasureDefSheet!$C$2:$C$6759,0),)</f>
        <v>0.12659999999999999</v>
      </c>
      <c r="M197" s="11" cm="1">
        <f t="array" ref="M197">INDEX(LatestMeasureDefSheet!$AJ$2:$AJ$6759,MATCH(E197,LatestMeasureDefSheet!$C$2:$C$6759,0),)</f>
        <v>15</v>
      </c>
      <c r="N197" s="12" t="str" cm="1">
        <f t="array" ref="N197">IF(INDEX(LatestMeasureDefSheet!$Q$2:$Q$6759,MATCH(E197,LatestMeasureDefSheet!$C$2:$C$6759,0),)="",INDEX(LatestMeasureDefSheet!$G$2:$G$6759,MATCH(E197,LatestMeasureDefSheet!$C$2:$C$6759,0),),INDEX(LatestMeasureDefSheet!$Q$2:$Q$6759,MATCH(E197,LatestMeasureDefSheet!$C$2:$C$6759,0),))</f>
        <v>CFM</v>
      </c>
      <c r="O197" s="11" cm="1">
        <f t="array" ref="O197">INDEX(LatestMeasureDefSheet!$R$2:$R$6759,MATCH(E197,LatestMeasureDefSheet!$C$2:$C$6759,0),)</f>
        <v>0</v>
      </c>
      <c r="P197" s="11" cm="1">
        <f t="array" ref="P197">INDEX(LatestMeasureDefSheet!$S$2:$S$6759,MATCH(E197,LatestMeasureDefSheet!$C$2:$C$6759,0),)</f>
        <v>0</v>
      </c>
      <c r="Q197" s="11" cm="1">
        <f t="array" ref="Q197">INDEX(LatestMeasureDefSheet!$T$2:$T$6759,MATCH(E197,LatestMeasureDefSheet!$C$2:$C$6759,0),)</f>
        <v>0</v>
      </c>
      <c r="R197" s="11" cm="1">
        <f t="array" ref="R197">INDEX(LatestMeasureDefSheet!$U$2:$U$6759,MATCH(E197,LatestMeasureDefSheet!$C$2:$C$6759,0),)</f>
        <v>0</v>
      </c>
      <c r="S197" s="11" cm="1">
        <f t="array" ref="S197">INDEX(LatestMeasureDefSheet!$V$2:$V$6759,MATCH(E197,LatestMeasureDefSheet!$C$2:$C$6759,0),)</f>
        <v>0</v>
      </c>
      <c r="T197" s="11" t="str">
        <f t="shared" si="17"/>
        <v/>
      </c>
      <c r="U197" s="41"/>
      <c r="V197" s="41"/>
      <c r="W197" s="41"/>
      <c r="X197" s="38" t="str">
        <f t="shared" si="18"/>
        <v/>
      </c>
      <c r="Y197" s="38" t="str">
        <f t="shared" si="19"/>
        <v/>
      </c>
      <c r="Z197" s="38" t="str">
        <f t="shared" si="20"/>
        <v/>
      </c>
      <c r="AA197" s="13">
        <f t="shared" si="21"/>
        <v>0</v>
      </c>
      <c r="AB197" s="11"/>
    </row>
    <row r="198" spans="2:28" ht="15.75" x14ac:dyDescent="0.2">
      <c r="B198" s="7" t="s">
        <v>239</v>
      </c>
      <c r="C198" s="5" t="s">
        <v>548</v>
      </c>
      <c r="D198" s="5" t="s">
        <v>627</v>
      </c>
      <c r="E198" s="5" t="s">
        <v>634</v>
      </c>
      <c r="F198" s="16" t="s">
        <v>635</v>
      </c>
      <c r="G198" s="5" t="s">
        <v>636</v>
      </c>
      <c r="H198" s="9" cm="1">
        <f t="array" ref="H198">INDEX(LatestMeasureDefSheet!$AH$2:$AH$6759,MATCH(E198,LatestMeasureDefSheet!$C$2:$C$6759,0),)</f>
        <v>0.7</v>
      </c>
      <c r="I198" s="10" t="str" cm="1">
        <f t="array" ref="I198">INDEX(LatestMeasureDefSheet!$G$2:$G$6759,MATCH(E198,LatestMeasureDefSheet!$C$2:$C$6759,0),)</f>
        <v>CFM</v>
      </c>
      <c r="J198" s="11" cm="1">
        <f t="array" ref="J198">INDEX(LatestMeasureDefSheet!$H$2:$H$6759,MATCH(E198,LatestMeasureDefSheet!$C$2:$C$6759,0),)</f>
        <v>0</v>
      </c>
      <c r="K198" s="11" cm="1">
        <f t="array" ref="K198">INDEX(LatestMeasureDefSheet!$I$2:$I$6759,MATCH(E198,LatestMeasureDefSheet!$C$2:$C$6759,0),)</f>
        <v>0</v>
      </c>
      <c r="L198" s="11" cm="1">
        <f t="array" ref="L198">INDEX(LatestMeasureDefSheet!$L$2:$L$6759,MATCH(E198,LatestMeasureDefSheet!$C$2:$C$6759,0),)</f>
        <v>6.4000000000000001E-2</v>
      </c>
      <c r="M198" s="11" cm="1">
        <f t="array" ref="M198">INDEX(LatestMeasureDefSheet!$AJ$2:$AJ$6759,MATCH(E198,LatestMeasureDefSheet!$C$2:$C$6759,0),)</f>
        <v>15</v>
      </c>
      <c r="N198" s="12" t="str" cm="1">
        <f t="array" ref="N198">IF(INDEX(LatestMeasureDefSheet!$Q$2:$Q$6759,MATCH(E198,LatestMeasureDefSheet!$C$2:$C$6759,0),)="",INDEX(LatestMeasureDefSheet!$G$2:$G$6759,MATCH(E198,LatestMeasureDefSheet!$C$2:$C$6759,0),),INDEX(LatestMeasureDefSheet!$Q$2:$Q$6759,MATCH(E198,LatestMeasureDefSheet!$C$2:$C$6759,0),))</f>
        <v>CFM</v>
      </c>
      <c r="O198" s="11" cm="1">
        <f t="array" ref="O198">INDEX(LatestMeasureDefSheet!$R$2:$R$6759,MATCH(E198,LatestMeasureDefSheet!$C$2:$C$6759,0),)</f>
        <v>0</v>
      </c>
      <c r="P198" s="11" cm="1">
        <f t="array" ref="P198">INDEX(LatestMeasureDefSheet!$S$2:$S$6759,MATCH(E198,LatestMeasureDefSheet!$C$2:$C$6759,0),)</f>
        <v>0</v>
      </c>
      <c r="Q198" s="11" cm="1">
        <f t="array" ref="Q198">INDEX(LatestMeasureDefSheet!$T$2:$T$6759,MATCH(E198,LatestMeasureDefSheet!$C$2:$C$6759,0),)</f>
        <v>0</v>
      </c>
      <c r="R198" s="11" cm="1">
        <f t="array" ref="R198">INDEX(LatestMeasureDefSheet!$U$2:$U$6759,MATCH(E198,LatestMeasureDefSheet!$C$2:$C$6759,0),)</f>
        <v>0</v>
      </c>
      <c r="S198" s="11" cm="1">
        <f t="array" ref="S198">INDEX(LatestMeasureDefSheet!$V$2:$V$6759,MATCH(E198,LatestMeasureDefSheet!$C$2:$C$6759,0),)</f>
        <v>0</v>
      </c>
      <c r="T198" s="11" t="str">
        <f t="shared" si="17"/>
        <v/>
      </c>
      <c r="U198" s="41"/>
      <c r="V198" s="41"/>
      <c r="W198" s="41"/>
      <c r="X198" s="38" t="str">
        <f t="shared" si="18"/>
        <v/>
      </c>
      <c r="Y198" s="38" t="str">
        <f t="shared" si="19"/>
        <v/>
      </c>
      <c r="Z198" s="38" t="str">
        <f t="shared" si="20"/>
        <v/>
      </c>
      <c r="AA198" s="13">
        <f t="shared" si="21"/>
        <v>0</v>
      </c>
      <c r="AB198" s="11"/>
    </row>
    <row r="199" spans="2:28" ht="15.75" x14ac:dyDescent="0.2">
      <c r="B199" s="7" t="s">
        <v>239</v>
      </c>
      <c r="C199" s="5" t="s">
        <v>548</v>
      </c>
      <c r="D199" s="5" t="s">
        <v>627</v>
      </c>
      <c r="E199" s="5" t="s">
        <v>637</v>
      </c>
      <c r="F199" s="16" t="s">
        <v>638</v>
      </c>
      <c r="G199" s="5" t="s">
        <v>639</v>
      </c>
      <c r="H199" s="9" cm="1">
        <f t="array" ref="H199">INDEX(LatestMeasureDefSheet!$AH$2:$AH$6759,MATCH(E199,LatestMeasureDefSheet!$C$2:$C$6759,0),)</f>
        <v>1.25</v>
      </c>
      <c r="I199" s="10" t="str" cm="1">
        <f t="array" ref="I199">INDEX(LatestMeasureDefSheet!$G$2:$G$6759,MATCH(E199,LatestMeasureDefSheet!$C$2:$C$6759,0),)</f>
        <v>CFM</v>
      </c>
      <c r="J199" s="11" cm="1">
        <f t="array" ref="J199">INDEX(LatestMeasureDefSheet!$H$2:$H$6759,MATCH(E199,LatestMeasureDefSheet!$C$2:$C$6759,0),)</f>
        <v>0</v>
      </c>
      <c r="K199" s="11" cm="1">
        <f t="array" ref="K199">INDEX(LatestMeasureDefSheet!$I$2:$I$6759,MATCH(E199,LatestMeasureDefSheet!$C$2:$C$6759,0),)</f>
        <v>0</v>
      </c>
      <c r="L199" s="11" cm="1">
        <f t="array" ref="L199">INDEX(LatestMeasureDefSheet!$L$2:$L$6759,MATCH(E199,LatestMeasureDefSheet!$C$2:$C$6759,0),)</f>
        <v>0.1071</v>
      </c>
      <c r="M199" s="11" cm="1">
        <f t="array" ref="M199">INDEX(LatestMeasureDefSheet!$AJ$2:$AJ$6759,MATCH(E199,LatestMeasureDefSheet!$C$2:$C$6759,0),)</f>
        <v>15</v>
      </c>
      <c r="N199" s="12" t="str" cm="1">
        <f t="array" ref="N199">IF(INDEX(LatestMeasureDefSheet!$Q$2:$Q$6759,MATCH(E199,LatestMeasureDefSheet!$C$2:$C$6759,0),)="",INDEX(LatestMeasureDefSheet!$G$2:$G$6759,MATCH(E199,LatestMeasureDefSheet!$C$2:$C$6759,0),),INDEX(LatestMeasureDefSheet!$Q$2:$Q$6759,MATCH(E199,LatestMeasureDefSheet!$C$2:$C$6759,0),))</f>
        <v>CFM</v>
      </c>
      <c r="O199" s="11" cm="1">
        <f t="array" ref="O199">INDEX(LatestMeasureDefSheet!$R$2:$R$6759,MATCH(E199,LatestMeasureDefSheet!$C$2:$C$6759,0),)</f>
        <v>0</v>
      </c>
      <c r="P199" s="11" cm="1">
        <f t="array" ref="P199">INDEX(LatestMeasureDefSheet!$S$2:$S$6759,MATCH(E199,LatestMeasureDefSheet!$C$2:$C$6759,0),)</f>
        <v>0</v>
      </c>
      <c r="Q199" s="11" cm="1">
        <f t="array" ref="Q199">INDEX(LatestMeasureDefSheet!$T$2:$T$6759,MATCH(E199,LatestMeasureDefSheet!$C$2:$C$6759,0),)</f>
        <v>0</v>
      </c>
      <c r="R199" s="11" cm="1">
        <f t="array" ref="R199">INDEX(LatestMeasureDefSheet!$U$2:$U$6759,MATCH(E199,LatestMeasureDefSheet!$C$2:$C$6759,0),)</f>
        <v>0</v>
      </c>
      <c r="S199" s="11" cm="1">
        <f t="array" ref="S199">INDEX(LatestMeasureDefSheet!$V$2:$V$6759,MATCH(E199,LatestMeasureDefSheet!$C$2:$C$6759,0),)</f>
        <v>0</v>
      </c>
      <c r="T199" s="11" t="str">
        <f t="shared" si="17"/>
        <v/>
      </c>
      <c r="U199" s="41"/>
      <c r="V199" s="41"/>
      <c r="W199" s="41"/>
      <c r="X199" s="38" t="str">
        <f t="shared" si="18"/>
        <v/>
      </c>
      <c r="Y199" s="38" t="str">
        <f t="shared" si="19"/>
        <v/>
      </c>
      <c r="Z199" s="38" t="str">
        <f t="shared" si="20"/>
        <v/>
      </c>
      <c r="AA199" s="13">
        <f t="shared" si="21"/>
        <v>0</v>
      </c>
      <c r="AB199" s="11"/>
    </row>
    <row r="200" spans="2:28" ht="15.75" x14ac:dyDescent="0.2">
      <c r="B200" s="7" t="s">
        <v>3</v>
      </c>
      <c r="C200" s="5" t="s">
        <v>640</v>
      </c>
      <c r="D200" s="5" t="s">
        <v>641</v>
      </c>
      <c r="E200" s="5" t="s">
        <v>642</v>
      </c>
      <c r="F200" s="16" t="s">
        <v>643</v>
      </c>
      <c r="G200" s="5" t="s">
        <v>644</v>
      </c>
      <c r="H200" s="9" cm="1">
        <f t="array" ref="H200">INDEX(LatestMeasureDefSheet!$AH$2:$AH$6759,MATCH(E200,LatestMeasureDefSheet!$C$2:$C$6759,0),)</f>
        <v>30</v>
      </c>
      <c r="I200" s="10" t="str" cm="1">
        <f t="array" ref="I200">INDEX(LatestMeasureDefSheet!$G$2:$G$6759,MATCH(E200,LatestMeasureDefSheet!$C$2:$C$6759,0),)</f>
        <v>Tons</v>
      </c>
      <c r="J200" s="11" cm="1">
        <f t="array" ref="J200">INDEX(LatestMeasureDefSheet!$H$2:$H$6759,MATCH(E200,LatestMeasureDefSheet!$C$2:$C$6759,0),)</f>
        <v>354.62220000000002</v>
      </c>
      <c r="K200" s="11" cm="1">
        <f t="array" ref="K200">INDEX(LatestMeasureDefSheet!$I$2:$I$6759,MATCH(E200,LatestMeasureDefSheet!$C$2:$C$6759,0),)</f>
        <v>4.9599999999999998E-2</v>
      </c>
      <c r="L200" s="11" cm="1">
        <f t="array" ref="L200">INDEX(LatestMeasureDefSheet!$L$2:$L$6759,MATCH(E200,LatestMeasureDefSheet!$C$2:$C$6759,0),)</f>
        <v>0</v>
      </c>
      <c r="M200" s="11" cm="1">
        <f t="array" ref="M200">INDEX(LatestMeasureDefSheet!$AJ$2:$AJ$6759,MATCH(E200,LatestMeasureDefSheet!$C$2:$C$6759,0),)</f>
        <v>15</v>
      </c>
      <c r="N200" s="12" t="str" cm="1">
        <f t="array" ref="N200">IF(INDEX(LatestMeasureDefSheet!$Q$2:$Q$6759,MATCH(E200,LatestMeasureDefSheet!$C$2:$C$6759,0),)="",INDEX(LatestMeasureDefSheet!$G$2:$G$6759,MATCH(E200,LatestMeasureDefSheet!$C$2:$C$6759,0),),INDEX(LatestMeasureDefSheet!$Q$2:$Q$6759,MATCH(E200,LatestMeasureDefSheet!$C$2:$C$6759,0),))</f>
        <v>Tons</v>
      </c>
      <c r="O200" s="11" cm="1">
        <f t="array" ref="O200">INDEX(LatestMeasureDefSheet!$R$2:$R$6759,MATCH(E200,LatestMeasureDefSheet!$C$2:$C$6759,0),)</f>
        <v>0</v>
      </c>
      <c r="P200" s="11" cm="1">
        <f t="array" ref="P200">INDEX(LatestMeasureDefSheet!$S$2:$S$6759,MATCH(E200,LatestMeasureDefSheet!$C$2:$C$6759,0),)</f>
        <v>0</v>
      </c>
      <c r="Q200" s="11" cm="1">
        <f t="array" ref="Q200">INDEX(LatestMeasureDefSheet!$T$2:$T$6759,MATCH(E200,LatestMeasureDefSheet!$C$2:$C$6759,0),)</f>
        <v>0</v>
      </c>
      <c r="R200" s="11" cm="1">
        <f t="array" ref="R200">INDEX(LatestMeasureDefSheet!$U$2:$U$6759,MATCH(E200,LatestMeasureDefSheet!$C$2:$C$6759,0),)</f>
        <v>0</v>
      </c>
      <c r="S200" s="11" cm="1">
        <f t="array" ref="S200">INDEX(LatestMeasureDefSheet!$V$2:$V$6759,MATCH(E200,LatestMeasureDefSheet!$C$2:$C$6759,0),)</f>
        <v>0</v>
      </c>
      <c r="T200" s="11" t="str">
        <f t="shared" si="17"/>
        <v/>
      </c>
      <c r="U200" s="41"/>
      <c r="V200" s="41"/>
      <c r="W200" s="41"/>
      <c r="X200" s="38" t="str">
        <f t="shared" si="18"/>
        <v/>
      </c>
      <c r="Y200" s="38" t="str">
        <f t="shared" si="19"/>
        <v/>
      </c>
      <c r="Z200" s="38" t="str">
        <f t="shared" si="20"/>
        <v/>
      </c>
      <c r="AA200" s="13">
        <f t="shared" si="21"/>
        <v>0</v>
      </c>
      <c r="AB200" s="11"/>
    </row>
    <row r="201" spans="2:28" ht="15.75" x14ac:dyDescent="0.2">
      <c r="B201" s="7" t="s">
        <v>3</v>
      </c>
      <c r="C201" s="5" t="s">
        <v>640</v>
      </c>
      <c r="D201" s="5" t="s">
        <v>641</v>
      </c>
      <c r="E201" s="5" t="s">
        <v>645</v>
      </c>
      <c r="F201" s="16"/>
      <c r="G201" s="5" t="s">
        <v>646</v>
      </c>
      <c r="H201" s="9" cm="1">
        <f t="array" ref="H201">INDEX(LatestMeasureDefSheet!$AH$2:$AH$6759,MATCH(E201,LatestMeasureDefSheet!$C$2:$C$6759,0),)</f>
        <v>30</v>
      </c>
      <c r="I201" s="10" t="str" cm="1">
        <f t="array" ref="I201">INDEX(LatestMeasureDefSheet!$G$2:$G$6759,MATCH(E201,LatestMeasureDefSheet!$C$2:$C$6759,0),)</f>
        <v>Tons</v>
      </c>
      <c r="J201" s="11" cm="1">
        <f t="array" ref="J201">INDEX(LatestMeasureDefSheet!$H$2:$H$6759,MATCH(E201,LatestMeasureDefSheet!$C$2:$C$6759,0),)</f>
        <v>409.09469999999999</v>
      </c>
      <c r="K201" s="11" cm="1">
        <f t="array" ref="K201">INDEX(LatestMeasureDefSheet!$I$2:$I$6759,MATCH(E201,LatestMeasureDefSheet!$C$2:$C$6759,0),)</f>
        <v>3.1099999999999999E-2</v>
      </c>
      <c r="L201" s="11" cm="1">
        <f t="array" ref="L201">INDEX(LatestMeasureDefSheet!$L$2:$L$6759,MATCH(E201,LatestMeasureDefSheet!$C$2:$C$6759,0),)</f>
        <v>0</v>
      </c>
      <c r="M201" s="11" cm="1">
        <f t="array" ref="M201">INDEX(LatestMeasureDefSheet!$AJ$2:$AJ$6759,MATCH(E201,LatestMeasureDefSheet!$C$2:$C$6759,0),)</f>
        <v>15</v>
      </c>
      <c r="N201" s="12" t="str" cm="1">
        <f t="array" ref="N201">IF(INDEX(LatestMeasureDefSheet!$Q$2:$Q$6759,MATCH(E201,LatestMeasureDefSheet!$C$2:$C$6759,0),)="",INDEX(LatestMeasureDefSheet!$G$2:$G$6759,MATCH(E201,LatestMeasureDefSheet!$C$2:$C$6759,0),),INDEX(LatestMeasureDefSheet!$Q$2:$Q$6759,MATCH(E201,LatestMeasureDefSheet!$C$2:$C$6759,0),))</f>
        <v>Tons</v>
      </c>
      <c r="O201" s="11" cm="1">
        <f t="array" ref="O201">INDEX(LatestMeasureDefSheet!$R$2:$R$6759,MATCH(E201,LatestMeasureDefSheet!$C$2:$C$6759,0),)</f>
        <v>0</v>
      </c>
      <c r="P201" s="11" cm="1">
        <f t="array" ref="P201">INDEX(LatestMeasureDefSheet!$S$2:$S$6759,MATCH(E201,LatestMeasureDefSheet!$C$2:$C$6759,0),)</f>
        <v>0</v>
      </c>
      <c r="Q201" s="11" cm="1">
        <f t="array" ref="Q201">INDEX(LatestMeasureDefSheet!$T$2:$T$6759,MATCH(E201,LatestMeasureDefSheet!$C$2:$C$6759,0),)</f>
        <v>0</v>
      </c>
      <c r="R201" s="11" cm="1">
        <f t="array" ref="R201">INDEX(LatestMeasureDefSheet!$U$2:$U$6759,MATCH(E201,LatestMeasureDefSheet!$C$2:$C$6759,0),)</f>
        <v>0</v>
      </c>
      <c r="S201" s="11" cm="1">
        <f t="array" ref="S201">INDEX(LatestMeasureDefSheet!$V$2:$V$6759,MATCH(E201,LatestMeasureDefSheet!$C$2:$C$6759,0),)</f>
        <v>0</v>
      </c>
      <c r="T201" s="11" t="str">
        <f t="shared" si="17"/>
        <v/>
      </c>
      <c r="U201" s="41"/>
      <c r="V201" s="41"/>
      <c r="W201" s="41"/>
      <c r="X201" s="38" t="str">
        <f t="shared" si="18"/>
        <v/>
      </c>
      <c r="Y201" s="38" t="str">
        <f t="shared" si="19"/>
        <v/>
      </c>
      <c r="Z201" s="38" t="str">
        <f t="shared" si="20"/>
        <v/>
      </c>
      <c r="AA201" s="13">
        <f t="shared" si="21"/>
        <v>0</v>
      </c>
      <c r="AB201" s="11"/>
    </row>
    <row r="202" spans="2:28" ht="15.75" x14ac:dyDescent="0.2">
      <c r="B202" s="7" t="s">
        <v>3</v>
      </c>
      <c r="C202" s="5" t="s">
        <v>640</v>
      </c>
      <c r="D202" s="5" t="s">
        <v>641</v>
      </c>
      <c r="E202" s="5" t="s">
        <v>647</v>
      </c>
      <c r="F202" s="16" t="s">
        <v>648</v>
      </c>
      <c r="G202" s="5" t="s">
        <v>649</v>
      </c>
      <c r="H202" s="9" cm="1">
        <f t="array" ref="H202">INDEX(LatestMeasureDefSheet!$AH$2:$AH$6759,MATCH(E202,LatestMeasureDefSheet!$C$2:$C$6759,0),)</f>
        <v>40</v>
      </c>
      <c r="I202" s="10" t="str" cm="1">
        <f t="array" ref="I202">INDEX(LatestMeasureDefSheet!$G$2:$G$6759,MATCH(E202,LatestMeasureDefSheet!$C$2:$C$6759,0),)</f>
        <v>Tons</v>
      </c>
      <c r="J202" s="11" cm="1">
        <f t="array" ref="J202">INDEX(LatestMeasureDefSheet!$H$2:$H$6759,MATCH(E202,LatestMeasureDefSheet!$C$2:$C$6759,0),)</f>
        <v>101.73699999999999</v>
      </c>
      <c r="K202" s="11" cm="1">
        <f t="array" ref="K202">INDEX(LatestMeasureDefSheet!$I$2:$I$6759,MATCH(E202,LatestMeasureDefSheet!$C$2:$C$6759,0),)</f>
        <v>3.1800000000000002E-2</v>
      </c>
      <c r="L202" s="11" cm="1">
        <f t="array" ref="L202">INDEX(LatestMeasureDefSheet!$L$2:$L$6759,MATCH(E202,LatestMeasureDefSheet!$C$2:$C$6759,0),)</f>
        <v>0</v>
      </c>
      <c r="M202" s="11" cm="1">
        <f t="array" ref="M202">INDEX(LatestMeasureDefSheet!$AJ$2:$AJ$6759,MATCH(E202,LatestMeasureDefSheet!$C$2:$C$6759,0),)</f>
        <v>15</v>
      </c>
      <c r="N202" s="12" t="str" cm="1">
        <f t="array" ref="N202">IF(INDEX(LatestMeasureDefSheet!$Q$2:$Q$6759,MATCH(E202,LatestMeasureDefSheet!$C$2:$C$6759,0),)="",INDEX(LatestMeasureDefSheet!$G$2:$G$6759,MATCH(E202,LatestMeasureDefSheet!$C$2:$C$6759,0),),INDEX(LatestMeasureDefSheet!$Q$2:$Q$6759,MATCH(E202,LatestMeasureDefSheet!$C$2:$C$6759,0),))</f>
        <v>Tons</v>
      </c>
      <c r="O202" s="11" cm="1">
        <f t="array" ref="O202">INDEX(LatestMeasureDefSheet!$R$2:$R$6759,MATCH(E202,LatestMeasureDefSheet!$C$2:$C$6759,0),)</f>
        <v>0</v>
      </c>
      <c r="P202" s="11" cm="1">
        <f t="array" ref="P202">INDEX(LatestMeasureDefSheet!$S$2:$S$6759,MATCH(E202,LatestMeasureDefSheet!$C$2:$C$6759,0),)</f>
        <v>0</v>
      </c>
      <c r="Q202" s="11" cm="1">
        <f t="array" ref="Q202">INDEX(LatestMeasureDefSheet!$T$2:$T$6759,MATCH(E202,LatestMeasureDefSheet!$C$2:$C$6759,0),)</f>
        <v>0</v>
      </c>
      <c r="R202" s="11" cm="1">
        <f t="array" ref="R202">INDEX(LatestMeasureDefSheet!$U$2:$U$6759,MATCH(E202,LatestMeasureDefSheet!$C$2:$C$6759,0),)</f>
        <v>0</v>
      </c>
      <c r="S202" s="11" cm="1">
        <f t="array" ref="S202">INDEX(LatestMeasureDefSheet!$V$2:$V$6759,MATCH(E202,LatestMeasureDefSheet!$C$2:$C$6759,0),)</f>
        <v>0</v>
      </c>
      <c r="T202" s="11" t="str">
        <f t="shared" si="17"/>
        <v/>
      </c>
      <c r="U202" s="41"/>
      <c r="V202" s="41"/>
      <c r="W202" s="41"/>
      <c r="X202" s="38" t="str">
        <f t="shared" si="18"/>
        <v/>
      </c>
      <c r="Y202" s="38" t="str">
        <f t="shared" si="19"/>
        <v/>
      </c>
      <c r="Z202" s="38" t="str">
        <f t="shared" si="20"/>
        <v/>
      </c>
      <c r="AA202" s="13">
        <f t="shared" si="21"/>
        <v>0</v>
      </c>
      <c r="AB202" s="11"/>
    </row>
    <row r="203" spans="2:28" ht="15.75" x14ac:dyDescent="0.2">
      <c r="B203" s="7" t="s">
        <v>3</v>
      </c>
      <c r="C203" s="5" t="s">
        <v>640</v>
      </c>
      <c r="D203" s="5" t="s">
        <v>641</v>
      </c>
      <c r="E203" s="5" t="s">
        <v>650</v>
      </c>
      <c r="F203" s="16" t="s">
        <v>651</v>
      </c>
      <c r="G203" s="5" t="s">
        <v>652</v>
      </c>
      <c r="H203" s="9" cm="1">
        <f t="array" ref="H203">INDEX(LatestMeasureDefSheet!$AH$2:$AH$6759,MATCH(E203,LatestMeasureDefSheet!$C$2:$C$6759,0),)</f>
        <v>40</v>
      </c>
      <c r="I203" s="10" t="str" cm="1">
        <f t="array" ref="I203">INDEX(LatestMeasureDefSheet!$G$2:$G$6759,MATCH(E203,LatestMeasureDefSheet!$C$2:$C$6759,0),)</f>
        <v>Tons</v>
      </c>
      <c r="J203" s="11" cm="1">
        <f t="array" ref="J203">INDEX(LatestMeasureDefSheet!$H$2:$H$6759,MATCH(E203,LatestMeasureDefSheet!$C$2:$C$6759,0),)</f>
        <v>51.520600000000002</v>
      </c>
      <c r="K203" s="11" cm="1">
        <f t="array" ref="K203">INDEX(LatestMeasureDefSheet!$I$2:$I$6759,MATCH(E203,LatestMeasureDefSheet!$C$2:$C$6759,0),)</f>
        <v>4.1200000000000001E-2</v>
      </c>
      <c r="L203" s="11" cm="1">
        <f t="array" ref="L203">INDEX(LatestMeasureDefSheet!$L$2:$L$6759,MATCH(E203,LatestMeasureDefSheet!$C$2:$C$6759,0),)</f>
        <v>0</v>
      </c>
      <c r="M203" s="11" cm="1">
        <f t="array" ref="M203">INDEX(LatestMeasureDefSheet!$AJ$2:$AJ$6759,MATCH(E203,LatestMeasureDefSheet!$C$2:$C$6759,0),)</f>
        <v>15</v>
      </c>
      <c r="N203" s="12" t="str" cm="1">
        <f t="array" ref="N203">IF(INDEX(LatestMeasureDefSheet!$Q$2:$Q$6759,MATCH(E203,LatestMeasureDefSheet!$C$2:$C$6759,0),)="",INDEX(LatestMeasureDefSheet!$G$2:$G$6759,MATCH(E203,LatestMeasureDefSheet!$C$2:$C$6759,0),),INDEX(LatestMeasureDefSheet!$Q$2:$Q$6759,MATCH(E203,LatestMeasureDefSheet!$C$2:$C$6759,0),))</f>
        <v>Tons</v>
      </c>
      <c r="O203" s="11" cm="1">
        <f t="array" ref="O203">INDEX(LatestMeasureDefSheet!$R$2:$R$6759,MATCH(E203,LatestMeasureDefSheet!$C$2:$C$6759,0),)</f>
        <v>0</v>
      </c>
      <c r="P203" s="11" cm="1">
        <f t="array" ref="P203">INDEX(LatestMeasureDefSheet!$S$2:$S$6759,MATCH(E203,LatestMeasureDefSheet!$C$2:$C$6759,0),)</f>
        <v>0</v>
      </c>
      <c r="Q203" s="11" cm="1">
        <f t="array" ref="Q203">INDEX(LatestMeasureDefSheet!$T$2:$T$6759,MATCH(E203,LatestMeasureDefSheet!$C$2:$C$6759,0),)</f>
        <v>0</v>
      </c>
      <c r="R203" s="11" cm="1">
        <f t="array" ref="R203">INDEX(LatestMeasureDefSheet!$U$2:$U$6759,MATCH(E203,LatestMeasureDefSheet!$C$2:$C$6759,0),)</f>
        <v>0</v>
      </c>
      <c r="S203" s="11" cm="1">
        <f t="array" ref="S203">INDEX(LatestMeasureDefSheet!$V$2:$V$6759,MATCH(E203,LatestMeasureDefSheet!$C$2:$C$6759,0),)</f>
        <v>0</v>
      </c>
      <c r="T203" s="11" t="str">
        <f t="shared" si="17"/>
        <v/>
      </c>
      <c r="U203" s="41"/>
      <c r="V203" s="41"/>
      <c r="W203" s="41"/>
      <c r="X203" s="38" t="str">
        <f t="shared" si="18"/>
        <v/>
      </c>
      <c r="Y203" s="38" t="str">
        <f t="shared" si="19"/>
        <v/>
      </c>
      <c r="Z203" s="38" t="str">
        <f t="shared" si="20"/>
        <v/>
      </c>
      <c r="AA203" s="13">
        <f t="shared" si="21"/>
        <v>0</v>
      </c>
      <c r="AB203" s="11"/>
    </row>
    <row r="204" spans="2:28" ht="15.75" x14ac:dyDescent="0.2">
      <c r="B204" s="7" t="s">
        <v>3</v>
      </c>
      <c r="C204" s="5" t="s">
        <v>640</v>
      </c>
      <c r="D204" s="5" t="s">
        <v>641</v>
      </c>
      <c r="E204" s="5" t="s">
        <v>653</v>
      </c>
      <c r="F204" s="16" t="s">
        <v>654</v>
      </c>
      <c r="G204" s="5" t="s">
        <v>655</v>
      </c>
      <c r="H204" s="9" cm="1">
        <f t="array" ref="H204">INDEX(LatestMeasureDefSheet!$AH$2:$AH$6759,MATCH(E204,LatestMeasureDefSheet!$C$2:$C$6759,0),)</f>
        <v>30</v>
      </c>
      <c r="I204" s="10" t="str" cm="1">
        <f t="array" ref="I204">INDEX(LatestMeasureDefSheet!$G$2:$G$6759,MATCH(E204,LatestMeasureDefSheet!$C$2:$C$6759,0),)</f>
        <v>Tons</v>
      </c>
      <c r="J204" s="11" cm="1">
        <f t="array" ref="J204">INDEX(LatestMeasureDefSheet!$H$2:$H$6759,MATCH(E204,LatestMeasureDefSheet!$C$2:$C$6759,0),)</f>
        <v>43.996000000000002</v>
      </c>
      <c r="K204" s="11" cm="1">
        <f t="array" ref="K204">INDEX(LatestMeasureDefSheet!$I$2:$I$6759,MATCH(E204,LatestMeasureDefSheet!$C$2:$C$6759,0),)</f>
        <v>8.7900000000000006E-2</v>
      </c>
      <c r="L204" s="11" cm="1">
        <f t="array" ref="L204">INDEX(LatestMeasureDefSheet!$L$2:$L$6759,MATCH(E204,LatestMeasureDefSheet!$C$2:$C$6759,0),)</f>
        <v>0</v>
      </c>
      <c r="M204" s="11" cm="1">
        <f t="array" ref="M204">INDEX(LatestMeasureDefSheet!$AJ$2:$AJ$6759,MATCH(E204,LatestMeasureDefSheet!$C$2:$C$6759,0),)</f>
        <v>15</v>
      </c>
      <c r="N204" s="12" t="str" cm="1">
        <f t="array" ref="N204">IF(INDEX(LatestMeasureDefSheet!$Q$2:$Q$6759,MATCH(E204,LatestMeasureDefSheet!$C$2:$C$6759,0),)="",INDEX(LatestMeasureDefSheet!$G$2:$G$6759,MATCH(E204,LatestMeasureDefSheet!$C$2:$C$6759,0),),INDEX(LatestMeasureDefSheet!$Q$2:$Q$6759,MATCH(E204,LatestMeasureDefSheet!$C$2:$C$6759,0),))</f>
        <v>Tons</v>
      </c>
      <c r="O204" s="11" cm="1">
        <f t="array" ref="O204">INDEX(LatestMeasureDefSheet!$R$2:$R$6759,MATCH(E204,LatestMeasureDefSheet!$C$2:$C$6759,0),)</f>
        <v>0</v>
      </c>
      <c r="P204" s="11" cm="1">
        <f t="array" ref="P204">INDEX(LatestMeasureDefSheet!$S$2:$S$6759,MATCH(E204,LatestMeasureDefSheet!$C$2:$C$6759,0),)</f>
        <v>0</v>
      </c>
      <c r="Q204" s="11" cm="1">
        <f t="array" ref="Q204">INDEX(LatestMeasureDefSheet!$T$2:$T$6759,MATCH(E204,LatestMeasureDefSheet!$C$2:$C$6759,0),)</f>
        <v>0</v>
      </c>
      <c r="R204" s="11" cm="1">
        <f t="array" ref="R204">INDEX(LatestMeasureDefSheet!$U$2:$U$6759,MATCH(E204,LatestMeasureDefSheet!$C$2:$C$6759,0),)</f>
        <v>0</v>
      </c>
      <c r="S204" s="11" cm="1">
        <f t="array" ref="S204">INDEX(LatestMeasureDefSheet!$V$2:$V$6759,MATCH(E204,LatestMeasureDefSheet!$C$2:$C$6759,0),)</f>
        <v>0</v>
      </c>
      <c r="T204" s="11" t="str">
        <f t="shared" si="17"/>
        <v/>
      </c>
      <c r="U204" s="41"/>
      <c r="V204" s="41"/>
      <c r="W204" s="41"/>
      <c r="X204" s="38" t="str">
        <f t="shared" si="18"/>
        <v/>
      </c>
      <c r="Y204" s="38" t="str">
        <f t="shared" si="19"/>
        <v/>
      </c>
      <c r="Z204" s="38" t="str">
        <f t="shared" si="20"/>
        <v/>
      </c>
      <c r="AA204" s="13">
        <f t="shared" si="21"/>
        <v>0</v>
      </c>
      <c r="AB204" s="11"/>
    </row>
    <row r="205" spans="2:28" ht="15.75" x14ac:dyDescent="0.2">
      <c r="B205" s="7" t="s">
        <v>3</v>
      </c>
      <c r="C205" s="5" t="s">
        <v>640</v>
      </c>
      <c r="D205" s="5" t="s">
        <v>641</v>
      </c>
      <c r="E205" s="5" t="s">
        <v>656</v>
      </c>
      <c r="F205" s="16" t="s">
        <v>657</v>
      </c>
      <c r="G205" s="5" t="s">
        <v>658</v>
      </c>
      <c r="H205" s="9" cm="1">
        <f t="array" ref="H205">INDEX(LatestMeasureDefSheet!$AH$2:$AH$6759,MATCH(E205,LatestMeasureDefSheet!$C$2:$C$6759,0),)</f>
        <v>30</v>
      </c>
      <c r="I205" s="10" t="str" cm="1">
        <f t="array" ref="I205">INDEX(LatestMeasureDefSheet!$G$2:$G$6759,MATCH(E205,LatestMeasureDefSheet!$C$2:$C$6759,0),)</f>
        <v>Tons</v>
      </c>
      <c r="J205" s="11" cm="1">
        <f t="array" ref="J205">INDEX(LatestMeasureDefSheet!$H$2:$H$6759,MATCH(E205,LatestMeasureDefSheet!$C$2:$C$6759,0),)</f>
        <v>47.064799999999998</v>
      </c>
      <c r="K205" s="11" cm="1">
        <f t="array" ref="K205">INDEX(LatestMeasureDefSheet!$I$2:$I$6759,MATCH(E205,LatestMeasureDefSheet!$C$2:$C$6759,0),)</f>
        <v>3.9199999999999999E-2</v>
      </c>
      <c r="L205" s="11" cm="1">
        <f t="array" ref="L205">INDEX(LatestMeasureDefSheet!$L$2:$L$6759,MATCH(E205,LatestMeasureDefSheet!$C$2:$C$6759,0),)</f>
        <v>0</v>
      </c>
      <c r="M205" s="11" cm="1">
        <f t="array" ref="M205">INDEX(LatestMeasureDefSheet!$AJ$2:$AJ$6759,MATCH(E205,LatestMeasureDefSheet!$C$2:$C$6759,0),)</f>
        <v>15</v>
      </c>
      <c r="N205" s="12" t="str" cm="1">
        <f t="array" ref="N205">IF(INDEX(LatestMeasureDefSheet!$Q$2:$Q$6759,MATCH(E205,LatestMeasureDefSheet!$C$2:$C$6759,0),)="",INDEX(LatestMeasureDefSheet!$G$2:$G$6759,MATCH(E205,LatestMeasureDefSheet!$C$2:$C$6759,0),),INDEX(LatestMeasureDefSheet!$Q$2:$Q$6759,MATCH(E205,LatestMeasureDefSheet!$C$2:$C$6759,0),))</f>
        <v>Tons</v>
      </c>
      <c r="O205" s="11" cm="1">
        <f t="array" ref="O205">INDEX(LatestMeasureDefSheet!$R$2:$R$6759,MATCH(E205,LatestMeasureDefSheet!$C$2:$C$6759,0),)</f>
        <v>0</v>
      </c>
      <c r="P205" s="11" cm="1">
        <f t="array" ref="P205">INDEX(LatestMeasureDefSheet!$S$2:$S$6759,MATCH(E205,LatestMeasureDefSheet!$C$2:$C$6759,0),)</f>
        <v>0</v>
      </c>
      <c r="Q205" s="11" cm="1">
        <f t="array" ref="Q205">INDEX(LatestMeasureDefSheet!$T$2:$T$6759,MATCH(E205,LatestMeasureDefSheet!$C$2:$C$6759,0),)</f>
        <v>0</v>
      </c>
      <c r="R205" s="11" cm="1">
        <f t="array" ref="R205">INDEX(LatestMeasureDefSheet!$U$2:$U$6759,MATCH(E205,LatestMeasureDefSheet!$C$2:$C$6759,0),)</f>
        <v>0</v>
      </c>
      <c r="S205" s="11" cm="1">
        <f t="array" ref="S205">INDEX(LatestMeasureDefSheet!$V$2:$V$6759,MATCH(E205,LatestMeasureDefSheet!$C$2:$C$6759,0),)</f>
        <v>0</v>
      </c>
      <c r="T205" s="11" t="str">
        <f t="shared" si="17"/>
        <v/>
      </c>
      <c r="U205" s="41"/>
      <c r="V205" s="41"/>
      <c r="W205" s="41"/>
      <c r="X205" s="38" t="str">
        <f t="shared" si="18"/>
        <v/>
      </c>
      <c r="Y205" s="38" t="str">
        <f t="shared" si="19"/>
        <v/>
      </c>
      <c r="Z205" s="38" t="str">
        <f t="shared" si="20"/>
        <v/>
      </c>
      <c r="AA205" s="13">
        <f t="shared" si="21"/>
        <v>0</v>
      </c>
      <c r="AB205" s="11"/>
    </row>
    <row r="206" spans="2:28" ht="15.75" x14ac:dyDescent="0.2">
      <c r="B206" s="7" t="s">
        <v>3</v>
      </c>
      <c r="C206" s="5" t="s">
        <v>640</v>
      </c>
      <c r="D206" s="5" t="s">
        <v>641</v>
      </c>
      <c r="E206" s="5" t="s">
        <v>659</v>
      </c>
      <c r="F206" s="16" t="s">
        <v>660</v>
      </c>
      <c r="G206" s="5" t="s">
        <v>661</v>
      </c>
      <c r="H206" s="9" cm="1">
        <f t="array" ref="H206">INDEX(LatestMeasureDefSheet!$AH$2:$AH$6759,MATCH(E206,LatestMeasureDefSheet!$C$2:$C$6759,0),)</f>
        <v>40</v>
      </c>
      <c r="I206" s="10" t="str" cm="1">
        <f t="array" ref="I206">INDEX(LatestMeasureDefSheet!$G$2:$G$6759,MATCH(E206,LatestMeasureDefSheet!$C$2:$C$6759,0),)</f>
        <v>Tons</v>
      </c>
      <c r="J206" s="11" cm="1">
        <f t="array" ref="J206">INDEX(LatestMeasureDefSheet!$H$2:$H$6759,MATCH(E206,LatestMeasureDefSheet!$C$2:$C$6759,0),)</f>
        <v>96.551699999999997</v>
      </c>
      <c r="K206" s="11" cm="1">
        <f t="array" ref="K206">INDEX(LatestMeasureDefSheet!$I$2:$I$6759,MATCH(E206,LatestMeasureDefSheet!$C$2:$C$6759,0),)</f>
        <v>4.8099999999999997E-2</v>
      </c>
      <c r="L206" s="11" cm="1">
        <f t="array" ref="L206">INDEX(LatestMeasureDefSheet!$L$2:$L$6759,MATCH(E206,LatestMeasureDefSheet!$C$2:$C$6759,0),)</f>
        <v>0</v>
      </c>
      <c r="M206" s="11" cm="1">
        <f t="array" ref="M206">INDEX(LatestMeasureDefSheet!$AJ$2:$AJ$6759,MATCH(E206,LatestMeasureDefSheet!$C$2:$C$6759,0),)</f>
        <v>15</v>
      </c>
      <c r="N206" s="12" t="str" cm="1">
        <f t="array" ref="N206">IF(INDEX(LatestMeasureDefSheet!$Q$2:$Q$6759,MATCH(E206,LatestMeasureDefSheet!$C$2:$C$6759,0),)="",INDEX(LatestMeasureDefSheet!$G$2:$G$6759,MATCH(E206,LatestMeasureDefSheet!$C$2:$C$6759,0),),INDEX(LatestMeasureDefSheet!$Q$2:$Q$6759,MATCH(E206,LatestMeasureDefSheet!$C$2:$C$6759,0),))</f>
        <v>Tons</v>
      </c>
      <c r="O206" s="11" cm="1">
        <f t="array" ref="O206">INDEX(LatestMeasureDefSheet!$R$2:$R$6759,MATCH(E206,LatestMeasureDefSheet!$C$2:$C$6759,0),)</f>
        <v>0</v>
      </c>
      <c r="P206" s="11" cm="1">
        <f t="array" ref="P206">INDEX(LatestMeasureDefSheet!$S$2:$S$6759,MATCH(E206,LatestMeasureDefSheet!$C$2:$C$6759,0),)</f>
        <v>0</v>
      </c>
      <c r="Q206" s="11" cm="1">
        <f t="array" ref="Q206">INDEX(LatestMeasureDefSheet!$T$2:$T$6759,MATCH(E206,LatestMeasureDefSheet!$C$2:$C$6759,0),)</f>
        <v>0</v>
      </c>
      <c r="R206" s="11" cm="1">
        <f t="array" ref="R206">INDEX(LatestMeasureDefSheet!$U$2:$U$6759,MATCH(E206,LatestMeasureDefSheet!$C$2:$C$6759,0),)</f>
        <v>0</v>
      </c>
      <c r="S206" s="11" cm="1">
        <f t="array" ref="S206">INDEX(LatestMeasureDefSheet!$V$2:$V$6759,MATCH(E206,LatestMeasureDefSheet!$C$2:$C$6759,0),)</f>
        <v>0</v>
      </c>
      <c r="T206" s="11" t="str">
        <f t="shared" si="17"/>
        <v/>
      </c>
      <c r="U206" s="41"/>
      <c r="V206" s="41"/>
      <c r="W206" s="41"/>
      <c r="X206" s="38" t="str">
        <f t="shared" si="18"/>
        <v/>
      </c>
      <c r="Y206" s="38" t="str">
        <f t="shared" si="19"/>
        <v/>
      </c>
      <c r="Z206" s="38" t="str">
        <f t="shared" si="20"/>
        <v/>
      </c>
      <c r="AA206" s="13">
        <f t="shared" si="21"/>
        <v>0</v>
      </c>
      <c r="AB206" s="11"/>
    </row>
    <row r="207" spans="2:28" ht="15.75" x14ac:dyDescent="0.2">
      <c r="B207" s="7" t="s">
        <v>3</v>
      </c>
      <c r="C207" s="5" t="s">
        <v>640</v>
      </c>
      <c r="D207" s="5" t="s">
        <v>641</v>
      </c>
      <c r="E207" s="5" t="s">
        <v>662</v>
      </c>
      <c r="F207" s="16" t="s">
        <v>663</v>
      </c>
      <c r="G207" s="5" t="s">
        <v>664</v>
      </c>
      <c r="H207" s="9" cm="1">
        <f t="array" ref="H207">INDEX(LatestMeasureDefSheet!$AH$2:$AH$6759,MATCH(E207,LatestMeasureDefSheet!$C$2:$C$6759,0),)</f>
        <v>40</v>
      </c>
      <c r="I207" s="10" t="str" cm="1">
        <f t="array" ref="I207">INDEX(LatestMeasureDefSheet!$G$2:$G$6759,MATCH(E207,LatestMeasureDefSheet!$C$2:$C$6759,0),)</f>
        <v>Tons</v>
      </c>
      <c r="J207" s="11" cm="1">
        <f t="array" ref="J207">INDEX(LatestMeasureDefSheet!$H$2:$H$6759,MATCH(E207,LatestMeasureDefSheet!$C$2:$C$6759,0),)</f>
        <v>51.868499999999997</v>
      </c>
      <c r="K207" s="11" cm="1">
        <f t="array" ref="K207">INDEX(LatestMeasureDefSheet!$I$2:$I$6759,MATCH(E207,LatestMeasureDefSheet!$C$2:$C$6759,0),)</f>
        <v>6.3700000000000007E-2</v>
      </c>
      <c r="L207" s="11" cm="1">
        <f t="array" ref="L207">INDEX(LatestMeasureDefSheet!$L$2:$L$6759,MATCH(E207,LatestMeasureDefSheet!$C$2:$C$6759,0),)</f>
        <v>0</v>
      </c>
      <c r="M207" s="11" cm="1">
        <f t="array" ref="M207">INDEX(LatestMeasureDefSheet!$AJ$2:$AJ$6759,MATCH(E207,LatestMeasureDefSheet!$C$2:$C$6759,0),)</f>
        <v>15</v>
      </c>
      <c r="N207" s="12" t="str" cm="1">
        <f t="array" ref="N207">IF(INDEX(LatestMeasureDefSheet!$Q$2:$Q$6759,MATCH(E207,LatestMeasureDefSheet!$C$2:$C$6759,0),)="",INDEX(LatestMeasureDefSheet!$G$2:$G$6759,MATCH(E207,LatestMeasureDefSheet!$C$2:$C$6759,0),),INDEX(LatestMeasureDefSheet!$Q$2:$Q$6759,MATCH(E207,LatestMeasureDefSheet!$C$2:$C$6759,0),))</f>
        <v>Tons</v>
      </c>
      <c r="O207" s="11" cm="1">
        <f t="array" ref="O207">INDEX(LatestMeasureDefSheet!$R$2:$R$6759,MATCH(E207,LatestMeasureDefSheet!$C$2:$C$6759,0),)</f>
        <v>0</v>
      </c>
      <c r="P207" s="11" cm="1">
        <f t="array" ref="P207">INDEX(LatestMeasureDefSheet!$S$2:$S$6759,MATCH(E207,LatestMeasureDefSheet!$C$2:$C$6759,0),)</f>
        <v>0</v>
      </c>
      <c r="Q207" s="11" cm="1">
        <f t="array" ref="Q207">INDEX(LatestMeasureDefSheet!$T$2:$T$6759,MATCH(E207,LatestMeasureDefSheet!$C$2:$C$6759,0),)</f>
        <v>0</v>
      </c>
      <c r="R207" s="11" cm="1">
        <f t="array" ref="R207">INDEX(LatestMeasureDefSheet!$U$2:$U$6759,MATCH(E207,LatestMeasureDefSheet!$C$2:$C$6759,0),)</f>
        <v>0</v>
      </c>
      <c r="S207" s="11" cm="1">
        <f t="array" ref="S207">INDEX(LatestMeasureDefSheet!$V$2:$V$6759,MATCH(E207,LatestMeasureDefSheet!$C$2:$C$6759,0),)</f>
        <v>0</v>
      </c>
      <c r="T207" s="11" t="str">
        <f t="shared" si="17"/>
        <v/>
      </c>
      <c r="U207" s="41"/>
      <c r="V207" s="41"/>
      <c r="W207" s="41"/>
      <c r="X207" s="38" t="str">
        <f t="shared" si="18"/>
        <v/>
      </c>
      <c r="Y207" s="38" t="str">
        <f t="shared" si="19"/>
        <v/>
      </c>
      <c r="Z207" s="38" t="str">
        <f t="shared" si="20"/>
        <v/>
      </c>
      <c r="AA207" s="13">
        <f t="shared" si="21"/>
        <v>0</v>
      </c>
      <c r="AB207" s="11"/>
    </row>
    <row r="208" spans="2:28" ht="15.75" x14ac:dyDescent="0.2">
      <c r="B208" s="7" t="s">
        <v>3</v>
      </c>
      <c r="C208" s="5" t="s">
        <v>640</v>
      </c>
      <c r="D208" s="5" t="s">
        <v>641</v>
      </c>
      <c r="E208" s="5" t="s">
        <v>665</v>
      </c>
      <c r="F208" s="16" t="s">
        <v>666</v>
      </c>
      <c r="G208" s="5" t="s">
        <v>667</v>
      </c>
      <c r="H208" s="9" cm="1">
        <f t="array" ref="H208">INDEX(LatestMeasureDefSheet!$AH$2:$AH$6759,MATCH(E208,LatestMeasureDefSheet!$C$2:$C$6759,0),)</f>
        <v>30</v>
      </c>
      <c r="I208" s="10" t="str" cm="1">
        <f t="array" ref="I208">INDEX(LatestMeasureDefSheet!$G$2:$G$6759,MATCH(E208,LatestMeasureDefSheet!$C$2:$C$6759,0),)</f>
        <v>Tons</v>
      </c>
      <c r="J208" s="11" cm="1">
        <f t="array" ref="J208">INDEX(LatestMeasureDefSheet!$H$2:$H$6759,MATCH(E208,LatestMeasureDefSheet!$C$2:$C$6759,0),)</f>
        <v>90.406899999999993</v>
      </c>
      <c r="K208" s="11" cm="1">
        <f t="array" ref="K208">INDEX(LatestMeasureDefSheet!$I$2:$I$6759,MATCH(E208,LatestMeasureDefSheet!$C$2:$C$6759,0),)</f>
        <v>6.8599999999999994E-2</v>
      </c>
      <c r="L208" s="11" cm="1">
        <f t="array" ref="L208">INDEX(LatestMeasureDefSheet!$L$2:$L$6759,MATCH(E208,LatestMeasureDefSheet!$C$2:$C$6759,0),)</f>
        <v>0</v>
      </c>
      <c r="M208" s="11" cm="1">
        <f t="array" ref="M208">INDEX(LatestMeasureDefSheet!$AJ$2:$AJ$6759,MATCH(E208,LatestMeasureDefSheet!$C$2:$C$6759,0),)</f>
        <v>15</v>
      </c>
      <c r="N208" s="12" t="str" cm="1">
        <f t="array" ref="N208">IF(INDEX(LatestMeasureDefSheet!$Q$2:$Q$6759,MATCH(E208,LatestMeasureDefSheet!$C$2:$C$6759,0),)="",INDEX(LatestMeasureDefSheet!$G$2:$G$6759,MATCH(E208,LatestMeasureDefSheet!$C$2:$C$6759,0),),INDEX(LatestMeasureDefSheet!$Q$2:$Q$6759,MATCH(E208,LatestMeasureDefSheet!$C$2:$C$6759,0),))</f>
        <v>Tons</v>
      </c>
      <c r="O208" s="11" cm="1">
        <f t="array" ref="O208">INDEX(LatestMeasureDefSheet!$R$2:$R$6759,MATCH(E208,LatestMeasureDefSheet!$C$2:$C$6759,0),)</f>
        <v>0</v>
      </c>
      <c r="P208" s="11" cm="1">
        <f t="array" ref="P208">INDEX(LatestMeasureDefSheet!$S$2:$S$6759,MATCH(E208,LatestMeasureDefSheet!$C$2:$C$6759,0),)</f>
        <v>0</v>
      </c>
      <c r="Q208" s="11" cm="1">
        <f t="array" ref="Q208">INDEX(LatestMeasureDefSheet!$T$2:$T$6759,MATCH(E208,LatestMeasureDefSheet!$C$2:$C$6759,0),)</f>
        <v>0</v>
      </c>
      <c r="R208" s="11" cm="1">
        <f t="array" ref="R208">INDEX(LatestMeasureDefSheet!$U$2:$U$6759,MATCH(E208,LatestMeasureDefSheet!$C$2:$C$6759,0),)</f>
        <v>0</v>
      </c>
      <c r="S208" s="11" cm="1">
        <f t="array" ref="S208">INDEX(LatestMeasureDefSheet!$V$2:$V$6759,MATCH(E208,LatestMeasureDefSheet!$C$2:$C$6759,0),)</f>
        <v>0</v>
      </c>
      <c r="T208" s="11" t="str">
        <f t="shared" si="17"/>
        <v/>
      </c>
      <c r="U208" s="41"/>
      <c r="V208" s="41"/>
      <c r="W208" s="41"/>
      <c r="X208" s="38" t="str">
        <f t="shared" si="18"/>
        <v/>
      </c>
      <c r="Y208" s="38" t="str">
        <f t="shared" si="19"/>
        <v/>
      </c>
      <c r="Z208" s="38" t="str">
        <f t="shared" si="20"/>
        <v/>
      </c>
      <c r="AA208" s="13">
        <f t="shared" si="21"/>
        <v>0</v>
      </c>
      <c r="AB208" s="11"/>
    </row>
    <row r="209" spans="2:28" ht="15.75" x14ac:dyDescent="0.2">
      <c r="B209" s="7" t="s">
        <v>3</v>
      </c>
      <c r="C209" s="5" t="s">
        <v>640</v>
      </c>
      <c r="D209" s="5" t="s">
        <v>641</v>
      </c>
      <c r="E209" s="5" t="s">
        <v>668</v>
      </c>
      <c r="F209" s="16" t="s">
        <v>669</v>
      </c>
      <c r="G209" s="5" t="s">
        <v>670</v>
      </c>
      <c r="H209" s="9" cm="1">
        <f t="array" ref="H209">INDEX(LatestMeasureDefSheet!$AH$2:$AH$6759,MATCH(E209,LatestMeasureDefSheet!$C$2:$C$6759,0),)</f>
        <v>30</v>
      </c>
      <c r="I209" s="10" t="str" cm="1">
        <f t="array" ref="I209">INDEX(LatestMeasureDefSheet!$G$2:$G$6759,MATCH(E209,LatestMeasureDefSheet!$C$2:$C$6759,0),)</f>
        <v>Tons</v>
      </c>
      <c r="J209" s="11" cm="1">
        <f t="array" ref="J209">INDEX(LatestMeasureDefSheet!$H$2:$H$6759,MATCH(E209,LatestMeasureDefSheet!$C$2:$C$6759,0),)</f>
        <v>62.1004</v>
      </c>
      <c r="K209" s="11" cm="1">
        <f t="array" ref="K209">INDEX(LatestMeasureDefSheet!$I$2:$I$6759,MATCH(E209,LatestMeasureDefSheet!$C$2:$C$6759,0),)</f>
        <v>6.3899999999999998E-2</v>
      </c>
      <c r="L209" s="11" cm="1">
        <f t="array" ref="L209">INDEX(LatestMeasureDefSheet!$L$2:$L$6759,MATCH(E209,LatestMeasureDefSheet!$C$2:$C$6759,0),)</f>
        <v>0</v>
      </c>
      <c r="M209" s="11" cm="1">
        <f t="array" ref="M209">INDEX(LatestMeasureDefSheet!$AJ$2:$AJ$6759,MATCH(E209,LatestMeasureDefSheet!$C$2:$C$6759,0),)</f>
        <v>15</v>
      </c>
      <c r="N209" s="12" t="str" cm="1">
        <f t="array" ref="N209">IF(INDEX(LatestMeasureDefSheet!$Q$2:$Q$6759,MATCH(E209,LatestMeasureDefSheet!$C$2:$C$6759,0),)="",INDEX(LatestMeasureDefSheet!$G$2:$G$6759,MATCH(E209,LatestMeasureDefSheet!$C$2:$C$6759,0),),INDEX(LatestMeasureDefSheet!$Q$2:$Q$6759,MATCH(E209,LatestMeasureDefSheet!$C$2:$C$6759,0),))</f>
        <v>Tons</v>
      </c>
      <c r="O209" s="11" cm="1">
        <f t="array" ref="O209">INDEX(LatestMeasureDefSheet!$R$2:$R$6759,MATCH(E209,LatestMeasureDefSheet!$C$2:$C$6759,0),)</f>
        <v>0</v>
      </c>
      <c r="P209" s="11" cm="1">
        <f t="array" ref="P209">INDEX(LatestMeasureDefSheet!$S$2:$S$6759,MATCH(E209,LatestMeasureDefSheet!$C$2:$C$6759,0),)</f>
        <v>0</v>
      </c>
      <c r="Q209" s="11" cm="1">
        <f t="array" ref="Q209">INDEX(LatestMeasureDefSheet!$T$2:$T$6759,MATCH(E209,LatestMeasureDefSheet!$C$2:$C$6759,0),)</f>
        <v>0</v>
      </c>
      <c r="R209" s="11" cm="1">
        <f t="array" ref="R209">INDEX(LatestMeasureDefSheet!$U$2:$U$6759,MATCH(E209,LatestMeasureDefSheet!$C$2:$C$6759,0),)</f>
        <v>0</v>
      </c>
      <c r="S209" s="11" cm="1">
        <f t="array" ref="S209">INDEX(LatestMeasureDefSheet!$V$2:$V$6759,MATCH(E209,LatestMeasureDefSheet!$C$2:$C$6759,0),)</f>
        <v>0</v>
      </c>
      <c r="T209" s="11" t="str">
        <f t="shared" si="17"/>
        <v/>
      </c>
      <c r="U209" s="41"/>
      <c r="V209" s="41"/>
      <c r="W209" s="41"/>
      <c r="X209" s="38" t="str">
        <f t="shared" si="18"/>
        <v/>
      </c>
      <c r="Y209" s="38" t="str">
        <f t="shared" si="19"/>
        <v/>
      </c>
      <c r="Z209" s="38" t="str">
        <f t="shared" si="20"/>
        <v/>
      </c>
      <c r="AA209" s="13">
        <f t="shared" si="21"/>
        <v>0</v>
      </c>
      <c r="AB209" s="11"/>
    </row>
    <row r="210" spans="2:28" ht="15.75" x14ac:dyDescent="0.2">
      <c r="B210" s="7" t="s">
        <v>3</v>
      </c>
      <c r="C210" s="5" t="s">
        <v>640</v>
      </c>
      <c r="D210" s="5" t="s">
        <v>671</v>
      </c>
      <c r="E210" s="5" t="s">
        <v>642</v>
      </c>
      <c r="F210" s="16" t="s">
        <v>643</v>
      </c>
      <c r="G210" s="5" t="s">
        <v>644</v>
      </c>
      <c r="H210" s="9" cm="1">
        <f t="array" ref="H210">INDEX(LatestMeasureDefSheet!$AH$2:$AH$6759,MATCH(E210,LatestMeasureDefSheet!$C$2:$C$6759,0),)</f>
        <v>30</v>
      </c>
      <c r="I210" s="10" t="str" cm="1">
        <f t="array" ref="I210">INDEX(LatestMeasureDefSheet!$G$2:$G$6759,MATCH(E210,LatestMeasureDefSheet!$C$2:$C$6759,0),)</f>
        <v>Tons</v>
      </c>
      <c r="J210" s="11" cm="1">
        <f t="array" ref="J210">INDEX(LatestMeasureDefSheet!$H$2:$H$6759,MATCH(E210,LatestMeasureDefSheet!$C$2:$C$6759,0),)</f>
        <v>354.62220000000002</v>
      </c>
      <c r="K210" s="11" cm="1">
        <f t="array" ref="K210">INDEX(LatestMeasureDefSheet!$I$2:$I$6759,MATCH(E210,LatestMeasureDefSheet!$C$2:$C$6759,0),)</f>
        <v>4.9599999999999998E-2</v>
      </c>
      <c r="L210" s="11" cm="1">
        <f t="array" ref="L210">INDEX(LatestMeasureDefSheet!$L$2:$L$6759,MATCH(E210,LatestMeasureDefSheet!$C$2:$C$6759,0),)</f>
        <v>0</v>
      </c>
      <c r="M210" s="11" cm="1">
        <f t="array" ref="M210">INDEX(LatestMeasureDefSheet!$AJ$2:$AJ$6759,MATCH(E210,LatestMeasureDefSheet!$C$2:$C$6759,0),)</f>
        <v>15</v>
      </c>
      <c r="N210" s="12" t="str" cm="1">
        <f t="array" ref="N210">IF(INDEX(LatestMeasureDefSheet!$Q$2:$Q$6759,MATCH(E210,LatestMeasureDefSheet!$C$2:$C$6759,0),)="",INDEX(LatestMeasureDefSheet!$G$2:$G$6759,MATCH(E210,LatestMeasureDefSheet!$C$2:$C$6759,0),),INDEX(LatestMeasureDefSheet!$Q$2:$Q$6759,MATCH(E210,LatestMeasureDefSheet!$C$2:$C$6759,0),))</f>
        <v>Tons</v>
      </c>
      <c r="O210" s="11" cm="1">
        <f t="array" ref="O210">INDEX(LatestMeasureDefSheet!$R$2:$R$6759,MATCH(E210,LatestMeasureDefSheet!$C$2:$C$6759,0),)</f>
        <v>0</v>
      </c>
      <c r="P210" s="11" cm="1">
        <f t="array" ref="P210">INDEX(LatestMeasureDefSheet!$S$2:$S$6759,MATCH(E210,LatestMeasureDefSheet!$C$2:$C$6759,0),)</f>
        <v>0</v>
      </c>
      <c r="Q210" s="11" cm="1">
        <f t="array" ref="Q210">INDEX(LatestMeasureDefSheet!$T$2:$T$6759,MATCH(E210,LatestMeasureDefSheet!$C$2:$C$6759,0),)</f>
        <v>0</v>
      </c>
      <c r="R210" s="11" cm="1">
        <f t="array" ref="R210">INDEX(LatestMeasureDefSheet!$U$2:$U$6759,MATCH(E210,LatestMeasureDefSheet!$C$2:$C$6759,0),)</f>
        <v>0</v>
      </c>
      <c r="S210" s="11" cm="1">
        <f t="array" ref="S210">INDEX(LatestMeasureDefSheet!$V$2:$V$6759,MATCH(E210,LatestMeasureDefSheet!$C$2:$C$6759,0),)</f>
        <v>0</v>
      </c>
      <c r="T210" s="11" t="str">
        <f t="shared" si="17"/>
        <v/>
      </c>
      <c r="U210" s="41"/>
      <c r="V210" s="41"/>
      <c r="W210" s="41"/>
      <c r="X210" s="38" t="str">
        <f t="shared" si="18"/>
        <v/>
      </c>
      <c r="Y210" s="38" t="str">
        <f t="shared" si="19"/>
        <v/>
      </c>
      <c r="Z210" s="38" t="str">
        <f t="shared" si="20"/>
        <v/>
      </c>
      <c r="AA210" s="13">
        <f t="shared" si="21"/>
        <v>0</v>
      </c>
      <c r="AB210" s="11"/>
    </row>
    <row r="211" spans="2:28" ht="15.75" x14ac:dyDescent="0.2">
      <c r="B211" s="7" t="s">
        <v>3</v>
      </c>
      <c r="C211" s="5" t="s">
        <v>640</v>
      </c>
      <c r="D211" s="5" t="s">
        <v>671</v>
      </c>
      <c r="E211" s="5" t="s">
        <v>645</v>
      </c>
      <c r="F211" s="16" t="s">
        <v>660</v>
      </c>
      <c r="G211" s="5" t="s">
        <v>646</v>
      </c>
      <c r="H211" s="9" cm="1">
        <f t="array" ref="H211">INDEX(LatestMeasureDefSheet!$AH$2:$AH$6759,MATCH(E211,LatestMeasureDefSheet!$C$2:$C$6759,0),)</f>
        <v>30</v>
      </c>
      <c r="I211" s="10" t="str" cm="1">
        <f t="array" ref="I211">INDEX(LatestMeasureDefSheet!$G$2:$G$6759,MATCH(E211,LatestMeasureDefSheet!$C$2:$C$6759,0),)</f>
        <v>Tons</v>
      </c>
      <c r="J211" s="11" cm="1">
        <f t="array" ref="J211">INDEX(LatestMeasureDefSheet!$H$2:$H$6759,MATCH(E211,LatestMeasureDefSheet!$C$2:$C$6759,0),)</f>
        <v>409.09469999999999</v>
      </c>
      <c r="K211" s="11" cm="1">
        <f t="array" ref="K211">INDEX(LatestMeasureDefSheet!$I$2:$I$6759,MATCH(E211,LatestMeasureDefSheet!$C$2:$C$6759,0),)</f>
        <v>3.1099999999999999E-2</v>
      </c>
      <c r="L211" s="11" cm="1">
        <f t="array" ref="L211">INDEX(LatestMeasureDefSheet!$L$2:$L$6759,MATCH(E211,LatestMeasureDefSheet!$C$2:$C$6759,0),)</f>
        <v>0</v>
      </c>
      <c r="M211" s="11" cm="1">
        <f t="array" ref="M211">INDEX(LatestMeasureDefSheet!$AJ$2:$AJ$6759,MATCH(E211,LatestMeasureDefSheet!$C$2:$C$6759,0),)</f>
        <v>15</v>
      </c>
      <c r="N211" s="12" t="str" cm="1">
        <f t="array" ref="N211">IF(INDEX(LatestMeasureDefSheet!$Q$2:$Q$6759,MATCH(E211,LatestMeasureDefSheet!$C$2:$C$6759,0),)="",INDEX(LatestMeasureDefSheet!$G$2:$G$6759,MATCH(E211,LatestMeasureDefSheet!$C$2:$C$6759,0),),INDEX(LatestMeasureDefSheet!$Q$2:$Q$6759,MATCH(E211,LatestMeasureDefSheet!$C$2:$C$6759,0),))</f>
        <v>Tons</v>
      </c>
      <c r="O211" s="11" cm="1">
        <f t="array" ref="O211">INDEX(LatestMeasureDefSheet!$R$2:$R$6759,MATCH(E211,LatestMeasureDefSheet!$C$2:$C$6759,0),)</f>
        <v>0</v>
      </c>
      <c r="P211" s="11" cm="1">
        <f t="array" ref="P211">INDEX(LatestMeasureDefSheet!$S$2:$S$6759,MATCH(E211,LatestMeasureDefSheet!$C$2:$C$6759,0),)</f>
        <v>0</v>
      </c>
      <c r="Q211" s="11" cm="1">
        <f t="array" ref="Q211">INDEX(LatestMeasureDefSheet!$T$2:$T$6759,MATCH(E211,LatestMeasureDefSheet!$C$2:$C$6759,0),)</f>
        <v>0</v>
      </c>
      <c r="R211" s="11" cm="1">
        <f t="array" ref="R211">INDEX(LatestMeasureDefSheet!$U$2:$U$6759,MATCH(E211,LatestMeasureDefSheet!$C$2:$C$6759,0),)</f>
        <v>0</v>
      </c>
      <c r="S211" s="11" cm="1">
        <f t="array" ref="S211">INDEX(LatestMeasureDefSheet!$V$2:$V$6759,MATCH(E211,LatestMeasureDefSheet!$C$2:$C$6759,0),)</f>
        <v>0</v>
      </c>
      <c r="T211" s="11" t="str">
        <f t="shared" si="17"/>
        <v/>
      </c>
      <c r="U211" s="41"/>
      <c r="V211" s="41"/>
      <c r="W211" s="41"/>
      <c r="X211" s="38" t="str">
        <f t="shared" si="18"/>
        <v/>
      </c>
      <c r="Y211" s="38" t="str">
        <f t="shared" si="19"/>
        <v/>
      </c>
      <c r="Z211" s="38" t="str">
        <f t="shared" si="20"/>
        <v/>
      </c>
      <c r="AA211" s="13">
        <f t="shared" si="21"/>
        <v>0</v>
      </c>
      <c r="AB211" s="11"/>
    </row>
    <row r="212" spans="2:28" ht="15.75" x14ac:dyDescent="0.2">
      <c r="B212" s="7" t="s">
        <v>3</v>
      </c>
      <c r="C212" s="5" t="s">
        <v>640</v>
      </c>
      <c r="D212" s="5" t="s">
        <v>671</v>
      </c>
      <c r="E212" s="5" t="s">
        <v>647</v>
      </c>
      <c r="F212" s="16" t="s">
        <v>648</v>
      </c>
      <c r="G212" s="5" t="s">
        <v>649</v>
      </c>
      <c r="H212" s="9" cm="1">
        <f t="array" ref="H212">INDEX(LatestMeasureDefSheet!$AH$2:$AH$6759,MATCH(E212,LatestMeasureDefSheet!$C$2:$C$6759,0),)</f>
        <v>40</v>
      </c>
      <c r="I212" s="10" t="str" cm="1">
        <f t="array" ref="I212">INDEX(LatestMeasureDefSheet!$G$2:$G$6759,MATCH(E212,LatestMeasureDefSheet!$C$2:$C$6759,0),)</f>
        <v>Tons</v>
      </c>
      <c r="J212" s="11" cm="1">
        <f t="array" ref="J212">INDEX(LatestMeasureDefSheet!$H$2:$H$6759,MATCH(E212,LatestMeasureDefSheet!$C$2:$C$6759,0),)</f>
        <v>101.73699999999999</v>
      </c>
      <c r="K212" s="11" cm="1">
        <f t="array" ref="K212">INDEX(LatestMeasureDefSheet!$I$2:$I$6759,MATCH(E212,LatestMeasureDefSheet!$C$2:$C$6759,0),)</f>
        <v>3.1800000000000002E-2</v>
      </c>
      <c r="L212" s="11" cm="1">
        <f t="array" ref="L212">INDEX(LatestMeasureDefSheet!$L$2:$L$6759,MATCH(E212,LatestMeasureDefSheet!$C$2:$C$6759,0),)</f>
        <v>0</v>
      </c>
      <c r="M212" s="11" cm="1">
        <f t="array" ref="M212">INDEX(LatestMeasureDefSheet!$AJ$2:$AJ$6759,MATCH(E212,LatestMeasureDefSheet!$C$2:$C$6759,0),)</f>
        <v>15</v>
      </c>
      <c r="N212" s="12" t="str" cm="1">
        <f t="array" ref="N212">IF(INDEX(LatestMeasureDefSheet!$Q$2:$Q$6759,MATCH(E212,LatestMeasureDefSheet!$C$2:$C$6759,0),)="",INDEX(LatestMeasureDefSheet!$G$2:$G$6759,MATCH(E212,LatestMeasureDefSheet!$C$2:$C$6759,0),),INDEX(LatestMeasureDefSheet!$Q$2:$Q$6759,MATCH(E212,LatestMeasureDefSheet!$C$2:$C$6759,0),))</f>
        <v>Tons</v>
      </c>
      <c r="O212" s="11" cm="1">
        <f t="array" ref="O212">INDEX(LatestMeasureDefSheet!$R$2:$R$6759,MATCH(E212,LatestMeasureDefSheet!$C$2:$C$6759,0),)</f>
        <v>0</v>
      </c>
      <c r="P212" s="11" cm="1">
        <f t="array" ref="P212">INDEX(LatestMeasureDefSheet!$S$2:$S$6759,MATCH(E212,LatestMeasureDefSheet!$C$2:$C$6759,0),)</f>
        <v>0</v>
      </c>
      <c r="Q212" s="11" cm="1">
        <f t="array" ref="Q212">INDEX(LatestMeasureDefSheet!$T$2:$T$6759,MATCH(E212,LatestMeasureDefSheet!$C$2:$C$6759,0),)</f>
        <v>0</v>
      </c>
      <c r="R212" s="11" cm="1">
        <f t="array" ref="R212">INDEX(LatestMeasureDefSheet!$U$2:$U$6759,MATCH(E212,LatestMeasureDefSheet!$C$2:$C$6759,0),)</f>
        <v>0</v>
      </c>
      <c r="S212" s="11" cm="1">
        <f t="array" ref="S212">INDEX(LatestMeasureDefSheet!$V$2:$V$6759,MATCH(E212,LatestMeasureDefSheet!$C$2:$C$6759,0),)</f>
        <v>0</v>
      </c>
      <c r="T212" s="11" t="str">
        <f t="shared" si="17"/>
        <v/>
      </c>
      <c r="U212" s="41"/>
      <c r="V212" s="41"/>
      <c r="W212" s="41"/>
      <c r="X212" s="38" t="str">
        <f t="shared" si="18"/>
        <v/>
      </c>
      <c r="Y212" s="38" t="str">
        <f t="shared" si="19"/>
        <v/>
      </c>
      <c r="Z212" s="38" t="str">
        <f t="shared" si="20"/>
        <v/>
      </c>
      <c r="AA212" s="13">
        <f t="shared" si="21"/>
        <v>0</v>
      </c>
      <c r="AB212" s="11"/>
    </row>
    <row r="213" spans="2:28" ht="15.75" x14ac:dyDescent="0.2">
      <c r="B213" s="7" t="s">
        <v>3</v>
      </c>
      <c r="C213" s="5" t="s">
        <v>640</v>
      </c>
      <c r="D213" s="5" t="s">
        <v>671</v>
      </c>
      <c r="E213" s="5" t="s">
        <v>650</v>
      </c>
      <c r="F213" s="16" t="s">
        <v>651</v>
      </c>
      <c r="G213" s="5" t="s">
        <v>652</v>
      </c>
      <c r="H213" s="9" cm="1">
        <f t="array" ref="H213">INDEX(LatestMeasureDefSheet!$AH$2:$AH$6759,MATCH(E213,LatestMeasureDefSheet!$C$2:$C$6759,0),)</f>
        <v>40</v>
      </c>
      <c r="I213" s="10" t="str" cm="1">
        <f t="array" ref="I213">INDEX(LatestMeasureDefSheet!$G$2:$G$6759,MATCH(E213,LatestMeasureDefSheet!$C$2:$C$6759,0),)</f>
        <v>Tons</v>
      </c>
      <c r="J213" s="11" cm="1">
        <f t="array" ref="J213">INDEX(LatestMeasureDefSheet!$H$2:$H$6759,MATCH(E213,LatestMeasureDefSheet!$C$2:$C$6759,0),)</f>
        <v>51.520600000000002</v>
      </c>
      <c r="K213" s="11" cm="1">
        <f t="array" ref="K213">INDEX(LatestMeasureDefSheet!$I$2:$I$6759,MATCH(E213,LatestMeasureDefSheet!$C$2:$C$6759,0),)</f>
        <v>4.1200000000000001E-2</v>
      </c>
      <c r="L213" s="11" cm="1">
        <f t="array" ref="L213">INDEX(LatestMeasureDefSheet!$L$2:$L$6759,MATCH(E213,LatestMeasureDefSheet!$C$2:$C$6759,0),)</f>
        <v>0</v>
      </c>
      <c r="M213" s="11" cm="1">
        <f t="array" ref="M213">INDEX(LatestMeasureDefSheet!$AJ$2:$AJ$6759,MATCH(E213,LatestMeasureDefSheet!$C$2:$C$6759,0),)</f>
        <v>15</v>
      </c>
      <c r="N213" s="12" t="str" cm="1">
        <f t="array" ref="N213">IF(INDEX(LatestMeasureDefSheet!$Q$2:$Q$6759,MATCH(E213,LatestMeasureDefSheet!$C$2:$C$6759,0),)="",INDEX(LatestMeasureDefSheet!$G$2:$G$6759,MATCH(E213,LatestMeasureDefSheet!$C$2:$C$6759,0),),INDEX(LatestMeasureDefSheet!$Q$2:$Q$6759,MATCH(E213,LatestMeasureDefSheet!$C$2:$C$6759,0),))</f>
        <v>Tons</v>
      </c>
      <c r="O213" s="11" cm="1">
        <f t="array" ref="O213">INDEX(LatestMeasureDefSheet!$R$2:$R$6759,MATCH(E213,LatestMeasureDefSheet!$C$2:$C$6759,0),)</f>
        <v>0</v>
      </c>
      <c r="P213" s="11" cm="1">
        <f t="array" ref="P213">INDEX(LatestMeasureDefSheet!$S$2:$S$6759,MATCH(E213,LatestMeasureDefSheet!$C$2:$C$6759,0),)</f>
        <v>0</v>
      </c>
      <c r="Q213" s="11" cm="1">
        <f t="array" ref="Q213">INDEX(LatestMeasureDefSheet!$T$2:$T$6759,MATCH(E213,LatestMeasureDefSheet!$C$2:$C$6759,0),)</f>
        <v>0</v>
      </c>
      <c r="R213" s="11" cm="1">
        <f t="array" ref="R213">INDEX(LatestMeasureDefSheet!$U$2:$U$6759,MATCH(E213,LatestMeasureDefSheet!$C$2:$C$6759,0),)</f>
        <v>0</v>
      </c>
      <c r="S213" s="11" cm="1">
        <f t="array" ref="S213">INDEX(LatestMeasureDefSheet!$V$2:$V$6759,MATCH(E213,LatestMeasureDefSheet!$C$2:$C$6759,0),)</f>
        <v>0</v>
      </c>
      <c r="T213" s="11" t="str">
        <f t="shared" si="17"/>
        <v/>
      </c>
      <c r="U213" s="41"/>
      <c r="V213" s="41"/>
      <c r="W213" s="41"/>
      <c r="X213" s="38" t="str">
        <f t="shared" si="18"/>
        <v/>
      </c>
      <c r="Y213" s="38" t="str">
        <f t="shared" si="19"/>
        <v/>
      </c>
      <c r="Z213" s="38" t="str">
        <f t="shared" si="20"/>
        <v/>
      </c>
      <c r="AA213" s="13">
        <f t="shared" si="21"/>
        <v>0</v>
      </c>
      <c r="AB213" s="11"/>
    </row>
    <row r="214" spans="2:28" ht="15.75" x14ac:dyDescent="0.2">
      <c r="B214" s="7" t="s">
        <v>3</v>
      </c>
      <c r="C214" s="5" t="s">
        <v>640</v>
      </c>
      <c r="D214" s="5" t="s">
        <v>671</v>
      </c>
      <c r="E214" s="5" t="s">
        <v>653</v>
      </c>
      <c r="F214" s="16" t="s">
        <v>654</v>
      </c>
      <c r="G214" s="5" t="s">
        <v>655</v>
      </c>
      <c r="H214" s="9" cm="1">
        <f t="array" ref="H214">INDEX(LatestMeasureDefSheet!$AH$2:$AH$6759,MATCH(E214,LatestMeasureDefSheet!$C$2:$C$6759,0),)</f>
        <v>30</v>
      </c>
      <c r="I214" s="10" t="str" cm="1">
        <f t="array" ref="I214">INDEX(LatestMeasureDefSheet!$G$2:$G$6759,MATCH(E214,LatestMeasureDefSheet!$C$2:$C$6759,0),)</f>
        <v>Tons</v>
      </c>
      <c r="J214" s="11" cm="1">
        <f t="array" ref="J214">INDEX(LatestMeasureDefSheet!$H$2:$H$6759,MATCH(E214,LatestMeasureDefSheet!$C$2:$C$6759,0),)</f>
        <v>43.996000000000002</v>
      </c>
      <c r="K214" s="11" cm="1">
        <f t="array" ref="K214">INDEX(LatestMeasureDefSheet!$I$2:$I$6759,MATCH(E214,LatestMeasureDefSheet!$C$2:$C$6759,0),)</f>
        <v>8.7900000000000006E-2</v>
      </c>
      <c r="L214" s="11" cm="1">
        <f t="array" ref="L214">INDEX(LatestMeasureDefSheet!$L$2:$L$6759,MATCH(E214,LatestMeasureDefSheet!$C$2:$C$6759,0),)</f>
        <v>0</v>
      </c>
      <c r="M214" s="11" cm="1">
        <f t="array" ref="M214">INDEX(LatestMeasureDefSheet!$AJ$2:$AJ$6759,MATCH(E214,LatestMeasureDefSheet!$C$2:$C$6759,0),)</f>
        <v>15</v>
      </c>
      <c r="N214" s="12" t="str" cm="1">
        <f t="array" ref="N214">IF(INDEX(LatestMeasureDefSheet!$Q$2:$Q$6759,MATCH(E214,LatestMeasureDefSheet!$C$2:$C$6759,0),)="",INDEX(LatestMeasureDefSheet!$G$2:$G$6759,MATCH(E214,LatestMeasureDefSheet!$C$2:$C$6759,0),),INDEX(LatestMeasureDefSheet!$Q$2:$Q$6759,MATCH(E214,LatestMeasureDefSheet!$C$2:$C$6759,0),))</f>
        <v>Tons</v>
      </c>
      <c r="O214" s="11" cm="1">
        <f t="array" ref="O214">INDEX(LatestMeasureDefSheet!$R$2:$R$6759,MATCH(E214,LatestMeasureDefSheet!$C$2:$C$6759,0),)</f>
        <v>0</v>
      </c>
      <c r="P214" s="11" cm="1">
        <f t="array" ref="P214">INDEX(LatestMeasureDefSheet!$S$2:$S$6759,MATCH(E214,LatestMeasureDefSheet!$C$2:$C$6759,0),)</f>
        <v>0</v>
      </c>
      <c r="Q214" s="11" cm="1">
        <f t="array" ref="Q214">INDEX(LatestMeasureDefSheet!$T$2:$T$6759,MATCH(E214,LatestMeasureDefSheet!$C$2:$C$6759,0),)</f>
        <v>0</v>
      </c>
      <c r="R214" s="11" cm="1">
        <f t="array" ref="R214">INDEX(LatestMeasureDefSheet!$U$2:$U$6759,MATCH(E214,LatestMeasureDefSheet!$C$2:$C$6759,0),)</f>
        <v>0</v>
      </c>
      <c r="S214" s="11" cm="1">
        <f t="array" ref="S214">INDEX(LatestMeasureDefSheet!$V$2:$V$6759,MATCH(E214,LatestMeasureDefSheet!$C$2:$C$6759,0),)</f>
        <v>0</v>
      </c>
      <c r="T214" s="11" t="str">
        <f t="shared" si="17"/>
        <v/>
      </c>
      <c r="U214" s="41"/>
      <c r="V214" s="41"/>
      <c r="W214" s="41"/>
      <c r="X214" s="38" t="str">
        <f t="shared" si="18"/>
        <v/>
      </c>
      <c r="Y214" s="38" t="str">
        <f t="shared" si="19"/>
        <v/>
      </c>
      <c r="Z214" s="38" t="str">
        <f t="shared" si="20"/>
        <v/>
      </c>
      <c r="AA214" s="13">
        <f t="shared" si="21"/>
        <v>0</v>
      </c>
      <c r="AB214" s="11"/>
    </row>
    <row r="215" spans="2:28" ht="15.75" x14ac:dyDescent="0.2">
      <c r="B215" s="7" t="s">
        <v>3</v>
      </c>
      <c r="C215" s="5" t="s">
        <v>640</v>
      </c>
      <c r="D215" s="5" t="s">
        <v>671</v>
      </c>
      <c r="E215" s="5" t="s">
        <v>656</v>
      </c>
      <c r="F215" s="16" t="s">
        <v>657</v>
      </c>
      <c r="G215" s="5" t="s">
        <v>658</v>
      </c>
      <c r="H215" s="9" cm="1">
        <f t="array" ref="H215">INDEX(LatestMeasureDefSheet!$AH$2:$AH$6759,MATCH(E215,LatestMeasureDefSheet!$C$2:$C$6759,0),)</f>
        <v>30</v>
      </c>
      <c r="I215" s="10" t="str" cm="1">
        <f t="array" ref="I215">INDEX(LatestMeasureDefSheet!$G$2:$G$6759,MATCH(E215,LatestMeasureDefSheet!$C$2:$C$6759,0),)</f>
        <v>Tons</v>
      </c>
      <c r="J215" s="11" cm="1">
        <f t="array" ref="J215">INDEX(LatestMeasureDefSheet!$H$2:$H$6759,MATCH(E215,LatestMeasureDefSheet!$C$2:$C$6759,0),)</f>
        <v>47.064799999999998</v>
      </c>
      <c r="K215" s="11" cm="1">
        <f t="array" ref="K215">INDEX(LatestMeasureDefSheet!$I$2:$I$6759,MATCH(E215,LatestMeasureDefSheet!$C$2:$C$6759,0),)</f>
        <v>3.9199999999999999E-2</v>
      </c>
      <c r="L215" s="11" cm="1">
        <f t="array" ref="L215">INDEX(LatestMeasureDefSheet!$L$2:$L$6759,MATCH(E215,LatestMeasureDefSheet!$C$2:$C$6759,0),)</f>
        <v>0</v>
      </c>
      <c r="M215" s="11" cm="1">
        <f t="array" ref="M215">INDEX(LatestMeasureDefSheet!$AJ$2:$AJ$6759,MATCH(E215,LatestMeasureDefSheet!$C$2:$C$6759,0),)</f>
        <v>15</v>
      </c>
      <c r="N215" s="12" t="str" cm="1">
        <f t="array" ref="N215">IF(INDEX(LatestMeasureDefSheet!$Q$2:$Q$6759,MATCH(E215,LatestMeasureDefSheet!$C$2:$C$6759,0),)="",INDEX(LatestMeasureDefSheet!$G$2:$G$6759,MATCH(E215,LatestMeasureDefSheet!$C$2:$C$6759,0),),INDEX(LatestMeasureDefSheet!$Q$2:$Q$6759,MATCH(E215,LatestMeasureDefSheet!$C$2:$C$6759,0),))</f>
        <v>Tons</v>
      </c>
      <c r="O215" s="11" cm="1">
        <f t="array" ref="O215">INDEX(LatestMeasureDefSheet!$R$2:$R$6759,MATCH(E215,LatestMeasureDefSheet!$C$2:$C$6759,0),)</f>
        <v>0</v>
      </c>
      <c r="P215" s="11" cm="1">
        <f t="array" ref="P215">INDEX(LatestMeasureDefSheet!$S$2:$S$6759,MATCH(E215,LatestMeasureDefSheet!$C$2:$C$6759,0),)</f>
        <v>0</v>
      </c>
      <c r="Q215" s="11" cm="1">
        <f t="array" ref="Q215">INDEX(LatestMeasureDefSheet!$T$2:$T$6759,MATCH(E215,LatestMeasureDefSheet!$C$2:$C$6759,0),)</f>
        <v>0</v>
      </c>
      <c r="R215" s="11" cm="1">
        <f t="array" ref="R215">INDEX(LatestMeasureDefSheet!$U$2:$U$6759,MATCH(E215,LatestMeasureDefSheet!$C$2:$C$6759,0),)</f>
        <v>0</v>
      </c>
      <c r="S215" s="11" cm="1">
        <f t="array" ref="S215">INDEX(LatestMeasureDefSheet!$V$2:$V$6759,MATCH(E215,LatestMeasureDefSheet!$C$2:$C$6759,0),)</f>
        <v>0</v>
      </c>
      <c r="T215" s="11" t="str">
        <f t="shared" si="17"/>
        <v/>
      </c>
      <c r="U215" s="41"/>
      <c r="V215" s="41"/>
      <c r="W215" s="41"/>
      <c r="X215" s="38" t="str">
        <f t="shared" si="18"/>
        <v/>
      </c>
      <c r="Y215" s="38" t="str">
        <f t="shared" si="19"/>
        <v/>
      </c>
      <c r="Z215" s="38" t="str">
        <f t="shared" si="20"/>
        <v/>
      </c>
      <c r="AA215" s="13">
        <f t="shared" si="21"/>
        <v>0</v>
      </c>
      <c r="AB215" s="11"/>
    </row>
    <row r="216" spans="2:28" ht="15.75" x14ac:dyDescent="0.2">
      <c r="B216" s="7" t="s">
        <v>3</v>
      </c>
      <c r="C216" s="5" t="s">
        <v>640</v>
      </c>
      <c r="D216" s="5" t="s">
        <v>671</v>
      </c>
      <c r="E216" s="5" t="s">
        <v>659</v>
      </c>
      <c r="F216" s="16" t="s">
        <v>672</v>
      </c>
      <c r="G216" s="5" t="s">
        <v>673</v>
      </c>
      <c r="H216" s="9" cm="1">
        <f t="array" ref="H216">INDEX(LatestMeasureDefSheet!$AH$2:$AH$6759,MATCH(E216,LatestMeasureDefSheet!$C$2:$C$6759,0),)</f>
        <v>40</v>
      </c>
      <c r="I216" s="10" t="str" cm="1">
        <f t="array" ref="I216">INDEX(LatestMeasureDefSheet!$G$2:$G$6759,MATCH(E216,LatestMeasureDefSheet!$C$2:$C$6759,0),)</f>
        <v>Tons</v>
      </c>
      <c r="J216" s="11" cm="1">
        <f t="array" ref="J216">INDEX(LatestMeasureDefSheet!$H$2:$H$6759,MATCH(E216,LatestMeasureDefSheet!$C$2:$C$6759,0),)</f>
        <v>96.551699999999997</v>
      </c>
      <c r="K216" s="11" cm="1">
        <f t="array" ref="K216">INDEX(LatestMeasureDefSheet!$I$2:$I$6759,MATCH(E216,LatestMeasureDefSheet!$C$2:$C$6759,0),)</f>
        <v>4.8099999999999997E-2</v>
      </c>
      <c r="L216" s="11" cm="1">
        <f t="array" ref="L216">INDEX(LatestMeasureDefSheet!$L$2:$L$6759,MATCH(E216,LatestMeasureDefSheet!$C$2:$C$6759,0),)</f>
        <v>0</v>
      </c>
      <c r="M216" s="11" cm="1">
        <f t="array" ref="M216">INDEX(LatestMeasureDefSheet!$AJ$2:$AJ$6759,MATCH(E216,LatestMeasureDefSheet!$C$2:$C$6759,0),)</f>
        <v>15</v>
      </c>
      <c r="N216" s="12" t="str" cm="1">
        <f t="array" ref="N216">IF(INDEX(LatestMeasureDefSheet!$Q$2:$Q$6759,MATCH(E216,LatestMeasureDefSheet!$C$2:$C$6759,0),)="",INDEX(LatestMeasureDefSheet!$G$2:$G$6759,MATCH(E216,LatestMeasureDefSheet!$C$2:$C$6759,0),),INDEX(LatestMeasureDefSheet!$Q$2:$Q$6759,MATCH(E216,LatestMeasureDefSheet!$C$2:$C$6759,0),))</f>
        <v>Tons</v>
      </c>
      <c r="O216" s="11" cm="1">
        <f t="array" ref="O216">INDEX(LatestMeasureDefSheet!$R$2:$R$6759,MATCH(E216,LatestMeasureDefSheet!$C$2:$C$6759,0),)</f>
        <v>0</v>
      </c>
      <c r="P216" s="11" cm="1">
        <f t="array" ref="P216">INDEX(LatestMeasureDefSheet!$S$2:$S$6759,MATCH(E216,LatestMeasureDefSheet!$C$2:$C$6759,0),)</f>
        <v>0</v>
      </c>
      <c r="Q216" s="11" cm="1">
        <f t="array" ref="Q216">INDEX(LatestMeasureDefSheet!$T$2:$T$6759,MATCH(E216,LatestMeasureDefSheet!$C$2:$C$6759,0),)</f>
        <v>0</v>
      </c>
      <c r="R216" s="11" cm="1">
        <f t="array" ref="R216">INDEX(LatestMeasureDefSheet!$U$2:$U$6759,MATCH(E216,LatestMeasureDefSheet!$C$2:$C$6759,0),)</f>
        <v>0</v>
      </c>
      <c r="S216" s="11" cm="1">
        <f t="array" ref="S216">INDEX(LatestMeasureDefSheet!$V$2:$V$6759,MATCH(E216,LatestMeasureDefSheet!$C$2:$C$6759,0),)</f>
        <v>0</v>
      </c>
      <c r="T216" s="11" t="str">
        <f t="shared" si="17"/>
        <v/>
      </c>
      <c r="U216" s="41"/>
      <c r="V216" s="41"/>
      <c r="W216" s="41"/>
      <c r="X216" s="38" t="str">
        <f t="shared" si="18"/>
        <v/>
      </c>
      <c r="Y216" s="38" t="str">
        <f t="shared" si="19"/>
        <v/>
      </c>
      <c r="Z216" s="38" t="str">
        <f t="shared" si="20"/>
        <v/>
      </c>
      <c r="AA216" s="13">
        <f t="shared" si="21"/>
        <v>0</v>
      </c>
      <c r="AB216" s="11"/>
    </row>
    <row r="217" spans="2:28" ht="15.75" x14ac:dyDescent="0.2">
      <c r="B217" s="7" t="s">
        <v>3</v>
      </c>
      <c r="C217" s="5" t="s">
        <v>640</v>
      </c>
      <c r="D217" s="5" t="s">
        <v>671</v>
      </c>
      <c r="E217" s="5" t="s">
        <v>662</v>
      </c>
      <c r="F217" s="16" t="s">
        <v>663</v>
      </c>
      <c r="G217" s="5" t="s">
        <v>664</v>
      </c>
      <c r="H217" s="9" cm="1">
        <f t="array" ref="H217">INDEX(LatestMeasureDefSheet!$AH$2:$AH$6759,MATCH(E217,LatestMeasureDefSheet!$C$2:$C$6759,0),)</f>
        <v>40</v>
      </c>
      <c r="I217" s="10" t="str" cm="1">
        <f t="array" ref="I217">INDEX(LatestMeasureDefSheet!$G$2:$G$6759,MATCH(E217,LatestMeasureDefSheet!$C$2:$C$6759,0),)</f>
        <v>Tons</v>
      </c>
      <c r="J217" s="11" cm="1">
        <f t="array" ref="J217">INDEX(LatestMeasureDefSheet!$H$2:$H$6759,MATCH(E217,LatestMeasureDefSheet!$C$2:$C$6759,0),)</f>
        <v>51.868499999999997</v>
      </c>
      <c r="K217" s="11" cm="1">
        <f t="array" ref="K217">INDEX(LatestMeasureDefSheet!$I$2:$I$6759,MATCH(E217,LatestMeasureDefSheet!$C$2:$C$6759,0),)</f>
        <v>6.3700000000000007E-2</v>
      </c>
      <c r="L217" s="11" cm="1">
        <f t="array" ref="L217">INDEX(LatestMeasureDefSheet!$L$2:$L$6759,MATCH(E217,LatestMeasureDefSheet!$C$2:$C$6759,0),)</f>
        <v>0</v>
      </c>
      <c r="M217" s="11" cm="1">
        <f t="array" ref="M217">INDEX(LatestMeasureDefSheet!$AJ$2:$AJ$6759,MATCH(E217,LatestMeasureDefSheet!$C$2:$C$6759,0),)</f>
        <v>15</v>
      </c>
      <c r="N217" s="12" t="str" cm="1">
        <f t="array" ref="N217">IF(INDEX(LatestMeasureDefSheet!$Q$2:$Q$6759,MATCH(E217,LatestMeasureDefSheet!$C$2:$C$6759,0),)="",INDEX(LatestMeasureDefSheet!$G$2:$G$6759,MATCH(E217,LatestMeasureDefSheet!$C$2:$C$6759,0),),INDEX(LatestMeasureDefSheet!$Q$2:$Q$6759,MATCH(E217,LatestMeasureDefSheet!$C$2:$C$6759,0),))</f>
        <v>Tons</v>
      </c>
      <c r="O217" s="11" cm="1">
        <f t="array" ref="O217">INDEX(LatestMeasureDefSheet!$R$2:$R$6759,MATCH(E217,LatestMeasureDefSheet!$C$2:$C$6759,0),)</f>
        <v>0</v>
      </c>
      <c r="P217" s="11" cm="1">
        <f t="array" ref="P217">INDEX(LatestMeasureDefSheet!$S$2:$S$6759,MATCH(E217,LatestMeasureDefSheet!$C$2:$C$6759,0),)</f>
        <v>0</v>
      </c>
      <c r="Q217" s="11" cm="1">
        <f t="array" ref="Q217">INDEX(LatestMeasureDefSheet!$T$2:$T$6759,MATCH(E217,LatestMeasureDefSheet!$C$2:$C$6759,0),)</f>
        <v>0</v>
      </c>
      <c r="R217" s="11" cm="1">
        <f t="array" ref="R217">INDEX(LatestMeasureDefSheet!$U$2:$U$6759,MATCH(E217,LatestMeasureDefSheet!$C$2:$C$6759,0),)</f>
        <v>0</v>
      </c>
      <c r="S217" s="11" cm="1">
        <f t="array" ref="S217">INDEX(LatestMeasureDefSheet!$V$2:$V$6759,MATCH(E217,LatestMeasureDefSheet!$C$2:$C$6759,0),)</f>
        <v>0</v>
      </c>
      <c r="T217" s="11" t="str">
        <f t="shared" si="17"/>
        <v/>
      </c>
      <c r="U217" s="41"/>
      <c r="V217" s="41"/>
      <c r="W217" s="41"/>
      <c r="X217" s="38" t="str">
        <f t="shared" si="18"/>
        <v/>
      </c>
      <c r="Y217" s="38" t="str">
        <f t="shared" si="19"/>
        <v/>
      </c>
      <c r="Z217" s="38" t="str">
        <f t="shared" si="20"/>
        <v/>
      </c>
      <c r="AA217" s="13">
        <f t="shared" si="21"/>
        <v>0</v>
      </c>
      <c r="AB217" s="11"/>
    </row>
    <row r="218" spans="2:28" ht="15.75" x14ac:dyDescent="0.2">
      <c r="B218" s="7" t="s">
        <v>3</v>
      </c>
      <c r="C218" s="5" t="s">
        <v>640</v>
      </c>
      <c r="D218" s="5" t="s">
        <v>671</v>
      </c>
      <c r="E218" s="5" t="s">
        <v>665</v>
      </c>
      <c r="F218" s="16" t="s">
        <v>666</v>
      </c>
      <c r="G218" s="5" t="s">
        <v>667</v>
      </c>
      <c r="H218" s="9" cm="1">
        <f t="array" ref="H218">INDEX(LatestMeasureDefSheet!$AH$2:$AH$6759,MATCH(E218,LatestMeasureDefSheet!$C$2:$C$6759,0),)</f>
        <v>30</v>
      </c>
      <c r="I218" s="10" t="str" cm="1">
        <f t="array" ref="I218">INDEX(LatestMeasureDefSheet!$G$2:$G$6759,MATCH(E218,LatestMeasureDefSheet!$C$2:$C$6759,0),)</f>
        <v>Tons</v>
      </c>
      <c r="J218" s="11" cm="1">
        <f t="array" ref="J218">INDEX(LatestMeasureDefSheet!$H$2:$H$6759,MATCH(E218,LatestMeasureDefSheet!$C$2:$C$6759,0),)</f>
        <v>90.406899999999993</v>
      </c>
      <c r="K218" s="11" cm="1">
        <f t="array" ref="K218">INDEX(LatestMeasureDefSheet!$I$2:$I$6759,MATCH(E218,LatestMeasureDefSheet!$C$2:$C$6759,0),)</f>
        <v>6.8599999999999994E-2</v>
      </c>
      <c r="L218" s="11" cm="1">
        <f t="array" ref="L218">INDEX(LatestMeasureDefSheet!$L$2:$L$6759,MATCH(E218,LatestMeasureDefSheet!$C$2:$C$6759,0),)</f>
        <v>0</v>
      </c>
      <c r="M218" s="11" cm="1">
        <f t="array" ref="M218">INDEX(LatestMeasureDefSheet!$AJ$2:$AJ$6759,MATCH(E218,LatestMeasureDefSheet!$C$2:$C$6759,0),)</f>
        <v>15</v>
      </c>
      <c r="N218" s="12" t="str" cm="1">
        <f t="array" ref="N218">IF(INDEX(LatestMeasureDefSheet!$Q$2:$Q$6759,MATCH(E218,LatestMeasureDefSheet!$C$2:$C$6759,0),)="",INDEX(LatestMeasureDefSheet!$G$2:$G$6759,MATCH(E218,LatestMeasureDefSheet!$C$2:$C$6759,0),),INDEX(LatestMeasureDefSheet!$Q$2:$Q$6759,MATCH(E218,LatestMeasureDefSheet!$C$2:$C$6759,0),))</f>
        <v>Tons</v>
      </c>
      <c r="O218" s="11" cm="1">
        <f t="array" ref="O218">INDEX(LatestMeasureDefSheet!$R$2:$R$6759,MATCH(E218,LatestMeasureDefSheet!$C$2:$C$6759,0),)</f>
        <v>0</v>
      </c>
      <c r="P218" s="11" cm="1">
        <f t="array" ref="P218">INDEX(LatestMeasureDefSheet!$S$2:$S$6759,MATCH(E218,LatestMeasureDefSheet!$C$2:$C$6759,0),)</f>
        <v>0</v>
      </c>
      <c r="Q218" s="11" cm="1">
        <f t="array" ref="Q218">INDEX(LatestMeasureDefSheet!$T$2:$T$6759,MATCH(E218,LatestMeasureDefSheet!$C$2:$C$6759,0),)</f>
        <v>0</v>
      </c>
      <c r="R218" s="11" cm="1">
        <f t="array" ref="R218">INDEX(LatestMeasureDefSheet!$U$2:$U$6759,MATCH(E218,LatestMeasureDefSheet!$C$2:$C$6759,0),)</f>
        <v>0</v>
      </c>
      <c r="S218" s="11" cm="1">
        <f t="array" ref="S218">INDEX(LatestMeasureDefSheet!$V$2:$V$6759,MATCH(E218,LatestMeasureDefSheet!$C$2:$C$6759,0),)</f>
        <v>0</v>
      </c>
      <c r="T218" s="11" t="str">
        <f t="shared" si="17"/>
        <v/>
      </c>
      <c r="U218" s="41"/>
      <c r="V218" s="41"/>
      <c r="W218" s="41"/>
      <c r="X218" s="38" t="str">
        <f t="shared" si="18"/>
        <v/>
      </c>
      <c r="Y218" s="38" t="str">
        <f t="shared" si="19"/>
        <v/>
      </c>
      <c r="Z218" s="38" t="str">
        <f t="shared" si="20"/>
        <v/>
      </c>
      <c r="AA218" s="13">
        <f t="shared" si="21"/>
        <v>0</v>
      </c>
      <c r="AB218" s="11"/>
    </row>
    <row r="219" spans="2:28" ht="15.75" x14ac:dyDescent="0.2">
      <c r="B219" s="7" t="s">
        <v>3</v>
      </c>
      <c r="C219" s="5" t="s">
        <v>640</v>
      </c>
      <c r="D219" s="5" t="s">
        <v>671</v>
      </c>
      <c r="E219" s="5" t="s">
        <v>668</v>
      </c>
      <c r="F219" s="16" t="s">
        <v>669</v>
      </c>
      <c r="G219" s="5" t="s">
        <v>670</v>
      </c>
      <c r="H219" s="9" cm="1">
        <f t="array" ref="H219">INDEX(LatestMeasureDefSheet!$AH$2:$AH$6759,MATCH(E219,LatestMeasureDefSheet!$C$2:$C$6759,0),)</f>
        <v>30</v>
      </c>
      <c r="I219" s="10" t="str" cm="1">
        <f t="array" ref="I219">INDEX(LatestMeasureDefSheet!$G$2:$G$6759,MATCH(E219,LatestMeasureDefSheet!$C$2:$C$6759,0),)</f>
        <v>Tons</v>
      </c>
      <c r="J219" s="11" cm="1">
        <f t="array" ref="J219">INDEX(LatestMeasureDefSheet!$H$2:$H$6759,MATCH(E219,LatestMeasureDefSheet!$C$2:$C$6759,0),)</f>
        <v>62.1004</v>
      </c>
      <c r="K219" s="11" cm="1">
        <f t="array" ref="K219">INDEX(LatestMeasureDefSheet!$I$2:$I$6759,MATCH(E219,LatestMeasureDefSheet!$C$2:$C$6759,0),)</f>
        <v>6.3899999999999998E-2</v>
      </c>
      <c r="L219" s="11" cm="1">
        <f t="array" ref="L219">INDEX(LatestMeasureDefSheet!$L$2:$L$6759,MATCH(E219,LatestMeasureDefSheet!$C$2:$C$6759,0),)</f>
        <v>0</v>
      </c>
      <c r="M219" s="11" cm="1">
        <f t="array" ref="M219">INDEX(LatestMeasureDefSheet!$AJ$2:$AJ$6759,MATCH(E219,LatestMeasureDefSheet!$C$2:$C$6759,0),)</f>
        <v>15</v>
      </c>
      <c r="N219" s="12" t="str" cm="1">
        <f t="array" ref="N219">IF(INDEX(LatestMeasureDefSheet!$Q$2:$Q$6759,MATCH(E219,LatestMeasureDefSheet!$C$2:$C$6759,0),)="",INDEX(LatestMeasureDefSheet!$G$2:$G$6759,MATCH(E219,LatestMeasureDefSheet!$C$2:$C$6759,0),),INDEX(LatestMeasureDefSheet!$Q$2:$Q$6759,MATCH(E219,LatestMeasureDefSheet!$C$2:$C$6759,0),))</f>
        <v>Tons</v>
      </c>
      <c r="O219" s="11" cm="1">
        <f t="array" ref="O219">INDEX(LatestMeasureDefSheet!$R$2:$R$6759,MATCH(E219,LatestMeasureDefSheet!$C$2:$C$6759,0),)</f>
        <v>0</v>
      </c>
      <c r="P219" s="11" cm="1">
        <f t="array" ref="P219">INDEX(LatestMeasureDefSheet!$S$2:$S$6759,MATCH(E219,LatestMeasureDefSheet!$C$2:$C$6759,0),)</f>
        <v>0</v>
      </c>
      <c r="Q219" s="11" cm="1">
        <f t="array" ref="Q219">INDEX(LatestMeasureDefSheet!$T$2:$T$6759,MATCH(E219,LatestMeasureDefSheet!$C$2:$C$6759,0),)</f>
        <v>0</v>
      </c>
      <c r="R219" s="11" cm="1">
        <f t="array" ref="R219">INDEX(LatestMeasureDefSheet!$U$2:$U$6759,MATCH(E219,LatestMeasureDefSheet!$C$2:$C$6759,0),)</f>
        <v>0</v>
      </c>
      <c r="S219" s="11" cm="1">
        <f t="array" ref="S219">INDEX(LatestMeasureDefSheet!$V$2:$V$6759,MATCH(E219,LatestMeasureDefSheet!$C$2:$C$6759,0),)</f>
        <v>0</v>
      </c>
      <c r="T219" s="11" t="str">
        <f t="shared" si="17"/>
        <v/>
      </c>
      <c r="U219" s="41"/>
      <c r="V219" s="41"/>
      <c r="W219" s="41"/>
      <c r="X219" s="38" t="str">
        <f t="shared" si="18"/>
        <v/>
      </c>
      <c r="Y219" s="38" t="str">
        <f t="shared" si="19"/>
        <v/>
      </c>
      <c r="Z219" s="38" t="str">
        <f t="shared" si="20"/>
        <v/>
      </c>
      <c r="AA219" s="13">
        <f t="shared" si="21"/>
        <v>0</v>
      </c>
      <c r="AB219" s="11"/>
    </row>
    <row r="220" spans="2:28" ht="15.75" x14ac:dyDescent="0.2">
      <c r="B220" s="7" t="s">
        <v>3</v>
      </c>
      <c r="C220" s="5" t="s">
        <v>640</v>
      </c>
      <c r="D220" s="5" t="s">
        <v>674</v>
      </c>
      <c r="E220" s="5" t="s">
        <v>675</v>
      </c>
      <c r="F220" s="16" t="s">
        <v>676</v>
      </c>
      <c r="G220" s="5" t="s">
        <v>677</v>
      </c>
      <c r="H220" s="9" cm="1">
        <f t="array" ref="H220">INDEX(LatestMeasureDefSheet!$AH$2:$AH$6759,MATCH(E220,LatestMeasureDefSheet!$C$2:$C$6759,0),)</f>
        <v>20</v>
      </c>
      <c r="I220" s="10" t="str" cm="1">
        <f t="array" ref="I220">INDEX(LatestMeasureDefSheet!$G$2:$G$6759,MATCH(E220,LatestMeasureDefSheet!$C$2:$C$6759,0),)</f>
        <v>MBH</v>
      </c>
      <c r="J220" s="11" cm="1">
        <f t="array" ref="J220">INDEX(LatestMeasureDefSheet!$H$2:$H$6759,MATCH(E220,LatestMeasureDefSheet!$C$2:$C$6759,0),)</f>
        <v>65.94</v>
      </c>
      <c r="K220" s="11" cm="1">
        <f t="array" ref="K220">INDEX(LatestMeasureDefSheet!$I$2:$I$6759,MATCH(E220,LatestMeasureDefSheet!$C$2:$C$6759,0),)</f>
        <v>8.6999999999999994E-3</v>
      </c>
      <c r="L220" s="11" cm="1">
        <f t="array" ref="L220">INDEX(LatestMeasureDefSheet!$L$2:$L$6759,MATCH(E220,LatestMeasureDefSheet!$C$2:$C$6759,0),)</f>
        <v>0</v>
      </c>
      <c r="M220" s="11" cm="1">
        <f t="array" ref="M220">INDEX(LatestMeasureDefSheet!$AJ$2:$AJ$6759,MATCH(E220,LatestMeasureDefSheet!$C$2:$C$6759,0),)</f>
        <v>15</v>
      </c>
      <c r="N220" s="12" t="str" cm="1">
        <f t="array" ref="N220">IF(INDEX(LatestMeasureDefSheet!$Q$2:$Q$6759,MATCH(E220,LatestMeasureDefSheet!$C$2:$C$6759,0),)="",INDEX(LatestMeasureDefSheet!$G$2:$G$6759,MATCH(E220,LatestMeasureDefSheet!$C$2:$C$6759,0),),INDEX(LatestMeasureDefSheet!$Q$2:$Q$6759,MATCH(E220,LatestMeasureDefSheet!$C$2:$C$6759,0),))</f>
        <v>MBH</v>
      </c>
      <c r="O220" s="11" cm="1">
        <f t="array" ref="O220">INDEX(LatestMeasureDefSheet!$R$2:$R$6759,MATCH(E220,LatestMeasureDefSheet!$C$2:$C$6759,0),)</f>
        <v>0</v>
      </c>
      <c r="P220" s="11" cm="1">
        <f t="array" ref="P220">INDEX(LatestMeasureDefSheet!$S$2:$S$6759,MATCH(E220,LatestMeasureDefSheet!$C$2:$C$6759,0),)</f>
        <v>0</v>
      </c>
      <c r="Q220" s="11" cm="1">
        <f t="array" ref="Q220">INDEX(LatestMeasureDefSheet!$T$2:$T$6759,MATCH(E220,LatestMeasureDefSheet!$C$2:$C$6759,0),)</f>
        <v>0</v>
      </c>
      <c r="R220" s="11" cm="1">
        <f t="array" ref="R220">INDEX(LatestMeasureDefSheet!$U$2:$U$6759,MATCH(E220,LatestMeasureDefSheet!$C$2:$C$6759,0),)</f>
        <v>0</v>
      </c>
      <c r="S220" s="11" cm="1">
        <f t="array" ref="S220">INDEX(LatestMeasureDefSheet!$V$2:$V$6759,MATCH(E220,LatestMeasureDefSheet!$C$2:$C$6759,0),)</f>
        <v>0</v>
      </c>
      <c r="T220" s="11" t="str">
        <f t="shared" si="17"/>
        <v/>
      </c>
      <c r="U220" s="41"/>
      <c r="V220" s="41"/>
      <c r="W220" s="41"/>
      <c r="X220" s="38" t="str">
        <f t="shared" si="18"/>
        <v/>
      </c>
      <c r="Y220" s="38" t="str">
        <f t="shared" si="19"/>
        <v/>
      </c>
      <c r="Z220" s="38" t="str">
        <f t="shared" si="20"/>
        <v/>
      </c>
      <c r="AA220" s="13">
        <f t="shared" si="21"/>
        <v>0</v>
      </c>
      <c r="AB220" s="11"/>
    </row>
    <row r="221" spans="2:28" ht="15.75" x14ac:dyDescent="0.2">
      <c r="B221" s="7" t="s">
        <v>3</v>
      </c>
      <c r="C221" s="5" t="s">
        <v>640</v>
      </c>
      <c r="D221" s="5" t="s">
        <v>674</v>
      </c>
      <c r="E221" s="5" t="s">
        <v>678</v>
      </c>
      <c r="F221" s="16" t="s">
        <v>679</v>
      </c>
      <c r="G221" s="5" t="s">
        <v>680</v>
      </c>
      <c r="H221" s="9" cm="1">
        <f t="array" ref="H221">INDEX(LatestMeasureDefSheet!$AH$2:$AH$6759,MATCH(E221,LatestMeasureDefSheet!$C$2:$C$6759,0),)</f>
        <v>20</v>
      </c>
      <c r="I221" s="10" t="str" cm="1">
        <f t="array" ref="I221">INDEX(LatestMeasureDefSheet!$G$2:$G$6759,MATCH(E221,LatestMeasureDefSheet!$C$2:$C$6759,0),)</f>
        <v>MBH</v>
      </c>
      <c r="J221" s="11" cm="1">
        <f t="array" ref="J221">INDEX(LatestMeasureDefSheet!$H$2:$H$6759,MATCH(E221,LatestMeasureDefSheet!$C$2:$C$6759,0),)</f>
        <v>57.84</v>
      </c>
      <c r="K221" s="11" cm="1">
        <f t="array" ref="K221">INDEX(LatestMeasureDefSheet!$I$2:$I$6759,MATCH(E221,LatestMeasureDefSheet!$C$2:$C$6759,0),)</f>
        <v>7.6E-3</v>
      </c>
      <c r="L221" s="11" cm="1">
        <f t="array" ref="L221">INDEX(LatestMeasureDefSheet!$L$2:$L$6759,MATCH(E221,LatestMeasureDefSheet!$C$2:$C$6759,0),)</f>
        <v>0</v>
      </c>
      <c r="M221" s="11" cm="1">
        <f t="array" ref="M221">INDEX(LatestMeasureDefSheet!$AJ$2:$AJ$6759,MATCH(E221,LatestMeasureDefSheet!$C$2:$C$6759,0),)</f>
        <v>15</v>
      </c>
      <c r="N221" s="12" t="str" cm="1">
        <f t="array" ref="N221">IF(INDEX(LatestMeasureDefSheet!$Q$2:$Q$6759,MATCH(E221,LatestMeasureDefSheet!$C$2:$C$6759,0),)="",INDEX(LatestMeasureDefSheet!$G$2:$G$6759,MATCH(E221,LatestMeasureDefSheet!$C$2:$C$6759,0),),INDEX(LatestMeasureDefSheet!$Q$2:$Q$6759,MATCH(E221,LatestMeasureDefSheet!$C$2:$C$6759,0),))</f>
        <v>MBH</v>
      </c>
      <c r="O221" s="11" cm="1">
        <f t="array" ref="O221">INDEX(LatestMeasureDefSheet!$R$2:$R$6759,MATCH(E221,LatestMeasureDefSheet!$C$2:$C$6759,0),)</f>
        <v>0</v>
      </c>
      <c r="P221" s="11" cm="1">
        <f t="array" ref="P221">INDEX(LatestMeasureDefSheet!$S$2:$S$6759,MATCH(E221,LatestMeasureDefSheet!$C$2:$C$6759,0),)</f>
        <v>0</v>
      </c>
      <c r="Q221" s="11" cm="1">
        <f t="array" ref="Q221">INDEX(LatestMeasureDefSheet!$T$2:$T$6759,MATCH(E221,LatestMeasureDefSheet!$C$2:$C$6759,0),)</f>
        <v>0</v>
      </c>
      <c r="R221" s="11" cm="1">
        <f t="array" ref="R221">INDEX(LatestMeasureDefSheet!$U$2:$U$6759,MATCH(E221,LatestMeasureDefSheet!$C$2:$C$6759,0),)</f>
        <v>0</v>
      </c>
      <c r="S221" s="11" cm="1">
        <f t="array" ref="S221">INDEX(LatestMeasureDefSheet!$V$2:$V$6759,MATCH(E221,LatestMeasureDefSheet!$C$2:$C$6759,0),)</f>
        <v>0</v>
      </c>
      <c r="T221" s="11" t="str">
        <f t="shared" si="17"/>
        <v/>
      </c>
      <c r="U221" s="41"/>
      <c r="V221" s="41"/>
      <c r="W221" s="41"/>
      <c r="X221" s="38" t="str">
        <f t="shared" si="18"/>
        <v/>
      </c>
      <c r="Y221" s="38" t="str">
        <f t="shared" si="19"/>
        <v/>
      </c>
      <c r="Z221" s="38" t="str">
        <f t="shared" si="20"/>
        <v/>
      </c>
      <c r="AA221" s="13">
        <f t="shared" si="21"/>
        <v>0</v>
      </c>
      <c r="AB221" s="11"/>
    </row>
    <row r="222" spans="2:28" ht="15.75" x14ac:dyDescent="0.2">
      <c r="B222" s="7" t="s">
        <v>3</v>
      </c>
      <c r="C222" s="5" t="s">
        <v>640</v>
      </c>
      <c r="D222" s="5" t="s">
        <v>674</v>
      </c>
      <c r="E222" s="5" t="s">
        <v>681</v>
      </c>
      <c r="F222" s="16" t="s">
        <v>682</v>
      </c>
      <c r="G222" s="5" t="s">
        <v>683</v>
      </c>
      <c r="H222" s="9" cm="1">
        <f t="array" ref="H222">INDEX(LatestMeasureDefSheet!$AH$2:$AH$6759,MATCH(E222,LatestMeasureDefSheet!$C$2:$C$6759,0),)</f>
        <v>20</v>
      </c>
      <c r="I222" s="10" t="str" cm="1">
        <f t="array" ref="I222">INDEX(LatestMeasureDefSheet!$G$2:$G$6759,MATCH(E222,LatestMeasureDefSheet!$C$2:$C$6759,0),)</f>
        <v>MBH</v>
      </c>
      <c r="J222" s="11" cm="1">
        <f t="array" ref="J222">INDEX(LatestMeasureDefSheet!$H$2:$H$6759,MATCH(E222,LatestMeasureDefSheet!$C$2:$C$6759,0),)</f>
        <v>69.78</v>
      </c>
      <c r="K222" s="11" cm="1">
        <f t="array" ref="K222">INDEX(LatestMeasureDefSheet!$I$2:$I$6759,MATCH(E222,LatestMeasureDefSheet!$C$2:$C$6759,0),)</f>
        <v>9.1999999999999998E-3</v>
      </c>
      <c r="L222" s="11" cm="1">
        <f t="array" ref="L222">INDEX(LatestMeasureDefSheet!$L$2:$L$6759,MATCH(E222,LatestMeasureDefSheet!$C$2:$C$6759,0),)</f>
        <v>0</v>
      </c>
      <c r="M222" s="11" cm="1">
        <f t="array" ref="M222">INDEX(LatestMeasureDefSheet!$AJ$2:$AJ$6759,MATCH(E222,LatestMeasureDefSheet!$C$2:$C$6759,0),)</f>
        <v>15</v>
      </c>
      <c r="N222" s="12" t="str" cm="1">
        <f t="array" ref="N222">IF(INDEX(LatestMeasureDefSheet!$Q$2:$Q$6759,MATCH(E222,LatestMeasureDefSheet!$C$2:$C$6759,0),)="",INDEX(LatestMeasureDefSheet!$G$2:$G$6759,MATCH(E222,LatestMeasureDefSheet!$C$2:$C$6759,0),),INDEX(LatestMeasureDefSheet!$Q$2:$Q$6759,MATCH(E222,LatestMeasureDefSheet!$C$2:$C$6759,0),))</f>
        <v>MBH</v>
      </c>
      <c r="O222" s="11" cm="1">
        <f t="array" ref="O222">INDEX(LatestMeasureDefSheet!$R$2:$R$6759,MATCH(E222,LatestMeasureDefSheet!$C$2:$C$6759,0),)</f>
        <v>0</v>
      </c>
      <c r="P222" s="11" cm="1">
        <f t="array" ref="P222">INDEX(LatestMeasureDefSheet!$S$2:$S$6759,MATCH(E222,LatestMeasureDefSheet!$C$2:$C$6759,0),)</f>
        <v>0</v>
      </c>
      <c r="Q222" s="11" cm="1">
        <f t="array" ref="Q222">INDEX(LatestMeasureDefSheet!$T$2:$T$6759,MATCH(E222,LatestMeasureDefSheet!$C$2:$C$6759,0),)</f>
        <v>0</v>
      </c>
      <c r="R222" s="11" cm="1">
        <f t="array" ref="R222">INDEX(LatestMeasureDefSheet!$U$2:$U$6759,MATCH(E222,LatestMeasureDefSheet!$C$2:$C$6759,0),)</f>
        <v>0</v>
      </c>
      <c r="S222" s="11" cm="1">
        <f t="array" ref="S222">INDEX(LatestMeasureDefSheet!$V$2:$V$6759,MATCH(E222,LatestMeasureDefSheet!$C$2:$C$6759,0),)</f>
        <v>0</v>
      </c>
      <c r="T222" s="11" t="str">
        <f t="shared" si="17"/>
        <v/>
      </c>
      <c r="U222" s="41"/>
      <c r="V222" s="41"/>
      <c r="W222" s="41"/>
      <c r="X222" s="38" t="str">
        <f t="shared" si="18"/>
        <v/>
      </c>
      <c r="Y222" s="38" t="str">
        <f t="shared" si="19"/>
        <v/>
      </c>
      <c r="Z222" s="38" t="str">
        <f t="shared" si="20"/>
        <v/>
      </c>
      <c r="AA222" s="13">
        <f t="shared" si="21"/>
        <v>0</v>
      </c>
      <c r="AB222" s="11"/>
    </row>
    <row r="223" spans="2:28" ht="15.75" x14ac:dyDescent="0.2">
      <c r="B223" s="7" t="s">
        <v>3</v>
      </c>
      <c r="C223" s="5" t="s">
        <v>640</v>
      </c>
      <c r="D223" s="5" t="s">
        <v>674</v>
      </c>
      <c r="E223" s="5" t="s">
        <v>684</v>
      </c>
      <c r="F223" s="16" t="s">
        <v>685</v>
      </c>
      <c r="G223" s="5" t="s">
        <v>686</v>
      </c>
      <c r="H223" s="9" cm="1">
        <f t="array" ref="H223">INDEX(LatestMeasureDefSheet!$AH$2:$AH$6759,MATCH(E223,LatestMeasureDefSheet!$C$2:$C$6759,0),)</f>
        <v>20</v>
      </c>
      <c r="I223" s="10" t="str" cm="1">
        <f t="array" ref="I223">INDEX(LatestMeasureDefSheet!$G$2:$G$6759,MATCH(E223,LatestMeasureDefSheet!$C$2:$C$6759,0),)</f>
        <v>MBH</v>
      </c>
      <c r="J223" s="11" cm="1">
        <f t="array" ref="J223">INDEX(LatestMeasureDefSheet!$H$2:$H$6759,MATCH(E223,LatestMeasureDefSheet!$C$2:$C$6759,0),)</f>
        <v>52.13</v>
      </c>
      <c r="K223" s="11" cm="1">
        <f t="array" ref="K223">INDEX(LatestMeasureDefSheet!$I$2:$I$6759,MATCH(E223,LatestMeasureDefSheet!$C$2:$C$6759,0),)</f>
        <v>6.7999999999999996E-3</v>
      </c>
      <c r="L223" s="11" cm="1">
        <f t="array" ref="L223">INDEX(LatestMeasureDefSheet!$L$2:$L$6759,MATCH(E223,LatestMeasureDefSheet!$C$2:$C$6759,0),)</f>
        <v>0</v>
      </c>
      <c r="M223" s="11" cm="1">
        <f t="array" ref="M223">INDEX(LatestMeasureDefSheet!$AJ$2:$AJ$6759,MATCH(E223,LatestMeasureDefSheet!$C$2:$C$6759,0),)</f>
        <v>15</v>
      </c>
      <c r="N223" s="12" t="str" cm="1">
        <f t="array" ref="N223">IF(INDEX(LatestMeasureDefSheet!$Q$2:$Q$6759,MATCH(E223,LatestMeasureDefSheet!$C$2:$C$6759,0),)="",INDEX(LatestMeasureDefSheet!$G$2:$G$6759,MATCH(E223,LatestMeasureDefSheet!$C$2:$C$6759,0),),INDEX(LatestMeasureDefSheet!$Q$2:$Q$6759,MATCH(E223,LatestMeasureDefSheet!$C$2:$C$6759,0),))</f>
        <v>MBH</v>
      </c>
      <c r="O223" s="11" cm="1">
        <f t="array" ref="O223">INDEX(LatestMeasureDefSheet!$R$2:$R$6759,MATCH(E223,LatestMeasureDefSheet!$C$2:$C$6759,0),)</f>
        <v>0</v>
      </c>
      <c r="P223" s="11" cm="1">
        <f t="array" ref="P223">INDEX(LatestMeasureDefSheet!$S$2:$S$6759,MATCH(E223,LatestMeasureDefSheet!$C$2:$C$6759,0),)</f>
        <v>0</v>
      </c>
      <c r="Q223" s="11" cm="1">
        <f t="array" ref="Q223">INDEX(LatestMeasureDefSheet!$T$2:$T$6759,MATCH(E223,LatestMeasureDefSheet!$C$2:$C$6759,0),)</f>
        <v>0</v>
      </c>
      <c r="R223" s="11" cm="1">
        <f t="array" ref="R223">INDEX(LatestMeasureDefSheet!$U$2:$U$6759,MATCH(E223,LatestMeasureDefSheet!$C$2:$C$6759,0),)</f>
        <v>0</v>
      </c>
      <c r="S223" s="11" cm="1">
        <f t="array" ref="S223">INDEX(LatestMeasureDefSheet!$V$2:$V$6759,MATCH(E223,LatestMeasureDefSheet!$C$2:$C$6759,0),)</f>
        <v>0</v>
      </c>
      <c r="T223" s="11" t="str">
        <f t="shared" si="17"/>
        <v/>
      </c>
      <c r="U223" s="41"/>
      <c r="V223" s="41"/>
      <c r="W223" s="41"/>
      <c r="X223" s="38" t="str">
        <f t="shared" si="18"/>
        <v/>
      </c>
      <c r="Y223" s="38" t="str">
        <f t="shared" si="19"/>
        <v/>
      </c>
      <c r="Z223" s="38" t="str">
        <f t="shared" si="20"/>
        <v/>
      </c>
      <c r="AA223" s="13">
        <f t="shared" si="21"/>
        <v>0</v>
      </c>
      <c r="AB223" s="11"/>
    </row>
    <row r="224" spans="2:28" ht="15.75" x14ac:dyDescent="0.2">
      <c r="B224" s="7" t="s">
        <v>3</v>
      </c>
      <c r="C224" s="5" t="s">
        <v>640</v>
      </c>
      <c r="D224" s="5" t="s">
        <v>674</v>
      </c>
      <c r="E224" s="5" t="s">
        <v>687</v>
      </c>
      <c r="F224" s="16" t="s">
        <v>688</v>
      </c>
      <c r="G224" s="5" t="s">
        <v>689</v>
      </c>
      <c r="H224" s="9" cm="1">
        <f t="array" ref="H224">INDEX(LatestMeasureDefSheet!$AH$2:$AH$6759,MATCH(E224,LatestMeasureDefSheet!$C$2:$C$6759,0),)</f>
        <v>20</v>
      </c>
      <c r="I224" s="10" t="str" cm="1">
        <f t="array" ref="I224">INDEX(LatestMeasureDefSheet!$G$2:$G$6759,MATCH(E224,LatestMeasureDefSheet!$C$2:$C$6759,0),)</f>
        <v>MBH</v>
      </c>
      <c r="J224" s="11" cm="1">
        <f t="array" ref="J224">INDEX(LatestMeasureDefSheet!$H$2:$H$6759,MATCH(E224,LatestMeasureDefSheet!$C$2:$C$6759,0),)</f>
        <v>48.85</v>
      </c>
      <c r="K224" s="11" cm="1">
        <f t="array" ref="K224">INDEX(LatestMeasureDefSheet!$I$2:$I$6759,MATCH(E224,LatestMeasureDefSheet!$C$2:$C$6759,0),)</f>
        <v>6.4000000000000003E-3</v>
      </c>
      <c r="L224" s="11" cm="1">
        <f t="array" ref="L224">INDEX(LatestMeasureDefSheet!$L$2:$L$6759,MATCH(E224,LatestMeasureDefSheet!$C$2:$C$6759,0),)</f>
        <v>0</v>
      </c>
      <c r="M224" s="11" cm="1">
        <f t="array" ref="M224">INDEX(LatestMeasureDefSheet!$AJ$2:$AJ$6759,MATCH(E224,LatestMeasureDefSheet!$C$2:$C$6759,0),)</f>
        <v>15</v>
      </c>
      <c r="N224" s="12" t="str" cm="1">
        <f t="array" ref="N224">IF(INDEX(LatestMeasureDefSheet!$Q$2:$Q$6759,MATCH(E224,LatestMeasureDefSheet!$C$2:$C$6759,0),)="",INDEX(LatestMeasureDefSheet!$G$2:$G$6759,MATCH(E224,LatestMeasureDefSheet!$C$2:$C$6759,0),),INDEX(LatestMeasureDefSheet!$Q$2:$Q$6759,MATCH(E224,LatestMeasureDefSheet!$C$2:$C$6759,0),))</f>
        <v>MBH</v>
      </c>
      <c r="O224" s="11" cm="1">
        <f t="array" ref="O224">INDEX(LatestMeasureDefSheet!$R$2:$R$6759,MATCH(E224,LatestMeasureDefSheet!$C$2:$C$6759,0),)</f>
        <v>0</v>
      </c>
      <c r="P224" s="11" cm="1">
        <f t="array" ref="P224">INDEX(LatestMeasureDefSheet!$S$2:$S$6759,MATCH(E224,LatestMeasureDefSheet!$C$2:$C$6759,0),)</f>
        <v>0</v>
      </c>
      <c r="Q224" s="11" cm="1">
        <f t="array" ref="Q224">INDEX(LatestMeasureDefSheet!$T$2:$T$6759,MATCH(E224,LatestMeasureDefSheet!$C$2:$C$6759,0),)</f>
        <v>0</v>
      </c>
      <c r="R224" s="11" cm="1">
        <f t="array" ref="R224">INDEX(LatestMeasureDefSheet!$U$2:$U$6759,MATCH(E224,LatestMeasureDefSheet!$C$2:$C$6759,0),)</f>
        <v>0</v>
      </c>
      <c r="S224" s="11" cm="1">
        <f t="array" ref="S224">INDEX(LatestMeasureDefSheet!$V$2:$V$6759,MATCH(E224,LatestMeasureDefSheet!$C$2:$C$6759,0),)</f>
        <v>0</v>
      </c>
      <c r="T224" s="11" t="str">
        <f t="shared" si="17"/>
        <v/>
      </c>
      <c r="U224" s="41"/>
      <c r="V224" s="41"/>
      <c r="W224" s="41"/>
      <c r="X224" s="38" t="str">
        <f t="shared" si="18"/>
        <v/>
      </c>
      <c r="Y224" s="38" t="str">
        <f t="shared" si="19"/>
        <v/>
      </c>
      <c r="Z224" s="38" t="str">
        <f t="shared" si="20"/>
        <v/>
      </c>
      <c r="AA224" s="13">
        <f t="shared" si="21"/>
        <v>0</v>
      </c>
      <c r="AB224" s="11"/>
    </row>
    <row r="225" spans="2:28" ht="15.75" x14ac:dyDescent="0.2">
      <c r="B225" s="7" t="s">
        <v>3</v>
      </c>
      <c r="C225" s="5" t="s">
        <v>640</v>
      </c>
      <c r="D225" s="5" t="s">
        <v>674</v>
      </c>
      <c r="E225" s="5" t="s">
        <v>690</v>
      </c>
      <c r="F225" s="16" t="s">
        <v>691</v>
      </c>
      <c r="G225" s="5" t="s">
        <v>692</v>
      </c>
      <c r="H225" s="9" cm="1">
        <f t="array" ref="H225">INDEX(LatestMeasureDefSheet!$AH$2:$AH$6759,MATCH(E225,LatestMeasureDefSheet!$C$2:$C$6759,0),)</f>
        <v>20</v>
      </c>
      <c r="I225" s="10" t="str" cm="1">
        <f t="array" ref="I225">INDEX(LatestMeasureDefSheet!$G$2:$G$6759,MATCH(E225,LatestMeasureDefSheet!$C$2:$C$6759,0),)</f>
        <v>MBH</v>
      </c>
      <c r="J225" s="11" cm="1">
        <f t="array" ref="J225">INDEX(LatestMeasureDefSheet!$H$2:$H$6759,MATCH(E225,LatestMeasureDefSheet!$C$2:$C$6759,0),)</f>
        <v>57.34</v>
      </c>
      <c r="K225" s="11" cm="1">
        <f t="array" ref="K225">INDEX(LatestMeasureDefSheet!$I$2:$I$6759,MATCH(E225,LatestMeasureDefSheet!$C$2:$C$6759,0),)</f>
        <v>7.4999999999999997E-3</v>
      </c>
      <c r="L225" s="11" cm="1">
        <f t="array" ref="L225">INDEX(LatestMeasureDefSheet!$L$2:$L$6759,MATCH(E225,LatestMeasureDefSheet!$C$2:$C$6759,0),)</f>
        <v>0</v>
      </c>
      <c r="M225" s="11" cm="1">
        <f t="array" ref="M225">INDEX(LatestMeasureDefSheet!$AJ$2:$AJ$6759,MATCH(E225,LatestMeasureDefSheet!$C$2:$C$6759,0),)</f>
        <v>15</v>
      </c>
      <c r="N225" s="12" t="str" cm="1">
        <f t="array" ref="N225">IF(INDEX(LatestMeasureDefSheet!$Q$2:$Q$6759,MATCH(E225,LatestMeasureDefSheet!$C$2:$C$6759,0),)="",INDEX(LatestMeasureDefSheet!$G$2:$G$6759,MATCH(E225,LatestMeasureDefSheet!$C$2:$C$6759,0),),INDEX(LatestMeasureDefSheet!$Q$2:$Q$6759,MATCH(E225,LatestMeasureDefSheet!$C$2:$C$6759,0),))</f>
        <v>MBH</v>
      </c>
      <c r="O225" s="11" cm="1">
        <f t="array" ref="O225">INDEX(LatestMeasureDefSheet!$R$2:$R$6759,MATCH(E225,LatestMeasureDefSheet!$C$2:$C$6759,0),)</f>
        <v>0</v>
      </c>
      <c r="P225" s="11" cm="1">
        <f t="array" ref="P225">INDEX(LatestMeasureDefSheet!$S$2:$S$6759,MATCH(E225,LatestMeasureDefSheet!$C$2:$C$6759,0),)</f>
        <v>0</v>
      </c>
      <c r="Q225" s="11" cm="1">
        <f t="array" ref="Q225">INDEX(LatestMeasureDefSheet!$T$2:$T$6759,MATCH(E225,LatestMeasureDefSheet!$C$2:$C$6759,0),)</f>
        <v>0</v>
      </c>
      <c r="R225" s="11" cm="1">
        <f t="array" ref="R225">INDEX(LatestMeasureDefSheet!$U$2:$U$6759,MATCH(E225,LatestMeasureDefSheet!$C$2:$C$6759,0),)</f>
        <v>0</v>
      </c>
      <c r="S225" s="11" cm="1">
        <f t="array" ref="S225">INDEX(LatestMeasureDefSheet!$V$2:$V$6759,MATCH(E225,LatestMeasureDefSheet!$C$2:$C$6759,0),)</f>
        <v>0</v>
      </c>
      <c r="T225" s="11" t="str">
        <f t="shared" si="17"/>
        <v/>
      </c>
      <c r="U225" s="41"/>
      <c r="V225" s="41"/>
      <c r="W225" s="41"/>
      <c r="X225" s="38" t="str">
        <f t="shared" si="18"/>
        <v/>
      </c>
      <c r="Y225" s="38" t="str">
        <f t="shared" si="19"/>
        <v/>
      </c>
      <c r="Z225" s="38" t="str">
        <f t="shared" si="20"/>
        <v/>
      </c>
      <c r="AA225" s="13">
        <f t="shared" si="21"/>
        <v>0</v>
      </c>
      <c r="AB225" s="11"/>
    </row>
    <row r="226" spans="2:28" ht="15.75" x14ac:dyDescent="0.2">
      <c r="B226" s="7" t="s">
        <v>3</v>
      </c>
      <c r="C226" s="5" t="s">
        <v>640</v>
      </c>
      <c r="D226" s="5" t="s">
        <v>674</v>
      </c>
      <c r="E226" s="5" t="s">
        <v>693</v>
      </c>
      <c r="F226" s="16" t="s">
        <v>694</v>
      </c>
      <c r="G226" s="5" t="s">
        <v>695</v>
      </c>
      <c r="H226" s="9" cm="1">
        <f t="array" ref="H226">INDEX(LatestMeasureDefSheet!$AH$2:$AH$6759,MATCH(E226,LatestMeasureDefSheet!$C$2:$C$6759,0),)</f>
        <v>20</v>
      </c>
      <c r="I226" s="10" t="str" cm="1">
        <f t="array" ref="I226">INDEX(LatestMeasureDefSheet!$G$2:$G$6759,MATCH(E226,LatestMeasureDefSheet!$C$2:$C$6759,0),)</f>
        <v>MBH</v>
      </c>
      <c r="J226" s="11" cm="1">
        <f t="array" ref="J226">INDEX(LatestMeasureDefSheet!$H$2:$H$6759,MATCH(E226,LatestMeasureDefSheet!$C$2:$C$6759,0),)</f>
        <v>51.52</v>
      </c>
      <c r="K226" s="11" cm="1">
        <f t="array" ref="K226">INDEX(LatestMeasureDefSheet!$I$2:$I$6759,MATCH(E226,LatestMeasureDefSheet!$C$2:$C$6759,0),)</f>
        <v>6.7999999999999996E-3</v>
      </c>
      <c r="L226" s="11" cm="1">
        <f t="array" ref="L226">INDEX(LatestMeasureDefSheet!$L$2:$L$6759,MATCH(E226,LatestMeasureDefSheet!$C$2:$C$6759,0),)</f>
        <v>0</v>
      </c>
      <c r="M226" s="11" cm="1">
        <f t="array" ref="M226">INDEX(LatestMeasureDefSheet!$AJ$2:$AJ$6759,MATCH(E226,LatestMeasureDefSheet!$C$2:$C$6759,0),)</f>
        <v>15</v>
      </c>
      <c r="N226" s="12" t="str" cm="1">
        <f t="array" ref="N226">IF(INDEX(LatestMeasureDefSheet!$Q$2:$Q$6759,MATCH(E226,LatestMeasureDefSheet!$C$2:$C$6759,0),)="",INDEX(LatestMeasureDefSheet!$G$2:$G$6759,MATCH(E226,LatestMeasureDefSheet!$C$2:$C$6759,0),),INDEX(LatestMeasureDefSheet!$Q$2:$Q$6759,MATCH(E226,LatestMeasureDefSheet!$C$2:$C$6759,0),))</f>
        <v>MBH</v>
      </c>
      <c r="O226" s="11" cm="1">
        <f t="array" ref="O226">INDEX(LatestMeasureDefSheet!$R$2:$R$6759,MATCH(E226,LatestMeasureDefSheet!$C$2:$C$6759,0),)</f>
        <v>0</v>
      </c>
      <c r="P226" s="11" cm="1">
        <f t="array" ref="P226">INDEX(LatestMeasureDefSheet!$S$2:$S$6759,MATCH(E226,LatestMeasureDefSheet!$C$2:$C$6759,0),)</f>
        <v>0</v>
      </c>
      <c r="Q226" s="11" cm="1">
        <f t="array" ref="Q226">INDEX(LatestMeasureDefSheet!$T$2:$T$6759,MATCH(E226,LatestMeasureDefSheet!$C$2:$C$6759,0),)</f>
        <v>0</v>
      </c>
      <c r="R226" s="11" cm="1">
        <f t="array" ref="R226">INDEX(LatestMeasureDefSheet!$U$2:$U$6759,MATCH(E226,LatestMeasureDefSheet!$C$2:$C$6759,0),)</f>
        <v>0</v>
      </c>
      <c r="S226" s="11" cm="1">
        <f t="array" ref="S226">INDEX(LatestMeasureDefSheet!$V$2:$V$6759,MATCH(E226,LatestMeasureDefSheet!$C$2:$C$6759,0),)</f>
        <v>0</v>
      </c>
      <c r="T226" s="11" t="str">
        <f t="shared" si="17"/>
        <v/>
      </c>
      <c r="U226" s="41"/>
      <c r="V226" s="41"/>
      <c r="W226" s="41"/>
      <c r="X226" s="38" t="str">
        <f t="shared" si="18"/>
        <v/>
      </c>
      <c r="Y226" s="38" t="str">
        <f t="shared" si="19"/>
        <v/>
      </c>
      <c r="Z226" s="38" t="str">
        <f t="shared" si="20"/>
        <v/>
      </c>
      <c r="AA226" s="13">
        <f t="shared" si="21"/>
        <v>0</v>
      </c>
      <c r="AB226" s="11"/>
    </row>
    <row r="227" spans="2:28" ht="15.75" x14ac:dyDescent="0.2">
      <c r="B227" s="7" t="s">
        <v>3</v>
      </c>
      <c r="C227" s="5" t="s">
        <v>640</v>
      </c>
      <c r="D227" s="5" t="s">
        <v>674</v>
      </c>
      <c r="E227" s="5" t="s">
        <v>696</v>
      </c>
      <c r="F227" s="16" t="s">
        <v>697</v>
      </c>
      <c r="G227" s="5" t="s">
        <v>698</v>
      </c>
      <c r="H227" s="9" cm="1">
        <f t="array" ref="H227">INDEX(LatestMeasureDefSheet!$AH$2:$AH$6759,MATCH(E227,LatestMeasureDefSheet!$C$2:$C$6759,0),)</f>
        <v>20</v>
      </c>
      <c r="I227" s="10" t="str" cm="1">
        <f t="array" ref="I227">INDEX(LatestMeasureDefSheet!$G$2:$G$6759,MATCH(E227,LatestMeasureDefSheet!$C$2:$C$6759,0),)</f>
        <v>MBH</v>
      </c>
      <c r="J227" s="11" cm="1">
        <f t="array" ref="J227">INDEX(LatestMeasureDefSheet!$H$2:$H$6759,MATCH(E227,LatestMeasureDefSheet!$C$2:$C$6759,0),)</f>
        <v>49.77</v>
      </c>
      <c r="K227" s="11" cm="1">
        <f t="array" ref="K227">INDEX(LatestMeasureDefSheet!$I$2:$I$6759,MATCH(E227,LatestMeasureDefSheet!$C$2:$C$6759,0),)</f>
        <v>6.4999999999999997E-3</v>
      </c>
      <c r="L227" s="11" cm="1">
        <f t="array" ref="L227">INDEX(LatestMeasureDefSheet!$L$2:$L$6759,MATCH(E227,LatestMeasureDefSheet!$C$2:$C$6759,0),)</f>
        <v>0</v>
      </c>
      <c r="M227" s="11" cm="1">
        <f t="array" ref="M227">INDEX(LatestMeasureDefSheet!$AJ$2:$AJ$6759,MATCH(E227,LatestMeasureDefSheet!$C$2:$C$6759,0),)</f>
        <v>15</v>
      </c>
      <c r="N227" s="12" t="str" cm="1">
        <f t="array" ref="N227">IF(INDEX(LatestMeasureDefSheet!$Q$2:$Q$6759,MATCH(E227,LatestMeasureDefSheet!$C$2:$C$6759,0),)="",INDEX(LatestMeasureDefSheet!$G$2:$G$6759,MATCH(E227,LatestMeasureDefSheet!$C$2:$C$6759,0),),INDEX(LatestMeasureDefSheet!$Q$2:$Q$6759,MATCH(E227,LatestMeasureDefSheet!$C$2:$C$6759,0),))</f>
        <v>MBH</v>
      </c>
      <c r="O227" s="11" cm="1">
        <f t="array" ref="O227">INDEX(LatestMeasureDefSheet!$R$2:$R$6759,MATCH(E227,LatestMeasureDefSheet!$C$2:$C$6759,0),)</f>
        <v>0</v>
      </c>
      <c r="P227" s="11" cm="1">
        <f t="array" ref="P227">INDEX(LatestMeasureDefSheet!$S$2:$S$6759,MATCH(E227,LatestMeasureDefSheet!$C$2:$C$6759,0),)</f>
        <v>0</v>
      </c>
      <c r="Q227" s="11" cm="1">
        <f t="array" ref="Q227">INDEX(LatestMeasureDefSheet!$T$2:$T$6759,MATCH(E227,LatestMeasureDefSheet!$C$2:$C$6759,0),)</f>
        <v>0</v>
      </c>
      <c r="R227" s="11" cm="1">
        <f t="array" ref="R227">INDEX(LatestMeasureDefSheet!$U$2:$U$6759,MATCH(E227,LatestMeasureDefSheet!$C$2:$C$6759,0),)</f>
        <v>0</v>
      </c>
      <c r="S227" s="11" cm="1">
        <f t="array" ref="S227">INDEX(LatestMeasureDefSheet!$V$2:$V$6759,MATCH(E227,LatestMeasureDefSheet!$C$2:$C$6759,0),)</f>
        <v>0</v>
      </c>
      <c r="T227" s="11" t="str">
        <f t="shared" si="17"/>
        <v/>
      </c>
      <c r="U227" s="41"/>
      <c r="V227" s="41"/>
      <c r="W227" s="41"/>
      <c r="X227" s="38" t="str">
        <f t="shared" si="18"/>
        <v/>
      </c>
      <c r="Y227" s="38" t="str">
        <f t="shared" si="19"/>
        <v/>
      </c>
      <c r="Z227" s="38" t="str">
        <f t="shared" si="20"/>
        <v/>
      </c>
      <c r="AA227" s="13">
        <f t="shared" si="21"/>
        <v>0</v>
      </c>
      <c r="AB227" s="11"/>
    </row>
    <row r="228" spans="2:28" ht="15.75" x14ac:dyDescent="0.2">
      <c r="B228" s="7" t="s">
        <v>3</v>
      </c>
      <c r="C228" s="5" t="s">
        <v>640</v>
      </c>
      <c r="D228" s="5" t="s">
        <v>674</v>
      </c>
      <c r="E228" s="5" t="s">
        <v>699</v>
      </c>
      <c r="F228" s="16" t="s">
        <v>700</v>
      </c>
      <c r="G228" s="5" t="s">
        <v>701</v>
      </c>
      <c r="H228" s="9" cm="1">
        <f t="array" ref="H228">INDEX(LatestMeasureDefSheet!$AH$2:$AH$6759,MATCH(E228,LatestMeasureDefSheet!$C$2:$C$6759,0),)</f>
        <v>20</v>
      </c>
      <c r="I228" s="10" t="str" cm="1">
        <f t="array" ref="I228">INDEX(LatestMeasureDefSheet!$G$2:$G$6759,MATCH(E228,LatestMeasureDefSheet!$C$2:$C$6759,0),)</f>
        <v>MBH</v>
      </c>
      <c r="J228" s="11" cm="1">
        <f t="array" ref="J228">INDEX(LatestMeasureDefSheet!$H$2:$H$6759,MATCH(E228,LatestMeasureDefSheet!$C$2:$C$6759,0),)</f>
        <v>58.61</v>
      </c>
      <c r="K228" s="11" cm="1">
        <f t="array" ref="K228">INDEX(LatestMeasureDefSheet!$I$2:$I$6759,MATCH(E228,LatestMeasureDefSheet!$C$2:$C$6759,0),)</f>
        <v>7.7000000000000002E-3</v>
      </c>
      <c r="L228" s="11" cm="1">
        <f t="array" ref="L228">INDEX(LatestMeasureDefSheet!$L$2:$L$6759,MATCH(E228,LatestMeasureDefSheet!$C$2:$C$6759,0),)</f>
        <v>0</v>
      </c>
      <c r="M228" s="11" cm="1">
        <f t="array" ref="M228">INDEX(LatestMeasureDefSheet!$AJ$2:$AJ$6759,MATCH(E228,LatestMeasureDefSheet!$C$2:$C$6759,0),)</f>
        <v>15</v>
      </c>
      <c r="N228" s="12" t="str" cm="1">
        <f t="array" ref="N228">IF(INDEX(LatestMeasureDefSheet!$Q$2:$Q$6759,MATCH(E228,LatestMeasureDefSheet!$C$2:$C$6759,0),)="",INDEX(LatestMeasureDefSheet!$G$2:$G$6759,MATCH(E228,LatestMeasureDefSheet!$C$2:$C$6759,0),),INDEX(LatestMeasureDefSheet!$Q$2:$Q$6759,MATCH(E228,LatestMeasureDefSheet!$C$2:$C$6759,0),))</f>
        <v>MBH</v>
      </c>
      <c r="O228" s="11" cm="1">
        <f t="array" ref="O228">INDEX(LatestMeasureDefSheet!$R$2:$R$6759,MATCH(E228,LatestMeasureDefSheet!$C$2:$C$6759,0),)</f>
        <v>0</v>
      </c>
      <c r="P228" s="11" cm="1">
        <f t="array" ref="P228">INDEX(LatestMeasureDefSheet!$S$2:$S$6759,MATCH(E228,LatestMeasureDefSheet!$C$2:$C$6759,0),)</f>
        <v>0</v>
      </c>
      <c r="Q228" s="11" cm="1">
        <f t="array" ref="Q228">INDEX(LatestMeasureDefSheet!$T$2:$T$6759,MATCH(E228,LatestMeasureDefSheet!$C$2:$C$6759,0),)</f>
        <v>0</v>
      </c>
      <c r="R228" s="11" cm="1">
        <f t="array" ref="R228">INDEX(LatestMeasureDefSheet!$U$2:$U$6759,MATCH(E228,LatestMeasureDefSheet!$C$2:$C$6759,0),)</f>
        <v>0</v>
      </c>
      <c r="S228" s="11" cm="1">
        <f t="array" ref="S228">INDEX(LatestMeasureDefSheet!$V$2:$V$6759,MATCH(E228,LatestMeasureDefSheet!$C$2:$C$6759,0),)</f>
        <v>0</v>
      </c>
      <c r="T228" s="11" t="str">
        <f t="shared" si="17"/>
        <v/>
      </c>
      <c r="U228" s="41"/>
      <c r="V228" s="41"/>
      <c r="W228" s="41"/>
      <c r="X228" s="38" t="str">
        <f t="shared" si="18"/>
        <v/>
      </c>
      <c r="Y228" s="38" t="str">
        <f t="shared" si="19"/>
        <v/>
      </c>
      <c r="Z228" s="38" t="str">
        <f t="shared" si="20"/>
        <v/>
      </c>
      <c r="AA228" s="13">
        <f t="shared" si="21"/>
        <v>0</v>
      </c>
      <c r="AB228" s="11"/>
    </row>
    <row r="229" spans="2:28" ht="15.75" x14ac:dyDescent="0.2">
      <c r="B229" s="7" t="s">
        <v>3</v>
      </c>
      <c r="C229" s="5" t="s">
        <v>640</v>
      </c>
      <c r="D229" s="5" t="s">
        <v>702</v>
      </c>
      <c r="E229" s="5" t="s">
        <v>703</v>
      </c>
      <c r="F229" s="16" t="s">
        <v>704</v>
      </c>
      <c r="G229" s="5" t="s">
        <v>705</v>
      </c>
      <c r="H229" s="9" cm="1">
        <f t="array" ref="H229">INDEX(LatestMeasureDefSheet!$AH$2:$AH$6759,MATCH(E229,LatestMeasureDefSheet!$C$2:$C$6759,0),)</f>
        <v>10</v>
      </c>
      <c r="I229" s="10" t="str" cm="1">
        <f t="array" ref="I229">INDEX(LatestMeasureDefSheet!$G$2:$G$6759,MATCH(E229,LatestMeasureDefSheet!$C$2:$C$6759,0),)</f>
        <v>MBH</v>
      </c>
      <c r="J229" s="11" cm="1">
        <f t="array" ref="J229">INDEX(LatestMeasureDefSheet!$H$2:$H$6759,MATCH(E229,LatestMeasureDefSheet!$C$2:$C$6759,0),)</f>
        <v>62.93</v>
      </c>
      <c r="K229" s="11" cm="1">
        <f t="array" ref="K229">INDEX(LatestMeasureDefSheet!$I$2:$I$6759,MATCH(E229,LatestMeasureDefSheet!$C$2:$C$6759,0),)</f>
        <v>7.1999999999999998E-3</v>
      </c>
      <c r="L229" s="11" cm="1">
        <f t="array" ref="L229">INDEX(LatestMeasureDefSheet!$L$2:$L$6759,MATCH(E229,LatestMeasureDefSheet!$C$2:$C$6759,0),)</f>
        <v>0</v>
      </c>
      <c r="M229" s="11" cm="1">
        <f t="array" ref="M229">INDEX(LatestMeasureDefSheet!$AJ$2:$AJ$6759,MATCH(E229,LatestMeasureDefSheet!$C$2:$C$6759,0),)</f>
        <v>15</v>
      </c>
      <c r="N229" s="12" t="str" cm="1">
        <f t="array" ref="N229">IF(INDEX(LatestMeasureDefSheet!$Q$2:$Q$6759,MATCH(E229,LatestMeasureDefSheet!$C$2:$C$6759,0),)="",INDEX(LatestMeasureDefSheet!$G$2:$G$6759,MATCH(E229,LatestMeasureDefSheet!$C$2:$C$6759,0),),INDEX(LatestMeasureDefSheet!$Q$2:$Q$6759,MATCH(E229,LatestMeasureDefSheet!$C$2:$C$6759,0),))</f>
        <v>MBH</v>
      </c>
      <c r="O229" s="11" cm="1">
        <f t="array" ref="O229">INDEX(LatestMeasureDefSheet!$R$2:$R$6759,MATCH(E229,LatestMeasureDefSheet!$C$2:$C$6759,0),)</f>
        <v>0</v>
      </c>
      <c r="P229" s="11" cm="1">
        <f t="array" ref="P229">INDEX(LatestMeasureDefSheet!$S$2:$S$6759,MATCH(E229,LatestMeasureDefSheet!$C$2:$C$6759,0),)</f>
        <v>0</v>
      </c>
      <c r="Q229" s="11" cm="1">
        <f t="array" ref="Q229">INDEX(LatestMeasureDefSheet!$T$2:$T$6759,MATCH(E229,LatestMeasureDefSheet!$C$2:$C$6759,0),)</f>
        <v>0</v>
      </c>
      <c r="R229" s="11" cm="1">
        <f t="array" ref="R229">INDEX(LatestMeasureDefSheet!$U$2:$U$6759,MATCH(E229,LatestMeasureDefSheet!$C$2:$C$6759,0),)</f>
        <v>0</v>
      </c>
      <c r="S229" s="11" cm="1">
        <f t="array" ref="S229">INDEX(LatestMeasureDefSheet!$V$2:$V$6759,MATCH(E229,LatestMeasureDefSheet!$C$2:$C$6759,0),)</f>
        <v>0</v>
      </c>
      <c r="T229" s="11" t="str">
        <f t="shared" si="17"/>
        <v/>
      </c>
      <c r="U229" s="41"/>
      <c r="V229" s="41"/>
      <c r="W229" s="41"/>
      <c r="X229" s="38" t="str">
        <f t="shared" si="18"/>
        <v/>
      </c>
      <c r="Y229" s="38" t="str">
        <f t="shared" si="19"/>
        <v/>
      </c>
      <c r="Z229" s="38" t="str">
        <f t="shared" si="20"/>
        <v/>
      </c>
      <c r="AA229" s="13">
        <f t="shared" si="21"/>
        <v>0</v>
      </c>
      <c r="AB229" s="11"/>
    </row>
    <row r="230" spans="2:28" ht="15.75" x14ac:dyDescent="0.2">
      <c r="B230" s="7" t="s">
        <v>3</v>
      </c>
      <c r="C230" s="5" t="s">
        <v>640</v>
      </c>
      <c r="D230" s="5" t="s">
        <v>702</v>
      </c>
      <c r="E230" s="5" t="s">
        <v>706</v>
      </c>
      <c r="F230" s="16" t="s">
        <v>707</v>
      </c>
      <c r="G230" s="5" t="s">
        <v>708</v>
      </c>
      <c r="H230" s="9" cm="1">
        <f t="array" ref="H230">INDEX(LatestMeasureDefSheet!$AH$2:$AH$6759,MATCH(E230,LatestMeasureDefSheet!$C$2:$C$6759,0),)</f>
        <v>10</v>
      </c>
      <c r="I230" s="10" t="str" cm="1">
        <f t="array" ref="I230">INDEX(LatestMeasureDefSheet!$G$2:$G$6759,MATCH(E230,LatestMeasureDefSheet!$C$2:$C$6759,0),)</f>
        <v>MBH</v>
      </c>
      <c r="J230" s="11" cm="1">
        <f t="array" ref="J230">INDEX(LatestMeasureDefSheet!$H$2:$H$6759,MATCH(E230,LatestMeasureDefSheet!$C$2:$C$6759,0),)</f>
        <v>49.75</v>
      </c>
      <c r="K230" s="11" cm="1">
        <f t="array" ref="K230">INDEX(LatestMeasureDefSheet!$I$2:$I$6759,MATCH(E230,LatestMeasureDefSheet!$C$2:$C$6759,0),)</f>
        <v>5.7000000000000002E-3</v>
      </c>
      <c r="L230" s="11" cm="1">
        <f t="array" ref="L230">INDEX(LatestMeasureDefSheet!$L$2:$L$6759,MATCH(E230,LatestMeasureDefSheet!$C$2:$C$6759,0),)</f>
        <v>0</v>
      </c>
      <c r="M230" s="11" cm="1">
        <f t="array" ref="M230">INDEX(LatestMeasureDefSheet!$AJ$2:$AJ$6759,MATCH(E230,LatestMeasureDefSheet!$C$2:$C$6759,0),)</f>
        <v>15</v>
      </c>
      <c r="N230" s="12" t="str" cm="1">
        <f t="array" ref="N230">IF(INDEX(LatestMeasureDefSheet!$Q$2:$Q$6759,MATCH(E230,LatestMeasureDefSheet!$C$2:$C$6759,0),)="",INDEX(LatestMeasureDefSheet!$G$2:$G$6759,MATCH(E230,LatestMeasureDefSheet!$C$2:$C$6759,0),),INDEX(LatestMeasureDefSheet!$Q$2:$Q$6759,MATCH(E230,LatestMeasureDefSheet!$C$2:$C$6759,0),))</f>
        <v>MBH</v>
      </c>
      <c r="O230" s="11" cm="1">
        <f t="array" ref="O230">INDEX(LatestMeasureDefSheet!$R$2:$R$6759,MATCH(E230,LatestMeasureDefSheet!$C$2:$C$6759,0),)</f>
        <v>0</v>
      </c>
      <c r="P230" s="11" cm="1">
        <f t="array" ref="P230">INDEX(LatestMeasureDefSheet!$S$2:$S$6759,MATCH(E230,LatestMeasureDefSheet!$C$2:$C$6759,0),)</f>
        <v>0</v>
      </c>
      <c r="Q230" s="11" cm="1">
        <f t="array" ref="Q230">INDEX(LatestMeasureDefSheet!$T$2:$T$6759,MATCH(E230,LatestMeasureDefSheet!$C$2:$C$6759,0),)</f>
        <v>0</v>
      </c>
      <c r="R230" s="11" cm="1">
        <f t="array" ref="R230">INDEX(LatestMeasureDefSheet!$U$2:$U$6759,MATCH(E230,LatestMeasureDefSheet!$C$2:$C$6759,0),)</f>
        <v>0</v>
      </c>
      <c r="S230" s="11" cm="1">
        <f t="array" ref="S230">INDEX(LatestMeasureDefSheet!$V$2:$V$6759,MATCH(E230,LatestMeasureDefSheet!$C$2:$C$6759,0),)</f>
        <v>0</v>
      </c>
      <c r="T230" s="11" t="str">
        <f t="shared" si="17"/>
        <v/>
      </c>
      <c r="U230" s="41"/>
      <c r="V230" s="41"/>
      <c r="W230" s="41"/>
      <c r="X230" s="38" t="str">
        <f t="shared" si="18"/>
        <v/>
      </c>
      <c r="Y230" s="38" t="str">
        <f t="shared" si="19"/>
        <v/>
      </c>
      <c r="Z230" s="38" t="str">
        <f t="shared" si="20"/>
        <v/>
      </c>
      <c r="AA230" s="13">
        <f t="shared" si="21"/>
        <v>0</v>
      </c>
      <c r="AB230" s="11"/>
    </row>
    <row r="231" spans="2:28" ht="15.75" x14ac:dyDescent="0.2">
      <c r="B231" s="7" t="s">
        <v>3</v>
      </c>
      <c r="C231" s="5" t="s">
        <v>640</v>
      </c>
      <c r="D231" s="5" t="s">
        <v>702</v>
      </c>
      <c r="E231" s="5" t="s">
        <v>709</v>
      </c>
      <c r="F231" s="16" t="s">
        <v>710</v>
      </c>
      <c r="G231" s="5" t="s">
        <v>711</v>
      </c>
      <c r="H231" s="9" cm="1">
        <f t="array" ref="H231">INDEX(LatestMeasureDefSheet!$AH$2:$AH$6759,MATCH(E231,LatestMeasureDefSheet!$C$2:$C$6759,0),)</f>
        <v>10</v>
      </c>
      <c r="I231" s="10" t="str" cm="1">
        <f t="array" ref="I231">INDEX(LatestMeasureDefSheet!$G$2:$G$6759,MATCH(E231,LatestMeasureDefSheet!$C$2:$C$6759,0),)</f>
        <v>MBH</v>
      </c>
      <c r="J231" s="11" cm="1">
        <f t="array" ref="J231">INDEX(LatestMeasureDefSheet!$H$2:$H$6759,MATCH(E231,LatestMeasureDefSheet!$C$2:$C$6759,0),)</f>
        <v>66.59</v>
      </c>
      <c r="K231" s="11" cm="1">
        <f t="array" ref="K231">INDEX(LatestMeasureDefSheet!$I$2:$I$6759,MATCH(E231,LatestMeasureDefSheet!$C$2:$C$6759,0),)</f>
        <v>7.6E-3</v>
      </c>
      <c r="L231" s="11" cm="1">
        <f t="array" ref="L231">INDEX(LatestMeasureDefSheet!$L$2:$L$6759,MATCH(E231,LatestMeasureDefSheet!$C$2:$C$6759,0),)</f>
        <v>0</v>
      </c>
      <c r="M231" s="11" cm="1">
        <f t="array" ref="M231">INDEX(LatestMeasureDefSheet!$AJ$2:$AJ$6759,MATCH(E231,LatestMeasureDefSheet!$C$2:$C$6759,0),)</f>
        <v>15</v>
      </c>
      <c r="N231" s="12" t="str" cm="1">
        <f t="array" ref="N231">IF(INDEX(LatestMeasureDefSheet!$Q$2:$Q$6759,MATCH(E231,LatestMeasureDefSheet!$C$2:$C$6759,0),)="",INDEX(LatestMeasureDefSheet!$G$2:$G$6759,MATCH(E231,LatestMeasureDefSheet!$C$2:$C$6759,0),),INDEX(LatestMeasureDefSheet!$Q$2:$Q$6759,MATCH(E231,LatestMeasureDefSheet!$C$2:$C$6759,0),))</f>
        <v>MBH</v>
      </c>
      <c r="O231" s="11" cm="1">
        <f t="array" ref="O231">INDEX(LatestMeasureDefSheet!$R$2:$R$6759,MATCH(E231,LatestMeasureDefSheet!$C$2:$C$6759,0),)</f>
        <v>0</v>
      </c>
      <c r="P231" s="11" cm="1">
        <f t="array" ref="P231">INDEX(LatestMeasureDefSheet!$S$2:$S$6759,MATCH(E231,LatestMeasureDefSheet!$C$2:$C$6759,0),)</f>
        <v>0</v>
      </c>
      <c r="Q231" s="11" cm="1">
        <f t="array" ref="Q231">INDEX(LatestMeasureDefSheet!$T$2:$T$6759,MATCH(E231,LatestMeasureDefSheet!$C$2:$C$6759,0),)</f>
        <v>0</v>
      </c>
      <c r="R231" s="11" cm="1">
        <f t="array" ref="R231">INDEX(LatestMeasureDefSheet!$U$2:$U$6759,MATCH(E231,LatestMeasureDefSheet!$C$2:$C$6759,0),)</f>
        <v>0</v>
      </c>
      <c r="S231" s="11" cm="1">
        <f t="array" ref="S231">INDEX(LatestMeasureDefSheet!$V$2:$V$6759,MATCH(E231,LatestMeasureDefSheet!$C$2:$C$6759,0),)</f>
        <v>0</v>
      </c>
      <c r="T231" s="11" t="str">
        <f t="shared" si="17"/>
        <v/>
      </c>
      <c r="U231" s="41"/>
      <c r="V231" s="41"/>
      <c r="W231" s="41"/>
      <c r="X231" s="38" t="str">
        <f t="shared" si="18"/>
        <v/>
      </c>
      <c r="Y231" s="38" t="str">
        <f t="shared" si="19"/>
        <v/>
      </c>
      <c r="Z231" s="38" t="str">
        <f t="shared" si="20"/>
        <v/>
      </c>
      <c r="AA231" s="13">
        <f t="shared" si="21"/>
        <v>0</v>
      </c>
      <c r="AB231" s="11"/>
    </row>
    <row r="232" spans="2:28" ht="15.75" x14ac:dyDescent="0.2">
      <c r="B232" s="7" t="s">
        <v>3</v>
      </c>
      <c r="C232" s="5" t="s">
        <v>640</v>
      </c>
      <c r="D232" s="5" t="s">
        <v>702</v>
      </c>
      <c r="E232" s="5" t="s">
        <v>712</v>
      </c>
      <c r="F232" s="16" t="s">
        <v>713</v>
      </c>
      <c r="G232" s="5" t="s">
        <v>714</v>
      </c>
      <c r="H232" s="9" cm="1">
        <f t="array" ref="H232">INDEX(LatestMeasureDefSheet!$AH$2:$AH$6759,MATCH(E232,LatestMeasureDefSheet!$C$2:$C$6759,0),)</f>
        <v>10</v>
      </c>
      <c r="I232" s="10" t="str" cm="1">
        <f t="array" ref="I232">INDEX(LatestMeasureDefSheet!$G$2:$G$6759,MATCH(E232,LatestMeasureDefSheet!$C$2:$C$6759,0),)</f>
        <v>MBH</v>
      </c>
      <c r="J232" s="11" cm="1">
        <f t="array" ref="J232">INDEX(LatestMeasureDefSheet!$H$2:$H$6759,MATCH(E232,LatestMeasureDefSheet!$C$2:$C$6759,0),)</f>
        <v>54.72</v>
      </c>
      <c r="K232" s="11" cm="1">
        <f t="array" ref="K232">INDEX(LatestMeasureDefSheet!$I$2:$I$6759,MATCH(E232,LatestMeasureDefSheet!$C$2:$C$6759,0),)</f>
        <v>6.1999999999999998E-3</v>
      </c>
      <c r="L232" s="11" cm="1">
        <f t="array" ref="L232">INDEX(LatestMeasureDefSheet!$L$2:$L$6759,MATCH(E232,LatestMeasureDefSheet!$C$2:$C$6759,0),)</f>
        <v>0</v>
      </c>
      <c r="M232" s="11" cm="1">
        <f t="array" ref="M232">INDEX(LatestMeasureDefSheet!$AJ$2:$AJ$6759,MATCH(E232,LatestMeasureDefSheet!$C$2:$C$6759,0),)</f>
        <v>15</v>
      </c>
      <c r="N232" s="12" t="str" cm="1">
        <f t="array" ref="N232">IF(INDEX(LatestMeasureDefSheet!$Q$2:$Q$6759,MATCH(E232,LatestMeasureDefSheet!$C$2:$C$6759,0),)="",INDEX(LatestMeasureDefSheet!$G$2:$G$6759,MATCH(E232,LatestMeasureDefSheet!$C$2:$C$6759,0),),INDEX(LatestMeasureDefSheet!$Q$2:$Q$6759,MATCH(E232,LatestMeasureDefSheet!$C$2:$C$6759,0),))</f>
        <v>MBH</v>
      </c>
      <c r="O232" s="11" cm="1">
        <f t="array" ref="O232">INDEX(LatestMeasureDefSheet!$R$2:$R$6759,MATCH(E232,LatestMeasureDefSheet!$C$2:$C$6759,0),)</f>
        <v>0</v>
      </c>
      <c r="P232" s="11" cm="1">
        <f t="array" ref="P232">INDEX(LatestMeasureDefSheet!$S$2:$S$6759,MATCH(E232,LatestMeasureDefSheet!$C$2:$C$6759,0),)</f>
        <v>0</v>
      </c>
      <c r="Q232" s="11" cm="1">
        <f t="array" ref="Q232">INDEX(LatestMeasureDefSheet!$T$2:$T$6759,MATCH(E232,LatestMeasureDefSheet!$C$2:$C$6759,0),)</f>
        <v>0</v>
      </c>
      <c r="R232" s="11" cm="1">
        <f t="array" ref="R232">INDEX(LatestMeasureDefSheet!$U$2:$U$6759,MATCH(E232,LatestMeasureDefSheet!$C$2:$C$6759,0),)</f>
        <v>0</v>
      </c>
      <c r="S232" s="11" cm="1">
        <f t="array" ref="S232">INDEX(LatestMeasureDefSheet!$V$2:$V$6759,MATCH(E232,LatestMeasureDefSheet!$C$2:$C$6759,0),)</f>
        <v>0</v>
      </c>
      <c r="T232" s="11" t="str">
        <f t="shared" si="17"/>
        <v/>
      </c>
      <c r="U232" s="41"/>
      <c r="V232" s="41"/>
      <c r="W232" s="41"/>
      <c r="X232" s="38" t="str">
        <f t="shared" si="18"/>
        <v/>
      </c>
      <c r="Y232" s="38" t="str">
        <f t="shared" si="19"/>
        <v/>
      </c>
      <c r="Z232" s="38" t="str">
        <f t="shared" si="20"/>
        <v/>
      </c>
      <c r="AA232" s="13">
        <f t="shared" si="21"/>
        <v>0</v>
      </c>
      <c r="AB232" s="11"/>
    </row>
    <row r="233" spans="2:28" ht="15.75" x14ac:dyDescent="0.2">
      <c r="B233" s="7" t="s">
        <v>3</v>
      </c>
      <c r="C233" s="5" t="s">
        <v>640</v>
      </c>
      <c r="D233" s="5" t="s">
        <v>702</v>
      </c>
      <c r="E233" s="5" t="s">
        <v>715</v>
      </c>
      <c r="F233" s="16" t="s">
        <v>716</v>
      </c>
      <c r="G233" s="5" t="s">
        <v>717</v>
      </c>
      <c r="H233" s="9" cm="1">
        <f t="array" ref="H233">INDEX(LatestMeasureDefSheet!$AH$2:$AH$6759,MATCH(E233,LatestMeasureDefSheet!$C$2:$C$6759,0),)</f>
        <v>10</v>
      </c>
      <c r="I233" s="10" t="str" cm="1">
        <f t="array" ref="I233">INDEX(LatestMeasureDefSheet!$G$2:$G$6759,MATCH(E233,LatestMeasureDefSheet!$C$2:$C$6759,0),)</f>
        <v>MBH</v>
      </c>
      <c r="J233" s="11" cm="1">
        <f t="array" ref="J233">INDEX(LatestMeasureDefSheet!$H$2:$H$6759,MATCH(E233,LatestMeasureDefSheet!$C$2:$C$6759,0),)</f>
        <v>55.2</v>
      </c>
      <c r="K233" s="11" cm="1">
        <f t="array" ref="K233">INDEX(LatestMeasureDefSheet!$I$2:$I$6759,MATCH(E233,LatestMeasureDefSheet!$C$2:$C$6759,0),)</f>
        <v>6.3E-3</v>
      </c>
      <c r="L233" s="11" cm="1">
        <f t="array" ref="L233">INDEX(LatestMeasureDefSheet!$L$2:$L$6759,MATCH(E233,LatestMeasureDefSheet!$C$2:$C$6759,0),)</f>
        <v>0</v>
      </c>
      <c r="M233" s="11" cm="1">
        <f t="array" ref="M233">INDEX(LatestMeasureDefSheet!$AJ$2:$AJ$6759,MATCH(E233,LatestMeasureDefSheet!$C$2:$C$6759,0),)</f>
        <v>15</v>
      </c>
      <c r="N233" s="12" t="str" cm="1">
        <f t="array" ref="N233">IF(INDEX(LatestMeasureDefSheet!$Q$2:$Q$6759,MATCH(E233,LatestMeasureDefSheet!$C$2:$C$6759,0),)="",INDEX(LatestMeasureDefSheet!$G$2:$G$6759,MATCH(E233,LatestMeasureDefSheet!$C$2:$C$6759,0),),INDEX(LatestMeasureDefSheet!$Q$2:$Q$6759,MATCH(E233,LatestMeasureDefSheet!$C$2:$C$6759,0),))</f>
        <v>MBH</v>
      </c>
      <c r="O233" s="11" cm="1">
        <f t="array" ref="O233">INDEX(LatestMeasureDefSheet!$R$2:$R$6759,MATCH(E233,LatestMeasureDefSheet!$C$2:$C$6759,0),)</f>
        <v>0</v>
      </c>
      <c r="P233" s="11" cm="1">
        <f t="array" ref="P233">INDEX(LatestMeasureDefSheet!$S$2:$S$6759,MATCH(E233,LatestMeasureDefSheet!$C$2:$C$6759,0),)</f>
        <v>0</v>
      </c>
      <c r="Q233" s="11" cm="1">
        <f t="array" ref="Q233">INDEX(LatestMeasureDefSheet!$T$2:$T$6759,MATCH(E233,LatestMeasureDefSheet!$C$2:$C$6759,0),)</f>
        <v>0</v>
      </c>
      <c r="R233" s="11" cm="1">
        <f t="array" ref="R233">INDEX(LatestMeasureDefSheet!$U$2:$U$6759,MATCH(E233,LatestMeasureDefSheet!$C$2:$C$6759,0),)</f>
        <v>0</v>
      </c>
      <c r="S233" s="11" cm="1">
        <f t="array" ref="S233">INDEX(LatestMeasureDefSheet!$V$2:$V$6759,MATCH(E233,LatestMeasureDefSheet!$C$2:$C$6759,0),)</f>
        <v>0</v>
      </c>
      <c r="T233" s="11" t="str">
        <f t="shared" si="17"/>
        <v/>
      </c>
      <c r="U233" s="41"/>
      <c r="V233" s="41"/>
      <c r="W233" s="41"/>
      <c r="X233" s="38" t="str">
        <f t="shared" si="18"/>
        <v/>
      </c>
      <c r="Y233" s="38" t="str">
        <f t="shared" si="19"/>
        <v/>
      </c>
      <c r="Z233" s="38" t="str">
        <f t="shared" si="20"/>
        <v/>
      </c>
      <c r="AA233" s="13">
        <f t="shared" si="21"/>
        <v>0</v>
      </c>
      <c r="AB233" s="11"/>
    </row>
    <row r="234" spans="2:28" ht="15.75" x14ac:dyDescent="0.2">
      <c r="B234" s="7" t="s">
        <v>3</v>
      </c>
      <c r="C234" s="5" t="s">
        <v>640</v>
      </c>
      <c r="D234" s="5" t="s">
        <v>702</v>
      </c>
      <c r="E234" s="5" t="s">
        <v>718</v>
      </c>
      <c r="F234" s="16" t="s">
        <v>719</v>
      </c>
      <c r="G234" s="5" t="s">
        <v>720</v>
      </c>
      <c r="H234" s="9" cm="1">
        <f t="array" ref="H234">INDEX(LatestMeasureDefSheet!$AH$2:$AH$6759,MATCH(E234,LatestMeasureDefSheet!$C$2:$C$6759,0),)</f>
        <v>10</v>
      </c>
      <c r="I234" s="10" t="str" cm="1">
        <f t="array" ref="I234">INDEX(LatestMeasureDefSheet!$G$2:$G$6759,MATCH(E234,LatestMeasureDefSheet!$C$2:$C$6759,0),)</f>
        <v>MBH</v>
      </c>
      <c r="J234" s="11" cm="1">
        <f t="array" ref="J234">INDEX(LatestMeasureDefSheet!$H$2:$H$6759,MATCH(E234,LatestMeasureDefSheet!$C$2:$C$6759,0),)</f>
        <v>46.62</v>
      </c>
      <c r="K234" s="11" cm="1">
        <f t="array" ref="K234">INDEX(LatestMeasureDefSheet!$I$2:$I$6759,MATCH(E234,LatestMeasureDefSheet!$C$2:$C$6759,0),)</f>
        <v>5.3E-3</v>
      </c>
      <c r="L234" s="11" cm="1">
        <f t="array" ref="L234">INDEX(LatestMeasureDefSheet!$L$2:$L$6759,MATCH(E234,LatestMeasureDefSheet!$C$2:$C$6759,0),)</f>
        <v>0</v>
      </c>
      <c r="M234" s="11" cm="1">
        <f t="array" ref="M234">INDEX(LatestMeasureDefSheet!$AJ$2:$AJ$6759,MATCH(E234,LatestMeasureDefSheet!$C$2:$C$6759,0),)</f>
        <v>15</v>
      </c>
      <c r="N234" s="12" t="str" cm="1">
        <f t="array" ref="N234">IF(INDEX(LatestMeasureDefSheet!$Q$2:$Q$6759,MATCH(E234,LatestMeasureDefSheet!$C$2:$C$6759,0),)="",INDEX(LatestMeasureDefSheet!$G$2:$G$6759,MATCH(E234,LatestMeasureDefSheet!$C$2:$C$6759,0),),INDEX(LatestMeasureDefSheet!$Q$2:$Q$6759,MATCH(E234,LatestMeasureDefSheet!$C$2:$C$6759,0),))</f>
        <v>MBH</v>
      </c>
      <c r="O234" s="11" cm="1">
        <f t="array" ref="O234">INDEX(LatestMeasureDefSheet!$R$2:$R$6759,MATCH(E234,LatestMeasureDefSheet!$C$2:$C$6759,0),)</f>
        <v>0</v>
      </c>
      <c r="P234" s="11" cm="1">
        <f t="array" ref="P234">INDEX(LatestMeasureDefSheet!$S$2:$S$6759,MATCH(E234,LatestMeasureDefSheet!$C$2:$C$6759,0),)</f>
        <v>0</v>
      </c>
      <c r="Q234" s="11" cm="1">
        <f t="array" ref="Q234">INDEX(LatestMeasureDefSheet!$T$2:$T$6759,MATCH(E234,LatestMeasureDefSheet!$C$2:$C$6759,0),)</f>
        <v>0</v>
      </c>
      <c r="R234" s="11" cm="1">
        <f t="array" ref="R234">INDEX(LatestMeasureDefSheet!$U$2:$U$6759,MATCH(E234,LatestMeasureDefSheet!$C$2:$C$6759,0),)</f>
        <v>0</v>
      </c>
      <c r="S234" s="11" cm="1">
        <f t="array" ref="S234">INDEX(LatestMeasureDefSheet!$V$2:$V$6759,MATCH(E234,LatestMeasureDefSheet!$C$2:$C$6759,0),)</f>
        <v>0</v>
      </c>
      <c r="T234" s="11" t="str">
        <f t="shared" si="17"/>
        <v/>
      </c>
      <c r="U234" s="41"/>
      <c r="V234" s="41"/>
      <c r="W234" s="41"/>
      <c r="X234" s="38" t="str">
        <f t="shared" si="18"/>
        <v/>
      </c>
      <c r="Y234" s="38" t="str">
        <f t="shared" si="19"/>
        <v/>
      </c>
      <c r="Z234" s="38" t="str">
        <f t="shared" si="20"/>
        <v/>
      </c>
      <c r="AA234" s="13">
        <f t="shared" si="21"/>
        <v>0</v>
      </c>
      <c r="AB234" s="11"/>
    </row>
    <row r="235" spans="2:28" ht="15.75" x14ac:dyDescent="0.2">
      <c r="B235" s="7" t="s">
        <v>3</v>
      </c>
      <c r="C235" s="5" t="s">
        <v>640</v>
      </c>
      <c r="D235" s="5" t="s">
        <v>702</v>
      </c>
      <c r="E235" s="5" t="s">
        <v>721</v>
      </c>
      <c r="F235" s="16" t="s">
        <v>722</v>
      </c>
      <c r="G235" s="5" t="s">
        <v>723</v>
      </c>
      <c r="H235" s="9" cm="1">
        <f t="array" ref="H235">INDEX(LatestMeasureDefSheet!$AH$2:$AH$6759,MATCH(E235,LatestMeasureDefSheet!$C$2:$C$6759,0),)</f>
        <v>20</v>
      </c>
      <c r="I235" s="10" t="str" cm="1">
        <f t="array" ref="I235">INDEX(LatestMeasureDefSheet!$G$2:$G$6759,MATCH(E235,LatestMeasureDefSheet!$C$2:$C$6759,0),)</f>
        <v>MBH</v>
      </c>
      <c r="J235" s="11" cm="1">
        <f t="array" ref="J235">INDEX(LatestMeasureDefSheet!$H$2:$H$6759,MATCH(E235,LatestMeasureDefSheet!$C$2:$C$6759,0),)</f>
        <v>115.8</v>
      </c>
      <c r="K235" s="11" cm="1">
        <f t="array" ref="K235">INDEX(LatestMeasureDefSheet!$I$2:$I$6759,MATCH(E235,LatestMeasureDefSheet!$C$2:$C$6759,0),)</f>
        <v>1.03E-2</v>
      </c>
      <c r="L235" s="11" cm="1">
        <f t="array" ref="L235">INDEX(LatestMeasureDefSheet!$L$2:$L$6759,MATCH(E235,LatestMeasureDefSheet!$C$2:$C$6759,0),)</f>
        <v>0</v>
      </c>
      <c r="M235" s="11" cm="1">
        <f t="array" ref="M235">INDEX(LatestMeasureDefSheet!$AJ$2:$AJ$6759,MATCH(E235,LatestMeasureDefSheet!$C$2:$C$6759,0),)</f>
        <v>15</v>
      </c>
      <c r="N235" s="12" t="str" cm="1">
        <f t="array" ref="N235">IF(INDEX(LatestMeasureDefSheet!$Q$2:$Q$6759,MATCH(E235,LatestMeasureDefSheet!$C$2:$C$6759,0),)="",INDEX(LatestMeasureDefSheet!$G$2:$G$6759,MATCH(E235,LatestMeasureDefSheet!$C$2:$C$6759,0),),INDEX(LatestMeasureDefSheet!$Q$2:$Q$6759,MATCH(E235,LatestMeasureDefSheet!$C$2:$C$6759,0),))</f>
        <v>MBH</v>
      </c>
      <c r="O235" s="11" cm="1">
        <f t="array" ref="O235">INDEX(LatestMeasureDefSheet!$R$2:$R$6759,MATCH(E235,LatestMeasureDefSheet!$C$2:$C$6759,0),)</f>
        <v>0</v>
      </c>
      <c r="P235" s="11" cm="1">
        <f t="array" ref="P235">INDEX(LatestMeasureDefSheet!$S$2:$S$6759,MATCH(E235,LatestMeasureDefSheet!$C$2:$C$6759,0),)</f>
        <v>0</v>
      </c>
      <c r="Q235" s="11" cm="1">
        <f t="array" ref="Q235">INDEX(LatestMeasureDefSheet!$T$2:$T$6759,MATCH(E235,LatestMeasureDefSheet!$C$2:$C$6759,0),)</f>
        <v>0</v>
      </c>
      <c r="R235" s="11" cm="1">
        <f t="array" ref="R235">INDEX(LatestMeasureDefSheet!$U$2:$U$6759,MATCH(E235,LatestMeasureDefSheet!$C$2:$C$6759,0),)</f>
        <v>0</v>
      </c>
      <c r="S235" s="11" cm="1">
        <f t="array" ref="S235">INDEX(LatestMeasureDefSheet!$V$2:$V$6759,MATCH(E235,LatestMeasureDefSheet!$C$2:$C$6759,0),)</f>
        <v>0</v>
      </c>
      <c r="T235" s="11" t="str">
        <f t="shared" si="17"/>
        <v/>
      </c>
      <c r="U235" s="41"/>
      <c r="V235" s="41"/>
      <c r="W235" s="41"/>
      <c r="X235" s="38" t="str">
        <f t="shared" si="18"/>
        <v/>
      </c>
      <c r="Y235" s="38" t="str">
        <f t="shared" si="19"/>
        <v/>
      </c>
      <c r="Z235" s="38" t="str">
        <f t="shared" si="20"/>
        <v/>
      </c>
      <c r="AA235" s="13">
        <f t="shared" si="21"/>
        <v>0</v>
      </c>
      <c r="AB235" s="11"/>
    </row>
    <row r="236" spans="2:28" ht="15.75" x14ac:dyDescent="0.2">
      <c r="B236" s="7" t="s">
        <v>3</v>
      </c>
      <c r="C236" s="5" t="s">
        <v>640</v>
      </c>
      <c r="D236" s="5" t="s">
        <v>702</v>
      </c>
      <c r="E236" s="5" t="s">
        <v>724</v>
      </c>
      <c r="F236" s="16" t="s">
        <v>725</v>
      </c>
      <c r="G236" s="5" t="s">
        <v>726</v>
      </c>
      <c r="H236" s="9" cm="1">
        <f t="array" ref="H236">INDEX(LatestMeasureDefSheet!$AH$2:$AH$6759,MATCH(E236,LatestMeasureDefSheet!$C$2:$C$6759,0),)</f>
        <v>20</v>
      </c>
      <c r="I236" s="10" t="str" cm="1">
        <f t="array" ref="I236">INDEX(LatestMeasureDefSheet!$G$2:$G$6759,MATCH(E236,LatestMeasureDefSheet!$C$2:$C$6759,0),)</f>
        <v>MBH</v>
      </c>
      <c r="J236" s="11" cm="1">
        <f t="array" ref="J236">INDEX(LatestMeasureDefSheet!$H$2:$H$6759,MATCH(E236,LatestMeasureDefSheet!$C$2:$C$6759,0),)</f>
        <v>91.55</v>
      </c>
      <c r="K236" s="11" cm="1">
        <f t="array" ref="K236">INDEX(LatestMeasureDefSheet!$I$2:$I$6759,MATCH(E236,LatestMeasureDefSheet!$C$2:$C$6759,0),)</f>
        <v>1.32E-2</v>
      </c>
      <c r="L236" s="11" cm="1">
        <f t="array" ref="L236">INDEX(LatestMeasureDefSheet!$L$2:$L$6759,MATCH(E236,LatestMeasureDefSheet!$C$2:$C$6759,0),)</f>
        <v>0</v>
      </c>
      <c r="M236" s="11" cm="1">
        <f t="array" ref="M236">INDEX(LatestMeasureDefSheet!$AJ$2:$AJ$6759,MATCH(E236,LatestMeasureDefSheet!$C$2:$C$6759,0),)</f>
        <v>15</v>
      </c>
      <c r="N236" s="12" t="str" cm="1">
        <f t="array" ref="N236">IF(INDEX(LatestMeasureDefSheet!$Q$2:$Q$6759,MATCH(E236,LatestMeasureDefSheet!$C$2:$C$6759,0),)="",INDEX(LatestMeasureDefSheet!$G$2:$G$6759,MATCH(E236,LatestMeasureDefSheet!$C$2:$C$6759,0),),INDEX(LatestMeasureDefSheet!$Q$2:$Q$6759,MATCH(E236,LatestMeasureDefSheet!$C$2:$C$6759,0),))</f>
        <v>MBH</v>
      </c>
      <c r="O236" s="11" cm="1">
        <f t="array" ref="O236">INDEX(LatestMeasureDefSheet!$R$2:$R$6759,MATCH(E236,LatestMeasureDefSheet!$C$2:$C$6759,0),)</f>
        <v>0</v>
      </c>
      <c r="P236" s="11" cm="1">
        <f t="array" ref="P236">INDEX(LatestMeasureDefSheet!$S$2:$S$6759,MATCH(E236,LatestMeasureDefSheet!$C$2:$C$6759,0),)</f>
        <v>0</v>
      </c>
      <c r="Q236" s="11" cm="1">
        <f t="array" ref="Q236">INDEX(LatestMeasureDefSheet!$T$2:$T$6759,MATCH(E236,LatestMeasureDefSheet!$C$2:$C$6759,0),)</f>
        <v>0</v>
      </c>
      <c r="R236" s="11" cm="1">
        <f t="array" ref="R236">INDEX(LatestMeasureDefSheet!$U$2:$U$6759,MATCH(E236,LatestMeasureDefSheet!$C$2:$C$6759,0),)</f>
        <v>0</v>
      </c>
      <c r="S236" s="11" cm="1">
        <f t="array" ref="S236">INDEX(LatestMeasureDefSheet!$V$2:$V$6759,MATCH(E236,LatestMeasureDefSheet!$C$2:$C$6759,0),)</f>
        <v>0</v>
      </c>
      <c r="T236" s="11" t="str">
        <f t="shared" si="17"/>
        <v/>
      </c>
      <c r="U236" s="41"/>
      <c r="V236" s="41"/>
      <c r="W236" s="41"/>
      <c r="X236" s="38" t="str">
        <f t="shared" si="18"/>
        <v/>
      </c>
      <c r="Y236" s="38" t="str">
        <f t="shared" si="19"/>
        <v/>
      </c>
      <c r="Z236" s="38" t="str">
        <f t="shared" si="20"/>
        <v/>
      </c>
      <c r="AA236" s="13">
        <f t="shared" si="21"/>
        <v>0</v>
      </c>
      <c r="AB236" s="11"/>
    </row>
    <row r="237" spans="2:28" ht="15.75" x14ac:dyDescent="0.2">
      <c r="B237" s="7" t="s">
        <v>3</v>
      </c>
      <c r="C237" s="5" t="s">
        <v>640</v>
      </c>
      <c r="D237" s="5" t="s">
        <v>702</v>
      </c>
      <c r="E237" s="5" t="s">
        <v>727</v>
      </c>
      <c r="F237" s="16" t="s">
        <v>728</v>
      </c>
      <c r="G237" s="5" t="s">
        <v>729</v>
      </c>
      <c r="H237" s="9" cm="1">
        <f t="array" ref="H237">INDEX(LatestMeasureDefSheet!$AH$2:$AH$6759,MATCH(E237,LatestMeasureDefSheet!$C$2:$C$6759,0),)</f>
        <v>20</v>
      </c>
      <c r="I237" s="10" t="str" cm="1">
        <f t="array" ref="I237">INDEX(LatestMeasureDefSheet!$G$2:$G$6759,MATCH(E237,LatestMeasureDefSheet!$C$2:$C$6759,0),)</f>
        <v>MBH</v>
      </c>
      <c r="J237" s="11" cm="1">
        <f t="array" ref="J237">INDEX(LatestMeasureDefSheet!$H$2:$H$6759,MATCH(E237,LatestMeasureDefSheet!$C$2:$C$6759,0),)</f>
        <v>122.6</v>
      </c>
      <c r="K237" s="11" cm="1">
        <f t="array" ref="K237">INDEX(LatestMeasureDefSheet!$I$2:$I$6759,MATCH(E237,LatestMeasureDefSheet!$C$2:$C$6759,0),)</f>
        <v>9.7999999999999997E-3</v>
      </c>
      <c r="L237" s="11" cm="1">
        <f t="array" ref="L237">INDEX(LatestMeasureDefSheet!$L$2:$L$6759,MATCH(E237,LatestMeasureDefSheet!$C$2:$C$6759,0),)</f>
        <v>0</v>
      </c>
      <c r="M237" s="11" cm="1">
        <f t="array" ref="M237">INDEX(LatestMeasureDefSheet!$AJ$2:$AJ$6759,MATCH(E237,LatestMeasureDefSheet!$C$2:$C$6759,0),)</f>
        <v>15</v>
      </c>
      <c r="N237" s="12" t="str" cm="1">
        <f t="array" ref="N237">IF(INDEX(LatestMeasureDefSheet!$Q$2:$Q$6759,MATCH(E237,LatestMeasureDefSheet!$C$2:$C$6759,0),)="",INDEX(LatestMeasureDefSheet!$G$2:$G$6759,MATCH(E237,LatestMeasureDefSheet!$C$2:$C$6759,0),),INDEX(LatestMeasureDefSheet!$Q$2:$Q$6759,MATCH(E237,LatestMeasureDefSheet!$C$2:$C$6759,0),))</f>
        <v>MBH</v>
      </c>
      <c r="O237" s="11" cm="1">
        <f t="array" ref="O237">INDEX(LatestMeasureDefSheet!$R$2:$R$6759,MATCH(E237,LatestMeasureDefSheet!$C$2:$C$6759,0),)</f>
        <v>0</v>
      </c>
      <c r="P237" s="11" cm="1">
        <f t="array" ref="P237">INDEX(LatestMeasureDefSheet!$S$2:$S$6759,MATCH(E237,LatestMeasureDefSheet!$C$2:$C$6759,0),)</f>
        <v>0</v>
      </c>
      <c r="Q237" s="11" cm="1">
        <f t="array" ref="Q237">INDEX(LatestMeasureDefSheet!$T$2:$T$6759,MATCH(E237,LatestMeasureDefSheet!$C$2:$C$6759,0),)</f>
        <v>0</v>
      </c>
      <c r="R237" s="11" cm="1">
        <f t="array" ref="R237">INDEX(LatestMeasureDefSheet!$U$2:$U$6759,MATCH(E237,LatestMeasureDefSheet!$C$2:$C$6759,0),)</f>
        <v>0</v>
      </c>
      <c r="S237" s="11" cm="1">
        <f t="array" ref="S237">INDEX(LatestMeasureDefSheet!$V$2:$V$6759,MATCH(E237,LatestMeasureDefSheet!$C$2:$C$6759,0),)</f>
        <v>0</v>
      </c>
      <c r="T237" s="11" t="str">
        <f t="shared" si="17"/>
        <v/>
      </c>
      <c r="U237" s="41"/>
      <c r="V237" s="41"/>
      <c r="W237" s="41"/>
      <c r="X237" s="38" t="str">
        <f t="shared" si="18"/>
        <v/>
      </c>
      <c r="Y237" s="38" t="str">
        <f t="shared" si="19"/>
        <v/>
      </c>
      <c r="Z237" s="38" t="str">
        <f t="shared" si="20"/>
        <v/>
      </c>
      <c r="AA237" s="13">
        <f t="shared" si="21"/>
        <v>0</v>
      </c>
      <c r="AB237" s="11"/>
    </row>
    <row r="238" spans="2:28" ht="15.75" x14ac:dyDescent="0.2">
      <c r="B238" s="7" t="s">
        <v>3</v>
      </c>
      <c r="C238" s="5" t="s">
        <v>640</v>
      </c>
      <c r="D238" s="5" t="s">
        <v>702</v>
      </c>
      <c r="E238" s="5" t="s">
        <v>730</v>
      </c>
      <c r="F238" s="16" t="s">
        <v>731</v>
      </c>
      <c r="G238" s="5" t="s">
        <v>732</v>
      </c>
      <c r="H238" s="9" cm="1">
        <f t="array" ref="H238">INDEX(LatestMeasureDefSheet!$AH$2:$AH$6759,MATCH(E238,LatestMeasureDefSheet!$C$2:$C$6759,0),)</f>
        <v>20</v>
      </c>
      <c r="I238" s="10" t="str" cm="1">
        <f t="array" ref="I238">INDEX(LatestMeasureDefSheet!$G$2:$G$6759,MATCH(E238,LatestMeasureDefSheet!$C$2:$C$6759,0),)</f>
        <v>MBH</v>
      </c>
      <c r="J238" s="11" cm="1">
        <f t="array" ref="J238">INDEX(LatestMeasureDefSheet!$H$2:$H$6759,MATCH(E238,LatestMeasureDefSheet!$C$2:$C$6759,0),)</f>
        <v>100.7</v>
      </c>
      <c r="K238" s="11" cm="1">
        <f t="array" ref="K238">INDEX(LatestMeasureDefSheet!$I$2:$I$6759,MATCH(E238,LatestMeasureDefSheet!$C$2:$C$6759,0),)</f>
        <v>1.4E-2</v>
      </c>
      <c r="L238" s="11" cm="1">
        <f t="array" ref="L238">INDEX(LatestMeasureDefSheet!$L$2:$L$6759,MATCH(E238,LatestMeasureDefSheet!$C$2:$C$6759,0),)</f>
        <v>0</v>
      </c>
      <c r="M238" s="11" cm="1">
        <f t="array" ref="M238">INDEX(LatestMeasureDefSheet!$AJ$2:$AJ$6759,MATCH(E238,LatestMeasureDefSheet!$C$2:$C$6759,0),)</f>
        <v>15</v>
      </c>
      <c r="N238" s="12" t="str" cm="1">
        <f t="array" ref="N238">IF(INDEX(LatestMeasureDefSheet!$Q$2:$Q$6759,MATCH(E238,LatestMeasureDefSheet!$C$2:$C$6759,0),)="",INDEX(LatestMeasureDefSheet!$G$2:$G$6759,MATCH(E238,LatestMeasureDefSheet!$C$2:$C$6759,0),),INDEX(LatestMeasureDefSheet!$Q$2:$Q$6759,MATCH(E238,LatestMeasureDefSheet!$C$2:$C$6759,0),))</f>
        <v>MBH</v>
      </c>
      <c r="O238" s="11" cm="1">
        <f t="array" ref="O238">INDEX(LatestMeasureDefSheet!$R$2:$R$6759,MATCH(E238,LatestMeasureDefSheet!$C$2:$C$6759,0),)</f>
        <v>0</v>
      </c>
      <c r="P238" s="11" cm="1">
        <f t="array" ref="P238">INDEX(LatestMeasureDefSheet!$S$2:$S$6759,MATCH(E238,LatestMeasureDefSheet!$C$2:$C$6759,0),)</f>
        <v>0</v>
      </c>
      <c r="Q238" s="11" cm="1">
        <f t="array" ref="Q238">INDEX(LatestMeasureDefSheet!$T$2:$T$6759,MATCH(E238,LatestMeasureDefSheet!$C$2:$C$6759,0),)</f>
        <v>0</v>
      </c>
      <c r="R238" s="11" cm="1">
        <f t="array" ref="R238">INDEX(LatestMeasureDefSheet!$U$2:$U$6759,MATCH(E238,LatestMeasureDefSheet!$C$2:$C$6759,0),)</f>
        <v>0</v>
      </c>
      <c r="S238" s="11" cm="1">
        <f t="array" ref="S238">INDEX(LatestMeasureDefSheet!$V$2:$V$6759,MATCH(E238,LatestMeasureDefSheet!$C$2:$C$6759,0),)</f>
        <v>0</v>
      </c>
      <c r="T238" s="11" t="str">
        <f t="shared" si="17"/>
        <v/>
      </c>
      <c r="U238" s="41"/>
      <c r="V238" s="41"/>
      <c r="W238" s="41"/>
      <c r="X238" s="38" t="str">
        <f t="shared" si="18"/>
        <v/>
      </c>
      <c r="Y238" s="38" t="str">
        <f t="shared" si="19"/>
        <v/>
      </c>
      <c r="Z238" s="38" t="str">
        <f t="shared" si="20"/>
        <v/>
      </c>
      <c r="AA238" s="13">
        <f t="shared" si="21"/>
        <v>0</v>
      </c>
      <c r="AB238" s="11"/>
    </row>
    <row r="239" spans="2:28" ht="15.75" x14ac:dyDescent="0.2">
      <c r="B239" s="7" t="s">
        <v>3</v>
      </c>
      <c r="C239" s="5" t="s">
        <v>640</v>
      </c>
      <c r="D239" s="5" t="s">
        <v>702</v>
      </c>
      <c r="E239" s="5" t="s">
        <v>733</v>
      </c>
      <c r="F239" s="16" t="s">
        <v>734</v>
      </c>
      <c r="G239" s="5" t="s">
        <v>735</v>
      </c>
      <c r="H239" s="9" cm="1">
        <f t="array" ref="H239">INDEX(LatestMeasureDefSheet!$AH$2:$AH$6759,MATCH(E239,LatestMeasureDefSheet!$C$2:$C$6759,0),)</f>
        <v>20</v>
      </c>
      <c r="I239" s="10" t="str" cm="1">
        <f t="array" ref="I239">INDEX(LatestMeasureDefSheet!$G$2:$G$6759,MATCH(E239,LatestMeasureDefSheet!$C$2:$C$6759,0),)</f>
        <v>MBH</v>
      </c>
      <c r="J239" s="11" cm="1">
        <f t="array" ref="J239">INDEX(LatestMeasureDefSheet!$H$2:$H$6759,MATCH(E239,LatestMeasureDefSheet!$C$2:$C$6759,0),)</f>
        <v>101.6</v>
      </c>
      <c r="K239" s="11" cm="1">
        <f t="array" ref="K239">INDEX(LatestMeasureDefSheet!$I$2:$I$6759,MATCH(E239,LatestMeasureDefSheet!$C$2:$C$6759,0),)</f>
        <v>0.105</v>
      </c>
      <c r="L239" s="11" cm="1">
        <f t="array" ref="L239">INDEX(LatestMeasureDefSheet!$L$2:$L$6759,MATCH(E239,LatestMeasureDefSheet!$C$2:$C$6759,0),)</f>
        <v>0</v>
      </c>
      <c r="M239" s="11" cm="1">
        <f t="array" ref="M239">INDEX(LatestMeasureDefSheet!$AJ$2:$AJ$6759,MATCH(E239,LatestMeasureDefSheet!$C$2:$C$6759,0),)</f>
        <v>15</v>
      </c>
      <c r="N239" s="12" t="str" cm="1">
        <f t="array" ref="N239">IF(INDEX(LatestMeasureDefSheet!$Q$2:$Q$6759,MATCH(E239,LatestMeasureDefSheet!$C$2:$C$6759,0),)="",INDEX(LatestMeasureDefSheet!$G$2:$G$6759,MATCH(E239,LatestMeasureDefSheet!$C$2:$C$6759,0),),INDEX(LatestMeasureDefSheet!$Q$2:$Q$6759,MATCH(E239,LatestMeasureDefSheet!$C$2:$C$6759,0),))</f>
        <v>MBH</v>
      </c>
      <c r="O239" s="11" cm="1">
        <f t="array" ref="O239">INDEX(LatestMeasureDefSheet!$R$2:$R$6759,MATCH(E239,LatestMeasureDefSheet!$C$2:$C$6759,0),)</f>
        <v>0</v>
      </c>
      <c r="P239" s="11" cm="1">
        <f t="array" ref="P239">INDEX(LatestMeasureDefSheet!$S$2:$S$6759,MATCH(E239,LatestMeasureDefSheet!$C$2:$C$6759,0),)</f>
        <v>0</v>
      </c>
      <c r="Q239" s="11" cm="1">
        <f t="array" ref="Q239">INDEX(LatestMeasureDefSheet!$T$2:$T$6759,MATCH(E239,LatestMeasureDefSheet!$C$2:$C$6759,0),)</f>
        <v>0</v>
      </c>
      <c r="R239" s="11" cm="1">
        <f t="array" ref="R239">INDEX(LatestMeasureDefSheet!$U$2:$U$6759,MATCH(E239,LatestMeasureDefSheet!$C$2:$C$6759,0),)</f>
        <v>0</v>
      </c>
      <c r="S239" s="11" cm="1">
        <f t="array" ref="S239">INDEX(LatestMeasureDefSheet!$V$2:$V$6759,MATCH(E239,LatestMeasureDefSheet!$C$2:$C$6759,0),)</f>
        <v>0</v>
      </c>
      <c r="T239" s="11" t="str">
        <f t="shared" si="17"/>
        <v/>
      </c>
      <c r="U239" s="41"/>
      <c r="V239" s="41"/>
      <c r="W239" s="41"/>
      <c r="X239" s="38" t="str">
        <f t="shared" si="18"/>
        <v/>
      </c>
      <c r="Y239" s="38" t="str">
        <f t="shared" si="19"/>
        <v/>
      </c>
      <c r="Z239" s="38" t="str">
        <f t="shared" si="20"/>
        <v/>
      </c>
      <c r="AA239" s="13">
        <f t="shared" si="21"/>
        <v>0</v>
      </c>
      <c r="AB239" s="11"/>
    </row>
    <row r="240" spans="2:28" ht="15.75" x14ac:dyDescent="0.2">
      <c r="B240" s="7" t="s">
        <v>3</v>
      </c>
      <c r="C240" s="5" t="s">
        <v>640</v>
      </c>
      <c r="D240" s="5" t="s">
        <v>702</v>
      </c>
      <c r="E240" s="5" t="s">
        <v>736</v>
      </c>
      <c r="F240" s="16" t="s">
        <v>737</v>
      </c>
      <c r="G240" s="5" t="s">
        <v>738</v>
      </c>
      <c r="H240" s="9" cm="1">
        <f t="array" ref="H240">INDEX(LatestMeasureDefSheet!$AH$2:$AH$6759,MATCH(E240,LatestMeasureDefSheet!$C$2:$C$6759,0),)</f>
        <v>20</v>
      </c>
      <c r="I240" s="10" t="str" cm="1">
        <f t="array" ref="I240">INDEX(LatestMeasureDefSheet!$G$2:$G$6759,MATCH(E240,LatestMeasureDefSheet!$C$2:$C$6759,0),)</f>
        <v>MBH</v>
      </c>
      <c r="J240" s="11" cm="1">
        <f t="array" ref="J240">INDEX(LatestMeasureDefSheet!$H$2:$H$6759,MATCH(E240,LatestMeasureDefSheet!$C$2:$C$6759,0),)</f>
        <v>85.79</v>
      </c>
      <c r="K240" s="11" cm="1">
        <f t="array" ref="K240">INDEX(LatestMeasureDefSheet!$I$2:$I$6759,MATCH(E240,LatestMeasureDefSheet!$C$2:$C$6759,0),)</f>
        <v>1.1599999999999999E-2</v>
      </c>
      <c r="L240" s="11" cm="1">
        <f t="array" ref="L240">INDEX(LatestMeasureDefSheet!$L$2:$L$6759,MATCH(E240,LatestMeasureDefSheet!$C$2:$C$6759,0),)</f>
        <v>0</v>
      </c>
      <c r="M240" s="11" cm="1">
        <f t="array" ref="M240">INDEX(LatestMeasureDefSheet!$AJ$2:$AJ$6759,MATCH(E240,LatestMeasureDefSheet!$C$2:$C$6759,0),)</f>
        <v>15</v>
      </c>
      <c r="N240" s="12" t="str" cm="1">
        <f t="array" ref="N240">IF(INDEX(LatestMeasureDefSheet!$Q$2:$Q$6759,MATCH(E240,LatestMeasureDefSheet!$C$2:$C$6759,0),)="",INDEX(LatestMeasureDefSheet!$G$2:$G$6759,MATCH(E240,LatestMeasureDefSheet!$C$2:$C$6759,0),),INDEX(LatestMeasureDefSheet!$Q$2:$Q$6759,MATCH(E240,LatestMeasureDefSheet!$C$2:$C$6759,0),))</f>
        <v>MBH</v>
      </c>
      <c r="O240" s="11" cm="1">
        <f t="array" ref="O240">INDEX(LatestMeasureDefSheet!$R$2:$R$6759,MATCH(E240,LatestMeasureDefSheet!$C$2:$C$6759,0),)</f>
        <v>0</v>
      </c>
      <c r="P240" s="11" cm="1">
        <f t="array" ref="P240">INDEX(LatestMeasureDefSheet!$S$2:$S$6759,MATCH(E240,LatestMeasureDefSheet!$C$2:$C$6759,0),)</f>
        <v>0</v>
      </c>
      <c r="Q240" s="11" cm="1">
        <f t="array" ref="Q240">INDEX(LatestMeasureDefSheet!$T$2:$T$6759,MATCH(E240,LatestMeasureDefSheet!$C$2:$C$6759,0),)</f>
        <v>0</v>
      </c>
      <c r="R240" s="11" cm="1">
        <f t="array" ref="R240">INDEX(LatestMeasureDefSheet!$U$2:$U$6759,MATCH(E240,LatestMeasureDefSheet!$C$2:$C$6759,0),)</f>
        <v>0</v>
      </c>
      <c r="S240" s="11" cm="1">
        <f t="array" ref="S240">INDEX(LatestMeasureDefSheet!$V$2:$V$6759,MATCH(E240,LatestMeasureDefSheet!$C$2:$C$6759,0),)</f>
        <v>0</v>
      </c>
      <c r="T240" s="11" t="str">
        <f t="shared" si="17"/>
        <v/>
      </c>
      <c r="U240" s="41"/>
      <c r="V240" s="41"/>
      <c r="W240" s="41"/>
      <c r="X240" s="38" t="str">
        <f t="shared" si="18"/>
        <v/>
      </c>
      <c r="Y240" s="38" t="str">
        <f t="shared" si="19"/>
        <v/>
      </c>
      <c r="Z240" s="38" t="str">
        <f t="shared" si="20"/>
        <v/>
      </c>
      <c r="AA240" s="13">
        <f t="shared" si="21"/>
        <v>0</v>
      </c>
      <c r="AB240" s="11"/>
    </row>
    <row r="241" spans="2:28" ht="15.75" x14ac:dyDescent="0.2">
      <c r="B241" s="7" t="s">
        <v>3</v>
      </c>
      <c r="C241" s="5" t="s">
        <v>640</v>
      </c>
      <c r="D241" s="5" t="s">
        <v>739</v>
      </c>
      <c r="E241" s="5" t="s">
        <v>740</v>
      </c>
      <c r="F241" s="16" t="s">
        <v>741</v>
      </c>
      <c r="G241" s="5" t="s">
        <v>742</v>
      </c>
      <c r="H241" s="9" cm="1">
        <f t="array" ref="H241">INDEX(LatestMeasureDefSheet!$AH$2:$AH$6759,MATCH(E241,LatestMeasureDefSheet!$C$2:$C$6759,0),)</f>
        <v>50</v>
      </c>
      <c r="I241" s="10" t="str" cm="1">
        <f t="array" ref="I241">INDEX(LatestMeasureDefSheet!$G$2:$G$6759,MATCH(E241,LatestMeasureDefSheet!$C$2:$C$6759,0),)</f>
        <v>Units</v>
      </c>
      <c r="J241" s="11" cm="1">
        <f t="array" ref="J241">INDEX(LatestMeasureDefSheet!$H$2:$H$6759,MATCH(E241,LatestMeasureDefSheet!$C$2:$C$6759,0),)</f>
        <v>0</v>
      </c>
      <c r="K241" s="11" cm="1">
        <f t="array" ref="K241">INDEX(LatestMeasureDefSheet!$I$2:$I$6759,MATCH(E241,LatestMeasureDefSheet!$C$2:$C$6759,0),)</f>
        <v>0</v>
      </c>
      <c r="L241" s="11" cm="1">
        <f t="array" ref="L241">INDEX(LatestMeasureDefSheet!$L$2:$L$6759,MATCH(E241,LatestMeasureDefSheet!$C$2:$C$6759,0),)</f>
        <v>0</v>
      </c>
      <c r="M241" s="11" cm="1">
        <f t="array" ref="M241">INDEX(LatestMeasureDefSheet!$AJ$2:$AJ$6759,MATCH(E241,LatestMeasureDefSheet!$C$2:$C$6759,0),)</f>
        <v>15</v>
      </c>
      <c r="N241" s="12" t="str" cm="1">
        <f t="array" ref="N241">IF(INDEX(LatestMeasureDefSheet!$Q$2:$Q$6759,MATCH(E241,LatestMeasureDefSheet!$C$2:$C$6759,0),)="",INDEX(LatestMeasureDefSheet!$G$2:$G$6759,MATCH(E241,LatestMeasureDefSheet!$C$2:$C$6759,0),),INDEX(LatestMeasureDefSheet!$Q$2:$Q$6759,MATCH(E241,LatestMeasureDefSheet!$C$2:$C$6759,0),))</f>
        <v>Tons</v>
      </c>
      <c r="O241" s="11" cm="1">
        <f t="array" ref="O241">INDEX(LatestMeasureDefSheet!$R$2:$R$6759,MATCH(E241,LatestMeasureDefSheet!$C$2:$C$6759,0),)</f>
        <v>1E-3</v>
      </c>
      <c r="P241" s="11" cm="1">
        <f t="array" ref="P241">INDEX(LatestMeasureDefSheet!$S$2:$S$6759,MATCH(E241,LatestMeasureDefSheet!$C$2:$C$6759,0),)</f>
        <v>1</v>
      </c>
      <c r="Q241" s="11" cm="1">
        <f t="array" ref="Q241">INDEX(LatestMeasureDefSheet!$T$2:$T$6759,MATCH(E241,LatestMeasureDefSheet!$C$2:$C$6759,0),)</f>
        <v>57.704700000000003</v>
      </c>
      <c r="R241" s="11" cm="1">
        <f t="array" ref="R241">INDEX(LatestMeasureDefSheet!$U$2:$U$6759,MATCH(E241,LatestMeasureDefSheet!$C$2:$C$6759,0),)</f>
        <v>3.7900000000000003E-2</v>
      </c>
      <c r="S241" s="11" cm="1">
        <f t="array" ref="S241">INDEX(LatestMeasureDefSheet!$V$2:$V$6759,MATCH(E241,LatestMeasureDefSheet!$C$2:$C$6759,0),)</f>
        <v>0</v>
      </c>
      <c r="T241" s="11" t="str">
        <f t="shared" si="17"/>
        <v>Performance Measure</v>
      </c>
      <c r="U241" s="41"/>
      <c r="V241" s="41"/>
      <c r="W241" s="41"/>
      <c r="X241" s="38" t="str">
        <f t="shared" si="18"/>
        <v/>
      </c>
      <c r="Y241" s="38" t="str">
        <f t="shared" si="19"/>
        <v/>
      </c>
      <c r="Z241" s="38" t="str">
        <f t="shared" si="20"/>
        <v/>
      </c>
      <c r="AA241" s="13">
        <f t="shared" si="21"/>
        <v>0</v>
      </c>
      <c r="AB241" s="11"/>
    </row>
    <row r="242" spans="2:28" ht="15.75" x14ac:dyDescent="0.2">
      <c r="B242" s="7" t="s">
        <v>3</v>
      </c>
      <c r="C242" s="5" t="s">
        <v>640</v>
      </c>
      <c r="D242" s="5" t="s">
        <v>739</v>
      </c>
      <c r="E242" s="5" t="s">
        <v>743</v>
      </c>
      <c r="F242" s="16" t="s">
        <v>744</v>
      </c>
      <c r="G242" s="5" t="s">
        <v>745</v>
      </c>
      <c r="H242" s="9" cm="1">
        <f t="array" ref="H242">INDEX(LatestMeasureDefSheet!$AH$2:$AH$6759,MATCH(E242,LatestMeasureDefSheet!$C$2:$C$6759,0),)</f>
        <v>60</v>
      </c>
      <c r="I242" s="10" t="str" cm="1">
        <f t="array" ref="I242">INDEX(LatestMeasureDefSheet!$G$2:$G$6759,MATCH(E242,LatestMeasureDefSheet!$C$2:$C$6759,0),)</f>
        <v>Units</v>
      </c>
      <c r="J242" s="11" cm="1">
        <f t="array" ref="J242">INDEX(LatestMeasureDefSheet!$H$2:$H$6759,MATCH(E242,LatestMeasureDefSheet!$C$2:$C$6759,0),)</f>
        <v>0</v>
      </c>
      <c r="K242" s="11" cm="1">
        <f t="array" ref="K242">INDEX(LatestMeasureDefSheet!$I$2:$I$6759,MATCH(E242,LatestMeasureDefSheet!$C$2:$C$6759,0),)</f>
        <v>0</v>
      </c>
      <c r="L242" s="11" cm="1">
        <f t="array" ref="L242">INDEX(LatestMeasureDefSheet!$L$2:$L$6759,MATCH(E242,LatestMeasureDefSheet!$C$2:$C$6759,0),)</f>
        <v>0</v>
      </c>
      <c r="M242" s="11" cm="1">
        <f t="array" ref="M242">INDEX(LatestMeasureDefSheet!$AJ$2:$AJ$6759,MATCH(E242,LatestMeasureDefSheet!$C$2:$C$6759,0),)</f>
        <v>15</v>
      </c>
      <c r="N242" s="12" t="str" cm="1">
        <f t="array" ref="N242">IF(INDEX(LatestMeasureDefSheet!$Q$2:$Q$6759,MATCH(E242,LatestMeasureDefSheet!$C$2:$C$6759,0),)="",INDEX(LatestMeasureDefSheet!$G$2:$G$6759,MATCH(E242,LatestMeasureDefSheet!$C$2:$C$6759,0),),INDEX(LatestMeasureDefSheet!$Q$2:$Q$6759,MATCH(E242,LatestMeasureDefSheet!$C$2:$C$6759,0),))</f>
        <v>Tons</v>
      </c>
      <c r="O242" s="11" cm="1">
        <f t="array" ref="O242">INDEX(LatestMeasureDefSheet!$R$2:$R$6759,MATCH(E242,LatestMeasureDefSheet!$C$2:$C$6759,0),)</f>
        <v>1E-3</v>
      </c>
      <c r="P242" s="11" cm="1">
        <f t="array" ref="P242">INDEX(LatestMeasureDefSheet!$S$2:$S$6759,MATCH(E242,LatestMeasureDefSheet!$C$2:$C$6759,0),)</f>
        <v>1</v>
      </c>
      <c r="Q242" s="11" cm="1">
        <f t="array" ref="Q242">INDEX(LatestMeasureDefSheet!$T$2:$T$6759,MATCH(E242,LatestMeasureDefSheet!$C$2:$C$6759,0),)</f>
        <v>71.651300000000006</v>
      </c>
      <c r="R242" s="11" cm="1">
        <f t="array" ref="R242">INDEX(LatestMeasureDefSheet!$U$2:$U$6759,MATCH(E242,LatestMeasureDefSheet!$C$2:$C$6759,0),)</f>
        <v>4.8399999999999999E-2</v>
      </c>
      <c r="S242" s="11" cm="1">
        <f t="array" ref="S242">INDEX(LatestMeasureDefSheet!$V$2:$V$6759,MATCH(E242,LatestMeasureDefSheet!$C$2:$C$6759,0),)</f>
        <v>0</v>
      </c>
      <c r="T242" s="11" t="str">
        <f t="shared" si="17"/>
        <v>Performance Measure</v>
      </c>
      <c r="U242" s="41"/>
      <c r="V242" s="41"/>
      <c r="W242" s="41"/>
      <c r="X242" s="38" t="str">
        <f t="shared" si="18"/>
        <v/>
      </c>
      <c r="Y242" s="38" t="str">
        <f t="shared" si="19"/>
        <v/>
      </c>
      <c r="Z242" s="38" t="str">
        <f t="shared" si="20"/>
        <v/>
      </c>
      <c r="AA242" s="13">
        <f t="shared" si="21"/>
        <v>0</v>
      </c>
      <c r="AB242" s="11"/>
    </row>
    <row r="243" spans="2:28" ht="15.75" x14ac:dyDescent="0.2">
      <c r="B243" s="7" t="s">
        <v>3</v>
      </c>
      <c r="C243" s="5" t="s">
        <v>640</v>
      </c>
      <c r="D243" s="5" t="s">
        <v>739</v>
      </c>
      <c r="E243" s="5" t="s">
        <v>746</v>
      </c>
      <c r="F243" s="16" t="s">
        <v>747</v>
      </c>
      <c r="G243" s="5" t="s">
        <v>748</v>
      </c>
      <c r="H243" s="9" cm="1">
        <f t="array" ref="H243">INDEX(LatestMeasureDefSheet!$AH$2:$AH$6759,MATCH(E243,LatestMeasureDefSheet!$C$2:$C$6759,0),)</f>
        <v>70</v>
      </c>
      <c r="I243" s="10" t="str" cm="1">
        <f t="array" ref="I243">INDEX(LatestMeasureDefSheet!$G$2:$G$6759,MATCH(E243,LatestMeasureDefSheet!$C$2:$C$6759,0),)</f>
        <v>Units</v>
      </c>
      <c r="J243" s="11" cm="1">
        <f t="array" ref="J243">INDEX(LatestMeasureDefSheet!$H$2:$H$6759,MATCH(E243,LatestMeasureDefSheet!$C$2:$C$6759,0),)</f>
        <v>0</v>
      </c>
      <c r="K243" s="11" cm="1">
        <f t="array" ref="K243">INDEX(LatestMeasureDefSheet!$I$2:$I$6759,MATCH(E243,LatestMeasureDefSheet!$C$2:$C$6759,0),)</f>
        <v>0</v>
      </c>
      <c r="L243" s="11" cm="1">
        <f t="array" ref="L243">INDEX(LatestMeasureDefSheet!$L$2:$L$6759,MATCH(E243,LatestMeasureDefSheet!$C$2:$C$6759,0),)</f>
        <v>0</v>
      </c>
      <c r="M243" s="11" cm="1">
        <f t="array" ref="M243">INDEX(LatestMeasureDefSheet!$AJ$2:$AJ$6759,MATCH(E243,LatestMeasureDefSheet!$C$2:$C$6759,0),)</f>
        <v>15</v>
      </c>
      <c r="N243" s="12" t="str" cm="1">
        <f t="array" ref="N243">IF(INDEX(LatestMeasureDefSheet!$Q$2:$Q$6759,MATCH(E243,LatestMeasureDefSheet!$C$2:$C$6759,0),)="",INDEX(LatestMeasureDefSheet!$G$2:$G$6759,MATCH(E243,LatestMeasureDefSheet!$C$2:$C$6759,0),),INDEX(LatestMeasureDefSheet!$Q$2:$Q$6759,MATCH(E243,LatestMeasureDefSheet!$C$2:$C$6759,0),))</f>
        <v>Tons</v>
      </c>
      <c r="O243" s="11" cm="1">
        <f t="array" ref="O243">INDEX(LatestMeasureDefSheet!$R$2:$R$6759,MATCH(E243,LatestMeasureDefSheet!$C$2:$C$6759,0),)</f>
        <v>1E-3</v>
      </c>
      <c r="P243" s="11" cm="1">
        <f t="array" ref="P243">INDEX(LatestMeasureDefSheet!$S$2:$S$6759,MATCH(E243,LatestMeasureDefSheet!$C$2:$C$6759,0),)</f>
        <v>1</v>
      </c>
      <c r="Q243" s="11" cm="1">
        <f t="array" ref="Q243">INDEX(LatestMeasureDefSheet!$T$2:$T$6759,MATCH(E243,LatestMeasureDefSheet!$C$2:$C$6759,0),)</f>
        <v>89.183300000000003</v>
      </c>
      <c r="R243" s="11" cm="1">
        <f t="array" ref="R243">INDEX(LatestMeasureDefSheet!$U$2:$U$6759,MATCH(E243,LatestMeasureDefSheet!$C$2:$C$6759,0),)</f>
        <v>5.9799999999999999E-2</v>
      </c>
      <c r="S243" s="11" cm="1">
        <f t="array" ref="S243">INDEX(LatestMeasureDefSheet!$V$2:$V$6759,MATCH(E243,LatestMeasureDefSheet!$C$2:$C$6759,0),)</f>
        <v>0</v>
      </c>
      <c r="T243" s="11" t="str">
        <f t="shared" si="17"/>
        <v>Performance Measure</v>
      </c>
      <c r="U243" s="41"/>
      <c r="V243" s="41"/>
      <c r="W243" s="41"/>
      <c r="X243" s="38" t="str">
        <f t="shared" si="18"/>
        <v/>
      </c>
      <c r="Y243" s="38" t="str">
        <f t="shared" si="19"/>
        <v/>
      </c>
      <c r="Z243" s="38" t="str">
        <f t="shared" si="20"/>
        <v/>
      </c>
      <c r="AA243" s="13">
        <f t="shared" si="21"/>
        <v>0</v>
      </c>
      <c r="AB243" s="11"/>
    </row>
    <row r="244" spans="2:28" ht="15.75" x14ac:dyDescent="0.2">
      <c r="B244" s="7" t="s">
        <v>3</v>
      </c>
      <c r="C244" s="5" t="s">
        <v>640</v>
      </c>
      <c r="D244" s="5" t="s">
        <v>739</v>
      </c>
      <c r="E244" s="5" t="s">
        <v>749</v>
      </c>
      <c r="F244" s="16" t="s">
        <v>750</v>
      </c>
      <c r="G244" s="5" t="s">
        <v>751</v>
      </c>
      <c r="H244" s="9" cm="1">
        <f t="array" ref="H244">INDEX(LatestMeasureDefSheet!$AH$2:$AH$6759,MATCH(E244,LatestMeasureDefSheet!$C$2:$C$6759,0),)</f>
        <v>30</v>
      </c>
      <c r="I244" s="10" t="str" cm="1">
        <f t="array" ref="I244">INDEX(LatestMeasureDefSheet!$G$2:$G$6759,MATCH(E244,LatestMeasureDefSheet!$C$2:$C$6759,0),)</f>
        <v>Units</v>
      </c>
      <c r="J244" s="11" cm="1">
        <f t="array" ref="J244">INDEX(LatestMeasureDefSheet!$H$2:$H$6759,MATCH(E244,LatestMeasureDefSheet!$C$2:$C$6759,0),)</f>
        <v>0</v>
      </c>
      <c r="K244" s="11" cm="1">
        <f t="array" ref="K244">INDEX(LatestMeasureDefSheet!$I$2:$I$6759,MATCH(E244,LatestMeasureDefSheet!$C$2:$C$6759,0),)</f>
        <v>0</v>
      </c>
      <c r="L244" s="11" cm="1">
        <f t="array" ref="L244">INDEX(LatestMeasureDefSheet!$L$2:$L$6759,MATCH(E244,LatestMeasureDefSheet!$C$2:$C$6759,0),)</f>
        <v>0</v>
      </c>
      <c r="M244" s="11" cm="1">
        <f t="array" ref="M244">INDEX(LatestMeasureDefSheet!$AJ$2:$AJ$6759,MATCH(E244,LatestMeasureDefSheet!$C$2:$C$6759,0),)</f>
        <v>15</v>
      </c>
      <c r="N244" s="12" t="str" cm="1">
        <f t="array" ref="N244">IF(INDEX(LatestMeasureDefSheet!$Q$2:$Q$6759,MATCH(E244,LatestMeasureDefSheet!$C$2:$C$6759,0),)="",INDEX(LatestMeasureDefSheet!$G$2:$G$6759,MATCH(E244,LatestMeasureDefSheet!$C$2:$C$6759,0),),INDEX(LatestMeasureDefSheet!$Q$2:$Q$6759,MATCH(E244,LatestMeasureDefSheet!$C$2:$C$6759,0),))</f>
        <v>Tons</v>
      </c>
      <c r="O244" s="11" cm="1">
        <f t="array" ref="O244">INDEX(LatestMeasureDefSheet!$R$2:$R$6759,MATCH(E244,LatestMeasureDefSheet!$C$2:$C$6759,0),)</f>
        <v>1E-3</v>
      </c>
      <c r="P244" s="11" cm="1">
        <f t="array" ref="P244">INDEX(LatestMeasureDefSheet!$S$2:$S$6759,MATCH(E244,LatestMeasureDefSheet!$C$2:$C$6759,0),)</f>
        <v>1</v>
      </c>
      <c r="Q244" s="11" cm="1">
        <f t="array" ref="Q244">INDEX(LatestMeasureDefSheet!$T$2:$T$6759,MATCH(E244,LatestMeasureDefSheet!$C$2:$C$6759,0),)</f>
        <v>388.69450000000001</v>
      </c>
      <c r="R244" s="11" cm="1">
        <f t="array" ref="R244">INDEX(LatestMeasureDefSheet!$U$2:$U$6759,MATCH(E244,LatestMeasureDefSheet!$C$2:$C$6759,0),)</f>
        <v>3.7900000000000003E-2</v>
      </c>
      <c r="S244" s="11" cm="1">
        <f t="array" ref="S244">INDEX(LatestMeasureDefSheet!$V$2:$V$6759,MATCH(E244,LatestMeasureDefSheet!$C$2:$C$6759,0),)</f>
        <v>0</v>
      </c>
      <c r="T244" s="11" t="str">
        <f t="shared" ref="T244:T307" si="22">IF(I244=N244,"","Performance Measure")</f>
        <v>Performance Measure</v>
      </c>
      <c r="U244" s="41"/>
      <c r="V244" s="41"/>
      <c r="W244" s="41"/>
      <c r="X244" s="38" t="str">
        <f t="shared" si="18"/>
        <v/>
      </c>
      <c r="Y244" s="38" t="str">
        <f t="shared" si="19"/>
        <v/>
      </c>
      <c r="Z244" s="38" t="str">
        <f t="shared" si="20"/>
        <v/>
      </c>
      <c r="AA244" s="13">
        <f t="shared" si="21"/>
        <v>0</v>
      </c>
      <c r="AB244" s="11"/>
    </row>
    <row r="245" spans="2:28" ht="15.75" x14ac:dyDescent="0.2">
      <c r="B245" s="7" t="s">
        <v>3</v>
      </c>
      <c r="C245" s="5" t="s">
        <v>640</v>
      </c>
      <c r="D245" s="5" t="s">
        <v>739</v>
      </c>
      <c r="E245" s="5" t="s">
        <v>752</v>
      </c>
      <c r="F245" s="16" t="s">
        <v>753</v>
      </c>
      <c r="G245" s="5" t="s">
        <v>754</v>
      </c>
      <c r="H245" s="9" cm="1">
        <f t="array" ref="H245">INDEX(LatestMeasureDefSheet!$AH$2:$AH$6759,MATCH(E245,LatestMeasureDefSheet!$C$2:$C$6759,0),)</f>
        <v>40</v>
      </c>
      <c r="I245" s="10" t="str" cm="1">
        <f t="array" ref="I245">INDEX(LatestMeasureDefSheet!$G$2:$G$6759,MATCH(E245,LatestMeasureDefSheet!$C$2:$C$6759,0),)</f>
        <v>Units</v>
      </c>
      <c r="J245" s="11" cm="1">
        <f t="array" ref="J245">INDEX(LatestMeasureDefSheet!$H$2:$H$6759,MATCH(E245,LatestMeasureDefSheet!$C$2:$C$6759,0),)</f>
        <v>0</v>
      </c>
      <c r="K245" s="11" cm="1">
        <f t="array" ref="K245">INDEX(LatestMeasureDefSheet!$I$2:$I$6759,MATCH(E245,LatestMeasureDefSheet!$C$2:$C$6759,0),)</f>
        <v>0</v>
      </c>
      <c r="L245" s="11" cm="1">
        <f t="array" ref="L245">INDEX(LatestMeasureDefSheet!$L$2:$L$6759,MATCH(E245,LatestMeasureDefSheet!$C$2:$C$6759,0),)</f>
        <v>0</v>
      </c>
      <c r="M245" s="11" cm="1">
        <f t="array" ref="M245">INDEX(LatestMeasureDefSheet!$AJ$2:$AJ$6759,MATCH(E245,LatestMeasureDefSheet!$C$2:$C$6759,0),)</f>
        <v>15</v>
      </c>
      <c r="N245" s="12" t="str" cm="1">
        <f t="array" ref="N245">IF(INDEX(LatestMeasureDefSheet!$Q$2:$Q$6759,MATCH(E245,LatestMeasureDefSheet!$C$2:$C$6759,0),)="",INDEX(LatestMeasureDefSheet!$G$2:$G$6759,MATCH(E245,LatestMeasureDefSheet!$C$2:$C$6759,0),),INDEX(LatestMeasureDefSheet!$Q$2:$Q$6759,MATCH(E245,LatestMeasureDefSheet!$C$2:$C$6759,0),))</f>
        <v>Tons</v>
      </c>
      <c r="O245" s="11" cm="1">
        <f t="array" ref="O245">INDEX(LatestMeasureDefSheet!$R$2:$R$6759,MATCH(E245,LatestMeasureDefSheet!$C$2:$C$6759,0),)</f>
        <v>1E-3</v>
      </c>
      <c r="P245" s="11" cm="1">
        <f t="array" ref="P245">INDEX(LatestMeasureDefSheet!$S$2:$S$6759,MATCH(E245,LatestMeasureDefSheet!$C$2:$C$6759,0),)</f>
        <v>1</v>
      </c>
      <c r="Q245" s="11" cm="1">
        <f t="array" ref="Q245">INDEX(LatestMeasureDefSheet!$T$2:$T$6759,MATCH(E245,LatestMeasureDefSheet!$C$2:$C$6759,0),)</f>
        <v>300.95159999999998</v>
      </c>
      <c r="R245" s="11" cm="1">
        <f t="array" ref="R245">INDEX(LatestMeasureDefSheet!$U$2:$U$6759,MATCH(E245,LatestMeasureDefSheet!$C$2:$C$6759,0),)</f>
        <v>5.9799999999999999E-2</v>
      </c>
      <c r="S245" s="11" cm="1">
        <f t="array" ref="S245">INDEX(LatestMeasureDefSheet!$V$2:$V$6759,MATCH(E245,LatestMeasureDefSheet!$C$2:$C$6759,0),)</f>
        <v>0</v>
      </c>
      <c r="T245" s="11" t="str">
        <f t="shared" si="22"/>
        <v>Performance Measure</v>
      </c>
      <c r="U245" s="41"/>
      <c r="V245" s="41"/>
      <c r="W245" s="41"/>
      <c r="X245" s="38" t="str">
        <f t="shared" si="18"/>
        <v/>
      </c>
      <c r="Y245" s="38" t="str">
        <f t="shared" si="19"/>
        <v/>
      </c>
      <c r="Z245" s="38" t="str">
        <f t="shared" si="20"/>
        <v/>
      </c>
      <c r="AA245" s="13">
        <f t="shared" si="21"/>
        <v>0</v>
      </c>
      <c r="AB245" s="11"/>
    </row>
    <row r="246" spans="2:28" ht="15.75" x14ac:dyDescent="0.2">
      <c r="B246" s="7" t="s">
        <v>3</v>
      </c>
      <c r="C246" s="5" t="s">
        <v>640</v>
      </c>
      <c r="D246" s="5" t="s">
        <v>739</v>
      </c>
      <c r="E246" s="5" t="s">
        <v>755</v>
      </c>
      <c r="F246" s="16" t="s">
        <v>756</v>
      </c>
      <c r="G246" s="5" t="s">
        <v>757</v>
      </c>
      <c r="H246" s="9" cm="1">
        <f t="array" ref="H246">INDEX(LatestMeasureDefSheet!$AH$2:$AH$6759,MATCH(E246,LatestMeasureDefSheet!$C$2:$C$6759,0),)</f>
        <v>35</v>
      </c>
      <c r="I246" s="10" t="str" cm="1">
        <f t="array" ref="I246">INDEX(LatestMeasureDefSheet!$G$2:$G$6759,MATCH(E246,LatestMeasureDefSheet!$C$2:$C$6759,0),)</f>
        <v>Units</v>
      </c>
      <c r="J246" s="11" cm="1">
        <f t="array" ref="J246">INDEX(LatestMeasureDefSheet!$H$2:$H$6759,MATCH(E246,LatestMeasureDefSheet!$C$2:$C$6759,0),)</f>
        <v>0</v>
      </c>
      <c r="K246" s="11" cm="1">
        <f t="array" ref="K246">INDEX(LatestMeasureDefSheet!$I$2:$I$6759,MATCH(E246,LatestMeasureDefSheet!$C$2:$C$6759,0),)</f>
        <v>0</v>
      </c>
      <c r="L246" s="11" cm="1">
        <f t="array" ref="L246">INDEX(LatestMeasureDefSheet!$L$2:$L$6759,MATCH(E246,LatestMeasureDefSheet!$C$2:$C$6759,0),)</f>
        <v>0</v>
      </c>
      <c r="M246" s="11" cm="1">
        <f t="array" ref="M246">INDEX(LatestMeasureDefSheet!$AJ$2:$AJ$6759,MATCH(E246,LatestMeasureDefSheet!$C$2:$C$6759,0),)</f>
        <v>15</v>
      </c>
      <c r="N246" s="12" t="str" cm="1">
        <f t="array" ref="N246">IF(INDEX(LatestMeasureDefSheet!$Q$2:$Q$6759,MATCH(E246,LatestMeasureDefSheet!$C$2:$C$6759,0),)="",INDEX(LatestMeasureDefSheet!$G$2:$G$6759,MATCH(E246,LatestMeasureDefSheet!$C$2:$C$6759,0),),INDEX(LatestMeasureDefSheet!$Q$2:$Q$6759,MATCH(E246,LatestMeasureDefSheet!$C$2:$C$6759,0),))</f>
        <v>Tons</v>
      </c>
      <c r="O246" s="11" cm="1">
        <f t="array" ref="O246">INDEX(LatestMeasureDefSheet!$R$2:$R$6759,MATCH(E246,LatestMeasureDefSheet!$C$2:$C$6759,0),)</f>
        <v>1E-3</v>
      </c>
      <c r="P246" s="11" cm="1">
        <f t="array" ref="P246">INDEX(LatestMeasureDefSheet!$S$2:$S$6759,MATCH(E246,LatestMeasureDefSheet!$C$2:$C$6759,0),)</f>
        <v>1</v>
      </c>
      <c r="Q246" s="11" cm="1">
        <f t="array" ref="Q246">INDEX(LatestMeasureDefSheet!$T$2:$T$6759,MATCH(E246,LatestMeasureDefSheet!$C$2:$C$6759,0),)</f>
        <v>253.05600000000001</v>
      </c>
      <c r="R246" s="11" cm="1">
        <f t="array" ref="R246">INDEX(LatestMeasureDefSheet!$U$2:$U$6759,MATCH(E246,LatestMeasureDefSheet!$C$2:$C$6759,0),)</f>
        <v>5.0500000000000003E-2</v>
      </c>
      <c r="S246" s="11" cm="1">
        <f t="array" ref="S246">INDEX(LatestMeasureDefSheet!$V$2:$V$6759,MATCH(E246,LatestMeasureDefSheet!$C$2:$C$6759,0),)</f>
        <v>0</v>
      </c>
      <c r="T246" s="11" t="str">
        <f t="shared" si="22"/>
        <v>Performance Measure</v>
      </c>
      <c r="U246" s="41"/>
      <c r="V246" s="41"/>
      <c r="W246" s="41"/>
      <c r="X246" s="38" t="str">
        <f t="shared" si="18"/>
        <v/>
      </c>
      <c r="Y246" s="38" t="str">
        <f t="shared" si="19"/>
        <v/>
      </c>
      <c r="Z246" s="38" t="str">
        <f t="shared" si="20"/>
        <v/>
      </c>
      <c r="AA246" s="13">
        <f t="shared" si="21"/>
        <v>0</v>
      </c>
      <c r="AB246" s="11"/>
    </row>
    <row r="247" spans="2:28" ht="15.75" x14ac:dyDescent="0.2">
      <c r="B247" s="7" t="s">
        <v>3</v>
      </c>
      <c r="C247" s="5" t="s">
        <v>640</v>
      </c>
      <c r="D247" s="5" t="s">
        <v>739</v>
      </c>
      <c r="E247" s="5" t="s">
        <v>758</v>
      </c>
      <c r="F247" s="16" t="s">
        <v>759</v>
      </c>
      <c r="G247" s="5" t="s">
        <v>760</v>
      </c>
      <c r="H247" s="9" cm="1">
        <f t="array" ref="H247">INDEX(LatestMeasureDefSheet!$AH$2:$AH$6759,MATCH(E247,LatestMeasureDefSheet!$C$2:$C$6759,0),)</f>
        <v>50</v>
      </c>
      <c r="I247" s="10" t="str" cm="1">
        <f t="array" ref="I247">INDEX(LatestMeasureDefSheet!$G$2:$G$6759,MATCH(E247,LatestMeasureDefSheet!$C$2:$C$6759,0),)</f>
        <v>Units</v>
      </c>
      <c r="J247" s="11" cm="1">
        <f t="array" ref="J247">INDEX(LatestMeasureDefSheet!$H$2:$H$6759,MATCH(E247,LatestMeasureDefSheet!$C$2:$C$6759,0),)</f>
        <v>0</v>
      </c>
      <c r="K247" s="11" cm="1">
        <f t="array" ref="K247">INDEX(LatestMeasureDefSheet!$I$2:$I$6759,MATCH(E247,LatestMeasureDefSheet!$C$2:$C$6759,0),)</f>
        <v>0</v>
      </c>
      <c r="L247" s="11" cm="1">
        <f t="array" ref="L247">INDEX(LatestMeasureDefSheet!$L$2:$L$6759,MATCH(E247,LatestMeasureDefSheet!$C$2:$C$6759,0),)</f>
        <v>0</v>
      </c>
      <c r="M247" s="11" cm="1">
        <f t="array" ref="M247">INDEX(LatestMeasureDefSheet!$AJ$2:$AJ$6759,MATCH(E247,LatestMeasureDefSheet!$C$2:$C$6759,0),)</f>
        <v>15</v>
      </c>
      <c r="N247" s="12" t="str" cm="1">
        <f t="array" ref="N247">IF(INDEX(LatestMeasureDefSheet!$Q$2:$Q$6759,MATCH(E247,LatestMeasureDefSheet!$C$2:$C$6759,0),)="",INDEX(LatestMeasureDefSheet!$G$2:$G$6759,MATCH(E247,LatestMeasureDefSheet!$C$2:$C$6759,0),),INDEX(LatestMeasureDefSheet!$Q$2:$Q$6759,MATCH(E247,LatestMeasureDefSheet!$C$2:$C$6759,0),))</f>
        <v>Tons</v>
      </c>
      <c r="O247" s="11" cm="1">
        <f t="array" ref="O247">INDEX(LatestMeasureDefSheet!$R$2:$R$6759,MATCH(E247,LatestMeasureDefSheet!$C$2:$C$6759,0),)</f>
        <v>1E-3</v>
      </c>
      <c r="P247" s="11" cm="1">
        <f t="array" ref="P247">INDEX(LatestMeasureDefSheet!$S$2:$S$6759,MATCH(E247,LatestMeasureDefSheet!$C$2:$C$6759,0),)</f>
        <v>1</v>
      </c>
      <c r="Q247" s="11" cm="1">
        <f t="array" ref="Q247">INDEX(LatestMeasureDefSheet!$T$2:$T$6759,MATCH(E247,LatestMeasureDefSheet!$C$2:$C$6759,0),)</f>
        <v>167.8391</v>
      </c>
      <c r="R247" s="11" cm="1">
        <f t="array" ref="R247">INDEX(LatestMeasureDefSheet!$U$2:$U$6759,MATCH(E247,LatestMeasureDefSheet!$C$2:$C$6759,0),)</f>
        <v>2.6599999999999999E-2</v>
      </c>
      <c r="S247" s="11" cm="1">
        <f t="array" ref="S247">INDEX(LatestMeasureDefSheet!$V$2:$V$6759,MATCH(E247,LatestMeasureDefSheet!$C$2:$C$6759,0),)</f>
        <v>0</v>
      </c>
      <c r="T247" s="11" t="str">
        <f t="shared" si="22"/>
        <v>Performance Measure</v>
      </c>
      <c r="U247" s="41"/>
      <c r="V247" s="41"/>
      <c r="W247" s="41"/>
      <c r="X247" s="38" t="str">
        <f t="shared" si="18"/>
        <v/>
      </c>
      <c r="Y247" s="38" t="str">
        <f t="shared" si="19"/>
        <v/>
      </c>
      <c r="Z247" s="38" t="str">
        <f t="shared" si="20"/>
        <v/>
      </c>
      <c r="AA247" s="13">
        <f t="shared" si="21"/>
        <v>0</v>
      </c>
      <c r="AB247" s="11"/>
    </row>
    <row r="248" spans="2:28" ht="15.75" x14ac:dyDescent="0.2">
      <c r="B248" s="7" t="s">
        <v>3</v>
      </c>
      <c r="C248" s="5" t="s">
        <v>640</v>
      </c>
      <c r="D248" s="5" t="s">
        <v>739</v>
      </c>
      <c r="E248" s="5" t="s">
        <v>758</v>
      </c>
      <c r="F248" s="16" t="s">
        <v>759</v>
      </c>
      <c r="G248" s="5" t="s">
        <v>761</v>
      </c>
      <c r="H248" s="9" cm="1">
        <f t="array" ref="H248">INDEX(LatestMeasureDefSheet!$AH$2:$AH$6759,MATCH(E248,LatestMeasureDefSheet!$C$2:$C$6759,0),)</f>
        <v>50</v>
      </c>
      <c r="I248" s="10" t="str" cm="1">
        <f t="array" ref="I248">INDEX(LatestMeasureDefSheet!$G$2:$G$6759,MATCH(E248,LatestMeasureDefSheet!$C$2:$C$6759,0),)</f>
        <v>Units</v>
      </c>
      <c r="J248" s="11" cm="1">
        <f t="array" ref="J248">INDEX(LatestMeasureDefSheet!$H$2:$H$6759,MATCH(E248,LatestMeasureDefSheet!$C$2:$C$6759,0),)</f>
        <v>0</v>
      </c>
      <c r="K248" s="11" cm="1">
        <f t="array" ref="K248">INDEX(LatestMeasureDefSheet!$I$2:$I$6759,MATCH(E248,LatestMeasureDefSheet!$C$2:$C$6759,0),)</f>
        <v>0</v>
      </c>
      <c r="L248" s="11" cm="1">
        <f t="array" ref="L248">INDEX(LatestMeasureDefSheet!$L$2:$L$6759,MATCH(E248,LatestMeasureDefSheet!$C$2:$C$6759,0),)</f>
        <v>0</v>
      </c>
      <c r="M248" s="11" cm="1">
        <f t="array" ref="M248">INDEX(LatestMeasureDefSheet!$AJ$2:$AJ$6759,MATCH(E248,LatestMeasureDefSheet!$C$2:$C$6759,0),)</f>
        <v>15</v>
      </c>
      <c r="N248" s="12" t="str" cm="1">
        <f t="array" ref="N248">IF(INDEX(LatestMeasureDefSheet!$Q$2:$Q$6759,MATCH(E248,LatestMeasureDefSheet!$C$2:$C$6759,0),)="",INDEX(LatestMeasureDefSheet!$G$2:$G$6759,MATCH(E248,LatestMeasureDefSheet!$C$2:$C$6759,0),),INDEX(LatestMeasureDefSheet!$Q$2:$Q$6759,MATCH(E248,LatestMeasureDefSheet!$C$2:$C$6759,0),))</f>
        <v>Tons</v>
      </c>
      <c r="O248" s="11" cm="1">
        <f t="array" ref="O248">INDEX(LatestMeasureDefSheet!$R$2:$R$6759,MATCH(E248,LatestMeasureDefSheet!$C$2:$C$6759,0),)</f>
        <v>1E-3</v>
      </c>
      <c r="P248" s="11" cm="1">
        <f t="array" ref="P248">INDEX(LatestMeasureDefSheet!$S$2:$S$6759,MATCH(E248,LatestMeasureDefSheet!$C$2:$C$6759,0),)</f>
        <v>1</v>
      </c>
      <c r="Q248" s="11" cm="1">
        <f t="array" ref="Q248">INDEX(LatestMeasureDefSheet!$T$2:$T$6759,MATCH(E248,LatestMeasureDefSheet!$C$2:$C$6759,0),)</f>
        <v>167.8391</v>
      </c>
      <c r="R248" s="11" cm="1">
        <f t="array" ref="R248">INDEX(LatestMeasureDefSheet!$U$2:$U$6759,MATCH(E248,LatestMeasureDefSheet!$C$2:$C$6759,0),)</f>
        <v>2.6599999999999999E-2</v>
      </c>
      <c r="S248" s="11" cm="1">
        <f t="array" ref="S248">INDEX(LatestMeasureDefSheet!$V$2:$V$6759,MATCH(E248,LatestMeasureDefSheet!$C$2:$C$6759,0),)</f>
        <v>0</v>
      </c>
      <c r="T248" s="11" t="str">
        <f t="shared" si="22"/>
        <v>Performance Measure</v>
      </c>
      <c r="U248" s="41"/>
      <c r="V248" s="41"/>
      <c r="W248" s="41"/>
      <c r="X248" s="38" t="str">
        <f t="shared" si="18"/>
        <v/>
      </c>
      <c r="Y248" s="38" t="str">
        <f t="shared" si="19"/>
        <v/>
      </c>
      <c r="Z248" s="38" t="str">
        <f t="shared" si="20"/>
        <v/>
      </c>
      <c r="AA248" s="13">
        <f t="shared" si="21"/>
        <v>0</v>
      </c>
      <c r="AB248" s="11"/>
    </row>
    <row r="249" spans="2:28" ht="15.75" x14ac:dyDescent="0.2">
      <c r="B249" s="7" t="s">
        <v>3</v>
      </c>
      <c r="C249" s="5" t="s">
        <v>640</v>
      </c>
      <c r="D249" s="5" t="s">
        <v>762</v>
      </c>
      <c r="E249" s="5" t="s">
        <v>763</v>
      </c>
      <c r="F249" s="16" t="s">
        <v>764</v>
      </c>
      <c r="G249" s="5" t="s">
        <v>765</v>
      </c>
      <c r="H249" s="9" cm="1">
        <f t="array" ref="H249">INDEX(LatestMeasureDefSheet!$AH$2:$AH$6759,MATCH(E249,LatestMeasureDefSheet!$C$2:$C$6759,0),)</f>
        <v>30</v>
      </c>
      <c r="I249" s="10" t="str" cm="1">
        <f t="array" ref="I249">INDEX(LatestMeasureDefSheet!$G$2:$G$6759,MATCH(E249,LatestMeasureDefSheet!$C$2:$C$6759,0),)</f>
        <v>Tons</v>
      </c>
      <c r="J249" s="11" cm="1">
        <f t="array" ref="J249">INDEX(LatestMeasureDefSheet!$H$2:$H$6759,MATCH(E249,LatestMeasureDefSheet!$C$2:$C$6759,0),)</f>
        <v>0</v>
      </c>
      <c r="K249" s="11" cm="1">
        <f t="array" ref="K249">INDEX(LatestMeasureDefSheet!$I$2:$I$6759,MATCH(E249,LatestMeasureDefSheet!$C$2:$C$6759,0),)</f>
        <v>0</v>
      </c>
      <c r="L249" s="11" cm="1">
        <f t="array" ref="L249">INDEX(LatestMeasureDefSheet!$L$2:$L$6759,MATCH(E249,LatestMeasureDefSheet!$C$2:$C$6759,0),)</f>
        <v>0</v>
      </c>
      <c r="M249" s="11" cm="1">
        <f t="array" ref="M249">INDEX(LatestMeasureDefSheet!$AJ$2:$AJ$6759,MATCH(E249,LatestMeasureDefSheet!$C$2:$C$6759,0),)</f>
        <v>0</v>
      </c>
      <c r="N249" s="12" t="str" cm="1">
        <f t="array" ref="N249">IF(INDEX(LatestMeasureDefSheet!$Q$2:$Q$6759,MATCH(E249,LatestMeasureDefSheet!$C$2:$C$6759,0),)="",INDEX(LatestMeasureDefSheet!$G$2:$G$6759,MATCH(E249,LatestMeasureDefSheet!$C$2:$C$6759,0),),INDEX(LatestMeasureDefSheet!$Q$2:$Q$6759,MATCH(E249,LatestMeasureDefSheet!$C$2:$C$6759,0),))</f>
        <v>Tons</v>
      </c>
      <c r="O249" s="11" cm="1">
        <f t="array" ref="O249">INDEX(LatestMeasureDefSheet!$R$2:$R$6759,MATCH(E249,LatestMeasureDefSheet!$C$2:$C$6759,0),)</f>
        <v>0</v>
      </c>
      <c r="P249" s="11" cm="1">
        <f t="array" ref="P249">INDEX(LatestMeasureDefSheet!$S$2:$S$6759,MATCH(E249,LatestMeasureDefSheet!$C$2:$C$6759,0),)</f>
        <v>0</v>
      </c>
      <c r="Q249" s="11" cm="1">
        <f t="array" ref="Q249">INDEX(LatestMeasureDefSheet!$T$2:$T$6759,MATCH(E249,LatestMeasureDefSheet!$C$2:$C$6759,0),)</f>
        <v>0</v>
      </c>
      <c r="R249" s="11" cm="1">
        <f t="array" ref="R249">INDEX(LatestMeasureDefSheet!$U$2:$U$6759,MATCH(E249,LatestMeasureDefSheet!$C$2:$C$6759,0),)</f>
        <v>0</v>
      </c>
      <c r="S249" s="11" cm="1">
        <f t="array" ref="S249">INDEX(LatestMeasureDefSheet!$V$2:$V$6759,MATCH(E249,LatestMeasureDefSheet!$C$2:$C$6759,0),)</f>
        <v>0</v>
      </c>
      <c r="T249" s="11" t="str">
        <f t="shared" si="22"/>
        <v/>
      </c>
      <c r="U249" s="41"/>
      <c r="V249" s="41"/>
      <c r="W249" s="41"/>
      <c r="X249" s="38" t="str">
        <f t="shared" si="18"/>
        <v/>
      </c>
      <c r="Y249" s="38" t="str">
        <f t="shared" si="19"/>
        <v/>
      </c>
      <c r="Z249" s="38" t="str">
        <f t="shared" si="20"/>
        <v/>
      </c>
      <c r="AA249" s="13">
        <f t="shared" si="21"/>
        <v>0</v>
      </c>
      <c r="AB249" s="11"/>
    </row>
    <row r="250" spans="2:28" ht="31.5" x14ac:dyDescent="0.2">
      <c r="B250" s="7" t="s">
        <v>3</v>
      </c>
      <c r="C250" s="5" t="s">
        <v>640</v>
      </c>
      <c r="D250" s="5" t="s">
        <v>766</v>
      </c>
      <c r="E250" s="5" t="s">
        <v>767</v>
      </c>
      <c r="F250" s="16" t="s">
        <v>768</v>
      </c>
      <c r="G250" s="5" t="s">
        <v>769</v>
      </c>
      <c r="H250" s="9" cm="1">
        <f t="array" ref="H250">INDEX(LatestMeasureDefSheet!$AH$2:$AH$6759,MATCH(E250,LatestMeasureDefSheet!$C$2:$C$6759,0),)</f>
        <v>0.1</v>
      </c>
      <c r="I250" s="10" t="str" cm="1">
        <f t="array" ref="I250">INDEX(LatestMeasureDefSheet!$G$2:$G$6759,MATCH(E250,LatestMeasureDefSheet!$C$2:$C$6759,0),)</f>
        <v>Square Feet</v>
      </c>
      <c r="J250" s="24" cm="1">
        <f t="array" ref="J250">INDEX(LatestMeasureDefSheet!$H$2:$H$6759,MATCH(E250,LatestMeasureDefSheet!$C$2:$C$6759,0),)/1000</f>
        <v>1.4970000000000001E-3</v>
      </c>
      <c r="K250" s="24" cm="1">
        <f t="array" ref="K250">INDEX(LatestMeasureDefSheet!$I$2:$I$6759,MATCH(E250,LatestMeasureDefSheet!$C$2:$C$6759,0),)/1000</f>
        <v>0</v>
      </c>
      <c r="L250" s="11" cm="1">
        <f t="array" ref="L250">INDEX(LatestMeasureDefSheet!$L$2:$L$6759,MATCH(E250,LatestMeasureDefSheet!$C$2:$C$6759,0),)</f>
        <v>0</v>
      </c>
      <c r="M250" s="11" cm="1">
        <f t="array" ref="M250">INDEX(LatestMeasureDefSheet!$AJ$2:$AJ$6759,MATCH(E250,LatestMeasureDefSheet!$C$2:$C$6759,0),)</f>
        <v>10</v>
      </c>
      <c r="N250" s="12" t="str" cm="1">
        <f t="array" ref="N250">IF(INDEX(LatestMeasureDefSheet!$Q$2:$Q$6759,MATCH(E250,LatestMeasureDefSheet!$C$2:$C$6759,0),)="",INDEX(LatestMeasureDefSheet!$G$2:$G$6759,MATCH(E250,LatestMeasureDefSheet!$C$2:$C$6759,0),),INDEX(LatestMeasureDefSheet!$Q$2:$Q$6759,MATCH(E250,LatestMeasureDefSheet!$C$2:$C$6759,0),))</f>
        <v>Square Feet</v>
      </c>
      <c r="O250" s="11" cm="1">
        <f t="array" ref="O250">INDEX(LatestMeasureDefSheet!$R$2:$R$6759,MATCH(E250,LatestMeasureDefSheet!$C$2:$C$6759,0),)</f>
        <v>0</v>
      </c>
      <c r="P250" s="11" cm="1">
        <f t="array" ref="P250">INDEX(LatestMeasureDefSheet!$S$2:$S$6759,MATCH(E250,LatestMeasureDefSheet!$C$2:$C$6759,0),)</f>
        <v>0</v>
      </c>
      <c r="Q250" s="11" cm="1">
        <f t="array" ref="Q250">INDEX(LatestMeasureDefSheet!$T$2:$T$6759,MATCH(E250,LatestMeasureDefSheet!$C$2:$C$6759,0),)</f>
        <v>0</v>
      </c>
      <c r="R250" s="11" cm="1">
        <f t="array" ref="R250">INDEX(LatestMeasureDefSheet!$U$2:$U$6759,MATCH(E250,LatestMeasureDefSheet!$C$2:$C$6759,0),)</f>
        <v>0</v>
      </c>
      <c r="S250" s="11" cm="1">
        <f t="array" ref="S250">INDEX(LatestMeasureDefSheet!$V$2:$V$6759,MATCH(E250,LatestMeasureDefSheet!$C$2:$C$6759,0),)</f>
        <v>0</v>
      </c>
      <c r="T250" s="11" t="str">
        <f t="shared" si="22"/>
        <v/>
      </c>
      <c r="U250" s="41"/>
      <c r="V250" s="41"/>
      <c r="W250" s="41"/>
      <c r="X250" s="38" t="str">
        <f t="shared" si="18"/>
        <v/>
      </c>
      <c r="Y250" s="38" t="str">
        <f t="shared" si="19"/>
        <v/>
      </c>
      <c r="Z250" s="38" t="str">
        <f t="shared" si="20"/>
        <v/>
      </c>
      <c r="AA250" s="13">
        <f t="shared" si="21"/>
        <v>0</v>
      </c>
      <c r="AB250" s="11" t="s">
        <v>770</v>
      </c>
    </row>
    <row r="251" spans="2:28" ht="31.5" x14ac:dyDescent="0.2">
      <c r="B251" s="7" t="s">
        <v>3</v>
      </c>
      <c r="C251" s="5" t="s">
        <v>640</v>
      </c>
      <c r="D251" s="5" t="s">
        <v>771</v>
      </c>
      <c r="E251" s="5" t="s">
        <v>772</v>
      </c>
      <c r="F251" s="16" t="s">
        <v>773</v>
      </c>
      <c r="G251" s="5" t="s">
        <v>774</v>
      </c>
      <c r="H251" s="9" cm="1">
        <f t="array" ref="H251">INDEX(LatestMeasureDefSheet!$AH$2:$AH$6759,MATCH(E251,LatestMeasureDefSheet!$C$2:$C$6759,0),)</f>
        <v>7</v>
      </c>
      <c r="I251" s="10" t="str" cm="1">
        <f t="array" ref="I251">INDEX(LatestMeasureDefSheet!$G$2:$G$6759,MATCH(E251,LatestMeasureDefSheet!$C$2:$C$6759,0),)</f>
        <v>Tons</v>
      </c>
      <c r="J251" s="11" cm="1">
        <f t="array" ref="J251">INDEX(LatestMeasureDefSheet!$H$2:$H$6759,MATCH(E251,LatestMeasureDefSheet!$C$2:$C$6759,0),)</f>
        <v>0</v>
      </c>
      <c r="K251" s="11" cm="1">
        <f t="array" ref="K251">INDEX(LatestMeasureDefSheet!$I$2:$I$6759,MATCH(E251,LatestMeasureDefSheet!$C$2:$C$6759,0),)</f>
        <v>0</v>
      </c>
      <c r="L251" s="11" cm="1">
        <f t="array" ref="L251">INDEX(LatestMeasureDefSheet!$L$2:$L$6759,MATCH(E251,LatestMeasureDefSheet!$C$2:$C$6759,0),)</f>
        <v>0</v>
      </c>
      <c r="M251" s="11" cm="1">
        <f t="array" ref="M251">INDEX(LatestMeasureDefSheet!$AJ$2:$AJ$6759,MATCH(E251,LatestMeasureDefSheet!$C$2:$C$6759,0),)</f>
        <v>20</v>
      </c>
      <c r="N251" s="12" t="str" cm="1">
        <f t="array" ref="N251">IF(INDEX(LatestMeasureDefSheet!$Q$2:$Q$6759,MATCH(E251,LatestMeasureDefSheet!$C$2:$C$6759,0),)="",INDEX(LatestMeasureDefSheet!$G$2:$G$6759,MATCH(E251,LatestMeasureDefSheet!$C$2:$C$6759,0),),INDEX(LatestMeasureDefSheet!$Q$2:$Q$6759,MATCH(E251,LatestMeasureDefSheet!$C$2:$C$6759,0),))</f>
        <v>Additional 0.01 kW/Ton Reduction</v>
      </c>
      <c r="O251" s="11" cm="1">
        <f t="array" ref="O251">INDEX(LatestMeasureDefSheet!$R$2:$R$6759,MATCH(E251,LatestMeasureDefSheet!$C$2:$C$6759,0),)</f>
        <v>1.19</v>
      </c>
      <c r="P251" s="11" cm="1">
        <f t="array" ref="P251">INDEX(LatestMeasureDefSheet!$S$2:$S$6759,MATCH(E251,LatestMeasureDefSheet!$C$2:$C$6759,0),)</f>
        <v>0.01</v>
      </c>
      <c r="Q251" s="11" cm="1">
        <f t="array" ref="Q251">INDEX(LatestMeasureDefSheet!$T$2:$T$6759,MATCH(E251,LatestMeasureDefSheet!$C$2:$C$6759,0),)</f>
        <v>16.9573</v>
      </c>
      <c r="R251" s="11" cm="1">
        <f t="array" ref="R251">INDEX(LatestMeasureDefSheet!$U$2:$U$6759,MATCH(E251,LatestMeasureDefSheet!$C$2:$C$6759,0),)</f>
        <v>4.8999999999999998E-3</v>
      </c>
      <c r="S251" s="11" cm="1">
        <f t="array" ref="S251">INDEX(LatestMeasureDefSheet!$V$2:$V$6759,MATCH(E251,LatestMeasureDefSheet!$C$2:$C$6759,0),)</f>
        <v>0</v>
      </c>
      <c r="T251" s="11" t="str">
        <f t="shared" si="22"/>
        <v>Performance Measure</v>
      </c>
      <c r="U251" s="41"/>
      <c r="V251" s="41"/>
      <c r="W251" s="41"/>
      <c r="X251" s="38" t="str">
        <f t="shared" ref="X251:X274" si="23">IF($U251=0,"",$U251*(J251*$V251+$V251*Q251*($O251-$W251)/$P251))</f>
        <v/>
      </c>
      <c r="Y251" s="38" t="str">
        <f t="shared" ref="Y251:Y274" si="24">IF($U251=0,"",$U251*(K251*$V251+$V251*R251*($O251-$W251)/$P251))</f>
        <v/>
      </c>
      <c r="Z251" s="38" t="str">
        <f t="shared" ref="Z251:Z274" si="25">IF($U251=0,"",$U251*(L251*$V251+$V251*S251*($O251-$W251)/$P251))</f>
        <v/>
      </c>
      <c r="AA251" s="13" t="str">
        <f t="shared" ref="AA251:AA274" si="26">IF($U251=0,"",$U251*(H251*$V251+$V251*2*($O251-$W251)/$P251))</f>
        <v/>
      </c>
      <c r="AB251" s="11" t="s">
        <v>775</v>
      </c>
    </row>
    <row r="252" spans="2:28" ht="31.5" x14ac:dyDescent="0.2">
      <c r="B252" s="7" t="s">
        <v>3</v>
      </c>
      <c r="C252" s="5" t="s">
        <v>640</v>
      </c>
      <c r="D252" s="5" t="s">
        <v>771</v>
      </c>
      <c r="E252" s="5" t="s">
        <v>776</v>
      </c>
      <c r="F252" s="16" t="s">
        <v>773</v>
      </c>
      <c r="G252" s="5" t="s">
        <v>777</v>
      </c>
      <c r="H252" s="9" cm="1">
        <f t="array" ref="H252">INDEX(LatestMeasureDefSheet!$AH$2:$AH$6759,MATCH(E252,LatestMeasureDefSheet!$C$2:$C$6759,0),)</f>
        <v>7</v>
      </c>
      <c r="I252" s="10" t="str" cm="1">
        <f t="array" ref="I252">INDEX(LatestMeasureDefSheet!$G$2:$G$6759,MATCH(E252,LatestMeasureDefSheet!$C$2:$C$6759,0),)</f>
        <v>Tons</v>
      </c>
      <c r="J252" s="11" cm="1">
        <f t="array" ref="J252">INDEX(LatestMeasureDefSheet!$H$2:$H$6759,MATCH(E252,LatestMeasureDefSheet!$C$2:$C$6759,0),)</f>
        <v>0</v>
      </c>
      <c r="K252" s="11" cm="1">
        <f t="array" ref="K252">INDEX(LatestMeasureDefSheet!$I$2:$I$6759,MATCH(E252,LatestMeasureDefSheet!$C$2:$C$6759,0),)</f>
        <v>0</v>
      </c>
      <c r="L252" s="11" cm="1">
        <f t="array" ref="L252">INDEX(LatestMeasureDefSheet!$L$2:$L$6759,MATCH(E252,LatestMeasureDefSheet!$C$2:$C$6759,0),)</f>
        <v>0</v>
      </c>
      <c r="M252" s="11" cm="1">
        <f t="array" ref="M252">INDEX(LatestMeasureDefSheet!$AJ$2:$AJ$6759,MATCH(E252,LatestMeasureDefSheet!$C$2:$C$6759,0),)</f>
        <v>20</v>
      </c>
      <c r="N252" s="12" t="str" cm="1">
        <f t="array" ref="N252">IF(INDEX(LatestMeasureDefSheet!$Q$2:$Q$6759,MATCH(E252,LatestMeasureDefSheet!$C$2:$C$6759,0),)="",INDEX(LatestMeasureDefSheet!$G$2:$G$6759,MATCH(E252,LatestMeasureDefSheet!$C$2:$C$6759,0),),INDEX(LatestMeasureDefSheet!$Q$2:$Q$6759,MATCH(E252,LatestMeasureDefSheet!$C$2:$C$6759,0),))</f>
        <v>Additional 0.01 kW/Ton Reduction</v>
      </c>
      <c r="O252" s="11" cm="1">
        <f t="array" ref="O252">INDEX(LatestMeasureDefSheet!$R$2:$R$6759,MATCH(E252,LatestMeasureDefSheet!$C$2:$C$6759,0),)</f>
        <v>0.76</v>
      </c>
      <c r="P252" s="11" cm="1">
        <f t="array" ref="P252">INDEX(LatestMeasureDefSheet!$S$2:$S$6759,MATCH(E252,LatestMeasureDefSheet!$C$2:$C$6759,0),)</f>
        <v>0.01</v>
      </c>
      <c r="Q252" s="11" cm="1">
        <f t="array" ref="Q252">INDEX(LatestMeasureDefSheet!$T$2:$T$6759,MATCH(E252,LatestMeasureDefSheet!$C$2:$C$6759,0),)</f>
        <v>15.2171</v>
      </c>
      <c r="R252" s="11" cm="1">
        <f t="array" ref="R252">INDEX(LatestMeasureDefSheet!$U$2:$U$6759,MATCH(E252,LatestMeasureDefSheet!$C$2:$C$6759,0),)</f>
        <v>1.4E-3</v>
      </c>
      <c r="S252" s="11" cm="1">
        <f t="array" ref="S252">INDEX(LatestMeasureDefSheet!$V$2:$V$6759,MATCH(E252,LatestMeasureDefSheet!$C$2:$C$6759,0),)</f>
        <v>0</v>
      </c>
      <c r="T252" s="11" t="str">
        <f t="shared" si="22"/>
        <v>Performance Measure</v>
      </c>
      <c r="U252" s="41"/>
      <c r="V252" s="41"/>
      <c r="W252" s="41"/>
      <c r="X252" s="38" t="str">
        <f t="shared" si="23"/>
        <v/>
      </c>
      <c r="Y252" s="38" t="str">
        <f t="shared" si="24"/>
        <v/>
      </c>
      <c r="Z252" s="38" t="str">
        <f t="shared" si="25"/>
        <v/>
      </c>
      <c r="AA252" s="13" t="str">
        <f t="shared" si="26"/>
        <v/>
      </c>
      <c r="AB252" s="11" t="s">
        <v>775</v>
      </c>
    </row>
    <row r="253" spans="2:28" ht="31.5" x14ac:dyDescent="0.2">
      <c r="B253" s="7" t="s">
        <v>3</v>
      </c>
      <c r="C253" s="5" t="s">
        <v>640</v>
      </c>
      <c r="D253" s="5" t="s">
        <v>771</v>
      </c>
      <c r="E253" s="5" t="s">
        <v>778</v>
      </c>
      <c r="F253" s="16" t="s">
        <v>779</v>
      </c>
      <c r="G253" s="5" t="s">
        <v>780</v>
      </c>
      <c r="H253" s="9" cm="1">
        <f t="array" ref="H253">INDEX(LatestMeasureDefSheet!$AH$2:$AH$6759,MATCH(E253,LatestMeasureDefSheet!$C$2:$C$6759,0),)</f>
        <v>7</v>
      </c>
      <c r="I253" s="10" t="str" cm="1">
        <f t="array" ref="I253">INDEX(LatestMeasureDefSheet!$G$2:$G$6759,MATCH(E253,LatestMeasureDefSheet!$C$2:$C$6759,0),)</f>
        <v>Tons</v>
      </c>
      <c r="J253" s="11" cm="1">
        <f t="array" ref="J253">INDEX(LatestMeasureDefSheet!$H$2:$H$6759,MATCH(E253,LatestMeasureDefSheet!$C$2:$C$6759,0),)</f>
        <v>0</v>
      </c>
      <c r="K253" s="11" cm="1">
        <f t="array" ref="K253">INDEX(LatestMeasureDefSheet!$I$2:$I$6759,MATCH(E253,LatestMeasureDefSheet!$C$2:$C$6759,0),)</f>
        <v>0</v>
      </c>
      <c r="L253" s="11" cm="1">
        <f t="array" ref="L253">INDEX(LatestMeasureDefSheet!$L$2:$L$6759,MATCH(E253,LatestMeasureDefSheet!$C$2:$C$6759,0),)</f>
        <v>0</v>
      </c>
      <c r="M253" s="11" cm="1">
        <f t="array" ref="M253">INDEX(LatestMeasureDefSheet!$AJ$2:$AJ$6759,MATCH(E253,LatestMeasureDefSheet!$C$2:$C$6759,0),)</f>
        <v>20</v>
      </c>
      <c r="N253" s="12" t="str" cm="1">
        <f t="array" ref="N253">IF(INDEX(LatestMeasureDefSheet!$Q$2:$Q$6759,MATCH(E253,LatestMeasureDefSheet!$C$2:$C$6759,0),)="",INDEX(LatestMeasureDefSheet!$G$2:$G$6759,MATCH(E253,LatestMeasureDefSheet!$C$2:$C$6759,0),),INDEX(LatestMeasureDefSheet!$Q$2:$Q$6759,MATCH(E253,LatestMeasureDefSheet!$C$2:$C$6759,0),))</f>
        <v>Additional 0.01 kW/Ton Reduction</v>
      </c>
      <c r="O253" s="11" cm="1">
        <f t="array" ref="O253">INDEX(LatestMeasureDefSheet!$R$2:$R$6759,MATCH(E253,LatestMeasureDefSheet!$C$2:$C$6759,0),)</f>
        <v>1.19</v>
      </c>
      <c r="P253" s="11" cm="1">
        <f t="array" ref="P253">INDEX(LatestMeasureDefSheet!$S$2:$S$6759,MATCH(E253,LatestMeasureDefSheet!$C$2:$C$6759,0),)</f>
        <v>0.01</v>
      </c>
      <c r="Q253" s="11" cm="1">
        <f t="array" ref="Q253">INDEX(LatestMeasureDefSheet!$T$2:$T$6759,MATCH(E253,LatestMeasureDefSheet!$C$2:$C$6759,0),)</f>
        <v>23.042000000000002</v>
      </c>
      <c r="R253" s="11" cm="1">
        <f t="array" ref="R253">INDEX(LatestMeasureDefSheet!$U$2:$U$6759,MATCH(E253,LatestMeasureDefSheet!$C$2:$C$6759,0),)</f>
        <v>7.4300000000000005E-2</v>
      </c>
      <c r="S253" s="11" cm="1">
        <f t="array" ref="S253">INDEX(LatestMeasureDefSheet!$V$2:$V$6759,MATCH(E253,LatestMeasureDefSheet!$C$2:$C$6759,0),)</f>
        <v>0</v>
      </c>
      <c r="T253" s="11" t="str">
        <f t="shared" si="22"/>
        <v>Performance Measure</v>
      </c>
      <c r="U253" s="41"/>
      <c r="V253" s="41"/>
      <c r="W253" s="41"/>
      <c r="X253" s="38" t="str">
        <f t="shared" si="23"/>
        <v/>
      </c>
      <c r="Y253" s="38" t="str">
        <f t="shared" si="24"/>
        <v/>
      </c>
      <c r="Z253" s="38" t="str">
        <f t="shared" si="25"/>
        <v/>
      </c>
      <c r="AA253" s="13" t="str">
        <f t="shared" si="26"/>
        <v/>
      </c>
      <c r="AB253" s="11" t="s">
        <v>775</v>
      </c>
    </row>
    <row r="254" spans="2:28" ht="31.5" x14ac:dyDescent="0.2">
      <c r="B254" s="7" t="s">
        <v>3</v>
      </c>
      <c r="C254" s="5" t="s">
        <v>640</v>
      </c>
      <c r="D254" s="5" t="s">
        <v>771</v>
      </c>
      <c r="E254" s="5" t="s">
        <v>781</v>
      </c>
      <c r="F254" s="16" t="s">
        <v>779</v>
      </c>
      <c r="G254" s="25" t="s">
        <v>782</v>
      </c>
      <c r="H254" s="9" cm="1">
        <f t="array" ref="H254">INDEX(LatestMeasureDefSheet!$AH$2:$AH$6759,MATCH(E254,LatestMeasureDefSheet!$C$2:$C$6759,0),)</f>
        <v>7</v>
      </c>
      <c r="I254" s="10" t="str" cm="1">
        <f t="array" ref="I254">INDEX(LatestMeasureDefSheet!$G$2:$G$6759,MATCH(E254,LatestMeasureDefSheet!$C$2:$C$6759,0),)</f>
        <v>Tons</v>
      </c>
      <c r="J254" s="11" cm="1">
        <f t="array" ref="J254">INDEX(LatestMeasureDefSheet!$H$2:$H$6759,MATCH(E254,LatestMeasureDefSheet!$C$2:$C$6759,0),)</f>
        <v>0</v>
      </c>
      <c r="K254" s="11" cm="1">
        <f t="array" ref="K254">INDEX(LatestMeasureDefSheet!$I$2:$I$6759,MATCH(E254,LatestMeasureDefSheet!$C$2:$C$6759,0),)</f>
        <v>0</v>
      </c>
      <c r="L254" s="11" cm="1">
        <f t="array" ref="L254">INDEX(LatestMeasureDefSheet!$L$2:$L$6759,MATCH(E254,LatestMeasureDefSheet!$C$2:$C$6759,0),)</f>
        <v>0</v>
      </c>
      <c r="M254" s="11" cm="1">
        <f t="array" ref="M254">INDEX(LatestMeasureDefSheet!$AJ$2:$AJ$6759,MATCH(E254,LatestMeasureDefSheet!$C$2:$C$6759,0),)</f>
        <v>20</v>
      </c>
      <c r="N254" s="12" t="str" cm="1">
        <f t="array" ref="N254">IF(INDEX(LatestMeasureDefSheet!$Q$2:$Q$6759,MATCH(E254,LatestMeasureDefSheet!$C$2:$C$6759,0),)="",INDEX(LatestMeasureDefSheet!$G$2:$G$6759,MATCH(E254,LatestMeasureDefSheet!$C$2:$C$6759,0),),INDEX(LatestMeasureDefSheet!$Q$2:$Q$6759,MATCH(E254,LatestMeasureDefSheet!$C$2:$C$6759,0),))</f>
        <v>Additional 0.01 kW/Ton Reduction</v>
      </c>
      <c r="O254" s="11" cm="1">
        <f t="array" ref="O254">INDEX(LatestMeasureDefSheet!$R$2:$R$6759,MATCH(E254,LatestMeasureDefSheet!$C$2:$C$6759,0),)</f>
        <v>0.75</v>
      </c>
      <c r="P254" s="11" cm="1">
        <f t="array" ref="P254">INDEX(LatestMeasureDefSheet!$S$2:$S$6759,MATCH(E254,LatestMeasureDefSheet!$C$2:$C$6759,0),)</f>
        <v>0.01</v>
      </c>
      <c r="Q254" s="11" cm="1">
        <f t="array" ref="Q254">INDEX(LatestMeasureDefSheet!$T$2:$T$6759,MATCH(E254,LatestMeasureDefSheet!$C$2:$C$6759,0),)</f>
        <v>20.554300000000001</v>
      </c>
      <c r="R254" s="11" cm="1">
        <f t="array" ref="R254">INDEX(LatestMeasureDefSheet!$U$2:$U$6759,MATCH(E254,LatestMeasureDefSheet!$C$2:$C$6759,0),)</f>
        <v>3.0000000000000001E-3</v>
      </c>
      <c r="S254" s="11" cm="1">
        <f t="array" ref="S254">INDEX(LatestMeasureDefSheet!$V$2:$V$6759,MATCH(E254,LatestMeasureDefSheet!$C$2:$C$6759,0),)</f>
        <v>0</v>
      </c>
      <c r="T254" s="11" t="str">
        <f t="shared" si="22"/>
        <v>Performance Measure</v>
      </c>
      <c r="U254" s="41"/>
      <c r="V254" s="41"/>
      <c r="W254" s="41"/>
      <c r="X254" s="38" t="str">
        <f t="shared" si="23"/>
        <v/>
      </c>
      <c r="Y254" s="38" t="str">
        <f t="shared" si="24"/>
        <v/>
      </c>
      <c r="Z254" s="38" t="str">
        <f t="shared" si="25"/>
        <v/>
      </c>
      <c r="AA254" s="13" t="str">
        <f t="shared" si="26"/>
        <v/>
      </c>
      <c r="AB254" s="11" t="s">
        <v>775</v>
      </c>
    </row>
    <row r="255" spans="2:28" ht="31.5" x14ac:dyDescent="0.2">
      <c r="B255" s="7" t="s">
        <v>3</v>
      </c>
      <c r="C255" s="5" t="s">
        <v>640</v>
      </c>
      <c r="D255" s="5" t="s">
        <v>771</v>
      </c>
      <c r="E255" s="5" t="s">
        <v>783</v>
      </c>
      <c r="F255" s="16" t="s">
        <v>784</v>
      </c>
      <c r="G255" s="5" t="s">
        <v>785</v>
      </c>
      <c r="H255" s="9" cm="1">
        <f t="array" ref="H255">INDEX(LatestMeasureDefSheet!$AH$2:$AH$6759,MATCH(E255,LatestMeasureDefSheet!$C$2:$C$6759,0),)</f>
        <v>10</v>
      </c>
      <c r="I255" s="10" t="str" cm="1">
        <f t="array" ref="I255">INDEX(LatestMeasureDefSheet!$G$2:$G$6759,MATCH(E255,LatestMeasureDefSheet!$C$2:$C$6759,0),)</f>
        <v>Tons</v>
      </c>
      <c r="J255" s="11" cm="1">
        <f t="array" ref="J255">INDEX(LatestMeasureDefSheet!$H$2:$H$6759,MATCH(E255,LatestMeasureDefSheet!$C$2:$C$6759,0),)</f>
        <v>0</v>
      </c>
      <c r="K255" s="11" cm="1">
        <f t="array" ref="K255">INDEX(LatestMeasureDefSheet!$I$2:$I$6759,MATCH(E255,LatestMeasureDefSheet!$C$2:$C$6759,0),)</f>
        <v>0</v>
      </c>
      <c r="L255" s="11" cm="1">
        <f t="array" ref="L255">INDEX(LatestMeasureDefSheet!$L$2:$L$6759,MATCH(E255,LatestMeasureDefSheet!$C$2:$C$6759,0),)</f>
        <v>0</v>
      </c>
      <c r="M255" s="11" cm="1">
        <f t="array" ref="M255">INDEX(LatestMeasureDefSheet!$AJ$2:$AJ$6759,MATCH(E255,LatestMeasureDefSheet!$C$2:$C$6759,0),)</f>
        <v>20</v>
      </c>
      <c r="N255" s="12" t="str" cm="1">
        <f t="array" ref="N255">IF(INDEX(LatestMeasureDefSheet!$Q$2:$Q$6759,MATCH(E255,LatestMeasureDefSheet!$C$2:$C$6759,0),)="",INDEX(LatestMeasureDefSheet!$G$2:$G$6759,MATCH(E255,LatestMeasureDefSheet!$C$2:$C$6759,0),),INDEX(LatestMeasureDefSheet!$Q$2:$Q$6759,MATCH(E255,LatestMeasureDefSheet!$C$2:$C$6759,0),))</f>
        <v>Additional 0.01 kW/Ton Reduction</v>
      </c>
      <c r="O255" s="11" cm="1">
        <f t="array" ref="O255">INDEX(LatestMeasureDefSheet!$R$2:$R$6759,MATCH(E255,LatestMeasureDefSheet!$C$2:$C$6759,0),)</f>
        <v>0.75</v>
      </c>
      <c r="P255" s="11" cm="1">
        <f t="array" ref="P255">INDEX(LatestMeasureDefSheet!$S$2:$S$6759,MATCH(E255,LatestMeasureDefSheet!$C$2:$C$6759,0),)</f>
        <v>0.01</v>
      </c>
      <c r="Q255" s="11" cm="1">
        <f t="array" ref="Q255">INDEX(LatestMeasureDefSheet!$T$2:$T$6759,MATCH(E255,LatestMeasureDefSheet!$C$2:$C$6759,0),)</f>
        <v>19.156199999999998</v>
      </c>
      <c r="R255" s="11" cm="1">
        <f t="array" ref="R255">INDEX(LatestMeasureDefSheet!$U$2:$U$6759,MATCH(E255,LatestMeasureDefSheet!$C$2:$C$6759,0),)</f>
        <v>1.43E-2</v>
      </c>
      <c r="S255" s="11" cm="1">
        <f t="array" ref="S255">INDEX(LatestMeasureDefSheet!$V$2:$V$6759,MATCH(E255,LatestMeasureDefSheet!$C$2:$C$6759,0),)</f>
        <v>0</v>
      </c>
      <c r="T255" s="11" t="str">
        <f t="shared" si="22"/>
        <v>Performance Measure</v>
      </c>
      <c r="U255" s="41"/>
      <c r="V255" s="41"/>
      <c r="W255" s="41"/>
      <c r="X255" s="38" t="str">
        <f t="shared" si="23"/>
        <v/>
      </c>
      <c r="Y255" s="38" t="str">
        <f t="shared" si="24"/>
        <v/>
      </c>
      <c r="Z255" s="38" t="str">
        <f t="shared" si="25"/>
        <v/>
      </c>
      <c r="AA255" s="13" t="str">
        <f t="shared" si="26"/>
        <v/>
      </c>
      <c r="AB255" s="11" t="s">
        <v>775</v>
      </c>
    </row>
    <row r="256" spans="2:28" ht="31.5" x14ac:dyDescent="0.2">
      <c r="B256" s="7" t="s">
        <v>3</v>
      </c>
      <c r="C256" s="5" t="s">
        <v>640</v>
      </c>
      <c r="D256" s="5" t="s">
        <v>771</v>
      </c>
      <c r="E256" s="5" t="s">
        <v>786</v>
      </c>
      <c r="F256" s="16" t="s">
        <v>787</v>
      </c>
      <c r="G256" s="5" t="s">
        <v>788</v>
      </c>
      <c r="H256" s="9" cm="1">
        <f t="array" ref="H256">INDEX(LatestMeasureDefSheet!$AH$2:$AH$6759,MATCH(E256,LatestMeasureDefSheet!$C$2:$C$6759,0),)</f>
        <v>10</v>
      </c>
      <c r="I256" s="10" t="str" cm="1">
        <f t="array" ref="I256">INDEX(LatestMeasureDefSheet!$G$2:$G$6759,MATCH(E256,LatestMeasureDefSheet!$C$2:$C$6759,0),)</f>
        <v>Tons</v>
      </c>
      <c r="J256" s="11" cm="1">
        <f t="array" ref="J256">INDEX(LatestMeasureDefSheet!$H$2:$H$6759,MATCH(E256,LatestMeasureDefSheet!$C$2:$C$6759,0),)</f>
        <v>0</v>
      </c>
      <c r="K256" s="11" cm="1">
        <f t="array" ref="K256">INDEX(LatestMeasureDefSheet!$I$2:$I$6759,MATCH(E256,LatestMeasureDefSheet!$C$2:$C$6759,0),)</f>
        <v>0</v>
      </c>
      <c r="L256" s="11" cm="1">
        <f t="array" ref="L256">INDEX(LatestMeasureDefSheet!$L$2:$L$6759,MATCH(E256,LatestMeasureDefSheet!$C$2:$C$6759,0),)</f>
        <v>0</v>
      </c>
      <c r="M256" s="11" cm="1">
        <f t="array" ref="M256">INDEX(LatestMeasureDefSheet!$AJ$2:$AJ$6759,MATCH(E256,LatestMeasureDefSheet!$C$2:$C$6759,0),)</f>
        <v>20</v>
      </c>
      <c r="N256" s="12" t="str" cm="1">
        <f t="array" ref="N256">IF(INDEX(LatestMeasureDefSheet!$Q$2:$Q$6759,MATCH(E256,LatestMeasureDefSheet!$C$2:$C$6759,0),)="",INDEX(LatestMeasureDefSheet!$G$2:$G$6759,MATCH(E256,LatestMeasureDefSheet!$C$2:$C$6759,0),),INDEX(LatestMeasureDefSheet!$Q$2:$Q$6759,MATCH(E256,LatestMeasureDefSheet!$C$2:$C$6759,0),))</f>
        <v>Additional 0.01 kW/Ton Reduction</v>
      </c>
      <c r="O256" s="11" cm="1">
        <f t="array" ref="O256">INDEX(LatestMeasureDefSheet!$R$2:$R$6759,MATCH(E256,LatestMeasureDefSheet!$C$2:$C$6759,0),)</f>
        <v>0.72</v>
      </c>
      <c r="P256" s="11" cm="1">
        <f t="array" ref="P256">INDEX(LatestMeasureDefSheet!$S$2:$S$6759,MATCH(E256,LatestMeasureDefSheet!$C$2:$C$6759,0),)</f>
        <v>0.01</v>
      </c>
      <c r="Q256" s="11" cm="1">
        <f t="array" ref="Q256">INDEX(LatestMeasureDefSheet!$T$2:$T$6759,MATCH(E256,LatestMeasureDefSheet!$C$2:$C$6759,0),)</f>
        <v>19.271999999999998</v>
      </c>
      <c r="R256" s="11" cm="1">
        <f t="array" ref="R256">INDEX(LatestMeasureDefSheet!$U$2:$U$6759,MATCH(E256,LatestMeasureDefSheet!$C$2:$C$6759,0),)</f>
        <v>1.52E-2</v>
      </c>
      <c r="S256" s="11" cm="1">
        <f t="array" ref="S256">INDEX(LatestMeasureDefSheet!$V$2:$V$6759,MATCH(E256,LatestMeasureDefSheet!$C$2:$C$6759,0),)</f>
        <v>0</v>
      </c>
      <c r="T256" s="11" t="str">
        <f t="shared" si="22"/>
        <v>Performance Measure</v>
      </c>
      <c r="U256" s="41"/>
      <c r="V256" s="41"/>
      <c r="W256" s="41"/>
      <c r="X256" s="38" t="str">
        <f t="shared" si="23"/>
        <v/>
      </c>
      <c r="Y256" s="38" t="str">
        <f t="shared" si="24"/>
        <v/>
      </c>
      <c r="Z256" s="38" t="str">
        <f t="shared" si="25"/>
        <v/>
      </c>
      <c r="AA256" s="13" t="str">
        <f t="shared" si="26"/>
        <v/>
      </c>
      <c r="AB256" s="11" t="s">
        <v>775</v>
      </c>
    </row>
    <row r="257" spans="2:28" ht="31.5" x14ac:dyDescent="0.2">
      <c r="B257" s="7" t="s">
        <v>3</v>
      </c>
      <c r="C257" s="5" t="s">
        <v>640</v>
      </c>
      <c r="D257" s="5" t="s">
        <v>771</v>
      </c>
      <c r="E257" s="5" t="s">
        <v>789</v>
      </c>
      <c r="F257" s="16" t="s">
        <v>790</v>
      </c>
      <c r="G257" s="5" t="s">
        <v>791</v>
      </c>
      <c r="H257" s="9" cm="1">
        <f t="array" ref="H257">INDEX(LatestMeasureDefSheet!$AH$2:$AH$6759,MATCH(E257,LatestMeasureDefSheet!$C$2:$C$6759,0),)</f>
        <v>10</v>
      </c>
      <c r="I257" s="10" t="str" cm="1">
        <f t="array" ref="I257">INDEX(LatestMeasureDefSheet!$G$2:$G$6759,MATCH(E257,LatestMeasureDefSheet!$C$2:$C$6759,0),)</f>
        <v>Tons</v>
      </c>
      <c r="J257" s="11" cm="1">
        <f t="array" ref="J257">INDEX(LatestMeasureDefSheet!$H$2:$H$6759,MATCH(E257,LatestMeasureDefSheet!$C$2:$C$6759,0),)</f>
        <v>0</v>
      </c>
      <c r="K257" s="11" cm="1">
        <f t="array" ref="K257">INDEX(LatestMeasureDefSheet!$I$2:$I$6759,MATCH(E257,LatestMeasureDefSheet!$C$2:$C$6759,0),)</f>
        <v>0</v>
      </c>
      <c r="L257" s="11" cm="1">
        <f t="array" ref="L257">INDEX(LatestMeasureDefSheet!$L$2:$L$6759,MATCH(E257,LatestMeasureDefSheet!$C$2:$C$6759,0),)</f>
        <v>0</v>
      </c>
      <c r="M257" s="11" cm="1">
        <f t="array" ref="M257">INDEX(LatestMeasureDefSheet!$AJ$2:$AJ$6759,MATCH(E257,LatestMeasureDefSheet!$C$2:$C$6759,0),)</f>
        <v>20</v>
      </c>
      <c r="N257" s="12" t="str" cm="1">
        <f t="array" ref="N257">IF(INDEX(LatestMeasureDefSheet!$Q$2:$Q$6759,MATCH(E257,LatestMeasureDefSheet!$C$2:$C$6759,0),)="",INDEX(LatestMeasureDefSheet!$G$2:$G$6759,MATCH(E257,LatestMeasureDefSheet!$C$2:$C$6759,0),),INDEX(LatestMeasureDefSheet!$Q$2:$Q$6759,MATCH(E257,LatestMeasureDefSheet!$C$2:$C$6759,0),))</f>
        <v>Additional 0.01 kW/Ton Reduction</v>
      </c>
      <c r="O257" s="11" cm="1">
        <f t="array" ref="O257">INDEX(LatestMeasureDefSheet!$R$2:$R$6759,MATCH(E257,LatestMeasureDefSheet!$C$2:$C$6759,0),)</f>
        <v>0.66</v>
      </c>
      <c r="P257" s="11" cm="1">
        <f t="array" ref="P257">INDEX(LatestMeasureDefSheet!$S$2:$S$6759,MATCH(E257,LatestMeasureDefSheet!$C$2:$C$6759,0),)</f>
        <v>0.01</v>
      </c>
      <c r="Q257" s="11" cm="1">
        <f t="array" ref="Q257">INDEX(LatestMeasureDefSheet!$T$2:$T$6759,MATCH(E257,LatestMeasureDefSheet!$C$2:$C$6759,0),)</f>
        <v>19.621300000000002</v>
      </c>
      <c r="R257" s="11" cm="1">
        <f t="array" ref="R257">INDEX(LatestMeasureDefSheet!$U$2:$U$6759,MATCH(E257,LatestMeasureDefSheet!$C$2:$C$6759,0),)</f>
        <v>1.34E-2</v>
      </c>
      <c r="S257" s="11" cm="1">
        <f t="array" ref="S257">INDEX(LatestMeasureDefSheet!$V$2:$V$6759,MATCH(E257,LatestMeasureDefSheet!$C$2:$C$6759,0),)</f>
        <v>0</v>
      </c>
      <c r="T257" s="11" t="str">
        <f t="shared" si="22"/>
        <v>Performance Measure</v>
      </c>
      <c r="U257" s="41"/>
      <c r="V257" s="41"/>
      <c r="W257" s="41"/>
      <c r="X257" s="38" t="str">
        <f t="shared" si="23"/>
        <v/>
      </c>
      <c r="Y257" s="38" t="str">
        <f t="shared" si="24"/>
        <v/>
      </c>
      <c r="Z257" s="38" t="str">
        <f t="shared" si="25"/>
        <v/>
      </c>
      <c r="AA257" s="13" t="str">
        <f t="shared" si="26"/>
        <v/>
      </c>
      <c r="AB257" s="11" t="s">
        <v>775</v>
      </c>
    </row>
    <row r="258" spans="2:28" ht="31.5" x14ac:dyDescent="0.2">
      <c r="B258" s="7" t="s">
        <v>3</v>
      </c>
      <c r="C258" s="5" t="s">
        <v>640</v>
      </c>
      <c r="D258" s="5" t="s">
        <v>771</v>
      </c>
      <c r="E258" s="5" t="s">
        <v>792</v>
      </c>
      <c r="F258" s="16" t="s">
        <v>793</v>
      </c>
      <c r="G258" s="5" t="s">
        <v>794</v>
      </c>
      <c r="H258" s="9" cm="1">
        <f t="array" ref="H258">INDEX(LatestMeasureDefSheet!$AH$2:$AH$6759,MATCH(E258,LatestMeasureDefSheet!$C$2:$C$6759,0),)</f>
        <v>10</v>
      </c>
      <c r="I258" s="10" t="str" cm="1">
        <f t="array" ref="I258">INDEX(LatestMeasureDefSheet!$G$2:$G$6759,MATCH(E258,LatestMeasureDefSheet!$C$2:$C$6759,0),)</f>
        <v>Tons</v>
      </c>
      <c r="J258" s="11" cm="1">
        <f t="array" ref="J258">INDEX(LatestMeasureDefSheet!$H$2:$H$6759,MATCH(E258,LatestMeasureDefSheet!$C$2:$C$6759,0),)</f>
        <v>0</v>
      </c>
      <c r="K258" s="11" cm="1">
        <f t="array" ref="K258">INDEX(LatestMeasureDefSheet!$I$2:$I$6759,MATCH(E258,LatestMeasureDefSheet!$C$2:$C$6759,0),)</f>
        <v>0</v>
      </c>
      <c r="L258" s="11" cm="1">
        <f t="array" ref="L258">INDEX(LatestMeasureDefSheet!$L$2:$L$6759,MATCH(E258,LatestMeasureDefSheet!$C$2:$C$6759,0),)</f>
        <v>0</v>
      </c>
      <c r="M258" s="11" cm="1">
        <f t="array" ref="M258">INDEX(LatestMeasureDefSheet!$AJ$2:$AJ$6759,MATCH(E258,LatestMeasureDefSheet!$C$2:$C$6759,0),)</f>
        <v>20</v>
      </c>
      <c r="N258" s="12" t="str" cm="1">
        <f t="array" ref="N258">IF(INDEX(LatestMeasureDefSheet!$Q$2:$Q$6759,MATCH(E258,LatestMeasureDefSheet!$C$2:$C$6759,0),)="",INDEX(LatestMeasureDefSheet!$G$2:$G$6759,MATCH(E258,LatestMeasureDefSheet!$C$2:$C$6759,0),),INDEX(LatestMeasureDefSheet!$Q$2:$Q$6759,MATCH(E258,LatestMeasureDefSheet!$C$2:$C$6759,0),))</f>
        <v>Additional 0.01 kW/Ton Reduction</v>
      </c>
      <c r="O258" s="11" cm="1">
        <f t="array" ref="O258">INDEX(LatestMeasureDefSheet!$R$2:$R$6759,MATCH(E258,LatestMeasureDefSheet!$C$2:$C$6759,0),)</f>
        <v>0.61</v>
      </c>
      <c r="P258" s="11" cm="1">
        <f t="array" ref="P258">INDEX(LatestMeasureDefSheet!$S$2:$S$6759,MATCH(E258,LatestMeasureDefSheet!$C$2:$C$6759,0),)</f>
        <v>0.01</v>
      </c>
      <c r="Q258" s="11" cm="1">
        <f t="array" ref="Q258">INDEX(LatestMeasureDefSheet!$T$2:$T$6759,MATCH(E258,LatestMeasureDefSheet!$C$2:$C$6759,0),)</f>
        <v>20.110600000000002</v>
      </c>
      <c r="R258" s="11" cm="1">
        <f t="array" ref="R258">INDEX(LatestMeasureDefSheet!$U$2:$U$6759,MATCH(E258,LatestMeasureDefSheet!$C$2:$C$6759,0),)</f>
        <v>1.29E-2</v>
      </c>
      <c r="S258" s="11" cm="1">
        <f t="array" ref="S258">INDEX(LatestMeasureDefSheet!$V$2:$V$6759,MATCH(E258,LatestMeasureDefSheet!$C$2:$C$6759,0),)</f>
        <v>0</v>
      </c>
      <c r="T258" s="11" t="str">
        <f t="shared" si="22"/>
        <v>Performance Measure</v>
      </c>
      <c r="U258" s="41"/>
      <c r="V258" s="41"/>
      <c r="W258" s="41"/>
      <c r="X258" s="38" t="str">
        <f t="shared" si="23"/>
        <v/>
      </c>
      <c r="Y258" s="38" t="str">
        <f t="shared" si="24"/>
        <v/>
      </c>
      <c r="Z258" s="38" t="str">
        <f t="shared" si="25"/>
        <v/>
      </c>
      <c r="AA258" s="13" t="str">
        <f t="shared" si="26"/>
        <v/>
      </c>
      <c r="AB258" s="11" t="s">
        <v>775</v>
      </c>
    </row>
    <row r="259" spans="2:28" ht="31.5" x14ac:dyDescent="0.2">
      <c r="B259" s="7" t="s">
        <v>3</v>
      </c>
      <c r="C259" s="5" t="s">
        <v>640</v>
      </c>
      <c r="D259" s="5" t="s">
        <v>771</v>
      </c>
      <c r="E259" s="5" t="s">
        <v>795</v>
      </c>
      <c r="F259" s="16" t="s">
        <v>796</v>
      </c>
      <c r="G259" s="5" t="s">
        <v>797</v>
      </c>
      <c r="H259" s="9" cm="1">
        <f t="array" ref="H259">INDEX(LatestMeasureDefSheet!$AH$2:$AH$6759,MATCH(E259,LatestMeasureDefSheet!$C$2:$C$6759,0),)</f>
        <v>10</v>
      </c>
      <c r="I259" s="10" t="str" cm="1">
        <f t="array" ref="I259">INDEX(LatestMeasureDefSheet!$G$2:$G$6759,MATCH(E259,LatestMeasureDefSheet!$C$2:$C$6759,0),)</f>
        <v>Tons</v>
      </c>
      <c r="J259" s="11" cm="1">
        <f t="array" ref="J259">INDEX(LatestMeasureDefSheet!$H$2:$H$6759,MATCH(E259,LatestMeasureDefSheet!$C$2:$C$6759,0),)</f>
        <v>0</v>
      </c>
      <c r="K259" s="11" cm="1">
        <f t="array" ref="K259">INDEX(LatestMeasureDefSheet!$I$2:$I$6759,MATCH(E259,LatestMeasureDefSheet!$C$2:$C$6759,0),)</f>
        <v>0</v>
      </c>
      <c r="L259" s="11" cm="1">
        <f t="array" ref="L259">INDEX(LatestMeasureDefSheet!$L$2:$L$6759,MATCH(E259,LatestMeasureDefSheet!$C$2:$C$6759,0),)</f>
        <v>0</v>
      </c>
      <c r="M259" s="11" cm="1">
        <f t="array" ref="M259">INDEX(LatestMeasureDefSheet!$AJ$2:$AJ$6759,MATCH(E259,LatestMeasureDefSheet!$C$2:$C$6759,0),)</f>
        <v>20</v>
      </c>
      <c r="N259" s="12" t="str" cm="1">
        <f t="array" ref="N259">IF(INDEX(LatestMeasureDefSheet!$Q$2:$Q$6759,MATCH(E259,LatestMeasureDefSheet!$C$2:$C$6759,0),)="",INDEX(LatestMeasureDefSheet!$G$2:$G$6759,MATCH(E259,LatestMeasureDefSheet!$C$2:$C$6759,0),),INDEX(LatestMeasureDefSheet!$Q$2:$Q$6759,MATCH(E259,LatestMeasureDefSheet!$C$2:$C$6759,0),))</f>
        <v>Additional 0.01 kW/Ton Reduction</v>
      </c>
      <c r="O259" s="11" cm="1">
        <f t="array" ref="O259">INDEX(LatestMeasureDefSheet!$R$2:$R$6759,MATCH(E259,LatestMeasureDefSheet!$C$2:$C$6759,0),)</f>
        <v>0.56000000000000005</v>
      </c>
      <c r="P259" s="11" cm="1">
        <f t="array" ref="P259">INDEX(LatestMeasureDefSheet!$S$2:$S$6759,MATCH(E259,LatestMeasureDefSheet!$C$2:$C$6759,0),)</f>
        <v>0.01</v>
      </c>
      <c r="Q259" s="11" cm="1">
        <f t="array" ref="Q259">INDEX(LatestMeasureDefSheet!$T$2:$T$6759,MATCH(E259,LatestMeasureDefSheet!$C$2:$C$6759,0),)</f>
        <v>20.738499999999998</v>
      </c>
      <c r="R259" s="11" cm="1">
        <f t="array" ref="R259">INDEX(LatestMeasureDefSheet!$U$2:$U$6759,MATCH(E259,LatestMeasureDefSheet!$C$2:$C$6759,0),)</f>
        <v>1.2500000000000001E-2</v>
      </c>
      <c r="S259" s="11" cm="1">
        <f t="array" ref="S259">INDEX(LatestMeasureDefSheet!$V$2:$V$6759,MATCH(E259,LatestMeasureDefSheet!$C$2:$C$6759,0),)</f>
        <v>0</v>
      </c>
      <c r="T259" s="11" t="str">
        <f t="shared" si="22"/>
        <v>Performance Measure</v>
      </c>
      <c r="U259" s="41"/>
      <c r="V259" s="41"/>
      <c r="W259" s="41"/>
      <c r="X259" s="38" t="str">
        <f t="shared" si="23"/>
        <v/>
      </c>
      <c r="Y259" s="38" t="str">
        <f t="shared" si="24"/>
        <v/>
      </c>
      <c r="Z259" s="38" t="str">
        <f t="shared" si="25"/>
        <v/>
      </c>
      <c r="AA259" s="13" t="str">
        <f t="shared" si="26"/>
        <v/>
      </c>
      <c r="AB259" s="11" t="s">
        <v>775</v>
      </c>
    </row>
    <row r="260" spans="2:28" ht="31.5" x14ac:dyDescent="0.2">
      <c r="B260" s="7" t="s">
        <v>3</v>
      </c>
      <c r="C260" s="5" t="s">
        <v>640</v>
      </c>
      <c r="D260" s="5" t="s">
        <v>771</v>
      </c>
      <c r="E260" s="5" t="s">
        <v>798</v>
      </c>
      <c r="F260" s="16" t="s">
        <v>799</v>
      </c>
      <c r="G260" s="5" t="s">
        <v>800</v>
      </c>
      <c r="H260" s="9" cm="1">
        <f t="array" ref="H260">INDEX(LatestMeasureDefSheet!$AH$2:$AH$6759,MATCH(E260,LatestMeasureDefSheet!$C$2:$C$6759,0),)</f>
        <v>10</v>
      </c>
      <c r="I260" s="10" t="str" cm="1">
        <f t="array" ref="I260">INDEX(LatestMeasureDefSheet!$G$2:$G$6759,MATCH(E260,LatestMeasureDefSheet!$C$2:$C$6759,0),)</f>
        <v>Tons</v>
      </c>
      <c r="J260" s="11" cm="1">
        <f t="array" ref="J260">INDEX(LatestMeasureDefSheet!$H$2:$H$6759,MATCH(E260,LatestMeasureDefSheet!$C$2:$C$6759,0),)</f>
        <v>0</v>
      </c>
      <c r="K260" s="11" cm="1">
        <f t="array" ref="K260">INDEX(LatestMeasureDefSheet!$I$2:$I$6759,MATCH(E260,LatestMeasureDefSheet!$C$2:$C$6759,0),)</f>
        <v>0</v>
      </c>
      <c r="L260" s="11" cm="1">
        <f t="array" ref="L260">INDEX(LatestMeasureDefSheet!$L$2:$L$6759,MATCH(E260,LatestMeasureDefSheet!$C$2:$C$6759,0),)</f>
        <v>0</v>
      </c>
      <c r="M260" s="11" cm="1">
        <f t="array" ref="M260">INDEX(LatestMeasureDefSheet!$AJ$2:$AJ$6759,MATCH(E260,LatestMeasureDefSheet!$C$2:$C$6759,0),)</f>
        <v>20</v>
      </c>
      <c r="N260" s="12" t="str" cm="1">
        <f t="array" ref="N260">IF(INDEX(LatestMeasureDefSheet!$Q$2:$Q$6759,MATCH(E260,LatestMeasureDefSheet!$C$2:$C$6759,0),)="",INDEX(LatestMeasureDefSheet!$G$2:$G$6759,MATCH(E260,LatestMeasureDefSheet!$C$2:$C$6759,0),),INDEX(LatestMeasureDefSheet!$Q$2:$Q$6759,MATCH(E260,LatestMeasureDefSheet!$C$2:$C$6759,0),))</f>
        <v>Additional 0.01 kW/Ton Reduction</v>
      </c>
      <c r="O260" s="11" cm="1">
        <f t="array" ref="O260">INDEX(LatestMeasureDefSheet!$R$2:$R$6759,MATCH(E260,LatestMeasureDefSheet!$C$2:$C$6759,0),)</f>
        <v>0.61</v>
      </c>
      <c r="P260" s="11" cm="1">
        <f t="array" ref="P260">INDEX(LatestMeasureDefSheet!$S$2:$S$6759,MATCH(E260,LatestMeasureDefSheet!$C$2:$C$6759,0),)</f>
        <v>0.01</v>
      </c>
      <c r="Q260" s="11" cm="1">
        <f t="array" ref="Q260">INDEX(LatestMeasureDefSheet!$T$2:$T$6759,MATCH(E260,LatestMeasureDefSheet!$C$2:$C$6759,0),)</f>
        <v>21.617999999999999</v>
      </c>
      <c r="R260" s="11" cm="1">
        <f t="array" ref="R260">INDEX(LatestMeasureDefSheet!$U$2:$U$6759,MATCH(E260,LatestMeasureDefSheet!$C$2:$C$6759,0),)</f>
        <v>1.29E-2</v>
      </c>
      <c r="S260" s="11" cm="1">
        <f t="array" ref="S260">INDEX(LatestMeasureDefSheet!$V$2:$V$6759,MATCH(E260,LatestMeasureDefSheet!$C$2:$C$6759,0),)</f>
        <v>0</v>
      </c>
      <c r="T260" s="11" t="str">
        <f t="shared" si="22"/>
        <v>Performance Measure</v>
      </c>
      <c r="U260" s="41"/>
      <c r="V260" s="41"/>
      <c r="W260" s="41"/>
      <c r="X260" s="38" t="str">
        <f t="shared" si="23"/>
        <v/>
      </c>
      <c r="Y260" s="38" t="str">
        <f t="shared" si="24"/>
        <v/>
      </c>
      <c r="Z260" s="38" t="str">
        <f t="shared" si="25"/>
        <v/>
      </c>
      <c r="AA260" s="13" t="str">
        <f t="shared" si="26"/>
        <v/>
      </c>
      <c r="AB260" s="11" t="s">
        <v>775</v>
      </c>
    </row>
    <row r="261" spans="2:28" ht="31.5" x14ac:dyDescent="0.2">
      <c r="B261" s="7" t="s">
        <v>3</v>
      </c>
      <c r="C261" s="5" t="s">
        <v>640</v>
      </c>
      <c r="D261" s="5" t="s">
        <v>771</v>
      </c>
      <c r="E261" s="5" t="s">
        <v>801</v>
      </c>
      <c r="F261" s="16" t="s">
        <v>802</v>
      </c>
      <c r="G261" s="5" t="s">
        <v>803</v>
      </c>
      <c r="H261" s="9" cm="1">
        <f t="array" ref="H261">INDEX(LatestMeasureDefSheet!$AH$2:$AH$6759,MATCH(E261,LatestMeasureDefSheet!$C$2:$C$6759,0),)</f>
        <v>10</v>
      </c>
      <c r="I261" s="10" t="str" cm="1">
        <f t="array" ref="I261">INDEX(LatestMeasureDefSheet!$G$2:$G$6759,MATCH(E261,LatestMeasureDefSheet!$C$2:$C$6759,0),)</f>
        <v>Tons</v>
      </c>
      <c r="J261" s="11" cm="1">
        <f t="array" ref="J261">INDEX(LatestMeasureDefSheet!$H$2:$H$6759,MATCH(E261,LatestMeasureDefSheet!$C$2:$C$6759,0),)</f>
        <v>0</v>
      </c>
      <c r="K261" s="11" cm="1">
        <f t="array" ref="K261">INDEX(LatestMeasureDefSheet!$I$2:$I$6759,MATCH(E261,LatestMeasureDefSheet!$C$2:$C$6759,0),)</f>
        <v>0</v>
      </c>
      <c r="L261" s="11" cm="1">
        <f t="array" ref="L261">INDEX(LatestMeasureDefSheet!$L$2:$L$6759,MATCH(E261,LatestMeasureDefSheet!$C$2:$C$6759,0),)</f>
        <v>0</v>
      </c>
      <c r="M261" s="11" cm="1">
        <f t="array" ref="M261">INDEX(LatestMeasureDefSheet!$AJ$2:$AJ$6759,MATCH(E261,LatestMeasureDefSheet!$C$2:$C$6759,0),)</f>
        <v>20</v>
      </c>
      <c r="N261" s="12" t="str" cm="1">
        <f t="array" ref="N261">IF(INDEX(LatestMeasureDefSheet!$Q$2:$Q$6759,MATCH(E261,LatestMeasureDefSheet!$C$2:$C$6759,0),)="",INDEX(LatestMeasureDefSheet!$G$2:$G$6759,MATCH(E261,LatestMeasureDefSheet!$C$2:$C$6759,0),),INDEX(LatestMeasureDefSheet!$Q$2:$Q$6759,MATCH(E261,LatestMeasureDefSheet!$C$2:$C$6759,0),))</f>
        <v>Additional 0.01 kW/Ton Reduction</v>
      </c>
      <c r="O261" s="11" cm="1">
        <f t="array" ref="O261">INDEX(LatestMeasureDefSheet!$R$2:$R$6759,MATCH(E261,LatestMeasureDefSheet!$C$2:$C$6759,0),)</f>
        <v>0.61</v>
      </c>
      <c r="P261" s="11" cm="1">
        <f t="array" ref="P261">INDEX(LatestMeasureDefSheet!$S$2:$S$6759,MATCH(E261,LatestMeasureDefSheet!$C$2:$C$6759,0),)</f>
        <v>0.01</v>
      </c>
      <c r="Q261" s="11" cm="1">
        <f t="array" ref="Q261">INDEX(LatestMeasureDefSheet!$T$2:$T$6759,MATCH(E261,LatestMeasureDefSheet!$C$2:$C$6759,0),)</f>
        <v>21.617999999999999</v>
      </c>
      <c r="R261" s="11" cm="1">
        <f t="array" ref="R261">INDEX(LatestMeasureDefSheet!$U$2:$U$6759,MATCH(E261,LatestMeasureDefSheet!$C$2:$C$6759,0),)</f>
        <v>1.29E-2</v>
      </c>
      <c r="S261" s="11" cm="1">
        <f t="array" ref="S261">INDEX(LatestMeasureDefSheet!$V$2:$V$6759,MATCH(E261,LatestMeasureDefSheet!$C$2:$C$6759,0),)</f>
        <v>0</v>
      </c>
      <c r="T261" s="11" t="str">
        <f t="shared" si="22"/>
        <v>Performance Measure</v>
      </c>
      <c r="U261" s="41"/>
      <c r="V261" s="41"/>
      <c r="W261" s="41"/>
      <c r="X261" s="38" t="str">
        <f t="shared" si="23"/>
        <v/>
      </c>
      <c r="Y261" s="38" t="str">
        <f t="shared" si="24"/>
        <v/>
      </c>
      <c r="Z261" s="38" t="str">
        <f t="shared" si="25"/>
        <v/>
      </c>
      <c r="AA261" s="13" t="str">
        <f t="shared" si="26"/>
        <v/>
      </c>
      <c r="AB261" s="11" t="s">
        <v>775</v>
      </c>
    </row>
    <row r="262" spans="2:28" ht="31.5" x14ac:dyDescent="0.2">
      <c r="B262" s="7" t="s">
        <v>3</v>
      </c>
      <c r="C262" s="5" t="s">
        <v>640</v>
      </c>
      <c r="D262" s="5" t="s">
        <v>771</v>
      </c>
      <c r="E262" s="5" t="s">
        <v>804</v>
      </c>
      <c r="F262" s="16" t="s">
        <v>805</v>
      </c>
      <c r="G262" s="5" t="s">
        <v>806</v>
      </c>
      <c r="H262" s="9" cm="1">
        <f t="array" ref="H262">INDEX(LatestMeasureDefSheet!$AH$2:$AH$6759,MATCH(E262,LatestMeasureDefSheet!$C$2:$C$6759,0),)</f>
        <v>10</v>
      </c>
      <c r="I262" s="10" t="str" cm="1">
        <f t="array" ref="I262">INDEX(LatestMeasureDefSheet!$G$2:$G$6759,MATCH(E262,LatestMeasureDefSheet!$C$2:$C$6759,0),)</f>
        <v>Tons</v>
      </c>
      <c r="J262" s="11" cm="1">
        <f t="array" ref="J262">INDEX(LatestMeasureDefSheet!$H$2:$H$6759,MATCH(E262,LatestMeasureDefSheet!$C$2:$C$6759,0),)</f>
        <v>0</v>
      </c>
      <c r="K262" s="11" cm="1">
        <f t="array" ref="K262">INDEX(LatestMeasureDefSheet!$I$2:$I$6759,MATCH(E262,LatestMeasureDefSheet!$C$2:$C$6759,0),)</f>
        <v>0</v>
      </c>
      <c r="L262" s="11" cm="1">
        <f t="array" ref="L262">INDEX(LatestMeasureDefSheet!$L$2:$L$6759,MATCH(E262,LatestMeasureDefSheet!$C$2:$C$6759,0),)</f>
        <v>0</v>
      </c>
      <c r="M262" s="11" cm="1">
        <f t="array" ref="M262">INDEX(LatestMeasureDefSheet!$AJ$2:$AJ$6759,MATCH(E262,LatestMeasureDefSheet!$C$2:$C$6759,0),)</f>
        <v>20</v>
      </c>
      <c r="N262" s="12" t="str" cm="1">
        <f t="array" ref="N262">IF(INDEX(LatestMeasureDefSheet!$Q$2:$Q$6759,MATCH(E262,LatestMeasureDefSheet!$C$2:$C$6759,0),)="",INDEX(LatestMeasureDefSheet!$G$2:$G$6759,MATCH(E262,LatestMeasureDefSheet!$C$2:$C$6759,0),),INDEX(LatestMeasureDefSheet!$Q$2:$Q$6759,MATCH(E262,LatestMeasureDefSheet!$C$2:$C$6759,0),))</f>
        <v>Additional 0.01 kW/Ton Reduction</v>
      </c>
      <c r="O262" s="11" cm="1">
        <f t="array" ref="O262">INDEX(LatestMeasureDefSheet!$R$2:$R$6759,MATCH(E262,LatestMeasureDefSheet!$C$2:$C$6759,0),)</f>
        <v>0.56000000000000005</v>
      </c>
      <c r="P262" s="11" cm="1">
        <f t="array" ref="P262">INDEX(LatestMeasureDefSheet!$S$2:$S$6759,MATCH(E262,LatestMeasureDefSheet!$C$2:$C$6759,0),)</f>
        <v>0.01</v>
      </c>
      <c r="Q262" s="11" cm="1">
        <f t="array" ref="Q262">INDEX(LatestMeasureDefSheet!$T$2:$T$6759,MATCH(E262,LatestMeasureDefSheet!$C$2:$C$6759,0),)</f>
        <v>22.006799999999998</v>
      </c>
      <c r="R262" s="11" cm="1">
        <f t="array" ref="R262">INDEX(LatestMeasureDefSheet!$U$2:$U$6759,MATCH(E262,LatestMeasureDefSheet!$C$2:$C$6759,0),)</f>
        <v>1.23E-2</v>
      </c>
      <c r="S262" s="11" cm="1">
        <f t="array" ref="S262">INDEX(LatestMeasureDefSheet!$V$2:$V$6759,MATCH(E262,LatestMeasureDefSheet!$C$2:$C$6759,0),)</f>
        <v>0</v>
      </c>
      <c r="T262" s="11" t="str">
        <f t="shared" si="22"/>
        <v>Performance Measure</v>
      </c>
      <c r="U262" s="41"/>
      <c r="V262" s="41"/>
      <c r="W262" s="41"/>
      <c r="X262" s="38" t="str">
        <f t="shared" si="23"/>
        <v/>
      </c>
      <c r="Y262" s="38" t="str">
        <f t="shared" si="24"/>
        <v/>
      </c>
      <c r="Z262" s="38" t="str">
        <f t="shared" si="25"/>
        <v/>
      </c>
      <c r="AA262" s="13" t="str">
        <f t="shared" si="26"/>
        <v/>
      </c>
      <c r="AB262" s="11" t="s">
        <v>775</v>
      </c>
    </row>
    <row r="263" spans="2:28" ht="31.5" x14ac:dyDescent="0.2">
      <c r="B263" s="7" t="s">
        <v>3</v>
      </c>
      <c r="C263" s="5" t="s">
        <v>640</v>
      </c>
      <c r="D263" s="5" t="s">
        <v>771</v>
      </c>
      <c r="E263" s="5" t="s">
        <v>807</v>
      </c>
      <c r="F263" s="16" t="s">
        <v>808</v>
      </c>
      <c r="G263" s="5" t="s">
        <v>809</v>
      </c>
      <c r="H263" s="9" cm="1">
        <f t="array" ref="H263">INDEX(LatestMeasureDefSheet!$AH$2:$AH$6759,MATCH(E263,LatestMeasureDefSheet!$C$2:$C$6759,0),)</f>
        <v>10</v>
      </c>
      <c r="I263" s="10" t="str" cm="1">
        <f t="array" ref="I263">INDEX(LatestMeasureDefSheet!$G$2:$G$6759,MATCH(E263,LatestMeasureDefSheet!$C$2:$C$6759,0),)</f>
        <v>Tons</v>
      </c>
      <c r="J263" s="11" cm="1">
        <f t="array" ref="J263">INDEX(LatestMeasureDefSheet!$H$2:$H$6759,MATCH(E263,LatestMeasureDefSheet!$C$2:$C$6759,0),)</f>
        <v>0</v>
      </c>
      <c r="K263" s="11" cm="1">
        <f t="array" ref="K263">INDEX(LatestMeasureDefSheet!$I$2:$I$6759,MATCH(E263,LatestMeasureDefSheet!$C$2:$C$6759,0),)</f>
        <v>0</v>
      </c>
      <c r="L263" s="11" cm="1">
        <f t="array" ref="L263">INDEX(LatestMeasureDefSheet!$L$2:$L$6759,MATCH(E263,LatestMeasureDefSheet!$C$2:$C$6759,0),)</f>
        <v>0</v>
      </c>
      <c r="M263" s="11" cm="1">
        <f t="array" ref="M263">INDEX(LatestMeasureDefSheet!$AJ$2:$AJ$6759,MATCH(E263,LatestMeasureDefSheet!$C$2:$C$6759,0),)</f>
        <v>20</v>
      </c>
      <c r="N263" s="12" t="str" cm="1">
        <f t="array" ref="N263">IF(INDEX(LatestMeasureDefSheet!$Q$2:$Q$6759,MATCH(E263,LatestMeasureDefSheet!$C$2:$C$6759,0),)="",INDEX(LatestMeasureDefSheet!$G$2:$G$6759,MATCH(E263,LatestMeasureDefSheet!$C$2:$C$6759,0),),INDEX(LatestMeasureDefSheet!$Q$2:$Q$6759,MATCH(E263,LatestMeasureDefSheet!$C$2:$C$6759,0),))</f>
        <v>Additional 0.01 kW/Ton Reduction</v>
      </c>
      <c r="O263" s="44" cm="1">
        <f t="array" ref="O263">INDEX(LatestMeasureDefSheet!$R$2:$R$6759,MATCH(E263,LatestMeasureDefSheet!$C$2:$C$6759,0),)</f>
        <v>0.56000000000000005</v>
      </c>
      <c r="P263" s="11" cm="1">
        <f t="array" ref="P263">INDEX(LatestMeasureDefSheet!$S$2:$S$6759,MATCH(E263,LatestMeasureDefSheet!$C$2:$C$6759,0),)</f>
        <v>0.01</v>
      </c>
      <c r="Q263" s="11" cm="1">
        <f t="array" ref="Q263">INDEX(LatestMeasureDefSheet!$T$2:$T$6759,MATCH(E263,LatestMeasureDefSheet!$C$2:$C$6759,0),)</f>
        <v>21.574100000000001</v>
      </c>
      <c r="R263" s="11" cm="1">
        <f t="array" ref="R263">INDEX(LatestMeasureDefSheet!$U$2:$U$6759,MATCH(E263,LatestMeasureDefSheet!$C$2:$C$6759,0),)</f>
        <v>1.2200000000000001E-2</v>
      </c>
      <c r="S263" s="11" cm="1">
        <f t="array" ref="S263">INDEX(LatestMeasureDefSheet!$V$2:$V$6759,MATCH(E263,LatestMeasureDefSheet!$C$2:$C$6759,0),)</f>
        <v>0</v>
      </c>
      <c r="T263" s="11" t="str">
        <f t="shared" si="22"/>
        <v>Performance Measure</v>
      </c>
      <c r="U263" s="41"/>
      <c r="V263" s="41"/>
      <c r="W263" s="41"/>
      <c r="X263" s="38" t="str">
        <f t="shared" si="23"/>
        <v/>
      </c>
      <c r="Y263" s="38" t="str">
        <f t="shared" si="24"/>
        <v/>
      </c>
      <c r="Z263" s="38" t="str">
        <f t="shared" si="25"/>
        <v/>
      </c>
      <c r="AA263" s="13" t="str">
        <f t="shared" si="26"/>
        <v/>
      </c>
      <c r="AB263" s="11" t="s">
        <v>775</v>
      </c>
    </row>
    <row r="264" spans="2:28" ht="31.5" x14ac:dyDescent="0.2">
      <c r="B264" s="7" t="s">
        <v>3</v>
      </c>
      <c r="C264" s="5" t="s">
        <v>640</v>
      </c>
      <c r="D264" s="5" t="s">
        <v>771</v>
      </c>
      <c r="E264" s="5" t="s">
        <v>810</v>
      </c>
      <c r="F264" s="16" t="s">
        <v>811</v>
      </c>
      <c r="G264" s="5" t="s">
        <v>812</v>
      </c>
      <c r="H264" s="9" cm="1">
        <f t="array" ref="H264">INDEX(LatestMeasureDefSheet!$AH$2:$AH$6759,MATCH(E264,LatestMeasureDefSheet!$C$2:$C$6759,0),)</f>
        <v>10</v>
      </c>
      <c r="I264" s="10" t="str" cm="1">
        <f t="array" ref="I264">INDEX(LatestMeasureDefSheet!$G$2:$G$6759,MATCH(E264,LatestMeasureDefSheet!$C$2:$C$6759,0),)</f>
        <v>Tons</v>
      </c>
      <c r="J264" s="11" cm="1">
        <f t="array" ref="J264">INDEX(LatestMeasureDefSheet!$H$2:$H$6759,MATCH(E264,LatestMeasureDefSheet!$C$2:$C$6759,0),)</f>
        <v>0</v>
      </c>
      <c r="K264" s="11" cm="1">
        <f t="array" ref="K264">INDEX(LatestMeasureDefSheet!$I$2:$I$6759,MATCH(E264,LatestMeasureDefSheet!$C$2:$C$6759,0),)</f>
        <v>0</v>
      </c>
      <c r="L264" s="11" cm="1">
        <f t="array" ref="L264">INDEX(LatestMeasureDefSheet!$L$2:$L$6759,MATCH(E264,LatestMeasureDefSheet!$C$2:$C$6759,0),)</f>
        <v>0</v>
      </c>
      <c r="M264" s="11" cm="1">
        <f t="array" ref="M264">INDEX(LatestMeasureDefSheet!$AJ$2:$AJ$6759,MATCH(E264,LatestMeasureDefSheet!$C$2:$C$6759,0),)</f>
        <v>20</v>
      </c>
      <c r="N264" s="12" t="str" cm="1">
        <f t="array" ref="N264">IF(INDEX(LatestMeasureDefSheet!$Q$2:$Q$6759,MATCH(E264,LatestMeasureDefSheet!$C$2:$C$6759,0),)="",INDEX(LatestMeasureDefSheet!$G$2:$G$6759,MATCH(E264,LatestMeasureDefSheet!$C$2:$C$6759,0),),INDEX(LatestMeasureDefSheet!$Q$2:$Q$6759,MATCH(E264,LatestMeasureDefSheet!$C$2:$C$6759,0),))</f>
        <v>Additional 0.01 kW/Ton Reduction</v>
      </c>
      <c r="O264" s="11" cm="1">
        <f t="array" ref="O264">INDEX(LatestMeasureDefSheet!$R$2:$R$6759,MATCH(E264,LatestMeasureDefSheet!$C$2:$C$6759,0),)</f>
        <v>0.56000000000000005</v>
      </c>
      <c r="P264" s="11" cm="1">
        <f t="array" ref="P264">INDEX(LatestMeasureDefSheet!$S$2:$S$6759,MATCH(E264,LatestMeasureDefSheet!$C$2:$C$6759,0),)</f>
        <v>0.01</v>
      </c>
      <c r="Q264" s="11" cm="1">
        <f t="array" ref="Q264">INDEX(LatestMeasureDefSheet!$T$2:$T$6759,MATCH(E264,LatestMeasureDefSheet!$C$2:$C$6759,0),)</f>
        <v>21.850899999999999</v>
      </c>
      <c r="R264" s="11" cm="1">
        <f t="array" ref="R264">INDEX(LatestMeasureDefSheet!$U$2:$U$6759,MATCH(E264,LatestMeasureDefSheet!$C$2:$C$6759,0),)</f>
        <v>1.3299999999999999E-2</v>
      </c>
      <c r="S264" s="11" cm="1">
        <f t="array" ref="S264">INDEX(LatestMeasureDefSheet!$V$2:$V$6759,MATCH(E264,LatestMeasureDefSheet!$C$2:$C$6759,0),)</f>
        <v>0</v>
      </c>
      <c r="T264" s="11" t="str">
        <f t="shared" si="22"/>
        <v>Performance Measure</v>
      </c>
      <c r="U264" s="41"/>
      <c r="V264" s="41"/>
      <c r="W264" s="41"/>
      <c r="X264" s="38" t="str">
        <f t="shared" si="23"/>
        <v/>
      </c>
      <c r="Y264" s="38" t="str">
        <f t="shared" si="24"/>
        <v/>
      </c>
      <c r="Z264" s="38" t="str">
        <f t="shared" si="25"/>
        <v/>
      </c>
      <c r="AA264" s="13" t="str">
        <f t="shared" si="26"/>
        <v/>
      </c>
      <c r="AB264" s="11" t="s">
        <v>775</v>
      </c>
    </row>
    <row r="265" spans="2:28" ht="31.5" x14ac:dyDescent="0.2">
      <c r="B265" s="7" t="s">
        <v>3</v>
      </c>
      <c r="C265" s="5" t="s">
        <v>640</v>
      </c>
      <c r="D265" s="5" t="s">
        <v>771</v>
      </c>
      <c r="E265" s="5" t="s">
        <v>813</v>
      </c>
      <c r="F265" s="16" t="s">
        <v>784</v>
      </c>
      <c r="G265" s="5" t="s">
        <v>814</v>
      </c>
      <c r="H265" s="9" cm="1">
        <f t="array" ref="H265">INDEX(LatestMeasureDefSheet!$AH$2:$AH$6759,MATCH(E265,LatestMeasureDefSheet!$C$2:$C$6759,0),)</f>
        <v>10</v>
      </c>
      <c r="I265" s="10" t="str" cm="1">
        <f t="array" ref="I265">INDEX(LatestMeasureDefSheet!$G$2:$G$6759,MATCH(E265,LatestMeasureDefSheet!$C$2:$C$6759,0),)</f>
        <v>Tons</v>
      </c>
      <c r="J265" s="11" cm="1">
        <f t="array" ref="J265">INDEX(LatestMeasureDefSheet!$H$2:$H$6759,MATCH(E265,LatestMeasureDefSheet!$C$2:$C$6759,0),)</f>
        <v>0</v>
      </c>
      <c r="K265" s="11" cm="1">
        <f t="array" ref="K265">INDEX(LatestMeasureDefSheet!$I$2:$I$6759,MATCH(E265,LatestMeasureDefSheet!$C$2:$C$6759,0),)</f>
        <v>0</v>
      </c>
      <c r="L265" s="11" cm="1">
        <f t="array" ref="L265">INDEX(LatestMeasureDefSheet!$L$2:$L$6759,MATCH(E265,LatestMeasureDefSheet!$C$2:$C$6759,0),)</f>
        <v>0</v>
      </c>
      <c r="M265" s="11" cm="1">
        <f t="array" ref="M265">INDEX(LatestMeasureDefSheet!$AJ$2:$AJ$6759,MATCH(E265,LatestMeasureDefSheet!$C$2:$C$6759,0),)</f>
        <v>20</v>
      </c>
      <c r="N265" s="12" t="str" cm="1">
        <f t="array" ref="N265">IF(INDEX(LatestMeasureDefSheet!$Q$2:$Q$6759,MATCH(E265,LatestMeasureDefSheet!$C$2:$C$6759,0),)="",INDEX(LatestMeasureDefSheet!$G$2:$G$6759,MATCH(E265,LatestMeasureDefSheet!$C$2:$C$6759,0),),INDEX(LatestMeasureDefSheet!$Q$2:$Q$6759,MATCH(E265,LatestMeasureDefSheet!$C$2:$C$6759,0),))</f>
        <v>Additional 0.01 kW/Ton Reduction</v>
      </c>
      <c r="O265" s="11" cm="1">
        <f t="array" ref="O265">INDEX(LatestMeasureDefSheet!$R$2:$R$6759,MATCH(E265,LatestMeasureDefSheet!$C$2:$C$6759,0),)</f>
        <v>0.5</v>
      </c>
      <c r="P265" s="11" cm="1">
        <f t="array" ref="P265">INDEX(LatestMeasureDefSheet!$S$2:$S$6759,MATCH(E265,LatestMeasureDefSheet!$C$2:$C$6759,0),)</f>
        <v>0.01</v>
      </c>
      <c r="Q265" s="11" cm="1">
        <f t="array" ref="Q265">INDEX(LatestMeasureDefSheet!$T$2:$T$6759,MATCH(E265,LatestMeasureDefSheet!$C$2:$C$6759,0),)</f>
        <v>14.0328</v>
      </c>
      <c r="R265" s="11" cm="1">
        <f t="array" ref="R265">INDEX(LatestMeasureDefSheet!$U$2:$U$6759,MATCH(E265,LatestMeasureDefSheet!$C$2:$C$6759,0),)</f>
        <v>3.3E-3</v>
      </c>
      <c r="S265" s="11" cm="1">
        <f t="array" ref="S265">INDEX(LatestMeasureDefSheet!$V$2:$V$6759,MATCH(E265,LatestMeasureDefSheet!$C$2:$C$6759,0),)</f>
        <v>0</v>
      </c>
      <c r="T265" s="11" t="str">
        <f t="shared" si="22"/>
        <v>Performance Measure</v>
      </c>
      <c r="U265" s="41"/>
      <c r="V265" s="41"/>
      <c r="W265" s="41"/>
      <c r="X265" s="38" t="str">
        <f t="shared" si="23"/>
        <v/>
      </c>
      <c r="Y265" s="38" t="str">
        <f t="shared" si="24"/>
        <v/>
      </c>
      <c r="Z265" s="38" t="str">
        <f t="shared" si="25"/>
        <v/>
      </c>
      <c r="AA265" s="13" t="str">
        <f t="shared" si="26"/>
        <v/>
      </c>
      <c r="AB265" s="11" t="s">
        <v>775</v>
      </c>
    </row>
    <row r="266" spans="2:28" ht="31.5" x14ac:dyDescent="0.2">
      <c r="B266" s="7" t="s">
        <v>3</v>
      </c>
      <c r="C266" s="5" t="s">
        <v>640</v>
      </c>
      <c r="D266" s="5" t="s">
        <v>771</v>
      </c>
      <c r="E266" s="5" t="s">
        <v>815</v>
      </c>
      <c r="F266" s="16" t="s">
        <v>787</v>
      </c>
      <c r="G266" s="5" t="s">
        <v>816</v>
      </c>
      <c r="H266" s="9" cm="1">
        <f t="array" ref="H266">INDEX(LatestMeasureDefSheet!$AH$2:$AH$6759,MATCH(E266,LatestMeasureDefSheet!$C$2:$C$6759,0),)</f>
        <v>10</v>
      </c>
      <c r="I266" s="10" t="str" cm="1">
        <f t="array" ref="I266">INDEX(LatestMeasureDefSheet!$G$2:$G$6759,MATCH(E266,LatestMeasureDefSheet!$C$2:$C$6759,0),)</f>
        <v>Tons</v>
      </c>
      <c r="J266" s="11" cm="1">
        <f t="array" ref="J266">INDEX(LatestMeasureDefSheet!$H$2:$H$6759,MATCH(E266,LatestMeasureDefSheet!$C$2:$C$6759,0),)</f>
        <v>0</v>
      </c>
      <c r="K266" s="11" cm="1">
        <f t="array" ref="K266">INDEX(LatestMeasureDefSheet!$I$2:$I$6759,MATCH(E266,LatestMeasureDefSheet!$C$2:$C$6759,0),)</f>
        <v>0</v>
      </c>
      <c r="L266" s="11" cm="1">
        <f t="array" ref="L266">INDEX(LatestMeasureDefSheet!$L$2:$L$6759,MATCH(E266,LatestMeasureDefSheet!$C$2:$C$6759,0),)</f>
        <v>0</v>
      </c>
      <c r="M266" s="11" cm="1">
        <f t="array" ref="M266">INDEX(LatestMeasureDefSheet!$AJ$2:$AJ$6759,MATCH(E266,LatestMeasureDefSheet!$C$2:$C$6759,0),)</f>
        <v>20</v>
      </c>
      <c r="N266" s="12" t="str" cm="1">
        <f t="array" ref="N266">IF(INDEX(LatestMeasureDefSheet!$Q$2:$Q$6759,MATCH(E266,LatestMeasureDefSheet!$C$2:$C$6759,0),)="",INDEX(LatestMeasureDefSheet!$G$2:$G$6759,MATCH(E266,LatestMeasureDefSheet!$C$2:$C$6759,0),),INDEX(LatestMeasureDefSheet!$Q$2:$Q$6759,MATCH(E266,LatestMeasureDefSheet!$C$2:$C$6759,0),))</f>
        <v>Additional 0.01 kW/Ton Reduction</v>
      </c>
      <c r="O266" s="11" cm="1">
        <f t="array" ref="O266">INDEX(LatestMeasureDefSheet!$R$2:$R$6759,MATCH(E266,LatestMeasureDefSheet!$C$2:$C$6759,0),)</f>
        <v>0.49</v>
      </c>
      <c r="P266" s="11" cm="1">
        <f t="array" ref="P266">INDEX(LatestMeasureDefSheet!$S$2:$S$6759,MATCH(E266,LatestMeasureDefSheet!$C$2:$C$6759,0),)</f>
        <v>0.01</v>
      </c>
      <c r="Q266" s="11" cm="1">
        <f t="array" ref="Q266">INDEX(LatestMeasureDefSheet!$T$2:$T$6759,MATCH(E266,LatestMeasureDefSheet!$C$2:$C$6759,0),)</f>
        <v>11.843299999999999</v>
      </c>
      <c r="R266" s="11" cm="1">
        <f t="array" ref="R266">INDEX(LatestMeasureDefSheet!$U$2:$U$6759,MATCH(E266,LatestMeasureDefSheet!$C$2:$C$6759,0),)</f>
        <v>2.7000000000000001E-3</v>
      </c>
      <c r="S266" s="11" cm="1">
        <f t="array" ref="S266">INDEX(LatestMeasureDefSheet!$V$2:$V$6759,MATCH(E266,LatestMeasureDefSheet!$C$2:$C$6759,0),)</f>
        <v>0</v>
      </c>
      <c r="T266" s="11" t="str">
        <f t="shared" si="22"/>
        <v>Performance Measure</v>
      </c>
      <c r="U266" s="41"/>
      <c r="V266" s="41"/>
      <c r="W266" s="41"/>
      <c r="X266" s="38" t="str">
        <f t="shared" si="23"/>
        <v/>
      </c>
      <c r="Y266" s="38" t="str">
        <f t="shared" si="24"/>
        <v/>
      </c>
      <c r="Z266" s="38" t="str">
        <f t="shared" si="25"/>
        <v/>
      </c>
      <c r="AA266" s="13" t="str">
        <f t="shared" si="26"/>
        <v/>
      </c>
      <c r="AB266" s="11" t="s">
        <v>775</v>
      </c>
    </row>
    <row r="267" spans="2:28" ht="31.5" x14ac:dyDescent="0.2">
      <c r="B267" s="7" t="s">
        <v>3</v>
      </c>
      <c r="C267" s="5" t="s">
        <v>640</v>
      </c>
      <c r="D267" s="5" t="s">
        <v>771</v>
      </c>
      <c r="E267" s="5" t="s">
        <v>817</v>
      </c>
      <c r="F267" s="16" t="s">
        <v>790</v>
      </c>
      <c r="G267" s="5" t="s">
        <v>818</v>
      </c>
      <c r="H267" s="9" cm="1">
        <f t="array" ref="H267">INDEX(LatestMeasureDefSheet!$AH$2:$AH$6759,MATCH(E267,LatestMeasureDefSheet!$C$2:$C$6759,0),)</f>
        <v>10</v>
      </c>
      <c r="I267" s="10" t="str" cm="1">
        <f t="array" ref="I267">INDEX(LatestMeasureDefSheet!$G$2:$G$6759,MATCH(E267,LatestMeasureDefSheet!$C$2:$C$6759,0),)</f>
        <v>Tons</v>
      </c>
      <c r="J267" s="11" cm="1">
        <f t="array" ref="J267">INDEX(LatestMeasureDefSheet!$H$2:$H$6759,MATCH(E267,LatestMeasureDefSheet!$C$2:$C$6759,0),)</f>
        <v>0</v>
      </c>
      <c r="K267" s="11" cm="1">
        <f t="array" ref="K267">INDEX(LatestMeasureDefSheet!$I$2:$I$6759,MATCH(E267,LatestMeasureDefSheet!$C$2:$C$6759,0),)</f>
        <v>0</v>
      </c>
      <c r="L267" s="11" cm="1">
        <f t="array" ref="L267">INDEX(LatestMeasureDefSheet!$L$2:$L$6759,MATCH(E267,LatestMeasureDefSheet!$C$2:$C$6759,0),)</f>
        <v>0</v>
      </c>
      <c r="M267" s="11" cm="1">
        <f t="array" ref="M267">INDEX(LatestMeasureDefSheet!$AJ$2:$AJ$6759,MATCH(E267,LatestMeasureDefSheet!$C$2:$C$6759,0),)</f>
        <v>20</v>
      </c>
      <c r="N267" s="12" t="str" cm="1">
        <f t="array" ref="N267">IF(INDEX(LatestMeasureDefSheet!$Q$2:$Q$6759,MATCH(E267,LatestMeasureDefSheet!$C$2:$C$6759,0),)="",INDEX(LatestMeasureDefSheet!$G$2:$G$6759,MATCH(E267,LatestMeasureDefSheet!$C$2:$C$6759,0),),INDEX(LatestMeasureDefSheet!$Q$2:$Q$6759,MATCH(E267,LatestMeasureDefSheet!$C$2:$C$6759,0),))</f>
        <v>Additional 0.01 kW/Ton Reduction</v>
      </c>
      <c r="O267" s="11" cm="1">
        <f t="array" ref="O267">INDEX(LatestMeasureDefSheet!$R$2:$R$6759,MATCH(E267,LatestMeasureDefSheet!$C$2:$C$6759,0),)</f>
        <v>0.44</v>
      </c>
      <c r="P267" s="11" cm="1">
        <f t="array" ref="P267">INDEX(LatestMeasureDefSheet!$S$2:$S$6759,MATCH(E267,LatestMeasureDefSheet!$C$2:$C$6759,0),)</f>
        <v>0.01</v>
      </c>
      <c r="Q267" s="11" cm="1">
        <f t="array" ref="Q267">INDEX(LatestMeasureDefSheet!$T$2:$T$6759,MATCH(E267,LatestMeasureDefSheet!$C$2:$C$6759,0),)</f>
        <v>8.6142000000000003</v>
      </c>
      <c r="R267" s="11" cm="1">
        <f t="array" ref="R267">INDEX(LatestMeasureDefSheet!$U$2:$U$6759,MATCH(E267,LatestMeasureDefSheet!$C$2:$C$6759,0),)</f>
        <v>0</v>
      </c>
      <c r="S267" s="11" cm="1">
        <f t="array" ref="S267">INDEX(LatestMeasureDefSheet!$V$2:$V$6759,MATCH(E267,LatestMeasureDefSheet!$C$2:$C$6759,0),)</f>
        <v>0</v>
      </c>
      <c r="T267" s="11" t="str">
        <f t="shared" si="22"/>
        <v>Performance Measure</v>
      </c>
      <c r="U267" s="41"/>
      <c r="V267" s="41"/>
      <c r="W267" s="41"/>
      <c r="X267" s="38" t="str">
        <f t="shared" si="23"/>
        <v/>
      </c>
      <c r="Y267" s="38" t="str">
        <f t="shared" si="24"/>
        <v/>
      </c>
      <c r="Z267" s="38" t="str">
        <f t="shared" si="25"/>
        <v/>
      </c>
      <c r="AA267" s="13" t="str">
        <f t="shared" si="26"/>
        <v/>
      </c>
      <c r="AB267" s="11" t="s">
        <v>775</v>
      </c>
    </row>
    <row r="268" spans="2:28" ht="31.5" x14ac:dyDescent="0.2">
      <c r="B268" s="7" t="s">
        <v>3</v>
      </c>
      <c r="C268" s="5" t="s">
        <v>640</v>
      </c>
      <c r="D268" s="5" t="s">
        <v>771</v>
      </c>
      <c r="E268" s="5" t="s">
        <v>819</v>
      </c>
      <c r="F268" s="16" t="s">
        <v>793</v>
      </c>
      <c r="G268" s="5" t="s">
        <v>820</v>
      </c>
      <c r="H268" s="9" cm="1">
        <f t="array" ref="H268">INDEX(LatestMeasureDefSheet!$AH$2:$AH$6759,MATCH(E268,LatestMeasureDefSheet!$C$2:$C$6759,0),)</f>
        <v>10</v>
      </c>
      <c r="I268" s="10" t="str" cm="1">
        <f t="array" ref="I268">INDEX(LatestMeasureDefSheet!$G$2:$G$6759,MATCH(E268,LatestMeasureDefSheet!$C$2:$C$6759,0),)</f>
        <v>Tons</v>
      </c>
      <c r="J268" s="11" cm="1">
        <f t="array" ref="J268">INDEX(LatestMeasureDefSheet!$H$2:$H$6759,MATCH(E268,LatestMeasureDefSheet!$C$2:$C$6759,0),)</f>
        <v>0</v>
      </c>
      <c r="K268" s="11" cm="1">
        <f t="array" ref="K268">INDEX(LatestMeasureDefSheet!$I$2:$I$6759,MATCH(E268,LatestMeasureDefSheet!$C$2:$C$6759,0),)</f>
        <v>0</v>
      </c>
      <c r="L268" s="11" cm="1">
        <f t="array" ref="L268">INDEX(LatestMeasureDefSheet!$L$2:$L$6759,MATCH(E268,LatestMeasureDefSheet!$C$2:$C$6759,0),)</f>
        <v>0</v>
      </c>
      <c r="M268" s="11" cm="1">
        <f t="array" ref="M268">INDEX(LatestMeasureDefSheet!$AJ$2:$AJ$6759,MATCH(E268,LatestMeasureDefSheet!$C$2:$C$6759,0),)</f>
        <v>20</v>
      </c>
      <c r="N268" s="12" t="str" cm="1">
        <f t="array" ref="N268">IF(INDEX(LatestMeasureDefSheet!$Q$2:$Q$6759,MATCH(E268,LatestMeasureDefSheet!$C$2:$C$6759,0),)="",INDEX(LatestMeasureDefSheet!$G$2:$G$6759,MATCH(E268,LatestMeasureDefSheet!$C$2:$C$6759,0),),INDEX(LatestMeasureDefSheet!$Q$2:$Q$6759,MATCH(E268,LatestMeasureDefSheet!$C$2:$C$6759,0),))</f>
        <v>Additional 0.01 kW/Ton Reduction</v>
      </c>
      <c r="O268" s="11" cm="1">
        <f t="array" ref="O268">INDEX(LatestMeasureDefSheet!$R$2:$R$6759,MATCH(E268,LatestMeasureDefSheet!$C$2:$C$6759,0),)</f>
        <v>0.41</v>
      </c>
      <c r="P268" s="11" cm="1">
        <f t="array" ref="P268">INDEX(LatestMeasureDefSheet!$S$2:$S$6759,MATCH(E268,LatestMeasureDefSheet!$C$2:$C$6759,0),)</f>
        <v>0.01</v>
      </c>
      <c r="Q268" s="11" cm="1">
        <f t="array" ref="Q268">INDEX(LatestMeasureDefSheet!$T$2:$T$6759,MATCH(E268,LatestMeasureDefSheet!$C$2:$C$6759,0),)</f>
        <v>15.9125</v>
      </c>
      <c r="R268" s="11" cm="1">
        <f t="array" ref="R268">INDEX(LatestMeasureDefSheet!$U$2:$U$6759,MATCH(E268,LatestMeasureDefSheet!$C$2:$C$6759,0),)</f>
        <v>3.3E-3</v>
      </c>
      <c r="S268" s="11" cm="1">
        <f t="array" ref="S268">INDEX(LatestMeasureDefSheet!$V$2:$V$6759,MATCH(E268,LatestMeasureDefSheet!$C$2:$C$6759,0),)</f>
        <v>0</v>
      </c>
      <c r="T268" s="11" t="str">
        <f t="shared" si="22"/>
        <v>Performance Measure</v>
      </c>
      <c r="U268" s="41"/>
      <c r="V268" s="41"/>
      <c r="W268" s="41"/>
      <c r="X268" s="38" t="str">
        <f t="shared" si="23"/>
        <v/>
      </c>
      <c r="Y268" s="38" t="str">
        <f t="shared" si="24"/>
        <v/>
      </c>
      <c r="Z268" s="38" t="str">
        <f t="shared" si="25"/>
        <v/>
      </c>
      <c r="AA268" s="13" t="str">
        <f t="shared" si="26"/>
        <v/>
      </c>
      <c r="AB268" s="11" t="s">
        <v>775</v>
      </c>
    </row>
    <row r="269" spans="2:28" ht="31.5" x14ac:dyDescent="0.2">
      <c r="B269" s="7" t="s">
        <v>3</v>
      </c>
      <c r="C269" s="5" t="s">
        <v>640</v>
      </c>
      <c r="D269" s="5" t="s">
        <v>771</v>
      </c>
      <c r="E269" s="5" t="s">
        <v>821</v>
      </c>
      <c r="F269" s="16" t="s">
        <v>796</v>
      </c>
      <c r="G269" s="5" t="s">
        <v>822</v>
      </c>
      <c r="H269" s="9" cm="1">
        <f t="array" ref="H269">INDEX(LatestMeasureDefSheet!$AH$2:$AH$6759,MATCH(E269,LatestMeasureDefSheet!$C$2:$C$6759,0),)</f>
        <v>10</v>
      </c>
      <c r="I269" s="10" t="str" cm="1">
        <f t="array" ref="I269">INDEX(LatestMeasureDefSheet!$G$2:$G$6759,MATCH(E269,LatestMeasureDefSheet!$C$2:$C$6759,0),)</f>
        <v>Tons</v>
      </c>
      <c r="J269" s="11" cm="1">
        <f t="array" ref="J269">INDEX(LatestMeasureDefSheet!$H$2:$H$6759,MATCH(E269,LatestMeasureDefSheet!$C$2:$C$6759,0),)</f>
        <v>0</v>
      </c>
      <c r="K269" s="11" cm="1">
        <f t="array" ref="K269">INDEX(LatestMeasureDefSheet!$I$2:$I$6759,MATCH(E269,LatestMeasureDefSheet!$C$2:$C$6759,0),)</f>
        <v>0</v>
      </c>
      <c r="L269" s="11" cm="1">
        <f t="array" ref="L269">INDEX(LatestMeasureDefSheet!$L$2:$L$6759,MATCH(E269,LatestMeasureDefSheet!$C$2:$C$6759,0),)</f>
        <v>0</v>
      </c>
      <c r="M269" s="11" cm="1">
        <f t="array" ref="M269">INDEX(LatestMeasureDefSheet!$AJ$2:$AJ$6759,MATCH(E269,LatestMeasureDefSheet!$C$2:$C$6759,0),)</f>
        <v>20</v>
      </c>
      <c r="N269" s="12" t="str" cm="1">
        <f t="array" ref="N269">IF(INDEX(LatestMeasureDefSheet!$Q$2:$Q$6759,MATCH(E269,LatestMeasureDefSheet!$C$2:$C$6759,0),)="",INDEX(LatestMeasureDefSheet!$G$2:$G$6759,MATCH(E269,LatestMeasureDefSheet!$C$2:$C$6759,0),),INDEX(LatestMeasureDefSheet!$Q$2:$Q$6759,MATCH(E269,LatestMeasureDefSheet!$C$2:$C$6759,0),))</f>
        <v>Additional 0.01 kW/Ton Reduction</v>
      </c>
      <c r="O269" s="11" cm="1">
        <f t="array" ref="O269">INDEX(LatestMeasureDefSheet!$R$2:$R$6759,MATCH(E269,LatestMeasureDefSheet!$C$2:$C$6759,0),)</f>
        <v>0.38</v>
      </c>
      <c r="P269" s="11" cm="1">
        <f t="array" ref="P269">INDEX(LatestMeasureDefSheet!$S$2:$S$6759,MATCH(E269,LatestMeasureDefSheet!$C$2:$C$6759,0),)</f>
        <v>0.01</v>
      </c>
      <c r="Q269" s="11" cm="1">
        <f t="array" ref="Q269">INDEX(LatestMeasureDefSheet!$T$2:$T$6759,MATCH(E269,LatestMeasureDefSheet!$C$2:$C$6759,0),)</f>
        <v>7.5110999999999999</v>
      </c>
      <c r="R269" s="11" cm="1">
        <f t="array" ref="R269">INDEX(LatestMeasureDefSheet!$U$2:$U$6759,MATCH(E269,LatestMeasureDefSheet!$C$2:$C$6759,0),)</f>
        <v>1E-4</v>
      </c>
      <c r="S269" s="11" cm="1">
        <f t="array" ref="S269">INDEX(LatestMeasureDefSheet!$V$2:$V$6759,MATCH(E269,LatestMeasureDefSheet!$C$2:$C$6759,0),)</f>
        <v>0</v>
      </c>
      <c r="T269" s="11" t="str">
        <f t="shared" si="22"/>
        <v>Performance Measure</v>
      </c>
      <c r="U269" s="41"/>
      <c r="V269" s="41"/>
      <c r="W269" s="41"/>
      <c r="X269" s="38" t="str">
        <f t="shared" si="23"/>
        <v/>
      </c>
      <c r="Y269" s="38" t="str">
        <f t="shared" si="24"/>
        <v/>
      </c>
      <c r="Z269" s="38" t="str">
        <f t="shared" si="25"/>
        <v/>
      </c>
      <c r="AA269" s="13" t="str">
        <f t="shared" si="26"/>
        <v/>
      </c>
      <c r="AB269" s="11" t="s">
        <v>775</v>
      </c>
    </row>
    <row r="270" spans="2:28" ht="31.5" x14ac:dyDescent="0.2">
      <c r="B270" s="7" t="s">
        <v>3</v>
      </c>
      <c r="C270" s="5" t="s">
        <v>640</v>
      </c>
      <c r="D270" s="5" t="s">
        <v>771</v>
      </c>
      <c r="E270" s="5" t="s">
        <v>823</v>
      </c>
      <c r="F270" s="16" t="s">
        <v>799</v>
      </c>
      <c r="G270" s="5" t="s">
        <v>824</v>
      </c>
      <c r="H270" s="9" cm="1">
        <f t="array" ref="H270">INDEX(LatestMeasureDefSheet!$AH$2:$AH$6759,MATCH(E270,LatestMeasureDefSheet!$C$2:$C$6759,0),)</f>
        <v>10</v>
      </c>
      <c r="I270" s="10" t="str" cm="1">
        <f t="array" ref="I270">INDEX(LatestMeasureDefSheet!$G$2:$G$6759,MATCH(E270,LatestMeasureDefSheet!$C$2:$C$6759,0),)</f>
        <v>Tons</v>
      </c>
      <c r="J270" s="11" cm="1">
        <f t="array" ref="J270">INDEX(LatestMeasureDefSheet!$H$2:$H$6759,MATCH(E270,LatestMeasureDefSheet!$C$2:$C$6759,0),)</f>
        <v>0</v>
      </c>
      <c r="K270" s="11" cm="1">
        <f t="array" ref="K270">INDEX(LatestMeasureDefSheet!$I$2:$I$6759,MATCH(E270,LatestMeasureDefSheet!$C$2:$C$6759,0),)</f>
        <v>0</v>
      </c>
      <c r="L270" s="11" cm="1">
        <f t="array" ref="L270">INDEX(LatestMeasureDefSheet!$L$2:$L$6759,MATCH(E270,LatestMeasureDefSheet!$C$2:$C$6759,0),)</f>
        <v>0</v>
      </c>
      <c r="M270" s="11" cm="1">
        <f t="array" ref="M270">INDEX(LatestMeasureDefSheet!$AJ$2:$AJ$6759,MATCH(E270,LatestMeasureDefSheet!$C$2:$C$6759,0),)</f>
        <v>20</v>
      </c>
      <c r="N270" s="12" t="str" cm="1">
        <f t="array" ref="N270">IF(INDEX(LatestMeasureDefSheet!$Q$2:$Q$6759,MATCH(E270,LatestMeasureDefSheet!$C$2:$C$6759,0),)="",INDEX(LatestMeasureDefSheet!$G$2:$G$6759,MATCH(E270,LatestMeasureDefSheet!$C$2:$C$6759,0),),INDEX(LatestMeasureDefSheet!$Q$2:$Q$6759,MATCH(E270,LatestMeasureDefSheet!$C$2:$C$6759,0),))</f>
        <v>Additional 0.01 kW/Ton Reduction</v>
      </c>
      <c r="O270" s="11" cm="1">
        <f t="array" ref="O270">INDEX(LatestMeasureDefSheet!$R$2:$R$6759,MATCH(E270,LatestMeasureDefSheet!$C$2:$C$6759,0),)</f>
        <v>0.44</v>
      </c>
      <c r="P270" s="11" cm="1">
        <f t="array" ref="P270">INDEX(LatestMeasureDefSheet!$S$2:$S$6759,MATCH(E270,LatestMeasureDefSheet!$C$2:$C$6759,0),)</f>
        <v>0.01</v>
      </c>
      <c r="Q270" s="11" cm="1">
        <f t="array" ref="Q270">INDEX(LatestMeasureDefSheet!$T$2:$T$6759,MATCH(E270,LatestMeasureDefSheet!$C$2:$C$6759,0),)</f>
        <v>11.613099999999999</v>
      </c>
      <c r="R270" s="11" cm="1">
        <f t="array" ref="R270">INDEX(LatestMeasureDefSheet!$U$2:$U$6759,MATCH(E270,LatestMeasureDefSheet!$C$2:$C$6759,0),)</f>
        <v>1.4E-3</v>
      </c>
      <c r="S270" s="11" cm="1">
        <f t="array" ref="S270">INDEX(LatestMeasureDefSheet!$V$2:$V$6759,MATCH(E270,LatestMeasureDefSheet!$C$2:$C$6759,0),)</f>
        <v>0</v>
      </c>
      <c r="T270" s="11" t="str">
        <f t="shared" si="22"/>
        <v>Performance Measure</v>
      </c>
      <c r="U270" s="41"/>
      <c r="V270" s="41"/>
      <c r="W270" s="41"/>
      <c r="X270" s="38" t="str">
        <f t="shared" si="23"/>
        <v/>
      </c>
      <c r="Y270" s="38" t="str">
        <f t="shared" si="24"/>
        <v/>
      </c>
      <c r="Z270" s="38" t="str">
        <f t="shared" si="25"/>
        <v/>
      </c>
      <c r="AA270" s="13" t="str">
        <f t="shared" si="26"/>
        <v/>
      </c>
      <c r="AB270" s="11" t="s">
        <v>775</v>
      </c>
    </row>
    <row r="271" spans="2:28" ht="31.5" x14ac:dyDescent="0.2">
      <c r="B271" s="7" t="s">
        <v>3</v>
      </c>
      <c r="C271" s="5" t="s">
        <v>640</v>
      </c>
      <c r="D271" s="5" t="s">
        <v>771</v>
      </c>
      <c r="E271" s="5" t="s">
        <v>825</v>
      </c>
      <c r="F271" s="16" t="s">
        <v>802</v>
      </c>
      <c r="G271" s="5" t="s">
        <v>826</v>
      </c>
      <c r="H271" s="9" cm="1">
        <f t="array" ref="H271">INDEX(LatestMeasureDefSheet!$AH$2:$AH$6759,MATCH(E271,LatestMeasureDefSheet!$C$2:$C$6759,0),)</f>
        <v>10</v>
      </c>
      <c r="I271" s="10" t="str" cm="1">
        <f t="array" ref="I271">INDEX(LatestMeasureDefSheet!$G$2:$G$6759,MATCH(E271,LatestMeasureDefSheet!$C$2:$C$6759,0),)</f>
        <v>Tons</v>
      </c>
      <c r="J271" s="11" cm="1">
        <f t="array" ref="J271">INDEX(LatestMeasureDefSheet!$H$2:$H$6759,MATCH(E271,LatestMeasureDefSheet!$C$2:$C$6759,0),)</f>
        <v>0</v>
      </c>
      <c r="K271" s="11" cm="1">
        <f t="array" ref="K271">INDEX(LatestMeasureDefSheet!$I$2:$I$6759,MATCH(E271,LatestMeasureDefSheet!$C$2:$C$6759,0),)</f>
        <v>0</v>
      </c>
      <c r="L271" s="11" cm="1">
        <f t="array" ref="L271">INDEX(LatestMeasureDefSheet!$L$2:$L$6759,MATCH(E271,LatestMeasureDefSheet!$C$2:$C$6759,0),)</f>
        <v>0</v>
      </c>
      <c r="M271" s="11" cm="1">
        <f t="array" ref="M271">INDEX(LatestMeasureDefSheet!$AJ$2:$AJ$6759,MATCH(E271,LatestMeasureDefSheet!$C$2:$C$6759,0),)</f>
        <v>20</v>
      </c>
      <c r="N271" s="12" t="str" cm="1">
        <f t="array" ref="N271">IF(INDEX(LatestMeasureDefSheet!$Q$2:$Q$6759,MATCH(E271,LatestMeasureDefSheet!$C$2:$C$6759,0),)="",INDEX(LatestMeasureDefSheet!$G$2:$G$6759,MATCH(E271,LatestMeasureDefSheet!$C$2:$C$6759,0),),INDEX(LatestMeasureDefSheet!$Q$2:$Q$6759,MATCH(E271,LatestMeasureDefSheet!$C$2:$C$6759,0),))</f>
        <v>Additional 0.01 kW/Ton Reduction</v>
      </c>
      <c r="O271" s="11" cm="1">
        <f t="array" ref="O271">INDEX(LatestMeasureDefSheet!$R$2:$R$6759,MATCH(E271,LatestMeasureDefSheet!$C$2:$C$6759,0),)</f>
        <v>0.4</v>
      </c>
      <c r="P271" s="11" cm="1">
        <f t="array" ref="P271">INDEX(LatestMeasureDefSheet!$S$2:$S$6759,MATCH(E271,LatestMeasureDefSheet!$C$2:$C$6759,0),)</f>
        <v>0.01</v>
      </c>
      <c r="Q271" s="11" cm="1">
        <f t="array" ref="Q271">INDEX(LatestMeasureDefSheet!$T$2:$T$6759,MATCH(E271,LatestMeasureDefSheet!$C$2:$C$6759,0),)</f>
        <v>11.7753</v>
      </c>
      <c r="R271" s="11" cm="1">
        <f t="array" ref="R271">INDEX(LatestMeasureDefSheet!$U$2:$U$6759,MATCH(E271,LatestMeasureDefSheet!$C$2:$C$6759,0),)</f>
        <v>1.1000000000000001E-3</v>
      </c>
      <c r="S271" s="11" cm="1">
        <f t="array" ref="S271">INDEX(LatestMeasureDefSheet!$V$2:$V$6759,MATCH(E271,LatestMeasureDefSheet!$C$2:$C$6759,0),)</f>
        <v>0</v>
      </c>
      <c r="T271" s="11" t="str">
        <f t="shared" si="22"/>
        <v>Performance Measure</v>
      </c>
      <c r="U271" s="41"/>
      <c r="V271" s="41"/>
      <c r="W271" s="41"/>
      <c r="X271" s="38" t="str">
        <f t="shared" si="23"/>
        <v/>
      </c>
      <c r="Y271" s="38" t="str">
        <f t="shared" si="24"/>
        <v/>
      </c>
      <c r="Z271" s="38" t="str">
        <f t="shared" si="25"/>
        <v/>
      </c>
      <c r="AA271" s="13" t="str">
        <f t="shared" si="26"/>
        <v/>
      </c>
      <c r="AB271" s="11" t="s">
        <v>775</v>
      </c>
    </row>
    <row r="272" spans="2:28" ht="31.5" x14ac:dyDescent="0.2">
      <c r="B272" s="7" t="s">
        <v>3</v>
      </c>
      <c r="C272" s="5" t="s">
        <v>640</v>
      </c>
      <c r="D272" s="5" t="s">
        <v>771</v>
      </c>
      <c r="E272" s="5" t="s">
        <v>827</v>
      </c>
      <c r="F272" s="16" t="s">
        <v>805</v>
      </c>
      <c r="G272" s="5" t="s">
        <v>828</v>
      </c>
      <c r="H272" s="9" cm="1">
        <f t="array" ref="H272">INDEX(LatestMeasureDefSheet!$AH$2:$AH$6759,MATCH(E272,LatestMeasureDefSheet!$C$2:$C$6759,0),)</f>
        <v>10</v>
      </c>
      <c r="I272" s="10" t="str" cm="1">
        <f t="array" ref="I272">INDEX(LatestMeasureDefSheet!$G$2:$G$6759,MATCH(E272,LatestMeasureDefSheet!$C$2:$C$6759,0),)</f>
        <v>Tons</v>
      </c>
      <c r="J272" s="11" cm="1">
        <f t="array" ref="J272">INDEX(LatestMeasureDefSheet!$H$2:$H$6759,MATCH(E272,LatestMeasureDefSheet!$C$2:$C$6759,0),)</f>
        <v>0</v>
      </c>
      <c r="K272" s="11" cm="1">
        <f t="array" ref="K272">INDEX(LatestMeasureDefSheet!$I$2:$I$6759,MATCH(E272,LatestMeasureDefSheet!$C$2:$C$6759,0),)</f>
        <v>0</v>
      </c>
      <c r="L272" s="11" cm="1">
        <f t="array" ref="L272">INDEX(LatestMeasureDefSheet!$L$2:$L$6759,MATCH(E272,LatestMeasureDefSheet!$C$2:$C$6759,0),)</f>
        <v>0</v>
      </c>
      <c r="M272" s="11" cm="1">
        <f t="array" ref="M272">INDEX(LatestMeasureDefSheet!$AJ$2:$AJ$6759,MATCH(E272,LatestMeasureDefSheet!$C$2:$C$6759,0),)</f>
        <v>20</v>
      </c>
      <c r="N272" s="12" t="str" cm="1">
        <f t="array" ref="N272">IF(INDEX(LatestMeasureDefSheet!$Q$2:$Q$6759,MATCH(E272,LatestMeasureDefSheet!$C$2:$C$6759,0),)="",INDEX(LatestMeasureDefSheet!$G$2:$G$6759,MATCH(E272,LatestMeasureDefSheet!$C$2:$C$6759,0),),INDEX(LatestMeasureDefSheet!$Q$2:$Q$6759,MATCH(E272,LatestMeasureDefSheet!$C$2:$C$6759,0),))</f>
        <v>Additional 0.01 kW/Ton Reduction</v>
      </c>
      <c r="O272" s="11" cm="1">
        <f t="array" ref="O272">INDEX(LatestMeasureDefSheet!$R$2:$R$6759,MATCH(E272,LatestMeasureDefSheet!$C$2:$C$6759,0),)</f>
        <v>0.39</v>
      </c>
      <c r="P272" s="11" cm="1">
        <f t="array" ref="P272">INDEX(LatestMeasureDefSheet!$S$2:$S$6759,MATCH(E272,LatestMeasureDefSheet!$C$2:$C$6759,0),)</f>
        <v>0.01</v>
      </c>
      <c r="Q272" s="11" cm="1">
        <f t="array" ref="Q272">INDEX(LatestMeasureDefSheet!$T$2:$T$6759,MATCH(E272,LatestMeasureDefSheet!$C$2:$C$6759,0),)</f>
        <v>10.225099999999999</v>
      </c>
      <c r="R272" s="11" cm="1">
        <f t="array" ref="R272">INDEX(LatestMeasureDefSheet!$U$2:$U$6759,MATCH(E272,LatestMeasureDefSheet!$C$2:$C$6759,0),)</f>
        <v>0</v>
      </c>
      <c r="S272" s="11" cm="1">
        <f t="array" ref="S272">INDEX(LatestMeasureDefSheet!$V$2:$V$6759,MATCH(E272,LatestMeasureDefSheet!$C$2:$C$6759,0),)</f>
        <v>0</v>
      </c>
      <c r="T272" s="11" t="str">
        <f t="shared" si="22"/>
        <v>Performance Measure</v>
      </c>
      <c r="U272" s="41"/>
      <c r="V272" s="41"/>
      <c r="W272" s="41"/>
      <c r="X272" s="38" t="str">
        <f t="shared" si="23"/>
        <v/>
      </c>
      <c r="Y272" s="38" t="str">
        <f t="shared" si="24"/>
        <v/>
      </c>
      <c r="Z272" s="38" t="str">
        <f t="shared" si="25"/>
        <v/>
      </c>
      <c r="AA272" s="13" t="str">
        <f t="shared" si="26"/>
        <v/>
      </c>
      <c r="AB272" s="11" t="s">
        <v>775</v>
      </c>
    </row>
    <row r="273" spans="2:28" ht="31.5" x14ac:dyDescent="0.2">
      <c r="B273" s="7" t="s">
        <v>3</v>
      </c>
      <c r="C273" s="5" t="s">
        <v>640</v>
      </c>
      <c r="D273" s="5" t="s">
        <v>771</v>
      </c>
      <c r="E273" s="5" t="s">
        <v>829</v>
      </c>
      <c r="F273" s="16" t="s">
        <v>808</v>
      </c>
      <c r="G273" s="5" t="s">
        <v>830</v>
      </c>
      <c r="H273" s="9" cm="1">
        <f t="array" ref="H273">INDEX(LatestMeasureDefSheet!$AH$2:$AH$6759,MATCH(E273,LatestMeasureDefSheet!$C$2:$C$6759,0),)</f>
        <v>10</v>
      </c>
      <c r="I273" s="10" t="str" cm="1">
        <f t="array" ref="I273">INDEX(LatestMeasureDefSheet!$G$2:$G$6759,MATCH(E273,LatestMeasureDefSheet!$C$2:$C$6759,0),)</f>
        <v>Tons</v>
      </c>
      <c r="J273" s="11" cm="1">
        <f t="array" ref="J273">INDEX(LatestMeasureDefSheet!$H$2:$H$6759,MATCH(E273,LatestMeasureDefSheet!$C$2:$C$6759,0),)</f>
        <v>0</v>
      </c>
      <c r="K273" s="11" cm="1">
        <f t="array" ref="K273">INDEX(LatestMeasureDefSheet!$I$2:$I$6759,MATCH(E273,LatestMeasureDefSheet!$C$2:$C$6759,0),)</f>
        <v>0</v>
      </c>
      <c r="L273" s="11" cm="1">
        <f t="array" ref="L273">INDEX(LatestMeasureDefSheet!$L$2:$L$6759,MATCH(E273,LatestMeasureDefSheet!$C$2:$C$6759,0),)</f>
        <v>0</v>
      </c>
      <c r="M273" s="11" cm="1">
        <f t="array" ref="M273">INDEX(LatestMeasureDefSheet!$AJ$2:$AJ$6759,MATCH(E273,LatestMeasureDefSheet!$C$2:$C$6759,0),)</f>
        <v>20</v>
      </c>
      <c r="N273" s="12" t="str" cm="1">
        <f t="array" ref="N273">IF(INDEX(LatestMeasureDefSheet!$Q$2:$Q$6759,MATCH(E273,LatestMeasureDefSheet!$C$2:$C$6759,0),)="",INDEX(LatestMeasureDefSheet!$G$2:$G$6759,MATCH(E273,LatestMeasureDefSheet!$C$2:$C$6759,0),),INDEX(LatestMeasureDefSheet!$Q$2:$Q$6759,MATCH(E273,LatestMeasureDefSheet!$C$2:$C$6759,0),))</f>
        <v>Additional 0.01 kW/Ton Reduction</v>
      </c>
      <c r="O273" s="11" cm="1">
        <f t="array" ref="O273">INDEX(LatestMeasureDefSheet!$R$2:$R$6759,MATCH(E273,LatestMeasureDefSheet!$C$2:$C$6759,0),)</f>
        <v>0.38</v>
      </c>
      <c r="P273" s="11" cm="1">
        <f t="array" ref="P273">INDEX(LatestMeasureDefSheet!$S$2:$S$6759,MATCH(E273,LatestMeasureDefSheet!$C$2:$C$6759,0),)</f>
        <v>0.01</v>
      </c>
      <c r="Q273" s="11" cm="1">
        <f t="array" ref="Q273">INDEX(LatestMeasureDefSheet!$T$2:$T$6759,MATCH(E273,LatestMeasureDefSheet!$C$2:$C$6759,0),)</f>
        <v>13.708299999999999</v>
      </c>
      <c r="R273" s="11" cm="1">
        <f t="array" ref="R273">INDEX(LatestMeasureDefSheet!$U$2:$U$6759,MATCH(E273,LatestMeasureDefSheet!$C$2:$C$6759,0),)</f>
        <v>1.4E-3</v>
      </c>
      <c r="S273" s="11" cm="1">
        <f t="array" ref="S273">INDEX(LatestMeasureDefSheet!$V$2:$V$6759,MATCH(E273,LatestMeasureDefSheet!$C$2:$C$6759,0),)</f>
        <v>0</v>
      </c>
      <c r="T273" s="11" t="str">
        <f t="shared" si="22"/>
        <v>Performance Measure</v>
      </c>
      <c r="U273" s="41"/>
      <c r="V273" s="41"/>
      <c r="W273" s="41"/>
      <c r="X273" s="38" t="str">
        <f t="shared" si="23"/>
        <v/>
      </c>
      <c r="Y273" s="38" t="str">
        <f t="shared" si="24"/>
        <v/>
      </c>
      <c r="Z273" s="38" t="str">
        <f t="shared" si="25"/>
        <v/>
      </c>
      <c r="AA273" s="13" t="str">
        <f t="shared" si="26"/>
        <v/>
      </c>
      <c r="AB273" s="11" t="s">
        <v>775</v>
      </c>
    </row>
    <row r="274" spans="2:28" ht="31.5" x14ac:dyDescent="0.2">
      <c r="B274" s="7" t="s">
        <v>3</v>
      </c>
      <c r="C274" s="5" t="s">
        <v>640</v>
      </c>
      <c r="D274" s="5" t="s">
        <v>771</v>
      </c>
      <c r="E274" s="5" t="s">
        <v>831</v>
      </c>
      <c r="F274" s="16" t="s">
        <v>811</v>
      </c>
      <c r="G274" s="5" t="s">
        <v>832</v>
      </c>
      <c r="H274" s="9" cm="1">
        <f t="array" ref="H274">INDEX(LatestMeasureDefSheet!$AH$2:$AH$6759,MATCH(E274,LatestMeasureDefSheet!$C$2:$C$6759,0),)</f>
        <v>10</v>
      </c>
      <c r="I274" s="10" t="str" cm="1">
        <f t="array" ref="I274">INDEX(LatestMeasureDefSheet!$G$2:$G$6759,MATCH(E274,LatestMeasureDefSheet!$C$2:$C$6759,0),)</f>
        <v>Tons</v>
      </c>
      <c r="J274" s="11" cm="1">
        <f t="array" ref="J274">INDEX(LatestMeasureDefSheet!$H$2:$H$6759,MATCH(E274,LatestMeasureDefSheet!$C$2:$C$6759,0),)</f>
        <v>0</v>
      </c>
      <c r="K274" s="11" cm="1">
        <f t="array" ref="K274">INDEX(LatestMeasureDefSheet!$I$2:$I$6759,MATCH(E274,LatestMeasureDefSheet!$C$2:$C$6759,0),)</f>
        <v>0</v>
      </c>
      <c r="L274" s="11" cm="1">
        <f t="array" ref="L274">INDEX(LatestMeasureDefSheet!$L$2:$L$6759,MATCH(E274,LatestMeasureDefSheet!$C$2:$C$6759,0),)</f>
        <v>0</v>
      </c>
      <c r="M274" s="11" cm="1">
        <f t="array" ref="M274">INDEX(LatestMeasureDefSheet!$AJ$2:$AJ$6759,MATCH(E274,LatestMeasureDefSheet!$C$2:$C$6759,0),)</f>
        <v>20</v>
      </c>
      <c r="N274" s="12" t="str" cm="1">
        <f t="array" ref="N274">IF(INDEX(LatestMeasureDefSheet!$Q$2:$Q$6759,MATCH(E274,LatestMeasureDefSheet!$C$2:$C$6759,0),)="",INDEX(LatestMeasureDefSheet!$G$2:$G$6759,MATCH(E274,LatestMeasureDefSheet!$C$2:$C$6759,0),),INDEX(LatestMeasureDefSheet!$Q$2:$Q$6759,MATCH(E274,LatestMeasureDefSheet!$C$2:$C$6759,0),))</f>
        <v>Additional 0.01 kW/Ton Reduction</v>
      </c>
      <c r="O274" s="11" cm="1">
        <f t="array" ref="O274">INDEX(LatestMeasureDefSheet!$R$2:$R$6759,MATCH(E274,LatestMeasureDefSheet!$C$2:$C$6759,0),)</f>
        <v>0.38</v>
      </c>
      <c r="P274" s="11" cm="1">
        <f t="array" ref="P274">INDEX(LatestMeasureDefSheet!$S$2:$S$6759,MATCH(E274,LatestMeasureDefSheet!$C$2:$C$6759,0),)</f>
        <v>0.01</v>
      </c>
      <c r="Q274" s="11" cm="1">
        <f t="array" ref="Q274">INDEX(LatestMeasureDefSheet!$T$2:$T$6759,MATCH(E274,LatestMeasureDefSheet!$C$2:$C$6759,0),)</f>
        <v>13.130599999999999</v>
      </c>
      <c r="R274" s="11" cm="1">
        <f t="array" ref="R274">INDEX(LatestMeasureDefSheet!$U$2:$U$6759,MATCH(E274,LatestMeasureDefSheet!$C$2:$C$6759,0),)</f>
        <v>2.0999999999999999E-3</v>
      </c>
      <c r="S274" s="11" cm="1">
        <f t="array" ref="S274">INDEX(LatestMeasureDefSheet!$V$2:$V$6759,MATCH(E274,LatestMeasureDefSheet!$C$2:$C$6759,0),)</f>
        <v>0</v>
      </c>
      <c r="T274" s="11" t="str">
        <f t="shared" si="22"/>
        <v>Performance Measure</v>
      </c>
      <c r="U274" s="41"/>
      <c r="V274" s="41"/>
      <c r="W274" s="41"/>
      <c r="X274" s="38" t="str">
        <f t="shared" si="23"/>
        <v/>
      </c>
      <c r="Y274" s="38" t="str">
        <f t="shared" si="24"/>
        <v/>
      </c>
      <c r="Z274" s="38" t="str">
        <f t="shared" si="25"/>
        <v/>
      </c>
      <c r="AA274" s="13" t="str">
        <f t="shared" si="26"/>
        <v/>
      </c>
      <c r="AB274" s="11" t="s">
        <v>775</v>
      </c>
    </row>
    <row r="275" spans="2:28" ht="15.75" x14ac:dyDescent="0.2">
      <c r="B275" s="7" t="s">
        <v>3</v>
      </c>
      <c r="C275" s="5" t="s">
        <v>640</v>
      </c>
      <c r="D275" s="5" t="s">
        <v>833</v>
      </c>
      <c r="E275" s="5" t="s">
        <v>834</v>
      </c>
      <c r="F275" s="16" t="s">
        <v>835</v>
      </c>
      <c r="G275" s="5" t="s">
        <v>836</v>
      </c>
      <c r="H275" s="9" cm="1">
        <f t="array" ref="H275">INDEX(LatestMeasureDefSheet!$AH$2:$AH$6759,MATCH(E275,LatestMeasureDefSheet!$C$2:$C$6759,0),)</f>
        <v>400</v>
      </c>
      <c r="I275" s="10" t="str" cm="1">
        <f t="array" ref="I275">INDEX(LatestMeasureDefSheet!$G$2:$G$6759,MATCH(E275,LatestMeasureDefSheet!$C$2:$C$6759,0),)</f>
        <v>Units</v>
      </c>
      <c r="J275" s="11" cm="1">
        <f t="array" ref="J275">INDEX(LatestMeasureDefSheet!$H$2:$H$6759,MATCH(E275,LatestMeasureDefSheet!$C$2:$C$6759,0),)</f>
        <v>6576.85</v>
      </c>
      <c r="K275" s="11" cm="1">
        <f t="array" ref="K275">INDEX(LatestMeasureDefSheet!$I$2:$I$6759,MATCH(E275,LatestMeasureDefSheet!$C$2:$C$6759,0),)</f>
        <v>1.24</v>
      </c>
      <c r="L275" s="11" cm="1">
        <f t="array" ref="L275">INDEX(LatestMeasureDefSheet!$L$2:$L$6759,MATCH(E275,LatestMeasureDefSheet!$C$2:$C$6759,0),)</f>
        <v>0</v>
      </c>
      <c r="M275" s="11" cm="1">
        <f t="array" ref="M275">INDEX(LatestMeasureDefSheet!$AJ$2:$AJ$6759,MATCH(E275,LatestMeasureDefSheet!$C$2:$C$6759,0),)</f>
        <v>10</v>
      </c>
      <c r="N275" s="12" t="str" cm="1">
        <f t="array" ref="N275">IF(INDEX(LatestMeasureDefSheet!$Q$2:$Q$6759,MATCH(E275,LatestMeasureDefSheet!$C$2:$C$6759,0),)="",INDEX(LatestMeasureDefSheet!$G$2:$G$6759,MATCH(E275,LatestMeasureDefSheet!$C$2:$C$6759,0),),INDEX(LatestMeasureDefSheet!$Q$2:$Q$6759,MATCH(E275,LatestMeasureDefSheet!$C$2:$C$6759,0),))</f>
        <v>Units</v>
      </c>
      <c r="O275" s="11" cm="1">
        <f t="array" ref="O275">INDEX(LatestMeasureDefSheet!$R$2:$R$6759,MATCH(E275,LatestMeasureDefSheet!$C$2:$C$6759,0),)</f>
        <v>0</v>
      </c>
      <c r="P275" s="11" cm="1">
        <f t="array" ref="P275">INDEX(LatestMeasureDefSheet!$S$2:$S$6759,MATCH(E275,LatestMeasureDefSheet!$C$2:$C$6759,0),)</f>
        <v>0</v>
      </c>
      <c r="Q275" s="11" cm="1">
        <f t="array" ref="Q275">INDEX(LatestMeasureDefSheet!$T$2:$T$6759,MATCH(E275,LatestMeasureDefSheet!$C$2:$C$6759,0),)</f>
        <v>0</v>
      </c>
      <c r="R275" s="11" cm="1">
        <f t="array" ref="R275">INDEX(LatestMeasureDefSheet!$U$2:$U$6759,MATCH(E275,LatestMeasureDefSheet!$C$2:$C$6759,0),)</f>
        <v>0</v>
      </c>
      <c r="S275" s="11" cm="1">
        <f t="array" ref="S275">INDEX(LatestMeasureDefSheet!$V$2:$V$6759,MATCH(E275,LatestMeasureDefSheet!$C$2:$C$6759,0),)</f>
        <v>0</v>
      </c>
      <c r="T275" s="11" t="str">
        <f t="shared" si="22"/>
        <v/>
      </c>
      <c r="U275" s="41"/>
      <c r="V275" s="41"/>
      <c r="W275" s="41"/>
      <c r="X275" s="38" t="str">
        <f t="shared" ref="X275:X338" si="27">IF($U275=0,"",IF($T275="",J275*$U275,Q275*$U275*$V275))</f>
        <v/>
      </c>
      <c r="Y275" s="38" t="str">
        <f t="shared" ref="Y275:Y338" si="28">IF($U275=0,"",IF($T275="",K275*$U275,R275*$U275*$V275))</f>
        <v/>
      </c>
      <c r="Z275" s="38" t="str">
        <f t="shared" ref="Z275:Z338" si="29">IF($U275=0,"",IF($T275="",L275*$U275,S275*$U275*$V275))</f>
        <v/>
      </c>
      <c r="AA275" s="13">
        <f t="shared" ref="AA275:AA338" si="30">H275*$U275</f>
        <v>0</v>
      </c>
      <c r="AB275" s="11"/>
    </row>
    <row r="276" spans="2:28" ht="15.75" x14ac:dyDescent="0.2">
      <c r="B276" s="7" t="s">
        <v>3</v>
      </c>
      <c r="C276" s="5" t="s">
        <v>640</v>
      </c>
      <c r="D276" s="5" t="s">
        <v>833</v>
      </c>
      <c r="E276" s="5" t="s">
        <v>837</v>
      </c>
      <c r="F276" s="16" t="s">
        <v>838</v>
      </c>
      <c r="G276" s="5" t="s">
        <v>839</v>
      </c>
      <c r="H276" s="9" cm="1">
        <f t="array" ref="H276">INDEX(LatestMeasureDefSheet!$AH$2:$AH$6759,MATCH(E276,LatestMeasureDefSheet!$C$2:$C$6759,0),)</f>
        <v>0.2</v>
      </c>
      <c r="I276" s="10" t="str" cm="1">
        <f t="array" ref="I276">INDEX(LatestMeasureDefSheet!$G$2:$G$6759,MATCH(E276,LatestMeasureDefSheet!$C$2:$C$6759,0),)</f>
        <v>Square Feet</v>
      </c>
      <c r="J276" s="11" cm="1">
        <f t="array" ref="J276">INDEX(LatestMeasureDefSheet!$H$2:$H$6759,MATCH(E276,LatestMeasureDefSheet!$C$2:$C$6759,0),)</f>
        <v>0</v>
      </c>
      <c r="K276" s="11" cm="1">
        <f t="array" ref="K276">INDEX(LatestMeasureDefSheet!$I$2:$I$6759,MATCH(E276,LatestMeasureDefSheet!$C$2:$C$6759,0),)</f>
        <v>0</v>
      </c>
      <c r="L276" s="11" cm="1">
        <f t="array" ref="L276">INDEX(LatestMeasureDefSheet!$L$2:$L$6759,MATCH(E276,LatestMeasureDefSheet!$C$2:$C$6759,0),)</f>
        <v>1.2500000000000001E-2</v>
      </c>
      <c r="M276" s="11" cm="1">
        <f t="array" ref="M276">INDEX(LatestMeasureDefSheet!$AJ$2:$AJ$6759,MATCH(E276,LatestMeasureDefSheet!$C$2:$C$6759,0),)</f>
        <v>15</v>
      </c>
      <c r="N276" s="12" t="str" cm="1">
        <f t="array" ref="N276">IF(INDEX(LatestMeasureDefSheet!$Q$2:$Q$6759,MATCH(E276,LatestMeasureDefSheet!$C$2:$C$6759,0),)="",INDEX(LatestMeasureDefSheet!$G$2:$G$6759,MATCH(E276,LatestMeasureDefSheet!$C$2:$C$6759,0),),INDEX(LatestMeasureDefSheet!$Q$2:$Q$6759,MATCH(E276,LatestMeasureDefSheet!$C$2:$C$6759,0),))</f>
        <v>Square Feet</v>
      </c>
      <c r="O276" s="11" cm="1">
        <f t="array" ref="O276">INDEX(LatestMeasureDefSheet!$R$2:$R$6759,MATCH(E276,LatestMeasureDefSheet!$C$2:$C$6759,0),)</f>
        <v>0</v>
      </c>
      <c r="P276" s="11" cm="1">
        <f t="array" ref="P276">INDEX(LatestMeasureDefSheet!$S$2:$S$6759,MATCH(E276,LatestMeasureDefSheet!$C$2:$C$6759,0),)</f>
        <v>0</v>
      </c>
      <c r="Q276" s="11" cm="1">
        <f t="array" ref="Q276">INDEX(LatestMeasureDefSheet!$T$2:$T$6759,MATCH(E276,LatestMeasureDefSheet!$C$2:$C$6759,0),)</f>
        <v>0</v>
      </c>
      <c r="R276" s="11" cm="1">
        <f t="array" ref="R276">INDEX(LatestMeasureDefSheet!$U$2:$U$6759,MATCH(E276,LatestMeasureDefSheet!$C$2:$C$6759,0),)</f>
        <v>0</v>
      </c>
      <c r="S276" s="11" cm="1">
        <f t="array" ref="S276">INDEX(LatestMeasureDefSheet!$V$2:$V$6759,MATCH(E276,LatestMeasureDefSheet!$C$2:$C$6759,0),)</f>
        <v>0</v>
      </c>
      <c r="T276" s="11" t="str">
        <f t="shared" si="22"/>
        <v/>
      </c>
      <c r="U276" s="41"/>
      <c r="V276" s="41"/>
      <c r="W276" s="41"/>
      <c r="X276" s="38" t="str">
        <f t="shared" si="27"/>
        <v/>
      </c>
      <c r="Y276" s="38" t="str">
        <f t="shared" si="28"/>
        <v/>
      </c>
      <c r="Z276" s="38" t="str">
        <f t="shared" si="29"/>
        <v/>
      </c>
      <c r="AA276" s="13">
        <f t="shared" si="30"/>
        <v>0</v>
      </c>
      <c r="AB276" s="11"/>
    </row>
    <row r="277" spans="2:28" ht="15.75" x14ac:dyDescent="0.2">
      <c r="B277" s="7" t="s">
        <v>3</v>
      </c>
      <c r="C277" s="5" t="s">
        <v>640</v>
      </c>
      <c r="D277" s="5" t="s">
        <v>840</v>
      </c>
      <c r="E277" s="5" t="s">
        <v>841</v>
      </c>
      <c r="F277" s="16" t="s">
        <v>842</v>
      </c>
      <c r="G277" s="5" t="s">
        <v>843</v>
      </c>
      <c r="H277" s="9" cm="1">
        <f t="array" ref="H277">INDEX(LatestMeasureDefSheet!$AH$2:$AH$6759,MATCH(E277,LatestMeasureDefSheet!$C$2:$C$6759,0),)</f>
        <v>1.5</v>
      </c>
      <c r="I277" s="10" t="str" cm="1">
        <f t="array" ref="I277">INDEX(LatestMeasureDefSheet!$G$2:$G$6759,MATCH(E277,LatestMeasureDefSheet!$C$2:$C$6759,0),)</f>
        <v>MBH</v>
      </c>
      <c r="J277" s="11" cm="1">
        <f t="array" ref="J277">INDEX(LatestMeasureDefSheet!$H$2:$H$6759,MATCH(E277,LatestMeasureDefSheet!$C$2:$C$6759,0),)</f>
        <v>0</v>
      </c>
      <c r="K277" s="11" cm="1">
        <f t="array" ref="K277">INDEX(LatestMeasureDefSheet!$I$2:$I$6759,MATCH(E277,LatestMeasureDefSheet!$C$2:$C$6759,0),)</f>
        <v>0</v>
      </c>
      <c r="L277" s="11" cm="1">
        <f t="array" ref="L277">INDEX(LatestMeasureDefSheet!$L$2:$L$6759,MATCH(E277,LatestMeasureDefSheet!$C$2:$C$6759,0),)</f>
        <v>0.51759999999999995</v>
      </c>
      <c r="M277" s="11" cm="1">
        <f t="array" ref="M277">INDEX(LatestMeasureDefSheet!$AJ$2:$AJ$6759,MATCH(E277,LatestMeasureDefSheet!$C$2:$C$6759,0),)</f>
        <v>25</v>
      </c>
      <c r="N277" s="12" t="str" cm="1">
        <f t="array" ref="N277">IF(INDEX(LatestMeasureDefSheet!$Q$2:$Q$6759,MATCH(E277,LatestMeasureDefSheet!$C$2:$C$6759,0),)="",INDEX(LatestMeasureDefSheet!$G$2:$G$6759,MATCH(E277,LatestMeasureDefSheet!$C$2:$C$6759,0),),INDEX(LatestMeasureDefSheet!$Q$2:$Q$6759,MATCH(E277,LatestMeasureDefSheet!$C$2:$C$6759,0),))</f>
        <v>MBH</v>
      </c>
      <c r="O277" s="11" cm="1">
        <f t="array" ref="O277">INDEX(LatestMeasureDefSheet!$R$2:$R$6759,MATCH(E277,LatestMeasureDefSheet!$C$2:$C$6759,0),)</f>
        <v>0</v>
      </c>
      <c r="P277" s="11" cm="1">
        <f t="array" ref="P277">INDEX(LatestMeasureDefSheet!$S$2:$S$6759,MATCH(E277,LatestMeasureDefSheet!$C$2:$C$6759,0),)</f>
        <v>0</v>
      </c>
      <c r="Q277" s="11" cm="1">
        <f t="array" ref="Q277">INDEX(LatestMeasureDefSheet!$T$2:$T$6759,MATCH(E277,LatestMeasureDefSheet!$C$2:$C$6759,0),)</f>
        <v>0</v>
      </c>
      <c r="R277" s="11" cm="1">
        <f t="array" ref="R277">INDEX(LatestMeasureDefSheet!$U$2:$U$6759,MATCH(E277,LatestMeasureDefSheet!$C$2:$C$6759,0),)</f>
        <v>0</v>
      </c>
      <c r="S277" s="11" cm="1">
        <f t="array" ref="S277">INDEX(LatestMeasureDefSheet!$V$2:$V$6759,MATCH(E277,LatestMeasureDefSheet!$C$2:$C$6759,0),)</f>
        <v>0</v>
      </c>
      <c r="T277" s="11" t="str">
        <f t="shared" si="22"/>
        <v/>
      </c>
      <c r="U277" s="41"/>
      <c r="V277" s="41"/>
      <c r="W277" s="41"/>
      <c r="X277" s="38" t="str">
        <f t="shared" si="27"/>
        <v/>
      </c>
      <c r="Y277" s="38" t="str">
        <f t="shared" si="28"/>
        <v/>
      </c>
      <c r="Z277" s="38" t="str">
        <f t="shared" si="29"/>
        <v/>
      </c>
      <c r="AA277" s="13">
        <f t="shared" si="30"/>
        <v>0</v>
      </c>
      <c r="AB277" s="11"/>
    </row>
    <row r="278" spans="2:28" ht="15.75" x14ac:dyDescent="0.2">
      <c r="B278" s="7" t="s">
        <v>3</v>
      </c>
      <c r="C278" s="5" t="s">
        <v>640</v>
      </c>
      <c r="D278" s="5" t="s">
        <v>840</v>
      </c>
      <c r="E278" s="5" t="s">
        <v>844</v>
      </c>
      <c r="F278" s="16" t="s">
        <v>845</v>
      </c>
      <c r="G278" s="5" t="s">
        <v>846</v>
      </c>
      <c r="H278" s="9" cm="1">
        <f t="array" ref="H278">INDEX(LatestMeasureDefSheet!$AH$2:$AH$6759,MATCH(E278,LatestMeasureDefSheet!$C$2:$C$6759,0),)</f>
        <v>2</v>
      </c>
      <c r="I278" s="10" t="str" cm="1">
        <f t="array" ref="I278">INDEX(LatestMeasureDefSheet!$G$2:$G$6759,MATCH(E278,LatestMeasureDefSheet!$C$2:$C$6759,0),)</f>
        <v>MBH</v>
      </c>
      <c r="J278" s="11" cm="1">
        <f t="array" ref="J278">INDEX(LatestMeasureDefSheet!$H$2:$H$6759,MATCH(E278,LatestMeasureDefSheet!$C$2:$C$6759,0),)</f>
        <v>0</v>
      </c>
      <c r="K278" s="11" cm="1">
        <f t="array" ref="K278">INDEX(LatestMeasureDefSheet!$I$2:$I$6759,MATCH(E278,LatestMeasureDefSheet!$C$2:$C$6759,0),)</f>
        <v>0</v>
      </c>
      <c r="L278" s="11" cm="1">
        <f t="array" ref="L278">INDEX(LatestMeasureDefSheet!$L$2:$L$6759,MATCH(E278,LatestMeasureDefSheet!$C$2:$C$6759,0),)</f>
        <v>9.8699999999999996E-2</v>
      </c>
      <c r="M278" s="11" cm="1">
        <f t="array" ref="M278">INDEX(LatestMeasureDefSheet!$AJ$2:$AJ$6759,MATCH(E278,LatestMeasureDefSheet!$C$2:$C$6759,0),)</f>
        <v>25</v>
      </c>
      <c r="N278" s="12" t="str" cm="1">
        <f t="array" ref="N278">IF(INDEX(LatestMeasureDefSheet!$Q$2:$Q$6759,MATCH(E278,LatestMeasureDefSheet!$C$2:$C$6759,0),)="",INDEX(LatestMeasureDefSheet!$G$2:$G$6759,MATCH(E278,LatestMeasureDefSheet!$C$2:$C$6759,0),),INDEX(LatestMeasureDefSheet!$Q$2:$Q$6759,MATCH(E278,LatestMeasureDefSheet!$C$2:$C$6759,0),))</f>
        <v>MBH</v>
      </c>
      <c r="O278" s="11" cm="1">
        <f t="array" ref="O278">INDEX(LatestMeasureDefSheet!$R$2:$R$6759,MATCH(E278,LatestMeasureDefSheet!$C$2:$C$6759,0),)</f>
        <v>0</v>
      </c>
      <c r="P278" s="11" cm="1">
        <f t="array" ref="P278">INDEX(LatestMeasureDefSheet!$S$2:$S$6759,MATCH(E278,LatestMeasureDefSheet!$C$2:$C$6759,0),)</f>
        <v>0</v>
      </c>
      <c r="Q278" s="11" cm="1">
        <f t="array" ref="Q278">INDEX(LatestMeasureDefSheet!$T$2:$T$6759,MATCH(E278,LatestMeasureDefSheet!$C$2:$C$6759,0),)</f>
        <v>0</v>
      </c>
      <c r="R278" s="11" cm="1">
        <f t="array" ref="R278">INDEX(LatestMeasureDefSheet!$U$2:$U$6759,MATCH(E278,LatestMeasureDefSheet!$C$2:$C$6759,0),)</f>
        <v>0</v>
      </c>
      <c r="S278" s="11" cm="1">
        <f t="array" ref="S278">INDEX(LatestMeasureDefSheet!$V$2:$V$6759,MATCH(E278,LatestMeasureDefSheet!$C$2:$C$6759,0),)</f>
        <v>0</v>
      </c>
      <c r="T278" s="11" t="str">
        <f t="shared" si="22"/>
        <v/>
      </c>
      <c r="U278" s="41"/>
      <c r="V278" s="41"/>
      <c r="W278" s="41"/>
      <c r="X278" s="38" t="str">
        <f t="shared" si="27"/>
        <v/>
      </c>
      <c r="Y278" s="38" t="str">
        <f t="shared" si="28"/>
        <v/>
      </c>
      <c r="Z278" s="38" t="str">
        <f t="shared" si="29"/>
        <v/>
      </c>
      <c r="AA278" s="13">
        <f t="shared" si="30"/>
        <v>0</v>
      </c>
      <c r="AB278" s="11"/>
    </row>
    <row r="279" spans="2:28" ht="15.75" x14ac:dyDescent="0.2">
      <c r="B279" s="7" t="s">
        <v>3</v>
      </c>
      <c r="C279" s="5" t="s">
        <v>640</v>
      </c>
      <c r="D279" s="5" t="s">
        <v>840</v>
      </c>
      <c r="E279" s="5" t="s">
        <v>847</v>
      </c>
      <c r="F279" s="16" t="s">
        <v>848</v>
      </c>
      <c r="G279" s="5" t="s">
        <v>849</v>
      </c>
      <c r="H279" s="9" cm="1">
        <f t="array" ref="H279">INDEX(LatestMeasureDefSheet!$AH$2:$AH$6759,MATCH(E279,LatestMeasureDefSheet!$C$2:$C$6759,0),)</f>
        <v>1.25</v>
      </c>
      <c r="I279" s="10" t="str" cm="1">
        <f t="array" ref="I279">INDEX(LatestMeasureDefSheet!$G$2:$G$6759,MATCH(E279,LatestMeasureDefSheet!$C$2:$C$6759,0),)</f>
        <v>MBH</v>
      </c>
      <c r="J279" s="11" cm="1">
        <f t="array" ref="J279">INDEX(LatestMeasureDefSheet!$H$2:$H$6759,MATCH(E279,LatestMeasureDefSheet!$C$2:$C$6759,0),)</f>
        <v>0</v>
      </c>
      <c r="K279" s="11" cm="1">
        <f t="array" ref="K279">INDEX(LatestMeasureDefSheet!$I$2:$I$6759,MATCH(E279,LatestMeasureDefSheet!$C$2:$C$6759,0),)</f>
        <v>0</v>
      </c>
      <c r="L279" s="11" cm="1">
        <f t="array" ref="L279">INDEX(LatestMeasureDefSheet!$L$2:$L$6759,MATCH(E279,LatestMeasureDefSheet!$C$2:$C$6759,0),)</f>
        <v>7.5600000000000001E-2</v>
      </c>
      <c r="M279" s="11" cm="1">
        <f t="array" ref="M279">INDEX(LatestMeasureDefSheet!$AJ$2:$AJ$6759,MATCH(E279,LatestMeasureDefSheet!$C$2:$C$6759,0),)</f>
        <v>25</v>
      </c>
      <c r="N279" s="12" t="str" cm="1">
        <f t="array" ref="N279">IF(INDEX(LatestMeasureDefSheet!$Q$2:$Q$6759,MATCH(E279,LatestMeasureDefSheet!$C$2:$C$6759,0),)="",INDEX(LatestMeasureDefSheet!$G$2:$G$6759,MATCH(E279,LatestMeasureDefSheet!$C$2:$C$6759,0),),INDEX(LatestMeasureDefSheet!$Q$2:$Q$6759,MATCH(E279,LatestMeasureDefSheet!$C$2:$C$6759,0),))</f>
        <v>MBH</v>
      </c>
      <c r="O279" s="11" cm="1">
        <f t="array" ref="O279">INDEX(LatestMeasureDefSheet!$R$2:$R$6759,MATCH(E279,LatestMeasureDefSheet!$C$2:$C$6759,0),)</f>
        <v>0</v>
      </c>
      <c r="P279" s="11" cm="1">
        <f t="array" ref="P279">INDEX(LatestMeasureDefSheet!$S$2:$S$6759,MATCH(E279,LatestMeasureDefSheet!$C$2:$C$6759,0),)</f>
        <v>0</v>
      </c>
      <c r="Q279" s="11" cm="1">
        <f t="array" ref="Q279">INDEX(LatestMeasureDefSheet!$T$2:$T$6759,MATCH(E279,LatestMeasureDefSheet!$C$2:$C$6759,0),)</f>
        <v>0</v>
      </c>
      <c r="R279" s="11" cm="1">
        <f t="array" ref="R279">INDEX(LatestMeasureDefSheet!$U$2:$U$6759,MATCH(E279,LatestMeasureDefSheet!$C$2:$C$6759,0),)</f>
        <v>0</v>
      </c>
      <c r="S279" s="11" cm="1">
        <f t="array" ref="S279">INDEX(LatestMeasureDefSheet!$V$2:$V$6759,MATCH(E279,LatestMeasureDefSheet!$C$2:$C$6759,0),)</f>
        <v>0</v>
      </c>
      <c r="T279" s="11" t="str">
        <f t="shared" si="22"/>
        <v/>
      </c>
      <c r="U279" s="41"/>
      <c r="V279" s="41"/>
      <c r="W279" s="41"/>
      <c r="X279" s="38" t="str">
        <f t="shared" si="27"/>
        <v/>
      </c>
      <c r="Y279" s="38" t="str">
        <f t="shared" si="28"/>
        <v/>
      </c>
      <c r="Z279" s="38" t="str">
        <f t="shared" si="29"/>
        <v/>
      </c>
      <c r="AA279" s="13">
        <f t="shared" si="30"/>
        <v>0</v>
      </c>
      <c r="AB279" s="11"/>
    </row>
    <row r="280" spans="2:28" ht="15.75" x14ac:dyDescent="0.2">
      <c r="B280" s="7" t="s">
        <v>3</v>
      </c>
      <c r="C280" s="5" t="s">
        <v>640</v>
      </c>
      <c r="D280" s="5" t="s">
        <v>840</v>
      </c>
      <c r="E280" s="5" t="s">
        <v>850</v>
      </c>
      <c r="F280" s="16" t="s">
        <v>851</v>
      </c>
      <c r="G280" s="5" t="s">
        <v>852</v>
      </c>
      <c r="H280" s="9" cm="1">
        <f t="array" ref="H280">INDEX(LatestMeasureDefSheet!$AH$2:$AH$6759,MATCH(E280,LatestMeasureDefSheet!$C$2:$C$6759,0),)</f>
        <v>2</v>
      </c>
      <c r="I280" s="10" t="str" cm="1">
        <f t="array" ref="I280">INDEX(LatestMeasureDefSheet!$G$2:$G$6759,MATCH(E280,LatestMeasureDefSheet!$C$2:$C$6759,0),)</f>
        <v>MBH</v>
      </c>
      <c r="J280" s="11" cm="1">
        <f t="array" ref="J280">INDEX(LatestMeasureDefSheet!$H$2:$H$6759,MATCH(E280,LatestMeasureDefSheet!$C$2:$C$6759,0),)</f>
        <v>0</v>
      </c>
      <c r="K280" s="11" cm="1">
        <f t="array" ref="K280">INDEX(LatestMeasureDefSheet!$I$2:$I$6759,MATCH(E280,LatestMeasureDefSheet!$C$2:$C$6759,0),)</f>
        <v>0</v>
      </c>
      <c r="L280" s="11" cm="1">
        <f t="array" ref="L280">INDEX(LatestMeasureDefSheet!$L$2:$L$6759,MATCH(E280,LatestMeasureDefSheet!$C$2:$C$6759,0),)</f>
        <v>6.3899999999999998E-2</v>
      </c>
      <c r="M280" s="11" cm="1">
        <f t="array" ref="M280">INDEX(LatestMeasureDefSheet!$AJ$2:$AJ$6759,MATCH(E280,LatestMeasureDefSheet!$C$2:$C$6759,0),)</f>
        <v>25</v>
      </c>
      <c r="N280" s="12" t="str" cm="1">
        <f t="array" ref="N280">IF(INDEX(LatestMeasureDefSheet!$Q$2:$Q$6759,MATCH(E280,LatestMeasureDefSheet!$C$2:$C$6759,0),)="",INDEX(LatestMeasureDefSheet!$G$2:$G$6759,MATCH(E280,LatestMeasureDefSheet!$C$2:$C$6759,0),),INDEX(LatestMeasureDefSheet!$Q$2:$Q$6759,MATCH(E280,LatestMeasureDefSheet!$C$2:$C$6759,0),))</f>
        <v>MBH</v>
      </c>
      <c r="O280" s="11" cm="1">
        <f t="array" ref="O280">INDEX(LatestMeasureDefSheet!$R$2:$R$6759,MATCH(E280,LatestMeasureDefSheet!$C$2:$C$6759,0),)</f>
        <v>0</v>
      </c>
      <c r="P280" s="11" cm="1">
        <f t="array" ref="P280">INDEX(LatestMeasureDefSheet!$S$2:$S$6759,MATCH(E280,LatestMeasureDefSheet!$C$2:$C$6759,0),)</f>
        <v>0</v>
      </c>
      <c r="Q280" s="11" cm="1">
        <f t="array" ref="Q280">INDEX(LatestMeasureDefSheet!$T$2:$T$6759,MATCH(E280,LatestMeasureDefSheet!$C$2:$C$6759,0),)</f>
        <v>0</v>
      </c>
      <c r="R280" s="11" cm="1">
        <f t="array" ref="R280">INDEX(LatestMeasureDefSheet!$U$2:$U$6759,MATCH(E280,LatestMeasureDefSheet!$C$2:$C$6759,0),)</f>
        <v>0</v>
      </c>
      <c r="S280" s="11" cm="1">
        <f t="array" ref="S280">INDEX(LatestMeasureDefSheet!$V$2:$V$6759,MATCH(E280,LatestMeasureDefSheet!$C$2:$C$6759,0),)</f>
        <v>0</v>
      </c>
      <c r="T280" s="11" t="str">
        <f t="shared" si="22"/>
        <v/>
      </c>
      <c r="U280" s="41"/>
      <c r="V280" s="41"/>
      <c r="W280" s="41"/>
      <c r="X280" s="38" t="str">
        <f t="shared" si="27"/>
        <v/>
      </c>
      <c r="Y280" s="38" t="str">
        <f t="shared" si="28"/>
        <v/>
      </c>
      <c r="Z280" s="38" t="str">
        <f t="shared" si="29"/>
        <v/>
      </c>
      <c r="AA280" s="13">
        <f t="shared" si="30"/>
        <v>0</v>
      </c>
      <c r="AB280" s="11"/>
    </row>
    <row r="281" spans="2:28" ht="15.75" x14ac:dyDescent="0.2">
      <c r="B281" s="7" t="s">
        <v>3</v>
      </c>
      <c r="C281" s="5" t="s">
        <v>640</v>
      </c>
      <c r="D281" s="5" t="s">
        <v>840</v>
      </c>
      <c r="E281" s="5" t="s">
        <v>853</v>
      </c>
      <c r="F281" s="16" t="s">
        <v>854</v>
      </c>
      <c r="G281" s="5" t="s">
        <v>855</v>
      </c>
      <c r="H281" s="9" cm="1">
        <f t="array" ref="H281">INDEX(LatestMeasureDefSheet!$AH$2:$AH$6759,MATCH(E281,LatestMeasureDefSheet!$C$2:$C$6759,0),)</f>
        <v>1.2</v>
      </c>
      <c r="I281" s="10" t="str" cm="1">
        <f t="array" ref="I281">INDEX(LatestMeasureDefSheet!$G$2:$G$6759,MATCH(E281,LatestMeasureDefSheet!$C$2:$C$6759,0),)</f>
        <v>MBH</v>
      </c>
      <c r="J281" s="11" cm="1">
        <f t="array" ref="J281">INDEX(LatestMeasureDefSheet!$H$2:$H$6759,MATCH(E281,LatestMeasureDefSheet!$C$2:$C$6759,0),)</f>
        <v>0</v>
      </c>
      <c r="K281" s="11" cm="1">
        <f t="array" ref="K281">INDEX(LatestMeasureDefSheet!$I$2:$I$6759,MATCH(E281,LatestMeasureDefSheet!$C$2:$C$6759,0),)</f>
        <v>0</v>
      </c>
      <c r="L281" s="11" cm="1">
        <f t="array" ref="L281">INDEX(LatestMeasureDefSheet!$L$2:$L$6759,MATCH(E281,LatestMeasureDefSheet!$C$2:$C$6759,0),)</f>
        <v>0.1177</v>
      </c>
      <c r="M281" s="11" cm="1">
        <f t="array" ref="M281">INDEX(LatestMeasureDefSheet!$AJ$2:$AJ$6759,MATCH(E281,LatestMeasureDefSheet!$C$2:$C$6759,0),)</f>
        <v>25</v>
      </c>
      <c r="N281" s="12" t="str" cm="1">
        <f t="array" ref="N281">IF(INDEX(LatestMeasureDefSheet!$Q$2:$Q$6759,MATCH(E281,LatestMeasureDefSheet!$C$2:$C$6759,0),)="",INDEX(LatestMeasureDefSheet!$G$2:$G$6759,MATCH(E281,LatestMeasureDefSheet!$C$2:$C$6759,0),),INDEX(LatestMeasureDefSheet!$Q$2:$Q$6759,MATCH(E281,LatestMeasureDefSheet!$C$2:$C$6759,0),))</f>
        <v>MBH</v>
      </c>
      <c r="O281" s="11" cm="1">
        <f t="array" ref="O281">INDEX(LatestMeasureDefSheet!$R$2:$R$6759,MATCH(E281,LatestMeasureDefSheet!$C$2:$C$6759,0),)</f>
        <v>0</v>
      </c>
      <c r="P281" s="11" cm="1">
        <f t="array" ref="P281">INDEX(LatestMeasureDefSheet!$S$2:$S$6759,MATCH(E281,LatestMeasureDefSheet!$C$2:$C$6759,0),)</f>
        <v>0</v>
      </c>
      <c r="Q281" s="11" cm="1">
        <f t="array" ref="Q281">INDEX(LatestMeasureDefSheet!$T$2:$T$6759,MATCH(E281,LatestMeasureDefSheet!$C$2:$C$6759,0),)</f>
        <v>0</v>
      </c>
      <c r="R281" s="11" cm="1">
        <f t="array" ref="R281">INDEX(LatestMeasureDefSheet!$U$2:$U$6759,MATCH(E281,LatestMeasureDefSheet!$C$2:$C$6759,0),)</f>
        <v>0</v>
      </c>
      <c r="S281" s="11" cm="1">
        <f t="array" ref="S281">INDEX(LatestMeasureDefSheet!$V$2:$V$6759,MATCH(E281,LatestMeasureDefSheet!$C$2:$C$6759,0),)</f>
        <v>0</v>
      </c>
      <c r="T281" s="11" t="str">
        <f t="shared" si="22"/>
        <v/>
      </c>
      <c r="U281" s="41"/>
      <c r="V281" s="41"/>
      <c r="W281" s="41"/>
      <c r="X281" s="38" t="str">
        <f t="shared" si="27"/>
        <v/>
      </c>
      <c r="Y281" s="38" t="str">
        <f t="shared" si="28"/>
        <v/>
      </c>
      <c r="Z281" s="38" t="str">
        <f t="shared" si="29"/>
        <v/>
      </c>
      <c r="AA281" s="13">
        <f t="shared" si="30"/>
        <v>0</v>
      </c>
      <c r="AB281" s="11"/>
    </row>
    <row r="282" spans="2:28" ht="15.75" x14ac:dyDescent="0.2">
      <c r="B282" s="7" t="s">
        <v>3</v>
      </c>
      <c r="C282" s="5" t="s">
        <v>640</v>
      </c>
      <c r="D282" s="5" t="s">
        <v>840</v>
      </c>
      <c r="E282" s="5" t="s">
        <v>856</v>
      </c>
      <c r="F282" s="16" t="s">
        <v>857</v>
      </c>
      <c r="G282" s="5" t="s">
        <v>858</v>
      </c>
      <c r="H282" s="9" cm="1">
        <f t="array" ref="H282">INDEX(LatestMeasureDefSheet!$AH$2:$AH$6759,MATCH(E282,LatestMeasureDefSheet!$C$2:$C$6759,0),)</f>
        <v>2</v>
      </c>
      <c r="I282" s="10" t="str" cm="1">
        <f t="array" ref="I282">INDEX(LatestMeasureDefSheet!$G$2:$G$6759,MATCH(E282,LatestMeasureDefSheet!$C$2:$C$6759,0),)</f>
        <v>mBtu</v>
      </c>
      <c r="J282" s="11" cm="1">
        <f t="array" ref="J282">INDEX(LatestMeasureDefSheet!$H$2:$H$6759,MATCH(E282,LatestMeasureDefSheet!$C$2:$C$6759,0),)</f>
        <v>0</v>
      </c>
      <c r="K282" s="11" cm="1">
        <f t="array" ref="K282">INDEX(LatestMeasureDefSheet!$I$2:$I$6759,MATCH(E282,LatestMeasureDefSheet!$C$2:$C$6759,0),)</f>
        <v>0</v>
      </c>
      <c r="L282" s="11" cm="1">
        <f t="array" ref="L282">INDEX(LatestMeasureDefSheet!$L$2:$L$6759,MATCH(E282,LatestMeasureDefSheet!$C$2:$C$6759,0),)</f>
        <v>0.23769999999999999</v>
      </c>
      <c r="M282" s="11" cm="1">
        <f t="array" ref="M282">INDEX(LatestMeasureDefSheet!$AJ$2:$AJ$6759,MATCH(E282,LatestMeasureDefSheet!$C$2:$C$6759,0),)</f>
        <v>15</v>
      </c>
      <c r="N282" s="12" t="str" cm="1">
        <f t="array" ref="N282">IF(INDEX(LatestMeasureDefSheet!$Q$2:$Q$6759,MATCH(E282,LatestMeasureDefSheet!$C$2:$C$6759,0),)="",INDEX(LatestMeasureDefSheet!$G$2:$G$6759,MATCH(E282,LatestMeasureDefSheet!$C$2:$C$6759,0),),INDEX(LatestMeasureDefSheet!$Q$2:$Q$6759,MATCH(E282,LatestMeasureDefSheet!$C$2:$C$6759,0),))</f>
        <v>mBtu</v>
      </c>
      <c r="O282" s="11" cm="1">
        <f t="array" ref="O282">INDEX(LatestMeasureDefSheet!$R$2:$R$6759,MATCH(E282,LatestMeasureDefSheet!$C$2:$C$6759,0),)</f>
        <v>0</v>
      </c>
      <c r="P282" s="11" cm="1">
        <f t="array" ref="P282">INDEX(LatestMeasureDefSheet!$S$2:$S$6759,MATCH(E282,LatestMeasureDefSheet!$C$2:$C$6759,0),)</f>
        <v>0</v>
      </c>
      <c r="Q282" s="11" cm="1">
        <f t="array" ref="Q282">INDEX(LatestMeasureDefSheet!$T$2:$T$6759,MATCH(E282,LatestMeasureDefSheet!$C$2:$C$6759,0),)</f>
        <v>0</v>
      </c>
      <c r="R282" s="11" cm="1">
        <f t="array" ref="R282">INDEX(LatestMeasureDefSheet!$U$2:$U$6759,MATCH(E282,LatestMeasureDefSheet!$C$2:$C$6759,0),)</f>
        <v>0</v>
      </c>
      <c r="S282" s="11" cm="1">
        <f t="array" ref="S282">INDEX(LatestMeasureDefSheet!$V$2:$V$6759,MATCH(E282,LatestMeasureDefSheet!$C$2:$C$6759,0),)</f>
        <v>0</v>
      </c>
      <c r="T282" s="11" t="str">
        <f t="shared" si="22"/>
        <v/>
      </c>
      <c r="U282" s="41"/>
      <c r="V282" s="41"/>
      <c r="W282" s="41"/>
      <c r="X282" s="38" t="str">
        <f t="shared" si="27"/>
        <v/>
      </c>
      <c r="Y282" s="38" t="str">
        <f t="shared" si="28"/>
        <v/>
      </c>
      <c r="Z282" s="38" t="str">
        <f t="shared" si="29"/>
        <v/>
      </c>
      <c r="AA282" s="13">
        <f t="shared" si="30"/>
        <v>0</v>
      </c>
      <c r="AB282" s="11"/>
    </row>
    <row r="283" spans="2:28" ht="15.75" x14ac:dyDescent="0.2">
      <c r="B283" s="7" t="s">
        <v>3</v>
      </c>
      <c r="C283" s="5" t="s">
        <v>640</v>
      </c>
      <c r="D283" s="5" t="s">
        <v>840</v>
      </c>
      <c r="E283" s="5" t="s">
        <v>859</v>
      </c>
      <c r="F283" s="16" t="s">
        <v>860</v>
      </c>
      <c r="G283" s="5" t="s">
        <v>861</v>
      </c>
      <c r="H283" s="9" cm="1">
        <f t="array" ref="H283">INDEX(LatestMeasureDefSheet!$AH$2:$AH$6759,MATCH(E283,LatestMeasureDefSheet!$C$2:$C$6759,0),)</f>
        <v>3.99</v>
      </c>
      <c r="I283" s="10" t="str" cm="1">
        <f t="array" ref="I283">INDEX(LatestMeasureDefSheet!$G$2:$G$6759,MATCH(E283,LatestMeasureDefSheet!$C$2:$C$6759,0),)</f>
        <v>MBH</v>
      </c>
      <c r="J283" s="11" cm="1">
        <f t="array" ref="J283">INDEX(LatestMeasureDefSheet!$H$2:$H$6759,MATCH(E283,LatestMeasureDefSheet!$C$2:$C$6759,0),)</f>
        <v>0</v>
      </c>
      <c r="K283" s="11" cm="1">
        <f t="array" ref="K283">INDEX(LatestMeasureDefSheet!$I$2:$I$6759,MATCH(E283,LatestMeasureDefSheet!$C$2:$C$6759,0),)</f>
        <v>0</v>
      </c>
      <c r="L283" s="11" cm="1">
        <f t="array" ref="L283">INDEX(LatestMeasureDefSheet!$L$2:$L$6759,MATCH(E283,LatestMeasureDefSheet!$C$2:$C$6759,0),)</f>
        <v>0.16389999999999999</v>
      </c>
      <c r="M283" s="11" cm="1">
        <f t="array" ref="M283">INDEX(LatestMeasureDefSheet!$AJ$2:$AJ$6759,MATCH(E283,LatestMeasureDefSheet!$C$2:$C$6759,0),)</f>
        <v>22</v>
      </c>
      <c r="N283" s="12" t="str" cm="1">
        <f t="array" ref="N283">IF(INDEX(LatestMeasureDefSheet!$Q$2:$Q$6759,MATCH(E283,LatestMeasureDefSheet!$C$2:$C$6759,0),)="",INDEX(LatestMeasureDefSheet!$G$2:$G$6759,MATCH(E283,LatestMeasureDefSheet!$C$2:$C$6759,0),),INDEX(LatestMeasureDefSheet!$Q$2:$Q$6759,MATCH(E283,LatestMeasureDefSheet!$C$2:$C$6759,0),))</f>
        <v>MBH</v>
      </c>
      <c r="O283" s="11" cm="1">
        <f t="array" ref="O283">INDEX(LatestMeasureDefSheet!$R$2:$R$6759,MATCH(E283,LatestMeasureDefSheet!$C$2:$C$6759,0),)</f>
        <v>0</v>
      </c>
      <c r="P283" s="11" cm="1">
        <f t="array" ref="P283">INDEX(LatestMeasureDefSheet!$S$2:$S$6759,MATCH(E283,LatestMeasureDefSheet!$C$2:$C$6759,0),)</f>
        <v>0</v>
      </c>
      <c r="Q283" s="11" cm="1">
        <f t="array" ref="Q283">INDEX(LatestMeasureDefSheet!$T$2:$T$6759,MATCH(E283,LatestMeasureDefSheet!$C$2:$C$6759,0),)</f>
        <v>0</v>
      </c>
      <c r="R283" s="11" cm="1">
        <f t="array" ref="R283">INDEX(LatestMeasureDefSheet!$U$2:$U$6759,MATCH(E283,LatestMeasureDefSheet!$C$2:$C$6759,0),)</f>
        <v>0</v>
      </c>
      <c r="S283" s="11" cm="1">
        <f t="array" ref="S283">INDEX(LatestMeasureDefSheet!$V$2:$V$6759,MATCH(E283,LatestMeasureDefSheet!$C$2:$C$6759,0),)</f>
        <v>0</v>
      </c>
      <c r="T283" s="11" t="str">
        <f t="shared" si="22"/>
        <v/>
      </c>
      <c r="U283" s="41"/>
      <c r="V283" s="41"/>
      <c r="W283" s="41"/>
      <c r="X283" s="38" t="str">
        <f t="shared" si="27"/>
        <v/>
      </c>
      <c r="Y283" s="38" t="str">
        <f t="shared" si="28"/>
        <v/>
      </c>
      <c r="Z283" s="38" t="str">
        <f t="shared" si="29"/>
        <v/>
      </c>
      <c r="AA283" s="13">
        <f t="shared" si="30"/>
        <v>0</v>
      </c>
      <c r="AB283" s="11"/>
    </row>
    <row r="284" spans="2:28" ht="15.75" x14ac:dyDescent="0.2">
      <c r="B284" s="7" t="s">
        <v>3</v>
      </c>
      <c r="C284" s="5" t="s">
        <v>640</v>
      </c>
      <c r="D284" s="5" t="s">
        <v>840</v>
      </c>
      <c r="E284" s="5" t="s">
        <v>862</v>
      </c>
      <c r="F284" s="16" t="s">
        <v>863</v>
      </c>
      <c r="G284" s="5" t="s">
        <v>864</v>
      </c>
      <c r="H284" s="9" cm="1">
        <f t="array" ref="H284">INDEX(LatestMeasureDefSheet!$AH$2:$AH$6759,MATCH(E284,LatestMeasureDefSheet!$C$2:$C$6759,0),)</f>
        <v>7.91</v>
      </c>
      <c r="I284" s="10" t="str" cm="1">
        <f t="array" ref="I284">INDEX(LatestMeasureDefSheet!$G$2:$G$6759,MATCH(E284,LatestMeasureDefSheet!$C$2:$C$6759,0),)</f>
        <v>MBH</v>
      </c>
      <c r="J284" s="11" cm="1">
        <f t="array" ref="J284">INDEX(LatestMeasureDefSheet!$H$2:$H$6759,MATCH(E284,LatestMeasureDefSheet!$C$2:$C$6759,0),)</f>
        <v>0</v>
      </c>
      <c r="K284" s="11" cm="1">
        <f t="array" ref="K284">INDEX(LatestMeasureDefSheet!$I$2:$I$6759,MATCH(E284,LatestMeasureDefSheet!$C$2:$C$6759,0),)</f>
        <v>0</v>
      </c>
      <c r="L284" s="11" cm="1">
        <f t="array" ref="L284">INDEX(LatestMeasureDefSheet!$L$2:$L$6759,MATCH(E284,LatestMeasureDefSheet!$C$2:$C$6759,0),)</f>
        <v>0.22509999999999999</v>
      </c>
      <c r="M284" s="11" cm="1">
        <f t="array" ref="M284">INDEX(LatestMeasureDefSheet!$AJ$2:$AJ$6759,MATCH(E284,LatestMeasureDefSheet!$C$2:$C$6759,0),)</f>
        <v>22</v>
      </c>
      <c r="N284" s="12" t="str" cm="1">
        <f t="array" ref="N284">IF(INDEX(LatestMeasureDefSheet!$Q$2:$Q$6759,MATCH(E284,LatestMeasureDefSheet!$C$2:$C$6759,0),)="",INDEX(LatestMeasureDefSheet!$G$2:$G$6759,MATCH(E284,LatestMeasureDefSheet!$C$2:$C$6759,0),),INDEX(LatestMeasureDefSheet!$Q$2:$Q$6759,MATCH(E284,LatestMeasureDefSheet!$C$2:$C$6759,0),))</f>
        <v>MBH</v>
      </c>
      <c r="O284" s="11" cm="1">
        <f t="array" ref="O284">INDEX(LatestMeasureDefSheet!$R$2:$R$6759,MATCH(E284,LatestMeasureDefSheet!$C$2:$C$6759,0),)</f>
        <v>0</v>
      </c>
      <c r="P284" s="11" cm="1">
        <f t="array" ref="P284">INDEX(LatestMeasureDefSheet!$S$2:$S$6759,MATCH(E284,LatestMeasureDefSheet!$C$2:$C$6759,0),)</f>
        <v>0</v>
      </c>
      <c r="Q284" s="11" cm="1">
        <f t="array" ref="Q284">INDEX(LatestMeasureDefSheet!$T$2:$T$6759,MATCH(E284,LatestMeasureDefSheet!$C$2:$C$6759,0),)</f>
        <v>0</v>
      </c>
      <c r="R284" s="11" cm="1">
        <f t="array" ref="R284">INDEX(LatestMeasureDefSheet!$U$2:$U$6759,MATCH(E284,LatestMeasureDefSheet!$C$2:$C$6759,0),)</f>
        <v>0</v>
      </c>
      <c r="S284" s="11" cm="1">
        <f t="array" ref="S284">INDEX(LatestMeasureDefSheet!$V$2:$V$6759,MATCH(E284,LatestMeasureDefSheet!$C$2:$C$6759,0),)</f>
        <v>0</v>
      </c>
      <c r="T284" s="11" t="str">
        <f t="shared" si="22"/>
        <v/>
      </c>
      <c r="U284" s="41"/>
      <c r="V284" s="41"/>
      <c r="W284" s="41"/>
      <c r="X284" s="38" t="str">
        <f t="shared" si="27"/>
        <v/>
      </c>
      <c r="Y284" s="38" t="str">
        <f t="shared" si="28"/>
        <v/>
      </c>
      <c r="Z284" s="38" t="str">
        <f t="shared" si="29"/>
        <v/>
      </c>
      <c r="AA284" s="13">
        <f t="shared" si="30"/>
        <v>0</v>
      </c>
      <c r="AB284" s="11"/>
    </row>
    <row r="285" spans="2:28" ht="15.75" x14ac:dyDescent="0.2">
      <c r="B285" s="7" t="s">
        <v>3</v>
      </c>
      <c r="C285" s="5" t="s">
        <v>640</v>
      </c>
      <c r="D285" s="5" t="s">
        <v>840</v>
      </c>
      <c r="E285" s="5" t="s">
        <v>865</v>
      </c>
      <c r="F285" s="16" t="s">
        <v>866</v>
      </c>
      <c r="G285" s="5" t="s">
        <v>867</v>
      </c>
      <c r="H285" s="9" cm="1">
        <f t="array" ref="H285">INDEX(LatestMeasureDefSheet!$AH$2:$AH$6759,MATCH(E285,LatestMeasureDefSheet!$C$2:$C$6759,0),)</f>
        <v>1.5</v>
      </c>
      <c r="I285" s="10" t="str" cm="1">
        <f t="array" ref="I285">INDEX(LatestMeasureDefSheet!$G$2:$G$6759,MATCH(E285,LatestMeasureDefSheet!$C$2:$C$6759,0),)</f>
        <v>MBH</v>
      </c>
      <c r="J285" s="11" cm="1">
        <f t="array" ref="J285">INDEX(LatestMeasureDefSheet!$H$2:$H$6759,MATCH(E285,LatestMeasureDefSheet!$C$2:$C$6759,0),)</f>
        <v>0</v>
      </c>
      <c r="K285" s="11" cm="1">
        <f t="array" ref="K285">INDEX(LatestMeasureDefSheet!$I$2:$I$6759,MATCH(E285,LatestMeasureDefSheet!$C$2:$C$6759,0),)</f>
        <v>0</v>
      </c>
      <c r="L285" s="11" cm="1">
        <f t="array" ref="L285">INDEX(LatestMeasureDefSheet!$L$2:$L$6759,MATCH(E285,LatestMeasureDefSheet!$C$2:$C$6759,0),)</f>
        <v>0.18509999999999999</v>
      </c>
      <c r="M285" s="11" cm="1">
        <f t="array" ref="M285">INDEX(LatestMeasureDefSheet!$AJ$2:$AJ$6759,MATCH(E285,LatestMeasureDefSheet!$C$2:$C$6759,0),)</f>
        <v>15</v>
      </c>
      <c r="N285" s="12" t="str" cm="1">
        <f t="array" ref="N285">IF(INDEX(LatestMeasureDefSheet!$Q$2:$Q$6759,MATCH(E285,LatestMeasureDefSheet!$C$2:$C$6759,0),)="",INDEX(LatestMeasureDefSheet!$G$2:$G$6759,MATCH(E285,LatestMeasureDefSheet!$C$2:$C$6759,0),),INDEX(LatestMeasureDefSheet!$Q$2:$Q$6759,MATCH(E285,LatestMeasureDefSheet!$C$2:$C$6759,0),))</f>
        <v>MBH</v>
      </c>
      <c r="O285" s="11" cm="1">
        <f t="array" ref="O285">INDEX(LatestMeasureDefSheet!$R$2:$R$6759,MATCH(E285,LatestMeasureDefSheet!$C$2:$C$6759,0),)</f>
        <v>0</v>
      </c>
      <c r="P285" s="11" cm="1">
        <f t="array" ref="P285">INDEX(LatestMeasureDefSheet!$S$2:$S$6759,MATCH(E285,LatestMeasureDefSheet!$C$2:$C$6759,0),)</f>
        <v>0</v>
      </c>
      <c r="Q285" s="11" cm="1">
        <f t="array" ref="Q285">INDEX(LatestMeasureDefSheet!$T$2:$T$6759,MATCH(E285,LatestMeasureDefSheet!$C$2:$C$6759,0),)</f>
        <v>0</v>
      </c>
      <c r="R285" s="11" cm="1">
        <f t="array" ref="R285">INDEX(LatestMeasureDefSheet!$U$2:$U$6759,MATCH(E285,LatestMeasureDefSheet!$C$2:$C$6759,0),)</f>
        <v>0</v>
      </c>
      <c r="S285" s="11" cm="1">
        <f t="array" ref="S285">INDEX(LatestMeasureDefSheet!$V$2:$V$6759,MATCH(E285,LatestMeasureDefSheet!$C$2:$C$6759,0),)</f>
        <v>0</v>
      </c>
      <c r="T285" s="11" t="str">
        <f t="shared" si="22"/>
        <v/>
      </c>
      <c r="U285" s="41"/>
      <c r="V285" s="41"/>
      <c r="W285" s="41"/>
      <c r="X285" s="38" t="str">
        <f t="shared" si="27"/>
        <v/>
      </c>
      <c r="Y285" s="38" t="str">
        <f t="shared" si="28"/>
        <v/>
      </c>
      <c r="Z285" s="38" t="str">
        <f t="shared" si="29"/>
        <v/>
      </c>
      <c r="AA285" s="13">
        <f t="shared" si="30"/>
        <v>0</v>
      </c>
      <c r="AB285" s="11"/>
    </row>
    <row r="286" spans="2:28" ht="15.75" x14ac:dyDescent="0.2">
      <c r="B286" s="7" t="s">
        <v>3</v>
      </c>
      <c r="C286" s="5" t="s">
        <v>640</v>
      </c>
      <c r="D286" s="5" t="s">
        <v>840</v>
      </c>
      <c r="E286" s="5" t="s">
        <v>868</v>
      </c>
      <c r="F286" s="16" t="s">
        <v>869</v>
      </c>
      <c r="G286" s="5" t="s">
        <v>870</v>
      </c>
      <c r="H286" s="9" cm="1">
        <f t="array" ref="H286">INDEX(LatestMeasureDefSheet!$AH$2:$AH$6759,MATCH(E286,LatestMeasureDefSheet!$C$2:$C$6759,0),)</f>
        <v>25</v>
      </c>
      <c r="I286" s="10" t="str" cm="1">
        <f t="array" ref="I286">INDEX(LatestMeasureDefSheet!$G$2:$G$6759,MATCH(E286,LatestMeasureDefSheet!$C$2:$C$6759,0),)</f>
        <v>kBtu/h</v>
      </c>
      <c r="J286" s="11" cm="1">
        <f t="array" ref="J286">INDEX(LatestMeasureDefSheet!$H$2:$H$6759,MATCH(E286,LatestMeasureDefSheet!$C$2:$C$6759,0),)</f>
        <v>0</v>
      </c>
      <c r="K286" s="11" cm="1">
        <f t="array" ref="K286">INDEX(LatestMeasureDefSheet!$I$2:$I$6759,MATCH(E286,LatestMeasureDefSheet!$C$2:$C$6759,0),)</f>
        <v>0</v>
      </c>
      <c r="L286" s="11" cm="1">
        <f t="array" ref="L286">INDEX(LatestMeasureDefSheet!$L$2:$L$6759,MATCH(E286,LatestMeasureDefSheet!$C$2:$C$6759,0),)</f>
        <v>0.22969999999999999</v>
      </c>
      <c r="M286" s="11" cm="1">
        <f t="array" ref="M286">INDEX(LatestMeasureDefSheet!$AJ$2:$AJ$6759,MATCH(E286,LatestMeasureDefSheet!$C$2:$C$6759,0),)</f>
        <v>15</v>
      </c>
      <c r="N286" s="12" t="str" cm="1">
        <f t="array" ref="N286">IF(INDEX(LatestMeasureDefSheet!$Q$2:$Q$6759,MATCH(E286,LatestMeasureDefSheet!$C$2:$C$6759,0),)="",INDEX(LatestMeasureDefSheet!$G$2:$G$6759,MATCH(E286,LatestMeasureDefSheet!$C$2:$C$6759,0),),INDEX(LatestMeasureDefSheet!$Q$2:$Q$6759,MATCH(E286,LatestMeasureDefSheet!$C$2:$C$6759,0),))</f>
        <v>kBtu/h</v>
      </c>
      <c r="O286" s="11" cm="1">
        <f t="array" ref="O286">INDEX(LatestMeasureDefSheet!$R$2:$R$6759,MATCH(E286,LatestMeasureDefSheet!$C$2:$C$6759,0),)</f>
        <v>0</v>
      </c>
      <c r="P286" s="11" cm="1">
        <f t="array" ref="P286">INDEX(LatestMeasureDefSheet!$S$2:$S$6759,MATCH(E286,LatestMeasureDefSheet!$C$2:$C$6759,0),)</f>
        <v>0</v>
      </c>
      <c r="Q286" s="11" cm="1">
        <f t="array" ref="Q286">INDEX(LatestMeasureDefSheet!$T$2:$T$6759,MATCH(E286,LatestMeasureDefSheet!$C$2:$C$6759,0),)</f>
        <v>0</v>
      </c>
      <c r="R286" s="11" cm="1">
        <f t="array" ref="R286">INDEX(LatestMeasureDefSheet!$U$2:$U$6759,MATCH(E286,LatestMeasureDefSheet!$C$2:$C$6759,0),)</f>
        <v>0</v>
      </c>
      <c r="S286" s="11" cm="1">
        <f t="array" ref="S286">INDEX(LatestMeasureDefSheet!$V$2:$V$6759,MATCH(E286,LatestMeasureDefSheet!$C$2:$C$6759,0),)</f>
        <v>0</v>
      </c>
      <c r="T286" s="11" t="str">
        <f t="shared" si="22"/>
        <v/>
      </c>
      <c r="U286" s="41"/>
      <c r="V286" s="41"/>
      <c r="W286" s="41"/>
      <c r="X286" s="38" t="str">
        <f t="shared" si="27"/>
        <v/>
      </c>
      <c r="Y286" s="38" t="str">
        <f t="shared" si="28"/>
        <v/>
      </c>
      <c r="Z286" s="38" t="str">
        <f t="shared" si="29"/>
        <v/>
      </c>
      <c r="AA286" s="13">
        <f t="shared" si="30"/>
        <v>0</v>
      </c>
      <c r="AB286" s="11"/>
    </row>
    <row r="287" spans="2:28" ht="31.5" x14ac:dyDescent="0.2">
      <c r="B287" s="7" t="s">
        <v>3</v>
      </c>
      <c r="C287" s="5" t="s">
        <v>640</v>
      </c>
      <c r="D287" s="5" t="s">
        <v>840</v>
      </c>
      <c r="E287" s="5" t="s">
        <v>871</v>
      </c>
      <c r="F287" s="16" t="s">
        <v>872</v>
      </c>
      <c r="G287" s="15" t="s">
        <v>873</v>
      </c>
      <c r="H287" s="9" cm="1">
        <f t="array" ref="H287">INDEX(LatestMeasureDefSheet!$AH$2:$AH$6759,MATCH(E287,LatestMeasureDefSheet!$C$2:$C$6759,0),)</f>
        <v>9</v>
      </c>
      <c r="I287" s="10" t="str" cm="1">
        <f t="array" ref="I287">INDEX(LatestMeasureDefSheet!$G$2:$G$6759,MATCH(E287,LatestMeasureDefSheet!$C$2:$C$6759,0),)</f>
        <v>MBH</v>
      </c>
      <c r="J287" s="11" cm="1">
        <f t="array" ref="J287">INDEX(LatestMeasureDefSheet!$H$2:$H$6759,MATCH(E287,LatestMeasureDefSheet!$C$2:$C$6759,0),)</f>
        <v>53.828099999999999</v>
      </c>
      <c r="K287" s="11" cm="1">
        <f t="array" ref="K287">INDEX(LatestMeasureDefSheet!$I$2:$I$6759,MATCH(E287,LatestMeasureDefSheet!$C$2:$C$6759,0),)</f>
        <v>0</v>
      </c>
      <c r="L287" s="11" cm="1">
        <f t="array" ref="L287">INDEX(LatestMeasureDefSheet!$L$2:$L$6759,MATCH(E287,LatestMeasureDefSheet!$C$2:$C$6759,0),)</f>
        <v>0.32819999999999999</v>
      </c>
      <c r="M287" s="11" cm="1">
        <f t="array" ref="M287">INDEX(LatestMeasureDefSheet!$AJ$2:$AJ$6759,MATCH(E287,LatestMeasureDefSheet!$C$2:$C$6759,0),)</f>
        <v>15</v>
      </c>
      <c r="N287" s="12" t="str" cm="1">
        <f t="array" ref="N287">IF(INDEX(LatestMeasureDefSheet!$Q$2:$Q$6759,MATCH(E287,LatestMeasureDefSheet!$C$2:$C$6759,0),)="",INDEX(LatestMeasureDefSheet!$G$2:$G$6759,MATCH(E287,LatestMeasureDefSheet!$C$2:$C$6759,0),),INDEX(LatestMeasureDefSheet!$Q$2:$Q$6759,MATCH(E287,LatestMeasureDefSheet!$C$2:$C$6759,0),))</f>
        <v>MBH</v>
      </c>
      <c r="O287" s="11" cm="1">
        <f t="array" ref="O287">INDEX(LatestMeasureDefSheet!$R$2:$R$6759,MATCH(E287,LatestMeasureDefSheet!$C$2:$C$6759,0),)</f>
        <v>0</v>
      </c>
      <c r="P287" s="11" cm="1">
        <f t="array" ref="P287">INDEX(LatestMeasureDefSheet!$S$2:$S$6759,MATCH(E287,LatestMeasureDefSheet!$C$2:$C$6759,0),)</f>
        <v>0</v>
      </c>
      <c r="Q287" s="11" cm="1">
        <f t="array" ref="Q287">INDEX(LatestMeasureDefSheet!$T$2:$T$6759,MATCH(E287,LatestMeasureDefSheet!$C$2:$C$6759,0),)</f>
        <v>0</v>
      </c>
      <c r="R287" s="11" cm="1">
        <f t="array" ref="R287">INDEX(LatestMeasureDefSheet!$U$2:$U$6759,MATCH(E287,LatestMeasureDefSheet!$C$2:$C$6759,0),)</f>
        <v>0</v>
      </c>
      <c r="S287" s="11" cm="1">
        <f t="array" ref="S287">INDEX(LatestMeasureDefSheet!$V$2:$V$6759,MATCH(E287,LatestMeasureDefSheet!$C$2:$C$6759,0),)</f>
        <v>0</v>
      </c>
      <c r="T287" s="11" t="str">
        <f t="shared" si="22"/>
        <v/>
      </c>
      <c r="U287" s="41"/>
      <c r="V287" s="41"/>
      <c r="W287" s="41"/>
      <c r="X287" s="38" t="str">
        <f t="shared" si="27"/>
        <v/>
      </c>
      <c r="Y287" s="38" t="str">
        <f t="shared" si="28"/>
        <v/>
      </c>
      <c r="Z287" s="38" t="str">
        <f t="shared" si="29"/>
        <v/>
      </c>
      <c r="AA287" s="13">
        <f t="shared" si="30"/>
        <v>0</v>
      </c>
      <c r="AB287" s="11"/>
    </row>
    <row r="288" spans="2:28" ht="31.5" x14ac:dyDescent="0.2">
      <c r="B288" s="7" t="s">
        <v>3</v>
      </c>
      <c r="C288" s="5" t="s">
        <v>640</v>
      </c>
      <c r="D288" s="5" t="s">
        <v>840</v>
      </c>
      <c r="E288" s="5" t="s">
        <v>874</v>
      </c>
      <c r="F288" s="16" t="s">
        <v>875</v>
      </c>
      <c r="G288" s="15" t="s">
        <v>876</v>
      </c>
      <c r="H288" s="9" cm="1">
        <f t="array" ref="H288">INDEX(LatestMeasureDefSheet!$AH$2:$AH$6759,MATCH(E288,LatestMeasureDefSheet!$C$2:$C$6759,0),)</f>
        <v>5</v>
      </c>
      <c r="I288" s="10" t="str" cm="1">
        <f t="array" ref="I288">INDEX(LatestMeasureDefSheet!$G$2:$G$6759,MATCH(E288,LatestMeasureDefSheet!$C$2:$C$6759,0),)</f>
        <v>MBH</v>
      </c>
      <c r="J288" s="11" cm="1">
        <f t="array" ref="J288">INDEX(LatestMeasureDefSheet!$H$2:$H$6759,MATCH(E288,LatestMeasureDefSheet!$C$2:$C$6759,0),)</f>
        <v>0</v>
      </c>
      <c r="K288" s="11" cm="1">
        <f t="array" ref="K288">INDEX(LatestMeasureDefSheet!$I$2:$I$6759,MATCH(E288,LatestMeasureDefSheet!$C$2:$C$6759,0),)</f>
        <v>0</v>
      </c>
      <c r="L288" s="11" cm="1">
        <f t="array" ref="L288">INDEX(LatestMeasureDefSheet!$L$2:$L$6759,MATCH(E288,LatestMeasureDefSheet!$C$2:$C$6759,0),)</f>
        <v>0.25490000000000002</v>
      </c>
      <c r="M288" s="11" cm="1">
        <f t="array" ref="M288">INDEX(LatestMeasureDefSheet!$AJ$2:$AJ$6759,MATCH(E288,LatestMeasureDefSheet!$C$2:$C$6759,0),)</f>
        <v>15</v>
      </c>
      <c r="N288" s="12" t="str" cm="1">
        <f t="array" ref="N288">IF(INDEX(LatestMeasureDefSheet!$Q$2:$Q$6759,MATCH(E288,LatestMeasureDefSheet!$C$2:$C$6759,0),)="",INDEX(LatestMeasureDefSheet!$G$2:$G$6759,MATCH(E288,LatestMeasureDefSheet!$C$2:$C$6759,0),),INDEX(LatestMeasureDefSheet!$Q$2:$Q$6759,MATCH(E288,LatestMeasureDefSheet!$C$2:$C$6759,0),))</f>
        <v>MBH</v>
      </c>
      <c r="O288" s="11" cm="1">
        <f t="array" ref="O288">INDEX(LatestMeasureDefSheet!$R$2:$R$6759,MATCH(E288,LatestMeasureDefSheet!$C$2:$C$6759,0),)</f>
        <v>0</v>
      </c>
      <c r="P288" s="11" cm="1">
        <f t="array" ref="P288">INDEX(LatestMeasureDefSheet!$S$2:$S$6759,MATCH(E288,LatestMeasureDefSheet!$C$2:$C$6759,0),)</f>
        <v>0</v>
      </c>
      <c r="Q288" s="11" cm="1">
        <f t="array" ref="Q288">INDEX(LatestMeasureDefSheet!$T$2:$T$6759,MATCH(E288,LatestMeasureDefSheet!$C$2:$C$6759,0),)</f>
        <v>0</v>
      </c>
      <c r="R288" s="11" cm="1">
        <f t="array" ref="R288">INDEX(LatestMeasureDefSheet!$U$2:$U$6759,MATCH(E288,LatestMeasureDefSheet!$C$2:$C$6759,0),)</f>
        <v>0</v>
      </c>
      <c r="S288" s="11" cm="1">
        <f t="array" ref="S288">INDEX(LatestMeasureDefSheet!$V$2:$V$6759,MATCH(E288,LatestMeasureDefSheet!$C$2:$C$6759,0),)</f>
        <v>0</v>
      </c>
      <c r="T288" s="11" t="str">
        <f t="shared" si="22"/>
        <v/>
      </c>
      <c r="U288" s="41"/>
      <c r="V288" s="41"/>
      <c r="W288" s="41"/>
      <c r="X288" s="38" t="str">
        <f t="shared" si="27"/>
        <v/>
      </c>
      <c r="Y288" s="38" t="str">
        <f t="shared" si="28"/>
        <v/>
      </c>
      <c r="Z288" s="38" t="str">
        <f t="shared" si="29"/>
        <v/>
      </c>
      <c r="AA288" s="13">
        <f t="shared" si="30"/>
        <v>0</v>
      </c>
      <c r="AB288" s="11"/>
    </row>
    <row r="289" spans="2:28" ht="15.75" x14ac:dyDescent="0.2">
      <c r="B289" s="7" t="s">
        <v>3</v>
      </c>
      <c r="C289" s="5" t="s">
        <v>640</v>
      </c>
      <c r="D289" s="5" t="s">
        <v>840</v>
      </c>
      <c r="E289" s="5" t="s">
        <v>877</v>
      </c>
      <c r="F289" s="16" t="s">
        <v>878</v>
      </c>
      <c r="G289" s="5" t="s">
        <v>879</v>
      </c>
      <c r="H289" s="9" cm="1">
        <f t="array" ref="H289">INDEX(LatestMeasureDefSheet!$AH$2:$AH$6759,MATCH(E289,LatestMeasureDefSheet!$C$2:$C$6759,0),)</f>
        <v>300</v>
      </c>
      <c r="I289" s="10" t="str" cm="1">
        <f t="array" ref="I289">INDEX(LatestMeasureDefSheet!$G$2:$G$6759,MATCH(E289,LatestMeasureDefSheet!$C$2:$C$6759,0),)</f>
        <v>Units</v>
      </c>
      <c r="J289" s="11" cm="1">
        <f t="array" ref="J289">INDEX(LatestMeasureDefSheet!$H$2:$H$6759,MATCH(E289,LatestMeasureDefSheet!$C$2:$C$6759,0),)</f>
        <v>0</v>
      </c>
      <c r="K289" s="11" cm="1">
        <f t="array" ref="K289">INDEX(LatestMeasureDefSheet!$I$2:$I$6759,MATCH(E289,LatestMeasureDefSheet!$C$2:$C$6759,0),)</f>
        <v>0</v>
      </c>
      <c r="L289" s="11" cm="1">
        <f t="array" ref="L289">INDEX(LatestMeasureDefSheet!$L$2:$L$6759,MATCH(E289,LatestMeasureDefSheet!$C$2:$C$6759,0),)</f>
        <v>0</v>
      </c>
      <c r="M289" s="11" cm="1">
        <f t="array" ref="M289">INDEX(LatestMeasureDefSheet!$AJ$2:$AJ$6759,MATCH(E289,LatestMeasureDefSheet!$C$2:$C$6759,0),)</f>
        <v>22</v>
      </c>
      <c r="N289" s="12" t="str" cm="1">
        <f t="array" ref="N289">IF(INDEX(LatestMeasureDefSheet!$Q$2:$Q$6759,MATCH(E289,LatestMeasureDefSheet!$C$2:$C$6759,0),)="",INDEX(LatestMeasureDefSheet!$G$2:$G$6759,MATCH(E289,LatestMeasureDefSheet!$C$2:$C$6759,0),),INDEX(LatestMeasureDefSheet!$Q$2:$Q$6759,MATCH(E289,LatestMeasureDefSheet!$C$2:$C$6759,0),))</f>
        <v>MBH</v>
      </c>
      <c r="O289" s="11" cm="1">
        <f t="array" ref="O289">INDEX(LatestMeasureDefSheet!$R$2:$R$6759,MATCH(E289,LatestMeasureDefSheet!$C$2:$C$6759,0),)</f>
        <v>0</v>
      </c>
      <c r="P289" s="11" cm="1">
        <f t="array" ref="P289">INDEX(LatestMeasureDefSheet!$S$2:$S$6759,MATCH(E289,LatestMeasureDefSheet!$C$2:$C$6759,0),)</f>
        <v>1</v>
      </c>
      <c r="Q289" s="11" cm="1">
        <f t="array" ref="Q289">INDEX(LatestMeasureDefSheet!$T$2:$T$6759,MATCH(E289,LatestMeasureDefSheet!$C$2:$C$6759,0),)</f>
        <v>0</v>
      </c>
      <c r="R289" s="11" cm="1">
        <f t="array" ref="R289">INDEX(LatestMeasureDefSheet!$U$2:$U$6759,MATCH(E289,LatestMeasureDefSheet!$C$2:$C$6759,0),)</f>
        <v>0</v>
      </c>
      <c r="S289" s="11" cm="1">
        <f t="array" ref="S289">INDEX(LatestMeasureDefSheet!$V$2:$V$6759,MATCH(E289,LatestMeasureDefSheet!$C$2:$C$6759,0),)</f>
        <v>0.14879999999999999</v>
      </c>
      <c r="T289" s="11" t="str">
        <f t="shared" si="22"/>
        <v>Performance Measure</v>
      </c>
      <c r="U289" s="41"/>
      <c r="V289" s="41"/>
      <c r="W289" s="41"/>
      <c r="X289" s="38" t="str">
        <f t="shared" si="27"/>
        <v/>
      </c>
      <c r="Y289" s="38" t="str">
        <f t="shared" si="28"/>
        <v/>
      </c>
      <c r="Z289" s="38" t="str">
        <f t="shared" si="29"/>
        <v/>
      </c>
      <c r="AA289" s="13">
        <f t="shared" si="30"/>
        <v>0</v>
      </c>
      <c r="AB289" s="11"/>
    </row>
    <row r="290" spans="2:28" ht="15.75" x14ac:dyDescent="0.2">
      <c r="B290" s="7" t="s">
        <v>3</v>
      </c>
      <c r="C290" s="5" t="s">
        <v>640</v>
      </c>
      <c r="D290" s="5" t="s">
        <v>840</v>
      </c>
      <c r="E290" s="5" t="s">
        <v>880</v>
      </c>
      <c r="F290" s="16" t="s">
        <v>881</v>
      </c>
      <c r="G290" s="5" t="s">
        <v>882</v>
      </c>
      <c r="H290" s="9" cm="1">
        <f t="array" ref="H290">INDEX(LatestMeasureDefSheet!$AH$2:$AH$6759,MATCH(E290,LatestMeasureDefSheet!$C$2:$C$6759,0),)</f>
        <v>350</v>
      </c>
      <c r="I290" s="10" t="str" cm="1">
        <f t="array" ref="I290">INDEX(LatestMeasureDefSheet!$G$2:$G$6759,MATCH(E290,LatestMeasureDefSheet!$C$2:$C$6759,0),)</f>
        <v>Units</v>
      </c>
      <c r="J290" s="11" cm="1">
        <f t="array" ref="J290">INDEX(LatestMeasureDefSheet!$H$2:$H$6759,MATCH(E290,LatestMeasureDefSheet!$C$2:$C$6759,0),)</f>
        <v>0</v>
      </c>
      <c r="K290" s="11" cm="1">
        <f t="array" ref="K290">INDEX(LatestMeasureDefSheet!$I$2:$I$6759,MATCH(E290,LatestMeasureDefSheet!$C$2:$C$6759,0),)</f>
        <v>0</v>
      </c>
      <c r="L290" s="11" cm="1">
        <f t="array" ref="L290">INDEX(LatestMeasureDefSheet!$L$2:$L$6759,MATCH(E290,LatestMeasureDefSheet!$C$2:$C$6759,0),)</f>
        <v>0</v>
      </c>
      <c r="M290" s="11" cm="1">
        <f t="array" ref="M290">INDEX(LatestMeasureDefSheet!$AJ$2:$AJ$6759,MATCH(E290,LatestMeasureDefSheet!$C$2:$C$6759,0),)</f>
        <v>22</v>
      </c>
      <c r="N290" s="12" t="str" cm="1">
        <f t="array" ref="N290">IF(INDEX(LatestMeasureDefSheet!$Q$2:$Q$6759,MATCH(E290,LatestMeasureDefSheet!$C$2:$C$6759,0),)="",INDEX(LatestMeasureDefSheet!$G$2:$G$6759,MATCH(E290,LatestMeasureDefSheet!$C$2:$C$6759,0),),INDEX(LatestMeasureDefSheet!$Q$2:$Q$6759,MATCH(E290,LatestMeasureDefSheet!$C$2:$C$6759,0),))</f>
        <v>MBH</v>
      </c>
      <c r="O290" s="11" cm="1">
        <f t="array" ref="O290">INDEX(LatestMeasureDefSheet!$R$2:$R$6759,MATCH(E290,LatestMeasureDefSheet!$C$2:$C$6759,0),)</f>
        <v>1</v>
      </c>
      <c r="P290" s="11" cm="1">
        <f t="array" ref="P290">INDEX(LatestMeasureDefSheet!$S$2:$S$6759,MATCH(E290,LatestMeasureDefSheet!$C$2:$C$6759,0),)</f>
        <v>1</v>
      </c>
      <c r="Q290" s="11" cm="1">
        <f t="array" ref="Q290">INDEX(LatestMeasureDefSheet!$T$2:$T$6759,MATCH(E290,LatestMeasureDefSheet!$C$2:$C$6759,0),)</f>
        <v>0</v>
      </c>
      <c r="R290" s="11" cm="1">
        <f t="array" ref="R290">INDEX(LatestMeasureDefSheet!$U$2:$U$6759,MATCH(E290,LatestMeasureDefSheet!$C$2:$C$6759,0),)</f>
        <v>0</v>
      </c>
      <c r="S290" s="11" cm="1">
        <f t="array" ref="S290">INDEX(LatestMeasureDefSheet!$V$2:$V$6759,MATCH(E290,LatestMeasureDefSheet!$C$2:$C$6759,0),)</f>
        <v>0.2049</v>
      </c>
      <c r="T290" s="11" t="str">
        <f t="shared" si="22"/>
        <v>Performance Measure</v>
      </c>
      <c r="U290" s="41"/>
      <c r="V290" s="41"/>
      <c r="W290" s="41"/>
      <c r="X290" s="38" t="str">
        <f t="shared" si="27"/>
        <v/>
      </c>
      <c r="Y290" s="38" t="str">
        <f t="shared" si="28"/>
        <v/>
      </c>
      <c r="Z290" s="38" t="str">
        <f t="shared" si="29"/>
        <v/>
      </c>
      <c r="AA290" s="13">
        <f t="shared" si="30"/>
        <v>0</v>
      </c>
      <c r="AB290" s="11"/>
    </row>
    <row r="291" spans="2:28" ht="15.75" x14ac:dyDescent="0.2">
      <c r="B291" s="7" t="s">
        <v>3</v>
      </c>
      <c r="C291" s="5" t="s">
        <v>640</v>
      </c>
      <c r="D291" s="5" t="s">
        <v>840</v>
      </c>
      <c r="E291" s="5" t="s">
        <v>883</v>
      </c>
      <c r="F291" s="16" t="s">
        <v>884</v>
      </c>
      <c r="G291" s="5" t="s">
        <v>885</v>
      </c>
      <c r="H291" s="9" cm="1">
        <f t="array" ref="H291">INDEX(LatestMeasureDefSheet!$AH$2:$AH$6759,MATCH(E291,LatestMeasureDefSheet!$C$2:$C$6759,0),)</f>
        <v>325</v>
      </c>
      <c r="I291" s="10" t="str" cm="1">
        <f t="array" ref="I291">INDEX(LatestMeasureDefSheet!$G$2:$G$6759,MATCH(E291,LatestMeasureDefSheet!$C$2:$C$6759,0),)</f>
        <v>Units</v>
      </c>
      <c r="J291" s="11" cm="1">
        <f t="array" ref="J291">INDEX(LatestMeasureDefSheet!$H$2:$H$6759,MATCH(E291,LatestMeasureDefSheet!$C$2:$C$6759,0),)</f>
        <v>0</v>
      </c>
      <c r="K291" s="11" cm="1">
        <f t="array" ref="K291">INDEX(LatestMeasureDefSheet!$I$2:$I$6759,MATCH(E291,LatestMeasureDefSheet!$C$2:$C$6759,0),)</f>
        <v>0</v>
      </c>
      <c r="L291" s="11" cm="1">
        <f t="array" ref="L291">INDEX(LatestMeasureDefSheet!$L$2:$L$6759,MATCH(E291,LatestMeasureDefSheet!$C$2:$C$6759,0),)</f>
        <v>0</v>
      </c>
      <c r="M291" s="11" cm="1">
        <f t="array" ref="M291">INDEX(LatestMeasureDefSheet!$AJ$2:$AJ$6759,MATCH(E291,LatestMeasureDefSheet!$C$2:$C$6759,0),)</f>
        <v>22</v>
      </c>
      <c r="N291" s="12" t="str" cm="1">
        <f t="array" ref="N291">IF(INDEX(LatestMeasureDefSheet!$Q$2:$Q$6759,MATCH(E291,LatestMeasureDefSheet!$C$2:$C$6759,0),)="",INDEX(LatestMeasureDefSheet!$G$2:$G$6759,MATCH(E291,LatestMeasureDefSheet!$C$2:$C$6759,0),),INDEX(LatestMeasureDefSheet!$Q$2:$Q$6759,MATCH(E291,LatestMeasureDefSheet!$C$2:$C$6759,0),))</f>
        <v>MBH</v>
      </c>
      <c r="O291" s="11" cm="1">
        <f t="array" ref="O291">INDEX(LatestMeasureDefSheet!$R$2:$R$6759,MATCH(E291,LatestMeasureDefSheet!$C$2:$C$6759,0),)</f>
        <v>0</v>
      </c>
      <c r="P291" s="11" cm="1">
        <f t="array" ref="P291">INDEX(LatestMeasureDefSheet!$S$2:$S$6759,MATCH(E291,LatestMeasureDefSheet!$C$2:$C$6759,0),)</f>
        <v>1</v>
      </c>
      <c r="Q291" s="11" cm="1">
        <f t="array" ref="Q291">INDEX(LatestMeasureDefSheet!$T$2:$T$6759,MATCH(E291,LatestMeasureDefSheet!$C$2:$C$6759,0),)</f>
        <v>0</v>
      </c>
      <c r="R291" s="11" cm="1">
        <f t="array" ref="R291">INDEX(LatestMeasureDefSheet!$U$2:$U$6759,MATCH(E291,LatestMeasureDefSheet!$C$2:$C$6759,0),)</f>
        <v>0</v>
      </c>
      <c r="S291" s="11" cm="1">
        <f t="array" ref="S291">INDEX(LatestMeasureDefSheet!$V$2:$V$6759,MATCH(E291,LatestMeasureDefSheet!$C$2:$C$6759,0),)</f>
        <v>0.18340000000000001</v>
      </c>
      <c r="T291" s="11" t="str">
        <f t="shared" si="22"/>
        <v>Performance Measure</v>
      </c>
      <c r="U291" s="41"/>
      <c r="V291" s="41"/>
      <c r="W291" s="41"/>
      <c r="X291" s="38" t="str">
        <f t="shared" si="27"/>
        <v/>
      </c>
      <c r="Y291" s="38" t="str">
        <f t="shared" si="28"/>
        <v/>
      </c>
      <c r="Z291" s="38" t="str">
        <f t="shared" si="29"/>
        <v/>
      </c>
      <c r="AA291" s="13">
        <f t="shared" si="30"/>
        <v>0</v>
      </c>
      <c r="AB291" s="11"/>
    </row>
    <row r="292" spans="2:28" ht="15.75" x14ac:dyDescent="0.2">
      <c r="B292" s="7" t="s">
        <v>3</v>
      </c>
      <c r="C292" s="5" t="s">
        <v>640</v>
      </c>
      <c r="D292" s="5" t="s">
        <v>840</v>
      </c>
      <c r="E292" s="5" t="s">
        <v>886</v>
      </c>
      <c r="F292" s="16" t="s">
        <v>887</v>
      </c>
      <c r="G292" s="5" t="s">
        <v>888</v>
      </c>
      <c r="H292" s="9" cm="1">
        <f t="array" ref="H292">INDEX(LatestMeasureDefSheet!$AH$2:$AH$6759,MATCH(E292,LatestMeasureDefSheet!$C$2:$C$6759,0),)</f>
        <v>400</v>
      </c>
      <c r="I292" s="10" t="str" cm="1">
        <f t="array" ref="I292">INDEX(LatestMeasureDefSheet!$G$2:$G$6759,MATCH(E292,LatestMeasureDefSheet!$C$2:$C$6759,0),)</f>
        <v>Units</v>
      </c>
      <c r="J292" s="11" cm="1">
        <f t="array" ref="J292">INDEX(LatestMeasureDefSheet!$H$2:$H$6759,MATCH(E292,LatestMeasureDefSheet!$C$2:$C$6759,0),)</f>
        <v>0</v>
      </c>
      <c r="K292" s="11" cm="1">
        <f t="array" ref="K292">INDEX(LatestMeasureDefSheet!$I$2:$I$6759,MATCH(E292,LatestMeasureDefSheet!$C$2:$C$6759,0),)</f>
        <v>0</v>
      </c>
      <c r="L292" s="11" cm="1">
        <f t="array" ref="L292">INDEX(LatestMeasureDefSheet!$L$2:$L$6759,MATCH(E292,LatestMeasureDefSheet!$C$2:$C$6759,0),)</f>
        <v>0</v>
      </c>
      <c r="M292" s="11" cm="1">
        <f t="array" ref="M292">INDEX(LatestMeasureDefSheet!$AJ$2:$AJ$6759,MATCH(E292,LatestMeasureDefSheet!$C$2:$C$6759,0),)</f>
        <v>22</v>
      </c>
      <c r="N292" s="12" t="str" cm="1">
        <f t="array" ref="N292">IF(INDEX(LatestMeasureDefSheet!$Q$2:$Q$6759,MATCH(E292,LatestMeasureDefSheet!$C$2:$C$6759,0),)="",INDEX(LatestMeasureDefSheet!$G$2:$G$6759,MATCH(E292,LatestMeasureDefSheet!$C$2:$C$6759,0),),INDEX(LatestMeasureDefSheet!$Q$2:$Q$6759,MATCH(E292,LatestMeasureDefSheet!$C$2:$C$6759,0),))</f>
        <v>MBH</v>
      </c>
      <c r="O292" s="11" cm="1">
        <f t="array" ref="O292">INDEX(LatestMeasureDefSheet!$R$2:$R$6759,MATCH(E292,LatestMeasureDefSheet!$C$2:$C$6759,0),)</f>
        <v>1</v>
      </c>
      <c r="P292" s="11" cm="1">
        <f t="array" ref="P292">INDEX(LatestMeasureDefSheet!$S$2:$S$6759,MATCH(E292,LatestMeasureDefSheet!$C$2:$C$6759,0),)</f>
        <v>1</v>
      </c>
      <c r="Q292" s="11" cm="1">
        <f t="array" ref="Q292">INDEX(LatestMeasureDefSheet!$T$2:$T$6759,MATCH(E292,LatestMeasureDefSheet!$C$2:$C$6759,0),)</f>
        <v>0</v>
      </c>
      <c r="R292" s="11" cm="1">
        <f t="array" ref="R292">INDEX(LatestMeasureDefSheet!$U$2:$U$6759,MATCH(E292,LatestMeasureDefSheet!$C$2:$C$6759,0),)</f>
        <v>0</v>
      </c>
      <c r="S292" s="11" cm="1">
        <f t="array" ref="S292">INDEX(LatestMeasureDefSheet!$V$2:$V$6759,MATCH(E292,LatestMeasureDefSheet!$C$2:$C$6759,0),)</f>
        <v>0.2</v>
      </c>
      <c r="T292" s="11" t="str">
        <f t="shared" si="22"/>
        <v>Performance Measure</v>
      </c>
      <c r="U292" s="41"/>
      <c r="V292" s="41"/>
      <c r="W292" s="41"/>
      <c r="X292" s="38" t="str">
        <f t="shared" si="27"/>
        <v/>
      </c>
      <c r="Y292" s="38" t="str">
        <f t="shared" si="28"/>
        <v/>
      </c>
      <c r="Z292" s="38" t="str">
        <f t="shared" si="29"/>
        <v/>
      </c>
      <c r="AA292" s="13">
        <f t="shared" si="30"/>
        <v>0</v>
      </c>
      <c r="AB292" s="11"/>
    </row>
    <row r="293" spans="2:28" ht="15.75" x14ac:dyDescent="0.2">
      <c r="B293" s="7" t="s">
        <v>3</v>
      </c>
      <c r="C293" s="26" t="s">
        <v>640</v>
      </c>
      <c r="D293" s="5" t="s">
        <v>889</v>
      </c>
      <c r="E293" s="5" t="s">
        <v>890</v>
      </c>
      <c r="F293" s="16" t="s">
        <v>891</v>
      </c>
      <c r="G293" s="5" t="s">
        <v>892</v>
      </c>
      <c r="H293" s="9" cm="1">
        <f t="array" ref="H293">INDEX(LatestMeasureDefSheet!$AH$2:$AH$6759,MATCH(E293,LatestMeasureDefSheet!$C$2:$C$6759,0),)</f>
        <v>1.5</v>
      </c>
      <c r="I293" s="10" t="str" cm="1">
        <f t="array" ref="I293">INDEX(LatestMeasureDefSheet!$G$2:$G$6759,MATCH(E293,LatestMeasureDefSheet!$C$2:$C$6759,0),)</f>
        <v>MBH</v>
      </c>
      <c r="J293" s="11" cm="1">
        <f t="array" ref="J293">INDEX(LatestMeasureDefSheet!$H$2:$H$6759,MATCH(E293,LatestMeasureDefSheet!$C$2:$C$6759,0),)</f>
        <v>0</v>
      </c>
      <c r="K293" s="11" cm="1">
        <f t="array" ref="K293">INDEX(LatestMeasureDefSheet!$I$2:$I$6759,MATCH(E293,LatestMeasureDefSheet!$C$2:$C$6759,0),)</f>
        <v>0</v>
      </c>
      <c r="L293" s="11" cm="1">
        <f t="array" ref="L293">INDEX(LatestMeasureDefSheet!$L$2:$L$6759,MATCH(E293,LatestMeasureDefSheet!$C$2:$C$6759,0),)</f>
        <v>0.15010000000000001</v>
      </c>
      <c r="M293" s="11" cm="1">
        <f t="array" ref="M293">INDEX(LatestMeasureDefSheet!$AJ$2:$AJ$6759,MATCH(E293,LatestMeasureDefSheet!$C$2:$C$6759,0),)</f>
        <v>13</v>
      </c>
      <c r="N293" s="12" t="str" cm="1">
        <f t="array" ref="N293">IF(INDEX(LatestMeasureDefSheet!$Q$2:$Q$6759,MATCH(E293,LatestMeasureDefSheet!$C$2:$C$6759,0),)="",INDEX(LatestMeasureDefSheet!$G$2:$G$6759,MATCH(E293,LatestMeasureDefSheet!$C$2:$C$6759,0),),INDEX(LatestMeasureDefSheet!$Q$2:$Q$6759,MATCH(E293,LatestMeasureDefSheet!$C$2:$C$6759,0),))</f>
        <v>MBH</v>
      </c>
      <c r="O293" s="11" cm="1">
        <f t="array" ref="O293">INDEX(LatestMeasureDefSheet!$R$2:$R$6759,MATCH(E293,LatestMeasureDefSheet!$C$2:$C$6759,0),)</f>
        <v>0</v>
      </c>
      <c r="P293" s="11" cm="1">
        <f t="array" ref="P293">INDEX(LatestMeasureDefSheet!$S$2:$S$6759,MATCH(E293,LatestMeasureDefSheet!$C$2:$C$6759,0),)</f>
        <v>0</v>
      </c>
      <c r="Q293" s="11" cm="1">
        <f t="array" ref="Q293">INDEX(LatestMeasureDefSheet!$T$2:$T$6759,MATCH(E293,LatestMeasureDefSheet!$C$2:$C$6759,0),)</f>
        <v>0</v>
      </c>
      <c r="R293" s="11" cm="1">
        <f t="array" ref="R293">INDEX(LatestMeasureDefSheet!$U$2:$U$6759,MATCH(E293,LatestMeasureDefSheet!$C$2:$C$6759,0),)</f>
        <v>0</v>
      </c>
      <c r="S293" s="11" cm="1">
        <f t="array" ref="S293">INDEX(LatestMeasureDefSheet!$V$2:$V$6759,MATCH(E293,LatestMeasureDefSheet!$C$2:$C$6759,0),)</f>
        <v>0</v>
      </c>
      <c r="T293" s="11" t="str">
        <f t="shared" si="22"/>
        <v/>
      </c>
      <c r="U293" s="41"/>
      <c r="V293" s="41"/>
      <c r="W293" s="41"/>
      <c r="X293" s="38" t="str">
        <f t="shared" si="27"/>
        <v/>
      </c>
      <c r="Y293" s="38" t="str">
        <f t="shared" si="28"/>
        <v/>
      </c>
      <c r="Z293" s="38" t="str">
        <f t="shared" si="29"/>
        <v/>
      </c>
      <c r="AA293" s="13">
        <f t="shared" si="30"/>
        <v>0</v>
      </c>
      <c r="AB293" s="11"/>
    </row>
    <row r="294" spans="2:28" ht="15.75" x14ac:dyDescent="0.2">
      <c r="B294" s="7" t="s">
        <v>893</v>
      </c>
      <c r="C294" s="26" t="s">
        <v>640</v>
      </c>
      <c r="D294" s="5" t="s">
        <v>889</v>
      </c>
      <c r="E294" s="5" t="s">
        <v>894</v>
      </c>
      <c r="F294" s="16" t="s">
        <v>895</v>
      </c>
      <c r="G294" s="5" t="s">
        <v>896</v>
      </c>
      <c r="H294" s="9" cm="1">
        <f t="array" ref="H294">INDEX(LatestMeasureDefSheet!$AH$2:$AH$6759,MATCH(E294,LatestMeasureDefSheet!$C$2:$C$6759,0),)</f>
        <v>275</v>
      </c>
      <c r="I294" s="10" t="str" cm="1">
        <f t="array" ref="I294">INDEX(LatestMeasureDefSheet!$G$2:$G$6759,MATCH(E294,LatestMeasureDefSheet!$C$2:$C$6759,0),)</f>
        <v>Units</v>
      </c>
      <c r="J294" s="11" cm="1">
        <f t="array" ref="J294">INDEX(LatestMeasureDefSheet!$H$2:$H$6759,MATCH(E294,LatestMeasureDefSheet!$C$2:$C$6759,0),)</f>
        <v>0</v>
      </c>
      <c r="K294" s="11" cm="1">
        <f t="array" ref="K294">INDEX(LatestMeasureDefSheet!$I$2:$I$6759,MATCH(E294,LatestMeasureDefSheet!$C$2:$C$6759,0),)</f>
        <v>0</v>
      </c>
      <c r="L294" s="11" cm="1">
        <f t="array" ref="L294">INDEX(LatestMeasureDefSheet!$L$2:$L$6759,MATCH(E294,LatestMeasureDefSheet!$C$2:$C$6759,0),)</f>
        <v>30.028199999999998</v>
      </c>
      <c r="M294" s="11" cm="1">
        <f t="array" ref="M294">INDEX(LatestMeasureDefSheet!$AJ$2:$AJ$6759,MATCH(E294,LatestMeasureDefSheet!$C$2:$C$6759,0),)</f>
        <v>13</v>
      </c>
      <c r="N294" s="12" t="str" cm="1">
        <f t="array" ref="N294">IF(INDEX(LatestMeasureDefSheet!$Q$2:$Q$6759,MATCH(E294,LatestMeasureDefSheet!$C$2:$C$6759,0),)="",INDEX(LatestMeasureDefSheet!$G$2:$G$6759,MATCH(E294,LatestMeasureDefSheet!$C$2:$C$6759,0),),INDEX(LatestMeasureDefSheet!$Q$2:$Q$6759,MATCH(E294,LatestMeasureDefSheet!$C$2:$C$6759,0),))</f>
        <v>Units</v>
      </c>
      <c r="O294" s="11" cm="1">
        <f t="array" ref="O294">INDEX(LatestMeasureDefSheet!$R$2:$R$6759,MATCH(E294,LatestMeasureDefSheet!$C$2:$C$6759,0),)</f>
        <v>0</v>
      </c>
      <c r="P294" s="11" cm="1">
        <f t="array" ref="P294">INDEX(LatestMeasureDefSheet!$S$2:$S$6759,MATCH(E294,LatestMeasureDefSheet!$C$2:$C$6759,0),)</f>
        <v>0</v>
      </c>
      <c r="Q294" s="11" cm="1">
        <f t="array" ref="Q294">INDEX(LatestMeasureDefSheet!$T$2:$T$6759,MATCH(E294,LatestMeasureDefSheet!$C$2:$C$6759,0),)</f>
        <v>0</v>
      </c>
      <c r="R294" s="11" cm="1">
        <f t="array" ref="R294">INDEX(LatestMeasureDefSheet!$U$2:$U$6759,MATCH(E294,LatestMeasureDefSheet!$C$2:$C$6759,0),)</f>
        <v>0</v>
      </c>
      <c r="S294" s="11" cm="1">
        <f t="array" ref="S294">INDEX(LatestMeasureDefSheet!$V$2:$V$6759,MATCH(E294,LatestMeasureDefSheet!$C$2:$C$6759,0),)</f>
        <v>0</v>
      </c>
      <c r="T294" s="11" t="str">
        <f t="shared" si="22"/>
        <v/>
      </c>
      <c r="U294" s="41"/>
      <c r="V294" s="41"/>
      <c r="W294" s="41"/>
      <c r="X294" s="38" t="str">
        <f t="shared" si="27"/>
        <v/>
      </c>
      <c r="Y294" s="38" t="str">
        <f t="shared" si="28"/>
        <v/>
      </c>
      <c r="Z294" s="38" t="str">
        <f t="shared" si="29"/>
        <v/>
      </c>
      <c r="AA294" s="13">
        <f t="shared" si="30"/>
        <v>0</v>
      </c>
      <c r="AB294" s="11"/>
    </row>
    <row r="295" spans="2:28" ht="15.75" x14ac:dyDescent="0.2">
      <c r="B295" s="7" t="s">
        <v>3</v>
      </c>
      <c r="C295" s="26" t="s">
        <v>640</v>
      </c>
      <c r="D295" s="5" t="s">
        <v>889</v>
      </c>
      <c r="E295" s="5" t="s">
        <v>897</v>
      </c>
      <c r="F295" s="16" t="s">
        <v>898</v>
      </c>
      <c r="G295" s="5" t="s">
        <v>899</v>
      </c>
      <c r="H295" s="9" cm="1">
        <f t="array" ref="H295">INDEX(LatestMeasureDefSheet!$AH$2:$AH$6759,MATCH(E295,LatestMeasureDefSheet!$C$2:$C$6759,0),)</f>
        <v>50</v>
      </c>
      <c r="I295" s="10" t="str" cm="1">
        <f t="array" ref="I295">INDEX(LatestMeasureDefSheet!$G$2:$G$6759,MATCH(E295,LatestMeasureDefSheet!$C$2:$C$6759,0),)</f>
        <v>Units</v>
      </c>
      <c r="J295" s="11" cm="1">
        <f t="array" ref="J295">INDEX(LatestMeasureDefSheet!$H$2:$H$6759,MATCH(E295,LatestMeasureDefSheet!$C$2:$C$6759,0),)</f>
        <v>0</v>
      </c>
      <c r="K295" s="11" cm="1">
        <f t="array" ref="K295">INDEX(LatestMeasureDefSheet!$I$2:$I$6759,MATCH(E295,LatestMeasureDefSheet!$C$2:$C$6759,0),)</f>
        <v>0</v>
      </c>
      <c r="L295" s="11" cm="1">
        <f t="array" ref="L295">INDEX(LatestMeasureDefSheet!$L$2:$L$6759,MATCH(E295,LatestMeasureDefSheet!$C$2:$C$6759,0),)</f>
        <v>6.2317</v>
      </c>
      <c r="M295" s="11" cm="1">
        <f t="array" ref="M295">INDEX(LatestMeasureDefSheet!$AJ$2:$AJ$6759,MATCH(E295,LatestMeasureDefSheet!$C$2:$C$6759,0),)</f>
        <v>13</v>
      </c>
      <c r="N295" s="12" t="str" cm="1">
        <f t="array" ref="N295">IF(INDEX(LatestMeasureDefSheet!$Q$2:$Q$6759,MATCH(E295,LatestMeasureDefSheet!$C$2:$C$6759,0),)="",INDEX(LatestMeasureDefSheet!$G$2:$G$6759,MATCH(E295,LatestMeasureDefSheet!$C$2:$C$6759,0),),INDEX(LatestMeasureDefSheet!$Q$2:$Q$6759,MATCH(E295,LatestMeasureDefSheet!$C$2:$C$6759,0),))</f>
        <v>Units</v>
      </c>
      <c r="O295" s="11" cm="1">
        <f t="array" ref="O295">INDEX(LatestMeasureDefSheet!$R$2:$R$6759,MATCH(E295,LatestMeasureDefSheet!$C$2:$C$6759,0),)</f>
        <v>0</v>
      </c>
      <c r="P295" s="11" cm="1">
        <f t="array" ref="P295">INDEX(LatestMeasureDefSheet!$S$2:$S$6759,MATCH(E295,LatestMeasureDefSheet!$C$2:$C$6759,0),)</f>
        <v>0</v>
      </c>
      <c r="Q295" s="11" cm="1">
        <f t="array" ref="Q295">INDEX(LatestMeasureDefSheet!$T$2:$T$6759,MATCH(E295,LatestMeasureDefSheet!$C$2:$C$6759,0),)</f>
        <v>0</v>
      </c>
      <c r="R295" s="11" cm="1">
        <f t="array" ref="R295">INDEX(LatestMeasureDefSheet!$U$2:$U$6759,MATCH(E295,LatestMeasureDefSheet!$C$2:$C$6759,0),)</f>
        <v>0</v>
      </c>
      <c r="S295" s="11" cm="1">
        <f t="array" ref="S295">INDEX(LatestMeasureDefSheet!$V$2:$V$6759,MATCH(E295,LatestMeasureDefSheet!$C$2:$C$6759,0),)</f>
        <v>0</v>
      </c>
      <c r="T295" s="11" t="str">
        <f t="shared" si="22"/>
        <v/>
      </c>
      <c r="U295" s="41"/>
      <c r="V295" s="41"/>
      <c r="W295" s="41"/>
      <c r="X295" s="38" t="str">
        <f t="shared" si="27"/>
        <v/>
      </c>
      <c r="Y295" s="38" t="str">
        <f t="shared" si="28"/>
        <v/>
      </c>
      <c r="Z295" s="38" t="str">
        <f t="shared" si="29"/>
        <v/>
      </c>
      <c r="AA295" s="13">
        <f t="shared" si="30"/>
        <v>0</v>
      </c>
      <c r="AB295" s="11"/>
    </row>
    <row r="296" spans="2:28" ht="15.75" x14ac:dyDescent="0.2">
      <c r="B296" s="7" t="s">
        <v>3</v>
      </c>
      <c r="C296" s="26" t="s">
        <v>640</v>
      </c>
      <c r="D296" s="5" t="s">
        <v>889</v>
      </c>
      <c r="E296" s="5" t="s">
        <v>900</v>
      </c>
      <c r="F296" s="16" t="s">
        <v>901</v>
      </c>
      <c r="G296" s="5" t="s">
        <v>902</v>
      </c>
      <c r="H296" s="9" cm="1">
        <f t="array" ref="H296">INDEX(LatestMeasureDefSheet!$AH$2:$AH$6759,MATCH(E296,LatestMeasureDefSheet!$C$2:$C$6759,0),)</f>
        <v>60</v>
      </c>
      <c r="I296" s="10" t="str" cm="1">
        <f t="array" ref="I296">INDEX(LatestMeasureDefSheet!$G$2:$G$6759,MATCH(E296,LatestMeasureDefSheet!$C$2:$C$6759,0),)</f>
        <v>Units</v>
      </c>
      <c r="J296" s="11" cm="1">
        <f t="array" ref="J296">INDEX(LatestMeasureDefSheet!$H$2:$H$6759,MATCH(E296,LatestMeasureDefSheet!$C$2:$C$6759,0),)</f>
        <v>0</v>
      </c>
      <c r="K296" s="11" cm="1">
        <f t="array" ref="K296">INDEX(LatestMeasureDefSheet!$I$2:$I$6759,MATCH(E296,LatestMeasureDefSheet!$C$2:$C$6759,0),)</f>
        <v>0</v>
      </c>
      <c r="L296" s="11" cm="1">
        <f t="array" ref="L296">INDEX(LatestMeasureDefSheet!$L$2:$L$6759,MATCH(E296,LatestMeasureDefSheet!$C$2:$C$6759,0),)</f>
        <v>21.038399999999999</v>
      </c>
      <c r="M296" s="11" cm="1">
        <f t="array" ref="M296">INDEX(LatestMeasureDefSheet!$AJ$2:$AJ$6759,MATCH(E296,LatestMeasureDefSheet!$C$2:$C$6759,0),)</f>
        <v>13</v>
      </c>
      <c r="N296" s="12" t="str" cm="1">
        <f t="array" ref="N296">IF(INDEX(LatestMeasureDefSheet!$Q$2:$Q$6759,MATCH(E296,LatestMeasureDefSheet!$C$2:$C$6759,0),)="",INDEX(LatestMeasureDefSheet!$G$2:$G$6759,MATCH(E296,LatestMeasureDefSheet!$C$2:$C$6759,0),),INDEX(LatestMeasureDefSheet!$Q$2:$Q$6759,MATCH(E296,LatestMeasureDefSheet!$C$2:$C$6759,0),))</f>
        <v>Units</v>
      </c>
      <c r="O296" s="11" cm="1">
        <f t="array" ref="O296">INDEX(LatestMeasureDefSheet!$R$2:$R$6759,MATCH(E296,LatestMeasureDefSheet!$C$2:$C$6759,0),)</f>
        <v>0</v>
      </c>
      <c r="P296" s="11" cm="1">
        <f t="array" ref="P296">INDEX(LatestMeasureDefSheet!$S$2:$S$6759,MATCH(E296,LatestMeasureDefSheet!$C$2:$C$6759,0),)</f>
        <v>0</v>
      </c>
      <c r="Q296" s="11" cm="1">
        <f t="array" ref="Q296">INDEX(LatestMeasureDefSheet!$T$2:$T$6759,MATCH(E296,LatestMeasureDefSheet!$C$2:$C$6759,0),)</f>
        <v>0</v>
      </c>
      <c r="R296" s="11" cm="1">
        <f t="array" ref="R296">INDEX(LatestMeasureDefSheet!$U$2:$U$6759,MATCH(E296,LatestMeasureDefSheet!$C$2:$C$6759,0),)</f>
        <v>0</v>
      </c>
      <c r="S296" s="11" cm="1">
        <f t="array" ref="S296">INDEX(LatestMeasureDefSheet!$V$2:$V$6759,MATCH(E296,LatestMeasureDefSheet!$C$2:$C$6759,0),)</f>
        <v>0</v>
      </c>
      <c r="T296" s="11" t="str">
        <f t="shared" si="22"/>
        <v/>
      </c>
      <c r="U296" s="41"/>
      <c r="V296" s="41"/>
      <c r="W296" s="41"/>
      <c r="X296" s="38" t="str">
        <f t="shared" si="27"/>
        <v/>
      </c>
      <c r="Y296" s="38" t="str">
        <f t="shared" si="28"/>
        <v/>
      </c>
      <c r="Z296" s="38" t="str">
        <f t="shared" si="29"/>
        <v/>
      </c>
      <c r="AA296" s="13">
        <f t="shared" si="30"/>
        <v>0</v>
      </c>
      <c r="AB296" s="11"/>
    </row>
    <row r="297" spans="2:28" ht="15.75" x14ac:dyDescent="0.2">
      <c r="B297" s="7" t="s">
        <v>3</v>
      </c>
      <c r="C297" s="26" t="s">
        <v>640</v>
      </c>
      <c r="D297" s="5" t="s">
        <v>889</v>
      </c>
      <c r="E297" s="5" t="s">
        <v>903</v>
      </c>
      <c r="F297" s="16" t="s">
        <v>904</v>
      </c>
      <c r="G297" s="5" t="s">
        <v>905</v>
      </c>
      <c r="H297" s="9" cm="1">
        <f t="array" ref="H297">INDEX(LatestMeasureDefSheet!$AH$2:$AH$6759,MATCH(E297,LatestMeasureDefSheet!$C$2:$C$6759,0),)</f>
        <v>150</v>
      </c>
      <c r="I297" s="10" t="str" cm="1">
        <f t="array" ref="I297">INDEX(LatestMeasureDefSheet!$G$2:$G$6759,MATCH(E297,LatestMeasureDefSheet!$C$2:$C$6759,0),)</f>
        <v>Units</v>
      </c>
      <c r="J297" s="11" cm="1">
        <f t="array" ref="J297">INDEX(LatestMeasureDefSheet!$H$2:$H$6759,MATCH(E297,LatestMeasureDefSheet!$C$2:$C$6759,0),)</f>
        <v>0</v>
      </c>
      <c r="K297" s="11" cm="1">
        <f t="array" ref="K297">INDEX(LatestMeasureDefSheet!$I$2:$I$6759,MATCH(E297,LatestMeasureDefSheet!$C$2:$C$6759,0),)</f>
        <v>0</v>
      </c>
      <c r="L297" s="11" cm="1">
        <f t="array" ref="L297">INDEX(LatestMeasureDefSheet!$L$2:$L$6759,MATCH(E297,LatestMeasureDefSheet!$C$2:$C$6759,0),)</f>
        <v>23.853300000000001</v>
      </c>
      <c r="M297" s="11" cm="1">
        <f t="array" ref="M297">INDEX(LatestMeasureDefSheet!$AJ$2:$AJ$6759,MATCH(E297,LatestMeasureDefSheet!$C$2:$C$6759,0),)</f>
        <v>13</v>
      </c>
      <c r="N297" s="12" t="str" cm="1">
        <f t="array" ref="N297">IF(INDEX(LatestMeasureDefSheet!$Q$2:$Q$6759,MATCH(E297,LatestMeasureDefSheet!$C$2:$C$6759,0),)="",INDEX(LatestMeasureDefSheet!$G$2:$G$6759,MATCH(E297,LatestMeasureDefSheet!$C$2:$C$6759,0),),INDEX(LatestMeasureDefSheet!$Q$2:$Q$6759,MATCH(E297,LatestMeasureDefSheet!$C$2:$C$6759,0),))</f>
        <v>Units</v>
      </c>
      <c r="O297" s="11" cm="1">
        <f t="array" ref="O297">INDEX(LatestMeasureDefSheet!$R$2:$R$6759,MATCH(E297,LatestMeasureDefSheet!$C$2:$C$6759,0),)</f>
        <v>0</v>
      </c>
      <c r="P297" s="11" cm="1">
        <f t="array" ref="P297">INDEX(LatestMeasureDefSheet!$S$2:$S$6759,MATCH(E297,LatestMeasureDefSheet!$C$2:$C$6759,0),)</f>
        <v>0</v>
      </c>
      <c r="Q297" s="11" cm="1">
        <f t="array" ref="Q297">INDEX(LatestMeasureDefSheet!$T$2:$T$6759,MATCH(E297,LatestMeasureDefSheet!$C$2:$C$6759,0),)</f>
        <v>0</v>
      </c>
      <c r="R297" s="11" cm="1">
        <f t="array" ref="R297">INDEX(LatestMeasureDefSheet!$U$2:$U$6759,MATCH(E297,LatestMeasureDefSheet!$C$2:$C$6759,0),)</f>
        <v>0</v>
      </c>
      <c r="S297" s="11" cm="1">
        <f t="array" ref="S297">INDEX(LatestMeasureDefSheet!$V$2:$V$6759,MATCH(E297,LatestMeasureDefSheet!$C$2:$C$6759,0),)</f>
        <v>0</v>
      </c>
      <c r="T297" s="11" t="str">
        <f t="shared" si="22"/>
        <v/>
      </c>
      <c r="U297" s="41"/>
      <c r="V297" s="41"/>
      <c r="W297" s="41"/>
      <c r="X297" s="38" t="str">
        <f t="shared" si="27"/>
        <v/>
      </c>
      <c r="Y297" s="38" t="str">
        <f t="shared" si="28"/>
        <v/>
      </c>
      <c r="Z297" s="38" t="str">
        <f t="shared" si="29"/>
        <v/>
      </c>
      <c r="AA297" s="13">
        <f t="shared" si="30"/>
        <v>0</v>
      </c>
      <c r="AB297" s="11"/>
    </row>
    <row r="298" spans="2:28" ht="15.75" x14ac:dyDescent="0.2">
      <c r="B298" s="7" t="s">
        <v>3</v>
      </c>
      <c r="C298" s="26" t="s">
        <v>640</v>
      </c>
      <c r="D298" s="5" t="s">
        <v>889</v>
      </c>
      <c r="E298" s="5" t="s">
        <v>906</v>
      </c>
      <c r="F298" s="16" t="s">
        <v>907</v>
      </c>
      <c r="G298" s="5" t="s">
        <v>908</v>
      </c>
      <c r="H298" s="9" cm="1">
        <f t="array" ref="H298">INDEX(LatestMeasureDefSheet!$AH$2:$AH$6759,MATCH(E298,LatestMeasureDefSheet!$C$2:$C$6759,0),)</f>
        <v>150</v>
      </c>
      <c r="I298" s="10" t="str" cm="1">
        <f t="array" ref="I298">INDEX(LatestMeasureDefSheet!$G$2:$G$6759,MATCH(E298,LatestMeasureDefSheet!$C$2:$C$6759,0),)</f>
        <v>Units</v>
      </c>
      <c r="J298" s="11" cm="1">
        <f t="array" ref="J298">INDEX(LatestMeasureDefSheet!$H$2:$H$6759,MATCH(E298,LatestMeasureDefSheet!$C$2:$C$6759,0),)</f>
        <v>0</v>
      </c>
      <c r="K298" s="11" cm="1">
        <f t="array" ref="K298">INDEX(LatestMeasureDefSheet!$I$2:$I$6759,MATCH(E298,LatestMeasureDefSheet!$C$2:$C$6759,0),)</f>
        <v>0</v>
      </c>
      <c r="L298" s="11" cm="1">
        <f t="array" ref="L298">INDEX(LatestMeasureDefSheet!$L$2:$L$6759,MATCH(E298,LatestMeasureDefSheet!$C$2:$C$6759,0),)</f>
        <v>18.915099999999999</v>
      </c>
      <c r="M298" s="11" cm="1">
        <f t="array" ref="M298">INDEX(LatestMeasureDefSheet!$AJ$2:$AJ$6759,MATCH(E298,LatestMeasureDefSheet!$C$2:$C$6759,0),)</f>
        <v>20</v>
      </c>
      <c r="N298" s="12" t="str" cm="1">
        <f t="array" ref="N298">IF(INDEX(LatestMeasureDefSheet!$Q$2:$Q$6759,MATCH(E298,LatestMeasureDefSheet!$C$2:$C$6759,0),)="",INDEX(LatestMeasureDefSheet!$G$2:$G$6759,MATCH(E298,LatestMeasureDefSheet!$C$2:$C$6759,0),),INDEX(LatestMeasureDefSheet!$Q$2:$Q$6759,MATCH(E298,LatestMeasureDefSheet!$C$2:$C$6759,0),))</f>
        <v>Units</v>
      </c>
      <c r="O298" s="11" cm="1">
        <f t="array" ref="O298">INDEX(LatestMeasureDefSheet!$R$2:$R$6759,MATCH(E298,LatestMeasureDefSheet!$C$2:$C$6759,0),)</f>
        <v>0</v>
      </c>
      <c r="P298" s="11" cm="1">
        <f t="array" ref="P298">INDEX(LatestMeasureDefSheet!$S$2:$S$6759,MATCH(E298,LatestMeasureDefSheet!$C$2:$C$6759,0),)</f>
        <v>0</v>
      </c>
      <c r="Q298" s="11" cm="1">
        <f t="array" ref="Q298">INDEX(LatestMeasureDefSheet!$T$2:$T$6759,MATCH(E298,LatestMeasureDefSheet!$C$2:$C$6759,0),)</f>
        <v>0</v>
      </c>
      <c r="R298" s="11" cm="1">
        <f t="array" ref="R298">INDEX(LatestMeasureDefSheet!$U$2:$U$6759,MATCH(E298,LatestMeasureDefSheet!$C$2:$C$6759,0),)</f>
        <v>0</v>
      </c>
      <c r="S298" s="11" cm="1">
        <f t="array" ref="S298">INDEX(LatestMeasureDefSheet!$V$2:$V$6759,MATCH(E298,LatestMeasureDefSheet!$C$2:$C$6759,0),)</f>
        <v>0</v>
      </c>
      <c r="T298" s="11" t="str">
        <f t="shared" si="22"/>
        <v/>
      </c>
      <c r="U298" s="41"/>
      <c r="V298" s="41"/>
      <c r="W298" s="41"/>
      <c r="X298" s="38" t="str">
        <f t="shared" si="27"/>
        <v/>
      </c>
      <c r="Y298" s="38" t="str">
        <f t="shared" si="28"/>
        <v/>
      </c>
      <c r="Z298" s="38" t="str">
        <f t="shared" si="29"/>
        <v/>
      </c>
      <c r="AA298" s="13">
        <f t="shared" si="30"/>
        <v>0</v>
      </c>
      <c r="AB298" s="11"/>
    </row>
    <row r="299" spans="2:28" ht="15.75" x14ac:dyDescent="0.2">
      <c r="B299" s="7" t="s">
        <v>3</v>
      </c>
      <c r="C299" s="26" t="s">
        <v>640</v>
      </c>
      <c r="D299" s="5" t="s">
        <v>889</v>
      </c>
      <c r="E299" s="5" t="s">
        <v>909</v>
      </c>
      <c r="F299" s="16" t="s">
        <v>910</v>
      </c>
      <c r="G299" s="5" t="s">
        <v>911</v>
      </c>
      <c r="H299" s="9" cm="1">
        <f t="array" ref="H299">INDEX(LatestMeasureDefSheet!$AH$2:$AH$6759,MATCH(E299,LatestMeasureDefSheet!$C$2:$C$6759,0),)</f>
        <v>50</v>
      </c>
      <c r="I299" s="10" t="str" cm="1">
        <f t="array" ref="I299">INDEX(LatestMeasureDefSheet!$G$2:$G$6759,MATCH(E299,LatestMeasureDefSheet!$C$2:$C$6759,0),)</f>
        <v>Units</v>
      </c>
      <c r="J299" s="11" cm="1">
        <f t="array" ref="J299">INDEX(LatestMeasureDefSheet!$H$2:$H$6759,MATCH(E299,LatestMeasureDefSheet!$C$2:$C$6759,0),)</f>
        <v>639</v>
      </c>
      <c r="K299" s="11" cm="1">
        <f t="array" ref="K299">INDEX(LatestMeasureDefSheet!$I$2:$I$6759,MATCH(E299,LatestMeasureDefSheet!$C$2:$C$6759,0),)</f>
        <v>3.6499999999999998E-2</v>
      </c>
      <c r="L299" s="11" cm="1">
        <f t="array" ref="L299">INDEX(LatestMeasureDefSheet!$L$2:$L$6759,MATCH(E299,LatestMeasureDefSheet!$C$2:$C$6759,0),)</f>
        <v>0</v>
      </c>
      <c r="M299" s="11" cm="1">
        <f t="array" ref="M299">INDEX(LatestMeasureDefSheet!$AJ$2:$AJ$6759,MATCH(E299,LatestMeasureDefSheet!$C$2:$C$6759,0),)</f>
        <v>20</v>
      </c>
      <c r="N299" s="12" t="str" cm="1">
        <f t="array" ref="N299">IF(INDEX(LatestMeasureDefSheet!$Q$2:$Q$6759,MATCH(E299,LatestMeasureDefSheet!$C$2:$C$6759,0),)="",INDEX(LatestMeasureDefSheet!$G$2:$G$6759,MATCH(E299,LatestMeasureDefSheet!$C$2:$C$6759,0),),INDEX(LatestMeasureDefSheet!$Q$2:$Q$6759,MATCH(E299,LatestMeasureDefSheet!$C$2:$C$6759,0),))</f>
        <v>Units</v>
      </c>
      <c r="O299" s="11" cm="1">
        <f t="array" ref="O299">INDEX(LatestMeasureDefSheet!$R$2:$R$6759,MATCH(E299,LatestMeasureDefSheet!$C$2:$C$6759,0),)</f>
        <v>0</v>
      </c>
      <c r="P299" s="11" cm="1">
        <f t="array" ref="P299">INDEX(LatestMeasureDefSheet!$S$2:$S$6759,MATCH(E299,LatestMeasureDefSheet!$C$2:$C$6759,0),)</f>
        <v>0</v>
      </c>
      <c r="Q299" s="11" cm="1">
        <f t="array" ref="Q299">INDEX(LatestMeasureDefSheet!$T$2:$T$6759,MATCH(E299,LatestMeasureDefSheet!$C$2:$C$6759,0),)</f>
        <v>0</v>
      </c>
      <c r="R299" s="11" cm="1">
        <f t="array" ref="R299">INDEX(LatestMeasureDefSheet!$U$2:$U$6759,MATCH(E299,LatestMeasureDefSheet!$C$2:$C$6759,0),)</f>
        <v>0</v>
      </c>
      <c r="S299" s="11" cm="1">
        <f t="array" ref="S299">INDEX(LatestMeasureDefSheet!$V$2:$V$6759,MATCH(E299,LatestMeasureDefSheet!$C$2:$C$6759,0),)</f>
        <v>0</v>
      </c>
      <c r="T299" s="11" t="str">
        <f t="shared" si="22"/>
        <v/>
      </c>
      <c r="U299" s="41"/>
      <c r="V299" s="41"/>
      <c r="W299" s="41"/>
      <c r="X299" s="38" t="str">
        <f t="shared" si="27"/>
        <v/>
      </c>
      <c r="Y299" s="38" t="str">
        <f t="shared" si="28"/>
        <v/>
      </c>
      <c r="Z299" s="38" t="str">
        <f t="shared" si="29"/>
        <v/>
      </c>
      <c r="AA299" s="13">
        <f t="shared" si="30"/>
        <v>0</v>
      </c>
      <c r="AB299" s="11"/>
    </row>
    <row r="300" spans="2:28" ht="15.75" x14ac:dyDescent="0.2">
      <c r="B300" s="7" t="s">
        <v>239</v>
      </c>
      <c r="C300" s="5" t="s">
        <v>912</v>
      </c>
      <c r="D300" s="5" t="s">
        <v>913</v>
      </c>
      <c r="E300" s="5" t="s">
        <v>914</v>
      </c>
      <c r="F300" s="16" t="s">
        <v>915</v>
      </c>
      <c r="G300" s="5" t="s">
        <v>916</v>
      </c>
      <c r="H300" s="9" cm="1">
        <f t="array" ref="H300">INDEX(LatestMeasureDefSheet!$AH$2:$AH$6759,MATCH(E300,LatestMeasureDefSheet!$C$2:$C$6759,0),)</f>
        <v>0.15</v>
      </c>
      <c r="I300" s="10" t="str" cm="1">
        <f t="array" ref="I300">INDEX(LatestMeasureDefSheet!$G$2:$G$6759,MATCH(E300,LatestMeasureDefSheet!$C$2:$C$6759,0),)</f>
        <v>Square Feet</v>
      </c>
      <c r="J300" s="11" cm="1">
        <f t="array" ref="J300">INDEX(LatestMeasureDefSheet!$H$2:$H$6759,MATCH(E300,LatestMeasureDefSheet!$C$2:$C$6759,0),)</f>
        <v>0.27789999999999998</v>
      </c>
      <c r="K300" s="11" cm="1">
        <f t="array" ref="K300">INDEX(LatestMeasureDefSheet!$I$2:$I$6759,MATCH(E300,LatestMeasureDefSheet!$C$2:$C$6759,0),)</f>
        <v>0</v>
      </c>
      <c r="L300" s="11" cm="1">
        <f t="array" ref="L300">INDEX(LatestMeasureDefSheet!$L$2:$L$6759,MATCH(E300,LatestMeasureDefSheet!$C$2:$C$6759,0),)</f>
        <v>0</v>
      </c>
      <c r="M300" s="11" cm="1">
        <f t="array" ref="M300">INDEX(LatestMeasureDefSheet!$AJ$2:$AJ$6759,MATCH(E300,LatestMeasureDefSheet!$C$2:$C$6759,0),)</f>
        <v>15</v>
      </c>
      <c r="N300" s="12" t="str" cm="1">
        <f t="array" ref="N300">IF(INDEX(LatestMeasureDefSheet!$Q$2:$Q$6759,MATCH(E300,LatestMeasureDefSheet!$C$2:$C$6759,0),)="",INDEX(LatestMeasureDefSheet!$G$2:$G$6759,MATCH(E300,LatestMeasureDefSheet!$C$2:$C$6759,0),),INDEX(LatestMeasureDefSheet!$Q$2:$Q$6759,MATCH(E300,LatestMeasureDefSheet!$C$2:$C$6759,0),))</f>
        <v>Square Feet</v>
      </c>
      <c r="O300" s="11" cm="1">
        <f t="array" ref="O300">INDEX(LatestMeasureDefSheet!$R$2:$R$6759,MATCH(E300,LatestMeasureDefSheet!$C$2:$C$6759,0),)</f>
        <v>0</v>
      </c>
      <c r="P300" s="11" cm="1">
        <f t="array" ref="P300">INDEX(LatestMeasureDefSheet!$S$2:$S$6759,MATCH(E300,LatestMeasureDefSheet!$C$2:$C$6759,0),)</f>
        <v>0</v>
      </c>
      <c r="Q300" s="11" cm="1">
        <f t="array" ref="Q300">INDEX(LatestMeasureDefSheet!$T$2:$T$6759,MATCH(E300,LatestMeasureDefSheet!$C$2:$C$6759,0),)</f>
        <v>0</v>
      </c>
      <c r="R300" s="11" cm="1">
        <f t="array" ref="R300">INDEX(LatestMeasureDefSheet!$U$2:$U$6759,MATCH(E300,LatestMeasureDefSheet!$C$2:$C$6759,0),)</f>
        <v>0</v>
      </c>
      <c r="S300" s="11" cm="1">
        <f t="array" ref="S300">INDEX(LatestMeasureDefSheet!$V$2:$V$6759,MATCH(E300,LatestMeasureDefSheet!$C$2:$C$6759,0),)</f>
        <v>0</v>
      </c>
      <c r="T300" s="11" t="str">
        <f t="shared" si="22"/>
        <v/>
      </c>
      <c r="U300" s="41"/>
      <c r="V300" s="41"/>
      <c r="W300" s="41"/>
      <c r="X300" s="38" t="str">
        <f t="shared" si="27"/>
        <v/>
      </c>
      <c r="Y300" s="38" t="str">
        <f t="shared" si="28"/>
        <v/>
      </c>
      <c r="Z300" s="38" t="str">
        <f t="shared" si="29"/>
        <v/>
      </c>
      <c r="AA300" s="13">
        <f t="shared" si="30"/>
        <v>0</v>
      </c>
      <c r="AB300" s="11"/>
    </row>
    <row r="301" spans="2:28" ht="15.75" x14ac:dyDescent="0.2">
      <c r="B301" s="7" t="s">
        <v>239</v>
      </c>
      <c r="C301" s="5" t="s">
        <v>912</v>
      </c>
      <c r="D301" s="5" t="s">
        <v>913</v>
      </c>
      <c r="E301" s="5" t="s">
        <v>917</v>
      </c>
      <c r="F301" s="16" t="s">
        <v>918</v>
      </c>
      <c r="G301" s="5" t="s">
        <v>919</v>
      </c>
      <c r="H301" s="9" cm="1">
        <f t="array" ref="H301">INDEX(LatestMeasureDefSheet!$AH$2:$AH$6759,MATCH(E301,LatestMeasureDefSheet!$C$2:$C$6759,0),)</f>
        <v>0.15</v>
      </c>
      <c r="I301" s="10" t="str" cm="1">
        <f t="array" ref="I301">INDEX(LatestMeasureDefSheet!$G$2:$G$6759,MATCH(E301,LatestMeasureDefSheet!$C$2:$C$6759,0),)</f>
        <v>Square Feet</v>
      </c>
      <c r="J301" s="11" cm="1">
        <f t="array" ref="J301">INDEX(LatestMeasureDefSheet!$H$2:$H$6759,MATCH(E301,LatestMeasureDefSheet!$C$2:$C$6759,0),)</f>
        <v>0.97309999999999997</v>
      </c>
      <c r="K301" s="11" cm="1">
        <f t="array" ref="K301">INDEX(LatestMeasureDefSheet!$I$2:$I$6759,MATCH(E301,LatestMeasureDefSheet!$C$2:$C$6759,0),)</f>
        <v>0</v>
      </c>
      <c r="L301" s="11" cm="1">
        <f t="array" ref="L301">INDEX(LatestMeasureDefSheet!$L$2:$L$6759,MATCH(E301,LatestMeasureDefSheet!$C$2:$C$6759,0),)</f>
        <v>0</v>
      </c>
      <c r="M301" s="11" cm="1">
        <f t="array" ref="M301">INDEX(LatestMeasureDefSheet!$AJ$2:$AJ$6759,MATCH(E301,LatestMeasureDefSheet!$C$2:$C$6759,0),)</f>
        <v>9</v>
      </c>
      <c r="N301" s="12" t="str" cm="1">
        <f t="array" ref="N301">IF(INDEX(LatestMeasureDefSheet!$Q$2:$Q$6759,MATCH(E301,LatestMeasureDefSheet!$C$2:$C$6759,0),)="",INDEX(LatestMeasureDefSheet!$G$2:$G$6759,MATCH(E301,LatestMeasureDefSheet!$C$2:$C$6759,0),),INDEX(LatestMeasureDefSheet!$Q$2:$Q$6759,MATCH(E301,LatestMeasureDefSheet!$C$2:$C$6759,0),))</f>
        <v>Square Feet</v>
      </c>
      <c r="O301" s="11" cm="1">
        <f t="array" ref="O301">INDEX(LatestMeasureDefSheet!$R$2:$R$6759,MATCH(E301,LatestMeasureDefSheet!$C$2:$C$6759,0),)</f>
        <v>0</v>
      </c>
      <c r="P301" s="11" cm="1">
        <f t="array" ref="P301">INDEX(LatestMeasureDefSheet!$S$2:$S$6759,MATCH(E301,LatestMeasureDefSheet!$C$2:$C$6759,0),)</f>
        <v>0</v>
      </c>
      <c r="Q301" s="11" cm="1">
        <f t="array" ref="Q301">INDEX(LatestMeasureDefSheet!$T$2:$T$6759,MATCH(E301,LatestMeasureDefSheet!$C$2:$C$6759,0),)</f>
        <v>0</v>
      </c>
      <c r="R301" s="11" cm="1">
        <f t="array" ref="R301">INDEX(LatestMeasureDefSheet!$U$2:$U$6759,MATCH(E301,LatestMeasureDefSheet!$C$2:$C$6759,0),)</f>
        <v>0</v>
      </c>
      <c r="S301" s="11" cm="1">
        <f t="array" ref="S301">INDEX(LatestMeasureDefSheet!$V$2:$V$6759,MATCH(E301,LatestMeasureDefSheet!$C$2:$C$6759,0),)</f>
        <v>0</v>
      </c>
      <c r="T301" s="11" t="str">
        <f t="shared" si="22"/>
        <v/>
      </c>
      <c r="U301" s="41"/>
      <c r="V301" s="41"/>
      <c r="W301" s="41"/>
      <c r="X301" s="38" t="str">
        <f t="shared" si="27"/>
        <v/>
      </c>
      <c r="Y301" s="38" t="str">
        <f t="shared" si="28"/>
        <v/>
      </c>
      <c r="Z301" s="38" t="str">
        <f t="shared" si="29"/>
        <v/>
      </c>
      <c r="AA301" s="13">
        <f t="shared" si="30"/>
        <v>0</v>
      </c>
      <c r="AB301" s="11"/>
    </row>
    <row r="302" spans="2:28" ht="15.75" x14ac:dyDescent="0.2">
      <c r="B302" s="7" t="s">
        <v>3</v>
      </c>
      <c r="C302" s="5" t="s">
        <v>912</v>
      </c>
      <c r="D302" s="5" t="s">
        <v>913</v>
      </c>
      <c r="E302" s="5" t="s">
        <v>920</v>
      </c>
      <c r="F302" s="16" t="s">
        <v>921</v>
      </c>
      <c r="G302" s="5" t="s">
        <v>922</v>
      </c>
      <c r="H302" s="9" cm="1">
        <f t="array" ref="H302">INDEX(LatestMeasureDefSheet!$AH$2:$AH$6759,MATCH(E302,LatestMeasureDefSheet!$C$2:$C$6759,0),)</f>
        <v>0.15</v>
      </c>
      <c r="I302" s="10" t="str" cm="1">
        <f t="array" ref="I302">INDEX(LatestMeasureDefSheet!$G$2:$G$6759,MATCH(E302,LatestMeasureDefSheet!$C$2:$C$6759,0),)</f>
        <v>Square Feet</v>
      </c>
      <c r="J302" s="11" cm="1">
        <f t="array" ref="J302">INDEX(LatestMeasureDefSheet!$H$2:$H$6759,MATCH(E302,LatestMeasureDefSheet!$C$2:$C$6759,0),)</f>
        <v>0.69179999999999997</v>
      </c>
      <c r="K302" s="11" cm="1">
        <f t="array" ref="K302">INDEX(LatestMeasureDefSheet!$I$2:$I$6759,MATCH(E302,LatestMeasureDefSheet!$C$2:$C$6759,0),)</f>
        <v>0</v>
      </c>
      <c r="L302" s="11" cm="1">
        <f t="array" ref="L302">INDEX(LatestMeasureDefSheet!$L$2:$L$6759,MATCH(E302,LatestMeasureDefSheet!$C$2:$C$6759,0),)</f>
        <v>0</v>
      </c>
      <c r="M302" s="11" cm="1">
        <f t="array" ref="M302">INDEX(LatestMeasureDefSheet!$AJ$2:$AJ$6759,MATCH(E302,LatestMeasureDefSheet!$C$2:$C$6759,0),)</f>
        <v>15</v>
      </c>
      <c r="N302" s="12" t="str" cm="1">
        <f t="array" ref="N302">IF(INDEX(LatestMeasureDefSheet!$Q$2:$Q$6759,MATCH(E302,LatestMeasureDefSheet!$C$2:$C$6759,0),)="",INDEX(LatestMeasureDefSheet!$G$2:$G$6759,MATCH(E302,LatestMeasureDefSheet!$C$2:$C$6759,0),),INDEX(LatestMeasureDefSheet!$Q$2:$Q$6759,MATCH(E302,LatestMeasureDefSheet!$C$2:$C$6759,0),))</f>
        <v>Square Feet</v>
      </c>
      <c r="O302" s="11" cm="1">
        <f t="array" ref="O302">INDEX(LatestMeasureDefSheet!$R$2:$R$6759,MATCH(E302,LatestMeasureDefSheet!$C$2:$C$6759,0),)</f>
        <v>0</v>
      </c>
      <c r="P302" s="11" cm="1">
        <f t="array" ref="P302">INDEX(LatestMeasureDefSheet!$S$2:$S$6759,MATCH(E302,LatestMeasureDefSheet!$C$2:$C$6759,0),)</f>
        <v>0</v>
      </c>
      <c r="Q302" s="11" cm="1">
        <f t="array" ref="Q302">INDEX(LatestMeasureDefSheet!$T$2:$T$6759,MATCH(E302,LatestMeasureDefSheet!$C$2:$C$6759,0),)</f>
        <v>0</v>
      </c>
      <c r="R302" s="11" cm="1">
        <f t="array" ref="R302">INDEX(LatestMeasureDefSheet!$U$2:$U$6759,MATCH(E302,LatestMeasureDefSheet!$C$2:$C$6759,0),)</f>
        <v>0</v>
      </c>
      <c r="S302" s="11" cm="1">
        <f t="array" ref="S302">INDEX(LatestMeasureDefSheet!$V$2:$V$6759,MATCH(E302,LatestMeasureDefSheet!$C$2:$C$6759,0),)</f>
        <v>0</v>
      </c>
      <c r="T302" s="11" t="str">
        <f t="shared" si="22"/>
        <v/>
      </c>
      <c r="U302" s="41"/>
      <c r="V302" s="41"/>
      <c r="W302" s="41"/>
      <c r="X302" s="38" t="str">
        <f t="shared" si="27"/>
        <v/>
      </c>
      <c r="Y302" s="38" t="str">
        <f t="shared" si="28"/>
        <v/>
      </c>
      <c r="Z302" s="38" t="str">
        <f t="shared" si="29"/>
        <v/>
      </c>
      <c r="AA302" s="13">
        <f t="shared" si="30"/>
        <v>0</v>
      </c>
      <c r="AB302" s="11"/>
    </row>
    <row r="303" spans="2:28" ht="15.75" x14ac:dyDescent="0.2">
      <c r="B303" s="7" t="s">
        <v>239</v>
      </c>
      <c r="C303" s="5" t="s">
        <v>912</v>
      </c>
      <c r="D303" s="5" t="s">
        <v>913</v>
      </c>
      <c r="E303" s="5" t="s">
        <v>923</v>
      </c>
      <c r="F303" s="16" t="s">
        <v>924</v>
      </c>
      <c r="G303" s="5" t="s">
        <v>925</v>
      </c>
      <c r="H303" s="9" cm="1">
        <f t="array" ref="H303">INDEX(LatestMeasureDefSheet!$AH$2:$AH$6759,MATCH(E303,LatestMeasureDefSheet!$C$2:$C$6759,0),)</f>
        <v>0.3</v>
      </c>
      <c r="I303" s="10" t="str" cm="1">
        <f t="array" ref="I303">INDEX(LatestMeasureDefSheet!$G$2:$G$6759,MATCH(E303,LatestMeasureDefSheet!$C$2:$C$6759,0),)</f>
        <v>Square Feet</v>
      </c>
      <c r="J303" s="11" cm="1">
        <f t="array" ref="J303">INDEX(LatestMeasureDefSheet!$H$2:$H$6759,MATCH(E303,LatestMeasureDefSheet!$C$2:$C$6759,0),)</f>
        <v>2.1055999999999999</v>
      </c>
      <c r="K303" s="11" cm="1">
        <f t="array" ref="K303">INDEX(LatestMeasureDefSheet!$I$2:$I$6759,MATCH(E303,LatestMeasureDefSheet!$C$2:$C$6759,0),)</f>
        <v>0</v>
      </c>
      <c r="L303" s="11" cm="1">
        <f t="array" ref="L303">INDEX(LatestMeasureDefSheet!$L$2:$L$6759,MATCH(E303,LatestMeasureDefSheet!$C$2:$C$6759,0),)</f>
        <v>2.76E-2</v>
      </c>
      <c r="M303" s="11" cm="1">
        <f t="array" ref="M303">INDEX(LatestMeasureDefSheet!$AJ$2:$AJ$6759,MATCH(E303,LatestMeasureDefSheet!$C$2:$C$6759,0),)</f>
        <v>20</v>
      </c>
      <c r="N303" s="12" t="str" cm="1">
        <f t="array" ref="N303">IF(INDEX(LatestMeasureDefSheet!$Q$2:$Q$6759,MATCH(E303,LatestMeasureDefSheet!$C$2:$C$6759,0),)="",INDEX(LatestMeasureDefSheet!$G$2:$G$6759,MATCH(E303,LatestMeasureDefSheet!$C$2:$C$6759,0),),INDEX(LatestMeasureDefSheet!$Q$2:$Q$6759,MATCH(E303,LatestMeasureDefSheet!$C$2:$C$6759,0),))</f>
        <v>Square Feet</v>
      </c>
      <c r="O303" s="11" cm="1">
        <f t="array" ref="O303">INDEX(LatestMeasureDefSheet!$R$2:$R$6759,MATCH(E303,LatestMeasureDefSheet!$C$2:$C$6759,0),)</f>
        <v>0</v>
      </c>
      <c r="P303" s="11" cm="1">
        <f t="array" ref="P303">INDEX(LatestMeasureDefSheet!$S$2:$S$6759,MATCH(E303,LatestMeasureDefSheet!$C$2:$C$6759,0),)</f>
        <v>0</v>
      </c>
      <c r="Q303" s="11" cm="1">
        <f t="array" ref="Q303">INDEX(LatestMeasureDefSheet!$T$2:$T$6759,MATCH(E303,LatestMeasureDefSheet!$C$2:$C$6759,0),)</f>
        <v>0</v>
      </c>
      <c r="R303" s="11" cm="1">
        <f t="array" ref="R303">INDEX(LatestMeasureDefSheet!$U$2:$U$6759,MATCH(E303,LatestMeasureDefSheet!$C$2:$C$6759,0),)</f>
        <v>0</v>
      </c>
      <c r="S303" s="11" cm="1">
        <f t="array" ref="S303">INDEX(LatestMeasureDefSheet!$V$2:$V$6759,MATCH(E303,LatestMeasureDefSheet!$C$2:$C$6759,0),)</f>
        <v>0</v>
      </c>
      <c r="T303" s="11" t="str">
        <f t="shared" si="22"/>
        <v/>
      </c>
      <c r="U303" s="41"/>
      <c r="V303" s="41"/>
      <c r="W303" s="41"/>
      <c r="X303" s="38" t="str">
        <f t="shared" si="27"/>
        <v/>
      </c>
      <c r="Y303" s="38" t="str">
        <f t="shared" si="28"/>
        <v/>
      </c>
      <c r="Z303" s="38" t="str">
        <f t="shared" si="29"/>
        <v/>
      </c>
      <c r="AA303" s="13">
        <f t="shared" si="30"/>
        <v>0</v>
      </c>
      <c r="AB303" s="11"/>
    </row>
    <row r="304" spans="2:28" ht="15.75" x14ac:dyDescent="0.2">
      <c r="B304" s="7" t="s">
        <v>239</v>
      </c>
      <c r="C304" s="5" t="s">
        <v>912</v>
      </c>
      <c r="D304" s="5" t="s">
        <v>913</v>
      </c>
      <c r="E304" s="5" t="s">
        <v>926</v>
      </c>
      <c r="F304" s="16" t="s">
        <v>927</v>
      </c>
      <c r="G304" s="5" t="s">
        <v>928</v>
      </c>
      <c r="H304" s="9" cm="1">
        <f t="array" ref="H304">INDEX(LatestMeasureDefSheet!$AH$2:$AH$6759,MATCH(E304,LatestMeasureDefSheet!$C$2:$C$6759,0),)</f>
        <v>0.15</v>
      </c>
      <c r="I304" s="10" t="str" cm="1">
        <f t="array" ref="I304">INDEX(LatestMeasureDefSheet!$G$2:$G$6759,MATCH(E304,LatestMeasureDefSheet!$C$2:$C$6759,0),)</f>
        <v>Square Feet</v>
      </c>
      <c r="J304" s="11" cm="1">
        <f t="array" ref="J304">INDEX(LatestMeasureDefSheet!$H$2:$H$6759,MATCH(E304,LatestMeasureDefSheet!$C$2:$C$6759,0),)</f>
        <v>0</v>
      </c>
      <c r="K304" s="11" cm="1">
        <f t="array" ref="K304">INDEX(LatestMeasureDefSheet!$I$2:$I$6759,MATCH(E304,LatestMeasureDefSheet!$C$2:$C$6759,0),)</f>
        <v>0</v>
      </c>
      <c r="L304" s="11" cm="1">
        <f t="array" ref="L304">INDEX(LatestMeasureDefSheet!$L$2:$L$6759,MATCH(E304,LatestMeasureDefSheet!$C$2:$C$6759,0),)</f>
        <v>1.15E-2</v>
      </c>
      <c r="M304" s="11" cm="1">
        <f t="array" ref="M304">INDEX(LatestMeasureDefSheet!$AJ$2:$AJ$6759,MATCH(E304,LatestMeasureDefSheet!$C$2:$C$6759,0),)</f>
        <v>20</v>
      </c>
      <c r="N304" s="12" t="str" cm="1">
        <f t="array" ref="N304">IF(INDEX(LatestMeasureDefSheet!$Q$2:$Q$6759,MATCH(E304,LatestMeasureDefSheet!$C$2:$C$6759,0),)="",INDEX(LatestMeasureDefSheet!$G$2:$G$6759,MATCH(E304,LatestMeasureDefSheet!$C$2:$C$6759,0),),INDEX(LatestMeasureDefSheet!$Q$2:$Q$6759,MATCH(E304,LatestMeasureDefSheet!$C$2:$C$6759,0),))</f>
        <v>Square Feet</v>
      </c>
      <c r="O304" s="11" cm="1">
        <f t="array" ref="O304">INDEX(LatestMeasureDefSheet!$R$2:$R$6759,MATCH(E304,LatestMeasureDefSheet!$C$2:$C$6759,0),)</f>
        <v>0</v>
      </c>
      <c r="P304" s="11" cm="1">
        <f t="array" ref="P304">INDEX(LatestMeasureDefSheet!$S$2:$S$6759,MATCH(E304,LatestMeasureDefSheet!$C$2:$C$6759,0),)</f>
        <v>0</v>
      </c>
      <c r="Q304" s="11" cm="1">
        <f t="array" ref="Q304">INDEX(LatestMeasureDefSheet!$T$2:$T$6759,MATCH(E304,LatestMeasureDefSheet!$C$2:$C$6759,0),)</f>
        <v>0</v>
      </c>
      <c r="R304" s="11" cm="1">
        <f t="array" ref="R304">INDEX(LatestMeasureDefSheet!$U$2:$U$6759,MATCH(E304,LatestMeasureDefSheet!$C$2:$C$6759,0),)</f>
        <v>0</v>
      </c>
      <c r="S304" s="11" cm="1">
        <f t="array" ref="S304">INDEX(LatestMeasureDefSheet!$V$2:$V$6759,MATCH(E304,LatestMeasureDefSheet!$C$2:$C$6759,0),)</f>
        <v>0</v>
      </c>
      <c r="T304" s="11" t="str">
        <f t="shared" si="22"/>
        <v/>
      </c>
      <c r="U304" s="41"/>
      <c r="V304" s="41"/>
      <c r="W304" s="41"/>
      <c r="X304" s="38" t="str">
        <f t="shared" si="27"/>
        <v/>
      </c>
      <c r="Y304" s="38" t="str">
        <f t="shared" si="28"/>
        <v/>
      </c>
      <c r="Z304" s="38" t="str">
        <f t="shared" si="29"/>
        <v/>
      </c>
      <c r="AA304" s="13">
        <f t="shared" si="30"/>
        <v>0</v>
      </c>
      <c r="AB304" s="11"/>
    </row>
    <row r="305" spans="2:28" ht="15.75" x14ac:dyDescent="0.2">
      <c r="B305" s="7" t="s">
        <v>239</v>
      </c>
      <c r="C305" s="5" t="s">
        <v>912</v>
      </c>
      <c r="D305" s="5" t="s">
        <v>913</v>
      </c>
      <c r="E305" s="5" t="s">
        <v>929</v>
      </c>
      <c r="F305" s="16" t="s">
        <v>930</v>
      </c>
      <c r="G305" s="5" t="s">
        <v>931</v>
      </c>
      <c r="H305" s="9" cm="1">
        <f t="array" ref="H305">INDEX(LatestMeasureDefSheet!$AH$2:$AH$6759,MATCH(E305,LatestMeasureDefSheet!$C$2:$C$6759,0),)</f>
        <v>0.15</v>
      </c>
      <c r="I305" s="10" t="str" cm="1">
        <f t="array" ref="I305">INDEX(LatestMeasureDefSheet!$G$2:$G$6759,MATCH(E305,LatestMeasureDefSheet!$C$2:$C$6759,0),)</f>
        <v>Square Feet</v>
      </c>
      <c r="J305" s="11" cm="1">
        <f t="array" ref="J305">INDEX(LatestMeasureDefSheet!$H$2:$H$6759,MATCH(E305,LatestMeasureDefSheet!$C$2:$C$6759,0),)</f>
        <v>1.258</v>
      </c>
      <c r="K305" s="11" cm="1">
        <f t="array" ref="K305">INDEX(LatestMeasureDefSheet!$I$2:$I$6759,MATCH(E305,LatestMeasureDefSheet!$C$2:$C$6759,0),)</f>
        <v>0</v>
      </c>
      <c r="L305" s="11" cm="1">
        <f t="array" ref="L305">INDEX(LatestMeasureDefSheet!$L$2:$L$6759,MATCH(E305,LatestMeasureDefSheet!$C$2:$C$6759,0),)</f>
        <v>0</v>
      </c>
      <c r="M305" s="11" cm="1">
        <f t="array" ref="M305">INDEX(LatestMeasureDefSheet!$AJ$2:$AJ$6759,MATCH(E305,LatestMeasureDefSheet!$C$2:$C$6759,0),)</f>
        <v>20</v>
      </c>
      <c r="N305" s="12" t="str" cm="1">
        <f t="array" ref="N305">IF(INDEX(LatestMeasureDefSheet!$Q$2:$Q$6759,MATCH(E305,LatestMeasureDefSheet!$C$2:$C$6759,0),)="",INDEX(LatestMeasureDefSheet!$G$2:$G$6759,MATCH(E305,LatestMeasureDefSheet!$C$2:$C$6759,0),),INDEX(LatestMeasureDefSheet!$Q$2:$Q$6759,MATCH(E305,LatestMeasureDefSheet!$C$2:$C$6759,0),))</f>
        <v>Square Feet</v>
      </c>
      <c r="O305" s="11" cm="1">
        <f t="array" ref="O305">INDEX(LatestMeasureDefSheet!$R$2:$R$6759,MATCH(E305,LatestMeasureDefSheet!$C$2:$C$6759,0),)</f>
        <v>0</v>
      </c>
      <c r="P305" s="11" cm="1">
        <f t="array" ref="P305">INDEX(LatestMeasureDefSheet!$S$2:$S$6759,MATCH(E305,LatestMeasureDefSheet!$C$2:$C$6759,0),)</f>
        <v>0</v>
      </c>
      <c r="Q305" s="11" cm="1">
        <f t="array" ref="Q305">INDEX(LatestMeasureDefSheet!$T$2:$T$6759,MATCH(E305,LatestMeasureDefSheet!$C$2:$C$6759,0),)</f>
        <v>0</v>
      </c>
      <c r="R305" s="11" cm="1">
        <f t="array" ref="R305">INDEX(LatestMeasureDefSheet!$U$2:$U$6759,MATCH(E305,LatestMeasureDefSheet!$C$2:$C$6759,0),)</f>
        <v>0</v>
      </c>
      <c r="S305" s="11" cm="1">
        <f t="array" ref="S305">INDEX(LatestMeasureDefSheet!$V$2:$V$6759,MATCH(E305,LatestMeasureDefSheet!$C$2:$C$6759,0),)</f>
        <v>0</v>
      </c>
      <c r="T305" s="11" t="str">
        <f t="shared" si="22"/>
        <v/>
      </c>
      <c r="U305" s="41"/>
      <c r="V305" s="41"/>
      <c r="W305" s="41"/>
      <c r="X305" s="38" t="str">
        <f t="shared" si="27"/>
        <v/>
      </c>
      <c r="Y305" s="38" t="str">
        <f t="shared" si="28"/>
        <v/>
      </c>
      <c r="Z305" s="38" t="str">
        <f t="shared" si="29"/>
        <v/>
      </c>
      <c r="AA305" s="13">
        <f t="shared" si="30"/>
        <v>0</v>
      </c>
      <c r="AB305" s="11"/>
    </row>
    <row r="306" spans="2:28" ht="15.75" x14ac:dyDescent="0.2">
      <c r="B306" s="7" t="s">
        <v>3</v>
      </c>
      <c r="C306" s="5" t="s">
        <v>912</v>
      </c>
      <c r="D306" s="5" t="s">
        <v>913</v>
      </c>
      <c r="E306" s="5" t="s">
        <v>932</v>
      </c>
      <c r="F306" s="16" t="s">
        <v>933</v>
      </c>
      <c r="G306" s="5" t="s">
        <v>934</v>
      </c>
      <c r="H306" s="9" cm="1">
        <f t="array" ref="H306">INDEX(LatestMeasureDefSheet!$AH$2:$AH$6759,MATCH(E306,LatestMeasureDefSheet!$C$2:$C$6759,0),)</f>
        <v>150</v>
      </c>
      <c r="I306" s="10" t="str" cm="1">
        <f t="array" ref="I306">INDEX(LatestMeasureDefSheet!$G$2:$G$6759,MATCH(E306,LatestMeasureDefSheet!$C$2:$C$6759,0),)</f>
        <v>HP</v>
      </c>
      <c r="J306" s="11" cm="1">
        <f t="array" ref="J306">INDEX(LatestMeasureDefSheet!$H$2:$H$6759,MATCH(E306,LatestMeasureDefSheet!$C$2:$C$6759,0),)</f>
        <v>2197</v>
      </c>
      <c r="K306" s="11" cm="1">
        <f t="array" ref="K306">INDEX(LatestMeasureDefSheet!$I$2:$I$6759,MATCH(E306,LatestMeasureDefSheet!$C$2:$C$6759,0),)</f>
        <v>0</v>
      </c>
      <c r="L306" s="11" cm="1">
        <f t="array" ref="L306">INDEX(LatestMeasureDefSheet!$L$2:$L$6759,MATCH(E306,LatestMeasureDefSheet!$C$2:$C$6759,0),)</f>
        <v>0</v>
      </c>
      <c r="M306" s="11" cm="1">
        <f t="array" ref="M306">INDEX(LatestMeasureDefSheet!$AJ$2:$AJ$6759,MATCH(E306,LatestMeasureDefSheet!$C$2:$C$6759,0),)</f>
        <v>15</v>
      </c>
      <c r="N306" s="12" t="str" cm="1">
        <f t="array" ref="N306">IF(INDEX(LatestMeasureDefSheet!$Q$2:$Q$6759,MATCH(E306,LatestMeasureDefSheet!$C$2:$C$6759,0),)="",INDEX(LatestMeasureDefSheet!$G$2:$G$6759,MATCH(E306,LatestMeasureDefSheet!$C$2:$C$6759,0),),INDEX(LatestMeasureDefSheet!$Q$2:$Q$6759,MATCH(E306,LatestMeasureDefSheet!$C$2:$C$6759,0),))</f>
        <v>HP</v>
      </c>
      <c r="O306" s="11" cm="1">
        <f t="array" ref="O306">INDEX(LatestMeasureDefSheet!$R$2:$R$6759,MATCH(E306,LatestMeasureDefSheet!$C$2:$C$6759,0),)</f>
        <v>0</v>
      </c>
      <c r="P306" s="11" cm="1">
        <f t="array" ref="P306">INDEX(LatestMeasureDefSheet!$S$2:$S$6759,MATCH(E306,LatestMeasureDefSheet!$C$2:$C$6759,0),)</f>
        <v>0</v>
      </c>
      <c r="Q306" s="11" cm="1">
        <f t="array" ref="Q306">INDEX(LatestMeasureDefSheet!$T$2:$T$6759,MATCH(E306,LatestMeasureDefSheet!$C$2:$C$6759,0),)</f>
        <v>0</v>
      </c>
      <c r="R306" s="11" cm="1">
        <f t="array" ref="R306">INDEX(LatestMeasureDefSheet!$U$2:$U$6759,MATCH(E306,LatestMeasureDefSheet!$C$2:$C$6759,0),)</f>
        <v>0</v>
      </c>
      <c r="S306" s="11" cm="1">
        <f t="array" ref="S306">INDEX(LatestMeasureDefSheet!$V$2:$V$6759,MATCH(E306,LatestMeasureDefSheet!$C$2:$C$6759,0),)</f>
        <v>0</v>
      </c>
      <c r="T306" s="11" t="str">
        <f t="shared" si="22"/>
        <v/>
      </c>
      <c r="U306" s="41"/>
      <c r="V306" s="41"/>
      <c r="W306" s="41"/>
      <c r="X306" s="38" t="str">
        <f t="shared" si="27"/>
        <v/>
      </c>
      <c r="Y306" s="38" t="str">
        <f t="shared" si="28"/>
        <v/>
      </c>
      <c r="Z306" s="38" t="str">
        <f t="shared" si="29"/>
        <v/>
      </c>
      <c r="AA306" s="13">
        <f t="shared" si="30"/>
        <v>0</v>
      </c>
      <c r="AB306" s="11"/>
    </row>
    <row r="307" spans="2:28" ht="15.75" x14ac:dyDescent="0.2">
      <c r="B307" s="7" t="s">
        <v>3</v>
      </c>
      <c r="C307" s="5" t="s">
        <v>912</v>
      </c>
      <c r="D307" s="5" t="s">
        <v>913</v>
      </c>
      <c r="E307" s="5" t="s">
        <v>935</v>
      </c>
      <c r="F307" s="16" t="s">
        <v>936</v>
      </c>
      <c r="G307" s="5" t="s">
        <v>937</v>
      </c>
      <c r="H307" s="9" cm="1">
        <f t="array" ref="H307">INDEX(LatestMeasureDefSheet!$AH$2:$AH$6759,MATCH(E307,LatestMeasureDefSheet!$C$2:$C$6759,0),)</f>
        <v>300</v>
      </c>
      <c r="I307" s="10" t="str" cm="1">
        <f t="array" ref="I307">INDEX(LatestMeasureDefSheet!$G$2:$G$6759,MATCH(E307,LatestMeasureDefSheet!$C$2:$C$6759,0),)</f>
        <v>HP</v>
      </c>
      <c r="J307" s="11" cm="1">
        <f t="array" ref="J307">INDEX(LatestMeasureDefSheet!$H$2:$H$6759,MATCH(E307,LatestMeasureDefSheet!$C$2:$C$6759,0),)</f>
        <v>1659</v>
      </c>
      <c r="K307" s="11" cm="1">
        <f t="array" ref="K307">INDEX(LatestMeasureDefSheet!$I$2:$I$6759,MATCH(E307,LatestMeasureDefSheet!$C$2:$C$6759,0),)</f>
        <v>0.11169999999999999</v>
      </c>
      <c r="L307" s="11" cm="1">
        <f t="array" ref="L307">INDEX(LatestMeasureDefSheet!$L$2:$L$6759,MATCH(E307,LatestMeasureDefSheet!$C$2:$C$6759,0),)</f>
        <v>0</v>
      </c>
      <c r="M307" s="11" cm="1">
        <f t="array" ref="M307">INDEX(LatestMeasureDefSheet!$AJ$2:$AJ$6759,MATCH(E307,LatestMeasureDefSheet!$C$2:$C$6759,0),)</f>
        <v>15</v>
      </c>
      <c r="N307" s="12" t="str" cm="1">
        <f t="array" ref="N307">IF(INDEX(LatestMeasureDefSheet!$Q$2:$Q$6759,MATCH(E307,LatestMeasureDefSheet!$C$2:$C$6759,0),)="",INDEX(LatestMeasureDefSheet!$G$2:$G$6759,MATCH(E307,LatestMeasureDefSheet!$C$2:$C$6759,0),),INDEX(LatestMeasureDefSheet!$Q$2:$Q$6759,MATCH(E307,LatestMeasureDefSheet!$C$2:$C$6759,0),))</f>
        <v>HP</v>
      </c>
      <c r="O307" s="11" cm="1">
        <f t="array" ref="O307">INDEX(LatestMeasureDefSheet!$R$2:$R$6759,MATCH(E307,LatestMeasureDefSheet!$C$2:$C$6759,0),)</f>
        <v>0</v>
      </c>
      <c r="P307" s="11" cm="1">
        <f t="array" ref="P307">INDEX(LatestMeasureDefSheet!$S$2:$S$6759,MATCH(E307,LatestMeasureDefSheet!$C$2:$C$6759,0),)</f>
        <v>0</v>
      </c>
      <c r="Q307" s="11" cm="1">
        <f t="array" ref="Q307">INDEX(LatestMeasureDefSheet!$T$2:$T$6759,MATCH(E307,LatestMeasureDefSheet!$C$2:$C$6759,0),)</f>
        <v>0</v>
      </c>
      <c r="R307" s="11" cm="1">
        <f t="array" ref="R307">INDEX(LatestMeasureDefSheet!$U$2:$U$6759,MATCH(E307,LatestMeasureDefSheet!$C$2:$C$6759,0),)</f>
        <v>0</v>
      </c>
      <c r="S307" s="11" cm="1">
        <f t="array" ref="S307">INDEX(LatestMeasureDefSheet!$V$2:$V$6759,MATCH(E307,LatestMeasureDefSheet!$C$2:$C$6759,0),)</f>
        <v>0</v>
      </c>
      <c r="T307" s="11" t="str">
        <f t="shared" si="22"/>
        <v/>
      </c>
      <c r="U307" s="41"/>
      <c r="V307" s="41"/>
      <c r="W307" s="41"/>
      <c r="X307" s="38" t="str">
        <f t="shared" si="27"/>
        <v/>
      </c>
      <c r="Y307" s="38" t="str">
        <f t="shared" si="28"/>
        <v/>
      </c>
      <c r="Z307" s="38" t="str">
        <f t="shared" si="29"/>
        <v/>
      </c>
      <c r="AA307" s="13">
        <f t="shared" si="30"/>
        <v>0</v>
      </c>
      <c r="AB307" s="11"/>
    </row>
    <row r="308" spans="2:28" ht="15.75" x14ac:dyDescent="0.2">
      <c r="B308" s="7" t="s">
        <v>3</v>
      </c>
      <c r="C308" s="5" t="s">
        <v>912</v>
      </c>
      <c r="D308" s="5" t="s">
        <v>913</v>
      </c>
      <c r="E308" s="5" t="s">
        <v>938</v>
      </c>
      <c r="F308" s="16" t="s">
        <v>939</v>
      </c>
      <c r="G308" s="5" t="s">
        <v>940</v>
      </c>
      <c r="H308" s="9" cm="1">
        <f t="array" ref="H308">INDEX(LatestMeasureDefSheet!$AH$2:$AH$6759,MATCH(E308,LatestMeasureDefSheet!$C$2:$C$6759,0),)</f>
        <v>80</v>
      </c>
      <c r="I308" s="10" t="str" cm="1">
        <f t="array" ref="I308">INDEX(LatestMeasureDefSheet!$G$2:$G$6759,MATCH(E308,LatestMeasureDefSheet!$C$2:$C$6759,0),)</f>
        <v>HP</v>
      </c>
      <c r="J308" s="11" cm="1">
        <f t="array" ref="J308">INDEX(LatestMeasureDefSheet!$H$2:$H$6759,MATCH(E308,LatestMeasureDefSheet!$C$2:$C$6759,0),)</f>
        <v>58.522199999999998</v>
      </c>
      <c r="K308" s="11" cm="1">
        <f t="array" ref="K308">INDEX(LatestMeasureDefSheet!$I$2:$I$6759,MATCH(E308,LatestMeasureDefSheet!$C$2:$C$6759,0),)</f>
        <v>0</v>
      </c>
      <c r="L308" s="11" cm="1">
        <f t="array" ref="L308">INDEX(LatestMeasureDefSheet!$L$2:$L$6759,MATCH(E308,LatestMeasureDefSheet!$C$2:$C$6759,0),)</f>
        <v>0</v>
      </c>
      <c r="M308" s="11" cm="1">
        <f t="array" ref="M308">INDEX(LatestMeasureDefSheet!$AJ$2:$AJ$6759,MATCH(E308,LatestMeasureDefSheet!$C$2:$C$6759,0),)</f>
        <v>15</v>
      </c>
      <c r="N308" s="12" t="str" cm="1">
        <f t="array" ref="N308">IF(INDEX(LatestMeasureDefSheet!$Q$2:$Q$6759,MATCH(E308,LatestMeasureDefSheet!$C$2:$C$6759,0),)="",INDEX(LatestMeasureDefSheet!$G$2:$G$6759,MATCH(E308,LatestMeasureDefSheet!$C$2:$C$6759,0),),INDEX(LatestMeasureDefSheet!$Q$2:$Q$6759,MATCH(E308,LatestMeasureDefSheet!$C$2:$C$6759,0),))</f>
        <v>HP</v>
      </c>
      <c r="O308" s="11" cm="1">
        <f t="array" ref="O308">INDEX(LatestMeasureDefSheet!$R$2:$R$6759,MATCH(E308,LatestMeasureDefSheet!$C$2:$C$6759,0),)</f>
        <v>0</v>
      </c>
      <c r="P308" s="11" cm="1">
        <f t="array" ref="P308">INDEX(LatestMeasureDefSheet!$S$2:$S$6759,MATCH(E308,LatestMeasureDefSheet!$C$2:$C$6759,0),)</f>
        <v>0</v>
      </c>
      <c r="Q308" s="11" cm="1">
        <f t="array" ref="Q308">INDEX(LatestMeasureDefSheet!$T$2:$T$6759,MATCH(E308,LatestMeasureDefSheet!$C$2:$C$6759,0),)</f>
        <v>0</v>
      </c>
      <c r="R308" s="11" cm="1">
        <f t="array" ref="R308">INDEX(LatestMeasureDefSheet!$U$2:$U$6759,MATCH(E308,LatestMeasureDefSheet!$C$2:$C$6759,0),)</f>
        <v>0</v>
      </c>
      <c r="S308" s="11" cm="1">
        <f t="array" ref="S308">INDEX(LatestMeasureDefSheet!$V$2:$V$6759,MATCH(E308,LatestMeasureDefSheet!$C$2:$C$6759,0),)</f>
        <v>0</v>
      </c>
      <c r="T308" s="11" t="str">
        <f t="shared" ref="T308:T356" si="31">IF(I308=N308,"","Performance Measure")</f>
        <v/>
      </c>
      <c r="U308" s="41"/>
      <c r="V308" s="41"/>
      <c r="W308" s="41"/>
      <c r="X308" s="38" t="str">
        <f t="shared" si="27"/>
        <v/>
      </c>
      <c r="Y308" s="38" t="str">
        <f t="shared" si="28"/>
        <v/>
      </c>
      <c r="Z308" s="38" t="str">
        <f t="shared" si="29"/>
        <v/>
      </c>
      <c r="AA308" s="13">
        <f t="shared" si="30"/>
        <v>0</v>
      </c>
      <c r="AB308" s="11"/>
    </row>
    <row r="309" spans="2:28" ht="15.75" x14ac:dyDescent="0.2">
      <c r="B309" s="7" t="s">
        <v>3</v>
      </c>
      <c r="C309" s="5" t="s">
        <v>912</v>
      </c>
      <c r="D309" s="5" t="s">
        <v>913</v>
      </c>
      <c r="E309" s="5" t="s">
        <v>941</v>
      </c>
      <c r="F309" s="16" t="s">
        <v>942</v>
      </c>
      <c r="G309" s="5" t="s">
        <v>943</v>
      </c>
      <c r="H309" s="9" cm="1">
        <f t="array" ref="H309">INDEX(LatestMeasureDefSheet!$AH$2:$AH$6759,MATCH(E309,LatestMeasureDefSheet!$C$2:$C$6759,0),)</f>
        <v>25</v>
      </c>
      <c r="I309" s="10" t="str" cm="1">
        <f t="array" ref="I309">INDEX(LatestMeasureDefSheet!$G$2:$G$6759,MATCH(E309,LatestMeasureDefSheet!$C$2:$C$6759,0),)</f>
        <v>Tons</v>
      </c>
      <c r="J309" s="11" cm="1">
        <f t="array" ref="J309">INDEX(LatestMeasureDefSheet!$H$2:$H$6759,MATCH(E309,LatestMeasureDefSheet!$C$2:$C$6759,0),)</f>
        <v>231.64330000000001</v>
      </c>
      <c r="K309" s="11" cm="1">
        <f t="array" ref="K309">INDEX(LatestMeasureDefSheet!$I$2:$I$6759,MATCH(E309,LatestMeasureDefSheet!$C$2:$C$6759,0),)</f>
        <v>0</v>
      </c>
      <c r="L309" s="11" cm="1">
        <f t="array" ref="L309">INDEX(LatestMeasureDefSheet!$L$2:$L$6759,MATCH(E309,LatestMeasureDefSheet!$C$2:$C$6759,0),)</f>
        <v>4.5053000000000001</v>
      </c>
      <c r="M309" s="11" cm="1">
        <f t="array" ref="M309">INDEX(LatestMeasureDefSheet!$AJ$2:$AJ$6759,MATCH(E309,LatestMeasureDefSheet!$C$2:$C$6759,0),)</f>
        <v>15</v>
      </c>
      <c r="N309" s="12" t="str" cm="1">
        <f t="array" ref="N309">IF(INDEX(LatestMeasureDefSheet!$Q$2:$Q$6759,MATCH(E309,LatestMeasureDefSheet!$C$2:$C$6759,0),)="",INDEX(LatestMeasureDefSheet!$G$2:$G$6759,MATCH(E309,LatestMeasureDefSheet!$C$2:$C$6759,0),),INDEX(LatestMeasureDefSheet!$Q$2:$Q$6759,MATCH(E309,LatestMeasureDefSheet!$C$2:$C$6759,0),))</f>
        <v>Tons</v>
      </c>
      <c r="O309" s="11" cm="1">
        <f t="array" ref="O309">INDEX(LatestMeasureDefSheet!$R$2:$R$6759,MATCH(E309,LatestMeasureDefSheet!$C$2:$C$6759,0),)</f>
        <v>0</v>
      </c>
      <c r="P309" s="11" cm="1">
        <f t="array" ref="P309">INDEX(LatestMeasureDefSheet!$S$2:$S$6759,MATCH(E309,LatestMeasureDefSheet!$C$2:$C$6759,0),)</f>
        <v>0</v>
      </c>
      <c r="Q309" s="11" cm="1">
        <f t="array" ref="Q309">INDEX(LatestMeasureDefSheet!$T$2:$T$6759,MATCH(E309,LatestMeasureDefSheet!$C$2:$C$6759,0),)</f>
        <v>0</v>
      </c>
      <c r="R309" s="11" cm="1">
        <f t="array" ref="R309">INDEX(LatestMeasureDefSheet!$U$2:$U$6759,MATCH(E309,LatestMeasureDefSheet!$C$2:$C$6759,0),)</f>
        <v>0</v>
      </c>
      <c r="S309" s="11" cm="1">
        <f t="array" ref="S309">INDEX(LatestMeasureDefSheet!$V$2:$V$6759,MATCH(E309,LatestMeasureDefSheet!$C$2:$C$6759,0),)</f>
        <v>0</v>
      </c>
      <c r="T309" s="11" t="str">
        <f t="shared" si="31"/>
        <v/>
      </c>
      <c r="U309" s="41"/>
      <c r="V309" s="41"/>
      <c r="W309" s="41"/>
      <c r="X309" s="38" t="str">
        <f t="shared" si="27"/>
        <v/>
      </c>
      <c r="Y309" s="38" t="str">
        <f t="shared" si="28"/>
        <v/>
      </c>
      <c r="Z309" s="38" t="str">
        <f t="shared" si="29"/>
        <v/>
      </c>
      <c r="AA309" s="13">
        <f t="shared" si="30"/>
        <v>0</v>
      </c>
      <c r="AB309" s="11"/>
    </row>
    <row r="310" spans="2:28" ht="15.75" x14ac:dyDescent="0.2">
      <c r="B310" s="7" t="s">
        <v>3</v>
      </c>
      <c r="C310" s="5" t="s">
        <v>912</v>
      </c>
      <c r="D310" s="5" t="s">
        <v>913</v>
      </c>
      <c r="E310" s="5" t="s">
        <v>944</v>
      </c>
      <c r="F310" s="16" t="s">
        <v>945</v>
      </c>
      <c r="G310" s="5" t="s">
        <v>946</v>
      </c>
      <c r="H310" s="9" cm="1">
        <f t="array" ref="H310">INDEX(LatestMeasureDefSheet!$AH$2:$AH$6759,MATCH(E310,LatestMeasureDefSheet!$C$2:$C$6759,0),)</f>
        <v>15</v>
      </c>
      <c r="I310" s="10" t="str" cm="1">
        <f t="array" ref="I310">INDEX(LatestMeasureDefSheet!$G$2:$G$6759,MATCH(E310,LatestMeasureDefSheet!$C$2:$C$6759,0),)</f>
        <v>Tons</v>
      </c>
      <c r="J310" s="11" cm="1">
        <f t="array" ref="J310">INDEX(LatestMeasureDefSheet!$H$2:$H$6759,MATCH(E310,LatestMeasureDefSheet!$C$2:$C$6759,0),)</f>
        <v>136.0701</v>
      </c>
      <c r="K310" s="11" cm="1">
        <f t="array" ref="K310">INDEX(LatestMeasureDefSheet!$I$2:$I$6759,MATCH(E310,LatestMeasureDefSheet!$C$2:$C$6759,0),)</f>
        <v>0</v>
      </c>
      <c r="L310" s="11" cm="1">
        <f t="array" ref="L310">INDEX(LatestMeasureDefSheet!$L$2:$L$6759,MATCH(E310,LatestMeasureDefSheet!$C$2:$C$6759,0),)</f>
        <v>0</v>
      </c>
      <c r="M310" s="11" cm="1">
        <f t="array" ref="M310">INDEX(LatestMeasureDefSheet!$AJ$2:$AJ$6759,MATCH(E310,LatestMeasureDefSheet!$C$2:$C$6759,0),)</f>
        <v>15</v>
      </c>
      <c r="N310" s="12" t="str" cm="1">
        <f t="array" ref="N310">IF(INDEX(LatestMeasureDefSheet!$Q$2:$Q$6759,MATCH(E310,LatestMeasureDefSheet!$C$2:$C$6759,0),)="",INDEX(LatestMeasureDefSheet!$G$2:$G$6759,MATCH(E310,LatestMeasureDefSheet!$C$2:$C$6759,0),),INDEX(LatestMeasureDefSheet!$Q$2:$Q$6759,MATCH(E310,LatestMeasureDefSheet!$C$2:$C$6759,0),))</f>
        <v>Tons</v>
      </c>
      <c r="O310" s="11" cm="1">
        <f t="array" ref="O310">INDEX(LatestMeasureDefSheet!$R$2:$R$6759,MATCH(E310,LatestMeasureDefSheet!$C$2:$C$6759,0),)</f>
        <v>0</v>
      </c>
      <c r="P310" s="11" cm="1">
        <f t="array" ref="P310">INDEX(LatestMeasureDefSheet!$S$2:$S$6759,MATCH(E310,LatestMeasureDefSheet!$C$2:$C$6759,0),)</f>
        <v>0</v>
      </c>
      <c r="Q310" s="11" cm="1">
        <f t="array" ref="Q310">INDEX(LatestMeasureDefSheet!$T$2:$T$6759,MATCH(E310,LatestMeasureDefSheet!$C$2:$C$6759,0),)</f>
        <v>0</v>
      </c>
      <c r="R310" s="11" cm="1">
        <f t="array" ref="R310">INDEX(LatestMeasureDefSheet!$U$2:$U$6759,MATCH(E310,LatestMeasureDefSheet!$C$2:$C$6759,0),)</f>
        <v>0</v>
      </c>
      <c r="S310" s="11" cm="1">
        <f t="array" ref="S310">INDEX(LatestMeasureDefSheet!$V$2:$V$6759,MATCH(E310,LatestMeasureDefSheet!$C$2:$C$6759,0),)</f>
        <v>0</v>
      </c>
      <c r="T310" s="11" t="str">
        <f t="shared" si="31"/>
        <v/>
      </c>
      <c r="U310" s="41"/>
      <c r="V310" s="41"/>
      <c r="W310" s="41"/>
      <c r="X310" s="38" t="str">
        <f t="shared" si="27"/>
        <v/>
      </c>
      <c r="Y310" s="38" t="str">
        <f t="shared" si="28"/>
        <v/>
      </c>
      <c r="Z310" s="38" t="str">
        <f t="shared" si="29"/>
        <v/>
      </c>
      <c r="AA310" s="13">
        <f t="shared" si="30"/>
        <v>0</v>
      </c>
      <c r="AB310" s="11"/>
    </row>
    <row r="311" spans="2:28" ht="15.75" x14ac:dyDescent="0.2">
      <c r="B311" s="7" t="s">
        <v>3</v>
      </c>
      <c r="C311" s="5" t="s">
        <v>912</v>
      </c>
      <c r="D311" s="5" t="s">
        <v>947</v>
      </c>
      <c r="E311" s="5" t="s">
        <v>948</v>
      </c>
      <c r="F311" s="16" t="s">
        <v>949</v>
      </c>
      <c r="G311" s="5" t="s">
        <v>950</v>
      </c>
      <c r="H311" s="9" cm="1">
        <f t="array" ref="H311">INDEX(LatestMeasureDefSheet!$AH$2:$AH$6759,MATCH(E311,LatestMeasureDefSheet!$C$2:$C$6759,0),)</f>
        <v>15</v>
      </c>
      <c r="I311" s="10" t="str" cm="1">
        <f t="array" ref="I311">INDEX(LatestMeasureDefSheet!$G$2:$G$6759,MATCH(E311,LatestMeasureDefSheet!$C$2:$C$6759,0),)</f>
        <v>Tons</v>
      </c>
      <c r="J311" s="11" cm="1">
        <f t="array" ref="J311">INDEX(LatestMeasureDefSheet!$H$2:$H$6759,MATCH(E311,LatestMeasureDefSheet!$C$2:$C$6759,0),)</f>
        <v>40.880499999999998</v>
      </c>
      <c r="K311" s="11" cm="1">
        <f t="array" ref="K311">INDEX(LatestMeasureDefSheet!$I$2:$I$6759,MATCH(E311,LatestMeasureDefSheet!$C$2:$C$6759,0),)</f>
        <v>0</v>
      </c>
      <c r="L311" s="11" cm="1">
        <f t="array" ref="L311">INDEX(LatestMeasureDefSheet!$L$2:$L$6759,MATCH(E311,LatestMeasureDefSheet!$C$2:$C$6759,0),)</f>
        <v>0</v>
      </c>
      <c r="M311" s="11" cm="1">
        <f t="array" ref="M311">INDEX(LatestMeasureDefSheet!$AJ$2:$AJ$6759,MATCH(E311,LatestMeasureDefSheet!$C$2:$C$6759,0),)</f>
        <v>5</v>
      </c>
      <c r="N311" s="12" t="str" cm="1">
        <f t="array" ref="N311">IF(INDEX(LatestMeasureDefSheet!$Q$2:$Q$6759,MATCH(E311,LatestMeasureDefSheet!$C$2:$C$6759,0),)="",INDEX(LatestMeasureDefSheet!$G$2:$G$6759,MATCH(E311,LatestMeasureDefSheet!$C$2:$C$6759,0),),INDEX(LatestMeasureDefSheet!$Q$2:$Q$6759,MATCH(E311,LatestMeasureDefSheet!$C$2:$C$6759,0),))</f>
        <v>Tons</v>
      </c>
      <c r="O311" s="11" cm="1">
        <f t="array" ref="O311">INDEX(LatestMeasureDefSheet!$R$2:$R$6759,MATCH(E311,LatestMeasureDefSheet!$C$2:$C$6759,0),)</f>
        <v>0</v>
      </c>
      <c r="P311" s="11" cm="1">
        <f t="array" ref="P311">INDEX(LatestMeasureDefSheet!$S$2:$S$6759,MATCH(E311,LatestMeasureDefSheet!$C$2:$C$6759,0),)</f>
        <v>0</v>
      </c>
      <c r="Q311" s="11" cm="1">
        <f t="array" ref="Q311">INDEX(LatestMeasureDefSheet!$T$2:$T$6759,MATCH(E311,LatestMeasureDefSheet!$C$2:$C$6759,0),)</f>
        <v>0</v>
      </c>
      <c r="R311" s="11" cm="1">
        <f t="array" ref="R311">INDEX(LatestMeasureDefSheet!$U$2:$U$6759,MATCH(E311,LatestMeasureDefSheet!$C$2:$C$6759,0),)</f>
        <v>0</v>
      </c>
      <c r="S311" s="11" cm="1">
        <f t="array" ref="S311">INDEX(LatestMeasureDefSheet!$V$2:$V$6759,MATCH(E311,LatestMeasureDefSheet!$C$2:$C$6759,0),)</f>
        <v>0</v>
      </c>
      <c r="T311" s="11" t="str">
        <f t="shared" si="31"/>
        <v/>
      </c>
      <c r="U311" s="41"/>
      <c r="V311" s="41"/>
      <c r="W311" s="41"/>
      <c r="X311" s="38" t="str">
        <f t="shared" si="27"/>
        <v/>
      </c>
      <c r="Y311" s="38" t="str">
        <f t="shared" si="28"/>
        <v/>
      </c>
      <c r="Z311" s="38" t="str">
        <f t="shared" si="29"/>
        <v/>
      </c>
      <c r="AA311" s="13">
        <f t="shared" si="30"/>
        <v>0</v>
      </c>
      <c r="AB311" s="11"/>
    </row>
    <row r="312" spans="2:28" ht="15.75" x14ac:dyDescent="0.2">
      <c r="B312" s="7" t="s">
        <v>3</v>
      </c>
      <c r="C312" s="5" t="s">
        <v>912</v>
      </c>
      <c r="D312" s="5" t="s">
        <v>947</v>
      </c>
      <c r="E312" s="5" t="s">
        <v>951</v>
      </c>
      <c r="F312" s="16" t="s">
        <v>952</v>
      </c>
      <c r="G312" s="5" t="s">
        <v>953</v>
      </c>
      <c r="H312" s="9" cm="1">
        <f t="array" ref="H312">INDEX(LatestMeasureDefSheet!$AH$2:$AH$6759,MATCH(E312,LatestMeasureDefSheet!$C$2:$C$6759,0),)</f>
        <v>30</v>
      </c>
      <c r="I312" s="10" t="str" cm="1">
        <f t="array" ref="I312">INDEX(LatestMeasureDefSheet!$G$2:$G$6759,MATCH(E312,LatestMeasureDefSheet!$C$2:$C$6759,0),)</f>
        <v>Tons</v>
      </c>
      <c r="J312" s="11" cm="1">
        <f t="array" ref="J312">INDEX(LatestMeasureDefSheet!$H$2:$H$6759,MATCH(E312,LatestMeasureDefSheet!$C$2:$C$6759,0),)</f>
        <v>115.0193</v>
      </c>
      <c r="K312" s="11" cm="1">
        <f t="array" ref="K312">INDEX(LatestMeasureDefSheet!$I$2:$I$6759,MATCH(E312,LatestMeasureDefSheet!$C$2:$C$6759,0),)</f>
        <v>0</v>
      </c>
      <c r="L312" s="11" cm="1">
        <f t="array" ref="L312">INDEX(LatestMeasureDefSheet!$L$2:$L$6759,MATCH(E312,LatestMeasureDefSheet!$C$2:$C$6759,0),)</f>
        <v>0</v>
      </c>
      <c r="M312" s="11" cm="1">
        <f t="array" ref="M312">INDEX(LatestMeasureDefSheet!$AJ$2:$AJ$6759,MATCH(E312,LatestMeasureDefSheet!$C$2:$C$6759,0),)</f>
        <v>5</v>
      </c>
      <c r="N312" s="12" t="str" cm="1">
        <f t="array" ref="N312">IF(INDEX(LatestMeasureDefSheet!$Q$2:$Q$6759,MATCH(E312,LatestMeasureDefSheet!$C$2:$C$6759,0),)="",INDEX(LatestMeasureDefSheet!$G$2:$G$6759,MATCH(E312,LatestMeasureDefSheet!$C$2:$C$6759,0),),INDEX(LatestMeasureDefSheet!$Q$2:$Q$6759,MATCH(E312,LatestMeasureDefSheet!$C$2:$C$6759,0),))</f>
        <v>Tons</v>
      </c>
      <c r="O312" s="11" cm="1">
        <f t="array" ref="O312">INDEX(LatestMeasureDefSheet!$R$2:$R$6759,MATCH(E312,LatestMeasureDefSheet!$C$2:$C$6759,0),)</f>
        <v>0</v>
      </c>
      <c r="P312" s="11" cm="1">
        <f t="array" ref="P312">INDEX(LatestMeasureDefSheet!$S$2:$S$6759,MATCH(E312,LatestMeasureDefSheet!$C$2:$C$6759,0),)</f>
        <v>0</v>
      </c>
      <c r="Q312" s="11" cm="1">
        <f t="array" ref="Q312">INDEX(LatestMeasureDefSheet!$T$2:$T$6759,MATCH(E312,LatestMeasureDefSheet!$C$2:$C$6759,0),)</f>
        <v>0</v>
      </c>
      <c r="R312" s="11" cm="1">
        <f t="array" ref="R312">INDEX(LatestMeasureDefSheet!$U$2:$U$6759,MATCH(E312,LatestMeasureDefSheet!$C$2:$C$6759,0),)</f>
        <v>0</v>
      </c>
      <c r="S312" s="11" cm="1">
        <f t="array" ref="S312">INDEX(LatestMeasureDefSheet!$V$2:$V$6759,MATCH(E312,LatestMeasureDefSheet!$C$2:$C$6759,0),)</f>
        <v>0</v>
      </c>
      <c r="T312" s="11" t="str">
        <f t="shared" si="31"/>
        <v/>
      </c>
      <c r="U312" s="41"/>
      <c r="V312" s="41"/>
      <c r="W312" s="41"/>
      <c r="X312" s="38" t="str">
        <f t="shared" si="27"/>
        <v/>
      </c>
      <c r="Y312" s="38" t="str">
        <f t="shared" si="28"/>
        <v/>
      </c>
      <c r="Z312" s="38" t="str">
        <f t="shared" si="29"/>
        <v/>
      </c>
      <c r="AA312" s="13">
        <f t="shared" si="30"/>
        <v>0</v>
      </c>
      <c r="AB312" s="11"/>
    </row>
    <row r="313" spans="2:28" ht="15.75" x14ac:dyDescent="0.2">
      <c r="B313" s="7" t="s">
        <v>3</v>
      </c>
      <c r="C313" s="5" t="s">
        <v>912</v>
      </c>
      <c r="D313" s="5" t="s">
        <v>947</v>
      </c>
      <c r="E313" s="5" t="s">
        <v>954</v>
      </c>
      <c r="F313" s="16" t="s">
        <v>955</v>
      </c>
      <c r="G313" s="5" t="s">
        <v>956</v>
      </c>
      <c r="H313" s="9" cm="1">
        <f t="array" ref="H313">INDEX(LatestMeasureDefSheet!$AH$2:$AH$6759,MATCH(E313,LatestMeasureDefSheet!$C$2:$C$6759,0),)</f>
        <v>4</v>
      </c>
      <c r="I313" s="10" t="str" cm="1">
        <f t="array" ref="I313">INDEX(LatestMeasureDefSheet!$G$2:$G$6759,MATCH(E313,LatestMeasureDefSheet!$C$2:$C$6759,0),)</f>
        <v>Tons</v>
      </c>
      <c r="J313" s="11" cm="1">
        <f t="array" ref="J313">INDEX(LatestMeasureDefSheet!$H$2:$H$6759,MATCH(E313,LatestMeasureDefSheet!$C$2:$C$6759,0),)</f>
        <v>47.798999999999999</v>
      </c>
      <c r="K313" s="11" cm="1">
        <f t="array" ref="K313">INDEX(LatestMeasureDefSheet!$I$2:$I$6759,MATCH(E313,LatestMeasureDefSheet!$C$2:$C$6759,0),)</f>
        <v>0</v>
      </c>
      <c r="L313" s="11" cm="1">
        <f t="array" ref="L313">INDEX(LatestMeasureDefSheet!$L$2:$L$6759,MATCH(E313,LatestMeasureDefSheet!$C$2:$C$6759,0),)</f>
        <v>0</v>
      </c>
      <c r="M313" s="11" cm="1">
        <f t="array" ref="M313">INDEX(LatestMeasureDefSheet!$AJ$2:$AJ$6759,MATCH(E313,LatestMeasureDefSheet!$C$2:$C$6759,0),)</f>
        <v>15</v>
      </c>
      <c r="N313" s="12" t="str" cm="1">
        <f t="array" ref="N313">IF(INDEX(LatestMeasureDefSheet!$Q$2:$Q$6759,MATCH(E313,LatestMeasureDefSheet!$C$2:$C$6759,0),)="",INDEX(LatestMeasureDefSheet!$G$2:$G$6759,MATCH(E313,LatestMeasureDefSheet!$C$2:$C$6759,0),),INDEX(LatestMeasureDefSheet!$Q$2:$Q$6759,MATCH(E313,LatestMeasureDefSheet!$C$2:$C$6759,0),))</f>
        <v>Tons</v>
      </c>
      <c r="O313" s="11" cm="1">
        <f t="array" ref="O313">INDEX(LatestMeasureDefSheet!$R$2:$R$6759,MATCH(E313,LatestMeasureDefSheet!$C$2:$C$6759,0),)</f>
        <v>0</v>
      </c>
      <c r="P313" s="11" cm="1">
        <f t="array" ref="P313">INDEX(LatestMeasureDefSheet!$S$2:$S$6759,MATCH(E313,LatestMeasureDefSheet!$C$2:$C$6759,0),)</f>
        <v>0</v>
      </c>
      <c r="Q313" s="11" cm="1">
        <f t="array" ref="Q313">INDEX(LatestMeasureDefSheet!$T$2:$T$6759,MATCH(E313,LatestMeasureDefSheet!$C$2:$C$6759,0),)</f>
        <v>0</v>
      </c>
      <c r="R313" s="11" cm="1">
        <f t="array" ref="R313">INDEX(LatestMeasureDefSheet!$U$2:$U$6759,MATCH(E313,LatestMeasureDefSheet!$C$2:$C$6759,0),)</f>
        <v>0</v>
      </c>
      <c r="S313" s="11" cm="1">
        <f t="array" ref="S313">INDEX(LatestMeasureDefSheet!$V$2:$V$6759,MATCH(E313,LatestMeasureDefSheet!$C$2:$C$6759,0),)</f>
        <v>0</v>
      </c>
      <c r="T313" s="11" t="str">
        <f t="shared" si="31"/>
        <v/>
      </c>
      <c r="U313" s="41"/>
      <c r="V313" s="41"/>
      <c r="W313" s="41"/>
      <c r="X313" s="38" t="str">
        <f t="shared" si="27"/>
        <v/>
      </c>
      <c r="Y313" s="38" t="str">
        <f t="shared" si="28"/>
        <v/>
      </c>
      <c r="Z313" s="38" t="str">
        <f t="shared" si="29"/>
        <v/>
      </c>
      <c r="AA313" s="13">
        <f t="shared" si="30"/>
        <v>0</v>
      </c>
      <c r="AB313" s="11"/>
    </row>
    <row r="314" spans="2:28" ht="15.75" x14ac:dyDescent="0.2">
      <c r="B314" s="7" t="s">
        <v>3</v>
      </c>
      <c r="C314" s="5" t="s">
        <v>912</v>
      </c>
      <c r="D314" s="5" t="s">
        <v>957</v>
      </c>
      <c r="E314" s="5" t="s">
        <v>958</v>
      </c>
      <c r="F314" s="16" t="s">
        <v>959</v>
      </c>
      <c r="G314" s="5" t="s">
        <v>960</v>
      </c>
      <c r="H314" s="9" cm="1">
        <f t="array" ref="H314">INDEX(LatestMeasureDefSheet!$AH$2:$AH$6759,MATCH(E314,LatestMeasureDefSheet!$C$2:$C$6759,0),)</f>
        <v>100</v>
      </c>
      <c r="I314" s="10" t="str" cm="1">
        <f t="array" ref="I314">INDEX(LatestMeasureDefSheet!$G$2:$G$6759,MATCH(E314,LatestMeasureDefSheet!$C$2:$C$6759,0),)</f>
        <v>Tons</v>
      </c>
      <c r="J314" s="11" cm="1">
        <f t="array" ref="J314">INDEX(LatestMeasureDefSheet!$H$2:$H$6759,MATCH(E314,LatestMeasureDefSheet!$C$2:$C$6759,0),)</f>
        <v>372.27679999999998</v>
      </c>
      <c r="K314" s="11" cm="1">
        <f t="array" ref="K314">INDEX(LatestMeasureDefSheet!$I$2:$I$6759,MATCH(E314,LatestMeasureDefSheet!$C$2:$C$6759,0),)</f>
        <v>5.3999999999999999E-2</v>
      </c>
      <c r="L314" s="11" cm="1">
        <f t="array" ref="L314">INDEX(LatestMeasureDefSheet!$L$2:$L$6759,MATCH(E314,LatestMeasureDefSheet!$C$2:$C$6759,0),)</f>
        <v>6.0766</v>
      </c>
      <c r="M314" s="11" cm="1">
        <f t="array" ref="M314">INDEX(LatestMeasureDefSheet!$AJ$2:$AJ$6759,MATCH(E314,LatestMeasureDefSheet!$C$2:$C$6759,0),)</f>
        <v>10</v>
      </c>
      <c r="N314" s="12" t="str" cm="1">
        <f t="array" ref="N314">IF(INDEX(LatestMeasureDefSheet!$Q$2:$Q$6759,MATCH(E314,LatestMeasureDefSheet!$C$2:$C$6759,0),)="",INDEX(LatestMeasureDefSheet!$G$2:$G$6759,MATCH(E314,LatestMeasureDefSheet!$C$2:$C$6759,0),),INDEX(LatestMeasureDefSheet!$Q$2:$Q$6759,MATCH(E314,LatestMeasureDefSheet!$C$2:$C$6759,0),))</f>
        <v>Tons</v>
      </c>
      <c r="O314" s="11" cm="1">
        <f t="array" ref="O314">INDEX(LatestMeasureDefSheet!$R$2:$R$6759,MATCH(E314,LatestMeasureDefSheet!$C$2:$C$6759,0),)</f>
        <v>0</v>
      </c>
      <c r="P314" s="11" cm="1">
        <f t="array" ref="P314">INDEX(LatestMeasureDefSheet!$S$2:$S$6759,MATCH(E314,LatestMeasureDefSheet!$C$2:$C$6759,0),)</f>
        <v>0</v>
      </c>
      <c r="Q314" s="11" cm="1">
        <f t="array" ref="Q314">INDEX(LatestMeasureDefSheet!$T$2:$T$6759,MATCH(E314,LatestMeasureDefSheet!$C$2:$C$6759,0),)</f>
        <v>0</v>
      </c>
      <c r="R314" s="11" cm="1">
        <f t="array" ref="R314">INDEX(LatestMeasureDefSheet!$U$2:$U$6759,MATCH(E314,LatestMeasureDefSheet!$C$2:$C$6759,0),)</f>
        <v>0</v>
      </c>
      <c r="S314" s="11" cm="1">
        <f t="array" ref="S314">INDEX(LatestMeasureDefSheet!$V$2:$V$6759,MATCH(E314,LatestMeasureDefSheet!$C$2:$C$6759,0),)</f>
        <v>0</v>
      </c>
      <c r="T314" s="11" t="str">
        <f t="shared" si="31"/>
        <v/>
      </c>
      <c r="U314" s="41"/>
      <c r="V314" s="41"/>
      <c r="W314" s="41"/>
      <c r="X314" s="38" t="str">
        <f t="shared" si="27"/>
        <v/>
      </c>
      <c r="Y314" s="38" t="str">
        <f t="shared" si="28"/>
        <v/>
      </c>
      <c r="Z314" s="38" t="str">
        <f t="shared" si="29"/>
        <v/>
      </c>
      <c r="AA314" s="13">
        <f t="shared" si="30"/>
        <v>0</v>
      </c>
      <c r="AB314" s="11"/>
    </row>
    <row r="315" spans="2:28" ht="15.75" x14ac:dyDescent="0.2">
      <c r="B315" s="7" t="s">
        <v>3</v>
      </c>
      <c r="C315" s="5" t="s">
        <v>912</v>
      </c>
      <c r="D315" s="5" t="s">
        <v>957</v>
      </c>
      <c r="E315" s="5" t="s">
        <v>961</v>
      </c>
      <c r="F315" s="16" t="s">
        <v>962</v>
      </c>
      <c r="G315" s="5" t="s">
        <v>963</v>
      </c>
      <c r="H315" s="9" cm="1">
        <f t="array" ref="H315">INDEX(LatestMeasureDefSheet!$AH$2:$AH$6759,MATCH(E315,LatestMeasureDefSheet!$C$2:$C$6759,0),)</f>
        <v>75</v>
      </c>
      <c r="I315" s="10" t="str" cm="1">
        <f t="array" ref="I315">INDEX(LatestMeasureDefSheet!$G$2:$G$6759,MATCH(E315,LatestMeasureDefSheet!$C$2:$C$6759,0),)</f>
        <v>Tons</v>
      </c>
      <c r="J315" s="11" cm="1">
        <f t="array" ref="J315">INDEX(LatestMeasureDefSheet!$H$2:$H$6759,MATCH(E315,LatestMeasureDefSheet!$C$2:$C$6759,0),)</f>
        <v>0</v>
      </c>
      <c r="K315" s="11" cm="1">
        <f t="array" ref="K315">INDEX(LatestMeasureDefSheet!$I$2:$I$6759,MATCH(E315,LatestMeasureDefSheet!$C$2:$C$6759,0),)</f>
        <v>0</v>
      </c>
      <c r="L315" s="11" cm="1">
        <f t="array" ref="L315">INDEX(LatestMeasureDefSheet!$L$2:$L$6759,MATCH(E315,LatestMeasureDefSheet!$C$2:$C$6759,0),)</f>
        <v>7.5765000000000002</v>
      </c>
      <c r="M315" s="11" cm="1">
        <f t="array" ref="M315">INDEX(LatestMeasureDefSheet!$AJ$2:$AJ$6759,MATCH(E315,LatestMeasureDefSheet!$C$2:$C$6759,0),)</f>
        <v>10</v>
      </c>
      <c r="N315" s="12" t="str" cm="1">
        <f t="array" ref="N315">IF(INDEX(LatestMeasureDefSheet!$Q$2:$Q$6759,MATCH(E315,LatestMeasureDefSheet!$C$2:$C$6759,0),)="",INDEX(LatestMeasureDefSheet!$G$2:$G$6759,MATCH(E315,LatestMeasureDefSheet!$C$2:$C$6759,0),),INDEX(LatestMeasureDefSheet!$Q$2:$Q$6759,MATCH(E315,LatestMeasureDefSheet!$C$2:$C$6759,0),))</f>
        <v>Tons</v>
      </c>
      <c r="O315" s="11" cm="1">
        <f t="array" ref="O315">INDEX(LatestMeasureDefSheet!$R$2:$R$6759,MATCH(E315,LatestMeasureDefSheet!$C$2:$C$6759,0),)</f>
        <v>0</v>
      </c>
      <c r="P315" s="11" cm="1">
        <f t="array" ref="P315">INDEX(LatestMeasureDefSheet!$S$2:$S$6759,MATCH(E315,LatestMeasureDefSheet!$C$2:$C$6759,0),)</f>
        <v>0</v>
      </c>
      <c r="Q315" s="11" cm="1">
        <f t="array" ref="Q315">INDEX(LatestMeasureDefSheet!$T$2:$T$6759,MATCH(E315,LatestMeasureDefSheet!$C$2:$C$6759,0),)</f>
        <v>0</v>
      </c>
      <c r="R315" s="11" cm="1">
        <f t="array" ref="R315">INDEX(LatestMeasureDefSheet!$U$2:$U$6759,MATCH(E315,LatestMeasureDefSheet!$C$2:$C$6759,0),)</f>
        <v>0</v>
      </c>
      <c r="S315" s="11" cm="1">
        <f t="array" ref="S315">INDEX(LatestMeasureDefSheet!$V$2:$V$6759,MATCH(E315,LatestMeasureDefSheet!$C$2:$C$6759,0),)</f>
        <v>0</v>
      </c>
      <c r="T315" s="11" t="str">
        <f t="shared" si="31"/>
        <v/>
      </c>
      <c r="U315" s="41"/>
      <c r="V315" s="41"/>
      <c r="W315" s="41"/>
      <c r="X315" s="38" t="str">
        <f t="shared" si="27"/>
        <v/>
      </c>
      <c r="Y315" s="38" t="str">
        <f t="shared" si="28"/>
        <v/>
      </c>
      <c r="Z315" s="38" t="str">
        <f t="shared" si="29"/>
        <v/>
      </c>
      <c r="AA315" s="13">
        <f t="shared" si="30"/>
        <v>0</v>
      </c>
      <c r="AB315" s="11"/>
    </row>
    <row r="316" spans="2:28" ht="15.75" x14ac:dyDescent="0.2">
      <c r="B316" s="7" t="s">
        <v>3</v>
      </c>
      <c r="C316" s="5" t="s">
        <v>912</v>
      </c>
      <c r="D316" s="5" t="s">
        <v>957</v>
      </c>
      <c r="E316" s="5" t="s">
        <v>964</v>
      </c>
      <c r="F316" s="16" t="s">
        <v>965</v>
      </c>
      <c r="G316" s="5" t="s">
        <v>966</v>
      </c>
      <c r="H316" s="9" cm="1">
        <f t="array" ref="H316">INDEX(LatestMeasureDefSheet!$AH$2:$AH$6759,MATCH(E316,LatestMeasureDefSheet!$C$2:$C$6759,0),)</f>
        <v>50</v>
      </c>
      <c r="I316" s="10" t="str" cm="1">
        <f t="array" ref="I316">INDEX(LatestMeasureDefSheet!$G$2:$G$6759,MATCH(E316,LatestMeasureDefSheet!$C$2:$C$6759,0),)</f>
        <v>Tons</v>
      </c>
      <c r="J316" s="11" cm="1">
        <f t="array" ref="J316">INDEX(LatestMeasureDefSheet!$H$2:$H$6759,MATCH(E316,LatestMeasureDefSheet!$C$2:$C$6759,0),)</f>
        <v>374.21539999999999</v>
      </c>
      <c r="K316" s="11" cm="1">
        <f t="array" ref="K316">INDEX(LatestMeasureDefSheet!$I$2:$I$6759,MATCH(E316,LatestMeasureDefSheet!$C$2:$C$6759,0),)</f>
        <v>5.3999999999999999E-2</v>
      </c>
      <c r="L316" s="11" cm="1">
        <f t="array" ref="L316">INDEX(LatestMeasureDefSheet!$L$2:$L$6759,MATCH(E316,LatestMeasureDefSheet!$C$2:$C$6759,0),)</f>
        <v>0</v>
      </c>
      <c r="M316" s="11" cm="1">
        <f t="array" ref="M316">INDEX(LatestMeasureDefSheet!$AJ$2:$AJ$6759,MATCH(E316,LatestMeasureDefSheet!$C$2:$C$6759,0),)</f>
        <v>10</v>
      </c>
      <c r="N316" s="12" t="str" cm="1">
        <f t="array" ref="N316">IF(INDEX(LatestMeasureDefSheet!$Q$2:$Q$6759,MATCH(E316,LatestMeasureDefSheet!$C$2:$C$6759,0),)="",INDEX(LatestMeasureDefSheet!$G$2:$G$6759,MATCH(E316,LatestMeasureDefSheet!$C$2:$C$6759,0),),INDEX(LatestMeasureDefSheet!$Q$2:$Q$6759,MATCH(E316,LatestMeasureDefSheet!$C$2:$C$6759,0),))</f>
        <v>Tons</v>
      </c>
      <c r="O316" s="11" cm="1">
        <f t="array" ref="O316">INDEX(LatestMeasureDefSheet!$R$2:$R$6759,MATCH(E316,LatestMeasureDefSheet!$C$2:$C$6759,0),)</f>
        <v>0</v>
      </c>
      <c r="P316" s="11" cm="1">
        <f t="array" ref="P316">INDEX(LatestMeasureDefSheet!$S$2:$S$6759,MATCH(E316,LatestMeasureDefSheet!$C$2:$C$6759,0),)</f>
        <v>0</v>
      </c>
      <c r="Q316" s="11" cm="1">
        <f t="array" ref="Q316">INDEX(LatestMeasureDefSheet!$T$2:$T$6759,MATCH(E316,LatestMeasureDefSheet!$C$2:$C$6759,0),)</f>
        <v>0</v>
      </c>
      <c r="R316" s="11" cm="1">
        <f t="array" ref="R316">INDEX(LatestMeasureDefSheet!$U$2:$U$6759,MATCH(E316,LatestMeasureDefSheet!$C$2:$C$6759,0),)</f>
        <v>0</v>
      </c>
      <c r="S316" s="11" cm="1">
        <f t="array" ref="S316">INDEX(LatestMeasureDefSheet!$V$2:$V$6759,MATCH(E316,LatestMeasureDefSheet!$C$2:$C$6759,0),)</f>
        <v>0</v>
      </c>
      <c r="T316" s="11" t="str">
        <f t="shared" si="31"/>
        <v/>
      </c>
      <c r="U316" s="41"/>
      <c r="V316" s="41"/>
      <c r="W316" s="41"/>
      <c r="X316" s="38" t="str">
        <f t="shared" si="27"/>
        <v/>
      </c>
      <c r="Y316" s="38" t="str">
        <f t="shared" si="28"/>
        <v/>
      </c>
      <c r="Z316" s="38" t="str">
        <f t="shared" si="29"/>
        <v/>
      </c>
      <c r="AA316" s="13">
        <f t="shared" si="30"/>
        <v>0</v>
      </c>
      <c r="AB316" s="11"/>
    </row>
    <row r="317" spans="2:28" ht="15.75" x14ac:dyDescent="0.2">
      <c r="B317" s="7" t="s">
        <v>3</v>
      </c>
      <c r="C317" s="5" t="s">
        <v>912</v>
      </c>
      <c r="D317" s="5" t="s">
        <v>967</v>
      </c>
      <c r="E317" s="5" t="s">
        <v>968</v>
      </c>
      <c r="F317" s="16" t="s">
        <v>969</v>
      </c>
      <c r="G317" s="5" t="s">
        <v>970</v>
      </c>
      <c r="H317" s="9" cm="1">
        <f t="array" ref="H317">INDEX(LatestMeasureDefSheet!$AH$2:$AH$6759,MATCH(E317,LatestMeasureDefSheet!$C$2:$C$6759,0),)</f>
        <v>80</v>
      </c>
      <c r="I317" s="10" t="str" cm="1">
        <f t="array" ref="I317">INDEX(LatestMeasureDefSheet!$G$2:$G$6759,MATCH(E317,LatestMeasureDefSheet!$C$2:$C$6759,0),)</f>
        <v>Units</v>
      </c>
      <c r="J317" s="11" cm="1">
        <f t="array" ref="J317">INDEX(LatestMeasureDefSheet!$H$2:$H$6759,MATCH(E317,LatestMeasureDefSheet!$C$2:$C$6759,0),)</f>
        <v>0</v>
      </c>
      <c r="K317" s="11" cm="1">
        <f t="array" ref="K317">INDEX(LatestMeasureDefSheet!$I$2:$I$6759,MATCH(E317,LatestMeasureDefSheet!$C$2:$C$6759,0),)</f>
        <v>0</v>
      </c>
      <c r="L317" s="11" cm="1">
        <f t="array" ref="L317">INDEX(LatestMeasureDefSheet!$L$2:$L$6759,MATCH(E317,LatestMeasureDefSheet!$C$2:$C$6759,0),)</f>
        <v>5.5518000000000001</v>
      </c>
      <c r="M317" s="11" cm="1">
        <f t="array" ref="M317">INDEX(LatestMeasureDefSheet!$AJ$2:$AJ$6759,MATCH(E317,LatestMeasureDefSheet!$C$2:$C$6759,0),)</f>
        <v>8</v>
      </c>
      <c r="N317" s="12" t="str" cm="1">
        <f t="array" ref="N317">IF(INDEX(LatestMeasureDefSheet!$Q$2:$Q$6759,MATCH(E317,LatestMeasureDefSheet!$C$2:$C$6759,0),)="",INDEX(LatestMeasureDefSheet!$G$2:$G$6759,MATCH(E317,LatestMeasureDefSheet!$C$2:$C$6759,0),),INDEX(LatestMeasureDefSheet!$Q$2:$Q$6759,MATCH(E317,LatestMeasureDefSheet!$C$2:$C$6759,0),))</f>
        <v>Units</v>
      </c>
      <c r="O317" s="11" cm="1">
        <f t="array" ref="O317">INDEX(LatestMeasureDefSheet!$R$2:$R$6759,MATCH(E317,LatestMeasureDefSheet!$C$2:$C$6759,0),)</f>
        <v>0</v>
      </c>
      <c r="P317" s="11" cm="1">
        <f t="array" ref="P317">INDEX(LatestMeasureDefSheet!$S$2:$S$6759,MATCH(E317,LatestMeasureDefSheet!$C$2:$C$6759,0),)</f>
        <v>0</v>
      </c>
      <c r="Q317" s="11" cm="1">
        <f t="array" ref="Q317">INDEX(LatestMeasureDefSheet!$T$2:$T$6759,MATCH(E317,LatestMeasureDefSheet!$C$2:$C$6759,0),)</f>
        <v>0</v>
      </c>
      <c r="R317" s="11" cm="1">
        <f t="array" ref="R317">INDEX(LatestMeasureDefSheet!$U$2:$U$6759,MATCH(E317,LatestMeasureDefSheet!$C$2:$C$6759,0),)</f>
        <v>0</v>
      </c>
      <c r="S317" s="11" cm="1">
        <f t="array" ref="S317">INDEX(LatestMeasureDefSheet!$V$2:$V$6759,MATCH(E317,LatestMeasureDefSheet!$C$2:$C$6759,0),)</f>
        <v>0</v>
      </c>
      <c r="T317" s="11" t="str">
        <f t="shared" si="31"/>
        <v/>
      </c>
      <c r="U317" s="41"/>
      <c r="V317" s="41"/>
      <c r="W317" s="41"/>
      <c r="X317" s="38" t="str">
        <f t="shared" si="27"/>
        <v/>
      </c>
      <c r="Y317" s="38" t="str">
        <f t="shared" si="28"/>
        <v/>
      </c>
      <c r="Z317" s="38" t="str">
        <f t="shared" si="29"/>
        <v/>
      </c>
      <c r="AA317" s="13">
        <f t="shared" si="30"/>
        <v>0</v>
      </c>
      <c r="AB317" s="11"/>
    </row>
    <row r="318" spans="2:28" ht="15.75" x14ac:dyDescent="0.2">
      <c r="B318" s="7" t="s">
        <v>3</v>
      </c>
      <c r="C318" s="5" t="s">
        <v>912</v>
      </c>
      <c r="D318" s="5" t="s">
        <v>967</v>
      </c>
      <c r="E318" s="5" t="s">
        <v>971</v>
      </c>
      <c r="F318" s="16" t="s">
        <v>972</v>
      </c>
      <c r="G318" s="5" t="s">
        <v>973</v>
      </c>
      <c r="H318" s="9" cm="1">
        <f t="array" ref="H318">INDEX(LatestMeasureDefSheet!$AH$2:$AH$6759,MATCH(E318,LatestMeasureDefSheet!$C$2:$C$6759,0),)</f>
        <v>80</v>
      </c>
      <c r="I318" s="10" t="str" cm="1">
        <f t="array" ref="I318">INDEX(LatestMeasureDefSheet!$G$2:$G$6759,MATCH(E318,LatestMeasureDefSheet!$C$2:$C$6759,0),)</f>
        <v>Units</v>
      </c>
      <c r="J318" s="11" cm="1">
        <f t="array" ref="J318">INDEX(LatestMeasureDefSheet!$H$2:$H$6759,MATCH(E318,LatestMeasureDefSheet!$C$2:$C$6759,0),)</f>
        <v>1026</v>
      </c>
      <c r="K318" s="11" cm="1">
        <f t="array" ref="K318">INDEX(LatestMeasureDefSheet!$I$2:$I$6759,MATCH(E318,LatestMeasureDefSheet!$C$2:$C$6759,0),)</f>
        <v>0.124</v>
      </c>
      <c r="L318" s="11" cm="1">
        <f t="array" ref="L318">INDEX(LatestMeasureDefSheet!$L$2:$L$6759,MATCH(E318,LatestMeasureDefSheet!$C$2:$C$6759,0),)</f>
        <v>0</v>
      </c>
      <c r="M318" s="11" cm="1">
        <f t="array" ref="M318">INDEX(LatestMeasureDefSheet!$AJ$2:$AJ$6759,MATCH(E318,LatestMeasureDefSheet!$C$2:$C$6759,0),)</f>
        <v>8</v>
      </c>
      <c r="N318" s="12" t="str" cm="1">
        <f t="array" ref="N318">IF(INDEX(LatestMeasureDefSheet!$Q$2:$Q$6759,MATCH(E318,LatestMeasureDefSheet!$C$2:$C$6759,0),)="",INDEX(LatestMeasureDefSheet!$G$2:$G$6759,MATCH(E318,LatestMeasureDefSheet!$C$2:$C$6759,0),),INDEX(LatestMeasureDefSheet!$Q$2:$Q$6759,MATCH(E318,LatestMeasureDefSheet!$C$2:$C$6759,0),))</f>
        <v>Units</v>
      </c>
      <c r="O318" s="11" cm="1">
        <f t="array" ref="O318">INDEX(LatestMeasureDefSheet!$R$2:$R$6759,MATCH(E318,LatestMeasureDefSheet!$C$2:$C$6759,0),)</f>
        <v>0</v>
      </c>
      <c r="P318" s="11" cm="1">
        <f t="array" ref="P318">INDEX(LatestMeasureDefSheet!$S$2:$S$6759,MATCH(E318,LatestMeasureDefSheet!$C$2:$C$6759,0),)</f>
        <v>0</v>
      </c>
      <c r="Q318" s="11" cm="1">
        <f t="array" ref="Q318">INDEX(LatestMeasureDefSheet!$T$2:$T$6759,MATCH(E318,LatestMeasureDefSheet!$C$2:$C$6759,0),)</f>
        <v>0</v>
      </c>
      <c r="R318" s="11" cm="1">
        <f t="array" ref="R318">INDEX(LatestMeasureDefSheet!$U$2:$U$6759,MATCH(E318,LatestMeasureDefSheet!$C$2:$C$6759,0),)</f>
        <v>0</v>
      </c>
      <c r="S318" s="11" cm="1">
        <f t="array" ref="S318">INDEX(LatestMeasureDefSheet!$V$2:$V$6759,MATCH(E318,LatestMeasureDefSheet!$C$2:$C$6759,0),)</f>
        <v>0</v>
      </c>
      <c r="T318" s="11" t="str">
        <f t="shared" si="31"/>
        <v/>
      </c>
      <c r="U318" s="41"/>
      <c r="V318" s="41"/>
      <c r="W318" s="41"/>
      <c r="X318" s="38" t="str">
        <f t="shared" si="27"/>
        <v/>
      </c>
      <c r="Y318" s="38" t="str">
        <f t="shared" si="28"/>
        <v/>
      </c>
      <c r="Z318" s="38" t="str">
        <f t="shared" si="29"/>
        <v/>
      </c>
      <c r="AA318" s="13">
        <f t="shared" si="30"/>
        <v>0</v>
      </c>
      <c r="AB318" s="11"/>
    </row>
    <row r="319" spans="2:28" ht="15.75" x14ac:dyDescent="0.2">
      <c r="B319" s="7" t="s">
        <v>3</v>
      </c>
      <c r="C319" s="5" t="s">
        <v>912</v>
      </c>
      <c r="D319" s="5" t="s">
        <v>967</v>
      </c>
      <c r="E319" s="5" t="s">
        <v>974</v>
      </c>
      <c r="F319" s="16" t="s">
        <v>975</v>
      </c>
      <c r="G319" s="5" t="s">
        <v>976</v>
      </c>
      <c r="H319" s="9" cm="1">
        <f t="array" ref="H319">INDEX(LatestMeasureDefSheet!$AH$2:$AH$6759,MATCH(E319,LatestMeasureDefSheet!$C$2:$C$6759,0),)</f>
        <v>48</v>
      </c>
      <c r="I319" s="10" t="str" cm="1">
        <f t="array" ref="I319">INDEX(LatestMeasureDefSheet!$G$2:$G$6759,MATCH(E319,LatestMeasureDefSheet!$C$2:$C$6759,0),)</f>
        <v>Units</v>
      </c>
      <c r="J319" s="11" cm="1">
        <f t="array" ref="J319">INDEX(LatestMeasureDefSheet!$H$2:$H$6759,MATCH(E319,LatestMeasureDefSheet!$C$2:$C$6759,0),)</f>
        <v>0</v>
      </c>
      <c r="K319" s="11" cm="1">
        <f t="array" ref="K319">INDEX(LatestMeasureDefSheet!$I$2:$I$6759,MATCH(E319,LatestMeasureDefSheet!$C$2:$C$6759,0),)</f>
        <v>0</v>
      </c>
      <c r="L319" s="11" cm="1">
        <f t="array" ref="L319">INDEX(LatestMeasureDefSheet!$L$2:$L$6759,MATCH(E319,LatestMeasureDefSheet!$C$2:$C$6759,0),)</f>
        <v>0</v>
      </c>
      <c r="M319" s="11" cm="1">
        <f t="array" ref="M319">INDEX(LatestMeasureDefSheet!$AJ$2:$AJ$6759,MATCH(E319,LatestMeasureDefSheet!$C$2:$C$6759,0),)</f>
        <v>11</v>
      </c>
      <c r="N319" s="12" t="str" cm="1">
        <f t="array" ref="N319">IF(INDEX(LatestMeasureDefSheet!$Q$2:$Q$6759,MATCH(E319,LatestMeasureDefSheet!$C$2:$C$6759,0),)="",INDEX(LatestMeasureDefSheet!$G$2:$G$6759,MATCH(E319,LatestMeasureDefSheet!$C$2:$C$6759,0),),INDEX(LatestMeasureDefSheet!$Q$2:$Q$6759,MATCH(E319,LatestMeasureDefSheet!$C$2:$C$6759,0),))</f>
        <v>Square Feet</v>
      </c>
      <c r="O319" s="11" cm="1">
        <f t="array" ref="O319">INDEX(LatestMeasureDefSheet!$R$2:$R$6759,MATCH(E319,LatestMeasureDefSheet!$C$2:$C$6759,0),)</f>
        <v>0</v>
      </c>
      <c r="P319" s="11" cm="1">
        <f t="array" ref="P319">INDEX(LatestMeasureDefSheet!$S$2:$S$6759,MATCH(E319,LatestMeasureDefSheet!$C$2:$C$6759,0),)</f>
        <v>1</v>
      </c>
      <c r="Q319" s="11" cm="1">
        <f t="array" ref="Q319">INDEX(LatestMeasureDefSheet!$T$2:$T$6759,MATCH(E319,LatestMeasureDefSheet!$C$2:$C$6759,0),)</f>
        <v>0.22969999999999999</v>
      </c>
      <c r="R319" s="11" cm="1">
        <f t="array" ref="R319">INDEX(LatestMeasureDefSheet!$U$2:$U$6759,MATCH(E319,LatestMeasureDefSheet!$C$2:$C$6759,0),)</f>
        <v>0</v>
      </c>
      <c r="S319" s="11" cm="1">
        <f t="array" ref="S319">INDEX(LatestMeasureDefSheet!$V$2:$V$6759,MATCH(E319,LatestMeasureDefSheet!$C$2:$C$6759,0),)</f>
        <v>3.7000000000000002E-3</v>
      </c>
      <c r="T319" s="11" t="str">
        <f t="shared" si="31"/>
        <v>Performance Measure</v>
      </c>
      <c r="U319" s="41"/>
      <c r="V319" s="41"/>
      <c r="W319" s="41"/>
      <c r="X319" s="38" t="str">
        <f t="shared" si="27"/>
        <v/>
      </c>
      <c r="Y319" s="38" t="str">
        <f t="shared" si="28"/>
        <v/>
      </c>
      <c r="Z319" s="38" t="str">
        <f t="shared" si="29"/>
        <v/>
      </c>
      <c r="AA319" s="13">
        <f t="shared" si="30"/>
        <v>0</v>
      </c>
      <c r="AB319" s="11"/>
    </row>
    <row r="320" spans="2:28" ht="15.75" x14ac:dyDescent="0.2">
      <c r="B320" s="7" t="s">
        <v>3</v>
      </c>
      <c r="C320" s="5" t="s">
        <v>912</v>
      </c>
      <c r="D320" s="5" t="s">
        <v>967</v>
      </c>
      <c r="E320" s="5" t="s">
        <v>977</v>
      </c>
      <c r="F320" s="16" t="s">
        <v>978</v>
      </c>
      <c r="G320" s="5" t="s">
        <v>979</v>
      </c>
      <c r="H320" s="9" cm="1">
        <f t="array" ref="H320">INDEX(LatestMeasureDefSheet!$AH$2:$AH$6759,MATCH(E320,LatestMeasureDefSheet!$C$2:$C$6759,0),)</f>
        <v>40</v>
      </c>
      <c r="I320" s="10" t="str" cm="1">
        <f t="array" ref="I320">INDEX(LatestMeasureDefSheet!$G$2:$G$6759,MATCH(E320,LatestMeasureDefSheet!$C$2:$C$6759,0),)</f>
        <v>Units</v>
      </c>
      <c r="J320" s="11" cm="1">
        <f t="array" ref="J320">INDEX(LatestMeasureDefSheet!$H$2:$H$6759,MATCH(E320,LatestMeasureDefSheet!$C$2:$C$6759,0),)</f>
        <v>0</v>
      </c>
      <c r="K320" s="11" cm="1">
        <f t="array" ref="K320">INDEX(LatestMeasureDefSheet!$I$2:$I$6759,MATCH(E320,LatestMeasureDefSheet!$C$2:$C$6759,0),)</f>
        <v>0</v>
      </c>
      <c r="L320" s="11" cm="1">
        <f t="array" ref="L320">INDEX(LatestMeasureDefSheet!$L$2:$L$6759,MATCH(E320,LatestMeasureDefSheet!$C$2:$C$6759,0),)</f>
        <v>0</v>
      </c>
      <c r="M320" s="11" cm="1">
        <f t="array" ref="M320">INDEX(LatestMeasureDefSheet!$AJ$2:$AJ$6759,MATCH(E320,LatestMeasureDefSheet!$C$2:$C$6759,0),)</f>
        <v>11</v>
      </c>
      <c r="N320" s="12" t="str" cm="1">
        <f t="array" ref="N320">IF(INDEX(LatestMeasureDefSheet!$Q$2:$Q$6759,MATCH(E320,LatestMeasureDefSheet!$C$2:$C$6759,0),)="",INDEX(LatestMeasureDefSheet!$G$2:$G$6759,MATCH(E320,LatestMeasureDefSheet!$C$2:$C$6759,0),),INDEX(LatestMeasureDefSheet!$Q$2:$Q$6759,MATCH(E320,LatestMeasureDefSheet!$C$2:$C$6759,0),))</f>
        <v>Square Feet</v>
      </c>
      <c r="O320" s="11" cm="1">
        <f t="array" ref="O320">INDEX(LatestMeasureDefSheet!$R$2:$R$6759,MATCH(E320,LatestMeasureDefSheet!$C$2:$C$6759,0),)</f>
        <v>0</v>
      </c>
      <c r="P320" s="11" cm="1">
        <f t="array" ref="P320">INDEX(LatestMeasureDefSheet!$S$2:$S$6759,MATCH(E320,LatestMeasureDefSheet!$C$2:$C$6759,0),)</f>
        <v>1</v>
      </c>
      <c r="Q320" s="11" cm="1">
        <f t="array" ref="Q320">INDEX(LatestMeasureDefSheet!$T$2:$T$6759,MATCH(E320,LatestMeasureDefSheet!$C$2:$C$6759,0),)</f>
        <v>0</v>
      </c>
      <c r="R320" s="11" cm="1">
        <f t="array" ref="R320">INDEX(LatestMeasureDefSheet!$U$2:$U$6759,MATCH(E320,LatestMeasureDefSheet!$C$2:$C$6759,0),)</f>
        <v>0</v>
      </c>
      <c r="S320" s="11" cm="1">
        <f t="array" ref="S320">INDEX(LatestMeasureDefSheet!$V$2:$V$6759,MATCH(E320,LatestMeasureDefSheet!$C$2:$C$6759,0),)</f>
        <v>3.3999999999999998E-3</v>
      </c>
      <c r="T320" s="11" t="str">
        <f t="shared" si="31"/>
        <v>Performance Measure</v>
      </c>
      <c r="U320" s="41"/>
      <c r="V320" s="41"/>
      <c r="W320" s="41"/>
      <c r="X320" s="38" t="str">
        <f t="shared" si="27"/>
        <v/>
      </c>
      <c r="Y320" s="38" t="str">
        <f t="shared" si="28"/>
        <v/>
      </c>
      <c r="Z320" s="38" t="str">
        <f t="shared" si="29"/>
        <v/>
      </c>
      <c r="AA320" s="13">
        <f t="shared" si="30"/>
        <v>0</v>
      </c>
      <c r="AB320" s="11"/>
    </row>
    <row r="321" spans="1:28" ht="15.75" x14ac:dyDescent="0.2">
      <c r="B321" s="7" t="s">
        <v>3</v>
      </c>
      <c r="C321" s="5" t="s">
        <v>912</v>
      </c>
      <c r="D321" s="5" t="s">
        <v>967</v>
      </c>
      <c r="E321" s="5" t="s">
        <v>980</v>
      </c>
      <c r="F321" s="16" t="s">
        <v>981</v>
      </c>
      <c r="G321" s="5" t="s">
        <v>982</v>
      </c>
      <c r="H321" s="9" cm="1">
        <f t="array" ref="H321">INDEX(LatestMeasureDefSheet!$AH$2:$AH$6759,MATCH(E321,LatestMeasureDefSheet!$C$2:$C$6759,0),)</f>
        <v>8</v>
      </c>
      <c r="I321" s="10" t="str" cm="1">
        <f t="array" ref="I321">INDEX(LatestMeasureDefSheet!$G$2:$G$6759,MATCH(E321,LatestMeasureDefSheet!$C$2:$C$6759,0),)</f>
        <v>Units</v>
      </c>
      <c r="J321" s="11" cm="1">
        <f t="array" ref="J321">INDEX(LatestMeasureDefSheet!$H$2:$H$6759,MATCH(E321,LatestMeasureDefSheet!$C$2:$C$6759,0),)</f>
        <v>0</v>
      </c>
      <c r="K321" s="11" cm="1">
        <f t="array" ref="K321">INDEX(LatestMeasureDefSheet!$I$2:$I$6759,MATCH(E321,LatestMeasureDefSheet!$C$2:$C$6759,0),)</f>
        <v>0</v>
      </c>
      <c r="L321" s="11" cm="1">
        <f t="array" ref="L321">INDEX(LatestMeasureDefSheet!$L$2:$L$6759,MATCH(E321,LatestMeasureDefSheet!$C$2:$C$6759,0),)</f>
        <v>0</v>
      </c>
      <c r="M321" s="11" cm="1">
        <f t="array" ref="M321">INDEX(LatestMeasureDefSheet!$AJ$2:$AJ$6759,MATCH(E321,LatestMeasureDefSheet!$C$2:$C$6759,0),)</f>
        <v>11</v>
      </c>
      <c r="N321" s="12" t="str" cm="1">
        <f t="array" ref="N321">IF(INDEX(LatestMeasureDefSheet!$Q$2:$Q$6759,MATCH(E321,LatestMeasureDefSheet!$C$2:$C$6759,0),)="",INDEX(LatestMeasureDefSheet!$G$2:$G$6759,MATCH(E321,LatestMeasureDefSheet!$C$2:$C$6759,0),),INDEX(LatestMeasureDefSheet!$Q$2:$Q$6759,MATCH(E321,LatestMeasureDefSheet!$C$2:$C$6759,0),))</f>
        <v>Square Feet</v>
      </c>
      <c r="O321" s="11" cm="1">
        <f t="array" ref="O321">INDEX(LatestMeasureDefSheet!$R$2:$R$6759,MATCH(E321,LatestMeasureDefSheet!$C$2:$C$6759,0),)</f>
        <v>0</v>
      </c>
      <c r="P321" s="11" cm="1">
        <f t="array" ref="P321">INDEX(LatestMeasureDefSheet!$S$2:$S$6759,MATCH(E321,LatestMeasureDefSheet!$C$2:$C$6759,0),)</f>
        <v>1</v>
      </c>
      <c r="Q321" s="11" cm="1">
        <f t="array" ref="Q321">INDEX(LatestMeasureDefSheet!$T$2:$T$6759,MATCH(E321,LatestMeasureDefSheet!$C$2:$C$6759,0),)</f>
        <v>0.16969999999999999</v>
      </c>
      <c r="R321" s="11" cm="1">
        <f t="array" ref="R321">INDEX(LatestMeasureDefSheet!$U$2:$U$6759,MATCH(E321,LatestMeasureDefSheet!$C$2:$C$6759,0),)</f>
        <v>0</v>
      </c>
      <c r="S321" s="11" cm="1">
        <f t="array" ref="S321">INDEX(LatestMeasureDefSheet!$V$2:$V$6759,MATCH(E321,LatestMeasureDefSheet!$C$2:$C$6759,0),)</f>
        <v>0</v>
      </c>
      <c r="T321" s="11" t="str">
        <f t="shared" si="31"/>
        <v>Performance Measure</v>
      </c>
      <c r="U321" s="41"/>
      <c r="V321" s="41"/>
      <c r="W321" s="41"/>
      <c r="X321" s="38" t="str">
        <f t="shared" si="27"/>
        <v/>
      </c>
      <c r="Y321" s="38" t="str">
        <f t="shared" si="28"/>
        <v/>
      </c>
      <c r="Z321" s="38" t="str">
        <f t="shared" si="29"/>
        <v/>
      </c>
      <c r="AA321" s="13">
        <f t="shared" si="30"/>
        <v>0</v>
      </c>
      <c r="AB321" s="11"/>
    </row>
    <row r="322" spans="1:28" ht="15.75" x14ac:dyDescent="0.2">
      <c r="B322" s="7" t="s">
        <v>3</v>
      </c>
      <c r="C322" s="5" t="s">
        <v>912</v>
      </c>
      <c r="D322" s="5" t="s">
        <v>967</v>
      </c>
      <c r="E322" s="5" t="s">
        <v>983</v>
      </c>
      <c r="F322" s="16" t="s">
        <v>984</v>
      </c>
      <c r="G322" s="5" t="s">
        <v>985</v>
      </c>
      <c r="H322" s="9" cm="1">
        <f t="array" ref="H322">INDEX(LatestMeasureDefSheet!$AH$2:$AH$6759,MATCH(E322,LatestMeasureDefSheet!$C$2:$C$6759,0),)</f>
        <v>0.04</v>
      </c>
      <c r="I322" s="10" t="str" cm="1">
        <f t="array" ref="I322">INDEX(LatestMeasureDefSheet!$G$2:$G$6759,MATCH(E322,LatestMeasureDefSheet!$C$2:$C$6759,0),)</f>
        <v>Square Feet</v>
      </c>
      <c r="J322" s="11" cm="1">
        <f t="array" ref="J322">INDEX(LatestMeasureDefSheet!$H$2:$H$6759,MATCH(E322,LatestMeasureDefSheet!$C$2:$C$6759,0),)</f>
        <v>0.30270000000000002</v>
      </c>
      <c r="K322" s="11" cm="1">
        <f t="array" ref="K322">INDEX(LatestMeasureDefSheet!$I$2:$I$6759,MATCH(E322,LatestMeasureDefSheet!$C$2:$C$6759,0),)</f>
        <v>1E-4</v>
      </c>
      <c r="L322" s="11" cm="1">
        <f t="array" ref="L322">INDEX(LatestMeasureDefSheet!$L$2:$L$6759,MATCH(E322,LatestMeasureDefSheet!$C$2:$C$6759,0),)</f>
        <v>5.0000000000000001E-3</v>
      </c>
      <c r="M322" s="11" cm="1">
        <f t="array" ref="M322">INDEX(LatestMeasureDefSheet!$AJ$2:$AJ$6759,MATCH(E322,LatestMeasureDefSheet!$C$2:$C$6759,0),)</f>
        <v>15</v>
      </c>
      <c r="N322" s="12" t="str" cm="1">
        <f t="array" ref="N322">IF(INDEX(LatestMeasureDefSheet!$Q$2:$Q$6759,MATCH(E322,LatestMeasureDefSheet!$C$2:$C$6759,0),)="",INDEX(LatestMeasureDefSheet!$G$2:$G$6759,MATCH(E322,LatestMeasureDefSheet!$C$2:$C$6759,0),),INDEX(LatestMeasureDefSheet!$Q$2:$Q$6759,MATCH(E322,LatestMeasureDefSheet!$C$2:$C$6759,0),))</f>
        <v>Square Feet</v>
      </c>
      <c r="O322" s="11" cm="1">
        <f t="array" ref="O322">INDEX(LatestMeasureDefSheet!$R$2:$R$6759,MATCH(E322,LatestMeasureDefSheet!$C$2:$C$6759,0),)</f>
        <v>0</v>
      </c>
      <c r="P322" s="11" cm="1">
        <f t="array" ref="P322">INDEX(LatestMeasureDefSheet!$S$2:$S$6759,MATCH(E322,LatestMeasureDefSheet!$C$2:$C$6759,0),)</f>
        <v>0</v>
      </c>
      <c r="Q322" s="11" cm="1">
        <f t="array" ref="Q322">INDEX(LatestMeasureDefSheet!$T$2:$T$6759,MATCH(E322,LatestMeasureDefSheet!$C$2:$C$6759,0),)</f>
        <v>0</v>
      </c>
      <c r="R322" s="11" cm="1">
        <f t="array" ref="R322">INDEX(LatestMeasureDefSheet!$U$2:$U$6759,MATCH(E322,LatestMeasureDefSheet!$C$2:$C$6759,0),)</f>
        <v>0</v>
      </c>
      <c r="S322" s="11" cm="1">
        <f t="array" ref="S322">INDEX(LatestMeasureDefSheet!$V$2:$V$6759,MATCH(E322,LatestMeasureDefSheet!$C$2:$C$6759,0),)</f>
        <v>0</v>
      </c>
      <c r="T322" s="11" t="str">
        <f t="shared" si="31"/>
        <v/>
      </c>
      <c r="U322" s="41"/>
      <c r="V322" s="41"/>
      <c r="W322" s="41"/>
      <c r="X322" s="38" t="str">
        <f t="shared" si="27"/>
        <v/>
      </c>
      <c r="Y322" s="38" t="str">
        <f t="shared" si="28"/>
        <v/>
      </c>
      <c r="Z322" s="38" t="str">
        <f t="shared" si="29"/>
        <v/>
      </c>
      <c r="AA322" s="13">
        <f t="shared" si="30"/>
        <v>0</v>
      </c>
      <c r="AB322" s="11"/>
    </row>
    <row r="323" spans="1:28" ht="15.75" x14ac:dyDescent="0.2">
      <c r="B323" s="7" t="s">
        <v>3</v>
      </c>
      <c r="C323" s="5" t="s">
        <v>912</v>
      </c>
      <c r="D323" s="5" t="s">
        <v>967</v>
      </c>
      <c r="E323" s="5" t="s">
        <v>986</v>
      </c>
      <c r="F323" s="16" t="s">
        <v>987</v>
      </c>
      <c r="G323" s="5" t="s">
        <v>988</v>
      </c>
      <c r="H323" s="9" cm="1">
        <f t="array" ref="H323">INDEX(LatestMeasureDefSheet!$AH$2:$AH$6759,MATCH(E323,LatestMeasureDefSheet!$C$2:$C$6759,0),)</f>
        <v>0.02</v>
      </c>
      <c r="I323" s="10" t="str" cm="1">
        <f t="array" ref="I323">INDEX(LatestMeasureDefSheet!$G$2:$G$6759,MATCH(E323,LatestMeasureDefSheet!$C$2:$C$6759,0),)</f>
        <v>Square Feet</v>
      </c>
      <c r="J323" s="11" cm="1">
        <f t="array" ref="J323">INDEX(LatestMeasureDefSheet!$H$2:$H$6759,MATCH(E323,LatestMeasureDefSheet!$C$2:$C$6759,0),)</f>
        <v>0</v>
      </c>
      <c r="K323" s="11" cm="1">
        <f t="array" ref="K323">INDEX(LatestMeasureDefSheet!$I$2:$I$6759,MATCH(E323,LatestMeasureDefSheet!$C$2:$C$6759,0),)</f>
        <v>0</v>
      </c>
      <c r="L323" s="11" cm="1">
        <f t="array" ref="L323">INDEX(LatestMeasureDefSheet!$L$2:$L$6759,MATCH(E323,LatestMeasureDefSheet!$C$2:$C$6759,0),)</f>
        <v>5.0000000000000001E-3</v>
      </c>
      <c r="M323" s="11" cm="1">
        <f t="array" ref="M323">INDEX(LatestMeasureDefSheet!$AJ$2:$AJ$6759,MATCH(E323,LatestMeasureDefSheet!$C$2:$C$6759,0),)</f>
        <v>15</v>
      </c>
      <c r="N323" s="12" t="str" cm="1">
        <f t="array" ref="N323">IF(INDEX(LatestMeasureDefSheet!$Q$2:$Q$6759,MATCH(E323,LatestMeasureDefSheet!$C$2:$C$6759,0),)="",INDEX(LatestMeasureDefSheet!$G$2:$G$6759,MATCH(E323,LatestMeasureDefSheet!$C$2:$C$6759,0),),INDEX(LatestMeasureDefSheet!$Q$2:$Q$6759,MATCH(E323,LatestMeasureDefSheet!$C$2:$C$6759,0),))</f>
        <v>Square Feet</v>
      </c>
      <c r="O323" s="11" cm="1">
        <f t="array" ref="O323">INDEX(LatestMeasureDefSheet!$R$2:$R$6759,MATCH(E323,LatestMeasureDefSheet!$C$2:$C$6759,0),)</f>
        <v>0</v>
      </c>
      <c r="P323" s="11" cm="1">
        <f t="array" ref="P323">INDEX(LatestMeasureDefSheet!$S$2:$S$6759,MATCH(E323,LatestMeasureDefSheet!$C$2:$C$6759,0),)</f>
        <v>0</v>
      </c>
      <c r="Q323" s="11" cm="1">
        <f t="array" ref="Q323">INDEX(LatestMeasureDefSheet!$T$2:$T$6759,MATCH(E323,LatestMeasureDefSheet!$C$2:$C$6759,0),)</f>
        <v>0</v>
      </c>
      <c r="R323" s="11" cm="1">
        <f t="array" ref="R323">INDEX(LatestMeasureDefSheet!$U$2:$U$6759,MATCH(E323,LatestMeasureDefSheet!$C$2:$C$6759,0),)</f>
        <v>0</v>
      </c>
      <c r="S323" s="11" cm="1">
        <f t="array" ref="S323">INDEX(LatestMeasureDefSheet!$V$2:$V$6759,MATCH(E323,LatestMeasureDefSheet!$C$2:$C$6759,0),)</f>
        <v>0</v>
      </c>
      <c r="T323" s="11" t="str">
        <f t="shared" si="31"/>
        <v/>
      </c>
      <c r="U323" s="41"/>
      <c r="V323" s="41"/>
      <c r="W323" s="41"/>
      <c r="X323" s="38" t="str">
        <f t="shared" si="27"/>
        <v/>
      </c>
      <c r="Y323" s="38" t="str">
        <f t="shared" si="28"/>
        <v/>
      </c>
      <c r="Z323" s="38" t="str">
        <f t="shared" si="29"/>
        <v/>
      </c>
      <c r="AA323" s="13">
        <f t="shared" si="30"/>
        <v>0</v>
      </c>
      <c r="AB323" s="11"/>
    </row>
    <row r="324" spans="1:28" ht="15.75" x14ac:dyDescent="0.2">
      <c r="B324" s="7" t="s">
        <v>3</v>
      </c>
      <c r="C324" s="5" t="s">
        <v>912</v>
      </c>
      <c r="D324" s="5" t="s">
        <v>967</v>
      </c>
      <c r="E324" s="5" t="s">
        <v>989</v>
      </c>
      <c r="F324" s="16" t="s">
        <v>990</v>
      </c>
      <c r="G324" s="5" t="s">
        <v>991</v>
      </c>
      <c r="H324" s="9" cm="1">
        <f t="array" ref="H324">INDEX(LatestMeasureDefSheet!$AH$2:$AH$6759,MATCH(E324,LatestMeasureDefSheet!$C$2:$C$6759,0),)</f>
        <v>0.02</v>
      </c>
      <c r="I324" s="10" t="str" cm="1">
        <f t="array" ref="I324">INDEX(LatestMeasureDefSheet!$G$2:$G$6759,MATCH(E324,LatestMeasureDefSheet!$C$2:$C$6759,0),)</f>
        <v>Square Feet</v>
      </c>
      <c r="J324" s="11" cm="1">
        <f t="array" ref="J324">INDEX(LatestMeasureDefSheet!$H$2:$H$6759,MATCH(E324,LatestMeasureDefSheet!$C$2:$C$6759,0),)</f>
        <v>0.30270000000000002</v>
      </c>
      <c r="K324" s="11" cm="1">
        <f t="array" ref="K324">INDEX(LatestMeasureDefSheet!$I$2:$I$6759,MATCH(E324,LatestMeasureDefSheet!$C$2:$C$6759,0),)</f>
        <v>1E-4</v>
      </c>
      <c r="L324" s="11" cm="1">
        <f t="array" ref="L324">INDEX(LatestMeasureDefSheet!$L$2:$L$6759,MATCH(E324,LatestMeasureDefSheet!$C$2:$C$6759,0),)</f>
        <v>0</v>
      </c>
      <c r="M324" s="11" cm="1">
        <f t="array" ref="M324">INDEX(LatestMeasureDefSheet!$AJ$2:$AJ$6759,MATCH(E324,LatestMeasureDefSheet!$C$2:$C$6759,0),)</f>
        <v>15</v>
      </c>
      <c r="N324" s="12" t="str" cm="1">
        <f t="array" ref="N324">IF(INDEX(LatestMeasureDefSheet!$Q$2:$Q$6759,MATCH(E324,LatestMeasureDefSheet!$C$2:$C$6759,0),)="",INDEX(LatestMeasureDefSheet!$G$2:$G$6759,MATCH(E324,LatestMeasureDefSheet!$C$2:$C$6759,0),),INDEX(LatestMeasureDefSheet!$Q$2:$Q$6759,MATCH(E324,LatestMeasureDefSheet!$C$2:$C$6759,0),))</f>
        <v>Square Feet</v>
      </c>
      <c r="O324" s="11" cm="1">
        <f t="array" ref="O324">INDEX(LatestMeasureDefSheet!$R$2:$R$6759,MATCH(E324,LatestMeasureDefSheet!$C$2:$C$6759,0),)</f>
        <v>0</v>
      </c>
      <c r="P324" s="11" cm="1">
        <f t="array" ref="P324">INDEX(LatestMeasureDefSheet!$S$2:$S$6759,MATCH(E324,LatestMeasureDefSheet!$C$2:$C$6759,0),)</f>
        <v>0</v>
      </c>
      <c r="Q324" s="11" cm="1">
        <f t="array" ref="Q324">INDEX(LatestMeasureDefSheet!$T$2:$T$6759,MATCH(E324,LatestMeasureDefSheet!$C$2:$C$6759,0),)</f>
        <v>0</v>
      </c>
      <c r="R324" s="11" cm="1">
        <f t="array" ref="R324">INDEX(LatestMeasureDefSheet!$U$2:$U$6759,MATCH(E324,LatestMeasureDefSheet!$C$2:$C$6759,0),)</f>
        <v>0</v>
      </c>
      <c r="S324" s="11" cm="1">
        <f t="array" ref="S324">INDEX(LatestMeasureDefSheet!$V$2:$V$6759,MATCH(E324,LatestMeasureDefSheet!$C$2:$C$6759,0),)</f>
        <v>0</v>
      </c>
      <c r="T324" s="11" t="str">
        <f t="shared" si="31"/>
        <v/>
      </c>
      <c r="U324" s="41"/>
      <c r="V324" s="41"/>
      <c r="W324" s="41"/>
      <c r="X324" s="38" t="str">
        <f t="shared" si="27"/>
        <v/>
      </c>
      <c r="Y324" s="38" t="str">
        <f t="shared" si="28"/>
        <v/>
      </c>
      <c r="Z324" s="38" t="str">
        <f t="shared" si="29"/>
        <v/>
      </c>
      <c r="AA324" s="13">
        <f t="shared" si="30"/>
        <v>0</v>
      </c>
      <c r="AB324" s="11"/>
    </row>
    <row r="325" spans="1:28" ht="15.75" x14ac:dyDescent="0.2">
      <c r="B325" s="7" t="s">
        <v>3</v>
      </c>
      <c r="C325" s="4" t="s">
        <v>912</v>
      </c>
      <c r="D325" t="s">
        <v>992</v>
      </c>
      <c r="E325" s="5" t="s">
        <v>993</v>
      </c>
      <c r="F325" s="16" t="s">
        <v>994</v>
      </c>
      <c r="G325" s="5" t="s">
        <v>995</v>
      </c>
      <c r="H325" s="9" cm="1">
        <f t="array" ref="H325">INDEX(LatestMeasureDefSheet!$AH$2:$AH$6759,MATCH(E325,LatestMeasureDefSheet!$C$2:$C$6759,0),)</f>
        <v>0.1</v>
      </c>
      <c r="I325" s="10" t="str" cm="1">
        <f t="array" ref="I325">INDEX(LatestMeasureDefSheet!$G$2:$G$6759,MATCH(E325,LatestMeasureDefSheet!$C$2:$C$6759,0),)</f>
        <v>Square Feet</v>
      </c>
      <c r="J325" s="11" cm="1">
        <f t="array" ref="J325">INDEX(LatestMeasureDefSheet!$H$2:$H$6759,MATCH(E325,LatestMeasureDefSheet!$C$2:$C$6759,0),)</f>
        <v>0</v>
      </c>
      <c r="K325" s="11" cm="1">
        <f t="array" ref="K325">INDEX(LatestMeasureDefSheet!$I$2:$I$6759,MATCH(E325,LatestMeasureDefSheet!$C$2:$C$6759,0),)</f>
        <v>0</v>
      </c>
      <c r="L325" s="11" cm="1">
        <f t="array" ref="L325">INDEX(LatestMeasureDefSheet!$L$2:$L$6759,MATCH(E325,LatestMeasureDefSheet!$C$2:$C$6759,0),)</f>
        <v>7.7999999999999996E-3</v>
      </c>
      <c r="M325" s="11" cm="1">
        <f t="array" ref="M325">INDEX(LatestMeasureDefSheet!$AJ$2:$AJ$6759,MATCH(E325,LatestMeasureDefSheet!$C$2:$C$6759,0),)</f>
        <v>15</v>
      </c>
      <c r="N325" s="12" t="str" cm="1">
        <f t="array" ref="N325">IF(INDEX(LatestMeasureDefSheet!$Q$2:$Q$6759,MATCH(E325,LatestMeasureDefSheet!$C$2:$C$6759,0),)="",INDEX(LatestMeasureDefSheet!$G$2:$G$6759,MATCH(E325,LatestMeasureDefSheet!$C$2:$C$6759,0),),INDEX(LatestMeasureDefSheet!$Q$2:$Q$6759,MATCH(E325,LatestMeasureDefSheet!$C$2:$C$6759,0),))</f>
        <v>Square Feet</v>
      </c>
      <c r="O325" s="11" cm="1">
        <f t="array" ref="O325">INDEX(LatestMeasureDefSheet!$R$2:$R$6759,MATCH(E325,LatestMeasureDefSheet!$C$2:$C$6759,0),)</f>
        <v>0</v>
      </c>
      <c r="P325" s="11" cm="1">
        <f t="array" ref="P325">INDEX(LatestMeasureDefSheet!$S$2:$S$6759,MATCH(E325,LatestMeasureDefSheet!$C$2:$C$6759,0),)</f>
        <v>0</v>
      </c>
      <c r="Q325" s="11" cm="1">
        <f t="array" ref="Q325">INDEX(LatestMeasureDefSheet!$T$2:$T$6759,MATCH(E325,LatestMeasureDefSheet!$C$2:$C$6759,0),)</f>
        <v>0</v>
      </c>
      <c r="R325" s="11" cm="1">
        <f t="array" ref="R325">INDEX(LatestMeasureDefSheet!$U$2:$U$6759,MATCH(E325,LatestMeasureDefSheet!$C$2:$C$6759,0),)</f>
        <v>0</v>
      </c>
      <c r="S325" s="11" cm="1">
        <f t="array" ref="S325">INDEX(LatestMeasureDefSheet!$V$2:$V$6759,MATCH(E325,LatestMeasureDefSheet!$C$2:$C$6759,0),)</f>
        <v>0</v>
      </c>
      <c r="T325" s="11" t="str">
        <f t="shared" si="31"/>
        <v/>
      </c>
      <c r="U325" s="41"/>
      <c r="V325" s="41"/>
      <c r="W325" s="41"/>
      <c r="X325" s="38" t="str">
        <f t="shared" si="27"/>
        <v/>
      </c>
      <c r="Y325" s="38" t="str">
        <f t="shared" si="28"/>
        <v/>
      </c>
      <c r="Z325" s="38" t="str">
        <f t="shared" si="29"/>
        <v/>
      </c>
      <c r="AA325" s="13">
        <f t="shared" si="30"/>
        <v>0</v>
      </c>
      <c r="AB325" s="11"/>
    </row>
    <row r="326" spans="1:28" ht="15.75" x14ac:dyDescent="0.2">
      <c r="B326" s="7" t="s">
        <v>3</v>
      </c>
      <c r="C326" s="5" t="s">
        <v>912</v>
      </c>
      <c r="D326" s="27" t="s">
        <v>992</v>
      </c>
      <c r="E326" s="5" t="s">
        <v>996</v>
      </c>
      <c r="F326" s="16" t="s">
        <v>997</v>
      </c>
      <c r="G326" s="5" t="s">
        <v>998</v>
      </c>
      <c r="H326" s="9" cm="1">
        <f t="array" ref="H326">INDEX(LatestMeasureDefSheet!$AH$2:$AH$6759,MATCH(E326,LatestMeasureDefSheet!$C$2:$C$6759,0),)</f>
        <v>0.08</v>
      </c>
      <c r="I326" s="10" t="str" cm="1">
        <f t="array" ref="I326">INDEX(LatestMeasureDefSheet!$G$2:$G$6759,MATCH(E326,LatestMeasureDefSheet!$C$2:$C$6759,0),)</f>
        <v>Square Feet</v>
      </c>
      <c r="J326" s="11" cm="1">
        <f t="array" ref="J326">INDEX(LatestMeasureDefSheet!$H$2:$H$6759,MATCH(E326,LatestMeasureDefSheet!$C$2:$C$6759,0),)</f>
        <v>0.49469999999999997</v>
      </c>
      <c r="K326" s="11" cm="1">
        <f t="array" ref="K326">INDEX(LatestMeasureDefSheet!$I$2:$I$6759,MATCH(E326,LatestMeasureDefSheet!$C$2:$C$6759,0),)</f>
        <v>1E-4</v>
      </c>
      <c r="L326" s="11" cm="1">
        <f t="array" ref="L326">INDEX(LatestMeasureDefSheet!$L$2:$L$6759,MATCH(E326,LatestMeasureDefSheet!$C$2:$C$6759,0),)</f>
        <v>6.0000000000000001E-3</v>
      </c>
      <c r="M326" s="11" cm="1">
        <f t="array" ref="M326">INDEX(LatestMeasureDefSheet!$AJ$2:$AJ$6759,MATCH(E326,LatestMeasureDefSheet!$C$2:$C$6759,0),)</f>
        <v>15</v>
      </c>
      <c r="N326" s="12" t="str" cm="1">
        <f t="array" ref="N326">IF(INDEX(LatestMeasureDefSheet!$Q$2:$Q$6759,MATCH(E326,LatestMeasureDefSheet!$C$2:$C$6759,0),)="",INDEX(LatestMeasureDefSheet!$G$2:$G$6759,MATCH(E326,LatestMeasureDefSheet!$C$2:$C$6759,0),),INDEX(LatestMeasureDefSheet!$Q$2:$Q$6759,MATCH(E326,LatestMeasureDefSheet!$C$2:$C$6759,0),))</f>
        <v>Square Feet</v>
      </c>
      <c r="O326" s="11" cm="1">
        <f t="array" ref="O326">INDEX(LatestMeasureDefSheet!$R$2:$R$6759,MATCH(E326,LatestMeasureDefSheet!$C$2:$C$6759,0),)</f>
        <v>0</v>
      </c>
      <c r="P326" s="11" cm="1">
        <f t="array" ref="P326">INDEX(LatestMeasureDefSheet!$S$2:$S$6759,MATCH(E326,LatestMeasureDefSheet!$C$2:$C$6759,0),)</f>
        <v>0</v>
      </c>
      <c r="Q326" s="11" cm="1">
        <f t="array" ref="Q326">INDEX(LatestMeasureDefSheet!$T$2:$T$6759,MATCH(E326,LatestMeasureDefSheet!$C$2:$C$6759,0),)</f>
        <v>0</v>
      </c>
      <c r="R326" s="11" cm="1">
        <f t="array" ref="R326">INDEX(LatestMeasureDefSheet!$U$2:$U$6759,MATCH(E326,LatestMeasureDefSheet!$C$2:$C$6759,0),)</f>
        <v>0</v>
      </c>
      <c r="S326" s="11" cm="1">
        <f t="array" ref="S326">INDEX(LatestMeasureDefSheet!$V$2:$V$6759,MATCH(E326,LatestMeasureDefSheet!$C$2:$C$6759,0),)</f>
        <v>0</v>
      </c>
      <c r="T326" s="11" t="str">
        <f t="shared" si="31"/>
        <v/>
      </c>
      <c r="U326" s="41"/>
      <c r="V326" s="41"/>
      <c r="W326" s="41"/>
      <c r="X326" s="38" t="str">
        <f t="shared" si="27"/>
        <v/>
      </c>
      <c r="Y326" s="38" t="str">
        <f t="shared" si="28"/>
        <v/>
      </c>
      <c r="Z326" s="38" t="str">
        <f t="shared" si="29"/>
        <v/>
      </c>
      <c r="AA326" s="13">
        <f t="shared" si="30"/>
        <v>0</v>
      </c>
      <c r="AB326" s="11"/>
    </row>
    <row r="327" spans="1:28" ht="15.75" x14ac:dyDescent="0.2">
      <c r="B327" s="7" t="s">
        <v>3</v>
      </c>
      <c r="C327" s="5" t="s">
        <v>912</v>
      </c>
      <c r="D327" s="27" t="s">
        <v>992</v>
      </c>
      <c r="E327" s="5" t="s">
        <v>999</v>
      </c>
      <c r="F327" s="16" t="s">
        <v>1000</v>
      </c>
      <c r="G327" s="5" t="s">
        <v>1001</v>
      </c>
      <c r="H327" s="9" cm="1">
        <f t="array" ref="H327">INDEX(LatestMeasureDefSheet!$AH$2:$AH$6759,MATCH(E327,LatestMeasureDefSheet!$C$2:$C$6759,0),)</f>
        <v>0.04</v>
      </c>
      <c r="I327" s="10" t="str" cm="1">
        <f t="array" ref="I327">INDEX(LatestMeasureDefSheet!$G$2:$G$6759,MATCH(E327,LatestMeasureDefSheet!$C$2:$C$6759,0),)</f>
        <v>Square Feet</v>
      </c>
      <c r="J327" s="11" cm="1">
        <f t="array" ref="J327">INDEX(LatestMeasureDefSheet!$H$2:$H$6759,MATCH(E327,LatestMeasureDefSheet!$C$2:$C$6759,0),)</f>
        <v>0</v>
      </c>
      <c r="K327" s="11" cm="1">
        <f t="array" ref="K327">INDEX(LatestMeasureDefSheet!$I$2:$I$6759,MATCH(E327,LatestMeasureDefSheet!$C$2:$C$6759,0),)</f>
        <v>0</v>
      </c>
      <c r="L327" s="11" cm="1">
        <f t="array" ref="L327">INDEX(LatestMeasureDefSheet!$L$2:$L$6759,MATCH(E327,LatestMeasureDefSheet!$C$2:$C$6759,0),)</f>
        <v>6.4999999999999997E-3</v>
      </c>
      <c r="M327" s="11" cm="1">
        <f t="array" ref="M327">INDEX(LatestMeasureDefSheet!$AJ$2:$AJ$6759,MATCH(E327,LatestMeasureDefSheet!$C$2:$C$6759,0),)</f>
        <v>15</v>
      </c>
      <c r="N327" s="12" t="str" cm="1">
        <f t="array" ref="N327">IF(INDEX(LatestMeasureDefSheet!$Q$2:$Q$6759,MATCH(E327,LatestMeasureDefSheet!$C$2:$C$6759,0),)="",INDEX(LatestMeasureDefSheet!$G$2:$G$6759,MATCH(E327,LatestMeasureDefSheet!$C$2:$C$6759,0),),INDEX(LatestMeasureDefSheet!$Q$2:$Q$6759,MATCH(E327,LatestMeasureDefSheet!$C$2:$C$6759,0),))</f>
        <v>Square Feet</v>
      </c>
      <c r="O327" s="11" cm="1">
        <f t="array" ref="O327">INDEX(LatestMeasureDefSheet!$R$2:$R$6759,MATCH(E327,LatestMeasureDefSheet!$C$2:$C$6759,0),)</f>
        <v>0</v>
      </c>
      <c r="P327" s="11" cm="1">
        <f t="array" ref="P327">INDEX(LatestMeasureDefSheet!$S$2:$S$6759,MATCH(E327,LatestMeasureDefSheet!$C$2:$C$6759,0),)</f>
        <v>0</v>
      </c>
      <c r="Q327" s="11" cm="1">
        <f t="array" ref="Q327">INDEX(LatestMeasureDefSheet!$T$2:$T$6759,MATCH(E327,LatestMeasureDefSheet!$C$2:$C$6759,0),)</f>
        <v>0</v>
      </c>
      <c r="R327" s="11" cm="1">
        <f t="array" ref="R327">INDEX(LatestMeasureDefSheet!$U$2:$U$6759,MATCH(E327,LatestMeasureDefSheet!$C$2:$C$6759,0),)</f>
        <v>0</v>
      </c>
      <c r="S327" s="11" cm="1">
        <f t="array" ref="S327">INDEX(LatestMeasureDefSheet!$V$2:$V$6759,MATCH(E327,LatestMeasureDefSheet!$C$2:$C$6759,0),)</f>
        <v>0</v>
      </c>
      <c r="T327" s="11" t="str">
        <f t="shared" si="31"/>
        <v/>
      </c>
      <c r="U327" s="41"/>
      <c r="V327" s="41"/>
      <c r="W327" s="41"/>
      <c r="X327" s="38" t="str">
        <f t="shared" si="27"/>
        <v/>
      </c>
      <c r="Y327" s="38" t="str">
        <f t="shared" si="28"/>
        <v/>
      </c>
      <c r="Z327" s="38" t="str">
        <f t="shared" si="29"/>
        <v/>
      </c>
      <c r="AA327" s="13">
        <f t="shared" si="30"/>
        <v>0</v>
      </c>
      <c r="AB327" s="11"/>
    </row>
    <row r="328" spans="1:28" ht="15.75" x14ac:dyDescent="0.2">
      <c r="B328" s="7" t="s">
        <v>3</v>
      </c>
      <c r="C328" s="5" t="s">
        <v>912</v>
      </c>
      <c r="D328" s="27" t="s">
        <v>992</v>
      </c>
      <c r="E328" s="5" t="s">
        <v>1002</v>
      </c>
      <c r="F328" s="16" t="s">
        <v>1003</v>
      </c>
      <c r="G328" s="5" t="s">
        <v>1004</v>
      </c>
      <c r="H328" s="9" cm="1">
        <f t="array" ref="H328">INDEX(LatestMeasureDefSheet!$AH$2:$AH$6759,MATCH(E328,LatestMeasureDefSheet!$C$2:$C$6759,0),)</f>
        <v>0.04</v>
      </c>
      <c r="I328" s="10" t="str" cm="1">
        <f t="array" ref="I328">INDEX(LatestMeasureDefSheet!$G$2:$G$6759,MATCH(E328,LatestMeasureDefSheet!$C$2:$C$6759,0),)</f>
        <v>Square Feet</v>
      </c>
      <c r="J328" s="11" cm="1">
        <f t="array" ref="J328">INDEX(LatestMeasureDefSheet!$H$2:$H$6759,MATCH(E328,LatestMeasureDefSheet!$C$2:$C$6759,0),)</f>
        <v>0.1363</v>
      </c>
      <c r="K328" s="11" cm="1">
        <f t="array" ref="K328">INDEX(LatestMeasureDefSheet!$I$2:$I$6759,MATCH(E328,LatestMeasureDefSheet!$C$2:$C$6759,0),)</f>
        <v>0</v>
      </c>
      <c r="L328" s="11" cm="1">
        <f t="array" ref="L328">INDEX(LatestMeasureDefSheet!$L$2:$L$6759,MATCH(E328,LatestMeasureDefSheet!$C$2:$C$6759,0),)</f>
        <v>0</v>
      </c>
      <c r="M328" s="11" cm="1">
        <f t="array" ref="M328">INDEX(LatestMeasureDefSheet!$AJ$2:$AJ$6759,MATCH(E328,LatestMeasureDefSheet!$C$2:$C$6759,0),)</f>
        <v>15</v>
      </c>
      <c r="N328" s="12" t="str" cm="1">
        <f t="array" ref="N328">IF(INDEX(LatestMeasureDefSheet!$Q$2:$Q$6759,MATCH(E328,LatestMeasureDefSheet!$C$2:$C$6759,0),)="",INDEX(LatestMeasureDefSheet!$G$2:$G$6759,MATCH(E328,LatestMeasureDefSheet!$C$2:$C$6759,0),),INDEX(LatestMeasureDefSheet!$Q$2:$Q$6759,MATCH(E328,LatestMeasureDefSheet!$C$2:$C$6759,0),))</f>
        <v>Square Feet</v>
      </c>
      <c r="O328" s="11" cm="1">
        <f t="array" ref="O328">INDEX(LatestMeasureDefSheet!$R$2:$R$6759,MATCH(E328,LatestMeasureDefSheet!$C$2:$C$6759,0),)</f>
        <v>0</v>
      </c>
      <c r="P328" s="11" cm="1">
        <f t="array" ref="P328">INDEX(LatestMeasureDefSheet!$S$2:$S$6759,MATCH(E328,LatestMeasureDefSheet!$C$2:$C$6759,0),)</f>
        <v>0</v>
      </c>
      <c r="Q328" s="11" cm="1">
        <f t="array" ref="Q328">INDEX(LatestMeasureDefSheet!$T$2:$T$6759,MATCH(E328,LatestMeasureDefSheet!$C$2:$C$6759,0),)</f>
        <v>0</v>
      </c>
      <c r="R328" s="11" cm="1">
        <f t="array" ref="R328">INDEX(LatestMeasureDefSheet!$U$2:$U$6759,MATCH(E328,LatestMeasureDefSheet!$C$2:$C$6759,0),)</f>
        <v>0</v>
      </c>
      <c r="S328" s="11" cm="1">
        <f t="array" ref="S328">INDEX(LatestMeasureDefSheet!$V$2:$V$6759,MATCH(E328,LatestMeasureDefSheet!$C$2:$C$6759,0),)</f>
        <v>0</v>
      </c>
      <c r="T328" s="11" t="str">
        <f t="shared" si="31"/>
        <v/>
      </c>
      <c r="U328" s="41"/>
      <c r="V328" s="41"/>
      <c r="W328" s="41"/>
      <c r="X328" s="38" t="str">
        <f t="shared" si="27"/>
        <v/>
      </c>
      <c r="Y328" s="38" t="str">
        <f t="shared" si="28"/>
        <v/>
      </c>
      <c r="Z328" s="38" t="str">
        <f t="shared" si="29"/>
        <v/>
      </c>
      <c r="AA328" s="13">
        <f t="shared" si="30"/>
        <v>0</v>
      </c>
      <c r="AB328" s="11"/>
    </row>
    <row r="329" spans="1:28" ht="15.75" x14ac:dyDescent="0.2">
      <c r="B329" s="7" t="s">
        <v>3</v>
      </c>
      <c r="C329" s="5" t="s">
        <v>912</v>
      </c>
      <c r="D329" s="27" t="s">
        <v>992</v>
      </c>
      <c r="E329" s="5" t="s">
        <v>1005</v>
      </c>
      <c r="F329" s="16" t="s">
        <v>1006</v>
      </c>
      <c r="G329" s="5" t="s">
        <v>1007</v>
      </c>
      <c r="H329" s="9" cm="1">
        <f t="array" ref="H329">INDEX(LatestMeasureDefSheet!$AH$2:$AH$6759,MATCH(E329,LatestMeasureDefSheet!$C$2:$C$6759,0),)</f>
        <v>0.2</v>
      </c>
      <c r="I329" s="10" t="str" cm="1">
        <f t="array" ref="I329">INDEX(LatestMeasureDefSheet!$G$2:$G$6759,MATCH(E329,LatestMeasureDefSheet!$C$2:$C$6759,0),)</f>
        <v>Square Feet</v>
      </c>
      <c r="J329" s="11" cm="1">
        <f t="array" ref="J329">INDEX(LatestMeasureDefSheet!$H$2:$H$6759,MATCH(E329,LatestMeasureDefSheet!$C$2:$C$6759,0),)</f>
        <v>0.1017</v>
      </c>
      <c r="K329" s="11" cm="1">
        <f t="array" ref="K329">INDEX(LatestMeasureDefSheet!$I$2:$I$6759,MATCH(E329,LatestMeasureDefSheet!$C$2:$C$6759,0),)</f>
        <v>1E-4</v>
      </c>
      <c r="L329" s="11" cm="1">
        <f t="array" ref="L329">INDEX(LatestMeasureDefSheet!$L$2:$L$6759,MATCH(E329,LatestMeasureDefSheet!$C$2:$C$6759,0),)</f>
        <v>1.9400000000000001E-2</v>
      </c>
      <c r="M329" s="11" cm="1">
        <f t="array" ref="M329">INDEX(LatestMeasureDefSheet!$AJ$2:$AJ$6759,MATCH(E329,LatestMeasureDefSheet!$C$2:$C$6759,0),)</f>
        <v>15</v>
      </c>
      <c r="N329" s="12" t="str" cm="1">
        <f t="array" ref="N329">IF(INDEX(LatestMeasureDefSheet!$Q$2:$Q$6759,MATCH(E329,LatestMeasureDefSheet!$C$2:$C$6759,0),)="",INDEX(LatestMeasureDefSheet!$G$2:$G$6759,MATCH(E329,LatestMeasureDefSheet!$C$2:$C$6759,0),),INDEX(LatestMeasureDefSheet!$Q$2:$Q$6759,MATCH(E329,LatestMeasureDefSheet!$C$2:$C$6759,0),))</f>
        <v>Square Feet</v>
      </c>
      <c r="O329" s="11" cm="1">
        <f t="array" ref="O329">INDEX(LatestMeasureDefSheet!$R$2:$R$6759,MATCH(E329,LatestMeasureDefSheet!$C$2:$C$6759,0),)</f>
        <v>0</v>
      </c>
      <c r="P329" s="11" cm="1">
        <f t="array" ref="P329">INDEX(LatestMeasureDefSheet!$S$2:$S$6759,MATCH(E329,LatestMeasureDefSheet!$C$2:$C$6759,0),)</f>
        <v>0</v>
      </c>
      <c r="Q329" s="11" cm="1">
        <f t="array" ref="Q329">INDEX(LatestMeasureDefSheet!$T$2:$T$6759,MATCH(E329,LatestMeasureDefSheet!$C$2:$C$6759,0),)</f>
        <v>0</v>
      </c>
      <c r="R329" s="11" cm="1">
        <f t="array" ref="R329">INDEX(LatestMeasureDefSheet!$U$2:$U$6759,MATCH(E329,LatestMeasureDefSheet!$C$2:$C$6759,0),)</f>
        <v>0</v>
      </c>
      <c r="S329" s="11" cm="1">
        <f t="array" ref="S329">INDEX(LatestMeasureDefSheet!$V$2:$V$6759,MATCH(E329,LatestMeasureDefSheet!$C$2:$C$6759,0),)</f>
        <v>0</v>
      </c>
      <c r="T329" s="11" t="str">
        <f t="shared" si="31"/>
        <v/>
      </c>
      <c r="U329" s="41"/>
      <c r="V329" s="41"/>
      <c r="W329" s="41"/>
      <c r="X329" s="38" t="str">
        <f t="shared" si="27"/>
        <v/>
      </c>
      <c r="Y329" s="38" t="str">
        <f t="shared" si="28"/>
        <v/>
      </c>
      <c r="Z329" s="38" t="str">
        <f t="shared" si="29"/>
        <v/>
      </c>
      <c r="AA329" s="13">
        <f t="shared" si="30"/>
        <v>0</v>
      </c>
      <c r="AB329" s="11"/>
    </row>
    <row r="330" spans="1:28" ht="15.75" x14ac:dyDescent="0.2">
      <c r="B330" s="7" t="s">
        <v>3</v>
      </c>
      <c r="C330" s="5" t="s">
        <v>912</v>
      </c>
      <c r="D330" s="27" t="s">
        <v>992</v>
      </c>
      <c r="E330" s="5" t="s">
        <v>1008</v>
      </c>
      <c r="F330" s="16" t="s">
        <v>1009</v>
      </c>
      <c r="G330" s="5" t="s">
        <v>1010</v>
      </c>
      <c r="H330" s="9" cm="1">
        <f t="array" ref="H330">INDEX(LatestMeasureDefSheet!$AH$2:$AH$6759,MATCH(E330,LatestMeasureDefSheet!$C$2:$C$6759,0),)</f>
        <v>0.3</v>
      </c>
      <c r="I330" s="10" t="str" cm="1">
        <f t="array" ref="I330">INDEX(LatestMeasureDefSheet!$G$2:$G$6759,MATCH(E330,LatestMeasureDefSheet!$C$2:$C$6759,0),)</f>
        <v>Square Feet</v>
      </c>
      <c r="J330" s="11" cm="1">
        <f t="array" ref="J330">INDEX(LatestMeasureDefSheet!$H$2:$H$6759,MATCH(E330,LatestMeasureDefSheet!$C$2:$C$6759,0),)</f>
        <v>0</v>
      </c>
      <c r="K330" s="11" cm="1">
        <f t="array" ref="K330">INDEX(LatestMeasureDefSheet!$I$2:$I$6759,MATCH(E330,LatestMeasureDefSheet!$C$2:$C$6759,0),)</f>
        <v>0</v>
      </c>
      <c r="L330" s="11" cm="1">
        <f t="array" ref="L330">INDEX(LatestMeasureDefSheet!$L$2:$L$6759,MATCH(E330,LatestMeasureDefSheet!$C$2:$C$6759,0),)</f>
        <v>1.5900000000000001E-2</v>
      </c>
      <c r="M330" s="11" cm="1">
        <f t="array" ref="M330">INDEX(LatestMeasureDefSheet!$AJ$2:$AJ$6759,MATCH(E330,LatestMeasureDefSheet!$C$2:$C$6759,0),)</f>
        <v>15</v>
      </c>
      <c r="N330" s="12" t="str" cm="1">
        <f t="array" ref="N330">IF(INDEX(LatestMeasureDefSheet!$Q$2:$Q$6759,MATCH(E330,LatestMeasureDefSheet!$C$2:$C$6759,0),)="",INDEX(LatestMeasureDefSheet!$G$2:$G$6759,MATCH(E330,LatestMeasureDefSheet!$C$2:$C$6759,0),),INDEX(LatestMeasureDefSheet!$Q$2:$Q$6759,MATCH(E330,LatestMeasureDefSheet!$C$2:$C$6759,0),))</f>
        <v>Square Feet</v>
      </c>
      <c r="O330" s="11" cm="1">
        <f t="array" ref="O330">INDEX(LatestMeasureDefSheet!$R$2:$R$6759,MATCH(E330,LatestMeasureDefSheet!$C$2:$C$6759,0),)</f>
        <v>0</v>
      </c>
      <c r="P330" s="11" cm="1">
        <f t="array" ref="P330">INDEX(LatestMeasureDefSheet!$S$2:$S$6759,MATCH(E330,LatestMeasureDefSheet!$C$2:$C$6759,0),)</f>
        <v>0</v>
      </c>
      <c r="Q330" s="11" cm="1">
        <f t="array" ref="Q330">INDEX(LatestMeasureDefSheet!$T$2:$T$6759,MATCH(E330,LatestMeasureDefSheet!$C$2:$C$6759,0),)</f>
        <v>0</v>
      </c>
      <c r="R330" s="11" cm="1">
        <f t="array" ref="R330">INDEX(LatestMeasureDefSheet!$U$2:$U$6759,MATCH(E330,LatestMeasureDefSheet!$C$2:$C$6759,0),)</f>
        <v>0</v>
      </c>
      <c r="S330" s="11" cm="1">
        <f t="array" ref="S330">INDEX(LatestMeasureDefSheet!$V$2:$V$6759,MATCH(E330,LatestMeasureDefSheet!$C$2:$C$6759,0),)</f>
        <v>0</v>
      </c>
      <c r="T330" s="11" t="str">
        <f t="shared" si="31"/>
        <v/>
      </c>
      <c r="U330" s="41"/>
      <c r="V330" s="41"/>
      <c r="W330" s="41"/>
      <c r="X330" s="38" t="str">
        <f t="shared" si="27"/>
        <v/>
      </c>
      <c r="Y330" s="38" t="str">
        <f t="shared" si="28"/>
        <v/>
      </c>
      <c r="Z330" s="38" t="str">
        <f t="shared" si="29"/>
        <v/>
      </c>
      <c r="AA330" s="13">
        <f t="shared" si="30"/>
        <v>0</v>
      </c>
      <c r="AB330" s="11"/>
    </row>
    <row r="331" spans="1:28" ht="15.75" x14ac:dyDescent="0.2">
      <c r="B331" s="7" t="s">
        <v>3</v>
      </c>
      <c r="C331" s="5" t="s">
        <v>912</v>
      </c>
      <c r="D331" s="27" t="s">
        <v>992</v>
      </c>
      <c r="E331" s="5" t="s">
        <v>1011</v>
      </c>
      <c r="F331" s="16" t="s">
        <v>1012</v>
      </c>
      <c r="G331" s="5" t="s">
        <v>1013</v>
      </c>
      <c r="H331" s="9" cm="1">
        <f t="array" ref="H331">INDEX(LatestMeasureDefSheet!$AH$2:$AH$6759,MATCH(E331,LatestMeasureDefSheet!$C$2:$C$6759,0),)</f>
        <v>0.04</v>
      </c>
      <c r="I331" s="10" t="str" cm="1">
        <f t="array" ref="I331">INDEX(LatestMeasureDefSheet!$G$2:$G$6759,MATCH(E331,LatestMeasureDefSheet!$C$2:$C$6759,0),)</f>
        <v>Square Feet</v>
      </c>
      <c r="J331" s="11" cm="1">
        <f t="array" ref="J331">INDEX(LatestMeasureDefSheet!$H$2:$H$6759,MATCH(E331,LatestMeasureDefSheet!$C$2:$C$6759,0),)</f>
        <v>0.32219999999999999</v>
      </c>
      <c r="K331" s="11" cm="1">
        <f t="array" ref="K331">INDEX(LatestMeasureDefSheet!$I$2:$I$6759,MATCH(E331,LatestMeasureDefSheet!$C$2:$C$6759,0),)</f>
        <v>1E-4</v>
      </c>
      <c r="L331" s="11" cm="1">
        <f t="array" ref="L331">INDEX(LatestMeasureDefSheet!$L$2:$L$6759,MATCH(E331,LatestMeasureDefSheet!$C$2:$C$6759,0),)</f>
        <v>0</v>
      </c>
      <c r="M331" s="11" cm="1">
        <f t="array" ref="M331">INDEX(LatestMeasureDefSheet!$AJ$2:$AJ$6759,MATCH(E331,LatestMeasureDefSheet!$C$2:$C$6759,0),)</f>
        <v>15</v>
      </c>
      <c r="N331" s="12" t="str" cm="1">
        <f t="array" ref="N331">IF(INDEX(LatestMeasureDefSheet!$Q$2:$Q$6759,MATCH(E331,LatestMeasureDefSheet!$C$2:$C$6759,0),)="",INDEX(LatestMeasureDefSheet!$G$2:$G$6759,MATCH(E331,LatestMeasureDefSheet!$C$2:$C$6759,0),),INDEX(LatestMeasureDefSheet!$Q$2:$Q$6759,MATCH(E331,LatestMeasureDefSheet!$C$2:$C$6759,0),))</f>
        <v>Square Feet</v>
      </c>
      <c r="O331" s="11" cm="1">
        <f t="array" ref="O331">INDEX(LatestMeasureDefSheet!$R$2:$R$6759,MATCH(E331,LatestMeasureDefSheet!$C$2:$C$6759,0),)</f>
        <v>0</v>
      </c>
      <c r="P331" s="11" cm="1">
        <f t="array" ref="P331">INDEX(LatestMeasureDefSheet!$S$2:$S$6759,MATCH(E331,LatestMeasureDefSheet!$C$2:$C$6759,0),)</f>
        <v>0</v>
      </c>
      <c r="Q331" s="11" cm="1">
        <f t="array" ref="Q331">INDEX(LatestMeasureDefSheet!$T$2:$T$6759,MATCH(E331,LatestMeasureDefSheet!$C$2:$C$6759,0),)</f>
        <v>0</v>
      </c>
      <c r="R331" s="11" cm="1">
        <f t="array" ref="R331">INDEX(LatestMeasureDefSheet!$U$2:$U$6759,MATCH(E331,LatestMeasureDefSheet!$C$2:$C$6759,0),)</f>
        <v>0</v>
      </c>
      <c r="S331" s="11" cm="1">
        <f t="array" ref="S331">INDEX(LatestMeasureDefSheet!$V$2:$V$6759,MATCH(E331,LatestMeasureDefSheet!$C$2:$C$6759,0),)</f>
        <v>0</v>
      </c>
      <c r="T331" s="11" t="str">
        <f t="shared" si="31"/>
        <v/>
      </c>
      <c r="U331" s="41"/>
      <c r="V331" s="41"/>
      <c r="W331" s="41"/>
      <c r="X331" s="38" t="str">
        <f t="shared" si="27"/>
        <v/>
      </c>
      <c r="Y331" s="38" t="str">
        <f t="shared" si="28"/>
        <v/>
      </c>
      <c r="Z331" s="38" t="str">
        <f t="shared" si="29"/>
        <v/>
      </c>
      <c r="AA331" s="13">
        <f t="shared" si="30"/>
        <v>0</v>
      </c>
      <c r="AB331" s="11"/>
    </row>
    <row r="332" spans="1:28" ht="15.75" x14ac:dyDescent="0.2">
      <c r="B332" s="7" t="s">
        <v>3</v>
      </c>
      <c r="C332" s="5" t="s">
        <v>912</v>
      </c>
      <c r="D332" s="27" t="s">
        <v>992</v>
      </c>
      <c r="E332" s="5" t="s">
        <v>1014</v>
      </c>
      <c r="F332" s="16" t="s">
        <v>1015</v>
      </c>
      <c r="G332" s="5" t="s">
        <v>1016</v>
      </c>
      <c r="H332" s="9" cm="1">
        <f t="array" ref="H332">INDEX(LatestMeasureDefSheet!$AH$2:$AH$6759,MATCH(E332,LatestMeasureDefSheet!$C$2:$C$6759,0),)</f>
        <v>10</v>
      </c>
      <c r="I332" s="10" t="str" cm="1">
        <f t="array" ref="I332">INDEX(LatestMeasureDefSheet!$G$2:$G$6759,MATCH(E332,LatestMeasureDefSheet!$C$2:$C$6759,0),)</f>
        <v>Units</v>
      </c>
      <c r="J332" s="11" cm="1">
        <f t="array" ref="J332">INDEX(LatestMeasureDefSheet!$H$2:$H$6759,MATCH(E332,LatestMeasureDefSheet!$C$2:$C$6759,0),)</f>
        <v>89.7</v>
      </c>
      <c r="K332" s="11" cm="1">
        <f t="array" ref="K332">INDEX(LatestMeasureDefSheet!$I$2:$I$6759,MATCH(E332,LatestMeasureDefSheet!$C$2:$C$6759,0),)</f>
        <v>2.6200000000000001E-2</v>
      </c>
      <c r="L332" s="11" cm="1">
        <f t="array" ref="L332">INDEX(LatestMeasureDefSheet!$L$2:$L$6759,MATCH(E332,LatestMeasureDefSheet!$C$2:$C$6759,0),)</f>
        <v>0</v>
      </c>
      <c r="M332" s="11" cm="1">
        <f t="array" ref="M332">INDEX(LatestMeasureDefSheet!$AJ$2:$AJ$6759,MATCH(E332,LatestMeasureDefSheet!$C$2:$C$6759,0),)</f>
        <v>10</v>
      </c>
      <c r="N332" s="12" t="str" cm="1">
        <f t="array" ref="N332">IF(INDEX(LatestMeasureDefSheet!$Q$2:$Q$6759,MATCH(E332,LatestMeasureDefSheet!$C$2:$C$6759,0),)="",INDEX(LatestMeasureDefSheet!$G$2:$G$6759,MATCH(E332,LatestMeasureDefSheet!$C$2:$C$6759,0),),INDEX(LatestMeasureDefSheet!$Q$2:$Q$6759,MATCH(E332,LatestMeasureDefSheet!$C$2:$C$6759,0),))</f>
        <v>Units</v>
      </c>
      <c r="O332" s="11" cm="1">
        <f t="array" ref="O332">INDEX(LatestMeasureDefSheet!$R$2:$R$6759,MATCH(E332,LatestMeasureDefSheet!$C$2:$C$6759,0),)</f>
        <v>0</v>
      </c>
      <c r="P332" s="11" cm="1">
        <f t="array" ref="P332">INDEX(LatestMeasureDefSheet!$S$2:$S$6759,MATCH(E332,LatestMeasureDefSheet!$C$2:$C$6759,0),)</f>
        <v>0</v>
      </c>
      <c r="Q332" s="11" cm="1">
        <f t="array" ref="Q332">INDEX(LatestMeasureDefSheet!$T$2:$T$6759,MATCH(E332,LatestMeasureDefSheet!$C$2:$C$6759,0),)</f>
        <v>0</v>
      </c>
      <c r="R332" s="11" cm="1">
        <f t="array" ref="R332">INDEX(LatestMeasureDefSheet!$U$2:$U$6759,MATCH(E332,LatestMeasureDefSheet!$C$2:$C$6759,0),)</f>
        <v>0</v>
      </c>
      <c r="S332" s="11" cm="1">
        <f t="array" ref="S332">INDEX(LatestMeasureDefSheet!$V$2:$V$6759,MATCH(E332,LatestMeasureDefSheet!$C$2:$C$6759,0),)</f>
        <v>0</v>
      </c>
      <c r="T332" s="11" t="str">
        <f t="shared" si="31"/>
        <v/>
      </c>
      <c r="U332" s="41"/>
      <c r="V332" s="41"/>
      <c r="W332" s="41"/>
      <c r="X332" s="38" t="str">
        <f t="shared" si="27"/>
        <v/>
      </c>
      <c r="Y332" s="38" t="str">
        <f t="shared" si="28"/>
        <v/>
      </c>
      <c r="Z332" s="38" t="str">
        <f t="shared" si="29"/>
        <v/>
      </c>
      <c r="AA332" s="13">
        <f t="shared" si="30"/>
        <v>0</v>
      </c>
      <c r="AB332" s="11"/>
    </row>
    <row r="333" spans="1:28" ht="15.75" x14ac:dyDescent="0.2">
      <c r="A333" t="s">
        <v>1017</v>
      </c>
      <c r="B333" s="7" t="s">
        <v>3</v>
      </c>
      <c r="C333" s="5" t="s">
        <v>912</v>
      </c>
      <c r="D333" s="5" t="s">
        <v>1018</v>
      </c>
      <c r="E333" s="5" t="s">
        <v>1019</v>
      </c>
      <c r="F333" s="16" t="s">
        <v>1020</v>
      </c>
      <c r="G333" s="5" t="s">
        <v>1021</v>
      </c>
      <c r="H333" s="9" cm="1">
        <f t="array" ref="H333">INDEX(LatestMeasureDefSheet!$AH$2:$AH$6759,MATCH(E333,LatestMeasureDefSheet!$C$2:$C$6759,0),)</f>
        <v>0.4</v>
      </c>
      <c r="I333" s="10" t="str" cm="1">
        <f t="array" ref="I333">INDEX(LatestMeasureDefSheet!$G$2:$G$6759,MATCH(E333,LatestMeasureDefSheet!$C$2:$C$6759,0),)</f>
        <v>MBH</v>
      </c>
      <c r="J333" s="11" cm="1">
        <f t="array" ref="J333">INDEX(LatestMeasureDefSheet!$H$2:$H$6759,MATCH(E333,LatestMeasureDefSheet!$C$2:$C$6759,0),)</f>
        <v>0</v>
      </c>
      <c r="K333" s="11" cm="1">
        <f t="array" ref="K333">INDEX(LatestMeasureDefSheet!$I$2:$I$6759,MATCH(E333,LatestMeasureDefSheet!$C$2:$C$6759,0),)</f>
        <v>0</v>
      </c>
      <c r="L333" s="11" cm="1">
        <f t="array" ref="L333">INDEX(LatestMeasureDefSheet!$L$2:$L$6759,MATCH(E333,LatestMeasureDefSheet!$C$2:$C$6759,0),)</f>
        <v>3.6200000000000003E-2</v>
      </c>
      <c r="M333" s="11" cm="1">
        <f t="array" ref="M333">INDEX(LatestMeasureDefSheet!$AJ$2:$AJ$6759,MATCH(E333,LatestMeasureDefSheet!$C$2:$C$6759,0),)</f>
        <v>15</v>
      </c>
      <c r="N333" s="12" t="str" cm="1">
        <f t="array" ref="N333">IF(INDEX(LatestMeasureDefSheet!$Q$2:$Q$6759,MATCH(E333,LatestMeasureDefSheet!$C$2:$C$6759,0),)="",INDEX(LatestMeasureDefSheet!$G$2:$G$6759,MATCH(E333,LatestMeasureDefSheet!$C$2:$C$6759,0),),INDEX(LatestMeasureDefSheet!$Q$2:$Q$6759,MATCH(E333,LatestMeasureDefSheet!$C$2:$C$6759,0),))</f>
        <v>MBH</v>
      </c>
      <c r="O333" s="11" cm="1">
        <f t="array" ref="O333">INDEX(LatestMeasureDefSheet!$R$2:$R$6759,MATCH(E333,LatestMeasureDefSheet!$C$2:$C$6759,0),)</f>
        <v>0</v>
      </c>
      <c r="P333" s="11" cm="1">
        <f t="array" ref="P333">INDEX(LatestMeasureDefSheet!$S$2:$S$6759,MATCH(E333,LatestMeasureDefSheet!$C$2:$C$6759,0),)</f>
        <v>0</v>
      </c>
      <c r="Q333" s="11" cm="1">
        <f t="array" ref="Q333">INDEX(LatestMeasureDefSheet!$T$2:$T$6759,MATCH(E333,LatestMeasureDefSheet!$C$2:$C$6759,0),)</f>
        <v>0</v>
      </c>
      <c r="R333" s="11" cm="1">
        <f t="array" ref="R333">INDEX(LatestMeasureDefSheet!$U$2:$U$6759,MATCH(E333,LatestMeasureDefSheet!$C$2:$C$6759,0),)</f>
        <v>0</v>
      </c>
      <c r="S333" s="11" cm="1">
        <f t="array" ref="S333">INDEX(LatestMeasureDefSheet!$V$2:$V$6759,MATCH(E333,LatestMeasureDefSheet!$C$2:$C$6759,0),)</f>
        <v>0</v>
      </c>
      <c r="T333" s="11" t="str">
        <f t="shared" si="31"/>
        <v/>
      </c>
      <c r="U333" s="41"/>
      <c r="V333" s="41"/>
      <c r="W333" s="41"/>
      <c r="X333" s="38" t="str">
        <f t="shared" si="27"/>
        <v/>
      </c>
      <c r="Y333" s="38" t="str">
        <f t="shared" si="28"/>
        <v/>
      </c>
      <c r="Z333" s="38" t="str">
        <f t="shared" si="29"/>
        <v/>
      </c>
      <c r="AA333" s="13">
        <f t="shared" si="30"/>
        <v>0</v>
      </c>
      <c r="AB333" s="11"/>
    </row>
    <row r="334" spans="1:28" ht="15.75" x14ac:dyDescent="0.2">
      <c r="B334" s="7" t="s">
        <v>3</v>
      </c>
      <c r="C334" s="5" t="s">
        <v>912</v>
      </c>
      <c r="D334" s="5" t="s">
        <v>1018</v>
      </c>
      <c r="E334" s="5" t="s">
        <v>1022</v>
      </c>
      <c r="F334" s="16" t="s">
        <v>1023</v>
      </c>
      <c r="G334" s="5" t="s">
        <v>1024</v>
      </c>
      <c r="H334" s="9" cm="1">
        <f t="array" ref="H334">INDEX(LatestMeasureDefSheet!$AH$2:$AH$6759,MATCH(E334,LatestMeasureDefSheet!$C$2:$C$6759,0),)</f>
        <v>1</v>
      </c>
      <c r="I334" s="10" t="str" cm="1">
        <f t="array" ref="I334">INDEX(LatestMeasureDefSheet!$G$2:$G$6759,MATCH(E334,LatestMeasureDefSheet!$C$2:$C$6759,0),)</f>
        <v>MBH</v>
      </c>
      <c r="J334" s="11" cm="1">
        <f t="array" ref="J334">INDEX(LatestMeasureDefSheet!$H$2:$H$6759,MATCH(E334,LatestMeasureDefSheet!$C$2:$C$6759,0),)</f>
        <v>0</v>
      </c>
      <c r="K334" s="11" cm="1">
        <f t="array" ref="K334">INDEX(LatestMeasureDefSheet!$I$2:$I$6759,MATCH(E334,LatestMeasureDefSheet!$C$2:$C$6759,0),)</f>
        <v>0</v>
      </c>
      <c r="L334" s="11" cm="1">
        <f t="array" ref="L334">INDEX(LatestMeasureDefSheet!$L$2:$L$6759,MATCH(E334,LatestMeasureDefSheet!$C$2:$C$6759,0),)</f>
        <v>0.12859999999999999</v>
      </c>
      <c r="M334" s="11" cm="1">
        <f t="array" ref="M334">INDEX(LatestMeasureDefSheet!$AJ$2:$AJ$6759,MATCH(E334,LatestMeasureDefSheet!$C$2:$C$6759,0),)</f>
        <v>15</v>
      </c>
      <c r="N334" s="12" t="str" cm="1">
        <f t="array" ref="N334">IF(INDEX(LatestMeasureDefSheet!$Q$2:$Q$6759,MATCH(E334,LatestMeasureDefSheet!$C$2:$C$6759,0),)="",INDEX(LatestMeasureDefSheet!$G$2:$G$6759,MATCH(E334,LatestMeasureDefSheet!$C$2:$C$6759,0),),INDEX(LatestMeasureDefSheet!$Q$2:$Q$6759,MATCH(E334,LatestMeasureDefSheet!$C$2:$C$6759,0),))</f>
        <v>MBH</v>
      </c>
      <c r="O334" s="11" cm="1">
        <f t="array" ref="O334">INDEX(LatestMeasureDefSheet!$R$2:$R$6759,MATCH(E334,LatestMeasureDefSheet!$C$2:$C$6759,0),)</f>
        <v>0</v>
      </c>
      <c r="P334" s="11" cm="1">
        <f t="array" ref="P334">INDEX(LatestMeasureDefSheet!$S$2:$S$6759,MATCH(E334,LatestMeasureDefSheet!$C$2:$C$6759,0),)</f>
        <v>0</v>
      </c>
      <c r="Q334" s="11" cm="1">
        <f t="array" ref="Q334">INDEX(LatestMeasureDefSheet!$T$2:$T$6759,MATCH(E334,LatestMeasureDefSheet!$C$2:$C$6759,0),)</f>
        <v>0</v>
      </c>
      <c r="R334" s="11" cm="1">
        <f t="array" ref="R334">INDEX(LatestMeasureDefSheet!$U$2:$U$6759,MATCH(E334,LatestMeasureDefSheet!$C$2:$C$6759,0),)</f>
        <v>0</v>
      </c>
      <c r="S334" s="11" cm="1">
        <f t="array" ref="S334">INDEX(LatestMeasureDefSheet!$V$2:$V$6759,MATCH(E334,LatestMeasureDefSheet!$C$2:$C$6759,0),)</f>
        <v>0</v>
      </c>
      <c r="T334" s="11" t="str">
        <f t="shared" si="31"/>
        <v/>
      </c>
      <c r="U334" s="41"/>
      <c r="V334" s="41"/>
      <c r="W334" s="41"/>
      <c r="X334" s="38" t="str">
        <f t="shared" si="27"/>
        <v/>
      </c>
      <c r="Y334" s="38" t="str">
        <f t="shared" si="28"/>
        <v/>
      </c>
      <c r="Z334" s="38" t="str">
        <f t="shared" si="29"/>
        <v/>
      </c>
      <c r="AA334" s="13">
        <f t="shared" si="30"/>
        <v>0</v>
      </c>
      <c r="AB334" s="11"/>
    </row>
    <row r="335" spans="1:28" ht="15.75" x14ac:dyDescent="0.2">
      <c r="B335" s="7" t="s">
        <v>3</v>
      </c>
      <c r="C335" s="5" t="s">
        <v>912</v>
      </c>
      <c r="D335" s="5" t="s">
        <v>1018</v>
      </c>
      <c r="E335" s="5" t="s">
        <v>1025</v>
      </c>
      <c r="F335" s="16" t="s">
        <v>1026</v>
      </c>
      <c r="G335" s="5" t="s">
        <v>1027</v>
      </c>
      <c r="H335" s="9" cm="1">
        <f t="array" ref="H335">INDEX(LatestMeasureDefSheet!$AH$2:$AH$6759,MATCH(E335,LatestMeasureDefSheet!$C$2:$C$6759,0),)</f>
        <v>0.8</v>
      </c>
      <c r="I335" s="10" t="str" cm="1">
        <f t="array" ref="I335">INDEX(LatestMeasureDefSheet!$G$2:$G$6759,MATCH(E335,LatestMeasureDefSheet!$C$2:$C$6759,0),)</f>
        <v>Units</v>
      </c>
      <c r="J335" s="11" cm="1">
        <f t="array" ref="J335">INDEX(LatestMeasureDefSheet!$H$2:$H$6759,MATCH(E335,LatestMeasureDefSheet!$C$2:$C$6759,0),)</f>
        <v>0</v>
      </c>
      <c r="K335" s="11" cm="1">
        <f t="array" ref="K335">INDEX(LatestMeasureDefSheet!$I$2:$I$6759,MATCH(E335,LatestMeasureDefSheet!$C$2:$C$6759,0),)</f>
        <v>0</v>
      </c>
      <c r="L335" s="11" cm="1">
        <f t="array" ref="L335">INDEX(LatestMeasureDefSheet!$L$2:$L$6759,MATCH(E335,LatestMeasureDefSheet!$C$2:$C$6759,0),)</f>
        <v>0</v>
      </c>
      <c r="M335" s="11" cm="1">
        <f t="array" ref="M335">INDEX(LatestMeasureDefSheet!$AJ$2:$AJ$6759,MATCH(E335,LatestMeasureDefSheet!$C$2:$C$6759,0),)</f>
        <v>15</v>
      </c>
      <c r="N335" s="12" t="str" cm="1">
        <f t="array" ref="N335">IF(INDEX(LatestMeasureDefSheet!$Q$2:$Q$6759,MATCH(E335,LatestMeasureDefSheet!$C$2:$C$6759,0),)="",INDEX(LatestMeasureDefSheet!$G$2:$G$6759,MATCH(E335,LatestMeasureDefSheet!$C$2:$C$6759,0),),INDEX(LatestMeasureDefSheet!$Q$2:$Q$6759,MATCH(E335,LatestMeasureDefSheet!$C$2:$C$6759,0),))</f>
        <v>MBH</v>
      </c>
      <c r="O335" s="11" cm="1">
        <f t="array" ref="O335">INDEX(LatestMeasureDefSheet!$R$2:$R$6759,MATCH(E335,LatestMeasureDefSheet!$C$2:$C$6759,0),)</f>
        <v>0</v>
      </c>
      <c r="P335" s="11" cm="1">
        <f t="array" ref="P335">INDEX(LatestMeasureDefSheet!$S$2:$S$6759,MATCH(E335,LatestMeasureDefSheet!$C$2:$C$6759,0),)</f>
        <v>1</v>
      </c>
      <c r="Q335" s="11" cm="1">
        <f t="array" ref="Q335">INDEX(LatestMeasureDefSheet!$T$2:$T$6759,MATCH(E335,LatestMeasureDefSheet!$C$2:$C$6759,0),)</f>
        <v>0</v>
      </c>
      <c r="R335" s="11" cm="1">
        <f t="array" ref="R335">INDEX(LatestMeasureDefSheet!$U$2:$U$6759,MATCH(E335,LatestMeasureDefSheet!$C$2:$C$6759,0),)</f>
        <v>0</v>
      </c>
      <c r="S335" s="11" cm="1">
        <f t="array" ref="S335">INDEX(LatestMeasureDefSheet!$V$2:$V$6759,MATCH(E335,LatestMeasureDefSheet!$C$2:$C$6759,0),)</f>
        <v>2.92E-2</v>
      </c>
      <c r="T335" s="11" t="str">
        <f t="shared" si="31"/>
        <v>Performance Measure</v>
      </c>
      <c r="U335" s="41"/>
      <c r="V335" s="41"/>
      <c r="W335" s="41"/>
      <c r="X335" s="38" t="str">
        <f t="shared" si="27"/>
        <v/>
      </c>
      <c r="Y335" s="38" t="str">
        <f t="shared" si="28"/>
        <v/>
      </c>
      <c r="Z335" s="38" t="str">
        <f t="shared" si="29"/>
        <v/>
      </c>
      <c r="AA335" s="13">
        <f t="shared" si="30"/>
        <v>0</v>
      </c>
      <c r="AB335" s="11"/>
    </row>
    <row r="336" spans="1:28" ht="15.75" x14ac:dyDescent="0.2">
      <c r="B336" s="7" t="s">
        <v>3</v>
      </c>
      <c r="C336" s="5" t="s">
        <v>912</v>
      </c>
      <c r="D336" s="5" t="s">
        <v>1018</v>
      </c>
      <c r="E336" s="5" t="s">
        <v>1028</v>
      </c>
      <c r="F336" s="16" t="s">
        <v>1029</v>
      </c>
      <c r="G336" s="5" t="s">
        <v>1030</v>
      </c>
      <c r="H336" s="9" cm="1">
        <f t="array" ref="H336">INDEX(LatestMeasureDefSheet!$AH$2:$AH$6759,MATCH(E336,LatestMeasureDefSheet!$C$2:$C$6759,0),)</f>
        <v>1.25</v>
      </c>
      <c r="I336" s="10" t="str" cm="1">
        <f t="array" ref="I336">INDEX(LatestMeasureDefSheet!$G$2:$G$6759,MATCH(E336,LatestMeasureDefSheet!$C$2:$C$6759,0),)</f>
        <v>MBH</v>
      </c>
      <c r="J336" s="11" cm="1">
        <f t="array" ref="J336">INDEX(LatestMeasureDefSheet!$H$2:$H$6759,MATCH(E336,LatestMeasureDefSheet!$C$2:$C$6759,0),)</f>
        <v>0</v>
      </c>
      <c r="K336" s="11" cm="1">
        <f t="array" ref="K336">INDEX(LatestMeasureDefSheet!$I$2:$I$6759,MATCH(E336,LatestMeasureDefSheet!$C$2:$C$6759,0),)</f>
        <v>0</v>
      </c>
      <c r="L336" s="11" cm="1">
        <f t="array" ref="L336">INDEX(LatestMeasureDefSheet!$L$2:$L$6759,MATCH(E336,LatestMeasureDefSheet!$C$2:$C$6759,0),)</f>
        <v>0.1028</v>
      </c>
      <c r="M336" s="11" cm="1">
        <f t="array" ref="M336">INDEX(LatestMeasureDefSheet!$AJ$2:$AJ$6759,MATCH(E336,LatestMeasureDefSheet!$C$2:$C$6759,0),)</f>
        <v>15</v>
      </c>
      <c r="N336" s="12" t="str" cm="1">
        <f t="array" ref="N336">IF(INDEX(LatestMeasureDefSheet!$Q$2:$Q$6759,MATCH(E336,LatestMeasureDefSheet!$C$2:$C$6759,0),)="",INDEX(LatestMeasureDefSheet!$G$2:$G$6759,MATCH(E336,LatestMeasureDefSheet!$C$2:$C$6759,0),),INDEX(LatestMeasureDefSheet!$Q$2:$Q$6759,MATCH(E336,LatestMeasureDefSheet!$C$2:$C$6759,0),))</f>
        <v>MBH</v>
      </c>
      <c r="O336" s="11" cm="1">
        <f t="array" ref="O336">INDEX(LatestMeasureDefSheet!$R$2:$R$6759,MATCH(E336,LatestMeasureDefSheet!$C$2:$C$6759,0),)</f>
        <v>0</v>
      </c>
      <c r="P336" s="11" cm="1">
        <f t="array" ref="P336">INDEX(LatestMeasureDefSheet!$S$2:$S$6759,MATCH(E336,LatestMeasureDefSheet!$C$2:$C$6759,0),)</f>
        <v>0</v>
      </c>
      <c r="Q336" s="11" cm="1">
        <f t="array" ref="Q336">INDEX(LatestMeasureDefSheet!$T$2:$T$6759,MATCH(E336,LatestMeasureDefSheet!$C$2:$C$6759,0),)</f>
        <v>0</v>
      </c>
      <c r="R336" s="11" cm="1">
        <f t="array" ref="R336">INDEX(LatestMeasureDefSheet!$U$2:$U$6759,MATCH(E336,LatestMeasureDefSheet!$C$2:$C$6759,0),)</f>
        <v>0</v>
      </c>
      <c r="S336" s="11" cm="1">
        <f t="array" ref="S336">INDEX(LatestMeasureDefSheet!$V$2:$V$6759,MATCH(E336,LatestMeasureDefSheet!$C$2:$C$6759,0),)</f>
        <v>0</v>
      </c>
      <c r="T336" s="11" t="str">
        <f t="shared" si="31"/>
        <v/>
      </c>
      <c r="U336" s="41"/>
      <c r="V336" s="41"/>
      <c r="W336" s="41"/>
      <c r="X336" s="38" t="str">
        <f t="shared" si="27"/>
        <v/>
      </c>
      <c r="Y336" s="38" t="str">
        <f t="shared" si="28"/>
        <v/>
      </c>
      <c r="Z336" s="38" t="str">
        <f t="shared" si="29"/>
        <v/>
      </c>
      <c r="AA336" s="13">
        <f t="shared" si="30"/>
        <v>0</v>
      </c>
      <c r="AB336" s="11"/>
    </row>
    <row r="337" spans="2:28" ht="15.75" x14ac:dyDescent="0.2">
      <c r="B337" s="7" t="s">
        <v>3</v>
      </c>
      <c r="C337" s="5" t="s">
        <v>912</v>
      </c>
      <c r="D337" s="5" t="s">
        <v>1018</v>
      </c>
      <c r="E337" s="5" t="s">
        <v>1031</v>
      </c>
      <c r="F337" s="16" t="s">
        <v>1032</v>
      </c>
      <c r="G337" s="5" t="s">
        <v>1033</v>
      </c>
      <c r="H337" s="9" cm="1">
        <f t="array" ref="H337">INDEX(LatestMeasureDefSheet!$AH$2:$AH$6759,MATCH(E337,LatestMeasureDefSheet!$C$2:$C$6759,0),)</f>
        <v>0.2</v>
      </c>
      <c r="I337" s="10" t="str" cm="1">
        <f t="array" ref="I337">INDEX(LatestMeasureDefSheet!$G$2:$G$6759,MATCH(E337,LatestMeasureDefSheet!$C$2:$C$6759,0),)</f>
        <v>MBH</v>
      </c>
      <c r="J337" s="11" cm="1">
        <f t="array" ref="J337">INDEX(LatestMeasureDefSheet!$H$2:$H$6759,MATCH(E337,LatestMeasureDefSheet!$C$2:$C$6759,0),)</f>
        <v>0</v>
      </c>
      <c r="K337" s="11" cm="1">
        <f t="array" ref="K337">INDEX(LatestMeasureDefSheet!$I$2:$I$6759,MATCH(E337,LatestMeasureDefSheet!$C$2:$C$6759,0),)</f>
        <v>0</v>
      </c>
      <c r="L337" s="11" cm="1">
        <f t="array" ref="L337">INDEX(LatestMeasureDefSheet!$L$2:$L$6759,MATCH(E337,LatestMeasureDefSheet!$C$2:$C$6759,0),)</f>
        <v>1.5800000000000002E-2</v>
      </c>
      <c r="M337" s="11" cm="1">
        <f t="array" ref="M337">INDEX(LatestMeasureDefSheet!$AJ$2:$AJ$6759,MATCH(E337,LatestMeasureDefSheet!$C$2:$C$6759,0),)</f>
        <v>15</v>
      </c>
      <c r="N337" s="12" t="str" cm="1">
        <f t="array" ref="N337">IF(INDEX(LatestMeasureDefSheet!$Q$2:$Q$6759,MATCH(E337,LatestMeasureDefSheet!$C$2:$C$6759,0),)="",INDEX(LatestMeasureDefSheet!$G$2:$G$6759,MATCH(E337,LatestMeasureDefSheet!$C$2:$C$6759,0),),INDEX(LatestMeasureDefSheet!$Q$2:$Q$6759,MATCH(E337,LatestMeasureDefSheet!$C$2:$C$6759,0),))</f>
        <v>MBH</v>
      </c>
      <c r="O337" s="11" cm="1">
        <f t="array" ref="O337">INDEX(LatestMeasureDefSheet!$R$2:$R$6759,MATCH(E337,LatestMeasureDefSheet!$C$2:$C$6759,0),)</f>
        <v>0</v>
      </c>
      <c r="P337" s="11" cm="1">
        <f t="array" ref="P337">INDEX(LatestMeasureDefSheet!$S$2:$S$6759,MATCH(E337,LatestMeasureDefSheet!$C$2:$C$6759,0),)</f>
        <v>0</v>
      </c>
      <c r="Q337" s="11" cm="1">
        <f t="array" ref="Q337">INDEX(LatestMeasureDefSheet!$T$2:$T$6759,MATCH(E337,LatestMeasureDefSheet!$C$2:$C$6759,0),)</f>
        <v>0</v>
      </c>
      <c r="R337" s="11" cm="1">
        <f t="array" ref="R337">INDEX(LatestMeasureDefSheet!$U$2:$U$6759,MATCH(E337,LatestMeasureDefSheet!$C$2:$C$6759,0),)</f>
        <v>0</v>
      </c>
      <c r="S337" s="11" cm="1">
        <f t="array" ref="S337">INDEX(LatestMeasureDefSheet!$V$2:$V$6759,MATCH(E337,LatestMeasureDefSheet!$C$2:$C$6759,0),)</f>
        <v>0</v>
      </c>
      <c r="T337" s="11" t="str">
        <f t="shared" si="31"/>
        <v/>
      </c>
      <c r="U337" s="41"/>
      <c r="V337" s="41"/>
      <c r="W337" s="41"/>
      <c r="X337" s="38" t="str">
        <f t="shared" si="27"/>
        <v/>
      </c>
      <c r="Y337" s="38" t="str">
        <f t="shared" si="28"/>
        <v/>
      </c>
      <c r="Z337" s="38" t="str">
        <f t="shared" si="29"/>
        <v/>
      </c>
      <c r="AA337" s="13">
        <f t="shared" si="30"/>
        <v>0</v>
      </c>
      <c r="AB337" s="11"/>
    </row>
    <row r="338" spans="2:28" ht="15.75" x14ac:dyDescent="0.2">
      <c r="B338" s="7" t="s">
        <v>3</v>
      </c>
      <c r="C338" s="5" t="s">
        <v>912</v>
      </c>
      <c r="D338" s="5" t="s">
        <v>1018</v>
      </c>
      <c r="E338" s="5" t="s">
        <v>1034</v>
      </c>
      <c r="F338" s="16" t="s">
        <v>1035</v>
      </c>
      <c r="G338" s="5" t="s">
        <v>1036</v>
      </c>
      <c r="H338" s="9" cm="1">
        <f t="array" ref="H338">INDEX(LatestMeasureDefSheet!$AH$2:$AH$6759,MATCH(E338,LatestMeasureDefSheet!$C$2:$C$6759,0),)</f>
        <v>0.75</v>
      </c>
      <c r="I338" s="10" t="str" cm="1">
        <f t="array" ref="I338">INDEX(LatestMeasureDefSheet!$G$2:$G$6759,MATCH(E338,LatestMeasureDefSheet!$C$2:$C$6759,0),)</f>
        <v>MBH</v>
      </c>
      <c r="J338" s="11" cm="1">
        <f t="array" ref="J338">INDEX(LatestMeasureDefSheet!$H$2:$H$6759,MATCH(E338,LatestMeasureDefSheet!$C$2:$C$6759,0),)</f>
        <v>0</v>
      </c>
      <c r="K338" s="11" cm="1">
        <f t="array" ref="K338">INDEX(LatestMeasureDefSheet!$I$2:$I$6759,MATCH(E338,LatestMeasureDefSheet!$C$2:$C$6759,0),)</f>
        <v>0</v>
      </c>
      <c r="L338" s="11" cm="1">
        <f t="array" ref="L338">INDEX(LatestMeasureDefSheet!$L$2:$L$6759,MATCH(E338,LatestMeasureDefSheet!$C$2:$C$6759,0),)</f>
        <v>6.8500000000000005E-2</v>
      </c>
      <c r="M338" s="11" cm="1">
        <f t="array" ref="M338">INDEX(LatestMeasureDefSheet!$AJ$2:$AJ$6759,MATCH(E338,LatestMeasureDefSheet!$C$2:$C$6759,0),)</f>
        <v>15</v>
      </c>
      <c r="N338" s="12" t="str" cm="1">
        <f t="array" ref="N338">IF(INDEX(LatestMeasureDefSheet!$Q$2:$Q$6759,MATCH(E338,LatestMeasureDefSheet!$C$2:$C$6759,0),)="",INDEX(LatestMeasureDefSheet!$G$2:$G$6759,MATCH(E338,LatestMeasureDefSheet!$C$2:$C$6759,0),),INDEX(LatestMeasureDefSheet!$Q$2:$Q$6759,MATCH(E338,LatestMeasureDefSheet!$C$2:$C$6759,0),))</f>
        <v>MBH</v>
      </c>
      <c r="O338" s="11" cm="1">
        <f t="array" ref="O338">INDEX(LatestMeasureDefSheet!$R$2:$R$6759,MATCH(E338,LatestMeasureDefSheet!$C$2:$C$6759,0),)</f>
        <v>0</v>
      </c>
      <c r="P338" s="11" cm="1">
        <f t="array" ref="P338">INDEX(LatestMeasureDefSheet!$S$2:$S$6759,MATCH(E338,LatestMeasureDefSheet!$C$2:$C$6759,0),)</f>
        <v>0</v>
      </c>
      <c r="Q338" s="11" cm="1">
        <f t="array" ref="Q338">INDEX(LatestMeasureDefSheet!$T$2:$T$6759,MATCH(E338,LatestMeasureDefSheet!$C$2:$C$6759,0),)</f>
        <v>0</v>
      </c>
      <c r="R338" s="11" cm="1">
        <f t="array" ref="R338">INDEX(LatestMeasureDefSheet!$U$2:$U$6759,MATCH(E338,LatestMeasureDefSheet!$C$2:$C$6759,0),)</f>
        <v>0</v>
      </c>
      <c r="S338" s="11" cm="1">
        <f t="array" ref="S338">INDEX(LatestMeasureDefSheet!$V$2:$V$6759,MATCH(E338,LatestMeasureDefSheet!$C$2:$C$6759,0),)</f>
        <v>0</v>
      </c>
      <c r="T338" s="11" t="str">
        <f t="shared" si="31"/>
        <v/>
      </c>
      <c r="U338" s="41"/>
      <c r="V338" s="41"/>
      <c r="W338" s="41"/>
      <c r="X338" s="38" t="str">
        <f t="shared" si="27"/>
        <v/>
      </c>
      <c r="Y338" s="38" t="str">
        <f t="shared" si="28"/>
        <v/>
      </c>
      <c r="Z338" s="38" t="str">
        <f t="shared" si="29"/>
        <v/>
      </c>
      <c r="AA338" s="13">
        <f t="shared" si="30"/>
        <v>0</v>
      </c>
      <c r="AB338" s="11"/>
    </row>
    <row r="339" spans="2:28" ht="15.75" x14ac:dyDescent="0.2">
      <c r="B339" s="7" t="s">
        <v>3</v>
      </c>
      <c r="C339" s="5" t="s">
        <v>912</v>
      </c>
      <c r="D339" s="5" t="s">
        <v>1018</v>
      </c>
      <c r="E339" s="5" t="s">
        <v>1037</v>
      </c>
      <c r="F339" s="16" t="s">
        <v>1038</v>
      </c>
      <c r="G339" s="5" t="s">
        <v>1039</v>
      </c>
      <c r="H339" s="9" cm="1">
        <f t="array" ref="H339">INDEX(LatestMeasureDefSheet!$AH$2:$AH$6759,MATCH(E339,LatestMeasureDefSheet!$C$2:$C$6759,0),)</f>
        <v>0.5</v>
      </c>
      <c r="I339" s="10" t="str" cm="1">
        <f t="array" ref="I339">INDEX(LatestMeasureDefSheet!$G$2:$G$6759,MATCH(E339,LatestMeasureDefSheet!$C$2:$C$6759,0),)</f>
        <v>MBH</v>
      </c>
      <c r="J339" s="11" cm="1">
        <f t="array" ref="J339">INDEX(LatestMeasureDefSheet!$H$2:$H$6759,MATCH(E339,LatestMeasureDefSheet!$C$2:$C$6759,0),)</f>
        <v>0</v>
      </c>
      <c r="K339" s="11" cm="1">
        <f t="array" ref="K339">INDEX(LatestMeasureDefSheet!$I$2:$I$6759,MATCH(E339,LatestMeasureDefSheet!$C$2:$C$6759,0),)</f>
        <v>0</v>
      </c>
      <c r="L339" s="11" cm="1">
        <f t="array" ref="L339">INDEX(LatestMeasureDefSheet!$L$2:$L$6759,MATCH(E339,LatestMeasureDefSheet!$C$2:$C$6759,0),)</f>
        <v>4.1799999999999997E-2</v>
      </c>
      <c r="M339" s="11" cm="1">
        <f t="array" ref="M339">INDEX(LatestMeasureDefSheet!$AJ$2:$AJ$6759,MATCH(E339,LatestMeasureDefSheet!$C$2:$C$6759,0),)</f>
        <v>5</v>
      </c>
      <c r="N339" s="12" t="str" cm="1">
        <f t="array" ref="N339">IF(INDEX(LatestMeasureDefSheet!$Q$2:$Q$6759,MATCH(E339,LatestMeasureDefSheet!$C$2:$C$6759,0),)="",INDEX(LatestMeasureDefSheet!$G$2:$G$6759,MATCH(E339,LatestMeasureDefSheet!$C$2:$C$6759,0),),INDEX(LatestMeasureDefSheet!$Q$2:$Q$6759,MATCH(E339,LatestMeasureDefSheet!$C$2:$C$6759,0),))</f>
        <v>MBH</v>
      </c>
      <c r="O339" s="11" cm="1">
        <f t="array" ref="O339">INDEX(LatestMeasureDefSheet!$R$2:$R$6759,MATCH(E339,LatestMeasureDefSheet!$C$2:$C$6759,0),)</f>
        <v>0</v>
      </c>
      <c r="P339" s="11" cm="1">
        <f t="array" ref="P339">INDEX(LatestMeasureDefSheet!$S$2:$S$6759,MATCH(E339,LatestMeasureDefSheet!$C$2:$C$6759,0),)</f>
        <v>0</v>
      </c>
      <c r="Q339" s="11" cm="1">
        <f t="array" ref="Q339">INDEX(LatestMeasureDefSheet!$T$2:$T$6759,MATCH(E339,LatestMeasureDefSheet!$C$2:$C$6759,0),)</f>
        <v>0</v>
      </c>
      <c r="R339" s="11" cm="1">
        <f t="array" ref="R339">INDEX(LatestMeasureDefSheet!$U$2:$U$6759,MATCH(E339,LatestMeasureDefSheet!$C$2:$C$6759,0),)</f>
        <v>0</v>
      </c>
      <c r="S339" s="11" cm="1">
        <f t="array" ref="S339">INDEX(LatestMeasureDefSheet!$V$2:$V$6759,MATCH(E339,LatestMeasureDefSheet!$C$2:$C$6759,0),)</f>
        <v>0</v>
      </c>
      <c r="T339" s="11" t="str">
        <f t="shared" si="31"/>
        <v/>
      </c>
      <c r="U339" s="41"/>
      <c r="V339" s="41"/>
      <c r="W339" s="41"/>
      <c r="X339" s="38" t="str">
        <f t="shared" ref="X339:X402" si="32">IF($U339=0,"",IF($T339="",J339*$U339,Q339*$U339*$V339))</f>
        <v/>
      </c>
      <c r="Y339" s="38" t="str">
        <f t="shared" ref="Y339:Y402" si="33">IF($U339=0,"",IF($T339="",K339*$U339,R339*$U339*$V339))</f>
        <v/>
      </c>
      <c r="Z339" s="38" t="str">
        <f t="shared" ref="Z339:Z402" si="34">IF($U339=0,"",IF($T339="",L339*$U339,S339*$U339*$V339))</f>
        <v/>
      </c>
      <c r="AA339" s="13">
        <f t="shared" ref="AA339:AA402" si="35">H339*$U339</f>
        <v>0</v>
      </c>
      <c r="AB339" s="11"/>
    </row>
    <row r="340" spans="2:28" ht="15.75" x14ac:dyDescent="0.2">
      <c r="B340" s="7" t="s">
        <v>3</v>
      </c>
      <c r="C340" s="5" t="s">
        <v>912</v>
      </c>
      <c r="D340" s="5" t="s">
        <v>1018</v>
      </c>
      <c r="E340" s="5" t="s">
        <v>1040</v>
      </c>
      <c r="F340" s="16" t="s">
        <v>1041</v>
      </c>
      <c r="G340" s="5" t="s">
        <v>1042</v>
      </c>
      <c r="H340" s="9" cm="1">
        <f t="array" ref="H340">INDEX(LatestMeasureDefSheet!$AH$2:$AH$6759,MATCH(E340,LatestMeasureDefSheet!$C$2:$C$6759,0),)</f>
        <v>0.75</v>
      </c>
      <c r="I340" s="10" t="str" cm="1">
        <f t="array" ref="I340">INDEX(LatestMeasureDefSheet!$G$2:$G$6759,MATCH(E340,LatestMeasureDefSheet!$C$2:$C$6759,0),)</f>
        <v>MBH</v>
      </c>
      <c r="J340" s="11" cm="1">
        <f t="array" ref="J340">INDEX(LatestMeasureDefSheet!$H$2:$H$6759,MATCH(E340,LatestMeasureDefSheet!$C$2:$C$6759,0),)</f>
        <v>0</v>
      </c>
      <c r="K340" s="11" cm="1">
        <f t="array" ref="K340">INDEX(LatestMeasureDefSheet!$I$2:$I$6759,MATCH(E340,LatestMeasureDefSheet!$C$2:$C$6759,0),)</f>
        <v>0</v>
      </c>
      <c r="L340" s="11" cm="1">
        <f t="array" ref="L340">INDEX(LatestMeasureDefSheet!$L$2:$L$6759,MATCH(E340,LatestMeasureDefSheet!$C$2:$C$6759,0),)</f>
        <v>6.8500000000000005E-2</v>
      </c>
      <c r="M340" s="11" cm="1">
        <f t="array" ref="M340">INDEX(LatestMeasureDefSheet!$AJ$2:$AJ$6759,MATCH(E340,LatestMeasureDefSheet!$C$2:$C$6759,0),)</f>
        <v>15</v>
      </c>
      <c r="N340" s="12" t="str" cm="1">
        <f t="array" ref="N340">IF(INDEX(LatestMeasureDefSheet!$Q$2:$Q$6759,MATCH(E340,LatestMeasureDefSheet!$C$2:$C$6759,0),)="",INDEX(LatestMeasureDefSheet!$G$2:$G$6759,MATCH(E340,LatestMeasureDefSheet!$C$2:$C$6759,0),),INDEX(LatestMeasureDefSheet!$Q$2:$Q$6759,MATCH(E340,LatestMeasureDefSheet!$C$2:$C$6759,0),))</f>
        <v>MBH</v>
      </c>
      <c r="O340" s="11" cm="1">
        <f t="array" ref="O340">INDEX(LatestMeasureDefSheet!$R$2:$R$6759,MATCH(E340,LatestMeasureDefSheet!$C$2:$C$6759,0),)</f>
        <v>0</v>
      </c>
      <c r="P340" s="11" cm="1">
        <f t="array" ref="P340">INDEX(LatestMeasureDefSheet!$S$2:$S$6759,MATCH(E340,LatestMeasureDefSheet!$C$2:$C$6759,0),)</f>
        <v>0</v>
      </c>
      <c r="Q340" s="11" cm="1">
        <f t="array" ref="Q340">INDEX(LatestMeasureDefSheet!$T$2:$T$6759,MATCH(E340,LatestMeasureDefSheet!$C$2:$C$6759,0),)</f>
        <v>0</v>
      </c>
      <c r="R340" s="11" cm="1">
        <f t="array" ref="R340">INDEX(LatestMeasureDefSheet!$U$2:$U$6759,MATCH(E340,LatestMeasureDefSheet!$C$2:$C$6759,0),)</f>
        <v>0</v>
      </c>
      <c r="S340" s="11" cm="1">
        <f t="array" ref="S340">INDEX(LatestMeasureDefSheet!$V$2:$V$6759,MATCH(E340,LatestMeasureDefSheet!$C$2:$C$6759,0),)</f>
        <v>0</v>
      </c>
      <c r="T340" s="11" t="str">
        <f t="shared" si="31"/>
        <v/>
      </c>
      <c r="U340" s="41"/>
      <c r="V340" s="41"/>
      <c r="W340" s="41"/>
      <c r="X340" s="38" t="str">
        <f t="shared" si="32"/>
        <v/>
      </c>
      <c r="Y340" s="38" t="str">
        <f t="shared" si="33"/>
        <v/>
      </c>
      <c r="Z340" s="38" t="str">
        <f t="shared" si="34"/>
        <v/>
      </c>
      <c r="AA340" s="13">
        <f t="shared" si="35"/>
        <v>0</v>
      </c>
      <c r="AB340" s="11"/>
    </row>
    <row r="341" spans="2:28" ht="15.75" x14ac:dyDescent="0.2">
      <c r="B341" s="7" t="s">
        <v>3</v>
      </c>
      <c r="C341" s="5" t="s">
        <v>912</v>
      </c>
      <c r="D341" s="5" t="s">
        <v>1018</v>
      </c>
      <c r="E341" s="5" t="s">
        <v>1043</v>
      </c>
      <c r="F341" s="16" t="s">
        <v>1044</v>
      </c>
      <c r="G341" s="5" t="s">
        <v>1045</v>
      </c>
      <c r="H341" s="9" cm="1">
        <f t="array" ref="H341">INDEX(LatestMeasureDefSheet!$AH$2:$AH$6759,MATCH(E341,LatestMeasureDefSheet!$C$2:$C$6759,0),)</f>
        <v>0.6</v>
      </c>
      <c r="I341" s="10" t="str" cm="1">
        <f t="array" ref="I341">INDEX(LatestMeasureDefSheet!$G$2:$G$6759,MATCH(E341,LatestMeasureDefSheet!$C$2:$C$6759,0),)</f>
        <v>MBH</v>
      </c>
      <c r="J341" s="11" cm="1">
        <f t="array" ref="J341">INDEX(LatestMeasureDefSheet!$H$2:$H$6759,MATCH(E341,LatestMeasureDefSheet!$C$2:$C$6759,0),)</f>
        <v>0</v>
      </c>
      <c r="K341" s="11" cm="1">
        <f t="array" ref="K341">INDEX(LatestMeasureDefSheet!$I$2:$I$6759,MATCH(E341,LatestMeasureDefSheet!$C$2:$C$6759,0),)</f>
        <v>0</v>
      </c>
      <c r="L341" s="11" cm="1">
        <f t="array" ref="L341">INDEX(LatestMeasureDefSheet!$L$2:$L$6759,MATCH(E341,LatestMeasureDefSheet!$C$2:$C$6759,0),)</f>
        <v>1.0500000000000001E-2</v>
      </c>
      <c r="M341" s="11" cm="1">
        <f t="array" ref="M341">INDEX(LatestMeasureDefSheet!$AJ$2:$AJ$6759,MATCH(E341,LatestMeasureDefSheet!$C$2:$C$6759,0),)</f>
        <v>5</v>
      </c>
      <c r="N341" s="12" t="str" cm="1">
        <f t="array" ref="N341">IF(INDEX(LatestMeasureDefSheet!$Q$2:$Q$6759,MATCH(E341,LatestMeasureDefSheet!$C$2:$C$6759,0),)="",INDEX(LatestMeasureDefSheet!$G$2:$G$6759,MATCH(E341,LatestMeasureDefSheet!$C$2:$C$6759,0),),INDEX(LatestMeasureDefSheet!$Q$2:$Q$6759,MATCH(E341,LatestMeasureDefSheet!$C$2:$C$6759,0),))</f>
        <v>MBH</v>
      </c>
      <c r="O341" s="11" cm="1">
        <f t="array" ref="O341">INDEX(LatestMeasureDefSheet!$R$2:$R$6759,MATCH(E341,LatestMeasureDefSheet!$C$2:$C$6759,0),)</f>
        <v>0</v>
      </c>
      <c r="P341" s="11" cm="1">
        <f t="array" ref="P341">INDEX(LatestMeasureDefSheet!$S$2:$S$6759,MATCH(E341,LatestMeasureDefSheet!$C$2:$C$6759,0),)</f>
        <v>0</v>
      </c>
      <c r="Q341" s="11" cm="1">
        <f t="array" ref="Q341">INDEX(LatestMeasureDefSheet!$T$2:$T$6759,MATCH(E341,LatestMeasureDefSheet!$C$2:$C$6759,0),)</f>
        <v>0</v>
      </c>
      <c r="R341" s="11" cm="1">
        <f t="array" ref="R341">INDEX(LatestMeasureDefSheet!$U$2:$U$6759,MATCH(E341,LatestMeasureDefSheet!$C$2:$C$6759,0),)</f>
        <v>0</v>
      </c>
      <c r="S341" s="11" cm="1">
        <f t="array" ref="S341">INDEX(LatestMeasureDefSheet!$V$2:$V$6759,MATCH(E341,LatestMeasureDefSheet!$C$2:$C$6759,0),)</f>
        <v>0</v>
      </c>
      <c r="T341" s="11" t="str">
        <f t="shared" si="31"/>
        <v/>
      </c>
      <c r="U341" s="41"/>
      <c r="V341" s="41"/>
      <c r="W341" s="41"/>
      <c r="X341" s="38" t="str">
        <f t="shared" si="32"/>
        <v/>
      </c>
      <c r="Y341" s="38" t="str">
        <f t="shared" si="33"/>
        <v/>
      </c>
      <c r="Z341" s="38" t="str">
        <f t="shared" si="34"/>
        <v/>
      </c>
      <c r="AA341" s="13">
        <f t="shared" si="35"/>
        <v>0</v>
      </c>
      <c r="AB341" s="11"/>
    </row>
    <row r="342" spans="2:28" ht="15.75" x14ac:dyDescent="0.2">
      <c r="B342" s="7" t="s">
        <v>3</v>
      </c>
      <c r="C342" s="5" t="s">
        <v>912</v>
      </c>
      <c r="D342" s="5" t="s">
        <v>1018</v>
      </c>
      <c r="E342" s="5" t="s">
        <v>1046</v>
      </c>
      <c r="F342" s="16" t="s">
        <v>1047</v>
      </c>
      <c r="G342" s="5" t="s">
        <v>1048</v>
      </c>
      <c r="H342" s="9" cm="1">
        <f t="array" ref="H342">INDEX(LatestMeasureDefSheet!$AH$2:$AH$6759,MATCH(E342,LatestMeasureDefSheet!$C$2:$C$6759,0),)</f>
        <v>1</v>
      </c>
      <c r="I342" s="10" t="str" cm="1">
        <f t="array" ref="I342">INDEX(LatestMeasureDefSheet!$G$2:$G$6759,MATCH(E342,LatestMeasureDefSheet!$C$2:$C$6759,0),)</f>
        <v>MBH</v>
      </c>
      <c r="J342" s="11" cm="1">
        <f t="array" ref="J342">INDEX(LatestMeasureDefSheet!$H$2:$H$6759,MATCH(E342,LatestMeasureDefSheet!$C$2:$C$6759,0),)</f>
        <v>0</v>
      </c>
      <c r="K342" s="11" cm="1">
        <f t="array" ref="K342">INDEX(LatestMeasureDefSheet!$I$2:$I$6759,MATCH(E342,LatestMeasureDefSheet!$C$2:$C$6759,0),)</f>
        <v>0</v>
      </c>
      <c r="L342" s="11" cm="1">
        <f t="array" ref="L342">INDEX(LatestMeasureDefSheet!$L$2:$L$6759,MATCH(E342,LatestMeasureDefSheet!$C$2:$C$6759,0),)</f>
        <v>6.8500000000000005E-2</v>
      </c>
      <c r="M342" s="11" cm="1">
        <f t="array" ref="M342">INDEX(LatestMeasureDefSheet!$AJ$2:$AJ$6759,MATCH(E342,LatestMeasureDefSheet!$C$2:$C$6759,0),)</f>
        <v>15</v>
      </c>
      <c r="N342" s="12" t="str" cm="1">
        <f t="array" ref="N342">IF(INDEX(LatestMeasureDefSheet!$Q$2:$Q$6759,MATCH(E342,LatestMeasureDefSheet!$C$2:$C$6759,0),)="",INDEX(LatestMeasureDefSheet!$G$2:$G$6759,MATCH(E342,LatestMeasureDefSheet!$C$2:$C$6759,0),),INDEX(LatestMeasureDefSheet!$Q$2:$Q$6759,MATCH(E342,LatestMeasureDefSheet!$C$2:$C$6759,0),))</f>
        <v>MBH</v>
      </c>
      <c r="O342" s="11" cm="1">
        <f t="array" ref="O342">INDEX(LatestMeasureDefSheet!$R$2:$R$6759,MATCH(E342,LatestMeasureDefSheet!$C$2:$C$6759,0),)</f>
        <v>0</v>
      </c>
      <c r="P342" s="11" cm="1">
        <f t="array" ref="P342">INDEX(LatestMeasureDefSheet!$S$2:$S$6759,MATCH(E342,LatestMeasureDefSheet!$C$2:$C$6759,0),)</f>
        <v>0</v>
      </c>
      <c r="Q342" s="11" cm="1">
        <f t="array" ref="Q342">INDEX(LatestMeasureDefSheet!$T$2:$T$6759,MATCH(E342,LatestMeasureDefSheet!$C$2:$C$6759,0),)</f>
        <v>0</v>
      </c>
      <c r="R342" s="11" cm="1">
        <f t="array" ref="R342">INDEX(LatestMeasureDefSheet!$U$2:$U$6759,MATCH(E342,LatestMeasureDefSheet!$C$2:$C$6759,0),)</f>
        <v>0</v>
      </c>
      <c r="S342" s="11" cm="1">
        <f t="array" ref="S342">INDEX(LatestMeasureDefSheet!$V$2:$V$6759,MATCH(E342,LatestMeasureDefSheet!$C$2:$C$6759,0),)</f>
        <v>0</v>
      </c>
      <c r="T342" s="11" t="str">
        <f t="shared" si="31"/>
        <v/>
      </c>
      <c r="U342" s="41"/>
      <c r="V342" s="41"/>
      <c r="W342" s="41"/>
      <c r="X342" s="38" t="str">
        <f t="shared" si="32"/>
        <v/>
      </c>
      <c r="Y342" s="38" t="str">
        <f t="shared" si="33"/>
        <v/>
      </c>
      <c r="Z342" s="38" t="str">
        <f t="shared" si="34"/>
        <v/>
      </c>
      <c r="AA342" s="13">
        <f t="shared" si="35"/>
        <v>0</v>
      </c>
      <c r="AB342" s="11"/>
    </row>
    <row r="343" spans="2:28" ht="15.75" x14ac:dyDescent="0.2">
      <c r="B343" s="7" t="s">
        <v>3</v>
      </c>
      <c r="C343" s="5" t="s">
        <v>912</v>
      </c>
      <c r="D343" s="5" t="s">
        <v>1018</v>
      </c>
      <c r="E343" s="5" t="s">
        <v>1049</v>
      </c>
      <c r="F343" s="16" t="s">
        <v>1050</v>
      </c>
      <c r="G343" s="5" t="s">
        <v>1051</v>
      </c>
      <c r="H343" s="9" cm="1">
        <f t="array" ref="H343">INDEX(LatestMeasureDefSheet!$AH$2:$AH$6759,MATCH(E343,LatestMeasureDefSheet!$C$2:$C$6759,0),)</f>
        <v>0.7</v>
      </c>
      <c r="I343" s="10" t="str" cm="1">
        <f t="array" ref="I343">INDEX(LatestMeasureDefSheet!$G$2:$G$6759,MATCH(E343,LatestMeasureDefSheet!$C$2:$C$6759,0),)</f>
        <v>MBH</v>
      </c>
      <c r="J343" s="11" cm="1">
        <f t="array" ref="J343">INDEX(LatestMeasureDefSheet!$H$2:$H$6759,MATCH(E343,LatestMeasureDefSheet!$C$2:$C$6759,0),)</f>
        <v>0</v>
      </c>
      <c r="K343" s="11" cm="1">
        <f t="array" ref="K343">INDEX(LatestMeasureDefSheet!$I$2:$I$6759,MATCH(E343,LatestMeasureDefSheet!$C$2:$C$6759,0),)</f>
        <v>0</v>
      </c>
      <c r="L343" s="11" cm="1">
        <f t="array" ref="L343">INDEX(LatestMeasureDefSheet!$L$2:$L$6759,MATCH(E343,LatestMeasureDefSheet!$C$2:$C$6759,0),)</f>
        <v>5.8000000000000003E-2</v>
      </c>
      <c r="M343" s="11" cm="1">
        <f t="array" ref="M343">INDEX(LatestMeasureDefSheet!$AJ$2:$AJ$6759,MATCH(E343,LatestMeasureDefSheet!$C$2:$C$6759,0),)</f>
        <v>15</v>
      </c>
      <c r="N343" s="12" t="str" cm="1">
        <f t="array" ref="N343">IF(INDEX(LatestMeasureDefSheet!$Q$2:$Q$6759,MATCH(E343,LatestMeasureDefSheet!$C$2:$C$6759,0),)="",INDEX(LatestMeasureDefSheet!$G$2:$G$6759,MATCH(E343,LatestMeasureDefSheet!$C$2:$C$6759,0),),INDEX(LatestMeasureDefSheet!$Q$2:$Q$6759,MATCH(E343,LatestMeasureDefSheet!$C$2:$C$6759,0),))</f>
        <v>MBH</v>
      </c>
      <c r="O343" s="11" cm="1">
        <f t="array" ref="O343">INDEX(LatestMeasureDefSheet!$R$2:$R$6759,MATCH(E343,LatestMeasureDefSheet!$C$2:$C$6759,0),)</f>
        <v>0</v>
      </c>
      <c r="P343" s="11" cm="1">
        <f t="array" ref="P343">INDEX(LatestMeasureDefSheet!$S$2:$S$6759,MATCH(E343,LatestMeasureDefSheet!$C$2:$C$6759,0),)</f>
        <v>0</v>
      </c>
      <c r="Q343" s="11" cm="1">
        <f t="array" ref="Q343">INDEX(LatestMeasureDefSheet!$T$2:$T$6759,MATCH(E343,LatestMeasureDefSheet!$C$2:$C$6759,0),)</f>
        <v>0</v>
      </c>
      <c r="R343" s="11" cm="1">
        <f t="array" ref="R343">INDEX(LatestMeasureDefSheet!$U$2:$U$6759,MATCH(E343,LatestMeasureDefSheet!$C$2:$C$6759,0),)</f>
        <v>0</v>
      </c>
      <c r="S343" s="11" cm="1">
        <f t="array" ref="S343">INDEX(LatestMeasureDefSheet!$V$2:$V$6759,MATCH(E343,LatestMeasureDefSheet!$C$2:$C$6759,0),)</f>
        <v>0</v>
      </c>
      <c r="T343" s="11" t="str">
        <f t="shared" si="31"/>
        <v/>
      </c>
      <c r="U343" s="41"/>
      <c r="V343" s="41"/>
      <c r="W343" s="41"/>
      <c r="X343" s="38" t="str">
        <f t="shared" si="32"/>
        <v/>
      </c>
      <c r="Y343" s="38" t="str">
        <f t="shared" si="33"/>
        <v/>
      </c>
      <c r="Z343" s="38" t="str">
        <f t="shared" si="34"/>
        <v/>
      </c>
      <c r="AA343" s="13">
        <f t="shared" si="35"/>
        <v>0</v>
      </c>
      <c r="AB343" s="11"/>
    </row>
    <row r="344" spans="2:28" ht="15.75" x14ac:dyDescent="0.2">
      <c r="B344" s="7" t="s">
        <v>3</v>
      </c>
      <c r="C344" s="5" t="s">
        <v>912</v>
      </c>
      <c r="D344" s="5" t="s">
        <v>1018</v>
      </c>
      <c r="E344" s="5" t="s">
        <v>1052</v>
      </c>
      <c r="F344" s="16" t="s">
        <v>1053</v>
      </c>
      <c r="G344" s="5" t="s">
        <v>1054</v>
      </c>
      <c r="H344" s="9" cm="1">
        <f t="array" ref="H344">INDEX(LatestMeasureDefSheet!$AH$2:$AH$6759,MATCH(E344,LatestMeasureDefSheet!$C$2:$C$6759,0),)</f>
        <v>0.5</v>
      </c>
      <c r="I344" s="10" t="str" cm="1">
        <f t="array" ref="I344">INDEX(LatestMeasureDefSheet!$G$2:$G$6759,MATCH(E344,LatestMeasureDefSheet!$C$2:$C$6759,0),)</f>
        <v>Square Feet</v>
      </c>
      <c r="J344" s="11" cm="1">
        <f t="array" ref="J344">INDEX(LatestMeasureDefSheet!$H$2:$H$6759,MATCH(E344,LatestMeasureDefSheet!$C$2:$C$6759,0),)</f>
        <v>0</v>
      </c>
      <c r="K344" s="11" cm="1">
        <f t="array" ref="K344">INDEX(LatestMeasureDefSheet!$I$2:$I$6759,MATCH(E344,LatestMeasureDefSheet!$C$2:$C$6759,0),)</f>
        <v>0</v>
      </c>
      <c r="L344" s="11" cm="1">
        <f t="array" ref="L344">INDEX(LatestMeasureDefSheet!$L$2:$L$6759,MATCH(E344,LatestMeasureDefSheet!$C$2:$C$6759,0),)</f>
        <v>3.2500000000000001E-2</v>
      </c>
      <c r="M344" s="11" cm="1">
        <f t="array" ref="M344">INDEX(LatestMeasureDefSheet!$AJ$2:$AJ$6759,MATCH(E344,LatestMeasureDefSheet!$C$2:$C$6759,0),)</f>
        <v>15</v>
      </c>
      <c r="N344" s="12" t="str" cm="1">
        <f t="array" ref="N344">IF(INDEX(LatestMeasureDefSheet!$Q$2:$Q$6759,MATCH(E344,LatestMeasureDefSheet!$C$2:$C$6759,0),)="",INDEX(LatestMeasureDefSheet!$G$2:$G$6759,MATCH(E344,LatestMeasureDefSheet!$C$2:$C$6759,0),),INDEX(LatestMeasureDefSheet!$Q$2:$Q$6759,MATCH(E344,LatestMeasureDefSheet!$C$2:$C$6759,0),))</f>
        <v>Square Feet</v>
      </c>
      <c r="O344" s="11" cm="1">
        <f t="array" ref="O344">INDEX(LatestMeasureDefSheet!$R$2:$R$6759,MATCH(E344,LatestMeasureDefSheet!$C$2:$C$6759,0),)</f>
        <v>0</v>
      </c>
      <c r="P344" s="11" cm="1">
        <f t="array" ref="P344">INDEX(LatestMeasureDefSheet!$S$2:$S$6759,MATCH(E344,LatestMeasureDefSheet!$C$2:$C$6759,0),)</f>
        <v>0</v>
      </c>
      <c r="Q344" s="11" cm="1">
        <f t="array" ref="Q344">INDEX(LatestMeasureDefSheet!$T$2:$T$6759,MATCH(E344,LatestMeasureDefSheet!$C$2:$C$6759,0),)</f>
        <v>0</v>
      </c>
      <c r="R344" s="11" cm="1">
        <f t="array" ref="R344">INDEX(LatestMeasureDefSheet!$U$2:$U$6759,MATCH(E344,LatestMeasureDefSheet!$C$2:$C$6759,0),)</f>
        <v>0</v>
      </c>
      <c r="S344" s="11" cm="1">
        <f t="array" ref="S344">INDEX(LatestMeasureDefSheet!$V$2:$V$6759,MATCH(E344,LatestMeasureDefSheet!$C$2:$C$6759,0),)</f>
        <v>0</v>
      </c>
      <c r="T344" s="11" t="str">
        <f t="shared" si="31"/>
        <v/>
      </c>
      <c r="U344" s="41"/>
      <c r="V344" s="41"/>
      <c r="W344" s="41"/>
      <c r="X344" s="38" t="str">
        <f t="shared" si="32"/>
        <v/>
      </c>
      <c r="Y344" s="38" t="str">
        <f t="shared" si="33"/>
        <v/>
      </c>
      <c r="Z344" s="38" t="str">
        <f t="shared" si="34"/>
        <v/>
      </c>
      <c r="AA344" s="13">
        <f t="shared" si="35"/>
        <v>0</v>
      </c>
      <c r="AB344" s="11"/>
    </row>
    <row r="345" spans="2:28" ht="15.75" x14ac:dyDescent="0.2">
      <c r="B345" s="7" t="s">
        <v>3</v>
      </c>
      <c r="C345" s="5" t="s">
        <v>912</v>
      </c>
      <c r="D345" s="5" t="s">
        <v>1018</v>
      </c>
      <c r="E345" s="5" t="s">
        <v>1055</v>
      </c>
      <c r="F345" s="16" t="s">
        <v>1056</v>
      </c>
      <c r="G345" s="5" t="s">
        <v>1057</v>
      </c>
      <c r="H345" s="9" cm="1">
        <f t="array" ref="H345">INDEX(LatestMeasureDefSheet!$AH$2:$AH$6759,MATCH(E345,LatestMeasureDefSheet!$C$2:$C$6759,0),)</f>
        <v>0.6</v>
      </c>
      <c r="I345" s="10" t="str" cm="1">
        <f t="array" ref="I345">INDEX(LatestMeasureDefSheet!$G$2:$G$6759,MATCH(E345,LatestMeasureDefSheet!$C$2:$C$6759,0),)</f>
        <v>Square Feet</v>
      </c>
      <c r="J345" s="11" cm="1">
        <f t="array" ref="J345">INDEX(LatestMeasureDefSheet!$H$2:$H$6759,MATCH(E345,LatestMeasureDefSheet!$C$2:$C$6759,0),)</f>
        <v>0</v>
      </c>
      <c r="K345" s="11" cm="1">
        <f t="array" ref="K345">INDEX(LatestMeasureDefSheet!$I$2:$I$6759,MATCH(E345,LatestMeasureDefSheet!$C$2:$C$6759,0),)</f>
        <v>0</v>
      </c>
      <c r="L345" s="11" cm="1">
        <f t="array" ref="L345">INDEX(LatestMeasureDefSheet!$L$2:$L$6759,MATCH(E345,LatestMeasureDefSheet!$C$2:$C$6759,0),)</f>
        <v>5.7000000000000002E-2</v>
      </c>
      <c r="M345" s="11" cm="1">
        <f t="array" ref="M345">INDEX(LatestMeasureDefSheet!$AJ$2:$AJ$6759,MATCH(E345,LatestMeasureDefSheet!$C$2:$C$6759,0),)</f>
        <v>15</v>
      </c>
      <c r="N345" s="12" t="str" cm="1">
        <f t="array" ref="N345">IF(INDEX(LatestMeasureDefSheet!$Q$2:$Q$6759,MATCH(E345,LatestMeasureDefSheet!$C$2:$C$6759,0),)="",INDEX(LatestMeasureDefSheet!$G$2:$G$6759,MATCH(E345,LatestMeasureDefSheet!$C$2:$C$6759,0),),INDEX(LatestMeasureDefSheet!$Q$2:$Q$6759,MATCH(E345,LatestMeasureDefSheet!$C$2:$C$6759,0),))</f>
        <v>Square Feet</v>
      </c>
      <c r="O345" s="11" cm="1">
        <f t="array" ref="O345">INDEX(LatestMeasureDefSheet!$R$2:$R$6759,MATCH(E345,LatestMeasureDefSheet!$C$2:$C$6759,0),)</f>
        <v>0</v>
      </c>
      <c r="P345" s="11" cm="1">
        <f t="array" ref="P345">INDEX(LatestMeasureDefSheet!$S$2:$S$6759,MATCH(E345,LatestMeasureDefSheet!$C$2:$C$6759,0),)</f>
        <v>0</v>
      </c>
      <c r="Q345" s="11" cm="1">
        <f t="array" ref="Q345">INDEX(LatestMeasureDefSheet!$T$2:$T$6759,MATCH(E345,LatestMeasureDefSheet!$C$2:$C$6759,0),)</f>
        <v>0</v>
      </c>
      <c r="R345" s="11" cm="1">
        <f t="array" ref="R345">INDEX(LatestMeasureDefSheet!$U$2:$U$6759,MATCH(E345,LatestMeasureDefSheet!$C$2:$C$6759,0),)</f>
        <v>0</v>
      </c>
      <c r="S345" s="11" cm="1">
        <f t="array" ref="S345">INDEX(LatestMeasureDefSheet!$V$2:$V$6759,MATCH(E345,LatestMeasureDefSheet!$C$2:$C$6759,0),)</f>
        <v>0</v>
      </c>
      <c r="T345" s="11" t="str">
        <f t="shared" si="31"/>
        <v/>
      </c>
      <c r="U345" s="41"/>
      <c r="V345" s="41"/>
      <c r="W345" s="41"/>
      <c r="X345" s="38" t="str">
        <f t="shared" si="32"/>
        <v/>
      </c>
      <c r="Y345" s="38" t="str">
        <f t="shared" si="33"/>
        <v/>
      </c>
      <c r="Z345" s="38" t="str">
        <f t="shared" si="34"/>
        <v/>
      </c>
      <c r="AA345" s="13">
        <f t="shared" si="35"/>
        <v>0</v>
      </c>
      <c r="AB345" s="11"/>
    </row>
    <row r="346" spans="2:28" ht="15.75" x14ac:dyDescent="0.2">
      <c r="B346" s="7" t="s">
        <v>3</v>
      </c>
      <c r="C346" s="5" t="s">
        <v>912</v>
      </c>
      <c r="D346" s="5" t="s">
        <v>1058</v>
      </c>
      <c r="E346" s="5" t="s">
        <v>1059</v>
      </c>
      <c r="F346" s="16" t="s">
        <v>1060</v>
      </c>
      <c r="G346" s="5" t="s">
        <v>1061</v>
      </c>
      <c r="H346" s="9" cm="1">
        <f t="array" ref="H346">INDEX(LatestMeasureDefSheet!$AH$2:$AH$6759,MATCH(E346,LatestMeasureDefSheet!$C$2:$C$6759,0),)</f>
        <v>5</v>
      </c>
      <c r="I346" s="10" t="str" cm="1">
        <f t="array" ref="I346">INDEX(LatestMeasureDefSheet!$G$2:$G$6759,MATCH(E346,LatestMeasureDefSheet!$C$2:$C$6759,0),)</f>
        <v>MBH</v>
      </c>
      <c r="J346" s="11" cm="1">
        <f t="array" ref="J346">INDEX(LatestMeasureDefSheet!$H$2:$H$6759,MATCH(E346,LatestMeasureDefSheet!$C$2:$C$6759,0),)</f>
        <v>0</v>
      </c>
      <c r="K346" s="11" cm="1">
        <f t="array" ref="K346">INDEX(LatestMeasureDefSheet!$I$2:$I$6759,MATCH(E346,LatestMeasureDefSheet!$C$2:$C$6759,0),)</f>
        <v>0</v>
      </c>
      <c r="L346" s="11" cm="1">
        <f t="array" ref="L346">INDEX(LatestMeasureDefSheet!$L$2:$L$6759,MATCH(E346,LatestMeasureDefSheet!$C$2:$C$6759,0),)</f>
        <v>0.36330000000000001</v>
      </c>
      <c r="M346" s="11" cm="1">
        <f t="array" ref="M346">INDEX(LatestMeasureDefSheet!$AJ$2:$AJ$6759,MATCH(E346,LatestMeasureDefSheet!$C$2:$C$6759,0),)</f>
        <v>20</v>
      </c>
      <c r="N346" s="12" t="str" cm="1">
        <f t="array" ref="N346">IF(INDEX(LatestMeasureDefSheet!$Q$2:$Q$6759,MATCH(E346,LatestMeasureDefSheet!$C$2:$C$6759,0),)="",INDEX(LatestMeasureDefSheet!$G$2:$G$6759,MATCH(E346,LatestMeasureDefSheet!$C$2:$C$6759,0),),INDEX(LatestMeasureDefSheet!$Q$2:$Q$6759,MATCH(E346,LatestMeasureDefSheet!$C$2:$C$6759,0),))</f>
        <v>MBH</v>
      </c>
      <c r="O346" s="11" cm="1">
        <f t="array" ref="O346">INDEX(LatestMeasureDefSheet!$R$2:$R$6759,MATCH(E346,LatestMeasureDefSheet!$C$2:$C$6759,0),)</f>
        <v>0</v>
      </c>
      <c r="P346" s="11" cm="1">
        <f t="array" ref="P346">INDEX(LatestMeasureDefSheet!$S$2:$S$6759,MATCH(E346,LatestMeasureDefSheet!$C$2:$C$6759,0),)</f>
        <v>0</v>
      </c>
      <c r="Q346" s="11" cm="1">
        <f t="array" ref="Q346">INDEX(LatestMeasureDefSheet!$T$2:$T$6759,MATCH(E346,LatestMeasureDefSheet!$C$2:$C$6759,0),)</f>
        <v>0</v>
      </c>
      <c r="R346" s="11" cm="1">
        <f t="array" ref="R346">INDEX(LatestMeasureDefSheet!$U$2:$U$6759,MATCH(E346,LatestMeasureDefSheet!$C$2:$C$6759,0),)</f>
        <v>0</v>
      </c>
      <c r="S346" s="11" cm="1">
        <f t="array" ref="S346">INDEX(LatestMeasureDefSheet!$V$2:$V$6759,MATCH(E346,LatestMeasureDefSheet!$C$2:$C$6759,0),)</f>
        <v>0</v>
      </c>
      <c r="T346" s="11" t="str">
        <f t="shared" si="31"/>
        <v/>
      </c>
      <c r="U346" s="41"/>
      <c r="V346" s="41"/>
      <c r="W346" s="41"/>
      <c r="X346" s="38" t="str">
        <f t="shared" si="32"/>
        <v/>
      </c>
      <c r="Y346" s="38" t="str">
        <f t="shared" si="33"/>
        <v/>
      </c>
      <c r="Z346" s="38" t="str">
        <f t="shared" si="34"/>
        <v/>
      </c>
      <c r="AA346" s="13">
        <f t="shared" si="35"/>
        <v>0</v>
      </c>
      <c r="AB346" s="11"/>
    </row>
    <row r="347" spans="2:28" ht="15.75" x14ac:dyDescent="0.2">
      <c r="B347" s="7" t="s">
        <v>3</v>
      </c>
      <c r="C347" s="5" t="s">
        <v>912</v>
      </c>
      <c r="D347" s="5" t="s">
        <v>1058</v>
      </c>
      <c r="E347" s="5" t="s">
        <v>1062</v>
      </c>
      <c r="F347" s="16" t="s">
        <v>1063</v>
      </c>
      <c r="G347" s="5" t="s">
        <v>1064</v>
      </c>
      <c r="H347" s="9" cm="1">
        <f t="array" ref="H347">INDEX(LatestMeasureDefSheet!$AH$2:$AH$6759,MATCH(E347,LatestMeasureDefSheet!$C$2:$C$6759,0),)</f>
        <v>5</v>
      </c>
      <c r="I347" s="10" t="str" cm="1">
        <f t="array" ref="I347">INDEX(LatestMeasureDefSheet!$G$2:$G$6759,MATCH(E347,LatestMeasureDefSheet!$C$2:$C$6759,0),)</f>
        <v>MBH</v>
      </c>
      <c r="J347" s="11" cm="1">
        <f t="array" ref="J347">INDEX(LatestMeasureDefSheet!$H$2:$H$6759,MATCH(E347,LatestMeasureDefSheet!$C$2:$C$6759,0),)</f>
        <v>0</v>
      </c>
      <c r="K347" s="11" cm="1">
        <f t="array" ref="K347">INDEX(LatestMeasureDefSheet!$I$2:$I$6759,MATCH(E347,LatestMeasureDefSheet!$C$2:$C$6759,0),)</f>
        <v>0</v>
      </c>
      <c r="L347" s="11" cm="1">
        <f t="array" ref="L347">INDEX(LatestMeasureDefSheet!$L$2:$L$6759,MATCH(E347,LatestMeasureDefSheet!$C$2:$C$6759,0),)</f>
        <v>0.29299999999999998</v>
      </c>
      <c r="M347" s="11" cm="1">
        <f t="array" ref="M347">INDEX(LatestMeasureDefSheet!$AJ$2:$AJ$6759,MATCH(E347,LatestMeasureDefSheet!$C$2:$C$6759,0),)</f>
        <v>20</v>
      </c>
      <c r="N347" s="12" t="str" cm="1">
        <f t="array" ref="N347">IF(INDEX(LatestMeasureDefSheet!$Q$2:$Q$6759,MATCH(E347,LatestMeasureDefSheet!$C$2:$C$6759,0),)="",INDEX(LatestMeasureDefSheet!$G$2:$G$6759,MATCH(E347,LatestMeasureDefSheet!$C$2:$C$6759,0),),INDEX(LatestMeasureDefSheet!$Q$2:$Q$6759,MATCH(E347,LatestMeasureDefSheet!$C$2:$C$6759,0),))</f>
        <v>MBH</v>
      </c>
      <c r="O347" s="11" cm="1">
        <f t="array" ref="O347">INDEX(LatestMeasureDefSheet!$R$2:$R$6759,MATCH(E347,LatestMeasureDefSheet!$C$2:$C$6759,0),)</f>
        <v>0</v>
      </c>
      <c r="P347" s="11" cm="1">
        <f t="array" ref="P347">INDEX(LatestMeasureDefSheet!$S$2:$S$6759,MATCH(E347,LatestMeasureDefSheet!$C$2:$C$6759,0),)</f>
        <v>0</v>
      </c>
      <c r="Q347" s="11" cm="1">
        <f t="array" ref="Q347">INDEX(LatestMeasureDefSheet!$T$2:$T$6759,MATCH(E347,LatestMeasureDefSheet!$C$2:$C$6759,0),)</f>
        <v>0</v>
      </c>
      <c r="R347" s="11" cm="1">
        <f t="array" ref="R347">INDEX(LatestMeasureDefSheet!$U$2:$U$6759,MATCH(E347,LatestMeasureDefSheet!$C$2:$C$6759,0),)</f>
        <v>0</v>
      </c>
      <c r="S347" s="11" cm="1">
        <f t="array" ref="S347">INDEX(LatestMeasureDefSheet!$V$2:$V$6759,MATCH(E347,LatestMeasureDefSheet!$C$2:$C$6759,0),)</f>
        <v>0</v>
      </c>
      <c r="T347" s="11" t="str">
        <f t="shared" si="31"/>
        <v/>
      </c>
      <c r="U347" s="41"/>
      <c r="V347" s="41"/>
      <c r="W347" s="41"/>
      <c r="X347" s="38" t="str">
        <f t="shared" si="32"/>
        <v/>
      </c>
      <c r="Y347" s="38" t="str">
        <f t="shared" si="33"/>
        <v/>
      </c>
      <c r="Z347" s="38" t="str">
        <f t="shared" si="34"/>
        <v/>
      </c>
      <c r="AA347" s="13">
        <f t="shared" si="35"/>
        <v>0</v>
      </c>
      <c r="AB347" s="11"/>
    </row>
    <row r="348" spans="2:28" ht="15.75" x14ac:dyDescent="0.2">
      <c r="B348" s="7" t="s">
        <v>3</v>
      </c>
      <c r="C348" s="5" t="s">
        <v>912</v>
      </c>
      <c r="D348" s="5" t="s">
        <v>1058</v>
      </c>
      <c r="E348" s="5" t="s">
        <v>1065</v>
      </c>
      <c r="F348" s="16" t="s">
        <v>1066</v>
      </c>
      <c r="G348" s="5" t="s">
        <v>1067</v>
      </c>
      <c r="H348" s="9" cm="1">
        <f t="array" ref="H348">INDEX(LatestMeasureDefSheet!$AH$2:$AH$6759,MATCH(E348,LatestMeasureDefSheet!$C$2:$C$6759,0),)</f>
        <v>1</v>
      </c>
      <c r="I348" s="10" t="str" cm="1">
        <f t="array" ref="I348">INDEX(LatestMeasureDefSheet!$G$2:$G$6759,MATCH(E348,LatestMeasureDefSheet!$C$2:$C$6759,0),)</f>
        <v>MBH</v>
      </c>
      <c r="J348" s="11" cm="1">
        <f t="array" ref="J348">INDEX(LatestMeasureDefSheet!$H$2:$H$6759,MATCH(E348,LatestMeasureDefSheet!$C$2:$C$6759,0),)</f>
        <v>0</v>
      </c>
      <c r="K348" s="11" cm="1">
        <f t="array" ref="K348">INDEX(LatestMeasureDefSheet!$I$2:$I$6759,MATCH(E348,LatestMeasureDefSheet!$C$2:$C$6759,0),)</f>
        <v>0</v>
      </c>
      <c r="L348" s="11" cm="1">
        <f t="array" ref="L348">INDEX(LatestMeasureDefSheet!$L$2:$L$6759,MATCH(E348,LatestMeasureDefSheet!$C$2:$C$6759,0),)</f>
        <v>0.14649999999999999</v>
      </c>
      <c r="M348" s="11" cm="1">
        <f t="array" ref="M348">INDEX(LatestMeasureDefSheet!$AJ$2:$AJ$6759,MATCH(E348,LatestMeasureDefSheet!$C$2:$C$6759,0),)</f>
        <v>20</v>
      </c>
      <c r="N348" s="12" t="str" cm="1">
        <f t="array" ref="N348">IF(INDEX(LatestMeasureDefSheet!$Q$2:$Q$6759,MATCH(E348,LatestMeasureDefSheet!$C$2:$C$6759,0),)="",INDEX(LatestMeasureDefSheet!$G$2:$G$6759,MATCH(E348,LatestMeasureDefSheet!$C$2:$C$6759,0),),INDEX(LatestMeasureDefSheet!$Q$2:$Q$6759,MATCH(E348,LatestMeasureDefSheet!$C$2:$C$6759,0),))</f>
        <v>MBH</v>
      </c>
      <c r="O348" s="11" cm="1">
        <f t="array" ref="O348">INDEX(LatestMeasureDefSheet!$R$2:$R$6759,MATCH(E348,LatestMeasureDefSheet!$C$2:$C$6759,0),)</f>
        <v>0</v>
      </c>
      <c r="P348" s="11" cm="1">
        <f t="array" ref="P348">INDEX(LatestMeasureDefSheet!$S$2:$S$6759,MATCH(E348,LatestMeasureDefSheet!$C$2:$C$6759,0),)</f>
        <v>0</v>
      </c>
      <c r="Q348" s="11" cm="1">
        <f t="array" ref="Q348">INDEX(LatestMeasureDefSheet!$T$2:$T$6759,MATCH(E348,LatestMeasureDefSheet!$C$2:$C$6759,0),)</f>
        <v>0</v>
      </c>
      <c r="R348" s="11" cm="1">
        <f t="array" ref="R348">INDEX(LatestMeasureDefSheet!$U$2:$U$6759,MATCH(E348,LatestMeasureDefSheet!$C$2:$C$6759,0),)</f>
        <v>0</v>
      </c>
      <c r="S348" s="11" cm="1">
        <f t="array" ref="S348">INDEX(LatestMeasureDefSheet!$V$2:$V$6759,MATCH(E348,LatestMeasureDefSheet!$C$2:$C$6759,0),)</f>
        <v>0</v>
      </c>
      <c r="T348" s="11" t="str">
        <f t="shared" si="31"/>
        <v/>
      </c>
      <c r="U348" s="41"/>
      <c r="V348" s="41"/>
      <c r="W348" s="41"/>
      <c r="X348" s="38" t="str">
        <f t="shared" si="32"/>
        <v/>
      </c>
      <c r="Y348" s="38" t="str">
        <f t="shared" si="33"/>
        <v/>
      </c>
      <c r="Z348" s="38" t="str">
        <f t="shared" si="34"/>
        <v/>
      </c>
      <c r="AA348" s="13">
        <f t="shared" si="35"/>
        <v>0</v>
      </c>
      <c r="AB348" s="11"/>
    </row>
    <row r="349" spans="2:28" ht="15.75" x14ac:dyDescent="0.2">
      <c r="B349" s="7" t="s">
        <v>3</v>
      </c>
      <c r="C349" s="5" t="s">
        <v>1068</v>
      </c>
      <c r="D349" s="5" t="s">
        <v>1069</v>
      </c>
      <c r="E349" s="5" t="s">
        <v>1070</v>
      </c>
      <c r="F349" s="16" t="s">
        <v>1071</v>
      </c>
      <c r="G349" s="5" t="s">
        <v>1072</v>
      </c>
      <c r="H349" s="9" cm="1">
        <f t="array" ref="H349">INDEX(LatestMeasureDefSheet!$AH$2:$AH$6759,MATCH(E349,LatestMeasureDefSheet!$C$2:$C$6759,0),)</f>
        <v>1.25</v>
      </c>
      <c r="I349" s="10" t="str" cm="1">
        <f t="array" ref="I349">INDEX(LatestMeasureDefSheet!$G$2:$G$6759,MATCH(E349,LatestMeasureDefSheet!$C$2:$C$6759,0),)</f>
        <v>Square Feet</v>
      </c>
      <c r="J349" s="11" cm="1">
        <f t="array" ref="J349">INDEX(LatestMeasureDefSheet!$H$2:$H$6759,MATCH(E349,LatestMeasureDefSheet!$C$2:$C$6759,0),)</f>
        <v>9.5149000000000008</v>
      </c>
      <c r="K349" s="11" cm="1">
        <f t="array" ref="K349">INDEX(LatestMeasureDefSheet!$I$2:$I$6759,MATCH(E349,LatestMeasureDefSheet!$C$2:$C$6759,0),)</f>
        <v>0</v>
      </c>
      <c r="L349" s="11" cm="1">
        <f t="array" ref="L349">INDEX(LatestMeasureDefSheet!$L$2:$L$6759,MATCH(E349,LatestMeasureDefSheet!$C$2:$C$6759,0),)</f>
        <v>5.7099999999999998E-2</v>
      </c>
      <c r="M349" s="11" cm="1">
        <f t="array" ref="M349">INDEX(LatestMeasureDefSheet!$AJ$2:$AJ$6759,MATCH(E349,LatestMeasureDefSheet!$C$2:$C$6759,0),)</f>
        <v>20</v>
      </c>
      <c r="N349" s="12" t="str" cm="1">
        <f t="array" ref="N349">IF(INDEX(LatestMeasureDefSheet!$Q$2:$Q$6759,MATCH(E349,LatestMeasureDefSheet!$C$2:$C$6759,0),)="",INDEX(LatestMeasureDefSheet!$G$2:$G$6759,MATCH(E349,LatestMeasureDefSheet!$C$2:$C$6759,0),),INDEX(LatestMeasureDefSheet!$Q$2:$Q$6759,MATCH(E349,LatestMeasureDefSheet!$C$2:$C$6759,0),))</f>
        <v>Square Feet</v>
      </c>
      <c r="O349" s="11" cm="1">
        <f t="array" ref="O349">INDEX(LatestMeasureDefSheet!$R$2:$R$6759,MATCH(E349,LatestMeasureDefSheet!$C$2:$C$6759,0),)</f>
        <v>0</v>
      </c>
      <c r="P349" s="11" cm="1">
        <f t="array" ref="P349">INDEX(LatestMeasureDefSheet!$S$2:$S$6759,MATCH(E349,LatestMeasureDefSheet!$C$2:$C$6759,0),)</f>
        <v>0</v>
      </c>
      <c r="Q349" s="11" cm="1">
        <f t="array" ref="Q349">INDEX(LatestMeasureDefSheet!$T$2:$T$6759,MATCH(E349,LatestMeasureDefSheet!$C$2:$C$6759,0),)</f>
        <v>0</v>
      </c>
      <c r="R349" s="11" cm="1">
        <f t="array" ref="R349">INDEX(LatestMeasureDefSheet!$U$2:$U$6759,MATCH(E349,LatestMeasureDefSheet!$C$2:$C$6759,0),)</f>
        <v>0</v>
      </c>
      <c r="S349" s="11" cm="1">
        <f t="array" ref="S349">INDEX(LatestMeasureDefSheet!$V$2:$V$6759,MATCH(E349,LatestMeasureDefSheet!$C$2:$C$6759,0),)</f>
        <v>0</v>
      </c>
      <c r="T349" s="11" t="str">
        <f t="shared" si="31"/>
        <v/>
      </c>
      <c r="U349" s="41"/>
      <c r="V349" s="41"/>
      <c r="W349" s="41"/>
      <c r="X349" s="38" t="str">
        <f t="shared" si="32"/>
        <v/>
      </c>
      <c r="Y349" s="38" t="str">
        <f t="shared" si="33"/>
        <v/>
      </c>
      <c r="Z349" s="38" t="str">
        <f t="shared" si="34"/>
        <v/>
      </c>
      <c r="AA349" s="13">
        <f t="shared" si="35"/>
        <v>0</v>
      </c>
      <c r="AB349" s="11"/>
    </row>
    <row r="350" spans="2:28" ht="15.75" x14ac:dyDescent="0.2">
      <c r="B350" s="7" t="s">
        <v>3</v>
      </c>
      <c r="C350" s="5" t="s">
        <v>1068</v>
      </c>
      <c r="D350" s="5" t="s">
        <v>1069</v>
      </c>
      <c r="E350" s="5" t="s">
        <v>1073</v>
      </c>
      <c r="F350" s="16" t="s">
        <v>1074</v>
      </c>
      <c r="G350" s="5" t="s">
        <v>1075</v>
      </c>
      <c r="H350" s="9" cm="1">
        <f t="array" ref="H350">INDEX(LatestMeasureDefSheet!$AH$2:$AH$6759,MATCH(E350,LatestMeasureDefSheet!$C$2:$C$6759,0),)</f>
        <v>0.6</v>
      </c>
      <c r="I350" s="10" t="str" cm="1">
        <f t="array" ref="I350">INDEX(LatestMeasureDefSheet!$G$2:$G$6759,MATCH(E350,LatestMeasureDefSheet!$C$2:$C$6759,0),)</f>
        <v>Square Feet</v>
      </c>
      <c r="J350" s="11" cm="1">
        <f t="array" ref="J350">INDEX(LatestMeasureDefSheet!$H$2:$H$6759,MATCH(E350,LatestMeasureDefSheet!$C$2:$C$6759,0),)</f>
        <v>2.9752000000000001</v>
      </c>
      <c r="K350" s="11" cm="1">
        <f t="array" ref="K350">INDEX(LatestMeasureDefSheet!$I$2:$I$6759,MATCH(E350,LatestMeasureDefSheet!$C$2:$C$6759,0),)</f>
        <v>0</v>
      </c>
      <c r="L350" s="11" cm="1">
        <f t="array" ref="L350">INDEX(LatestMeasureDefSheet!$L$2:$L$6759,MATCH(E350,LatestMeasureDefSheet!$C$2:$C$6759,0),)</f>
        <v>0</v>
      </c>
      <c r="M350" s="11" cm="1">
        <f t="array" ref="M350">INDEX(LatestMeasureDefSheet!$AJ$2:$AJ$6759,MATCH(E350,LatestMeasureDefSheet!$C$2:$C$6759,0),)</f>
        <v>20</v>
      </c>
      <c r="N350" s="12" t="str" cm="1">
        <f t="array" ref="N350">IF(INDEX(LatestMeasureDefSheet!$Q$2:$Q$6759,MATCH(E350,LatestMeasureDefSheet!$C$2:$C$6759,0),)="",INDEX(LatestMeasureDefSheet!$G$2:$G$6759,MATCH(E350,LatestMeasureDefSheet!$C$2:$C$6759,0),),INDEX(LatestMeasureDefSheet!$Q$2:$Q$6759,MATCH(E350,LatestMeasureDefSheet!$C$2:$C$6759,0),))</f>
        <v>Square Feet</v>
      </c>
      <c r="O350" s="11" cm="1">
        <f t="array" ref="O350">INDEX(LatestMeasureDefSheet!$R$2:$R$6759,MATCH(E350,LatestMeasureDefSheet!$C$2:$C$6759,0),)</f>
        <v>0</v>
      </c>
      <c r="P350" s="11" cm="1">
        <f t="array" ref="P350">INDEX(LatestMeasureDefSheet!$S$2:$S$6759,MATCH(E350,LatestMeasureDefSheet!$C$2:$C$6759,0),)</f>
        <v>0</v>
      </c>
      <c r="Q350" s="11" cm="1">
        <f t="array" ref="Q350">INDEX(LatestMeasureDefSheet!$T$2:$T$6759,MATCH(E350,LatestMeasureDefSheet!$C$2:$C$6759,0),)</f>
        <v>0</v>
      </c>
      <c r="R350" s="11" cm="1">
        <f t="array" ref="R350">INDEX(LatestMeasureDefSheet!$U$2:$U$6759,MATCH(E350,LatestMeasureDefSheet!$C$2:$C$6759,0),)</f>
        <v>0</v>
      </c>
      <c r="S350" s="11" cm="1">
        <f t="array" ref="S350">INDEX(LatestMeasureDefSheet!$V$2:$V$6759,MATCH(E350,LatestMeasureDefSheet!$C$2:$C$6759,0),)</f>
        <v>0</v>
      </c>
      <c r="T350" s="11" t="str">
        <f t="shared" si="31"/>
        <v/>
      </c>
      <c r="U350" s="41"/>
      <c r="V350" s="41"/>
      <c r="W350" s="41"/>
      <c r="X350" s="38" t="str">
        <f t="shared" si="32"/>
        <v/>
      </c>
      <c r="Y350" s="38" t="str">
        <f t="shared" si="33"/>
        <v/>
      </c>
      <c r="Z350" s="38" t="str">
        <f t="shared" si="34"/>
        <v/>
      </c>
      <c r="AA350" s="13">
        <f t="shared" si="35"/>
        <v>0</v>
      </c>
      <c r="AB350" s="11"/>
    </row>
    <row r="351" spans="2:28" ht="15.75" x14ac:dyDescent="0.2">
      <c r="B351" s="7" t="s">
        <v>3</v>
      </c>
      <c r="C351" s="5" t="s">
        <v>1068</v>
      </c>
      <c r="D351" s="5" t="s">
        <v>1069</v>
      </c>
      <c r="E351" s="5" t="s">
        <v>1076</v>
      </c>
      <c r="F351" s="16" t="s">
        <v>1077</v>
      </c>
      <c r="G351" s="5" t="s">
        <v>1078</v>
      </c>
      <c r="H351" s="9" cm="1">
        <f t="array" ref="H351">INDEX(LatestMeasureDefSheet!$AH$2:$AH$6759,MATCH(E351,LatestMeasureDefSheet!$C$2:$C$6759,0),)</f>
        <v>0.25</v>
      </c>
      <c r="I351" s="10" t="str" cm="1">
        <f t="array" ref="I351">INDEX(LatestMeasureDefSheet!$G$2:$G$6759,MATCH(E351,LatestMeasureDefSheet!$C$2:$C$6759,0),)</f>
        <v>Square Feet</v>
      </c>
      <c r="J351" s="11" cm="1">
        <f t="array" ref="J351">INDEX(LatestMeasureDefSheet!$H$2:$H$6759,MATCH(E351,LatestMeasureDefSheet!$C$2:$C$6759,0),)</f>
        <v>0</v>
      </c>
      <c r="K351" s="11" cm="1">
        <f t="array" ref="K351">INDEX(LatestMeasureDefSheet!$I$2:$I$6759,MATCH(E351,LatestMeasureDefSheet!$C$2:$C$6759,0),)</f>
        <v>0</v>
      </c>
      <c r="L351" s="11" cm="1">
        <f t="array" ref="L351">INDEX(LatestMeasureDefSheet!$L$2:$L$6759,MATCH(E351,LatestMeasureDefSheet!$C$2:$C$6759,0),)</f>
        <v>4.3200000000000002E-2</v>
      </c>
      <c r="M351" s="11" cm="1">
        <f t="array" ref="M351">INDEX(LatestMeasureDefSheet!$AJ$2:$AJ$6759,MATCH(E351,LatestMeasureDefSheet!$C$2:$C$6759,0),)</f>
        <v>20</v>
      </c>
      <c r="N351" s="12" t="str" cm="1">
        <f t="array" ref="N351">IF(INDEX(LatestMeasureDefSheet!$Q$2:$Q$6759,MATCH(E351,LatestMeasureDefSheet!$C$2:$C$6759,0),)="",INDEX(LatestMeasureDefSheet!$G$2:$G$6759,MATCH(E351,LatestMeasureDefSheet!$C$2:$C$6759,0),),INDEX(LatestMeasureDefSheet!$Q$2:$Q$6759,MATCH(E351,LatestMeasureDefSheet!$C$2:$C$6759,0),))</f>
        <v>Square Feet</v>
      </c>
      <c r="O351" s="11" cm="1">
        <f t="array" ref="O351">INDEX(LatestMeasureDefSheet!$R$2:$R$6759,MATCH(E351,LatestMeasureDefSheet!$C$2:$C$6759,0),)</f>
        <v>0</v>
      </c>
      <c r="P351" s="11" cm="1">
        <f t="array" ref="P351">INDEX(LatestMeasureDefSheet!$S$2:$S$6759,MATCH(E351,LatestMeasureDefSheet!$C$2:$C$6759,0),)</f>
        <v>0</v>
      </c>
      <c r="Q351" s="11" cm="1">
        <f t="array" ref="Q351">INDEX(LatestMeasureDefSheet!$T$2:$T$6759,MATCH(E351,LatestMeasureDefSheet!$C$2:$C$6759,0),)</f>
        <v>0</v>
      </c>
      <c r="R351" s="11" cm="1">
        <f t="array" ref="R351">INDEX(LatestMeasureDefSheet!$U$2:$U$6759,MATCH(E351,LatestMeasureDefSheet!$C$2:$C$6759,0),)</f>
        <v>0</v>
      </c>
      <c r="S351" s="11" cm="1">
        <f t="array" ref="S351">INDEX(LatestMeasureDefSheet!$V$2:$V$6759,MATCH(E351,LatestMeasureDefSheet!$C$2:$C$6759,0),)</f>
        <v>0</v>
      </c>
      <c r="T351" s="11" t="str">
        <f t="shared" si="31"/>
        <v/>
      </c>
      <c r="U351" s="41"/>
      <c r="V351" s="41"/>
      <c r="W351" s="41"/>
      <c r="X351" s="38" t="str">
        <f t="shared" si="32"/>
        <v/>
      </c>
      <c r="Y351" s="38" t="str">
        <f t="shared" si="33"/>
        <v/>
      </c>
      <c r="Z351" s="38" t="str">
        <f t="shared" si="34"/>
        <v/>
      </c>
      <c r="AA351" s="13">
        <f t="shared" si="35"/>
        <v>0</v>
      </c>
      <c r="AB351" s="11"/>
    </row>
    <row r="352" spans="2:28" ht="15.75" x14ac:dyDescent="0.2">
      <c r="B352" s="7" t="s">
        <v>3</v>
      </c>
      <c r="C352" s="5" t="s">
        <v>1068</v>
      </c>
      <c r="D352" s="5" t="s">
        <v>1079</v>
      </c>
      <c r="E352" s="5" t="s">
        <v>1080</v>
      </c>
      <c r="F352" s="16" t="s">
        <v>1081</v>
      </c>
      <c r="G352" s="5" t="s">
        <v>1082</v>
      </c>
      <c r="H352" s="9" cm="1">
        <f t="array" ref="H352">INDEX(LatestMeasureDefSheet!$AH$2:$AH$6759,MATCH(E352,LatestMeasureDefSheet!$C$2:$C$6759,0),)</f>
        <v>0.4</v>
      </c>
      <c r="I352" s="10" t="str" cm="1">
        <f t="array" ref="I352">INDEX(LatestMeasureDefSheet!$G$2:$G$6759,MATCH(E352,LatestMeasureDefSheet!$C$2:$C$6759,0),)</f>
        <v>CFM</v>
      </c>
      <c r="J352" s="11" cm="1">
        <f t="array" ref="J352">INDEX(LatestMeasureDefSheet!$H$2:$H$6759,MATCH(E352,LatestMeasureDefSheet!$C$2:$C$6759,0),)</f>
        <v>0</v>
      </c>
      <c r="K352" s="11" cm="1">
        <f t="array" ref="K352">INDEX(LatestMeasureDefSheet!$I$2:$I$6759,MATCH(E352,LatestMeasureDefSheet!$C$2:$C$6759,0),)</f>
        <v>0</v>
      </c>
      <c r="L352" s="11" cm="1">
        <f t="array" ref="L352">INDEX(LatestMeasureDefSheet!$L$2:$L$6759,MATCH(E352,LatestMeasureDefSheet!$C$2:$C$6759,0),)</f>
        <v>9.1899999999999996E-2</v>
      </c>
      <c r="M352" s="11" cm="1">
        <f t="array" ref="M352">INDEX(LatestMeasureDefSheet!$AJ$2:$AJ$6759,MATCH(E352,LatestMeasureDefSheet!$C$2:$C$6759,0),)</f>
        <v>15</v>
      </c>
      <c r="N352" s="12" t="str" cm="1">
        <f t="array" ref="N352">IF(INDEX(LatestMeasureDefSheet!$Q$2:$Q$6759,MATCH(E352,LatestMeasureDefSheet!$C$2:$C$6759,0),)="",INDEX(LatestMeasureDefSheet!$G$2:$G$6759,MATCH(E352,LatestMeasureDefSheet!$C$2:$C$6759,0),),INDEX(LatestMeasureDefSheet!$Q$2:$Q$6759,MATCH(E352,LatestMeasureDefSheet!$C$2:$C$6759,0),))</f>
        <v>CFM</v>
      </c>
      <c r="O352" s="11" cm="1">
        <f t="array" ref="O352">INDEX(LatestMeasureDefSheet!$R$2:$R$6759,MATCH(E352,LatestMeasureDefSheet!$C$2:$C$6759,0),)</f>
        <v>0</v>
      </c>
      <c r="P352" s="11" cm="1">
        <f t="array" ref="P352">INDEX(LatestMeasureDefSheet!$S$2:$S$6759,MATCH(E352,LatestMeasureDefSheet!$C$2:$C$6759,0),)</f>
        <v>0</v>
      </c>
      <c r="Q352" s="11" cm="1">
        <f t="array" ref="Q352">INDEX(LatestMeasureDefSheet!$T$2:$T$6759,MATCH(E352,LatestMeasureDefSheet!$C$2:$C$6759,0),)</f>
        <v>0</v>
      </c>
      <c r="R352" s="11" cm="1">
        <f t="array" ref="R352">INDEX(LatestMeasureDefSheet!$U$2:$U$6759,MATCH(E352,LatestMeasureDefSheet!$C$2:$C$6759,0),)</f>
        <v>0</v>
      </c>
      <c r="S352" s="11" cm="1">
        <f t="array" ref="S352">INDEX(LatestMeasureDefSheet!$V$2:$V$6759,MATCH(E352,LatestMeasureDefSheet!$C$2:$C$6759,0),)</f>
        <v>0</v>
      </c>
      <c r="T352" s="11" t="str">
        <f t="shared" si="31"/>
        <v/>
      </c>
      <c r="U352" s="41"/>
      <c r="V352" s="41"/>
      <c r="W352" s="41"/>
      <c r="X352" s="38" t="str">
        <f t="shared" si="32"/>
        <v/>
      </c>
      <c r="Y352" s="38" t="str">
        <f t="shared" si="33"/>
        <v/>
      </c>
      <c r="Z352" s="38" t="str">
        <f t="shared" si="34"/>
        <v/>
      </c>
      <c r="AA352" s="13">
        <f t="shared" si="35"/>
        <v>0</v>
      </c>
      <c r="AB352" s="11"/>
    </row>
    <row r="353" spans="2:28" ht="15.75" x14ac:dyDescent="0.2">
      <c r="B353" s="7" t="s">
        <v>3</v>
      </c>
      <c r="C353" s="5" t="s">
        <v>1068</v>
      </c>
      <c r="D353" s="5" t="s">
        <v>1079</v>
      </c>
      <c r="E353" s="5" t="s">
        <v>1083</v>
      </c>
      <c r="F353" s="16" t="s">
        <v>1084</v>
      </c>
      <c r="G353" s="5" t="s">
        <v>1085</v>
      </c>
      <c r="H353" s="9" cm="1">
        <f t="array" ref="H353">INDEX(LatestMeasureDefSheet!$AH$2:$AH$6759,MATCH(E353,LatestMeasureDefSheet!$C$2:$C$6759,0),)</f>
        <v>0.35</v>
      </c>
      <c r="I353" s="10" t="str" cm="1">
        <f t="array" ref="I353">INDEX(LatestMeasureDefSheet!$G$2:$G$6759,MATCH(E353,LatestMeasureDefSheet!$C$2:$C$6759,0),)</f>
        <v>CFM</v>
      </c>
      <c r="J353" s="11" cm="1">
        <f t="array" ref="J353">INDEX(LatestMeasureDefSheet!$H$2:$H$6759,MATCH(E353,LatestMeasureDefSheet!$C$2:$C$6759,0),)</f>
        <v>0</v>
      </c>
      <c r="K353" s="11" cm="1">
        <f t="array" ref="K353">INDEX(LatestMeasureDefSheet!$I$2:$I$6759,MATCH(E353,LatestMeasureDefSheet!$C$2:$C$6759,0),)</f>
        <v>0</v>
      </c>
      <c r="L353" s="11" cm="1">
        <f t="array" ref="L353">INDEX(LatestMeasureDefSheet!$L$2:$L$6759,MATCH(E353,LatestMeasureDefSheet!$C$2:$C$6759,0),)</f>
        <v>2.6700000000000002E-2</v>
      </c>
      <c r="M353" s="11" cm="1">
        <f t="array" ref="M353">INDEX(LatestMeasureDefSheet!$AJ$2:$AJ$6759,MATCH(E353,LatestMeasureDefSheet!$C$2:$C$6759,0),)</f>
        <v>15</v>
      </c>
      <c r="N353" s="12" t="str" cm="1">
        <f t="array" ref="N353">IF(INDEX(LatestMeasureDefSheet!$Q$2:$Q$6759,MATCH(E353,LatestMeasureDefSheet!$C$2:$C$6759,0),)="",INDEX(LatestMeasureDefSheet!$G$2:$G$6759,MATCH(E353,LatestMeasureDefSheet!$C$2:$C$6759,0),),INDEX(LatestMeasureDefSheet!$Q$2:$Q$6759,MATCH(E353,LatestMeasureDefSheet!$C$2:$C$6759,0),))</f>
        <v>CFM</v>
      </c>
      <c r="O353" s="11" cm="1">
        <f t="array" ref="O353">INDEX(LatestMeasureDefSheet!$R$2:$R$6759,MATCH(E353,LatestMeasureDefSheet!$C$2:$C$6759,0),)</f>
        <v>0</v>
      </c>
      <c r="P353" s="11" cm="1">
        <f t="array" ref="P353">INDEX(LatestMeasureDefSheet!$S$2:$S$6759,MATCH(E353,LatestMeasureDefSheet!$C$2:$C$6759,0),)</f>
        <v>0</v>
      </c>
      <c r="Q353" s="11" cm="1">
        <f t="array" ref="Q353">INDEX(LatestMeasureDefSheet!$T$2:$T$6759,MATCH(E353,LatestMeasureDefSheet!$C$2:$C$6759,0),)</f>
        <v>0</v>
      </c>
      <c r="R353" s="11" cm="1">
        <f t="array" ref="R353">INDEX(LatestMeasureDefSheet!$U$2:$U$6759,MATCH(E353,LatestMeasureDefSheet!$C$2:$C$6759,0),)</f>
        <v>0</v>
      </c>
      <c r="S353" s="11" cm="1">
        <f t="array" ref="S353">INDEX(LatestMeasureDefSheet!$V$2:$V$6759,MATCH(E353,LatestMeasureDefSheet!$C$2:$C$6759,0),)</f>
        <v>0</v>
      </c>
      <c r="T353" s="11" t="str">
        <f t="shared" si="31"/>
        <v/>
      </c>
      <c r="U353" s="41"/>
      <c r="V353" s="41"/>
      <c r="W353" s="41"/>
      <c r="X353" s="38" t="str">
        <f t="shared" si="32"/>
        <v/>
      </c>
      <c r="Y353" s="38" t="str">
        <f t="shared" si="33"/>
        <v/>
      </c>
      <c r="Z353" s="38" t="str">
        <f t="shared" si="34"/>
        <v/>
      </c>
      <c r="AA353" s="13">
        <f t="shared" si="35"/>
        <v>0</v>
      </c>
      <c r="AB353" s="11"/>
    </row>
    <row r="354" spans="2:28" ht="15.75" x14ac:dyDescent="0.2">
      <c r="B354" s="7" t="s">
        <v>3</v>
      </c>
      <c r="C354" s="5" t="s">
        <v>1068</v>
      </c>
      <c r="D354" s="5" t="s">
        <v>1079</v>
      </c>
      <c r="E354" s="5" t="s">
        <v>1086</v>
      </c>
      <c r="F354" s="16" t="s">
        <v>1087</v>
      </c>
      <c r="G354" s="5" t="s">
        <v>1088</v>
      </c>
      <c r="H354" s="9" cm="1">
        <f t="array" ref="H354">INDEX(LatestMeasureDefSheet!$AH$2:$AH$6759,MATCH(E354,LatestMeasureDefSheet!$C$2:$C$6759,0),)</f>
        <v>1.5</v>
      </c>
      <c r="I354" s="10" t="str" cm="1">
        <f t="array" ref="I354">INDEX(LatestMeasureDefSheet!$G$2:$G$6759,MATCH(E354,LatestMeasureDefSheet!$C$2:$C$6759,0),)</f>
        <v>CFM</v>
      </c>
      <c r="J354" s="11" cm="1">
        <f t="array" ref="J354">INDEX(LatestMeasureDefSheet!$H$2:$H$6759,MATCH(E354,LatestMeasureDefSheet!$C$2:$C$6759,0),)</f>
        <v>0</v>
      </c>
      <c r="K354" s="11" cm="1">
        <f t="array" ref="K354">INDEX(LatestMeasureDefSheet!$I$2:$I$6759,MATCH(E354,LatestMeasureDefSheet!$C$2:$C$6759,0),)</f>
        <v>0</v>
      </c>
      <c r="L354" s="11" cm="1">
        <f t="array" ref="L354">INDEX(LatestMeasureDefSheet!$L$2:$L$6759,MATCH(E354,LatestMeasureDefSheet!$C$2:$C$6759,0),)</f>
        <v>7.0199999999999999E-2</v>
      </c>
      <c r="M354" s="11" cm="1">
        <f t="array" ref="M354">INDEX(LatestMeasureDefSheet!$AJ$2:$AJ$6759,MATCH(E354,LatestMeasureDefSheet!$C$2:$C$6759,0),)</f>
        <v>10</v>
      </c>
      <c r="N354" s="12" t="str" cm="1">
        <f t="array" ref="N354">IF(INDEX(LatestMeasureDefSheet!$Q$2:$Q$6759,MATCH(E354,LatestMeasureDefSheet!$C$2:$C$6759,0),)="",INDEX(LatestMeasureDefSheet!$G$2:$G$6759,MATCH(E354,LatestMeasureDefSheet!$C$2:$C$6759,0),),INDEX(LatestMeasureDefSheet!$Q$2:$Q$6759,MATCH(E354,LatestMeasureDefSheet!$C$2:$C$6759,0),))</f>
        <v>CFM</v>
      </c>
      <c r="O354" s="11" cm="1">
        <f t="array" ref="O354">INDEX(LatestMeasureDefSheet!$R$2:$R$6759,MATCH(E354,LatestMeasureDefSheet!$C$2:$C$6759,0),)</f>
        <v>0</v>
      </c>
      <c r="P354" s="11" cm="1">
        <f t="array" ref="P354">INDEX(LatestMeasureDefSheet!$S$2:$S$6759,MATCH(E354,LatestMeasureDefSheet!$C$2:$C$6759,0),)</f>
        <v>0</v>
      </c>
      <c r="Q354" s="11" cm="1">
        <f t="array" ref="Q354">INDEX(LatestMeasureDefSheet!$T$2:$T$6759,MATCH(E354,LatestMeasureDefSheet!$C$2:$C$6759,0),)</f>
        <v>0</v>
      </c>
      <c r="R354" s="11" cm="1">
        <f t="array" ref="R354">INDEX(LatestMeasureDefSheet!$U$2:$U$6759,MATCH(E354,LatestMeasureDefSheet!$C$2:$C$6759,0),)</f>
        <v>0</v>
      </c>
      <c r="S354" s="11" cm="1">
        <f t="array" ref="S354">INDEX(LatestMeasureDefSheet!$V$2:$V$6759,MATCH(E354,LatestMeasureDefSheet!$C$2:$C$6759,0),)</f>
        <v>0</v>
      </c>
      <c r="T354" s="11" t="str">
        <f t="shared" si="31"/>
        <v/>
      </c>
      <c r="U354" s="41"/>
      <c r="V354" s="41"/>
      <c r="W354" s="41"/>
      <c r="X354" s="38" t="str">
        <f t="shared" si="32"/>
        <v/>
      </c>
      <c r="Y354" s="38" t="str">
        <f t="shared" si="33"/>
        <v/>
      </c>
      <c r="Z354" s="38" t="str">
        <f t="shared" si="34"/>
        <v/>
      </c>
      <c r="AA354" s="13">
        <f t="shared" si="35"/>
        <v>0</v>
      </c>
      <c r="AB354" s="11"/>
    </row>
    <row r="355" spans="2:28" ht="15.75" x14ac:dyDescent="0.2">
      <c r="B355" s="7" t="s">
        <v>3</v>
      </c>
      <c r="C355" s="5" t="s">
        <v>1068</v>
      </c>
      <c r="D355" s="5" t="s">
        <v>1089</v>
      </c>
      <c r="E355" s="5" t="s">
        <v>1090</v>
      </c>
      <c r="F355" s="16" t="s">
        <v>1091</v>
      </c>
      <c r="G355" s="5" t="s">
        <v>1092</v>
      </c>
      <c r="H355" s="9" cm="1">
        <f t="array" ref="H355">INDEX(LatestMeasureDefSheet!$AH$2:$AH$6759,MATCH(E355,LatestMeasureDefSheet!$C$2:$C$6759,0),)</f>
        <v>0.5</v>
      </c>
      <c r="I355" s="10" t="str" cm="1">
        <f t="array" ref="I355">INDEX(LatestMeasureDefSheet!$G$2:$G$6759,MATCH(E355,LatestMeasureDefSheet!$C$2:$C$6759,0),)</f>
        <v>MBH</v>
      </c>
      <c r="J355" s="11" cm="1">
        <f t="array" ref="J355">INDEX(LatestMeasureDefSheet!$H$2:$H$6759,MATCH(E355,LatestMeasureDefSheet!$C$2:$C$6759,0),)</f>
        <v>0</v>
      </c>
      <c r="K355" s="11" cm="1">
        <f t="array" ref="K355">INDEX(LatestMeasureDefSheet!$I$2:$I$6759,MATCH(E355,LatestMeasureDefSheet!$C$2:$C$6759,0),)</f>
        <v>0</v>
      </c>
      <c r="L355" s="11" cm="1">
        <f t="array" ref="L355">INDEX(LatestMeasureDefSheet!$L$2:$L$6759,MATCH(E355,LatestMeasureDefSheet!$C$2:$C$6759,0),)</f>
        <v>0.1283</v>
      </c>
      <c r="M355" s="11" cm="1">
        <f t="array" ref="M355">INDEX(LatestMeasureDefSheet!$AJ$2:$AJ$6759,MATCH(E355,LatestMeasureDefSheet!$C$2:$C$6759,0),)</f>
        <v>15</v>
      </c>
      <c r="N355" s="12" t="str" cm="1">
        <f t="array" ref="N355">IF(INDEX(LatestMeasureDefSheet!$Q$2:$Q$6759,MATCH(E355,LatestMeasureDefSheet!$C$2:$C$6759,0),)="",INDEX(LatestMeasureDefSheet!$G$2:$G$6759,MATCH(E355,LatestMeasureDefSheet!$C$2:$C$6759,0),),INDEX(LatestMeasureDefSheet!$Q$2:$Q$6759,MATCH(E355,LatestMeasureDefSheet!$C$2:$C$6759,0),))</f>
        <v>MBH</v>
      </c>
      <c r="O355" s="11" cm="1">
        <f t="array" ref="O355">INDEX(LatestMeasureDefSheet!$R$2:$R$6759,MATCH(E355,LatestMeasureDefSheet!$C$2:$C$6759,0),)</f>
        <v>0</v>
      </c>
      <c r="P355" s="11" cm="1">
        <f t="array" ref="P355">INDEX(LatestMeasureDefSheet!$S$2:$S$6759,MATCH(E355,LatestMeasureDefSheet!$C$2:$C$6759,0),)</f>
        <v>0</v>
      </c>
      <c r="Q355" s="11" cm="1">
        <f t="array" ref="Q355">INDEX(LatestMeasureDefSheet!$T$2:$T$6759,MATCH(E355,LatestMeasureDefSheet!$C$2:$C$6759,0),)</f>
        <v>0</v>
      </c>
      <c r="R355" s="11" cm="1">
        <f t="array" ref="R355">INDEX(LatestMeasureDefSheet!$U$2:$U$6759,MATCH(E355,LatestMeasureDefSheet!$C$2:$C$6759,0),)</f>
        <v>0</v>
      </c>
      <c r="S355" s="11" cm="1">
        <f t="array" ref="S355">INDEX(LatestMeasureDefSheet!$V$2:$V$6759,MATCH(E355,LatestMeasureDefSheet!$C$2:$C$6759,0),)</f>
        <v>0</v>
      </c>
      <c r="T355" s="11" t="str">
        <f t="shared" si="31"/>
        <v/>
      </c>
      <c r="U355" s="41"/>
      <c r="V355" s="41"/>
      <c r="W355" s="41"/>
      <c r="X355" s="38" t="str">
        <f t="shared" si="32"/>
        <v/>
      </c>
      <c r="Y355" s="38" t="str">
        <f t="shared" si="33"/>
        <v/>
      </c>
      <c r="Z355" s="38" t="str">
        <f t="shared" si="34"/>
        <v/>
      </c>
      <c r="AA355" s="13">
        <f t="shared" si="35"/>
        <v>0</v>
      </c>
      <c r="AB355" s="11"/>
    </row>
    <row r="356" spans="2:28" ht="15.75" x14ac:dyDescent="0.2">
      <c r="B356" s="7" t="s">
        <v>3</v>
      </c>
      <c r="C356" s="5" t="s">
        <v>1068</v>
      </c>
      <c r="D356" s="5" t="s">
        <v>1089</v>
      </c>
      <c r="E356" s="5" t="s">
        <v>1093</v>
      </c>
      <c r="F356" s="16" t="s">
        <v>1094</v>
      </c>
      <c r="G356" s="5" t="s">
        <v>1095</v>
      </c>
      <c r="H356" s="9" cm="1">
        <f t="array" ref="H356">INDEX(LatestMeasureDefSheet!$AH$2:$AH$6759,MATCH(E356,LatestMeasureDefSheet!$C$2:$C$6759,0),)</f>
        <v>1</v>
      </c>
      <c r="I356" s="10" t="str" cm="1">
        <f t="array" ref="I356">INDEX(LatestMeasureDefSheet!$G$2:$G$6759,MATCH(E356,LatestMeasureDefSheet!$C$2:$C$6759,0),)</f>
        <v>MBH</v>
      </c>
      <c r="J356" s="11" cm="1">
        <f t="array" ref="J356">INDEX(LatestMeasureDefSheet!$H$2:$H$6759,MATCH(E356,LatestMeasureDefSheet!$C$2:$C$6759,0),)</f>
        <v>0</v>
      </c>
      <c r="K356" s="11" cm="1">
        <f t="array" ref="K356">INDEX(LatestMeasureDefSheet!$I$2:$I$6759,MATCH(E356,LatestMeasureDefSheet!$C$2:$C$6759,0),)</f>
        <v>0</v>
      </c>
      <c r="L356" s="11" cm="1">
        <f t="array" ref="L356">INDEX(LatestMeasureDefSheet!$L$2:$L$6759,MATCH(E356,LatestMeasureDefSheet!$C$2:$C$6759,0),)</f>
        <v>8.3299999999999999E-2</v>
      </c>
      <c r="M356" s="11" cm="1">
        <f t="array" ref="M356">INDEX(LatestMeasureDefSheet!$AJ$2:$AJ$6759,MATCH(E356,LatestMeasureDefSheet!$C$2:$C$6759,0),)</f>
        <v>15</v>
      </c>
      <c r="N356" s="12" t="str" cm="1">
        <f t="array" ref="N356">IF(INDEX(LatestMeasureDefSheet!$Q$2:$Q$6759,MATCH(E356,LatestMeasureDefSheet!$C$2:$C$6759,0),)="",INDEX(LatestMeasureDefSheet!$G$2:$G$6759,MATCH(E356,LatestMeasureDefSheet!$C$2:$C$6759,0),),INDEX(LatestMeasureDefSheet!$Q$2:$Q$6759,MATCH(E356,LatestMeasureDefSheet!$C$2:$C$6759,0),))</f>
        <v>MBH</v>
      </c>
      <c r="O356" s="11" cm="1">
        <f t="array" ref="O356">INDEX(LatestMeasureDefSheet!$R$2:$R$6759,MATCH(E356,LatestMeasureDefSheet!$C$2:$C$6759,0),)</f>
        <v>0</v>
      </c>
      <c r="P356" s="11" cm="1">
        <f t="array" ref="P356">INDEX(LatestMeasureDefSheet!$S$2:$S$6759,MATCH(E356,LatestMeasureDefSheet!$C$2:$C$6759,0),)</f>
        <v>0</v>
      </c>
      <c r="Q356" s="11" cm="1">
        <f t="array" ref="Q356">INDEX(LatestMeasureDefSheet!$T$2:$T$6759,MATCH(E356,LatestMeasureDefSheet!$C$2:$C$6759,0),)</f>
        <v>0</v>
      </c>
      <c r="R356" s="11" cm="1">
        <f t="array" ref="R356">INDEX(LatestMeasureDefSheet!$U$2:$U$6759,MATCH(E356,LatestMeasureDefSheet!$C$2:$C$6759,0),)</f>
        <v>0</v>
      </c>
      <c r="S356" s="11" cm="1">
        <f t="array" ref="S356">INDEX(LatestMeasureDefSheet!$V$2:$V$6759,MATCH(E356,LatestMeasureDefSheet!$C$2:$C$6759,0),)</f>
        <v>0</v>
      </c>
      <c r="T356" s="11" t="str">
        <f t="shared" si="31"/>
        <v/>
      </c>
      <c r="U356" s="41"/>
      <c r="V356" s="41"/>
      <c r="W356" s="41"/>
      <c r="X356" s="38" t="str">
        <f t="shared" si="32"/>
        <v/>
      </c>
      <c r="Y356" s="38" t="str">
        <f t="shared" si="33"/>
        <v/>
      </c>
      <c r="Z356" s="38" t="str">
        <f t="shared" si="34"/>
        <v/>
      </c>
      <c r="AA356" s="13">
        <f t="shared" si="35"/>
        <v>0</v>
      </c>
      <c r="AB356" s="11"/>
    </row>
    <row r="357" spans="2:28" ht="15.75" x14ac:dyDescent="0.2">
      <c r="B357" s="7" t="s">
        <v>3</v>
      </c>
      <c r="C357" s="5" t="s">
        <v>1068</v>
      </c>
      <c r="D357" s="5" t="s">
        <v>1089</v>
      </c>
      <c r="E357" s="5" t="s">
        <v>1096</v>
      </c>
      <c r="F357" s="16" t="s">
        <v>1097</v>
      </c>
      <c r="G357" s="5" t="s">
        <v>1098</v>
      </c>
      <c r="H357" s="9" cm="1">
        <f t="array" ref="H357">INDEX(LatestMeasureDefSheet!$AH$2:$AH$6759,MATCH(E357,LatestMeasureDefSheet!$C$2:$C$6759,0),)</f>
        <v>0.75</v>
      </c>
      <c r="I357" s="10" t="str" cm="1">
        <f t="array" ref="I357">INDEX(LatestMeasureDefSheet!$G$2:$G$6759,MATCH(E357,LatestMeasureDefSheet!$C$2:$C$6759,0),)</f>
        <v>MBH</v>
      </c>
      <c r="J357" s="11" cm="1">
        <f t="array" ref="J357">INDEX(LatestMeasureDefSheet!$H$2:$H$6759,MATCH(E357,LatestMeasureDefSheet!$C$2:$C$6759,0),)</f>
        <v>0</v>
      </c>
      <c r="K357" s="11" cm="1">
        <f t="array" ref="K357">INDEX(LatestMeasureDefSheet!$I$2:$I$6759,MATCH(E357,LatestMeasureDefSheet!$C$2:$C$6759,0),)</f>
        <v>0</v>
      </c>
      <c r="L357" s="11" cm="1">
        <f t="array" ref="L357">INDEX(LatestMeasureDefSheet!$L$2:$L$6759,MATCH(E357,LatestMeasureDefSheet!$C$2:$C$6759,0),)</f>
        <v>0.1346</v>
      </c>
      <c r="M357" s="11" cm="1">
        <f t="array" ref="M357">INDEX(LatestMeasureDefSheet!$AJ$2:$AJ$6759,MATCH(E357,LatestMeasureDefSheet!$C$2:$C$6759,0),)</f>
        <v>15</v>
      </c>
      <c r="N357" s="12" t="str" cm="1">
        <f t="array" ref="N357">IF(INDEX(LatestMeasureDefSheet!$Q$2:$Q$6759,MATCH(E357,LatestMeasureDefSheet!$C$2:$C$6759,0),)="",INDEX(LatestMeasureDefSheet!$G$2:$G$6759,MATCH(E357,LatestMeasureDefSheet!$C$2:$C$6759,0),),INDEX(LatestMeasureDefSheet!$Q$2:$Q$6759,MATCH(E357,LatestMeasureDefSheet!$C$2:$C$6759,0),))</f>
        <v>MBH</v>
      </c>
      <c r="O357" s="11" cm="1">
        <f t="array" ref="O357">INDEX(LatestMeasureDefSheet!$R$2:$R$6759,MATCH(E357,LatestMeasureDefSheet!$C$2:$C$6759,0),)</f>
        <v>0</v>
      </c>
      <c r="P357" s="11" cm="1">
        <f t="array" ref="P357">INDEX(LatestMeasureDefSheet!$S$2:$S$6759,MATCH(E357,LatestMeasureDefSheet!$C$2:$C$6759,0),)</f>
        <v>0</v>
      </c>
      <c r="Q357" s="11" cm="1">
        <f t="array" ref="Q357">INDEX(LatestMeasureDefSheet!$T$2:$T$6759,MATCH(E357,LatestMeasureDefSheet!$C$2:$C$6759,0),)</f>
        <v>0</v>
      </c>
      <c r="R357" s="11" cm="1">
        <f t="array" ref="R357">INDEX(LatestMeasureDefSheet!$U$2:$U$6759,MATCH(E357,LatestMeasureDefSheet!$C$2:$C$6759,0),)</f>
        <v>0</v>
      </c>
      <c r="S357" s="11" cm="1">
        <f t="array" ref="S357">INDEX(LatestMeasureDefSheet!$V$2:$V$6759,MATCH(E357,LatestMeasureDefSheet!$C$2:$C$6759,0),)</f>
        <v>0</v>
      </c>
      <c r="T357" s="11" t="s">
        <v>1099</v>
      </c>
      <c r="U357" s="41"/>
      <c r="V357" s="41"/>
      <c r="W357" s="41"/>
      <c r="X357" s="38" t="str">
        <f t="shared" si="32"/>
        <v/>
      </c>
      <c r="Y357" s="38" t="str">
        <f t="shared" si="33"/>
        <v/>
      </c>
      <c r="Z357" s="38" t="str">
        <f t="shared" si="34"/>
        <v/>
      </c>
      <c r="AA357" s="13">
        <f t="shared" si="35"/>
        <v>0</v>
      </c>
      <c r="AB357" s="11"/>
    </row>
    <row r="358" spans="2:28" ht="15.75" x14ac:dyDescent="0.2">
      <c r="B358" s="7" t="s">
        <v>3</v>
      </c>
      <c r="C358" s="5" t="s">
        <v>1068</v>
      </c>
      <c r="D358" s="5" t="s">
        <v>1089</v>
      </c>
      <c r="E358" s="5" t="s">
        <v>1100</v>
      </c>
      <c r="F358" s="16" t="s">
        <v>1101</v>
      </c>
      <c r="G358" s="5" t="s">
        <v>1102</v>
      </c>
      <c r="H358" s="9" cm="1">
        <f t="array" ref="H358">INDEX(LatestMeasureDefSheet!$AH$2:$AH$6759,MATCH(E358,LatestMeasureDefSheet!$C$2:$C$6759,0),)</f>
        <v>1.5</v>
      </c>
      <c r="I358" s="10" t="str" cm="1">
        <f t="array" ref="I358">INDEX(LatestMeasureDefSheet!$G$2:$G$6759,MATCH(E358,LatestMeasureDefSheet!$C$2:$C$6759,0),)</f>
        <v>MBH</v>
      </c>
      <c r="J358" s="11" cm="1">
        <f t="array" ref="J358">INDEX(LatestMeasureDefSheet!$H$2:$H$6759,MATCH(E358,LatestMeasureDefSheet!$C$2:$C$6759,0),)</f>
        <v>0</v>
      </c>
      <c r="K358" s="11" cm="1">
        <f t="array" ref="K358">INDEX(LatestMeasureDefSheet!$I$2:$I$6759,MATCH(E358,LatestMeasureDefSheet!$C$2:$C$6759,0),)</f>
        <v>0</v>
      </c>
      <c r="L358" s="11" cm="1">
        <f t="array" ref="L358">INDEX(LatestMeasureDefSheet!$L$2:$L$6759,MATCH(E358,LatestMeasureDefSheet!$C$2:$C$6759,0),)</f>
        <v>0.17119999999999999</v>
      </c>
      <c r="M358" s="11" cm="1">
        <f t="array" ref="M358">INDEX(LatestMeasureDefSheet!$AJ$2:$AJ$6759,MATCH(E358,LatestMeasureDefSheet!$C$2:$C$6759,0),)</f>
        <v>15</v>
      </c>
      <c r="N358" s="12" t="str" cm="1">
        <f t="array" ref="N358">IF(INDEX(LatestMeasureDefSheet!$Q$2:$Q$6759,MATCH(E358,LatestMeasureDefSheet!$C$2:$C$6759,0),)="",INDEX(LatestMeasureDefSheet!$G$2:$G$6759,MATCH(E358,LatestMeasureDefSheet!$C$2:$C$6759,0),),INDEX(LatestMeasureDefSheet!$Q$2:$Q$6759,MATCH(E358,LatestMeasureDefSheet!$C$2:$C$6759,0),))</f>
        <v>MBH</v>
      </c>
      <c r="O358" s="11" cm="1">
        <f t="array" ref="O358">INDEX(LatestMeasureDefSheet!$R$2:$R$6759,MATCH(E358,LatestMeasureDefSheet!$C$2:$C$6759,0),)</f>
        <v>0</v>
      </c>
      <c r="P358" s="11" cm="1">
        <f t="array" ref="P358">INDEX(LatestMeasureDefSheet!$S$2:$S$6759,MATCH(E358,LatestMeasureDefSheet!$C$2:$C$6759,0),)</f>
        <v>0</v>
      </c>
      <c r="Q358" s="11" cm="1">
        <f t="array" ref="Q358">INDEX(LatestMeasureDefSheet!$T$2:$T$6759,MATCH(E358,LatestMeasureDefSheet!$C$2:$C$6759,0),)</f>
        <v>0</v>
      </c>
      <c r="R358" s="11" cm="1">
        <f t="array" ref="R358">INDEX(LatestMeasureDefSheet!$U$2:$U$6759,MATCH(E358,LatestMeasureDefSheet!$C$2:$C$6759,0),)</f>
        <v>0</v>
      </c>
      <c r="S358" s="11" cm="1">
        <f t="array" ref="S358">INDEX(LatestMeasureDefSheet!$V$2:$V$6759,MATCH(E358,LatestMeasureDefSheet!$C$2:$C$6759,0),)</f>
        <v>0</v>
      </c>
      <c r="T358" s="11" t="str">
        <f t="shared" ref="T358:T421" si="36">IF(I358=N358,"","Performance Measure")</f>
        <v/>
      </c>
      <c r="U358" s="41"/>
      <c r="V358" s="41"/>
      <c r="W358" s="41"/>
      <c r="X358" s="38" t="str">
        <f t="shared" si="32"/>
        <v/>
      </c>
      <c r="Y358" s="38" t="str">
        <f t="shared" si="33"/>
        <v/>
      </c>
      <c r="Z358" s="38" t="str">
        <f t="shared" si="34"/>
        <v/>
      </c>
      <c r="AA358" s="13">
        <f t="shared" si="35"/>
        <v>0</v>
      </c>
      <c r="AB358" s="11"/>
    </row>
    <row r="359" spans="2:28" ht="15.75" x14ac:dyDescent="0.2">
      <c r="B359" s="7" t="s">
        <v>3</v>
      </c>
      <c r="C359" s="5" t="s">
        <v>1068</v>
      </c>
      <c r="D359" s="5" t="s">
        <v>1089</v>
      </c>
      <c r="E359" s="5" t="s">
        <v>1103</v>
      </c>
      <c r="F359" s="16" t="s">
        <v>1104</v>
      </c>
      <c r="G359" s="5" t="s">
        <v>1105</v>
      </c>
      <c r="H359" s="9" cm="1">
        <f t="array" ref="H359">INDEX(LatestMeasureDefSheet!$AH$2:$AH$6759,MATCH(E359,LatestMeasureDefSheet!$C$2:$C$6759,0),)</f>
        <v>10</v>
      </c>
      <c r="I359" s="10" t="str" cm="1">
        <f t="array" ref="I359">INDEX(LatestMeasureDefSheet!$G$2:$G$6759,MATCH(E359,LatestMeasureDefSheet!$C$2:$C$6759,0),)</f>
        <v>mBtu</v>
      </c>
      <c r="J359" s="11" cm="1">
        <f t="array" ref="J359">INDEX(LatestMeasureDefSheet!$H$2:$H$6759,MATCH(E359,LatestMeasureDefSheet!$C$2:$C$6759,0),)</f>
        <v>0</v>
      </c>
      <c r="K359" s="11" cm="1">
        <f t="array" ref="K359">INDEX(LatestMeasureDefSheet!$I$2:$I$6759,MATCH(E359,LatestMeasureDefSheet!$C$2:$C$6759,0),)</f>
        <v>0</v>
      </c>
      <c r="L359" s="11" cm="1">
        <f t="array" ref="L359">INDEX(LatestMeasureDefSheet!$L$2:$L$6759,MATCH(E359,LatestMeasureDefSheet!$C$2:$C$6759,0),)</f>
        <v>0</v>
      </c>
      <c r="M359" s="11" cm="1">
        <f t="array" ref="M359">INDEX(LatestMeasureDefSheet!$AJ$2:$AJ$6759,MATCH(E359,LatestMeasureDefSheet!$C$2:$C$6759,0),)</f>
        <v>0</v>
      </c>
      <c r="N359" s="12" t="str" cm="1">
        <f t="array" ref="N359">IF(INDEX(LatestMeasureDefSheet!$Q$2:$Q$6759,MATCH(E359,LatestMeasureDefSheet!$C$2:$C$6759,0),)="",INDEX(LatestMeasureDefSheet!$G$2:$G$6759,MATCH(E359,LatestMeasureDefSheet!$C$2:$C$6759,0),),INDEX(LatestMeasureDefSheet!$Q$2:$Q$6759,MATCH(E359,LatestMeasureDefSheet!$C$2:$C$6759,0),))</f>
        <v>mBtu</v>
      </c>
      <c r="O359" s="11" cm="1">
        <f t="array" ref="O359">INDEX(LatestMeasureDefSheet!$R$2:$R$6759,MATCH(E359,LatestMeasureDefSheet!$C$2:$C$6759,0),)</f>
        <v>0</v>
      </c>
      <c r="P359" s="11" cm="1">
        <f t="array" ref="P359">INDEX(LatestMeasureDefSheet!$S$2:$S$6759,MATCH(E359,LatestMeasureDefSheet!$C$2:$C$6759,0),)</f>
        <v>0</v>
      </c>
      <c r="Q359" s="11" cm="1">
        <f t="array" ref="Q359">INDEX(LatestMeasureDefSheet!$T$2:$T$6759,MATCH(E359,LatestMeasureDefSheet!$C$2:$C$6759,0),)</f>
        <v>0</v>
      </c>
      <c r="R359" s="11" cm="1">
        <f t="array" ref="R359">INDEX(LatestMeasureDefSheet!$U$2:$U$6759,MATCH(E359,LatestMeasureDefSheet!$C$2:$C$6759,0),)</f>
        <v>0</v>
      </c>
      <c r="S359" s="11" cm="1">
        <f t="array" ref="S359">INDEX(LatestMeasureDefSheet!$V$2:$V$6759,MATCH(E359,LatestMeasureDefSheet!$C$2:$C$6759,0),)</f>
        <v>0</v>
      </c>
      <c r="T359" s="11" t="str">
        <f t="shared" si="36"/>
        <v/>
      </c>
      <c r="U359" s="41"/>
      <c r="V359" s="41"/>
      <c r="W359" s="41"/>
      <c r="X359" s="38" t="str">
        <f t="shared" si="32"/>
        <v/>
      </c>
      <c r="Y359" s="38" t="str">
        <f t="shared" si="33"/>
        <v/>
      </c>
      <c r="Z359" s="38" t="str">
        <f t="shared" si="34"/>
        <v/>
      </c>
      <c r="AA359" s="13">
        <f t="shared" si="35"/>
        <v>0</v>
      </c>
      <c r="AB359" s="11"/>
    </row>
    <row r="360" spans="2:28" ht="15.75" x14ac:dyDescent="0.2">
      <c r="B360" s="7" t="s">
        <v>3</v>
      </c>
      <c r="C360" s="5" t="s">
        <v>1068</v>
      </c>
      <c r="D360" s="5" t="s">
        <v>1089</v>
      </c>
      <c r="E360" s="5" t="s">
        <v>1106</v>
      </c>
      <c r="F360" s="16" t="s">
        <v>1107</v>
      </c>
      <c r="G360" s="5" t="s">
        <v>1108</v>
      </c>
      <c r="H360" s="9" cm="1">
        <f t="array" ref="H360">INDEX(LatestMeasureDefSheet!$AH$2:$AH$6759,MATCH(E360,LatestMeasureDefSheet!$C$2:$C$6759,0),)</f>
        <v>0.02</v>
      </c>
      <c r="I360" s="10" t="str" cm="1">
        <f t="array" ref="I360">INDEX(LatestMeasureDefSheet!$G$2:$G$6759,MATCH(E360,LatestMeasureDefSheet!$C$2:$C$6759,0),)</f>
        <v>Gallon</v>
      </c>
      <c r="J360" s="11" cm="1">
        <f t="array" ref="J360">INDEX(LatestMeasureDefSheet!$H$2:$H$6759,MATCH(E360,LatestMeasureDefSheet!$C$2:$C$6759,0),)</f>
        <v>0</v>
      </c>
      <c r="K360" s="11" cm="1">
        <f t="array" ref="K360">INDEX(LatestMeasureDefSheet!$I$2:$I$6759,MATCH(E360,LatestMeasureDefSheet!$C$2:$C$6759,0),)</f>
        <v>0</v>
      </c>
      <c r="L360" s="11" cm="1">
        <f t="array" ref="L360">INDEX(LatestMeasureDefSheet!$L$2:$L$6759,MATCH(E360,LatestMeasureDefSheet!$C$2:$C$6759,0),)</f>
        <v>1.8E-3</v>
      </c>
      <c r="M360" s="11" cm="1">
        <f t="array" ref="M360">INDEX(LatestMeasureDefSheet!$AJ$2:$AJ$6759,MATCH(E360,LatestMeasureDefSheet!$C$2:$C$6759,0),)</f>
        <v>15</v>
      </c>
      <c r="N360" s="12" t="str" cm="1">
        <f t="array" ref="N360">IF(INDEX(LatestMeasureDefSheet!$Q$2:$Q$6759,MATCH(E360,LatestMeasureDefSheet!$C$2:$C$6759,0),)="",INDEX(LatestMeasureDefSheet!$G$2:$G$6759,MATCH(E360,LatestMeasureDefSheet!$C$2:$C$6759,0),),INDEX(LatestMeasureDefSheet!$Q$2:$Q$6759,MATCH(E360,LatestMeasureDefSheet!$C$2:$C$6759,0),))</f>
        <v>Gallon</v>
      </c>
      <c r="O360" s="11" cm="1">
        <f t="array" ref="O360">INDEX(LatestMeasureDefSheet!$R$2:$R$6759,MATCH(E360,LatestMeasureDefSheet!$C$2:$C$6759,0),)</f>
        <v>0</v>
      </c>
      <c r="P360" s="11" cm="1">
        <f t="array" ref="P360">INDEX(LatestMeasureDefSheet!$S$2:$S$6759,MATCH(E360,LatestMeasureDefSheet!$C$2:$C$6759,0),)</f>
        <v>0</v>
      </c>
      <c r="Q360" s="11" cm="1">
        <f t="array" ref="Q360">INDEX(LatestMeasureDefSheet!$T$2:$T$6759,MATCH(E360,LatestMeasureDefSheet!$C$2:$C$6759,0),)</f>
        <v>0</v>
      </c>
      <c r="R360" s="11" cm="1">
        <f t="array" ref="R360">INDEX(LatestMeasureDefSheet!$U$2:$U$6759,MATCH(E360,LatestMeasureDefSheet!$C$2:$C$6759,0),)</f>
        <v>0</v>
      </c>
      <c r="S360" s="11" cm="1">
        <f t="array" ref="S360">INDEX(LatestMeasureDefSheet!$V$2:$V$6759,MATCH(E360,LatestMeasureDefSheet!$C$2:$C$6759,0),)</f>
        <v>0</v>
      </c>
      <c r="T360" s="11" t="str">
        <f t="shared" si="36"/>
        <v/>
      </c>
      <c r="U360" s="41"/>
      <c r="V360" s="41"/>
      <c r="W360" s="41"/>
      <c r="X360" s="38" t="str">
        <f t="shared" si="32"/>
        <v/>
      </c>
      <c r="Y360" s="38" t="str">
        <f t="shared" si="33"/>
        <v/>
      </c>
      <c r="Z360" s="38" t="str">
        <f t="shared" si="34"/>
        <v/>
      </c>
      <c r="AA360" s="13">
        <f t="shared" si="35"/>
        <v>0</v>
      </c>
      <c r="AB360" s="11"/>
    </row>
    <row r="361" spans="2:28" ht="15.75" x14ac:dyDescent="0.2">
      <c r="B361" s="7" t="s">
        <v>1109</v>
      </c>
      <c r="C361" s="5" t="s">
        <v>1068</v>
      </c>
      <c r="D361" s="5" t="s">
        <v>1110</v>
      </c>
      <c r="E361" s="5" t="s">
        <v>1111</v>
      </c>
      <c r="F361" s="16" t="s">
        <v>1112</v>
      </c>
      <c r="G361" s="5" t="s">
        <v>1113</v>
      </c>
      <c r="H361" s="9" cm="1">
        <f t="array" ref="H361">INDEX(LatestMeasureDefSheet!$AH$2:$AH$6759,MATCH(E361,LatestMeasureDefSheet!$C$2:$C$6759,0),)</f>
        <v>200</v>
      </c>
      <c r="I361" s="10" t="str" cm="1">
        <f t="array" ref="I361">INDEX(LatestMeasureDefSheet!$G$2:$G$6759,MATCH(E361,LatestMeasureDefSheet!$C$2:$C$6759,0),)</f>
        <v>Tons</v>
      </c>
      <c r="J361" s="11" cm="1">
        <f t="array" ref="J361">INDEX(LatestMeasureDefSheet!$H$2:$H$6759,MATCH(E361,LatestMeasureDefSheet!$C$2:$C$6759,0),)</f>
        <v>0</v>
      </c>
      <c r="K361" s="11" cm="1">
        <f t="array" ref="K361">INDEX(LatestMeasureDefSheet!$I$2:$I$6759,MATCH(E361,LatestMeasureDefSheet!$C$2:$C$6759,0),)</f>
        <v>0</v>
      </c>
      <c r="L361" s="11" cm="1">
        <f t="array" ref="L361">INDEX(LatestMeasureDefSheet!$L$2:$L$6759,MATCH(E361,LatestMeasureDefSheet!$C$2:$C$6759,0),)</f>
        <v>9.2254000000000005</v>
      </c>
      <c r="M361" s="11" cm="1">
        <f t="array" ref="M361">INDEX(LatestMeasureDefSheet!$AJ$2:$AJ$6759,MATCH(E361,LatestMeasureDefSheet!$C$2:$C$6759,0),)</f>
        <v>15</v>
      </c>
      <c r="N361" s="12" t="str" cm="1">
        <f t="array" ref="N361">IF(INDEX(LatestMeasureDefSheet!$Q$2:$Q$6759,MATCH(E361,LatestMeasureDefSheet!$C$2:$C$6759,0),)="",INDEX(LatestMeasureDefSheet!$G$2:$G$6759,MATCH(E361,LatestMeasureDefSheet!$C$2:$C$6759,0),),INDEX(LatestMeasureDefSheet!$Q$2:$Q$6759,MATCH(E361,LatestMeasureDefSheet!$C$2:$C$6759,0),))</f>
        <v>Tons</v>
      </c>
      <c r="O361" s="11" cm="1">
        <f t="array" ref="O361">INDEX(LatestMeasureDefSheet!$R$2:$R$6759,MATCH(E361,LatestMeasureDefSheet!$C$2:$C$6759,0),)</f>
        <v>0</v>
      </c>
      <c r="P361" s="11" cm="1">
        <f t="array" ref="P361">INDEX(LatestMeasureDefSheet!$S$2:$S$6759,MATCH(E361,LatestMeasureDefSheet!$C$2:$C$6759,0),)</f>
        <v>0</v>
      </c>
      <c r="Q361" s="11" cm="1">
        <f t="array" ref="Q361">INDEX(LatestMeasureDefSheet!$T$2:$T$6759,MATCH(E361,LatestMeasureDefSheet!$C$2:$C$6759,0),)</f>
        <v>0</v>
      </c>
      <c r="R361" s="11" cm="1">
        <f t="array" ref="R361">INDEX(LatestMeasureDefSheet!$U$2:$U$6759,MATCH(E361,LatestMeasureDefSheet!$C$2:$C$6759,0),)</f>
        <v>0</v>
      </c>
      <c r="S361" s="11" cm="1">
        <f t="array" ref="S361">INDEX(LatestMeasureDefSheet!$V$2:$V$6759,MATCH(E361,LatestMeasureDefSheet!$C$2:$C$6759,0),)</f>
        <v>0</v>
      </c>
      <c r="T361" s="11" t="str">
        <f t="shared" si="36"/>
        <v/>
      </c>
      <c r="U361" s="41"/>
      <c r="V361" s="41"/>
      <c r="W361" s="41"/>
      <c r="X361" s="38" t="str">
        <f t="shared" si="32"/>
        <v/>
      </c>
      <c r="Y361" s="38" t="str">
        <f t="shared" si="33"/>
        <v/>
      </c>
      <c r="Z361" s="38" t="str">
        <f t="shared" si="34"/>
        <v/>
      </c>
      <c r="AA361" s="13">
        <f t="shared" si="35"/>
        <v>0</v>
      </c>
      <c r="AB361" s="11"/>
    </row>
    <row r="362" spans="2:28" ht="15.75" x14ac:dyDescent="0.2">
      <c r="B362" s="7" t="s">
        <v>1109</v>
      </c>
      <c r="C362" s="5" t="s">
        <v>1068</v>
      </c>
      <c r="D362" s="5" t="s">
        <v>1110</v>
      </c>
      <c r="E362" s="5" t="s">
        <v>1114</v>
      </c>
      <c r="F362" s="16" t="s">
        <v>1115</v>
      </c>
      <c r="G362" s="5" t="s">
        <v>1116</v>
      </c>
      <c r="H362" s="9" cm="1">
        <f t="array" ref="H362">INDEX(LatestMeasureDefSheet!$AH$2:$AH$6759,MATCH(E362,LatestMeasureDefSheet!$C$2:$C$6759,0),)</f>
        <v>125</v>
      </c>
      <c r="I362" s="10" t="str" cm="1">
        <f t="array" ref="I362">INDEX(LatestMeasureDefSheet!$G$2:$G$6759,MATCH(E362,LatestMeasureDefSheet!$C$2:$C$6759,0),)</f>
        <v>Tons</v>
      </c>
      <c r="J362" s="11" cm="1">
        <f t="array" ref="J362">INDEX(LatestMeasureDefSheet!$H$2:$H$6759,MATCH(E362,LatestMeasureDefSheet!$C$2:$C$6759,0),)</f>
        <v>0</v>
      </c>
      <c r="K362" s="11" cm="1">
        <f t="array" ref="K362">INDEX(LatestMeasureDefSheet!$I$2:$I$6759,MATCH(E362,LatestMeasureDefSheet!$C$2:$C$6759,0),)</f>
        <v>0</v>
      </c>
      <c r="L362" s="11" cm="1">
        <f t="array" ref="L362">INDEX(LatestMeasureDefSheet!$L$2:$L$6759,MATCH(E362,LatestMeasureDefSheet!$C$2:$C$6759,0),)</f>
        <v>19.590599999999998</v>
      </c>
      <c r="M362" s="11" cm="1">
        <f t="array" ref="M362">INDEX(LatestMeasureDefSheet!$AJ$2:$AJ$6759,MATCH(E362,LatestMeasureDefSheet!$C$2:$C$6759,0),)</f>
        <v>15</v>
      </c>
      <c r="N362" s="12" t="str" cm="1">
        <f t="array" ref="N362">IF(INDEX(LatestMeasureDefSheet!$Q$2:$Q$6759,MATCH(E362,LatestMeasureDefSheet!$C$2:$C$6759,0),)="",INDEX(LatestMeasureDefSheet!$G$2:$G$6759,MATCH(E362,LatestMeasureDefSheet!$C$2:$C$6759,0),),INDEX(LatestMeasureDefSheet!$Q$2:$Q$6759,MATCH(E362,LatestMeasureDefSheet!$C$2:$C$6759,0),))</f>
        <v>Tons</v>
      </c>
      <c r="O362" s="11" cm="1">
        <f t="array" ref="O362">INDEX(LatestMeasureDefSheet!$R$2:$R$6759,MATCH(E362,LatestMeasureDefSheet!$C$2:$C$6759,0),)</f>
        <v>0</v>
      </c>
      <c r="P362" s="11" cm="1">
        <f t="array" ref="P362">INDEX(LatestMeasureDefSheet!$S$2:$S$6759,MATCH(E362,LatestMeasureDefSheet!$C$2:$C$6759,0),)</f>
        <v>0</v>
      </c>
      <c r="Q362" s="11" cm="1">
        <f t="array" ref="Q362">INDEX(LatestMeasureDefSheet!$T$2:$T$6759,MATCH(E362,LatestMeasureDefSheet!$C$2:$C$6759,0),)</f>
        <v>0</v>
      </c>
      <c r="R362" s="11" cm="1">
        <f t="array" ref="R362">INDEX(LatestMeasureDefSheet!$U$2:$U$6759,MATCH(E362,LatestMeasureDefSheet!$C$2:$C$6759,0),)</f>
        <v>0</v>
      </c>
      <c r="S362" s="11" cm="1">
        <f t="array" ref="S362">INDEX(LatestMeasureDefSheet!$V$2:$V$6759,MATCH(E362,LatestMeasureDefSheet!$C$2:$C$6759,0),)</f>
        <v>0</v>
      </c>
      <c r="T362" s="11" t="str">
        <f t="shared" si="36"/>
        <v/>
      </c>
      <c r="U362" s="41"/>
      <c r="V362" s="41"/>
      <c r="W362" s="41"/>
      <c r="X362" s="38" t="str">
        <f t="shared" si="32"/>
        <v/>
      </c>
      <c r="Y362" s="38" t="str">
        <f t="shared" si="33"/>
        <v/>
      </c>
      <c r="Z362" s="38" t="str">
        <f t="shared" si="34"/>
        <v/>
      </c>
      <c r="AA362" s="13">
        <f t="shared" si="35"/>
        <v>0</v>
      </c>
      <c r="AB362" s="11"/>
    </row>
    <row r="363" spans="2:28" ht="15.75" x14ac:dyDescent="0.2">
      <c r="B363" s="7" t="s">
        <v>3</v>
      </c>
      <c r="C363" s="5" t="s">
        <v>1068</v>
      </c>
      <c r="D363" s="5" t="s">
        <v>1117</v>
      </c>
      <c r="E363" s="5" t="s">
        <v>1118</v>
      </c>
      <c r="F363" s="16" t="s">
        <v>1119</v>
      </c>
      <c r="G363" s="5" t="s">
        <v>1120</v>
      </c>
      <c r="H363" s="9" cm="1">
        <f t="array" ref="H363">INDEX(LatestMeasureDefSheet!$AH$2:$AH$6759,MATCH(E363,LatestMeasureDefSheet!$C$2:$C$6759,0),)</f>
        <v>60</v>
      </c>
      <c r="I363" s="10" t="str" cm="1">
        <f t="array" ref="I363">INDEX(LatestMeasureDefSheet!$G$2:$G$6759,MATCH(E363,LatestMeasureDefSheet!$C$2:$C$6759,0),)</f>
        <v>MBH</v>
      </c>
      <c r="J363" s="11" cm="1">
        <f t="array" ref="J363">INDEX(LatestMeasureDefSheet!$H$2:$H$6759,MATCH(E363,LatestMeasureDefSheet!$C$2:$C$6759,0),)</f>
        <v>319.39999999999998</v>
      </c>
      <c r="K363" s="11" cm="1">
        <f t="array" ref="K363">INDEX(LatestMeasureDefSheet!$I$2:$I$6759,MATCH(E363,LatestMeasureDefSheet!$C$2:$C$6759,0),)</f>
        <v>-3.3E-3</v>
      </c>
      <c r="L363" s="11" cm="1">
        <f t="array" ref="L363">INDEX(LatestMeasureDefSheet!$L$2:$L$6759,MATCH(E363,LatestMeasureDefSheet!$C$2:$C$6759,0),)</f>
        <v>0</v>
      </c>
      <c r="M363" s="11" cm="1">
        <f t="array" ref="M363">INDEX(LatestMeasureDefSheet!$AJ$2:$AJ$6759,MATCH(E363,LatestMeasureDefSheet!$C$2:$C$6759,0),)</f>
        <v>15</v>
      </c>
      <c r="N363" s="12" t="str" cm="1">
        <f t="array" ref="N363">IF(INDEX(LatestMeasureDefSheet!$Q$2:$Q$6759,MATCH(E363,LatestMeasureDefSheet!$C$2:$C$6759,0),)="",INDEX(LatestMeasureDefSheet!$G$2:$G$6759,MATCH(E363,LatestMeasureDefSheet!$C$2:$C$6759,0),),INDEX(LatestMeasureDefSheet!$Q$2:$Q$6759,MATCH(E363,LatestMeasureDefSheet!$C$2:$C$6759,0),))</f>
        <v>MBH</v>
      </c>
      <c r="O363" s="11" cm="1">
        <f t="array" ref="O363">INDEX(LatestMeasureDefSheet!$R$2:$R$6759,MATCH(E363,LatestMeasureDefSheet!$C$2:$C$6759,0),)</f>
        <v>0</v>
      </c>
      <c r="P363" s="11" cm="1">
        <f t="array" ref="P363">INDEX(LatestMeasureDefSheet!$S$2:$S$6759,MATCH(E363,LatestMeasureDefSheet!$C$2:$C$6759,0),)</f>
        <v>0</v>
      </c>
      <c r="Q363" s="11" cm="1">
        <f t="array" ref="Q363">INDEX(LatestMeasureDefSheet!$T$2:$T$6759,MATCH(E363,LatestMeasureDefSheet!$C$2:$C$6759,0),)</f>
        <v>0</v>
      </c>
      <c r="R363" s="11" cm="1">
        <f t="array" ref="R363">INDEX(LatestMeasureDefSheet!$U$2:$U$6759,MATCH(E363,LatestMeasureDefSheet!$C$2:$C$6759,0),)</f>
        <v>0</v>
      </c>
      <c r="S363" s="11" cm="1">
        <f t="array" ref="S363">INDEX(LatestMeasureDefSheet!$V$2:$V$6759,MATCH(E363,LatestMeasureDefSheet!$C$2:$C$6759,0),)</f>
        <v>0</v>
      </c>
      <c r="T363" s="11" t="str">
        <f t="shared" si="36"/>
        <v/>
      </c>
      <c r="U363" s="41"/>
      <c r="V363" s="41"/>
      <c r="W363" s="41"/>
      <c r="X363" s="38" t="str">
        <f t="shared" si="32"/>
        <v/>
      </c>
      <c r="Y363" s="38" t="str">
        <f t="shared" si="33"/>
        <v/>
      </c>
      <c r="Z363" s="38" t="str">
        <f t="shared" si="34"/>
        <v/>
      </c>
      <c r="AA363" s="13">
        <f t="shared" si="35"/>
        <v>0</v>
      </c>
      <c r="AB363" s="11"/>
    </row>
    <row r="364" spans="2:28" ht="15.75" x14ac:dyDescent="0.2">
      <c r="B364" s="7" t="s">
        <v>3</v>
      </c>
      <c r="C364" s="5" t="s">
        <v>1068</v>
      </c>
      <c r="D364" s="5" t="s">
        <v>1117</v>
      </c>
      <c r="E364" s="5" t="s">
        <v>1121</v>
      </c>
      <c r="F364" s="16" t="s">
        <v>1122</v>
      </c>
      <c r="G364" s="5" t="s">
        <v>1123</v>
      </c>
      <c r="H364" s="9" cm="1">
        <f t="array" ref="H364">INDEX(LatestMeasureDefSheet!$AH$2:$AH$6759,MATCH(E364,LatestMeasureDefSheet!$C$2:$C$6759,0),)</f>
        <v>60</v>
      </c>
      <c r="I364" s="10" t="str" cm="1">
        <f t="array" ref="I364">INDEX(LatestMeasureDefSheet!$G$2:$G$6759,MATCH(E364,LatestMeasureDefSheet!$C$2:$C$6759,0),)</f>
        <v>MBH</v>
      </c>
      <c r="J364" s="11" cm="1">
        <f t="array" ref="J364">INDEX(LatestMeasureDefSheet!$H$2:$H$6759,MATCH(E364,LatestMeasureDefSheet!$C$2:$C$6759,0),)</f>
        <v>303.89999999999998</v>
      </c>
      <c r="K364" s="11" cm="1">
        <f t="array" ref="K364">INDEX(LatestMeasureDefSheet!$I$2:$I$6759,MATCH(E364,LatestMeasureDefSheet!$C$2:$C$6759,0),)</f>
        <v>-3.3E-3</v>
      </c>
      <c r="L364" s="11" cm="1">
        <f t="array" ref="L364">INDEX(LatestMeasureDefSheet!$L$2:$L$6759,MATCH(E364,LatestMeasureDefSheet!$C$2:$C$6759,0),)</f>
        <v>0</v>
      </c>
      <c r="M364" s="11" cm="1">
        <f t="array" ref="M364">INDEX(LatestMeasureDefSheet!$AJ$2:$AJ$6759,MATCH(E364,LatestMeasureDefSheet!$C$2:$C$6759,0),)</f>
        <v>15</v>
      </c>
      <c r="N364" s="12" t="str" cm="1">
        <f t="array" ref="N364">IF(INDEX(LatestMeasureDefSheet!$Q$2:$Q$6759,MATCH(E364,LatestMeasureDefSheet!$C$2:$C$6759,0),)="",INDEX(LatestMeasureDefSheet!$G$2:$G$6759,MATCH(E364,LatestMeasureDefSheet!$C$2:$C$6759,0),),INDEX(LatestMeasureDefSheet!$Q$2:$Q$6759,MATCH(E364,LatestMeasureDefSheet!$C$2:$C$6759,0),))</f>
        <v>MBH</v>
      </c>
      <c r="O364" s="11" cm="1">
        <f t="array" ref="O364">INDEX(LatestMeasureDefSheet!$R$2:$R$6759,MATCH(E364,LatestMeasureDefSheet!$C$2:$C$6759,0),)</f>
        <v>0</v>
      </c>
      <c r="P364" s="11" cm="1">
        <f t="array" ref="P364">INDEX(LatestMeasureDefSheet!$S$2:$S$6759,MATCH(E364,LatestMeasureDefSheet!$C$2:$C$6759,0),)</f>
        <v>0</v>
      </c>
      <c r="Q364" s="11" cm="1">
        <f t="array" ref="Q364">INDEX(LatestMeasureDefSheet!$T$2:$T$6759,MATCH(E364,LatestMeasureDefSheet!$C$2:$C$6759,0),)</f>
        <v>0</v>
      </c>
      <c r="R364" s="11" cm="1">
        <f t="array" ref="R364">INDEX(LatestMeasureDefSheet!$U$2:$U$6759,MATCH(E364,LatestMeasureDefSheet!$C$2:$C$6759,0),)</f>
        <v>0</v>
      </c>
      <c r="S364" s="11" cm="1">
        <f t="array" ref="S364">INDEX(LatestMeasureDefSheet!$V$2:$V$6759,MATCH(E364,LatestMeasureDefSheet!$C$2:$C$6759,0),)</f>
        <v>0</v>
      </c>
      <c r="T364" s="11" t="str">
        <f t="shared" si="36"/>
        <v/>
      </c>
      <c r="U364" s="41"/>
      <c r="V364" s="41"/>
      <c r="W364" s="41"/>
      <c r="X364" s="38" t="str">
        <f t="shared" si="32"/>
        <v/>
      </c>
      <c r="Y364" s="38" t="str">
        <f t="shared" si="33"/>
        <v/>
      </c>
      <c r="Z364" s="38" t="str">
        <f t="shared" si="34"/>
        <v/>
      </c>
      <c r="AA364" s="13">
        <f t="shared" si="35"/>
        <v>0</v>
      </c>
      <c r="AB364" s="11"/>
    </row>
    <row r="365" spans="2:28" ht="15.75" x14ac:dyDescent="0.2">
      <c r="B365" s="7" t="s">
        <v>3</v>
      </c>
      <c r="C365" s="5" t="s">
        <v>1068</v>
      </c>
      <c r="D365" s="5" t="s">
        <v>1117</v>
      </c>
      <c r="E365" s="5" t="s">
        <v>1124</v>
      </c>
      <c r="F365" s="16" t="s">
        <v>1125</v>
      </c>
      <c r="G365" s="5" t="s">
        <v>1126</v>
      </c>
      <c r="H365" s="9" cm="1">
        <f t="array" ref="H365">INDEX(LatestMeasureDefSheet!$AH$2:$AH$6759,MATCH(E365,LatestMeasureDefSheet!$C$2:$C$6759,0),)</f>
        <v>60</v>
      </c>
      <c r="I365" s="10" t="str" cm="1">
        <f t="array" ref="I365">INDEX(LatestMeasureDefSheet!$G$2:$G$6759,MATCH(E365,LatestMeasureDefSheet!$C$2:$C$6759,0),)</f>
        <v>MBH</v>
      </c>
      <c r="J365" s="11" cm="1">
        <f t="array" ref="J365">INDEX(LatestMeasureDefSheet!$H$2:$H$6759,MATCH(E365,LatestMeasureDefSheet!$C$2:$C$6759,0),)</f>
        <v>299</v>
      </c>
      <c r="K365" s="11" cm="1">
        <f t="array" ref="K365">INDEX(LatestMeasureDefSheet!$I$2:$I$6759,MATCH(E365,LatestMeasureDefSheet!$C$2:$C$6759,0),)</f>
        <v>-3.3E-3</v>
      </c>
      <c r="L365" s="11" cm="1">
        <f t="array" ref="L365">INDEX(LatestMeasureDefSheet!$L$2:$L$6759,MATCH(E365,LatestMeasureDefSheet!$C$2:$C$6759,0),)</f>
        <v>0</v>
      </c>
      <c r="M365" s="11" cm="1">
        <f t="array" ref="M365">INDEX(LatestMeasureDefSheet!$AJ$2:$AJ$6759,MATCH(E365,LatestMeasureDefSheet!$C$2:$C$6759,0),)</f>
        <v>15</v>
      </c>
      <c r="N365" s="12" t="str" cm="1">
        <f t="array" ref="N365">IF(INDEX(LatestMeasureDefSheet!$Q$2:$Q$6759,MATCH(E365,LatestMeasureDefSheet!$C$2:$C$6759,0),)="",INDEX(LatestMeasureDefSheet!$G$2:$G$6759,MATCH(E365,LatestMeasureDefSheet!$C$2:$C$6759,0),),INDEX(LatestMeasureDefSheet!$Q$2:$Q$6759,MATCH(E365,LatestMeasureDefSheet!$C$2:$C$6759,0),))</f>
        <v>MBH</v>
      </c>
      <c r="O365" s="11" cm="1">
        <f t="array" ref="O365">INDEX(LatestMeasureDefSheet!$R$2:$R$6759,MATCH(E365,LatestMeasureDefSheet!$C$2:$C$6759,0),)</f>
        <v>0</v>
      </c>
      <c r="P365" s="11" cm="1">
        <f t="array" ref="P365">INDEX(LatestMeasureDefSheet!$S$2:$S$6759,MATCH(E365,LatestMeasureDefSheet!$C$2:$C$6759,0),)</f>
        <v>0</v>
      </c>
      <c r="Q365" s="11" cm="1">
        <f t="array" ref="Q365">INDEX(LatestMeasureDefSheet!$T$2:$T$6759,MATCH(E365,LatestMeasureDefSheet!$C$2:$C$6759,0),)</f>
        <v>0</v>
      </c>
      <c r="R365" s="11" cm="1">
        <f t="array" ref="R365">INDEX(LatestMeasureDefSheet!$U$2:$U$6759,MATCH(E365,LatestMeasureDefSheet!$C$2:$C$6759,0),)</f>
        <v>0</v>
      </c>
      <c r="S365" s="11" cm="1">
        <f t="array" ref="S365">INDEX(LatestMeasureDefSheet!$V$2:$V$6759,MATCH(E365,LatestMeasureDefSheet!$C$2:$C$6759,0),)</f>
        <v>0</v>
      </c>
      <c r="T365" s="11" t="str">
        <f t="shared" si="36"/>
        <v/>
      </c>
      <c r="U365" s="41"/>
      <c r="V365" s="41"/>
      <c r="W365" s="41"/>
      <c r="X365" s="38" t="str">
        <f t="shared" si="32"/>
        <v/>
      </c>
      <c r="Y365" s="38" t="str">
        <f t="shared" si="33"/>
        <v/>
      </c>
      <c r="Z365" s="38" t="str">
        <f t="shared" si="34"/>
        <v/>
      </c>
      <c r="AA365" s="13">
        <f t="shared" si="35"/>
        <v>0</v>
      </c>
      <c r="AB365" s="11"/>
    </row>
    <row r="366" spans="2:28" ht="15.75" x14ac:dyDescent="0.2">
      <c r="B366" s="7" t="s">
        <v>3</v>
      </c>
      <c r="C366" s="5" t="s">
        <v>1068</v>
      </c>
      <c r="D366" s="5" t="s">
        <v>1117</v>
      </c>
      <c r="E366" s="5" t="s">
        <v>1127</v>
      </c>
      <c r="F366" s="16" t="s">
        <v>1128</v>
      </c>
      <c r="G366" s="5" t="s">
        <v>1129</v>
      </c>
      <c r="H366" s="9" cm="1">
        <f t="array" ref="H366">INDEX(LatestMeasureDefSheet!$AH$2:$AH$6759,MATCH(E366,LatestMeasureDefSheet!$C$2:$C$6759,0),)</f>
        <v>60</v>
      </c>
      <c r="I366" s="10" t="str" cm="1">
        <f t="array" ref="I366">INDEX(LatestMeasureDefSheet!$G$2:$G$6759,MATCH(E366,LatestMeasureDefSheet!$C$2:$C$6759,0),)</f>
        <v>MBH</v>
      </c>
      <c r="J366" s="11" cm="1">
        <f t="array" ref="J366">INDEX(LatestMeasureDefSheet!$H$2:$H$6759,MATCH(E366,LatestMeasureDefSheet!$C$2:$C$6759,0),)</f>
        <v>424.2</v>
      </c>
      <c r="K366" s="11" cm="1">
        <f t="array" ref="K366">INDEX(LatestMeasureDefSheet!$I$2:$I$6759,MATCH(E366,LatestMeasureDefSheet!$C$2:$C$6759,0),)</f>
        <v>-3.3E-3</v>
      </c>
      <c r="L366" s="11" cm="1">
        <f t="array" ref="L366">INDEX(LatestMeasureDefSheet!$L$2:$L$6759,MATCH(E366,LatestMeasureDefSheet!$C$2:$C$6759,0),)</f>
        <v>0</v>
      </c>
      <c r="M366" s="11" cm="1">
        <f t="array" ref="M366">INDEX(LatestMeasureDefSheet!$AJ$2:$AJ$6759,MATCH(E366,LatestMeasureDefSheet!$C$2:$C$6759,0),)</f>
        <v>10</v>
      </c>
      <c r="N366" s="12" t="str" cm="1">
        <f t="array" ref="N366">IF(INDEX(LatestMeasureDefSheet!$Q$2:$Q$6759,MATCH(E366,LatestMeasureDefSheet!$C$2:$C$6759,0),)="",INDEX(LatestMeasureDefSheet!$G$2:$G$6759,MATCH(E366,LatestMeasureDefSheet!$C$2:$C$6759,0),),INDEX(LatestMeasureDefSheet!$Q$2:$Q$6759,MATCH(E366,LatestMeasureDefSheet!$C$2:$C$6759,0),))</f>
        <v>MBH</v>
      </c>
      <c r="O366" s="11" cm="1">
        <f t="array" ref="O366">INDEX(LatestMeasureDefSheet!$R$2:$R$6759,MATCH(E366,LatestMeasureDefSheet!$C$2:$C$6759,0),)</f>
        <v>0</v>
      </c>
      <c r="P366" s="11" cm="1">
        <f t="array" ref="P366">INDEX(LatestMeasureDefSheet!$S$2:$S$6759,MATCH(E366,LatestMeasureDefSheet!$C$2:$C$6759,0),)</f>
        <v>0</v>
      </c>
      <c r="Q366" s="11" cm="1">
        <f t="array" ref="Q366">INDEX(LatestMeasureDefSheet!$T$2:$T$6759,MATCH(E366,LatestMeasureDefSheet!$C$2:$C$6759,0),)</f>
        <v>0</v>
      </c>
      <c r="R366" s="11" cm="1">
        <f t="array" ref="R366">INDEX(LatestMeasureDefSheet!$U$2:$U$6759,MATCH(E366,LatestMeasureDefSheet!$C$2:$C$6759,0),)</f>
        <v>0</v>
      </c>
      <c r="S366" s="11" cm="1">
        <f t="array" ref="S366">INDEX(LatestMeasureDefSheet!$V$2:$V$6759,MATCH(E366,LatestMeasureDefSheet!$C$2:$C$6759,0),)</f>
        <v>0</v>
      </c>
      <c r="T366" s="11" t="str">
        <f t="shared" si="36"/>
        <v/>
      </c>
      <c r="U366" s="41"/>
      <c r="V366" s="41"/>
      <c r="W366" s="41"/>
      <c r="X366" s="38" t="str">
        <f t="shared" si="32"/>
        <v/>
      </c>
      <c r="Y366" s="38" t="str">
        <f t="shared" si="33"/>
        <v/>
      </c>
      <c r="Z366" s="38" t="str">
        <f t="shared" si="34"/>
        <v/>
      </c>
      <c r="AA366" s="13">
        <f t="shared" si="35"/>
        <v>0</v>
      </c>
      <c r="AB366" s="11"/>
    </row>
    <row r="367" spans="2:28" ht="15.75" x14ac:dyDescent="0.2">
      <c r="B367" s="7" t="s">
        <v>3</v>
      </c>
      <c r="C367" s="5" t="s">
        <v>1068</v>
      </c>
      <c r="D367" s="5" t="s">
        <v>1117</v>
      </c>
      <c r="E367" s="5" t="s">
        <v>1130</v>
      </c>
      <c r="F367" s="16" t="s">
        <v>1131</v>
      </c>
      <c r="G367" s="5" t="s">
        <v>1132</v>
      </c>
      <c r="H367" s="9" cm="1">
        <f t="array" ref="H367">INDEX(LatestMeasureDefSheet!$AH$2:$AH$6759,MATCH(E367,LatestMeasureDefSheet!$C$2:$C$6759,0),)</f>
        <v>60</v>
      </c>
      <c r="I367" s="10" t="str" cm="1">
        <f t="array" ref="I367">INDEX(LatestMeasureDefSheet!$G$2:$G$6759,MATCH(E367,LatestMeasureDefSheet!$C$2:$C$6759,0),)</f>
        <v>MBH</v>
      </c>
      <c r="J367" s="11" cm="1">
        <f t="array" ref="J367">INDEX(LatestMeasureDefSheet!$H$2:$H$6759,MATCH(E367,LatestMeasureDefSheet!$C$2:$C$6759,0),)</f>
        <v>428.9</v>
      </c>
      <c r="K367" s="11" cm="1">
        <f t="array" ref="K367">INDEX(LatestMeasureDefSheet!$I$2:$I$6759,MATCH(E367,LatestMeasureDefSheet!$C$2:$C$6759,0),)</f>
        <v>-3.3E-3</v>
      </c>
      <c r="L367" s="11" cm="1">
        <f t="array" ref="L367">INDEX(LatestMeasureDefSheet!$L$2:$L$6759,MATCH(E367,LatestMeasureDefSheet!$C$2:$C$6759,0),)</f>
        <v>0</v>
      </c>
      <c r="M367" s="11" cm="1">
        <f t="array" ref="M367">INDEX(LatestMeasureDefSheet!$AJ$2:$AJ$6759,MATCH(E367,LatestMeasureDefSheet!$C$2:$C$6759,0),)</f>
        <v>10</v>
      </c>
      <c r="N367" s="12" t="str" cm="1">
        <f t="array" ref="N367">IF(INDEX(LatestMeasureDefSheet!$Q$2:$Q$6759,MATCH(E367,LatestMeasureDefSheet!$C$2:$C$6759,0),)="",INDEX(LatestMeasureDefSheet!$G$2:$G$6759,MATCH(E367,LatestMeasureDefSheet!$C$2:$C$6759,0),),INDEX(LatestMeasureDefSheet!$Q$2:$Q$6759,MATCH(E367,LatestMeasureDefSheet!$C$2:$C$6759,0),))</f>
        <v>MBH</v>
      </c>
      <c r="O367" s="11" cm="1">
        <f t="array" ref="O367">INDEX(LatestMeasureDefSheet!$R$2:$R$6759,MATCH(E367,LatestMeasureDefSheet!$C$2:$C$6759,0),)</f>
        <v>0</v>
      </c>
      <c r="P367" s="11" cm="1">
        <f t="array" ref="P367">INDEX(LatestMeasureDefSheet!$S$2:$S$6759,MATCH(E367,LatestMeasureDefSheet!$C$2:$C$6759,0),)</f>
        <v>0</v>
      </c>
      <c r="Q367" s="11" cm="1">
        <f t="array" ref="Q367">INDEX(LatestMeasureDefSheet!$T$2:$T$6759,MATCH(E367,LatestMeasureDefSheet!$C$2:$C$6759,0),)</f>
        <v>0</v>
      </c>
      <c r="R367" s="11" cm="1">
        <f t="array" ref="R367">INDEX(LatestMeasureDefSheet!$U$2:$U$6759,MATCH(E367,LatestMeasureDefSheet!$C$2:$C$6759,0),)</f>
        <v>0</v>
      </c>
      <c r="S367" s="11" cm="1">
        <f t="array" ref="S367">INDEX(LatestMeasureDefSheet!$V$2:$V$6759,MATCH(E367,LatestMeasureDefSheet!$C$2:$C$6759,0),)</f>
        <v>0</v>
      </c>
      <c r="T367" s="11" t="str">
        <f t="shared" si="36"/>
        <v/>
      </c>
      <c r="U367" s="41"/>
      <c r="V367" s="41"/>
      <c r="W367" s="41"/>
      <c r="X367" s="38" t="str">
        <f t="shared" si="32"/>
        <v/>
      </c>
      <c r="Y367" s="38" t="str">
        <f t="shared" si="33"/>
        <v/>
      </c>
      <c r="Z367" s="38" t="str">
        <f t="shared" si="34"/>
        <v/>
      </c>
      <c r="AA367" s="13">
        <f t="shared" si="35"/>
        <v>0</v>
      </c>
      <c r="AB367" s="11"/>
    </row>
    <row r="368" spans="2:28" ht="15.75" x14ac:dyDescent="0.2">
      <c r="B368" s="7" t="s">
        <v>3</v>
      </c>
      <c r="C368" s="5" t="s">
        <v>1068</v>
      </c>
      <c r="D368" s="5" t="s">
        <v>1117</v>
      </c>
      <c r="E368" s="5" t="s">
        <v>1133</v>
      </c>
      <c r="F368" s="16" t="s">
        <v>1134</v>
      </c>
      <c r="G368" s="5" t="s">
        <v>1135</v>
      </c>
      <c r="H368" s="9" cm="1">
        <f t="array" ref="H368">INDEX(LatestMeasureDefSheet!$AH$2:$AH$6759,MATCH(E368,LatestMeasureDefSheet!$C$2:$C$6759,0),)</f>
        <v>60</v>
      </c>
      <c r="I368" s="10" t="str" cm="1">
        <f t="array" ref="I368">INDEX(LatestMeasureDefSheet!$G$2:$G$6759,MATCH(E368,LatestMeasureDefSheet!$C$2:$C$6759,0),)</f>
        <v>MBH</v>
      </c>
      <c r="J368" s="11" cm="1">
        <f t="array" ref="J368">INDEX(LatestMeasureDefSheet!$H$2:$H$6759,MATCH(E368,LatestMeasureDefSheet!$C$2:$C$6759,0),)</f>
        <v>492.6</v>
      </c>
      <c r="K368" s="11" cm="1">
        <f t="array" ref="K368">INDEX(LatestMeasureDefSheet!$I$2:$I$6759,MATCH(E368,LatestMeasureDefSheet!$C$2:$C$6759,0),)</f>
        <v>-3.3E-3</v>
      </c>
      <c r="L368" s="11" cm="1">
        <f t="array" ref="L368">INDEX(LatestMeasureDefSheet!$L$2:$L$6759,MATCH(E368,LatestMeasureDefSheet!$C$2:$C$6759,0),)</f>
        <v>0</v>
      </c>
      <c r="M368" s="11" cm="1">
        <f t="array" ref="M368">INDEX(LatestMeasureDefSheet!$AJ$2:$AJ$6759,MATCH(E368,LatestMeasureDefSheet!$C$2:$C$6759,0),)</f>
        <v>10</v>
      </c>
      <c r="N368" s="12" t="str" cm="1">
        <f t="array" ref="N368">IF(INDEX(LatestMeasureDefSheet!$Q$2:$Q$6759,MATCH(E368,LatestMeasureDefSheet!$C$2:$C$6759,0),)="",INDEX(LatestMeasureDefSheet!$G$2:$G$6759,MATCH(E368,LatestMeasureDefSheet!$C$2:$C$6759,0),),INDEX(LatestMeasureDefSheet!$Q$2:$Q$6759,MATCH(E368,LatestMeasureDefSheet!$C$2:$C$6759,0),))</f>
        <v>MBH</v>
      </c>
      <c r="O368" s="11" cm="1">
        <f t="array" ref="O368">INDEX(LatestMeasureDefSheet!$R$2:$R$6759,MATCH(E368,LatestMeasureDefSheet!$C$2:$C$6759,0),)</f>
        <v>0</v>
      </c>
      <c r="P368" s="11" cm="1">
        <f t="array" ref="P368">INDEX(LatestMeasureDefSheet!$S$2:$S$6759,MATCH(E368,LatestMeasureDefSheet!$C$2:$C$6759,0),)</f>
        <v>0</v>
      </c>
      <c r="Q368" s="11" cm="1">
        <f t="array" ref="Q368">INDEX(LatestMeasureDefSheet!$T$2:$T$6759,MATCH(E368,LatestMeasureDefSheet!$C$2:$C$6759,0),)</f>
        <v>0</v>
      </c>
      <c r="R368" s="11" cm="1">
        <f t="array" ref="R368">INDEX(LatestMeasureDefSheet!$U$2:$U$6759,MATCH(E368,LatestMeasureDefSheet!$C$2:$C$6759,0),)</f>
        <v>0</v>
      </c>
      <c r="S368" s="11" cm="1">
        <f t="array" ref="S368">INDEX(LatestMeasureDefSheet!$V$2:$V$6759,MATCH(E368,LatestMeasureDefSheet!$C$2:$C$6759,0),)</f>
        <v>0</v>
      </c>
      <c r="T368" s="11" t="str">
        <f t="shared" si="36"/>
        <v/>
      </c>
      <c r="U368" s="41"/>
      <c r="V368" s="41"/>
      <c r="W368" s="41"/>
      <c r="X368" s="38" t="str">
        <f t="shared" si="32"/>
        <v/>
      </c>
      <c r="Y368" s="38" t="str">
        <f t="shared" si="33"/>
        <v/>
      </c>
      <c r="Z368" s="38" t="str">
        <f t="shared" si="34"/>
        <v/>
      </c>
      <c r="AA368" s="13">
        <f t="shared" si="35"/>
        <v>0</v>
      </c>
      <c r="AB368" s="11"/>
    </row>
    <row r="369" spans="2:28" ht="15.75" x14ac:dyDescent="0.2">
      <c r="B369" s="7" t="s">
        <v>3</v>
      </c>
      <c r="C369" s="5" t="s">
        <v>1068</v>
      </c>
      <c r="D369" s="5" t="s">
        <v>1117</v>
      </c>
      <c r="E369" s="5" t="s">
        <v>1136</v>
      </c>
      <c r="F369" s="16" t="s">
        <v>1137</v>
      </c>
      <c r="G369" s="5" t="s">
        <v>1138</v>
      </c>
      <c r="H369" s="9" cm="1">
        <f t="array" ref="H369">INDEX(LatestMeasureDefSheet!$AH$2:$AH$6759,MATCH(E369,LatestMeasureDefSheet!$C$2:$C$6759,0),)</f>
        <v>60</v>
      </c>
      <c r="I369" s="10" t="str" cm="1">
        <f t="array" ref="I369">INDEX(LatestMeasureDefSheet!$G$2:$G$6759,MATCH(E369,LatestMeasureDefSheet!$C$2:$C$6759,0),)</f>
        <v>MBH</v>
      </c>
      <c r="J369" s="11" cm="1">
        <f t="array" ref="J369">INDEX(LatestMeasureDefSheet!$H$2:$H$6759,MATCH(E369,LatestMeasureDefSheet!$C$2:$C$6759,0),)</f>
        <v>160.6</v>
      </c>
      <c r="K369" s="11" cm="1">
        <f t="array" ref="K369">INDEX(LatestMeasureDefSheet!$I$2:$I$6759,MATCH(E369,LatestMeasureDefSheet!$C$2:$C$6759,0),)</f>
        <v>0</v>
      </c>
      <c r="L369" s="11" cm="1">
        <f t="array" ref="L369">INDEX(LatestMeasureDefSheet!$L$2:$L$6759,MATCH(E369,LatestMeasureDefSheet!$C$2:$C$6759,0),)</f>
        <v>0</v>
      </c>
      <c r="M369" s="11" cm="1">
        <f t="array" ref="M369">INDEX(LatestMeasureDefSheet!$AJ$2:$AJ$6759,MATCH(E369,LatestMeasureDefSheet!$C$2:$C$6759,0),)</f>
        <v>15</v>
      </c>
      <c r="N369" s="12" t="str" cm="1">
        <f t="array" ref="N369">IF(INDEX(LatestMeasureDefSheet!$Q$2:$Q$6759,MATCH(E369,LatestMeasureDefSheet!$C$2:$C$6759,0),)="",INDEX(LatestMeasureDefSheet!$G$2:$G$6759,MATCH(E369,LatestMeasureDefSheet!$C$2:$C$6759,0),),INDEX(LatestMeasureDefSheet!$Q$2:$Q$6759,MATCH(E369,LatestMeasureDefSheet!$C$2:$C$6759,0),))</f>
        <v>MBH</v>
      </c>
      <c r="O369" s="11" cm="1">
        <f t="array" ref="O369">INDEX(LatestMeasureDefSheet!$R$2:$R$6759,MATCH(E369,LatestMeasureDefSheet!$C$2:$C$6759,0),)</f>
        <v>0</v>
      </c>
      <c r="P369" s="11" cm="1">
        <f t="array" ref="P369">INDEX(LatestMeasureDefSheet!$S$2:$S$6759,MATCH(E369,LatestMeasureDefSheet!$C$2:$C$6759,0),)</f>
        <v>0</v>
      </c>
      <c r="Q369" s="11" cm="1">
        <f t="array" ref="Q369">INDEX(LatestMeasureDefSheet!$T$2:$T$6759,MATCH(E369,LatestMeasureDefSheet!$C$2:$C$6759,0),)</f>
        <v>0</v>
      </c>
      <c r="R369" s="11" cm="1">
        <f t="array" ref="R369">INDEX(LatestMeasureDefSheet!$U$2:$U$6759,MATCH(E369,LatestMeasureDefSheet!$C$2:$C$6759,0),)</f>
        <v>0</v>
      </c>
      <c r="S369" s="11" cm="1">
        <f t="array" ref="S369">INDEX(LatestMeasureDefSheet!$V$2:$V$6759,MATCH(E369,LatestMeasureDefSheet!$C$2:$C$6759,0),)</f>
        <v>0</v>
      </c>
      <c r="T369" s="11" t="str">
        <f t="shared" si="36"/>
        <v/>
      </c>
      <c r="U369" s="41"/>
      <c r="V369" s="41"/>
      <c r="W369" s="41"/>
      <c r="X369" s="38" t="str">
        <f t="shared" si="32"/>
        <v/>
      </c>
      <c r="Y369" s="38" t="str">
        <f t="shared" si="33"/>
        <v/>
      </c>
      <c r="Z369" s="38" t="str">
        <f t="shared" si="34"/>
        <v/>
      </c>
      <c r="AA369" s="13">
        <f t="shared" si="35"/>
        <v>0</v>
      </c>
      <c r="AB369" s="11"/>
    </row>
    <row r="370" spans="2:28" ht="15.75" x14ac:dyDescent="0.2">
      <c r="B370" s="7" t="s">
        <v>3</v>
      </c>
      <c r="C370" s="5" t="s">
        <v>1068</v>
      </c>
      <c r="D370" s="5" t="s">
        <v>1117</v>
      </c>
      <c r="E370" s="5" t="s">
        <v>1139</v>
      </c>
      <c r="F370" s="16" t="s">
        <v>1140</v>
      </c>
      <c r="G370" s="5" t="s">
        <v>1141</v>
      </c>
      <c r="H370" s="9" cm="1">
        <f t="array" ref="H370">INDEX(LatestMeasureDefSheet!$AH$2:$AH$6759,MATCH(E370,LatestMeasureDefSheet!$C$2:$C$6759,0),)</f>
        <v>60</v>
      </c>
      <c r="I370" s="10" t="str" cm="1">
        <f t="array" ref="I370">INDEX(LatestMeasureDefSheet!$G$2:$G$6759,MATCH(E370,LatestMeasureDefSheet!$C$2:$C$6759,0),)</f>
        <v>MBH</v>
      </c>
      <c r="J370" s="11" cm="1">
        <f t="array" ref="J370">INDEX(LatestMeasureDefSheet!$H$2:$H$6759,MATCH(E370,LatestMeasureDefSheet!$C$2:$C$6759,0),)</f>
        <v>202.9</v>
      </c>
      <c r="K370" s="11" cm="1">
        <f t="array" ref="K370">INDEX(LatestMeasureDefSheet!$I$2:$I$6759,MATCH(E370,LatestMeasureDefSheet!$C$2:$C$6759,0),)</f>
        <v>0</v>
      </c>
      <c r="L370" s="11" cm="1">
        <f t="array" ref="L370">INDEX(LatestMeasureDefSheet!$L$2:$L$6759,MATCH(E370,LatestMeasureDefSheet!$C$2:$C$6759,0),)</f>
        <v>0</v>
      </c>
      <c r="M370" s="11" cm="1">
        <f t="array" ref="M370">INDEX(LatestMeasureDefSheet!$AJ$2:$AJ$6759,MATCH(E370,LatestMeasureDefSheet!$C$2:$C$6759,0),)</f>
        <v>15</v>
      </c>
      <c r="N370" s="12" t="str" cm="1">
        <f t="array" ref="N370">IF(INDEX(LatestMeasureDefSheet!$Q$2:$Q$6759,MATCH(E370,LatestMeasureDefSheet!$C$2:$C$6759,0),)="",INDEX(LatestMeasureDefSheet!$G$2:$G$6759,MATCH(E370,LatestMeasureDefSheet!$C$2:$C$6759,0),),INDEX(LatestMeasureDefSheet!$Q$2:$Q$6759,MATCH(E370,LatestMeasureDefSheet!$C$2:$C$6759,0),))</f>
        <v>MBH</v>
      </c>
      <c r="O370" s="11" cm="1">
        <f t="array" ref="O370">INDEX(LatestMeasureDefSheet!$R$2:$R$6759,MATCH(E370,LatestMeasureDefSheet!$C$2:$C$6759,0),)</f>
        <v>0</v>
      </c>
      <c r="P370" s="11" cm="1">
        <f t="array" ref="P370">INDEX(LatestMeasureDefSheet!$S$2:$S$6759,MATCH(E370,LatestMeasureDefSheet!$C$2:$C$6759,0),)</f>
        <v>0</v>
      </c>
      <c r="Q370" s="11" cm="1">
        <f t="array" ref="Q370">INDEX(LatestMeasureDefSheet!$T$2:$T$6759,MATCH(E370,LatestMeasureDefSheet!$C$2:$C$6759,0),)</f>
        <v>0</v>
      </c>
      <c r="R370" s="11" cm="1">
        <f t="array" ref="R370">INDEX(LatestMeasureDefSheet!$U$2:$U$6759,MATCH(E370,LatestMeasureDefSheet!$C$2:$C$6759,0),)</f>
        <v>0</v>
      </c>
      <c r="S370" s="11" cm="1">
        <f t="array" ref="S370">INDEX(LatestMeasureDefSheet!$V$2:$V$6759,MATCH(E370,LatestMeasureDefSheet!$C$2:$C$6759,0),)</f>
        <v>0</v>
      </c>
      <c r="T370" s="11" t="str">
        <f t="shared" si="36"/>
        <v/>
      </c>
      <c r="U370" s="41"/>
      <c r="V370" s="41"/>
      <c r="W370" s="41"/>
      <c r="X370" s="38" t="str">
        <f t="shared" si="32"/>
        <v/>
      </c>
      <c r="Y370" s="38" t="str">
        <f t="shared" si="33"/>
        <v/>
      </c>
      <c r="Z370" s="38" t="str">
        <f t="shared" si="34"/>
        <v/>
      </c>
      <c r="AA370" s="13">
        <f t="shared" si="35"/>
        <v>0</v>
      </c>
      <c r="AB370" s="11"/>
    </row>
    <row r="371" spans="2:28" ht="15.75" x14ac:dyDescent="0.2">
      <c r="B371" s="7" t="s">
        <v>3</v>
      </c>
      <c r="C371" s="5" t="s">
        <v>1068</v>
      </c>
      <c r="D371" s="5" t="s">
        <v>1117</v>
      </c>
      <c r="E371" s="5" t="s">
        <v>1142</v>
      </c>
      <c r="F371" s="16" t="s">
        <v>1143</v>
      </c>
      <c r="G371" s="5" t="s">
        <v>1144</v>
      </c>
      <c r="H371" s="9" cm="1">
        <f t="array" ref="H371">INDEX(LatestMeasureDefSheet!$AH$2:$AH$6759,MATCH(E371,LatestMeasureDefSheet!$C$2:$C$6759,0),)</f>
        <v>60</v>
      </c>
      <c r="I371" s="10" t="str" cm="1">
        <f t="array" ref="I371">INDEX(LatestMeasureDefSheet!$G$2:$G$6759,MATCH(E371,LatestMeasureDefSheet!$C$2:$C$6759,0),)</f>
        <v>MBH</v>
      </c>
      <c r="J371" s="11" cm="1">
        <f t="array" ref="J371">INDEX(LatestMeasureDefSheet!$H$2:$H$6759,MATCH(E371,LatestMeasureDefSheet!$C$2:$C$6759,0),)</f>
        <v>266.89999999999998</v>
      </c>
      <c r="K371" s="11" cm="1">
        <f t="array" ref="K371">INDEX(LatestMeasureDefSheet!$I$2:$I$6759,MATCH(E371,LatestMeasureDefSheet!$C$2:$C$6759,0),)</f>
        <v>0</v>
      </c>
      <c r="L371" s="11" cm="1">
        <f t="array" ref="L371">INDEX(LatestMeasureDefSheet!$L$2:$L$6759,MATCH(E371,LatestMeasureDefSheet!$C$2:$C$6759,0),)</f>
        <v>0</v>
      </c>
      <c r="M371" s="11" cm="1">
        <f t="array" ref="M371">INDEX(LatestMeasureDefSheet!$AJ$2:$AJ$6759,MATCH(E371,LatestMeasureDefSheet!$C$2:$C$6759,0),)</f>
        <v>15</v>
      </c>
      <c r="N371" s="12" t="str" cm="1">
        <f t="array" ref="N371">IF(INDEX(LatestMeasureDefSheet!$Q$2:$Q$6759,MATCH(E371,LatestMeasureDefSheet!$C$2:$C$6759,0),)="",INDEX(LatestMeasureDefSheet!$G$2:$G$6759,MATCH(E371,LatestMeasureDefSheet!$C$2:$C$6759,0),),INDEX(LatestMeasureDefSheet!$Q$2:$Q$6759,MATCH(E371,LatestMeasureDefSheet!$C$2:$C$6759,0),))</f>
        <v>MBH</v>
      </c>
      <c r="O371" s="11" cm="1">
        <f t="array" ref="O371">INDEX(LatestMeasureDefSheet!$R$2:$R$6759,MATCH(E371,LatestMeasureDefSheet!$C$2:$C$6759,0),)</f>
        <v>0</v>
      </c>
      <c r="P371" s="11" cm="1">
        <f t="array" ref="P371">INDEX(LatestMeasureDefSheet!$S$2:$S$6759,MATCH(E371,LatestMeasureDefSheet!$C$2:$C$6759,0),)</f>
        <v>0</v>
      </c>
      <c r="Q371" s="11" cm="1">
        <f t="array" ref="Q371">INDEX(LatestMeasureDefSheet!$T$2:$T$6759,MATCH(E371,LatestMeasureDefSheet!$C$2:$C$6759,0),)</f>
        <v>0</v>
      </c>
      <c r="R371" s="11" cm="1">
        <f t="array" ref="R371">INDEX(LatestMeasureDefSheet!$U$2:$U$6759,MATCH(E371,LatestMeasureDefSheet!$C$2:$C$6759,0),)</f>
        <v>0</v>
      </c>
      <c r="S371" s="11" cm="1">
        <f t="array" ref="S371">INDEX(LatestMeasureDefSheet!$V$2:$V$6759,MATCH(E371,LatestMeasureDefSheet!$C$2:$C$6759,0),)</f>
        <v>0</v>
      </c>
      <c r="T371" s="11" t="str">
        <f t="shared" si="36"/>
        <v/>
      </c>
      <c r="U371" s="41"/>
      <c r="V371" s="41"/>
      <c r="W371" s="41"/>
      <c r="X371" s="38" t="str">
        <f t="shared" si="32"/>
        <v/>
      </c>
      <c r="Y371" s="38" t="str">
        <f t="shared" si="33"/>
        <v/>
      </c>
      <c r="Z371" s="38" t="str">
        <f t="shared" si="34"/>
        <v/>
      </c>
      <c r="AA371" s="13">
        <f t="shared" si="35"/>
        <v>0</v>
      </c>
      <c r="AB371" s="11"/>
    </row>
    <row r="372" spans="2:28" ht="15.75" x14ac:dyDescent="0.2">
      <c r="B372" s="7" t="s">
        <v>3</v>
      </c>
      <c r="C372" s="5" t="s">
        <v>1068</v>
      </c>
      <c r="D372" s="5" t="s">
        <v>1117</v>
      </c>
      <c r="E372" s="5" t="s">
        <v>1145</v>
      </c>
      <c r="F372" s="16" t="s">
        <v>1146</v>
      </c>
      <c r="G372" s="5" t="s">
        <v>1147</v>
      </c>
      <c r="H372" s="9" cm="1">
        <f t="array" ref="H372">INDEX(LatestMeasureDefSheet!$AH$2:$AH$6759,MATCH(E372,LatestMeasureDefSheet!$C$2:$C$6759,0),)</f>
        <v>30</v>
      </c>
      <c r="I372" s="10" t="str" cm="1">
        <f t="array" ref="I372">INDEX(LatestMeasureDefSheet!$G$2:$G$6759,MATCH(E372,LatestMeasureDefSheet!$C$2:$C$6759,0),)</f>
        <v>MBH</v>
      </c>
      <c r="J372" s="11" cm="1">
        <f t="array" ref="J372">INDEX(LatestMeasureDefSheet!$H$2:$H$6759,MATCH(E372,LatestMeasureDefSheet!$C$2:$C$6759,0),)</f>
        <v>348</v>
      </c>
      <c r="K372" s="11" cm="1">
        <f t="array" ref="K372">INDEX(LatestMeasureDefSheet!$I$2:$I$6759,MATCH(E372,LatestMeasureDefSheet!$C$2:$C$6759,0),)</f>
        <v>0</v>
      </c>
      <c r="L372" s="11" cm="1">
        <f t="array" ref="L372">INDEX(LatestMeasureDefSheet!$L$2:$L$6759,MATCH(E372,LatestMeasureDefSheet!$C$2:$C$6759,0),)</f>
        <v>0</v>
      </c>
      <c r="M372" s="11" cm="1">
        <f t="array" ref="M372">INDEX(LatestMeasureDefSheet!$AJ$2:$AJ$6759,MATCH(E372,LatestMeasureDefSheet!$C$2:$C$6759,0),)</f>
        <v>15</v>
      </c>
      <c r="N372" s="12" t="str" cm="1">
        <f t="array" ref="N372">IF(INDEX(LatestMeasureDefSheet!$Q$2:$Q$6759,MATCH(E372,LatestMeasureDefSheet!$C$2:$C$6759,0),)="",INDEX(LatestMeasureDefSheet!$G$2:$G$6759,MATCH(E372,LatestMeasureDefSheet!$C$2:$C$6759,0),),INDEX(LatestMeasureDefSheet!$Q$2:$Q$6759,MATCH(E372,LatestMeasureDefSheet!$C$2:$C$6759,0),))</f>
        <v>MBH</v>
      </c>
      <c r="O372" s="11" cm="1">
        <f t="array" ref="O372">INDEX(LatestMeasureDefSheet!$R$2:$R$6759,MATCH(E372,LatestMeasureDefSheet!$C$2:$C$6759,0),)</f>
        <v>0</v>
      </c>
      <c r="P372" s="11" cm="1">
        <f t="array" ref="P372">INDEX(LatestMeasureDefSheet!$S$2:$S$6759,MATCH(E372,LatestMeasureDefSheet!$C$2:$C$6759,0),)</f>
        <v>0</v>
      </c>
      <c r="Q372" s="11" cm="1">
        <f t="array" ref="Q372">INDEX(LatestMeasureDefSheet!$T$2:$T$6759,MATCH(E372,LatestMeasureDefSheet!$C$2:$C$6759,0),)</f>
        <v>0</v>
      </c>
      <c r="R372" s="11" cm="1">
        <f t="array" ref="R372">INDEX(LatestMeasureDefSheet!$U$2:$U$6759,MATCH(E372,LatestMeasureDefSheet!$C$2:$C$6759,0),)</f>
        <v>0</v>
      </c>
      <c r="S372" s="11" cm="1">
        <f t="array" ref="S372">INDEX(LatestMeasureDefSheet!$V$2:$V$6759,MATCH(E372,LatestMeasureDefSheet!$C$2:$C$6759,0),)</f>
        <v>0</v>
      </c>
      <c r="T372" s="11" t="str">
        <f t="shared" si="36"/>
        <v/>
      </c>
      <c r="U372" s="41"/>
      <c r="V372" s="41"/>
      <c r="W372" s="41"/>
      <c r="X372" s="38" t="str">
        <f t="shared" si="32"/>
        <v/>
      </c>
      <c r="Y372" s="38" t="str">
        <f t="shared" si="33"/>
        <v/>
      </c>
      <c r="Z372" s="38" t="str">
        <f t="shared" si="34"/>
        <v/>
      </c>
      <c r="AA372" s="13">
        <f t="shared" si="35"/>
        <v>0</v>
      </c>
      <c r="AB372" s="11"/>
    </row>
    <row r="373" spans="2:28" ht="15.75" x14ac:dyDescent="0.2">
      <c r="B373" s="7" t="s">
        <v>3</v>
      </c>
      <c r="C373" s="5" t="s">
        <v>1068</v>
      </c>
      <c r="D373" s="5" t="s">
        <v>1148</v>
      </c>
      <c r="E373" s="5" t="s">
        <v>1149</v>
      </c>
      <c r="F373" s="16" t="s">
        <v>1150</v>
      </c>
      <c r="G373" s="5" t="s">
        <v>1151</v>
      </c>
      <c r="H373" s="9" cm="1">
        <f t="array" ref="H373">INDEX(LatestMeasureDefSheet!$AH$2:$AH$6759,MATCH(E373,LatestMeasureDefSheet!$C$2:$C$6759,0),)</f>
        <v>60</v>
      </c>
      <c r="I373" s="10" t="str" cm="1">
        <f t="array" ref="I373">INDEX(LatestMeasureDefSheet!$G$2:$G$6759,MATCH(E373,LatestMeasureDefSheet!$C$2:$C$6759,0),)</f>
        <v>Tons</v>
      </c>
      <c r="J373" s="11" cm="1">
        <f t="array" ref="J373">INDEX(LatestMeasureDefSheet!$H$2:$H$6759,MATCH(E373,LatestMeasureDefSheet!$C$2:$C$6759,0),)</f>
        <v>814.5</v>
      </c>
      <c r="K373" s="11" cm="1">
        <f t="array" ref="K373">INDEX(LatestMeasureDefSheet!$I$2:$I$6759,MATCH(E373,LatestMeasureDefSheet!$C$2:$C$6759,0),)</f>
        <v>0</v>
      </c>
      <c r="L373" s="11" cm="1">
        <f t="array" ref="L373">INDEX(LatestMeasureDefSheet!$L$2:$L$6759,MATCH(E373,LatestMeasureDefSheet!$C$2:$C$6759,0),)</f>
        <v>0</v>
      </c>
      <c r="M373" s="11" cm="1">
        <f t="array" ref="M373">INDEX(LatestMeasureDefSheet!$AJ$2:$AJ$6759,MATCH(E373,LatestMeasureDefSheet!$C$2:$C$6759,0),)</f>
        <v>15</v>
      </c>
      <c r="N373" s="12" t="str" cm="1">
        <f t="array" ref="N373">IF(INDEX(LatestMeasureDefSheet!$Q$2:$Q$6759,MATCH(E373,LatestMeasureDefSheet!$C$2:$C$6759,0),)="",INDEX(LatestMeasureDefSheet!$G$2:$G$6759,MATCH(E373,LatestMeasureDefSheet!$C$2:$C$6759,0),),INDEX(LatestMeasureDefSheet!$Q$2:$Q$6759,MATCH(E373,LatestMeasureDefSheet!$C$2:$C$6759,0),))</f>
        <v>Tons</v>
      </c>
      <c r="O373" s="11" cm="1">
        <f t="array" ref="O373">INDEX(LatestMeasureDefSheet!$R$2:$R$6759,MATCH(E373,LatestMeasureDefSheet!$C$2:$C$6759,0),)</f>
        <v>0</v>
      </c>
      <c r="P373" s="11" cm="1">
        <f t="array" ref="P373">INDEX(LatestMeasureDefSheet!$S$2:$S$6759,MATCH(E373,LatestMeasureDefSheet!$C$2:$C$6759,0),)</f>
        <v>0</v>
      </c>
      <c r="Q373" s="11" cm="1">
        <f t="array" ref="Q373">INDEX(LatestMeasureDefSheet!$T$2:$T$6759,MATCH(E373,LatestMeasureDefSheet!$C$2:$C$6759,0),)</f>
        <v>0</v>
      </c>
      <c r="R373" s="11" cm="1">
        <f t="array" ref="R373">INDEX(LatestMeasureDefSheet!$U$2:$U$6759,MATCH(E373,LatestMeasureDefSheet!$C$2:$C$6759,0),)</f>
        <v>0</v>
      </c>
      <c r="S373" s="11" cm="1">
        <f t="array" ref="S373">INDEX(LatestMeasureDefSheet!$V$2:$V$6759,MATCH(E373,LatestMeasureDefSheet!$C$2:$C$6759,0),)</f>
        <v>0</v>
      </c>
      <c r="T373" s="11" t="str">
        <f t="shared" si="36"/>
        <v/>
      </c>
      <c r="U373" s="41"/>
      <c r="V373" s="41"/>
      <c r="W373" s="41"/>
      <c r="X373" s="38" t="str">
        <f t="shared" si="32"/>
        <v/>
      </c>
      <c r="Y373" s="38" t="str">
        <f t="shared" si="33"/>
        <v/>
      </c>
      <c r="Z373" s="38" t="str">
        <f t="shared" si="34"/>
        <v/>
      </c>
      <c r="AA373" s="13">
        <f t="shared" si="35"/>
        <v>0</v>
      </c>
      <c r="AB373" s="11"/>
    </row>
    <row r="374" spans="2:28" ht="15.75" x14ac:dyDescent="0.2">
      <c r="B374" s="7" t="s">
        <v>3</v>
      </c>
      <c r="C374" s="5" t="s">
        <v>1068</v>
      </c>
      <c r="D374" s="5" t="s">
        <v>1148</v>
      </c>
      <c r="E374" s="5" t="s">
        <v>1152</v>
      </c>
      <c r="F374" s="16" t="s">
        <v>1153</v>
      </c>
      <c r="G374" s="5" t="s">
        <v>1154</v>
      </c>
      <c r="H374" s="9" cm="1">
        <f t="array" ref="H374">INDEX(LatestMeasureDefSheet!$AH$2:$AH$6759,MATCH(E374,LatestMeasureDefSheet!$C$2:$C$6759,0),)</f>
        <v>150</v>
      </c>
      <c r="I374" s="10" t="str" cm="1">
        <f t="array" ref="I374">INDEX(LatestMeasureDefSheet!$G$2:$G$6759,MATCH(E374,LatestMeasureDefSheet!$C$2:$C$6759,0),)</f>
        <v>Tons</v>
      </c>
      <c r="J374" s="11" cm="1">
        <f t="array" ref="J374">INDEX(LatestMeasureDefSheet!$H$2:$H$6759,MATCH(E374,LatestMeasureDefSheet!$C$2:$C$6759,0),)</f>
        <v>914</v>
      </c>
      <c r="K374" s="11" cm="1">
        <f t="array" ref="K374">INDEX(LatestMeasureDefSheet!$I$2:$I$6759,MATCH(E374,LatestMeasureDefSheet!$C$2:$C$6759,0),)</f>
        <v>0</v>
      </c>
      <c r="L374" s="11" cm="1">
        <f t="array" ref="L374">INDEX(LatestMeasureDefSheet!$L$2:$L$6759,MATCH(E374,LatestMeasureDefSheet!$C$2:$C$6759,0),)</f>
        <v>0</v>
      </c>
      <c r="M374" s="11" cm="1">
        <f t="array" ref="M374">INDEX(LatestMeasureDefSheet!$AJ$2:$AJ$6759,MATCH(E374,LatestMeasureDefSheet!$C$2:$C$6759,0),)</f>
        <v>15</v>
      </c>
      <c r="N374" s="12" t="str" cm="1">
        <f t="array" ref="N374">IF(INDEX(LatestMeasureDefSheet!$Q$2:$Q$6759,MATCH(E374,LatestMeasureDefSheet!$C$2:$C$6759,0),)="",INDEX(LatestMeasureDefSheet!$G$2:$G$6759,MATCH(E374,LatestMeasureDefSheet!$C$2:$C$6759,0),),INDEX(LatestMeasureDefSheet!$Q$2:$Q$6759,MATCH(E374,LatestMeasureDefSheet!$C$2:$C$6759,0),))</f>
        <v>Tons</v>
      </c>
      <c r="O374" s="11" cm="1">
        <f t="array" ref="O374">INDEX(LatestMeasureDefSheet!$R$2:$R$6759,MATCH(E374,LatestMeasureDefSheet!$C$2:$C$6759,0),)</f>
        <v>0</v>
      </c>
      <c r="P374" s="11" cm="1">
        <f t="array" ref="P374">INDEX(LatestMeasureDefSheet!$S$2:$S$6759,MATCH(E374,LatestMeasureDefSheet!$C$2:$C$6759,0),)</f>
        <v>0</v>
      </c>
      <c r="Q374" s="11" cm="1">
        <f t="array" ref="Q374">INDEX(LatestMeasureDefSheet!$T$2:$T$6759,MATCH(E374,LatestMeasureDefSheet!$C$2:$C$6759,0),)</f>
        <v>0</v>
      </c>
      <c r="R374" s="11" cm="1">
        <f t="array" ref="R374">INDEX(LatestMeasureDefSheet!$U$2:$U$6759,MATCH(E374,LatestMeasureDefSheet!$C$2:$C$6759,0),)</f>
        <v>0</v>
      </c>
      <c r="S374" s="11" cm="1">
        <f t="array" ref="S374">INDEX(LatestMeasureDefSheet!$V$2:$V$6759,MATCH(E374,LatestMeasureDefSheet!$C$2:$C$6759,0),)</f>
        <v>0</v>
      </c>
      <c r="T374" s="11" t="str">
        <f t="shared" si="36"/>
        <v/>
      </c>
      <c r="U374" s="41"/>
      <c r="V374" s="41"/>
      <c r="W374" s="41"/>
      <c r="X374" s="38" t="str">
        <f t="shared" si="32"/>
        <v/>
      </c>
      <c r="Y374" s="38" t="str">
        <f t="shared" si="33"/>
        <v/>
      </c>
      <c r="Z374" s="38" t="str">
        <f t="shared" si="34"/>
        <v/>
      </c>
      <c r="AA374" s="13">
        <f t="shared" si="35"/>
        <v>0</v>
      </c>
      <c r="AB374" s="11"/>
    </row>
    <row r="375" spans="2:28" ht="15.75" x14ac:dyDescent="0.2">
      <c r="B375" s="7" t="s">
        <v>3</v>
      </c>
      <c r="C375" s="5" t="s">
        <v>1068</v>
      </c>
      <c r="D375" s="5" t="s">
        <v>1155</v>
      </c>
      <c r="E375" s="5" t="s">
        <v>1156</v>
      </c>
      <c r="F375" s="16" t="s">
        <v>1157</v>
      </c>
      <c r="G375" s="5" t="s">
        <v>1158</v>
      </c>
      <c r="H375" s="9" cm="1">
        <f t="array" ref="H375">INDEX(LatestMeasureDefSheet!$AH$2:$AH$6759,MATCH(E375,LatestMeasureDefSheet!$C$2:$C$6759,0),)</f>
        <v>400</v>
      </c>
      <c r="I375" s="10" t="str" cm="1">
        <f t="array" ref="I375">INDEX(LatestMeasureDefSheet!$G$2:$G$6759,MATCH(E375,LatestMeasureDefSheet!$C$2:$C$6759,0),)</f>
        <v>Tons</v>
      </c>
      <c r="J375" s="11" cm="1">
        <f t="array" ref="J375">INDEX(LatestMeasureDefSheet!$H$2:$H$6759,MATCH(E375,LatestMeasureDefSheet!$C$2:$C$6759,0),)</f>
        <v>3249</v>
      </c>
      <c r="K375" s="11" cm="1">
        <f t="array" ref="K375">INDEX(LatestMeasureDefSheet!$I$2:$I$6759,MATCH(E375,LatestMeasureDefSheet!$C$2:$C$6759,0),)</f>
        <v>3.02</v>
      </c>
      <c r="L375" s="11" cm="1">
        <f t="array" ref="L375">INDEX(LatestMeasureDefSheet!$L$2:$L$6759,MATCH(E375,LatestMeasureDefSheet!$C$2:$C$6759,0),)</f>
        <v>0</v>
      </c>
      <c r="M375" s="11" cm="1">
        <f t="array" ref="M375">INDEX(LatestMeasureDefSheet!$AJ$2:$AJ$6759,MATCH(E375,LatestMeasureDefSheet!$C$2:$C$6759,0),)</f>
        <v>15</v>
      </c>
      <c r="N375" s="12" t="str" cm="1">
        <f t="array" ref="N375">IF(INDEX(LatestMeasureDefSheet!$Q$2:$Q$6759,MATCH(E375,LatestMeasureDefSheet!$C$2:$C$6759,0),)="",INDEX(LatestMeasureDefSheet!$G$2:$G$6759,MATCH(E375,LatestMeasureDefSheet!$C$2:$C$6759,0),),INDEX(LatestMeasureDefSheet!$Q$2:$Q$6759,MATCH(E375,LatestMeasureDefSheet!$C$2:$C$6759,0),))</f>
        <v>Tons</v>
      </c>
      <c r="O375" s="11" cm="1">
        <f t="array" ref="O375">INDEX(LatestMeasureDefSheet!$R$2:$R$6759,MATCH(E375,LatestMeasureDefSheet!$C$2:$C$6759,0),)</f>
        <v>0</v>
      </c>
      <c r="P375" s="11" cm="1">
        <f t="array" ref="P375">INDEX(LatestMeasureDefSheet!$S$2:$S$6759,MATCH(E375,LatestMeasureDefSheet!$C$2:$C$6759,0),)</f>
        <v>0</v>
      </c>
      <c r="Q375" s="11" cm="1">
        <f t="array" ref="Q375">INDEX(LatestMeasureDefSheet!$T$2:$T$6759,MATCH(E375,LatestMeasureDefSheet!$C$2:$C$6759,0),)</f>
        <v>0</v>
      </c>
      <c r="R375" s="11" cm="1">
        <f t="array" ref="R375">INDEX(LatestMeasureDefSheet!$U$2:$U$6759,MATCH(E375,LatestMeasureDefSheet!$C$2:$C$6759,0),)</f>
        <v>0</v>
      </c>
      <c r="S375" s="11" cm="1">
        <f t="array" ref="S375">INDEX(LatestMeasureDefSheet!$V$2:$V$6759,MATCH(E375,LatestMeasureDefSheet!$C$2:$C$6759,0),)</f>
        <v>0</v>
      </c>
      <c r="T375" s="11" t="str">
        <f t="shared" si="36"/>
        <v/>
      </c>
      <c r="U375" s="41"/>
      <c r="V375" s="41"/>
      <c r="W375" s="41"/>
      <c r="X375" s="38" t="str">
        <f t="shared" si="32"/>
        <v/>
      </c>
      <c r="Y375" s="38" t="str">
        <f t="shared" si="33"/>
        <v/>
      </c>
      <c r="Z375" s="38" t="str">
        <f t="shared" si="34"/>
        <v/>
      </c>
      <c r="AA375" s="13">
        <f t="shared" si="35"/>
        <v>0</v>
      </c>
      <c r="AB375" s="11"/>
    </row>
    <row r="376" spans="2:28" ht="15.75" x14ac:dyDescent="0.2">
      <c r="B376" s="7" t="s">
        <v>3</v>
      </c>
      <c r="C376" s="5" t="s">
        <v>1068</v>
      </c>
      <c r="D376" s="5" t="s">
        <v>1155</v>
      </c>
      <c r="E376" s="5" t="s">
        <v>1159</v>
      </c>
      <c r="F376" s="16" t="s">
        <v>1160</v>
      </c>
      <c r="G376" s="5" t="s">
        <v>1161</v>
      </c>
      <c r="H376" s="9" cm="1">
        <f t="array" ref="H376">INDEX(LatestMeasureDefSheet!$AH$2:$AH$6759,MATCH(E376,LatestMeasureDefSheet!$C$2:$C$6759,0),)</f>
        <v>500</v>
      </c>
      <c r="I376" s="10" t="str" cm="1">
        <f t="array" ref="I376">INDEX(LatestMeasureDefSheet!$G$2:$G$6759,MATCH(E376,LatestMeasureDefSheet!$C$2:$C$6759,0),)</f>
        <v>Tons</v>
      </c>
      <c r="J376" s="11" cm="1">
        <f t="array" ref="J376">INDEX(LatestMeasureDefSheet!$H$2:$H$6759,MATCH(E376,LatestMeasureDefSheet!$C$2:$C$6759,0),)</f>
        <v>3824</v>
      </c>
      <c r="K376" s="11" cm="1">
        <f t="array" ref="K376">INDEX(LatestMeasureDefSheet!$I$2:$I$6759,MATCH(E376,LatestMeasureDefSheet!$C$2:$C$6759,0),)</f>
        <v>3.56</v>
      </c>
      <c r="L376" s="11" cm="1">
        <f t="array" ref="L376">INDEX(LatestMeasureDefSheet!$L$2:$L$6759,MATCH(E376,LatestMeasureDefSheet!$C$2:$C$6759,0),)</f>
        <v>0</v>
      </c>
      <c r="M376" s="11" cm="1">
        <f t="array" ref="M376">INDEX(LatestMeasureDefSheet!$AJ$2:$AJ$6759,MATCH(E376,LatestMeasureDefSheet!$C$2:$C$6759,0),)</f>
        <v>15</v>
      </c>
      <c r="N376" s="12" t="str" cm="1">
        <f t="array" ref="N376">IF(INDEX(LatestMeasureDefSheet!$Q$2:$Q$6759,MATCH(E376,LatestMeasureDefSheet!$C$2:$C$6759,0),)="",INDEX(LatestMeasureDefSheet!$G$2:$G$6759,MATCH(E376,LatestMeasureDefSheet!$C$2:$C$6759,0),),INDEX(LatestMeasureDefSheet!$Q$2:$Q$6759,MATCH(E376,LatestMeasureDefSheet!$C$2:$C$6759,0),))</f>
        <v>Tons</v>
      </c>
      <c r="O376" s="11" cm="1">
        <f t="array" ref="O376">INDEX(LatestMeasureDefSheet!$R$2:$R$6759,MATCH(E376,LatestMeasureDefSheet!$C$2:$C$6759,0),)</f>
        <v>0</v>
      </c>
      <c r="P376" s="11" cm="1">
        <f t="array" ref="P376">INDEX(LatestMeasureDefSheet!$S$2:$S$6759,MATCH(E376,LatestMeasureDefSheet!$C$2:$C$6759,0),)</f>
        <v>0</v>
      </c>
      <c r="Q376" s="11" cm="1">
        <f t="array" ref="Q376">INDEX(LatestMeasureDefSheet!$T$2:$T$6759,MATCH(E376,LatestMeasureDefSheet!$C$2:$C$6759,0),)</f>
        <v>0</v>
      </c>
      <c r="R376" s="11" cm="1">
        <f t="array" ref="R376">INDEX(LatestMeasureDefSheet!$U$2:$U$6759,MATCH(E376,LatestMeasureDefSheet!$C$2:$C$6759,0),)</f>
        <v>0</v>
      </c>
      <c r="S376" s="11" cm="1">
        <f t="array" ref="S376">INDEX(LatestMeasureDefSheet!$V$2:$V$6759,MATCH(E376,LatestMeasureDefSheet!$C$2:$C$6759,0),)</f>
        <v>0</v>
      </c>
      <c r="T376" s="11" t="str">
        <f t="shared" si="36"/>
        <v/>
      </c>
      <c r="U376" s="41"/>
      <c r="V376" s="41"/>
      <c r="W376" s="41"/>
      <c r="X376" s="38" t="str">
        <f t="shared" si="32"/>
        <v/>
      </c>
      <c r="Y376" s="38" t="str">
        <f t="shared" si="33"/>
        <v/>
      </c>
      <c r="Z376" s="38" t="str">
        <f t="shared" si="34"/>
        <v/>
      </c>
      <c r="AA376" s="13">
        <f t="shared" si="35"/>
        <v>0</v>
      </c>
      <c r="AB376" s="11"/>
    </row>
    <row r="377" spans="2:28" ht="15.75" x14ac:dyDescent="0.2">
      <c r="B377" s="7" t="s">
        <v>3</v>
      </c>
      <c r="C377" s="5" t="s">
        <v>1068</v>
      </c>
      <c r="D377" s="5" t="s">
        <v>1155</v>
      </c>
      <c r="E377" s="5" t="s">
        <v>1162</v>
      </c>
      <c r="F377" s="16" t="s">
        <v>1163</v>
      </c>
      <c r="G377" s="5" t="s">
        <v>1164</v>
      </c>
      <c r="H377" s="9" cm="1">
        <f t="array" ref="H377">INDEX(LatestMeasureDefSheet!$AH$2:$AH$6759,MATCH(E377,LatestMeasureDefSheet!$C$2:$C$6759,0),)</f>
        <v>150</v>
      </c>
      <c r="I377" s="10" t="str" cm="1">
        <f t="array" ref="I377">INDEX(LatestMeasureDefSheet!$G$2:$G$6759,MATCH(E377,LatestMeasureDefSheet!$C$2:$C$6759,0),)</f>
        <v>Tons</v>
      </c>
      <c r="J377" s="11" cm="1">
        <f t="array" ref="J377">INDEX(LatestMeasureDefSheet!$H$2:$H$6759,MATCH(E377,LatestMeasureDefSheet!$C$2:$C$6759,0),)</f>
        <v>0</v>
      </c>
      <c r="K377" s="11" cm="1">
        <f t="array" ref="K377">INDEX(LatestMeasureDefSheet!$I$2:$I$6759,MATCH(E377,LatestMeasureDefSheet!$C$2:$C$6759,0),)</f>
        <v>0</v>
      </c>
      <c r="L377" s="11" cm="1">
        <f t="array" ref="L377">INDEX(LatestMeasureDefSheet!$L$2:$L$6759,MATCH(E377,LatestMeasureDefSheet!$C$2:$C$6759,0),)</f>
        <v>12.5646</v>
      </c>
      <c r="M377" s="11" cm="1">
        <f t="array" ref="M377">INDEX(LatestMeasureDefSheet!$AJ$2:$AJ$6759,MATCH(E377,LatestMeasureDefSheet!$C$2:$C$6759,0),)</f>
        <v>15</v>
      </c>
      <c r="N377" s="12" t="str" cm="1">
        <f t="array" ref="N377">IF(INDEX(LatestMeasureDefSheet!$Q$2:$Q$6759,MATCH(E377,LatestMeasureDefSheet!$C$2:$C$6759,0),)="",INDEX(LatestMeasureDefSheet!$G$2:$G$6759,MATCH(E377,LatestMeasureDefSheet!$C$2:$C$6759,0),),INDEX(LatestMeasureDefSheet!$Q$2:$Q$6759,MATCH(E377,LatestMeasureDefSheet!$C$2:$C$6759,0),))</f>
        <v>Tons</v>
      </c>
      <c r="O377" s="11" cm="1">
        <f t="array" ref="O377">INDEX(LatestMeasureDefSheet!$R$2:$R$6759,MATCH(E377,LatestMeasureDefSheet!$C$2:$C$6759,0),)</f>
        <v>0</v>
      </c>
      <c r="P377" s="11" cm="1">
        <f t="array" ref="P377">INDEX(LatestMeasureDefSheet!$S$2:$S$6759,MATCH(E377,LatestMeasureDefSheet!$C$2:$C$6759,0),)</f>
        <v>0</v>
      </c>
      <c r="Q377" s="11" cm="1">
        <f t="array" ref="Q377">INDEX(LatestMeasureDefSheet!$T$2:$T$6759,MATCH(E377,LatestMeasureDefSheet!$C$2:$C$6759,0),)</f>
        <v>0</v>
      </c>
      <c r="R377" s="11" cm="1">
        <f t="array" ref="R377">INDEX(LatestMeasureDefSheet!$U$2:$U$6759,MATCH(E377,LatestMeasureDefSheet!$C$2:$C$6759,0),)</f>
        <v>0</v>
      </c>
      <c r="S377" s="11" cm="1">
        <f t="array" ref="S377">INDEX(LatestMeasureDefSheet!$V$2:$V$6759,MATCH(E377,LatestMeasureDefSheet!$C$2:$C$6759,0),)</f>
        <v>0</v>
      </c>
      <c r="T377" s="11" t="str">
        <f t="shared" si="36"/>
        <v/>
      </c>
      <c r="U377" s="41"/>
      <c r="V377" s="41"/>
      <c r="W377" s="41"/>
      <c r="X377" s="38" t="str">
        <f t="shared" si="32"/>
        <v/>
      </c>
      <c r="Y377" s="38" t="str">
        <f t="shared" si="33"/>
        <v/>
      </c>
      <c r="Z377" s="38" t="str">
        <f t="shared" si="34"/>
        <v/>
      </c>
      <c r="AA377" s="13">
        <f t="shared" si="35"/>
        <v>0</v>
      </c>
      <c r="AB377" s="11"/>
    </row>
    <row r="378" spans="2:28" ht="15.75" x14ac:dyDescent="0.2">
      <c r="B378" s="7" t="s">
        <v>3</v>
      </c>
      <c r="C378" s="5" t="s">
        <v>1068</v>
      </c>
      <c r="D378" s="5" t="s">
        <v>1155</v>
      </c>
      <c r="E378" s="5" t="s">
        <v>1165</v>
      </c>
      <c r="F378" s="16" t="s">
        <v>1166</v>
      </c>
      <c r="G378" s="5" t="s">
        <v>1167</v>
      </c>
      <c r="H378" s="9" cm="1">
        <f t="array" ref="H378">INDEX(LatestMeasureDefSheet!$AH$2:$AH$6759,MATCH(E378,LatestMeasureDefSheet!$C$2:$C$6759,0),)</f>
        <v>200</v>
      </c>
      <c r="I378" s="10" t="str" cm="1">
        <f t="array" ref="I378">INDEX(LatestMeasureDefSheet!$G$2:$G$6759,MATCH(E378,LatestMeasureDefSheet!$C$2:$C$6759,0),)</f>
        <v>Tons</v>
      </c>
      <c r="J378" s="11" cm="1">
        <f t="array" ref="J378">INDEX(LatestMeasureDefSheet!$H$2:$H$6759,MATCH(E378,LatestMeasureDefSheet!$C$2:$C$6759,0),)</f>
        <v>0</v>
      </c>
      <c r="K378" s="11" cm="1">
        <f t="array" ref="K378">INDEX(LatestMeasureDefSheet!$I$2:$I$6759,MATCH(E378,LatestMeasureDefSheet!$C$2:$C$6759,0),)</f>
        <v>0</v>
      </c>
      <c r="L378" s="11" cm="1">
        <f t="array" ref="L378">INDEX(LatestMeasureDefSheet!$L$2:$L$6759,MATCH(E378,LatestMeasureDefSheet!$C$2:$C$6759,0),)</f>
        <v>14.8048</v>
      </c>
      <c r="M378" s="11" cm="1">
        <f t="array" ref="M378">INDEX(LatestMeasureDefSheet!$AJ$2:$AJ$6759,MATCH(E378,LatestMeasureDefSheet!$C$2:$C$6759,0),)</f>
        <v>15</v>
      </c>
      <c r="N378" s="12" t="str" cm="1">
        <f t="array" ref="N378">IF(INDEX(LatestMeasureDefSheet!$Q$2:$Q$6759,MATCH(E378,LatestMeasureDefSheet!$C$2:$C$6759,0),)="",INDEX(LatestMeasureDefSheet!$G$2:$G$6759,MATCH(E378,LatestMeasureDefSheet!$C$2:$C$6759,0),),INDEX(LatestMeasureDefSheet!$Q$2:$Q$6759,MATCH(E378,LatestMeasureDefSheet!$C$2:$C$6759,0),))</f>
        <v>Tons</v>
      </c>
      <c r="O378" s="11" cm="1">
        <f t="array" ref="O378">INDEX(LatestMeasureDefSheet!$R$2:$R$6759,MATCH(E378,LatestMeasureDefSheet!$C$2:$C$6759,0),)</f>
        <v>0</v>
      </c>
      <c r="P378" s="11" cm="1">
        <f t="array" ref="P378">INDEX(LatestMeasureDefSheet!$S$2:$S$6759,MATCH(E378,LatestMeasureDefSheet!$C$2:$C$6759,0),)</f>
        <v>0</v>
      </c>
      <c r="Q378" s="11" cm="1">
        <f t="array" ref="Q378">INDEX(LatestMeasureDefSheet!$T$2:$T$6759,MATCH(E378,LatestMeasureDefSheet!$C$2:$C$6759,0),)</f>
        <v>0</v>
      </c>
      <c r="R378" s="11" cm="1">
        <f t="array" ref="R378">INDEX(LatestMeasureDefSheet!$U$2:$U$6759,MATCH(E378,LatestMeasureDefSheet!$C$2:$C$6759,0),)</f>
        <v>0</v>
      </c>
      <c r="S378" s="11" cm="1">
        <f t="array" ref="S378">INDEX(LatestMeasureDefSheet!$V$2:$V$6759,MATCH(E378,LatestMeasureDefSheet!$C$2:$C$6759,0),)</f>
        <v>0</v>
      </c>
      <c r="T378" s="11" t="str">
        <f t="shared" si="36"/>
        <v/>
      </c>
      <c r="U378" s="41"/>
      <c r="V378" s="41"/>
      <c r="W378" s="41"/>
      <c r="X378" s="38" t="str">
        <f t="shared" si="32"/>
        <v/>
      </c>
      <c r="Y378" s="38" t="str">
        <f t="shared" si="33"/>
        <v/>
      </c>
      <c r="Z378" s="38" t="str">
        <f t="shared" si="34"/>
        <v/>
      </c>
      <c r="AA378" s="13">
        <f t="shared" si="35"/>
        <v>0</v>
      </c>
      <c r="AB378" s="11"/>
    </row>
    <row r="379" spans="2:28" ht="15.75" x14ac:dyDescent="0.2">
      <c r="B379" s="7" t="s">
        <v>3</v>
      </c>
      <c r="C379" s="5" t="s">
        <v>1068</v>
      </c>
      <c r="D379" s="5" t="s">
        <v>1168</v>
      </c>
      <c r="E379" s="5" t="s">
        <v>1169</v>
      </c>
      <c r="F379" s="16" t="s">
        <v>1170</v>
      </c>
      <c r="G379" s="5" t="s">
        <v>1171</v>
      </c>
      <c r="H379" s="9" cm="1">
        <f t="array" ref="H379">INDEX(LatestMeasureDefSheet!$AH$2:$AH$6759,MATCH(E379,LatestMeasureDefSheet!$C$2:$C$6759,0),)</f>
        <v>2</v>
      </c>
      <c r="I379" s="10" t="str" cm="1">
        <f t="array" ref="I379">INDEX(LatestMeasureDefSheet!$G$2:$G$6759,MATCH(E379,LatestMeasureDefSheet!$C$2:$C$6759,0),)</f>
        <v>Square Feet</v>
      </c>
      <c r="J379" s="11" cm="1">
        <f t="array" ref="J379">INDEX(LatestMeasureDefSheet!$H$2:$H$6759,MATCH(E379,LatestMeasureDefSheet!$C$2:$C$6759,0),)</f>
        <v>10.3566</v>
      </c>
      <c r="K379" s="11" cm="1">
        <f t="array" ref="K379">INDEX(LatestMeasureDefSheet!$I$2:$I$6759,MATCH(E379,LatestMeasureDefSheet!$C$2:$C$6759,0),)</f>
        <v>0</v>
      </c>
      <c r="L379" s="11" cm="1">
        <f t="array" ref="L379">INDEX(LatestMeasureDefSheet!$L$2:$L$6759,MATCH(E379,LatestMeasureDefSheet!$C$2:$C$6759,0),)</f>
        <v>0.1298</v>
      </c>
      <c r="M379" s="11" cm="1">
        <f t="array" ref="M379">INDEX(LatestMeasureDefSheet!$AJ$2:$AJ$6759,MATCH(E379,LatestMeasureDefSheet!$C$2:$C$6759,0),)</f>
        <v>20</v>
      </c>
      <c r="N379" s="12" t="str" cm="1">
        <f t="array" ref="N379">IF(INDEX(LatestMeasureDefSheet!$Q$2:$Q$6759,MATCH(E379,LatestMeasureDefSheet!$C$2:$C$6759,0),)="",INDEX(LatestMeasureDefSheet!$G$2:$G$6759,MATCH(E379,LatestMeasureDefSheet!$C$2:$C$6759,0),),INDEX(LatestMeasureDefSheet!$Q$2:$Q$6759,MATCH(E379,LatestMeasureDefSheet!$C$2:$C$6759,0),))</f>
        <v>Square Feet</v>
      </c>
      <c r="O379" s="11" cm="1">
        <f t="array" ref="O379">INDEX(LatestMeasureDefSheet!$R$2:$R$6759,MATCH(E379,LatestMeasureDefSheet!$C$2:$C$6759,0),)</f>
        <v>0</v>
      </c>
      <c r="P379" s="11" cm="1">
        <f t="array" ref="P379">INDEX(LatestMeasureDefSheet!$S$2:$S$6759,MATCH(E379,LatestMeasureDefSheet!$C$2:$C$6759,0),)</f>
        <v>0</v>
      </c>
      <c r="Q379" s="11" cm="1">
        <f t="array" ref="Q379">INDEX(LatestMeasureDefSheet!$T$2:$T$6759,MATCH(E379,LatestMeasureDefSheet!$C$2:$C$6759,0),)</f>
        <v>0</v>
      </c>
      <c r="R379" s="11" cm="1">
        <f t="array" ref="R379">INDEX(LatestMeasureDefSheet!$U$2:$U$6759,MATCH(E379,LatestMeasureDefSheet!$C$2:$C$6759,0),)</f>
        <v>0</v>
      </c>
      <c r="S379" s="11" cm="1">
        <f t="array" ref="S379">INDEX(LatestMeasureDefSheet!$V$2:$V$6759,MATCH(E379,LatestMeasureDefSheet!$C$2:$C$6759,0),)</f>
        <v>0</v>
      </c>
      <c r="T379" s="11" t="str">
        <f t="shared" si="36"/>
        <v/>
      </c>
      <c r="U379" s="41"/>
      <c r="V379" s="41"/>
      <c r="W379" s="41"/>
      <c r="X379" s="38" t="str">
        <f t="shared" si="32"/>
        <v/>
      </c>
      <c r="Y379" s="38" t="str">
        <f t="shared" si="33"/>
        <v/>
      </c>
      <c r="Z379" s="38" t="str">
        <f t="shared" si="34"/>
        <v/>
      </c>
      <c r="AA379" s="13">
        <f t="shared" si="35"/>
        <v>0</v>
      </c>
      <c r="AB379" s="11"/>
    </row>
    <row r="380" spans="2:28" ht="15.75" x14ac:dyDescent="0.2">
      <c r="B380" s="7" t="s">
        <v>3</v>
      </c>
      <c r="C380" s="5" t="s">
        <v>1068</v>
      </c>
      <c r="D380" s="5" t="s">
        <v>1168</v>
      </c>
      <c r="E380" s="5" t="s">
        <v>1172</v>
      </c>
      <c r="F380" s="16" t="s">
        <v>1173</v>
      </c>
      <c r="G380" s="5" t="s">
        <v>1174</v>
      </c>
      <c r="H380" s="9" cm="1">
        <f t="array" ref="H380">INDEX(LatestMeasureDefSheet!$AH$2:$AH$6759,MATCH(E380,LatestMeasureDefSheet!$C$2:$C$6759,0),)</f>
        <v>1</v>
      </c>
      <c r="I380" s="10" t="str" cm="1">
        <f t="array" ref="I380">INDEX(LatestMeasureDefSheet!$G$2:$G$6759,MATCH(E380,LatestMeasureDefSheet!$C$2:$C$6759,0),)</f>
        <v>Square Feet</v>
      </c>
      <c r="J380" s="11" cm="1">
        <f t="array" ref="J380">INDEX(LatestMeasureDefSheet!$H$2:$H$6759,MATCH(E380,LatestMeasureDefSheet!$C$2:$C$6759,0),)</f>
        <v>10.3566</v>
      </c>
      <c r="K380" s="11" cm="1">
        <f t="array" ref="K380">INDEX(LatestMeasureDefSheet!$I$2:$I$6759,MATCH(E380,LatestMeasureDefSheet!$C$2:$C$6759,0),)</f>
        <v>0</v>
      </c>
      <c r="L380" s="11" cm="1">
        <f t="array" ref="L380">INDEX(LatestMeasureDefSheet!$L$2:$L$6759,MATCH(E380,LatestMeasureDefSheet!$C$2:$C$6759,0),)</f>
        <v>0.1298</v>
      </c>
      <c r="M380" s="11" cm="1">
        <f t="array" ref="M380">INDEX(LatestMeasureDefSheet!$AJ$2:$AJ$6759,MATCH(E380,LatestMeasureDefSheet!$C$2:$C$6759,0),)</f>
        <v>20</v>
      </c>
      <c r="N380" s="12" t="str" cm="1">
        <f t="array" ref="N380">IF(INDEX(LatestMeasureDefSheet!$Q$2:$Q$6759,MATCH(E380,LatestMeasureDefSheet!$C$2:$C$6759,0),)="",INDEX(LatestMeasureDefSheet!$G$2:$G$6759,MATCH(E380,LatestMeasureDefSheet!$C$2:$C$6759,0),),INDEX(LatestMeasureDefSheet!$Q$2:$Q$6759,MATCH(E380,LatestMeasureDefSheet!$C$2:$C$6759,0),))</f>
        <v>Square Feet</v>
      </c>
      <c r="O380" s="11" cm="1">
        <f t="array" ref="O380">INDEX(LatestMeasureDefSheet!$R$2:$R$6759,MATCH(E380,LatestMeasureDefSheet!$C$2:$C$6759,0),)</f>
        <v>0</v>
      </c>
      <c r="P380" s="11" cm="1">
        <f t="array" ref="P380">INDEX(LatestMeasureDefSheet!$S$2:$S$6759,MATCH(E380,LatestMeasureDefSheet!$C$2:$C$6759,0),)</f>
        <v>0</v>
      </c>
      <c r="Q380" s="11" cm="1">
        <f t="array" ref="Q380">INDEX(LatestMeasureDefSheet!$T$2:$T$6759,MATCH(E380,LatestMeasureDefSheet!$C$2:$C$6759,0),)</f>
        <v>0</v>
      </c>
      <c r="R380" s="11" cm="1">
        <f t="array" ref="R380">INDEX(LatestMeasureDefSheet!$U$2:$U$6759,MATCH(E380,LatestMeasureDefSheet!$C$2:$C$6759,0),)</f>
        <v>0</v>
      </c>
      <c r="S380" s="11" cm="1">
        <f t="array" ref="S380">INDEX(LatestMeasureDefSheet!$V$2:$V$6759,MATCH(E380,LatestMeasureDefSheet!$C$2:$C$6759,0),)</f>
        <v>0</v>
      </c>
      <c r="T380" s="11" t="str">
        <f t="shared" si="36"/>
        <v/>
      </c>
      <c r="U380" s="41"/>
      <c r="V380" s="41"/>
      <c r="W380" s="41"/>
      <c r="X380" s="38" t="str">
        <f t="shared" si="32"/>
        <v/>
      </c>
      <c r="Y380" s="38" t="str">
        <f t="shared" si="33"/>
        <v/>
      </c>
      <c r="Z380" s="38" t="str">
        <f t="shared" si="34"/>
        <v/>
      </c>
      <c r="AA380" s="13">
        <f t="shared" si="35"/>
        <v>0</v>
      </c>
      <c r="AB380" s="11"/>
    </row>
    <row r="381" spans="2:28" ht="15.75" x14ac:dyDescent="0.2">
      <c r="B381" s="7" t="s">
        <v>3</v>
      </c>
      <c r="C381" s="5" t="s">
        <v>1068</v>
      </c>
      <c r="D381" s="5" t="s">
        <v>1168</v>
      </c>
      <c r="E381" s="5" t="s">
        <v>1175</v>
      </c>
      <c r="F381" s="16" t="s">
        <v>1176</v>
      </c>
      <c r="G381" s="5" t="s">
        <v>1177</v>
      </c>
      <c r="H381" s="9" cm="1">
        <f t="array" ref="H381">INDEX(LatestMeasureDefSheet!$AH$2:$AH$6759,MATCH(E381,LatestMeasureDefSheet!$C$2:$C$6759,0),)</f>
        <v>1</v>
      </c>
      <c r="I381" s="10" t="str" cm="1">
        <f t="array" ref="I381">INDEX(LatestMeasureDefSheet!$G$2:$G$6759,MATCH(E381,LatestMeasureDefSheet!$C$2:$C$6759,0),)</f>
        <v>Square Feet</v>
      </c>
      <c r="J381" s="11" cm="1">
        <f t="array" ref="J381">INDEX(LatestMeasureDefSheet!$H$2:$H$6759,MATCH(E381,LatestMeasureDefSheet!$C$2:$C$6759,0),)</f>
        <v>10.3566</v>
      </c>
      <c r="K381" s="11" cm="1">
        <f t="array" ref="K381">INDEX(LatestMeasureDefSheet!$I$2:$I$6759,MATCH(E381,LatestMeasureDefSheet!$C$2:$C$6759,0),)</f>
        <v>0</v>
      </c>
      <c r="L381" s="11" cm="1">
        <f t="array" ref="L381">INDEX(LatestMeasureDefSheet!$L$2:$L$6759,MATCH(E381,LatestMeasureDefSheet!$C$2:$C$6759,0),)</f>
        <v>0.1298</v>
      </c>
      <c r="M381" s="11" cm="1">
        <f t="array" ref="M381">INDEX(LatestMeasureDefSheet!$AJ$2:$AJ$6759,MATCH(E381,LatestMeasureDefSheet!$C$2:$C$6759,0),)</f>
        <v>20</v>
      </c>
      <c r="N381" s="12" t="str" cm="1">
        <f t="array" ref="N381">IF(INDEX(LatestMeasureDefSheet!$Q$2:$Q$6759,MATCH(E381,LatestMeasureDefSheet!$C$2:$C$6759,0),)="",INDEX(LatestMeasureDefSheet!$G$2:$G$6759,MATCH(E381,LatestMeasureDefSheet!$C$2:$C$6759,0),),INDEX(LatestMeasureDefSheet!$Q$2:$Q$6759,MATCH(E381,LatestMeasureDefSheet!$C$2:$C$6759,0),))</f>
        <v>Square Feet</v>
      </c>
      <c r="O381" s="11" cm="1">
        <f t="array" ref="O381">INDEX(LatestMeasureDefSheet!$R$2:$R$6759,MATCH(E381,LatestMeasureDefSheet!$C$2:$C$6759,0),)</f>
        <v>0</v>
      </c>
      <c r="P381" s="11" cm="1">
        <f t="array" ref="P381">INDEX(LatestMeasureDefSheet!$S$2:$S$6759,MATCH(E381,LatestMeasureDefSheet!$C$2:$C$6759,0),)</f>
        <v>0</v>
      </c>
      <c r="Q381" s="11" cm="1">
        <f t="array" ref="Q381">INDEX(LatestMeasureDefSheet!$T$2:$T$6759,MATCH(E381,LatestMeasureDefSheet!$C$2:$C$6759,0),)</f>
        <v>0</v>
      </c>
      <c r="R381" s="11" cm="1">
        <f t="array" ref="R381">INDEX(LatestMeasureDefSheet!$U$2:$U$6759,MATCH(E381,LatestMeasureDefSheet!$C$2:$C$6759,0),)</f>
        <v>0</v>
      </c>
      <c r="S381" s="11" cm="1">
        <f t="array" ref="S381">INDEX(LatestMeasureDefSheet!$V$2:$V$6759,MATCH(E381,LatestMeasureDefSheet!$C$2:$C$6759,0),)</f>
        <v>0</v>
      </c>
      <c r="T381" s="11" t="str">
        <f t="shared" si="36"/>
        <v/>
      </c>
      <c r="U381" s="41"/>
      <c r="V381" s="41"/>
      <c r="W381" s="41"/>
      <c r="X381" s="38" t="str">
        <f t="shared" si="32"/>
        <v/>
      </c>
      <c r="Y381" s="38" t="str">
        <f t="shared" si="33"/>
        <v/>
      </c>
      <c r="Z381" s="38" t="str">
        <f t="shared" si="34"/>
        <v/>
      </c>
      <c r="AA381" s="13">
        <f t="shared" si="35"/>
        <v>0</v>
      </c>
      <c r="AB381" s="11"/>
    </row>
    <row r="382" spans="2:28" ht="15.75" x14ac:dyDescent="0.2">
      <c r="B382" s="7" t="s">
        <v>3</v>
      </c>
      <c r="C382" s="5" t="s">
        <v>1068</v>
      </c>
      <c r="D382" s="5" t="s">
        <v>1168</v>
      </c>
      <c r="E382" s="5" t="s">
        <v>1178</v>
      </c>
      <c r="F382" s="16" t="s">
        <v>1179</v>
      </c>
      <c r="G382" s="5" t="s">
        <v>1180</v>
      </c>
      <c r="H382" s="9" cm="1">
        <f t="array" ref="H382">INDEX(LatestMeasureDefSheet!$AH$2:$AH$6759,MATCH(E382,LatestMeasureDefSheet!$C$2:$C$6759,0),)</f>
        <v>3</v>
      </c>
      <c r="I382" s="10" t="str" cm="1">
        <f t="array" ref="I382">INDEX(LatestMeasureDefSheet!$G$2:$G$6759,MATCH(E382,LatestMeasureDefSheet!$C$2:$C$6759,0),)</f>
        <v>Square Feet</v>
      </c>
      <c r="J382" s="11" cm="1">
        <f t="array" ref="J382">INDEX(LatestMeasureDefSheet!$H$2:$H$6759,MATCH(E382,LatestMeasureDefSheet!$C$2:$C$6759,0),)</f>
        <v>11.657400000000001</v>
      </c>
      <c r="K382" s="11" cm="1">
        <f t="array" ref="K382">INDEX(LatestMeasureDefSheet!$I$2:$I$6759,MATCH(E382,LatestMeasureDefSheet!$C$2:$C$6759,0),)</f>
        <v>0</v>
      </c>
      <c r="L382" s="11" cm="1">
        <f t="array" ref="L382">INDEX(LatestMeasureDefSheet!$L$2:$L$6759,MATCH(E382,LatestMeasureDefSheet!$C$2:$C$6759,0),)</f>
        <v>0.29670000000000002</v>
      </c>
      <c r="M382" s="11" cm="1">
        <f t="array" ref="M382">INDEX(LatestMeasureDefSheet!$AJ$2:$AJ$6759,MATCH(E382,LatestMeasureDefSheet!$C$2:$C$6759,0),)</f>
        <v>20</v>
      </c>
      <c r="N382" s="12" t="str" cm="1">
        <f t="array" ref="N382">IF(INDEX(LatestMeasureDefSheet!$Q$2:$Q$6759,MATCH(E382,LatestMeasureDefSheet!$C$2:$C$6759,0),)="",INDEX(LatestMeasureDefSheet!$G$2:$G$6759,MATCH(E382,LatestMeasureDefSheet!$C$2:$C$6759,0),),INDEX(LatestMeasureDefSheet!$Q$2:$Q$6759,MATCH(E382,LatestMeasureDefSheet!$C$2:$C$6759,0),))</f>
        <v>Square Feet</v>
      </c>
      <c r="O382" s="11" cm="1">
        <f t="array" ref="O382">INDEX(LatestMeasureDefSheet!$R$2:$R$6759,MATCH(E382,LatestMeasureDefSheet!$C$2:$C$6759,0),)</f>
        <v>0</v>
      </c>
      <c r="P382" s="11" cm="1">
        <f t="array" ref="P382">INDEX(LatestMeasureDefSheet!$S$2:$S$6759,MATCH(E382,LatestMeasureDefSheet!$C$2:$C$6759,0),)</f>
        <v>0</v>
      </c>
      <c r="Q382" s="11" cm="1">
        <f t="array" ref="Q382">INDEX(LatestMeasureDefSheet!$T$2:$T$6759,MATCH(E382,LatestMeasureDefSheet!$C$2:$C$6759,0),)</f>
        <v>0</v>
      </c>
      <c r="R382" s="11" cm="1">
        <f t="array" ref="R382">INDEX(LatestMeasureDefSheet!$U$2:$U$6759,MATCH(E382,LatestMeasureDefSheet!$C$2:$C$6759,0),)</f>
        <v>0</v>
      </c>
      <c r="S382" s="11" cm="1">
        <f t="array" ref="S382">INDEX(LatestMeasureDefSheet!$V$2:$V$6759,MATCH(E382,LatestMeasureDefSheet!$C$2:$C$6759,0),)</f>
        <v>0</v>
      </c>
      <c r="T382" s="11" t="str">
        <f t="shared" si="36"/>
        <v/>
      </c>
      <c r="U382" s="41"/>
      <c r="V382" s="41"/>
      <c r="W382" s="41"/>
      <c r="X382" s="38" t="str">
        <f t="shared" si="32"/>
        <v/>
      </c>
      <c r="Y382" s="38" t="str">
        <f t="shared" si="33"/>
        <v/>
      </c>
      <c r="Z382" s="38" t="str">
        <f t="shared" si="34"/>
        <v/>
      </c>
      <c r="AA382" s="13">
        <f t="shared" si="35"/>
        <v>0</v>
      </c>
      <c r="AB382" s="11"/>
    </row>
    <row r="383" spans="2:28" ht="15.75" x14ac:dyDescent="0.2">
      <c r="B383" s="7" t="s">
        <v>3</v>
      </c>
      <c r="C383" s="5" t="s">
        <v>1068</v>
      </c>
      <c r="D383" s="5" t="s">
        <v>1168</v>
      </c>
      <c r="E383" s="5" t="s">
        <v>1181</v>
      </c>
      <c r="F383" s="16" t="s">
        <v>1182</v>
      </c>
      <c r="G383" s="5" t="s">
        <v>1183</v>
      </c>
      <c r="H383" s="9" cm="1">
        <f t="array" ref="H383">INDEX(LatestMeasureDefSheet!$AH$2:$AH$6759,MATCH(E383,LatestMeasureDefSheet!$C$2:$C$6759,0),)</f>
        <v>1.5</v>
      </c>
      <c r="I383" s="10" t="str" cm="1">
        <f t="array" ref="I383">INDEX(LatestMeasureDefSheet!$G$2:$G$6759,MATCH(E383,LatestMeasureDefSheet!$C$2:$C$6759,0),)</f>
        <v>Square Feet</v>
      </c>
      <c r="J383" s="11" cm="1">
        <f t="array" ref="J383">INDEX(LatestMeasureDefSheet!$H$2:$H$6759,MATCH(E383,LatestMeasureDefSheet!$C$2:$C$6759,0),)</f>
        <v>0</v>
      </c>
      <c r="K383" s="11" cm="1">
        <f t="array" ref="K383">INDEX(LatestMeasureDefSheet!$I$2:$I$6759,MATCH(E383,LatestMeasureDefSheet!$C$2:$C$6759,0),)</f>
        <v>0</v>
      </c>
      <c r="L383" s="11" cm="1">
        <f t="array" ref="L383">INDEX(LatestMeasureDefSheet!$L$2:$L$6759,MATCH(E383,LatestMeasureDefSheet!$C$2:$C$6759,0),)</f>
        <v>0.29670000000000002</v>
      </c>
      <c r="M383" s="11" cm="1">
        <f t="array" ref="M383">INDEX(LatestMeasureDefSheet!$AJ$2:$AJ$6759,MATCH(E383,LatestMeasureDefSheet!$C$2:$C$6759,0),)</f>
        <v>20</v>
      </c>
      <c r="N383" s="12" t="str" cm="1">
        <f t="array" ref="N383">IF(INDEX(LatestMeasureDefSheet!$Q$2:$Q$6759,MATCH(E383,LatestMeasureDefSheet!$C$2:$C$6759,0),)="",INDEX(LatestMeasureDefSheet!$G$2:$G$6759,MATCH(E383,LatestMeasureDefSheet!$C$2:$C$6759,0),),INDEX(LatestMeasureDefSheet!$Q$2:$Q$6759,MATCH(E383,LatestMeasureDefSheet!$C$2:$C$6759,0),))</f>
        <v>Square Feet</v>
      </c>
      <c r="O383" s="11" cm="1">
        <f t="array" ref="O383">INDEX(LatestMeasureDefSheet!$R$2:$R$6759,MATCH(E383,LatestMeasureDefSheet!$C$2:$C$6759,0),)</f>
        <v>0</v>
      </c>
      <c r="P383" s="11" cm="1">
        <f t="array" ref="P383">INDEX(LatestMeasureDefSheet!$S$2:$S$6759,MATCH(E383,LatestMeasureDefSheet!$C$2:$C$6759,0),)</f>
        <v>0</v>
      </c>
      <c r="Q383" s="11" cm="1">
        <f t="array" ref="Q383">INDEX(LatestMeasureDefSheet!$T$2:$T$6759,MATCH(E383,LatestMeasureDefSheet!$C$2:$C$6759,0),)</f>
        <v>0</v>
      </c>
      <c r="R383" s="11" cm="1">
        <f t="array" ref="R383">INDEX(LatestMeasureDefSheet!$U$2:$U$6759,MATCH(E383,LatestMeasureDefSheet!$C$2:$C$6759,0),)</f>
        <v>0</v>
      </c>
      <c r="S383" s="11" cm="1">
        <f t="array" ref="S383">INDEX(LatestMeasureDefSheet!$V$2:$V$6759,MATCH(E383,LatestMeasureDefSheet!$C$2:$C$6759,0),)</f>
        <v>0</v>
      </c>
      <c r="T383" s="11" t="str">
        <f t="shared" si="36"/>
        <v/>
      </c>
      <c r="U383" s="41"/>
      <c r="V383" s="41"/>
      <c r="W383" s="41"/>
      <c r="X383" s="38" t="str">
        <f t="shared" si="32"/>
        <v/>
      </c>
      <c r="Y383" s="38" t="str">
        <f t="shared" si="33"/>
        <v/>
      </c>
      <c r="Z383" s="38" t="str">
        <f t="shared" si="34"/>
        <v/>
      </c>
      <c r="AA383" s="13">
        <f t="shared" si="35"/>
        <v>0</v>
      </c>
      <c r="AB383" s="11"/>
    </row>
    <row r="384" spans="2:28" ht="15.75" x14ac:dyDescent="0.2">
      <c r="B384" s="7" t="s">
        <v>3</v>
      </c>
      <c r="C384" s="5" t="s">
        <v>1068</v>
      </c>
      <c r="D384" s="5" t="s">
        <v>1168</v>
      </c>
      <c r="E384" s="5" t="s">
        <v>1184</v>
      </c>
      <c r="F384" s="16" t="s">
        <v>1185</v>
      </c>
      <c r="G384" s="5" t="s">
        <v>1186</v>
      </c>
      <c r="H384" s="9" cm="1">
        <f t="array" ref="H384">INDEX(LatestMeasureDefSheet!$AH$2:$AH$6759,MATCH(E384,LatestMeasureDefSheet!$C$2:$C$6759,0),)</f>
        <v>1.5</v>
      </c>
      <c r="I384" s="10" t="str" cm="1">
        <f t="array" ref="I384">INDEX(LatestMeasureDefSheet!$G$2:$G$6759,MATCH(E384,LatestMeasureDefSheet!$C$2:$C$6759,0),)</f>
        <v>Square Feet</v>
      </c>
      <c r="J384" s="11" cm="1">
        <f t="array" ref="J384">INDEX(LatestMeasureDefSheet!$H$2:$H$6759,MATCH(E384,LatestMeasureDefSheet!$C$2:$C$6759,0),)</f>
        <v>11.657400000000001</v>
      </c>
      <c r="K384" s="11" cm="1">
        <f t="array" ref="K384">INDEX(LatestMeasureDefSheet!$I$2:$I$6759,MATCH(E384,LatestMeasureDefSheet!$C$2:$C$6759,0),)</f>
        <v>0</v>
      </c>
      <c r="L384" s="11" cm="1">
        <f t="array" ref="L384">INDEX(LatestMeasureDefSheet!$L$2:$L$6759,MATCH(E384,LatestMeasureDefSheet!$C$2:$C$6759,0),)</f>
        <v>0</v>
      </c>
      <c r="M384" s="11" cm="1">
        <f t="array" ref="M384">INDEX(LatestMeasureDefSheet!$AJ$2:$AJ$6759,MATCH(E384,LatestMeasureDefSheet!$C$2:$C$6759,0),)</f>
        <v>20</v>
      </c>
      <c r="N384" s="12" t="str" cm="1">
        <f t="array" ref="N384">IF(INDEX(LatestMeasureDefSheet!$Q$2:$Q$6759,MATCH(E384,LatestMeasureDefSheet!$C$2:$C$6759,0),)="",INDEX(LatestMeasureDefSheet!$G$2:$G$6759,MATCH(E384,LatestMeasureDefSheet!$C$2:$C$6759,0),),INDEX(LatestMeasureDefSheet!$Q$2:$Q$6759,MATCH(E384,LatestMeasureDefSheet!$C$2:$C$6759,0),))</f>
        <v>Square Feet</v>
      </c>
      <c r="O384" s="11" cm="1">
        <f t="array" ref="O384">INDEX(LatestMeasureDefSheet!$R$2:$R$6759,MATCH(E384,LatestMeasureDefSheet!$C$2:$C$6759,0),)</f>
        <v>0</v>
      </c>
      <c r="P384" s="11" cm="1">
        <f t="array" ref="P384">INDEX(LatestMeasureDefSheet!$S$2:$S$6759,MATCH(E384,LatestMeasureDefSheet!$C$2:$C$6759,0),)</f>
        <v>0</v>
      </c>
      <c r="Q384" s="11" cm="1">
        <f t="array" ref="Q384">INDEX(LatestMeasureDefSheet!$T$2:$T$6759,MATCH(E384,LatestMeasureDefSheet!$C$2:$C$6759,0),)</f>
        <v>0</v>
      </c>
      <c r="R384" s="11" cm="1">
        <f t="array" ref="R384">INDEX(LatestMeasureDefSheet!$U$2:$U$6759,MATCH(E384,LatestMeasureDefSheet!$C$2:$C$6759,0),)</f>
        <v>0</v>
      </c>
      <c r="S384" s="11" cm="1">
        <f t="array" ref="S384">INDEX(LatestMeasureDefSheet!$V$2:$V$6759,MATCH(E384,LatestMeasureDefSheet!$C$2:$C$6759,0),)</f>
        <v>0</v>
      </c>
      <c r="T384" s="11" t="str">
        <f t="shared" si="36"/>
        <v/>
      </c>
      <c r="U384" s="41"/>
      <c r="V384" s="41"/>
      <c r="W384" s="41"/>
      <c r="X384" s="38" t="str">
        <f t="shared" si="32"/>
        <v/>
      </c>
      <c r="Y384" s="38" t="str">
        <f t="shared" si="33"/>
        <v/>
      </c>
      <c r="Z384" s="38" t="str">
        <f t="shared" si="34"/>
        <v/>
      </c>
      <c r="AA384" s="13">
        <f t="shared" si="35"/>
        <v>0</v>
      </c>
      <c r="AB384" s="11"/>
    </row>
    <row r="385" spans="2:28" ht="15.75" x14ac:dyDescent="0.2">
      <c r="B385" s="7" t="s">
        <v>3</v>
      </c>
      <c r="C385" s="5" t="s">
        <v>1187</v>
      </c>
      <c r="D385" s="5" t="s">
        <v>1188</v>
      </c>
      <c r="E385" s="5" t="s">
        <v>1189</v>
      </c>
      <c r="F385" s="16" t="s">
        <v>1190</v>
      </c>
      <c r="G385" s="5" t="s">
        <v>1191</v>
      </c>
      <c r="H385" s="9" cm="1">
        <f t="array" ref="H385">INDEX(LatestMeasureDefSheet!$AH$2:$AH$6759,MATCH(E385,LatestMeasureDefSheet!$C$2:$C$6759,0),)</f>
        <v>100</v>
      </c>
      <c r="I385" s="10" t="str" cm="1">
        <f t="array" ref="I385">INDEX(LatestMeasureDefSheet!$G$2:$G$6759,MATCH(E385,LatestMeasureDefSheet!$C$2:$C$6759,0),)</f>
        <v>Linear Feet</v>
      </c>
      <c r="J385" s="11" cm="1">
        <f t="array" ref="J385">INDEX(LatestMeasureDefSheet!$H$2:$H$6759,MATCH(E385,LatestMeasureDefSheet!$C$2:$C$6759,0),)</f>
        <v>312.79820000000001</v>
      </c>
      <c r="K385" s="11" cm="1">
        <f t="array" ref="K385">INDEX(LatestMeasureDefSheet!$I$2:$I$6759,MATCH(E385,LatestMeasureDefSheet!$C$2:$C$6759,0),)</f>
        <v>7.8600000000000003E-2</v>
      </c>
      <c r="L385" s="11" cm="1">
        <f t="array" ref="L385">INDEX(LatestMeasureDefSheet!$L$2:$L$6759,MATCH(E385,LatestMeasureDefSheet!$C$2:$C$6759,0),)</f>
        <v>7.4006999999999996</v>
      </c>
      <c r="M385" s="11" cm="1">
        <f t="array" ref="M385">INDEX(LatestMeasureDefSheet!$AJ$2:$AJ$6759,MATCH(E385,LatestMeasureDefSheet!$C$2:$C$6759,0),)</f>
        <v>8</v>
      </c>
      <c r="N385" s="12" t="str" cm="1">
        <f t="array" ref="N385">IF(INDEX(LatestMeasureDefSheet!$Q$2:$Q$6759,MATCH(E385,LatestMeasureDefSheet!$C$2:$C$6759,0),)="",INDEX(LatestMeasureDefSheet!$G$2:$G$6759,MATCH(E385,LatestMeasureDefSheet!$C$2:$C$6759,0),),INDEX(LatestMeasureDefSheet!$Q$2:$Q$6759,MATCH(E385,LatestMeasureDefSheet!$C$2:$C$6759,0),))</f>
        <v>Linear Feet</v>
      </c>
      <c r="O385" s="11" cm="1">
        <f t="array" ref="O385">INDEX(LatestMeasureDefSheet!$R$2:$R$6759,MATCH(E385,LatestMeasureDefSheet!$C$2:$C$6759,0),)</f>
        <v>0</v>
      </c>
      <c r="P385" s="11" cm="1">
        <f t="array" ref="P385">INDEX(LatestMeasureDefSheet!$S$2:$S$6759,MATCH(E385,LatestMeasureDefSheet!$C$2:$C$6759,0),)</f>
        <v>0</v>
      </c>
      <c r="Q385" s="11" cm="1">
        <f t="array" ref="Q385">INDEX(LatestMeasureDefSheet!$T$2:$T$6759,MATCH(E385,LatestMeasureDefSheet!$C$2:$C$6759,0),)</f>
        <v>0</v>
      </c>
      <c r="R385" s="11" cm="1">
        <f t="array" ref="R385">INDEX(LatestMeasureDefSheet!$U$2:$U$6759,MATCH(E385,LatestMeasureDefSheet!$C$2:$C$6759,0),)</f>
        <v>0</v>
      </c>
      <c r="S385" s="11" cm="1">
        <f t="array" ref="S385">INDEX(LatestMeasureDefSheet!$V$2:$V$6759,MATCH(E385,LatestMeasureDefSheet!$C$2:$C$6759,0),)</f>
        <v>0</v>
      </c>
      <c r="T385" s="11" t="str">
        <f t="shared" si="36"/>
        <v/>
      </c>
      <c r="U385" s="41"/>
      <c r="V385" s="41"/>
      <c r="W385" s="41"/>
      <c r="X385" s="38" t="str">
        <f t="shared" si="32"/>
        <v/>
      </c>
      <c r="Y385" s="38" t="str">
        <f t="shared" si="33"/>
        <v/>
      </c>
      <c r="Z385" s="38" t="str">
        <f t="shared" si="34"/>
        <v/>
      </c>
      <c r="AA385" s="13">
        <f t="shared" si="35"/>
        <v>0</v>
      </c>
      <c r="AB385" s="11"/>
    </row>
    <row r="386" spans="2:28" ht="15.75" x14ac:dyDescent="0.2">
      <c r="B386" s="7" t="s">
        <v>3</v>
      </c>
      <c r="C386" s="5" t="s">
        <v>1187</v>
      </c>
      <c r="D386" s="5" t="s">
        <v>1188</v>
      </c>
      <c r="E386" s="5" t="s">
        <v>1192</v>
      </c>
      <c r="F386" s="16" t="s">
        <v>1193</v>
      </c>
      <c r="G386" s="5" t="s">
        <v>1194</v>
      </c>
      <c r="H386" s="9" cm="1">
        <f t="array" ref="H386">INDEX(LatestMeasureDefSheet!$AH$2:$AH$6759,MATCH(E386,LatestMeasureDefSheet!$C$2:$C$6759,0),)</f>
        <v>40</v>
      </c>
      <c r="I386" s="10" t="str" cm="1">
        <f t="array" ref="I386">INDEX(LatestMeasureDefSheet!$G$2:$G$6759,MATCH(E386,LatestMeasureDefSheet!$C$2:$C$6759,0),)</f>
        <v>Linear Feet</v>
      </c>
      <c r="J386" s="11" cm="1">
        <f t="array" ref="J386">INDEX(LatestMeasureDefSheet!$H$2:$H$6759,MATCH(E386,LatestMeasureDefSheet!$C$2:$C$6759,0),)</f>
        <v>327.27629999999999</v>
      </c>
      <c r="K386" s="11" cm="1">
        <f t="array" ref="K386">INDEX(LatestMeasureDefSheet!$I$2:$I$6759,MATCH(E386,LatestMeasureDefSheet!$C$2:$C$6759,0),)</f>
        <v>8.1799999999999998E-2</v>
      </c>
      <c r="L386" s="11" cm="1">
        <f t="array" ref="L386">INDEX(LatestMeasureDefSheet!$L$2:$L$6759,MATCH(E386,LatestMeasureDefSheet!$C$2:$C$6759,0),)</f>
        <v>0</v>
      </c>
      <c r="M386" s="11" cm="1">
        <f t="array" ref="M386">INDEX(LatestMeasureDefSheet!$AJ$2:$AJ$6759,MATCH(E386,LatestMeasureDefSheet!$C$2:$C$6759,0),)</f>
        <v>8</v>
      </c>
      <c r="N386" s="12" t="str" cm="1">
        <f t="array" ref="N386">IF(INDEX(LatestMeasureDefSheet!$Q$2:$Q$6759,MATCH(E386,LatestMeasureDefSheet!$C$2:$C$6759,0),)="",INDEX(LatestMeasureDefSheet!$G$2:$G$6759,MATCH(E386,LatestMeasureDefSheet!$C$2:$C$6759,0),),INDEX(LatestMeasureDefSheet!$Q$2:$Q$6759,MATCH(E386,LatestMeasureDefSheet!$C$2:$C$6759,0),))</f>
        <v>Linear Feet</v>
      </c>
      <c r="O386" s="11" cm="1">
        <f t="array" ref="O386">INDEX(LatestMeasureDefSheet!$R$2:$R$6759,MATCH(E386,LatestMeasureDefSheet!$C$2:$C$6759,0),)</f>
        <v>0</v>
      </c>
      <c r="P386" s="11" cm="1">
        <f t="array" ref="P386">INDEX(LatestMeasureDefSheet!$S$2:$S$6759,MATCH(E386,LatestMeasureDefSheet!$C$2:$C$6759,0),)</f>
        <v>0</v>
      </c>
      <c r="Q386" s="11" cm="1">
        <f t="array" ref="Q386">INDEX(LatestMeasureDefSheet!$T$2:$T$6759,MATCH(E386,LatestMeasureDefSheet!$C$2:$C$6759,0),)</f>
        <v>0</v>
      </c>
      <c r="R386" s="11" cm="1">
        <f t="array" ref="R386">INDEX(LatestMeasureDefSheet!$U$2:$U$6759,MATCH(E386,LatestMeasureDefSheet!$C$2:$C$6759,0),)</f>
        <v>0</v>
      </c>
      <c r="S386" s="11" cm="1">
        <f t="array" ref="S386">INDEX(LatestMeasureDefSheet!$V$2:$V$6759,MATCH(E386,LatestMeasureDefSheet!$C$2:$C$6759,0),)</f>
        <v>0</v>
      </c>
      <c r="T386" s="11" t="str">
        <f t="shared" si="36"/>
        <v/>
      </c>
      <c r="U386" s="41"/>
      <c r="V386" s="41"/>
      <c r="W386" s="41"/>
      <c r="X386" s="38" t="str">
        <f t="shared" si="32"/>
        <v/>
      </c>
      <c r="Y386" s="38" t="str">
        <f t="shared" si="33"/>
        <v/>
      </c>
      <c r="Z386" s="38" t="str">
        <f t="shared" si="34"/>
        <v/>
      </c>
      <c r="AA386" s="13">
        <f t="shared" si="35"/>
        <v>0</v>
      </c>
      <c r="AB386" s="11"/>
    </row>
    <row r="387" spans="2:28" ht="15.75" x14ac:dyDescent="0.2">
      <c r="B387" s="7" t="s">
        <v>3</v>
      </c>
      <c r="C387" s="5" t="s">
        <v>1187</v>
      </c>
      <c r="D387" s="5" t="s">
        <v>1188</v>
      </c>
      <c r="E387" s="5" t="s">
        <v>1195</v>
      </c>
      <c r="F387" s="16" t="s">
        <v>1196</v>
      </c>
      <c r="G387" s="5" t="s">
        <v>1197</v>
      </c>
      <c r="H387" s="9" cm="1">
        <f t="array" ref="H387">INDEX(LatestMeasureDefSheet!$AH$2:$AH$6759,MATCH(E387,LatestMeasureDefSheet!$C$2:$C$6759,0),)</f>
        <v>75</v>
      </c>
      <c r="I387" s="10" t="str" cm="1">
        <f t="array" ref="I387">INDEX(LatestMeasureDefSheet!$G$2:$G$6759,MATCH(E387,LatestMeasureDefSheet!$C$2:$C$6759,0),)</f>
        <v>Linear Feet</v>
      </c>
      <c r="J387" s="11" cm="1">
        <f t="array" ref="J387">INDEX(LatestMeasureDefSheet!$H$2:$H$6759,MATCH(E387,LatestMeasureDefSheet!$C$2:$C$6759,0),)</f>
        <v>0</v>
      </c>
      <c r="K387" s="11" cm="1">
        <f t="array" ref="K387">INDEX(LatestMeasureDefSheet!$I$2:$I$6759,MATCH(E387,LatestMeasureDefSheet!$C$2:$C$6759,0),)</f>
        <v>0</v>
      </c>
      <c r="L387" s="11" cm="1">
        <f t="array" ref="L387">INDEX(LatestMeasureDefSheet!$L$2:$L$6759,MATCH(E387,LatestMeasureDefSheet!$C$2:$C$6759,0),)</f>
        <v>7.1154000000000002</v>
      </c>
      <c r="M387" s="11" cm="1">
        <f t="array" ref="M387">INDEX(LatestMeasureDefSheet!$AJ$2:$AJ$6759,MATCH(E387,LatestMeasureDefSheet!$C$2:$C$6759,0),)</f>
        <v>8</v>
      </c>
      <c r="N387" s="12" t="str" cm="1">
        <f t="array" ref="N387">IF(INDEX(LatestMeasureDefSheet!$Q$2:$Q$6759,MATCH(E387,LatestMeasureDefSheet!$C$2:$C$6759,0),)="",INDEX(LatestMeasureDefSheet!$G$2:$G$6759,MATCH(E387,LatestMeasureDefSheet!$C$2:$C$6759,0),),INDEX(LatestMeasureDefSheet!$Q$2:$Q$6759,MATCH(E387,LatestMeasureDefSheet!$C$2:$C$6759,0),))</f>
        <v>Linear Feet</v>
      </c>
      <c r="O387" s="11" cm="1">
        <f t="array" ref="O387">INDEX(LatestMeasureDefSheet!$R$2:$R$6759,MATCH(E387,LatestMeasureDefSheet!$C$2:$C$6759,0),)</f>
        <v>0</v>
      </c>
      <c r="P387" s="11" cm="1">
        <f t="array" ref="P387">INDEX(LatestMeasureDefSheet!$S$2:$S$6759,MATCH(E387,LatestMeasureDefSheet!$C$2:$C$6759,0),)</f>
        <v>0</v>
      </c>
      <c r="Q387" s="11" cm="1">
        <f t="array" ref="Q387">INDEX(LatestMeasureDefSheet!$T$2:$T$6759,MATCH(E387,LatestMeasureDefSheet!$C$2:$C$6759,0),)</f>
        <v>0</v>
      </c>
      <c r="R387" s="11" cm="1">
        <f t="array" ref="R387">INDEX(LatestMeasureDefSheet!$U$2:$U$6759,MATCH(E387,LatestMeasureDefSheet!$C$2:$C$6759,0),)</f>
        <v>0</v>
      </c>
      <c r="S387" s="11" cm="1">
        <f t="array" ref="S387">INDEX(LatestMeasureDefSheet!$V$2:$V$6759,MATCH(E387,LatestMeasureDefSheet!$C$2:$C$6759,0),)</f>
        <v>0</v>
      </c>
      <c r="T387" s="11" t="str">
        <f t="shared" si="36"/>
        <v/>
      </c>
      <c r="U387" s="41"/>
      <c r="V387" s="41"/>
      <c r="W387" s="41"/>
      <c r="X387" s="38" t="str">
        <f t="shared" si="32"/>
        <v/>
      </c>
      <c r="Y387" s="38" t="str">
        <f t="shared" si="33"/>
        <v/>
      </c>
      <c r="Z387" s="38" t="str">
        <f t="shared" si="34"/>
        <v/>
      </c>
      <c r="AA387" s="13">
        <f t="shared" si="35"/>
        <v>0</v>
      </c>
      <c r="AB387" s="11"/>
    </row>
    <row r="388" spans="2:28" ht="15.75" x14ac:dyDescent="0.2">
      <c r="B388" s="7" t="s">
        <v>3</v>
      </c>
      <c r="C388" s="5" t="s">
        <v>1187</v>
      </c>
      <c r="D388" s="5" t="s">
        <v>1198</v>
      </c>
      <c r="E388" s="5" t="s">
        <v>1199</v>
      </c>
      <c r="F388" s="16" t="s">
        <v>1200</v>
      </c>
      <c r="G388" s="5" t="s">
        <v>1201</v>
      </c>
      <c r="H388" s="9" cm="1">
        <f t="array" ref="H388">INDEX(LatestMeasureDefSheet!$AH$2:$AH$6759,MATCH(E388,LatestMeasureDefSheet!$C$2:$C$6759,0),)</f>
        <v>2.75</v>
      </c>
      <c r="I388" s="10" t="str" cm="1">
        <f t="array" ref="I388">INDEX(LatestMeasureDefSheet!$G$2:$G$6759,MATCH(E388,LatestMeasureDefSheet!$C$2:$C$6759,0),)</f>
        <v>CFM</v>
      </c>
      <c r="J388" s="11" cm="1">
        <f t="array" ref="J388">INDEX(LatestMeasureDefSheet!$H$2:$H$6759,MATCH(E388,LatestMeasureDefSheet!$C$2:$C$6759,0),)</f>
        <v>10.456899999999999</v>
      </c>
      <c r="K388" s="11" cm="1">
        <f t="array" ref="K388">INDEX(LatestMeasureDefSheet!$I$2:$I$6759,MATCH(E388,LatestMeasureDefSheet!$C$2:$C$6759,0),)</f>
        <v>3.0999999999999999E-3</v>
      </c>
      <c r="L388" s="11" cm="1">
        <f t="array" ref="L388">INDEX(LatestMeasureDefSheet!$L$2:$L$6759,MATCH(E388,LatestMeasureDefSheet!$C$2:$C$6759,0),)</f>
        <v>0.22059999999999999</v>
      </c>
      <c r="M388" s="11" cm="1">
        <f t="array" ref="M388">INDEX(LatestMeasureDefSheet!$AJ$2:$AJ$6759,MATCH(E388,LatestMeasureDefSheet!$C$2:$C$6759,0),)</f>
        <v>15</v>
      </c>
      <c r="N388" s="12" t="str" cm="1">
        <f t="array" ref="N388">IF(INDEX(LatestMeasureDefSheet!$Q$2:$Q$6759,MATCH(E388,LatestMeasureDefSheet!$C$2:$C$6759,0),)="",INDEX(LatestMeasureDefSheet!$G$2:$G$6759,MATCH(E388,LatestMeasureDefSheet!$C$2:$C$6759,0),),INDEX(LatestMeasureDefSheet!$Q$2:$Q$6759,MATCH(E388,LatestMeasureDefSheet!$C$2:$C$6759,0),))</f>
        <v>CFM</v>
      </c>
      <c r="O388" s="11" cm="1">
        <f t="array" ref="O388">INDEX(LatestMeasureDefSheet!$R$2:$R$6759,MATCH(E388,LatestMeasureDefSheet!$C$2:$C$6759,0),)</f>
        <v>0</v>
      </c>
      <c r="P388" s="11" cm="1">
        <f t="array" ref="P388">INDEX(LatestMeasureDefSheet!$S$2:$S$6759,MATCH(E388,LatestMeasureDefSheet!$C$2:$C$6759,0),)</f>
        <v>0</v>
      </c>
      <c r="Q388" s="11" cm="1">
        <f t="array" ref="Q388">INDEX(LatestMeasureDefSheet!$T$2:$T$6759,MATCH(E388,LatestMeasureDefSheet!$C$2:$C$6759,0),)</f>
        <v>0</v>
      </c>
      <c r="R388" s="11" cm="1">
        <f t="array" ref="R388">INDEX(LatestMeasureDefSheet!$U$2:$U$6759,MATCH(E388,LatestMeasureDefSheet!$C$2:$C$6759,0),)</f>
        <v>0</v>
      </c>
      <c r="S388" s="11" cm="1">
        <f t="array" ref="S388">INDEX(LatestMeasureDefSheet!$V$2:$V$6759,MATCH(E388,LatestMeasureDefSheet!$C$2:$C$6759,0),)</f>
        <v>0</v>
      </c>
      <c r="T388" s="11" t="str">
        <f t="shared" si="36"/>
        <v/>
      </c>
      <c r="U388" s="41"/>
      <c r="V388" s="41"/>
      <c r="W388" s="41"/>
      <c r="X388" s="38" t="str">
        <f t="shared" si="32"/>
        <v/>
      </c>
      <c r="Y388" s="38" t="str">
        <f t="shared" si="33"/>
        <v/>
      </c>
      <c r="Z388" s="38" t="str">
        <f t="shared" si="34"/>
        <v/>
      </c>
      <c r="AA388" s="13">
        <f t="shared" si="35"/>
        <v>0</v>
      </c>
      <c r="AB388" s="11"/>
    </row>
    <row r="389" spans="2:28" ht="15.75" x14ac:dyDescent="0.2">
      <c r="B389" s="7" t="s">
        <v>3</v>
      </c>
      <c r="C389" s="5" t="s">
        <v>1187</v>
      </c>
      <c r="D389" s="5" t="s">
        <v>1198</v>
      </c>
      <c r="E389" s="5" t="s">
        <v>1202</v>
      </c>
      <c r="F389" s="16" t="s">
        <v>1203</v>
      </c>
      <c r="G389" s="5" t="s">
        <v>1204</v>
      </c>
      <c r="H389" s="9" cm="1">
        <f t="array" ref="H389">INDEX(LatestMeasureDefSheet!$AH$2:$AH$6759,MATCH(E389,LatestMeasureDefSheet!$C$2:$C$6759,0),)</f>
        <v>1.5</v>
      </c>
      <c r="I389" s="10" t="str" cm="1">
        <f t="array" ref="I389">INDEX(LatestMeasureDefSheet!$G$2:$G$6759,MATCH(E389,LatestMeasureDefSheet!$C$2:$C$6759,0),)</f>
        <v>CFM</v>
      </c>
      <c r="J389" s="11" cm="1">
        <f t="array" ref="J389">INDEX(LatestMeasureDefSheet!$H$2:$H$6759,MATCH(E389,LatestMeasureDefSheet!$C$2:$C$6759,0),)</f>
        <v>10.2669</v>
      </c>
      <c r="K389" s="11" cm="1">
        <f t="array" ref="K389">INDEX(LatestMeasureDefSheet!$I$2:$I$6759,MATCH(E389,LatestMeasureDefSheet!$C$2:$C$6759,0),)</f>
        <v>2.5999999999999999E-3</v>
      </c>
      <c r="L389" s="11" cm="1">
        <f t="array" ref="L389">INDEX(LatestMeasureDefSheet!$L$2:$L$6759,MATCH(E389,LatestMeasureDefSheet!$C$2:$C$6759,0),)</f>
        <v>0</v>
      </c>
      <c r="M389" s="11" cm="1">
        <f t="array" ref="M389">INDEX(LatestMeasureDefSheet!$AJ$2:$AJ$6759,MATCH(E389,LatestMeasureDefSheet!$C$2:$C$6759,0),)</f>
        <v>15</v>
      </c>
      <c r="N389" s="12" t="str" cm="1">
        <f t="array" ref="N389">IF(INDEX(LatestMeasureDefSheet!$Q$2:$Q$6759,MATCH(E389,LatestMeasureDefSheet!$C$2:$C$6759,0),)="",INDEX(LatestMeasureDefSheet!$G$2:$G$6759,MATCH(E389,LatestMeasureDefSheet!$C$2:$C$6759,0),),INDEX(LatestMeasureDefSheet!$Q$2:$Q$6759,MATCH(E389,LatestMeasureDefSheet!$C$2:$C$6759,0),))</f>
        <v>CFM</v>
      </c>
      <c r="O389" s="11" cm="1">
        <f t="array" ref="O389">INDEX(LatestMeasureDefSheet!$R$2:$R$6759,MATCH(E389,LatestMeasureDefSheet!$C$2:$C$6759,0),)</f>
        <v>0</v>
      </c>
      <c r="P389" s="11" cm="1">
        <f t="array" ref="P389">INDEX(LatestMeasureDefSheet!$S$2:$S$6759,MATCH(E389,LatestMeasureDefSheet!$C$2:$C$6759,0),)</f>
        <v>0</v>
      </c>
      <c r="Q389" s="11" cm="1">
        <f t="array" ref="Q389">INDEX(LatestMeasureDefSheet!$T$2:$T$6759,MATCH(E389,LatestMeasureDefSheet!$C$2:$C$6759,0),)</f>
        <v>0</v>
      </c>
      <c r="R389" s="11" cm="1">
        <f t="array" ref="R389">INDEX(LatestMeasureDefSheet!$U$2:$U$6759,MATCH(E389,LatestMeasureDefSheet!$C$2:$C$6759,0),)</f>
        <v>0</v>
      </c>
      <c r="S389" s="11" cm="1">
        <f t="array" ref="S389">INDEX(LatestMeasureDefSheet!$V$2:$V$6759,MATCH(E389,LatestMeasureDefSheet!$C$2:$C$6759,0),)</f>
        <v>0</v>
      </c>
      <c r="T389" s="11" t="str">
        <f t="shared" si="36"/>
        <v/>
      </c>
      <c r="U389" s="41"/>
      <c r="V389" s="41"/>
      <c r="W389" s="41"/>
      <c r="X389" s="38" t="str">
        <f t="shared" si="32"/>
        <v/>
      </c>
      <c r="Y389" s="38" t="str">
        <f t="shared" si="33"/>
        <v/>
      </c>
      <c r="Z389" s="38" t="str">
        <f t="shared" si="34"/>
        <v/>
      </c>
      <c r="AA389" s="13">
        <f t="shared" si="35"/>
        <v>0</v>
      </c>
      <c r="AB389" s="11"/>
    </row>
    <row r="390" spans="2:28" ht="15.75" x14ac:dyDescent="0.2">
      <c r="B390" s="7" t="s">
        <v>3</v>
      </c>
      <c r="C390" s="5" t="s">
        <v>1187</v>
      </c>
      <c r="D390" s="5" t="s">
        <v>1198</v>
      </c>
      <c r="E390" s="5" t="s">
        <v>1205</v>
      </c>
      <c r="F390" s="16" t="s">
        <v>1206</v>
      </c>
      <c r="G390" s="5" t="s">
        <v>1207</v>
      </c>
      <c r="H390" s="9" cm="1">
        <f t="array" ref="H390">INDEX(LatestMeasureDefSheet!$AH$2:$AH$6759,MATCH(E390,LatestMeasureDefSheet!$C$2:$C$6759,0),)</f>
        <v>1.25</v>
      </c>
      <c r="I390" s="10" t="str" cm="1">
        <f t="array" ref="I390">INDEX(LatestMeasureDefSheet!$G$2:$G$6759,MATCH(E390,LatestMeasureDefSheet!$C$2:$C$6759,0),)</f>
        <v>CFM</v>
      </c>
      <c r="J390" s="11" cm="1">
        <f t="array" ref="J390">INDEX(LatestMeasureDefSheet!$H$2:$H$6759,MATCH(E390,LatestMeasureDefSheet!$C$2:$C$6759,0),)</f>
        <v>0</v>
      </c>
      <c r="K390" s="11" cm="1">
        <f t="array" ref="K390">INDEX(LatestMeasureDefSheet!$I$2:$I$6759,MATCH(E390,LatestMeasureDefSheet!$C$2:$C$6759,0),)</f>
        <v>0</v>
      </c>
      <c r="L390" s="11" cm="1">
        <f t="array" ref="L390">INDEX(LatestMeasureDefSheet!$L$2:$L$6759,MATCH(E390,LatestMeasureDefSheet!$C$2:$C$6759,0),)</f>
        <v>0.22409999999999999</v>
      </c>
      <c r="M390" s="11" cm="1">
        <f t="array" ref="M390">INDEX(LatestMeasureDefSheet!$AJ$2:$AJ$6759,MATCH(E390,LatestMeasureDefSheet!$C$2:$C$6759,0),)</f>
        <v>15</v>
      </c>
      <c r="N390" s="12" t="str" cm="1">
        <f t="array" ref="N390">IF(INDEX(LatestMeasureDefSheet!$Q$2:$Q$6759,MATCH(E390,LatestMeasureDefSheet!$C$2:$C$6759,0),)="",INDEX(LatestMeasureDefSheet!$G$2:$G$6759,MATCH(E390,LatestMeasureDefSheet!$C$2:$C$6759,0),),INDEX(LatestMeasureDefSheet!$Q$2:$Q$6759,MATCH(E390,LatestMeasureDefSheet!$C$2:$C$6759,0),))</f>
        <v>CFM</v>
      </c>
      <c r="O390" s="11" cm="1">
        <f t="array" ref="O390">INDEX(LatestMeasureDefSheet!$R$2:$R$6759,MATCH(E390,LatestMeasureDefSheet!$C$2:$C$6759,0),)</f>
        <v>0</v>
      </c>
      <c r="P390" s="11" cm="1">
        <f t="array" ref="P390">INDEX(LatestMeasureDefSheet!$S$2:$S$6759,MATCH(E390,LatestMeasureDefSheet!$C$2:$C$6759,0),)</f>
        <v>0</v>
      </c>
      <c r="Q390" s="11" cm="1">
        <f t="array" ref="Q390">INDEX(LatestMeasureDefSheet!$T$2:$T$6759,MATCH(E390,LatestMeasureDefSheet!$C$2:$C$6759,0),)</f>
        <v>0</v>
      </c>
      <c r="R390" s="11" cm="1">
        <f t="array" ref="R390">INDEX(LatestMeasureDefSheet!$U$2:$U$6759,MATCH(E390,LatestMeasureDefSheet!$C$2:$C$6759,0),)</f>
        <v>0</v>
      </c>
      <c r="S390" s="11" cm="1">
        <f t="array" ref="S390">INDEX(LatestMeasureDefSheet!$V$2:$V$6759,MATCH(E390,LatestMeasureDefSheet!$C$2:$C$6759,0),)</f>
        <v>0</v>
      </c>
      <c r="T390" s="11" t="str">
        <f t="shared" si="36"/>
        <v/>
      </c>
      <c r="U390" s="41"/>
      <c r="V390" s="41"/>
      <c r="W390" s="41"/>
      <c r="X390" s="38" t="str">
        <f t="shared" si="32"/>
        <v/>
      </c>
      <c r="Y390" s="38" t="str">
        <f t="shared" si="33"/>
        <v/>
      </c>
      <c r="Z390" s="38" t="str">
        <f t="shared" si="34"/>
        <v/>
      </c>
      <c r="AA390" s="13">
        <f t="shared" si="35"/>
        <v>0</v>
      </c>
      <c r="AB390" s="11"/>
    </row>
    <row r="391" spans="2:28" ht="15.75" x14ac:dyDescent="0.2">
      <c r="B391" s="7" t="s">
        <v>3</v>
      </c>
      <c r="C391" s="5" t="s">
        <v>1187</v>
      </c>
      <c r="D391" s="5" t="s">
        <v>1188</v>
      </c>
      <c r="E391" s="5" t="s">
        <v>1208</v>
      </c>
      <c r="F391" s="16" t="s">
        <v>1209</v>
      </c>
      <c r="G391" s="5" t="s">
        <v>1210</v>
      </c>
      <c r="H391" s="9" cm="1">
        <f t="array" ref="H391">INDEX(LatestMeasureDefSheet!$AH$2:$AH$6759,MATCH(E391,LatestMeasureDefSheet!$C$2:$C$6759,0),)</f>
        <v>35</v>
      </c>
      <c r="I391" s="10" t="str" cm="1">
        <f t="array" ref="I391">INDEX(LatestMeasureDefSheet!$G$2:$G$6759,MATCH(E391,LatestMeasureDefSheet!$C$2:$C$6759,0),)</f>
        <v>Linear Feet</v>
      </c>
      <c r="J391" s="11" cm="1">
        <f t="array" ref="J391">INDEX(LatestMeasureDefSheet!$H$2:$H$6759,MATCH(E391,LatestMeasureDefSheet!$C$2:$C$6759,0),)</f>
        <v>176.57849999999999</v>
      </c>
      <c r="K391" s="11" cm="1">
        <f t="array" ref="K391">INDEX(LatestMeasureDefSheet!$I$2:$I$6759,MATCH(E391,LatestMeasureDefSheet!$C$2:$C$6759,0),)</f>
        <v>4.41E-2</v>
      </c>
      <c r="L391" s="11" cm="1">
        <f t="array" ref="L391">INDEX(LatestMeasureDefSheet!$L$2:$L$6759,MATCH(E391,LatestMeasureDefSheet!$C$2:$C$6759,0),)</f>
        <v>0</v>
      </c>
      <c r="M391" s="11" cm="1">
        <f t="array" ref="M391">INDEX(LatestMeasureDefSheet!$AJ$2:$AJ$6759,MATCH(E391,LatestMeasureDefSheet!$C$2:$C$6759,0),)</f>
        <v>15</v>
      </c>
      <c r="N391" s="12" t="str" cm="1">
        <f t="array" ref="N391">IF(INDEX(LatestMeasureDefSheet!$Q$2:$Q$6759,MATCH(E391,LatestMeasureDefSheet!$C$2:$C$6759,0),)="",INDEX(LatestMeasureDefSheet!$G$2:$G$6759,MATCH(E391,LatestMeasureDefSheet!$C$2:$C$6759,0),),INDEX(LatestMeasureDefSheet!$Q$2:$Q$6759,MATCH(E391,LatestMeasureDefSheet!$C$2:$C$6759,0),))</f>
        <v>Linear Feet</v>
      </c>
      <c r="O391" s="11" cm="1">
        <f t="array" ref="O391">INDEX(LatestMeasureDefSheet!$R$2:$R$6759,MATCH(E391,LatestMeasureDefSheet!$C$2:$C$6759,0),)</f>
        <v>0</v>
      </c>
      <c r="P391" s="11" cm="1">
        <f t="array" ref="P391">INDEX(LatestMeasureDefSheet!$S$2:$S$6759,MATCH(E391,LatestMeasureDefSheet!$C$2:$C$6759,0),)</f>
        <v>0</v>
      </c>
      <c r="Q391" s="11" cm="1">
        <f t="array" ref="Q391">INDEX(LatestMeasureDefSheet!$T$2:$T$6759,MATCH(E391,LatestMeasureDefSheet!$C$2:$C$6759,0),)</f>
        <v>0</v>
      </c>
      <c r="R391" s="11" cm="1">
        <f t="array" ref="R391">INDEX(LatestMeasureDefSheet!$U$2:$U$6759,MATCH(E391,LatestMeasureDefSheet!$C$2:$C$6759,0),)</f>
        <v>0</v>
      </c>
      <c r="S391" s="11" cm="1">
        <f t="array" ref="S391">INDEX(LatestMeasureDefSheet!$V$2:$V$6759,MATCH(E391,LatestMeasureDefSheet!$C$2:$C$6759,0),)</f>
        <v>0</v>
      </c>
      <c r="T391" s="11" t="str">
        <f t="shared" si="36"/>
        <v/>
      </c>
      <c r="U391" s="41"/>
      <c r="V391" s="41"/>
      <c r="W391" s="41"/>
      <c r="X391" s="38" t="str">
        <f t="shared" si="32"/>
        <v/>
      </c>
      <c r="Y391" s="38" t="str">
        <f t="shared" si="33"/>
        <v/>
      </c>
      <c r="Z391" s="38" t="str">
        <f t="shared" si="34"/>
        <v/>
      </c>
      <c r="AA391" s="13">
        <f t="shared" si="35"/>
        <v>0</v>
      </c>
      <c r="AB391" s="11"/>
    </row>
    <row r="392" spans="2:28" ht="15.75" x14ac:dyDescent="0.2">
      <c r="B392" s="7" t="s">
        <v>3</v>
      </c>
      <c r="C392" s="5" t="s">
        <v>1187</v>
      </c>
      <c r="D392" s="5" t="s">
        <v>1188</v>
      </c>
      <c r="E392" s="5" t="s">
        <v>1211</v>
      </c>
      <c r="F392" s="16" t="s">
        <v>1212</v>
      </c>
      <c r="G392" s="5" t="s">
        <v>1213</v>
      </c>
      <c r="H392" s="9" cm="1">
        <f t="array" ref="H392">INDEX(LatestMeasureDefSheet!$AH$2:$AH$6759,MATCH(E392,LatestMeasureDefSheet!$C$2:$C$6759,0),)</f>
        <v>1.4</v>
      </c>
      <c r="I392" s="10" t="str" cm="1">
        <f t="array" ref="I392">INDEX(LatestMeasureDefSheet!$G$2:$G$6759,MATCH(E392,LatestMeasureDefSheet!$C$2:$C$6759,0),)</f>
        <v>CFM</v>
      </c>
      <c r="J392" s="11" cm="1">
        <f t="array" ref="J392">INDEX(LatestMeasureDefSheet!$H$2:$H$6759,MATCH(E392,LatestMeasureDefSheet!$C$2:$C$6759,0),)</f>
        <v>4.7964000000000002</v>
      </c>
      <c r="K392" s="11" cm="1">
        <f t="array" ref="K392">INDEX(LatestMeasureDefSheet!$I$2:$I$6759,MATCH(E392,LatestMeasureDefSheet!$C$2:$C$6759,0),)</f>
        <v>1.2999999999999999E-3</v>
      </c>
      <c r="L392" s="11" cm="1">
        <f t="array" ref="L392">INDEX(LatestMeasureDefSheet!$L$2:$L$6759,MATCH(E392,LatestMeasureDefSheet!$C$2:$C$6759,0),)</f>
        <v>0.1134</v>
      </c>
      <c r="M392" s="11" cm="1">
        <f t="array" ref="M392">INDEX(LatestMeasureDefSheet!$AJ$2:$AJ$6759,MATCH(E392,LatestMeasureDefSheet!$C$2:$C$6759,0),)</f>
        <v>15</v>
      </c>
      <c r="N392" s="12" t="str" cm="1">
        <f t="array" ref="N392">IF(INDEX(LatestMeasureDefSheet!$Q$2:$Q$6759,MATCH(E392,LatestMeasureDefSheet!$C$2:$C$6759,0),)="",INDEX(LatestMeasureDefSheet!$G$2:$G$6759,MATCH(E392,LatestMeasureDefSheet!$C$2:$C$6759,0),),INDEX(LatestMeasureDefSheet!$Q$2:$Q$6759,MATCH(E392,LatestMeasureDefSheet!$C$2:$C$6759,0),))</f>
        <v>CFM</v>
      </c>
      <c r="O392" s="11" cm="1">
        <f t="array" ref="O392">INDEX(LatestMeasureDefSheet!$R$2:$R$6759,MATCH(E392,LatestMeasureDefSheet!$C$2:$C$6759,0),)</f>
        <v>0</v>
      </c>
      <c r="P392" s="11" cm="1">
        <f t="array" ref="P392">INDEX(LatestMeasureDefSheet!$S$2:$S$6759,MATCH(E392,LatestMeasureDefSheet!$C$2:$C$6759,0),)</f>
        <v>0</v>
      </c>
      <c r="Q392" s="11" cm="1">
        <f t="array" ref="Q392">INDEX(LatestMeasureDefSheet!$T$2:$T$6759,MATCH(E392,LatestMeasureDefSheet!$C$2:$C$6759,0),)</f>
        <v>0</v>
      </c>
      <c r="R392" s="11" cm="1">
        <f t="array" ref="R392">INDEX(LatestMeasureDefSheet!$U$2:$U$6759,MATCH(E392,LatestMeasureDefSheet!$C$2:$C$6759,0),)</f>
        <v>0</v>
      </c>
      <c r="S392" s="11" cm="1">
        <f t="array" ref="S392">INDEX(LatestMeasureDefSheet!$V$2:$V$6759,MATCH(E392,LatestMeasureDefSheet!$C$2:$C$6759,0),)</f>
        <v>0</v>
      </c>
      <c r="T392" s="11" t="str">
        <f t="shared" si="36"/>
        <v/>
      </c>
      <c r="U392" s="41"/>
      <c r="V392" s="41"/>
      <c r="W392" s="41"/>
      <c r="X392" s="38" t="str">
        <f t="shared" si="32"/>
        <v/>
      </c>
      <c r="Y392" s="38" t="str">
        <f t="shared" si="33"/>
        <v/>
      </c>
      <c r="Z392" s="38" t="str">
        <f t="shared" si="34"/>
        <v/>
      </c>
      <c r="AA392" s="13">
        <f t="shared" si="35"/>
        <v>0</v>
      </c>
      <c r="AB392" s="11"/>
    </row>
    <row r="393" spans="2:28" ht="15.75" x14ac:dyDescent="0.2">
      <c r="B393" s="7" t="s">
        <v>3</v>
      </c>
      <c r="C393" s="5" t="s">
        <v>1187</v>
      </c>
      <c r="D393" s="5" t="s">
        <v>1188</v>
      </c>
      <c r="E393" s="5" t="s">
        <v>1214</v>
      </c>
      <c r="F393" s="16" t="s">
        <v>1215</v>
      </c>
      <c r="G393" s="5" t="s">
        <v>1216</v>
      </c>
      <c r="H393" s="9" cm="1">
        <f t="array" ref="H393">INDEX(LatestMeasureDefSheet!$AH$2:$AH$6759,MATCH(E393,LatestMeasureDefSheet!$C$2:$C$6759,0),)</f>
        <v>0.75</v>
      </c>
      <c r="I393" s="10" t="str" cm="1">
        <f t="array" ref="I393">INDEX(LatestMeasureDefSheet!$G$2:$G$6759,MATCH(E393,LatestMeasureDefSheet!$C$2:$C$6759,0),)</f>
        <v>CFM</v>
      </c>
      <c r="J393" s="11" cm="1">
        <f t="array" ref="J393">INDEX(LatestMeasureDefSheet!$H$2:$H$6759,MATCH(E393,LatestMeasureDefSheet!$C$2:$C$6759,0),)</f>
        <v>4.7964000000000002</v>
      </c>
      <c r="K393" s="11" cm="1">
        <f t="array" ref="K393">INDEX(LatestMeasureDefSheet!$I$2:$I$6759,MATCH(E393,LatestMeasureDefSheet!$C$2:$C$6759,0),)</f>
        <v>1.2999999999999999E-3</v>
      </c>
      <c r="L393" s="11" cm="1">
        <f t="array" ref="L393">INDEX(LatestMeasureDefSheet!$L$2:$L$6759,MATCH(E393,LatestMeasureDefSheet!$C$2:$C$6759,0),)</f>
        <v>0</v>
      </c>
      <c r="M393" s="11" cm="1">
        <f t="array" ref="M393">INDEX(LatestMeasureDefSheet!$AJ$2:$AJ$6759,MATCH(E393,LatestMeasureDefSheet!$C$2:$C$6759,0),)</f>
        <v>15</v>
      </c>
      <c r="N393" s="12" t="str" cm="1">
        <f t="array" ref="N393">IF(INDEX(LatestMeasureDefSheet!$Q$2:$Q$6759,MATCH(E393,LatestMeasureDefSheet!$C$2:$C$6759,0),)="",INDEX(LatestMeasureDefSheet!$G$2:$G$6759,MATCH(E393,LatestMeasureDefSheet!$C$2:$C$6759,0),),INDEX(LatestMeasureDefSheet!$Q$2:$Q$6759,MATCH(E393,LatestMeasureDefSheet!$C$2:$C$6759,0),))</f>
        <v>CFM</v>
      </c>
      <c r="O393" s="11" cm="1">
        <f t="array" ref="O393">INDEX(LatestMeasureDefSheet!$R$2:$R$6759,MATCH(E393,LatestMeasureDefSheet!$C$2:$C$6759,0),)</f>
        <v>0</v>
      </c>
      <c r="P393" s="11" cm="1">
        <f t="array" ref="P393">INDEX(LatestMeasureDefSheet!$S$2:$S$6759,MATCH(E393,LatestMeasureDefSheet!$C$2:$C$6759,0),)</f>
        <v>0</v>
      </c>
      <c r="Q393" s="11" cm="1">
        <f t="array" ref="Q393">INDEX(LatestMeasureDefSheet!$T$2:$T$6759,MATCH(E393,LatestMeasureDefSheet!$C$2:$C$6759,0),)</f>
        <v>0</v>
      </c>
      <c r="R393" s="11" cm="1">
        <f t="array" ref="R393">INDEX(LatestMeasureDefSheet!$U$2:$U$6759,MATCH(E393,LatestMeasureDefSheet!$C$2:$C$6759,0),)</f>
        <v>0</v>
      </c>
      <c r="S393" s="11" cm="1">
        <f t="array" ref="S393">INDEX(LatestMeasureDefSheet!$V$2:$V$6759,MATCH(E393,LatestMeasureDefSheet!$C$2:$C$6759,0),)</f>
        <v>0</v>
      </c>
      <c r="T393" s="11" t="str">
        <f t="shared" si="36"/>
        <v/>
      </c>
      <c r="U393" s="41"/>
      <c r="V393" s="41"/>
      <c r="W393" s="41"/>
      <c r="X393" s="38" t="str">
        <f t="shared" si="32"/>
        <v/>
      </c>
      <c r="Y393" s="38" t="str">
        <f t="shared" si="33"/>
        <v/>
      </c>
      <c r="Z393" s="38" t="str">
        <f t="shared" si="34"/>
        <v/>
      </c>
      <c r="AA393" s="13">
        <f t="shared" si="35"/>
        <v>0</v>
      </c>
      <c r="AB393" s="11"/>
    </row>
    <row r="394" spans="2:28" ht="15.75" x14ac:dyDescent="0.2">
      <c r="B394" s="7" t="s">
        <v>3</v>
      </c>
      <c r="C394" s="5" t="s">
        <v>1187</v>
      </c>
      <c r="D394" s="5" t="s">
        <v>1188</v>
      </c>
      <c r="E394" s="5" t="s">
        <v>1217</v>
      </c>
      <c r="F394" s="16" t="s">
        <v>1218</v>
      </c>
      <c r="G394" s="5" t="s">
        <v>1219</v>
      </c>
      <c r="H394" s="9" cm="1">
        <f t="array" ref="H394">INDEX(LatestMeasureDefSheet!$AH$2:$AH$6759,MATCH(E394,LatestMeasureDefSheet!$C$2:$C$6759,0),)</f>
        <v>0.65</v>
      </c>
      <c r="I394" s="10" t="str" cm="1">
        <f t="array" ref="I394">INDEX(LatestMeasureDefSheet!$G$2:$G$6759,MATCH(E394,LatestMeasureDefSheet!$C$2:$C$6759,0),)</f>
        <v>CFM</v>
      </c>
      <c r="J394" s="11" cm="1">
        <f t="array" ref="J394">INDEX(LatestMeasureDefSheet!$H$2:$H$6759,MATCH(E394,LatestMeasureDefSheet!$C$2:$C$6759,0),)</f>
        <v>0</v>
      </c>
      <c r="K394" s="11" cm="1">
        <f t="array" ref="K394">INDEX(LatestMeasureDefSheet!$I$2:$I$6759,MATCH(E394,LatestMeasureDefSheet!$C$2:$C$6759,0),)</f>
        <v>0</v>
      </c>
      <c r="L394" s="11" cm="1">
        <f t="array" ref="L394">INDEX(LatestMeasureDefSheet!$L$2:$L$6759,MATCH(E394,LatestMeasureDefSheet!$C$2:$C$6759,0),)</f>
        <v>0.1134</v>
      </c>
      <c r="M394" s="11" cm="1">
        <f t="array" ref="M394">INDEX(LatestMeasureDefSheet!$AJ$2:$AJ$6759,MATCH(E394,LatestMeasureDefSheet!$C$2:$C$6759,0),)</f>
        <v>15</v>
      </c>
      <c r="N394" s="12" t="str" cm="1">
        <f t="array" ref="N394">IF(INDEX(LatestMeasureDefSheet!$Q$2:$Q$6759,MATCH(E394,LatestMeasureDefSheet!$C$2:$C$6759,0),)="",INDEX(LatestMeasureDefSheet!$G$2:$G$6759,MATCH(E394,LatestMeasureDefSheet!$C$2:$C$6759,0),),INDEX(LatestMeasureDefSheet!$Q$2:$Q$6759,MATCH(E394,LatestMeasureDefSheet!$C$2:$C$6759,0),))</f>
        <v>CFM</v>
      </c>
      <c r="O394" s="11" cm="1">
        <f t="array" ref="O394">INDEX(LatestMeasureDefSheet!$R$2:$R$6759,MATCH(E394,LatestMeasureDefSheet!$C$2:$C$6759,0),)</f>
        <v>0</v>
      </c>
      <c r="P394" s="11" cm="1">
        <f t="array" ref="P394">INDEX(LatestMeasureDefSheet!$S$2:$S$6759,MATCH(E394,LatestMeasureDefSheet!$C$2:$C$6759,0),)</f>
        <v>0</v>
      </c>
      <c r="Q394" s="11" cm="1">
        <f t="array" ref="Q394">INDEX(LatestMeasureDefSheet!$T$2:$T$6759,MATCH(E394,LatestMeasureDefSheet!$C$2:$C$6759,0),)</f>
        <v>0</v>
      </c>
      <c r="R394" s="11" cm="1">
        <f t="array" ref="R394">INDEX(LatestMeasureDefSheet!$U$2:$U$6759,MATCH(E394,LatestMeasureDefSheet!$C$2:$C$6759,0),)</f>
        <v>0</v>
      </c>
      <c r="S394" s="11" cm="1">
        <f t="array" ref="S394">INDEX(LatestMeasureDefSheet!$V$2:$V$6759,MATCH(E394,LatestMeasureDefSheet!$C$2:$C$6759,0),)</f>
        <v>0</v>
      </c>
      <c r="T394" s="11" t="str">
        <f t="shared" si="36"/>
        <v/>
      </c>
      <c r="U394" s="41"/>
      <c r="V394" s="41"/>
      <c r="W394" s="41"/>
      <c r="X394" s="38" t="str">
        <f t="shared" si="32"/>
        <v/>
      </c>
      <c r="Y394" s="38" t="str">
        <f t="shared" si="33"/>
        <v/>
      </c>
      <c r="Z394" s="38" t="str">
        <f t="shared" si="34"/>
        <v/>
      </c>
      <c r="AA394" s="13">
        <f t="shared" si="35"/>
        <v>0</v>
      </c>
      <c r="AB394" s="11"/>
    </row>
    <row r="395" spans="2:28" ht="15.75" x14ac:dyDescent="0.2">
      <c r="B395" s="7" t="s">
        <v>3</v>
      </c>
      <c r="C395" s="5" t="s">
        <v>1187</v>
      </c>
      <c r="D395" s="5" t="s">
        <v>1188</v>
      </c>
      <c r="E395" s="5" t="s">
        <v>1220</v>
      </c>
      <c r="F395" s="16" t="s">
        <v>1221</v>
      </c>
      <c r="G395" s="5" t="s">
        <v>1222</v>
      </c>
      <c r="H395" s="9" cm="1">
        <f t="array" ref="H395">INDEX(LatestMeasureDefSheet!$AH$2:$AH$6759,MATCH(E395,LatestMeasureDefSheet!$C$2:$C$6759,0),)</f>
        <v>60</v>
      </c>
      <c r="I395" s="10" t="str" cm="1">
        <f t="array" ref="I395">INDEX(LatestMeasureDefSheet!$G$2:$G$6759,MATCH(E395,LatestMeasureDefSheet!$C$2:$C$6759,0),)</f>
        <v>Linear Feet</v>
      </c>
      <c r="J395" s="11" cm="1">
        <f t="array" ref="J395">INDEX(LatestMeasureDefSheet!$H$2:$H$6759,MATCH(E395,LatestMeasureDefSheet!$C$2:$C$6759,0),)</f>
        <v>210.6001</v>
      </c>
      <c r="K395" s="11" cm="1">
        <f t="array" ref="K395">INDEX(LatestMeasureDefSheet!$I$2:$I$6759,MATCH(E395,LatestMeasureDefSheet!$C$2:$C$6759,0),)</f>
        <v>5.2499999999999998E-2</v>
      </c>
      <c r="L395" s="11" cm="1">
        <f t="array" ref="L395">INDEX(LatestMeasureDefSheet!$L$2:$L$6759,MATCH(E395,LatestMeasureDefSheet!$C$2:$C$6759,0),)</f>
        <v>4.5967000000000002</v>
      </c>
      <c r="M395" s="11" cm="1">
        <f t="array" ref="M395">INDEX(LatestMeasureDefSheet!$AJ$2:$AJ$6759,MATCH(E395,LatestMeasureDefSheet!$C$2:$C$6759,0),)</f>
        <v>8</v>
      </c>
      <c r="N395" s="12" t="str" cm="1">
        <f t="array" ref="N395">IF(INDEX(LatestMeasureDefSheet!$Q$2:$Q$6759,MATCH(E395,LatestMeasureDefSheet!$C$2:$C$6759,0),)="",INDEX(LatestMeasureDefSheet!$G$2:$G$6759,MATCH(E395,LatestMeasureDefSheet!$C$2:$C$6759,0),),INDEX(LatestMeasureDefSheet!$Q$2:$Q$6759,MATCH(E395,LatestMeasureDefSheet!$C$2:$C$6759,0),))</f>
        <v>Linear Feet</v>
      </c>
      <c r="O395" s="11" cm="1">
        <f t="array" ref="O395">INDEX(LatestMeasureDefSheet!$R$2:$R$6759,MATCH(E395,LatestMeasureDefSheet!$C$2:$C$6759,0),)</f>
        <v>0</v>
      </c>
      <c r="P395" s="11" cm="1">
        <f t="array" ref="P395">INDEX(LatestMeasureDefSheet!$S$2:$S$6759,MATCH(E395,LatestMeasureDefSheet!$C$2:$C$6759,0),)</f>
        <v>0</v>
      </c>
      <c r="Q395" s="11" cm="1">
        <f t="array" ref="Q395">INDEX(LatestMeasureDefSheet!$T$2:$T$6759,MATCH(E395,LatestMeasureDefSheet!$C$2:$C$6759,0),)</f>
        <v>0</v>
      </c>
      <c r="R395" s="11" cm="1">
        <f t="array" ref="R395">INDEX(LatestMeasureDefSheet!$U$2:$U$6759,MATCH(E395,LatestMeasureDefSheet!$C$2:$C$6759,0),)</f>
        <v>0</v>
      </c>
      <c r="S395" s="11" cm="1">
        <f t="array" ref="S395">INDEX(LatestMeasureDefSheet!$V$2:$V$6759,MATCH(E395,LatestMeasureDefSheet!$C$2:$C$6759,0),)</f>
        <v>0</v>
      </c>
      <c r="T395" s="11" t="str">
        <f t="shared" si="36"/>
        <v/>
      </c>
      <c r="U395" s="41"/>
      <c r="V395" s="41"/>
      <c r="W395" s="41"/>
      <c r="X395" s="38" t="str">
        <f t="shared" si="32"/>
        <v/>
      </c>
      <c r="Y395" s="38" t="str">
        <f t="shared" si="33"/>
        <v/>
      </c>
      <c r="Z395" s="38" t="str">
        <f t="shared" si="34"/>
        <v/>
      </c>
      <c r="AA395" s="13">
        <f t="shared" si="35"/>
        <v>0</v>
      </c>
      <c r="AB395" s="11"/>
    </row>
    <row r="396" spans="2:28" ht="15.75" x14ac:dyDescent="0.2">
      <c r="B396" s="7" t="s">
        <v>3</v>
      </c>
      <c r="C396" s="5" t="s">
        <v>1187</v>
      </c>
      <c r="D396" s="5" t="s">
        <v>1188</v>
      </c>
      <c r="E396" s="5" t="s">
        <v>1223</v>
      </c>
      <c r="F396" s="16" t="s">
        <v>1224</v>
      </c>
      <c r="G396" s="5" t="s">
        <v>1225</v>
      </c>
      <c r="H396" s="9" cm="1">
        <f t="array" ref="H396">INDEX(LatestMeasureDefSheet!$AH$2:$AH$6759,MATCH(E396,LatestMeasureDefSheet!$C$2:$C$6759,0),)</f>
        <v>30</v>
      </c>
      <c r="I396" s="10" t="str" cm="1">
        <f t="array" ref="I396">INDEX(LatestMeasureDefSheet!$G$2:$G$6759,MATCH(E396,LatestMeasureDefSheet!$C$2:$C$6759,0),)</f>
        <v>Linear Feet</v>
      </c>
      <c r="J396" s="11" cm="1">
        <f t="array" ref="J396">INDEX(LatestMeasureDefSheet!$H$2:$H$6759,MATCH(E396,LatestMeasureDefSheet!$C$2:$C$6759,0),)</f>
        <v>210.6001</v>
      </c>
      <c r="K396" s="11" cm="1">
        <f t="array" ref="K396">INDEX(LatestMeasureDefSheet!$I$2:$I$6759,MATCH(E396,LatestMeasureDefSheet!$C$2:$C$6759,0),)</f>
        <v>5.2499999999999998E-2</v>
      </c>
      <c r="L396" s="11" cm="1">
        <f t="array" ref="L396">INDEX(LatestMeasureDefSheet!$L$2:$L$6759,MATCH(E396,LatestMeasureDefSheet!$C$2:$C$6759,0),)</f>
        <v>0</v>
      </c>
      <c r="M396" s="11" cm="1">
        <f t="array" ref="M396">INDEX(LatestMeasureDefSheet!$AJ$2:$AJ$6759,MATCH(E396,LatestMeasureDefSheet!$C$2:$C$6759,0),)</f>
        <v>8</v>
      </c>
      <c r="N396" s="12" t="str" cm="1">
        <f t="array" ref="N396">IF(INDEX(LatestMeasureDefSheet!$Q$2:$Q$6759,MATCH(E396,LatestMeasureDefSheet!$C$2:$C$6759,0),)="",INDEX(LatestMeasureDefSheet!$G$2:$G$6759,MATCH(E396,LatestMeasureDefSheet!$C$2:$C$6759,0),),INDEX(LatestMeasureDefSheet!$Q$2:$Q$6759,MATCH(E396,LatestMeasureDefSheet!$C$2:$C$6759,0),))</f>
        <v>Linear Feet</v>
      </c>
      <c r="O396" s="11" cm="1">
        <f t="array" ref="O396">INDEX(LatestMeasureDefSheet!$R$2:$R$6759,MATCH(E396,LatestMeasureDefSheet!$C$2:$C$6759,0),)</f>
        <v>0</v>
      </c>
      <c r="P396" s="11" cm="1">
        <f t="array" ref="P396">INDEX(LatestMeasureDefSheet!$S$2:$S$6759,MATCH(E396,LatestMeasureDefSheet!$C$2:$C$6759,0),)</f>
        <v>0</v>
      </c>
      <c r="Q396" s="11" cm="1">
        <f t="array" ref="Q396">INDEX(LatestMeasureDefSheet!$T$2:$T$6759,MATCH(E396,LatestMeasureDefSheet!$C$2:$C$6759,0),)</f>
        <v>0</v>
      </c>
      <c r="R396" s="11" cm="1">
        <f t="array" ref="R396">INDEX(LatestMeasureDefSheet!$U$2:$U$6759,MATCH(E396,LatestMeasureDefSheet!$C$2:$C$6759,0),)</f>
        <v>0</v>
      </c>
      <c r="S396" s="11" cm="1">
        <f t="array" ref="S396">INDEX(LatestMeasureDefSheet!$V$2:$V$6759,MATCH(E396,LatestMeasureDefSheet!$C$2:$C$6759,0),)</f>
        <v>0</v>
      </c>
      <c r="T396" s="11" t="str">
        <f t="shared" si="36"/>
        <v/>
      </c>
      <c r="U396" s="41"/>
      <c r="V396" s="41"/>
      <c r="W396" s="41"/>
      <c r="X396" s="38" t="str">
        <f t="shared" si="32"/>
        <v/>
      </c>
      <c r="Y396" s="38" t="str">
        <f t="shared" si="33"/>
        <v/>
      </c>
      <c r="Z396" s="38" t="str">
        <f t="shared" si="34"/>
        <v/>
      </c>
      <c r="AA396" s="13">
        <f t="shared" si="35"/>
        <v>0</v>
      </c>
      <c r="AB396" s="11"/>
    </row>
    <row r="397" spans="2:28" ht="15.75" x14ac:dyDescent="0.2">
      <c r="B397" s="7" t="s">
        <v>3</v>
      </c>
      <c r="C397" s="5" t="s">
        <v>1187</v>
      </c>
      <c r="D397" s="5" t="s">
        <v>1188</v>
      </c>
      <c r="E397" s="5" t="s">
        <v>1226</v>
      </c>
      <c r="F397" s="16" t="s">
        <v>1227</v>
      </c>
      <c r="G397" s="5" t="s">
        <v>1228</v>
      </c>
      <c r="H397" s="9" cm="1">
        <f t="array" ref="H397">INDEX(LatestMeasureDefSheet!$AH$2:$AH$6759,MATCH(E397,LatestMeasureDefSheet!$C$2:$C$6759,0),)</f>
        <v>30</v>
      </c>
      <c r="I397" s="10" t="str" cm="1">
        <f t="array" ref="I397">INDEX(LatestMeasureDefSheet!$G$2:$G$6759,MATCH(E397,LatestMeasureDefSheet!$C$2:$C$6759,0),)</f>
        <v>Linear Feet</v>
      </c>
      <c r="J397" s="11" cm="1">
        <f t="array" ref="J397">INDEX(LatestMeasureDefSheet!$H$2:$H$6759,MATCH(E397,LatestMeasureDefSheet!$C$2:$C$6759,0),)</f>
        <v>0</v>
      </c>
      <c r="K397" s="11" cm="1">
        <f t="array" ref="K397">INDEX(LatestMeasureDefSheet!$I$2:$I$6759,MATCH(E397,LatestMeasureDefSheet!$C$2:$C$6759,0),)</f>
        <v>0</v>
      </c>
      <c r="L397" s="11" cm="1">
        <f t="array" ref="L397">INDEX(LatestMeasureDefSheet!$L$2:$L$6759,MATCH(E397,LatestMeasureDefSheet!$C$2:$C$6759,0),)</f>
        <v>4.5967000000000002</v>
      </c>
      <c r="M397" s="11" cm="1">
        <f t="array" ref="M397">INDEX(LatestMeasureDefSheet!$AJ$2:$AJ$6759,MATCH(E397,LatestMeasureDefSheet!$C$2:$C$6759,0),)</f>
        <v>8</v>
      </c>
      <c r="N397" s="12" t="str" cm="1">
        <f t="array" ref="N397">IF(INDEX(LatestMeasureDefSheet!$Q$2:$Q$6759,MATCH(E397,LatestMeasureDefSheet!$C$2:$C$6759,0),)="",INDEX(LatestMeasureDefSheet!$G$2:$G$6759,MATCH(E397,LatestMeasureDefSheet!$C$2:$C$6759,0),),INDEX(LatestMeasureDefSheet!$Q$2:$Q$6759,MATCH(E397,LatestMeasureDefSheet!$C$2:$C$6759,0),))</f>
        <v>Linear Feet</v>
      </c>
      <c r="O397" s="11" cm="1">
        <f t="array" ref="O397">INDEX(LatestMeasureDefSheet!$R$2:$R$6759,MATCH(E397,LatestMeasureDefSheet!$C$2:$C$6759,0),)</f>
        <v>0</v>
      </c>
      <c r="P397" s="11" cm="1">
        <f t="array" ref="P397">INDEX(LatestMeasureDefSheet!$S$2:$S$6759,MATCH(E397,LatestMeasureDefSheet!$C$2:$C$6759,0),)</f>
        <v>0</v>
      </c>
      <c r="Q397" s="11" cm="1">
        <f t="array" ref="Q397">INDEX(LatestMeasureDefSheet!$T$2:$T$6759,MATCH(E397,LatestMeasureDefSheet!$C$2:$C$6759,0),)</f>
        <v>0</v>
      </c>
      <c r="R397" s="11" cm="1">
        <f t="array" ref="R397">INDEX(LatestMeasureDefSheet!$U$2:$U$6759,MATCH(E397,LatestMeasureDefSheet!$C$2:$C$6759,0),)</f>
        <v>0</v>
      </c>
      <c r="S397" s="11" cm="1">
        <f t="array" ref="S397">INDEX(LatestMeasureDefSheet!$V$2:$V$6759,MATCH(E397,LatestMeasureDefSheet!$C$2:$C$6759,0),)</f>
        <v>0</v>
      </c>
      <c r="T397" s="11" t="str">
        <f t="shared" si="36"/>
        <v/>
      </c>
      <c r="U397" s="41"/>
      <c r="V397" s="41"/>
      <c r="W397" s="41"/>
      <c r="X397" s="38" t="str">
        <f t="shared" si="32"/>
        <v/>
      </c>
      <c r="Y397" s="38" t="str">
        <f t="shared" si="33"/>
        <v/>
      </c>
      <c r="Z397" s="38" t="str">
        <f t="shared" si="34"/>
        <v/>
      </c>
      <c r="AA397" s="13">
        <f t="shared" si="35"/>
        <v>0</v>
      </c>
      <c r="AB397" s="11"/>
    </row>
    <row r="398" spans="2:28" ht="15.75" x14ac:dyDescent="0.2">
      <c r="B398" s="7" t="s">
        <v>3</v>
      </c>
      <c r="C398" s="5" t="s">
        <v>1187</v>
      </c>
      <c r="D398" s="5" t="s">
        <v>1188</v>
      </c>
      <c r="E398" s="5" t="s">
        <v>1229</v>
      </c>
      <c r="F398" s="16" t="s">
        <v>1230</v>
      </c>
      <c r="G398" s="5" t="s">
        <v>1231</v>
      </c>
      <c r="H398" s="9" cm="1">
        <f t="array" ref="H398">INDEX(LatestMeasureDefSheet!$AH$2:$AH$6759,MATCH(E398,LatestMeasureDefSheet!$C$2:$C$6759,0),)</f>
        <v>60</v>
      </c>
      <c r="I398" s="10" t="str" cm="1">
        <f t="array" ref="I398">INDEX(LatestMeasureDefSheet!$G$2:$G$6759,MATCH(E398,LatestMeasureDefSheet!$C$2:$C$6759,0),)</f>
        <v>Linear Feet</v>
      </c>
      <c r="J398" s="11" cm="1">
        <f t="array" ref="J398">INDEX(LatestMeasureDefSheet!$H$2:$H$6759,MATCH(E398,LatestMeasureDefSheet!$C$2:$C$6759,0),)</f>
        <v>378.66919999999999</v>
      </c>
      <c r="K398" s="11" cm="1">
        <f t="array" ref="K398">INDEX(LatestMeasureDefSheet!$I$2:$I$6759,MATCH(E398,LatestMeasureDefSheet!$C$2:$C$6759,0),)</f>
        <v>0.1051</v>
      </c>
      <c r="L398" s="11" cm="1">
        <f t="array" ref="L398">INDEX(LatestMeasureDefSheet!$L$2:$L$6759,MATCH(E398,LatestMeasureDefSheet!$C$2:$C$6759,0),)</f>
        <v>5.5335000000000001</v>
      </c>
      <c r="M398" s="11" cm="1">
        <f t="array" ref="M398">INDEX(LatestMeasureDefSheet!$AJ$2:$AJ$6759,MATCH(E398,LatestMeasureDefSheet!$C$2:$C$6759,0),)</f>
        <v>20</v>
      </c>
      <c r="N398" s="12" t="str" cm="1">
        <f t="array" ref="N398">IF(INDEX(LatestMeasureDefSheet!$Q$2:$Q$6759,MATCH(E398,LatestMeasureDefSheet!$C$2:$C$6759,0),)="",INDEX(LatestMeasureDefSheet!$G$2:$G$6759,MATCH(E398,LatestMeasureDefSheet!$C$2:$C$6759,0),),INDEX(LatestMeasureDefSheet!$Q$2:$Q$6759,MATCH(E398,LatestMeasureDefSheet!$C$2:$C$6759,0),))</f>
        <v>Linear Feet</v>
      </c>
      <c r="O398" s="11" cm="1">
        <f t="array" ref="O398">INDEX(LatestMeasureDefSheet!$R$2:$R$6759,MATCH(E398,LatestMeasureDefSheet!$C$2:$C$6759,0),)</f>
        <v>0</v>
      </c>
      <c r="P398" s="11" cm="1">
        <f t="array" ref="P398">INDEX(LatestMeasureDefSheet!$S$2:$S$6759,MATCH(E398,LatestMeasureDefSheet!$C$2:$C$6759,0),)</f>
        <v>0</v>
      </c>
      <c r="Q398" s="11" cm="1">
        <f t="array" ref="Q398">INDEX(LatestMeasureDefSheet!$T$2:$T$6759,MATCH(E398,LatestMeasureDefSheet!$C$2:$C$6759,0),)</f>
        <v>0</v>
      </c>
      <c r="R398" s="11" cm="1">
        <f t="array" ref="R398">INDEX(LatestMeasureDefSheet!$U$2:$U$6759,MATCH(E398,LatestMeasureDefSheet!$C$2:$C$6759,0),)</f>
        <v>0</v>
      </c>
      <c r="S398" s="11" cm="1">
        <f t="array" ref="S398">INDEX(LatestMeasureDefSheet!$V$2:$V$6759,MATCH(E398,LatestMeasureDefSheet!$C$2:$C$6759,0),)</f>
        <v>0</v>
      </c>
      <c r="T398" s="11" t="str">
        <f t="shared" si="36"/>
        <v/>
      </c>
      <c r="U398" s="41"/>
      <c r="V398" s="41"/>
      <c r="W398" s="41"/>
      <c r="X398" s="38" t="str">
        <f t="shared" si="32"/>
        <v/>
      </c>
      <c r="Y398" s="38" t="str">
        <f t="shared" si="33"/>
        <v/>
      </c>
      <c r="Z398" s="38" t="str">
        <f t="shared" si="34"/>
        <v/>
      </c>
      <c r="AA398" s="13">
        <f t="shared" si="35"/>
        <v>0</v>
      </c>
      <c r="AB398" s="11"/>
    </row>
    <row r="399" spans="2:28" ht="15.75" x14ac:dyDescent="0.2">
      <c r="B399" s="7" t="s">
        <v>3</v>
      </c>
      <c r="C399" s="5" t="s">
        <v>1187</v>
      </c>
      <c r="D399" s="5" t="s">
        <v>1188</v>
      </c>
      <c r="E399" s="5" t="s">
        <v>1232</v>
      </c>
      <c r="F399" s="16" t="s">
        <v>1233</v>
      </c>
      <c r="G399" s="5" t="s">
        <v>1234</v>
      </c>
      <c r="H399" s="9" cm="1">
        <f t="array" ref="H399">INDEX(LatestMeasureDefSheet!$AH$2:$AH$6759,MATCH(E399,LatestMeasureDefSheet!$C$2:$C$6759,0),)</f>
        <v>30</v>
      </c>
      <c r="I399" s="10" t="str" cm="1">
        <f t="array" ref="I399">INDEX(LatestMeasureDefSheet!$G$2:$G$6759,MATCH(E399,LatestMeasureDefSheet!$C$2:$C$6759,0),)</f>
        <v>Linear Feet</v>
      </c>
      <c r="J399" s="11" cm="1">
        <f t="array" ref="J399">INDEX(LatestMeasureDefSheet!$H$2:$H$6759,MATCH(E399,LatestMeasureDefSheet!$C$2:$C$6759,0),)</f>
        <v>378.66919999999999</v>
      </c>
      <c r="K399" s="11" cm="1">
        <f t="array" ref="K399">INDEX(LatestMeasureDefSheet!$I$2:$I$6759,MATCH(E399,LatestMeasureDefSheet!$C$2:$C$6759,0),)</f>
        <v>0.1051</v>
      </c>
      <c r="L399" s="11" cm="1">
        <f t="array" ref="L399">INDEX(LatestMeasureDefSheet!$L$2:$L$6759,MATCH(E399,LatestMeasureDefSheet!$C$2:$C$6759,0),)</f>
        <v>0</v>
      </c>
      <c r="M399" s="11" cm="1">
        <f t="array" ref="M399">INDEX(LatestMeasureDefSheet!$AJ$2:$AJ$6759,MATCH(E399,LatestMeasureDefSheet!$C$2:$C$6759,0),)</f>
        <v>20</v>
      </c>
      <c r="N399" s="12" t="str" cm="1">
        <f t="array" ref="N399">IF(INDEX(LatestMeasureDefSheet!$Q$2:$Q$6759,MATCH(E399,LatestMeasureDefSheet!$C$2:$C$6759,0),)="",INDEX(LatestMeasureDefSheet!$G$2:$G$6759,MATCH(E399,LatestMeasureDefSheet!$C$2:$C$6759,0),),INDEX(LatestMeasureDefSheet!$Q$2:$Q$6759,MATCH(E399,LatestMeasureDefSheet!$C$2:$C$6759,0),))</f>
        <v>Linear Feet</v>
      </c>
      <c r="O399" s="11" cm="1">
        <f t="array" ref="O399">INDEX(LatestMeasureDefSheet!$R$2:$R$6759,MATCH(E399,LatestMeasureDefSheet!$C$2:$C$6759,0),)</f>
        <v>0</v>
      </c>
      <c r="P399" s="11" cm="1">
        <f t="array" ref="P399">INDEX(LatestMeasureDefSheet!$S$2:$S$6759,MATCH(E399,LatestMeasureDefSheet!$C$2:$C$6759,0),)</f>
        <v>0</v>
      </c>
      <c r="Q399" s="11" cm="1">
        <f t="array" ref="Q399">INDEX(LatestMeasureDefSheet!$T$2:$T$6759,MATCH(E399,LatestMeasureDefSheet!$C$2:$C$6759,0),)</f>
        <v>0</v>
      </c>
      <c r="R399" s="11" cm="1">
        <f t="array" ref="R399">INDEX(LatestMeasureDefSheet!$U$2:$U$6759,MATCH(E399,LatestMeasureDefSheet!$C$2:$C$6759,0),)</f>
        <v>0</v>
      </c>
      <c r="S399" s="11" cm="1">
        <f t="array" ref="S399">INDEX(LatestMeasureDefSheet!$V$2:$V$6759,MATCH(E399,LatestMeasureDefSheet!$C$2:$C$6759,0),)</f>
        <v>0</v>
      </c>
      <c r="T399" s="11" t="str">
        <f t="shared" si="36"/>
        <v/>
      </c>
      <c r="U399" s="41"/>
      <c r="V399" s="41"/>
      <c r="W399" s="41"/>
      <c r="X399" s="38" t="str">
        <f t="shared" si="32"/>
        <v/>
      </c>
      <c r="Y399" s="38" t="str">
        <f t="shared" si="33"/>
        <v/>
      </c>
      <c r="Z399" s="38" t="str">
        <f t="shared" si="34"/>
        <v/>
      </c>
      <c r="AA399" s="13">
        <f t="shared" si="35"/>
        <v>0</v>
      </c>
      <c r="AB399" s="11"/>
    </row>
    <row r="400" spans="2:28" ht="15.75" x14ac:dyDescent="0.2">
      <c r="B400" s="7" t="s">
        <v>3</v>
      </c>
      <c r="C400" s="5" t="s">
        <v>1187</v>
      </c>
      <c r="D400" s="5" t="s">
        <v>1188</v>
      </c>
      <c r="E400" s="5" t="s">
        <v>1235</v>
      </c>
      <c r="F400" s="16" t="s">
        <v>1236</v>
      </c>
      <c r="G400" s="5" t="s">
        <v>1237</v>
      </c>
      <c r="H400" s="9" cm="1">
        <f t="array" ref="H400">INDEX(LatestMeasureDefSheet!$AH$2:$AH$6759,MATCH(E400,LatestMeasureDefSheet!$C$2:$C$6759,0),)</f>
        <v>30</v>
      </c>
      <c r="I400" s="10" t="str" cm="1">
        <f t="array" ref="I400">INDEX(LatestMeasureDefSheet!$G$2:$G$6759,MATCH(E400,LatestMeasureDefSheet!$C$2:$C$6759,0),)</f>
        <v>Linear Feet</v>
      </c>
      <c r="J400" s="11" cm="1">
        <f t="array" ref="J400">INDEX(LatestMeasureDefSheet!$H$2:$H$6759,MATCH(E400,LatestMeasureDefSheet!$C$2:$C$6759,0),)</f>
        <v>0</v>
      </c>
      <c r="K400" s="11" cm="1">
        <f t="array" ref="K400">INDEX(LatestMeasureDefSheet!$I$2:$I$6759,MATCH(E400,LatestMeasureDefSheet!$C$2:$C$6759,0),)</f>
        <v>0</v>
      </c>
      <c r="L400" s="11" cm="1">
        <f t="array" ref="L400">INDEX(LatestMeasureDefSheet!$L$2:$L$6759,MATCH(E400,LatestMeasureDefSheet!$C$2:$C$6759,0),)</f>
        <v>5.5335000000000001</v>
      </c>
      <c r="M400" s="11" cm="1">
        <f t="array" ref="M400">INDEX(LatestMeasureDefSheet!$AJ$2:$AJ$6759,MATCH(E400,LatestMeasureDefSheet!$C$2:$C$6759,0),)</f>
        <v>20</v>
      </c>
      <c r="N400" s="12" t="str" cm="1">
        <f t="array" ref="N400">IF(INDEX(LatestMeasureDefSheet!$Q$2:$Q$6759,MATCH(E400,LatestMeasureDefSheet!$C$2:$C$6759,0),)="",INDEX(LatestMeasureDefSheet!$G$2:$G$6759,MATCH(E400,LatestMeasureDefSheet!$C$2:$C$6759,0),),INDEX(LatestMeasureDefSheet!$Q$2:$Q$6759,MATCH(E400,LatestMeasureDefSheet!$C$2:$C$6759,0),))</f>
        <v>Linear Feet</v>
      </c>
      <c r="O400" s="11" cm="1">
        <f t="array" ref="O400">INDEX(LatestMeasureDefSheet!$R$2:$R$6759,MATCH(E400,LatestMeasureDefSheet!$C$2:$C$6759,0),)</f>
        <v>0</v>
      </c>
      <c r="P400" s="11" cm="1">
        <f t="array" ref="P400">INDEX(LatestMeasureDefSheet!$S$2:$S$6759,MATCH(E400,LatestMeasureDefSheet!$C$2:$C$6759,0),)</f>
        <v>0</v>
      </c>
      <c r="Q400" s="11" cm="1">
        <f t="array" ref="Q400">INDEX(LatestMeasureDefSheet!$T$2:$T$6759,MATCH(E400,LatestMeasureDefSheet!$C$2:$C$6759,0),)</f>
        <v>0</v>
      </c>
      <c r="R400" s="11" cm="1">
        <f t="array" ref="R400">INDEX(LatestMeasureDefSheet!$U$2:$U$6759,MATCH(E400,LatestMeasureDefSheet!$C$2:$C$6759,0),)</f>
        <v>0</v>
      </c>
      <c r="S400" s="11" cm="1">
        <f t="array" ref="S400">INDEX(LatestMeasureDefSheet!$V$2:$V$6759,MATCH(E400,LatestMeasureDefSheet!$C$2:$C$6759,0),)</f>
        <v>0</v>
      </c>
      <c r="T400" s="11" t="str">
        <f t="shared" si="36"/>
        <v/>
      </c>
      <c r="U400" s="41"/>
      <c r="V400" s="41"/>
      <c r="W400" s="41"/>
      <c r="X400" s="38" t="str">
        <f t="shared" si="32"/>
        <v/>
      </c>
      <c r="Y400" s="38" t="str">
        <f t="shared" si="33"/>
        <v/>
      </c>
      <c r="Z400" s="38" t="str">
        <f t="shared" si="34"/>
        <v/>
      </c>
      <c r="AA400" s="13">
        <f t="shared" si="35"/>
        <v>0</v>
      </c>
      <c r="AB400" s="11"/>
    </row>
    <row r="401" spans="2:28" ht="15.75" x14ac:dyDescent="0.2">
      <c r="B401" s="7" t="s">
        <v>3</v>
      </c>
      <c r="C401" s="5" t="s">
        <v>1238</v>
      </c>
      <c r="D401" s="5" t="s">
        <v>1239</v>
      </c>
      <c r="E401" s="5" t="s">
        <v>1240</v>
      </c>
      <c r="F401" s="16" t="s">
        <v>1241</v>
      </c>
      <c r="G401" s="5" t="s">
        <v>1242</v>
      </c>
      <c r="H401" s="9" cm="1">
        <f t="array" ref="H401">INDEX(LatestMeasureDefSheet!$AH$2:$AH$6759,MATCH(E401,LatestMeasureDefSheet!$C$2:$C$6759,0),)</f>
        <v>150</v>
      </c>
      <c r="I401" s="10" t="str" cm="1">
        <f t="array" ref="I401">INDEX(LatestMeasureDefSheet!$G$2:$G$6759,MATCH(E401,LatestMeasureDefSheet!$C$2:$C$6759,0),)</f>
        <v>Units</v>
      </c>
      <c r="J401" s="11" cm="1">
        <f t="array" ref="J401">INDEX(LatestMeasureDefSheet!$H$2:$H$6759,MATCH(E401,LatestMeasureDefSheet!$C$2:$C$6759,0),)</f>
        <v>0</v>
      </c>
      <c r="K401" s="11" cm="1">
        <f t="array" ref="K401">INDEX(LatestMeasureDefSheet!$I$2:$I$6759,MATCH(E401,LatestMeasureDefSheet!$C$2:$C$6759,0),)</f>
        <v>0</v>
      </c>
      <c r="L401" s="11" cm="1">
        <f t="array" ref="L401">INDEX(LatestMeasureDefSheet!$L$2:$L$6759,MATCH(E401,LatestMeasureDefSheet!$C$2:$C$6759,0),)</f>
        <v>0</v>
      </c>
      <c r="M401" s="11" cm="1">
        <f t="array" ref="M401">INDEX(LatestMeasureDefSheet!$AJ$2:$AJ$6759,MATCH(E401,LatestMeasureDefSheet!$C$2:$C$6759,0),)</f>
        <v>2</v>
      </c>
      <c r="N401" s="12" t="str" cm="1">
        <f t="array" ref="N401">IF(INDEX(LatestMeasureDefSheet!$Q$2:$Q$6759,MATCH(E401,LatestMeasureDefSheet!$C$2:$C$6759,0),)="",INDEX(LatestMeasureDefSheet!$G$2:$G$6759,MATCH(E401,LatestMeasureDefSheet!$C$2:$C$6759,0),),INDEX(LatestMeasureDefSheet!$Q$2:$Q$6759,MATCH(E401,LatestMeasureDefSheet!$C$2:$C$6759,0),))</f>
        <v>kBTUh</v>
      </c>
      <c r="O401" s="11" cm="1">
        <f t="array" ref="O401">INDEX(LatestMeasureDefSheet!$R$2:$R$6759,MATCH(E401,LatestMeasureDefSheet!$C$2:$C$6759,0),)</f>
        <v>1E-3</v>
      </c>
      <c r="P401" s="11" cm="1">
        <f t="array" ref="P401">INDEX(LatestMeasureDefSheet!$S$2:$S$6759,MATCH(E401,LatestMeasureDefSheet!$C$2:$C$6759,0),)</f>
        <v>1</v>
      </c>
      <c r="Q401" s="11" cm="1">
        <f t="array" ref="Q401">INDEX(LatestMeasureDefSheet!$T$2:$T$6759,MATCH(E401,LatestMeasureDefSheet!$C$2:$C$6759,0),)</f>
        <v>0</v>
      </c>
      <c r="R401" s="11" cm="1">
        <f t="array" ref="R401">INDEX(LatestMeasureDefSheet!$U$2:$U$6759,MATCH(E401,LatestMeasureDefSheet!$C$2:$C$6759,0),)</f>
        <v>0</v>
      </c>
      <c r="S401" s="11" cm="1">
        <f t="array" ref="S401">INDEX(LatestMeasureDefSheet!$V$2:$V$6759,MATCH(E401,LatestMeasureDefSheet!$C$2:$C$6759,0),)</f>
        <v>2.3599999999999999E-2</v>
      </c>
      <c r="T401" s="11" t="str">
        <f t="shared" si="36"/>
        <v>Performance Measure</v>
      </c>
      <c r="U401" s="41"/>
      <c r="V401" s="41"/>
      <c r="W401" s="41"/>
      <c r="X401" s="38" t="str">
        <f t="shared" si="32"/>
        <v/>
      </c>
      <c r="Y401" s="38" t="str">
        <f t="shared" si="33"/>
        <v/>
      </c>
      <c r="Z401" s="38" t="str">
        <f t="shared" si="34"/>
        <v/>
      </c>
      <c r="AA401" s="13">
        <f t="shared" si="35"/>
        <v>0</v>
      </c>
      <c r="AB401" s="11"/>
    </row>
    <row r="402" spans="2:28" ht="15.75" x14ac:dyDescent="0.2">
      <c r="B402" s="7" t="s">
        <v>3</v>
      </c>
      <c r="C402" s="5" t="s">
        <v>1238</v>
      </c>
      <c r="D402" s="5" t="s">
        <v>1239</v>
      </c>
      <c r="E402" s="5" t="s">
        <v>1243</v>
      </c>
      <c r="F402" s="16" t="s">
        <v>1244</v>
      </c>
      <c r="G402" s="5" t="s">
        <v>1245</v>
      </c>
      <c r="H402" s="9" cm="1">
        <f t="array" ref="H402">INDEX(LatestMeasureDefSheet!$AH$2:$AH$6759,MATCH(E402,LatestMeasureDefSheet!$C$2:$C$6759,0),)</f>
        <v>250</v>
      </c>
      <c r="I402" s="10" t="str" cm="1">
        <f t="array" ref="I402">INDEX(LatestMeasureDefSheet!$G$2:$G$6759,MATCH(E402,LatestMeasureDefSheet!$C$2:$C$6759,0),)</f>
        <v>Units</v>
      </c>
      <c r="J402" s="11" cm="1">
        <f t="array" ref="J402">INDEX(LatestMeasureDefSheet!$H$2:$H$6759,MATCH(E402,LatestMeasureDefSheet!$C$2:$C$6759,0),)</f>
        <v>0</v>
      </c>
      <c r="K402" s="11" cm="1">
        <f t="array" ref="K402">INDEX(LatestMeasureDefSheet!$I$2:$I$6759,MATCH(E402,LatestMeasureDefSheet!$C$2:$C$6759,0),)</f>
        <v>0</v>
      </c>
      <c r="L402" s="11" cm="1">
        <f t="array" ref="L402">INDEX(LatestMeasureDefSheet!$L$2:$L$6759,MATCH(E402,LatestMeasureDefSheet!$C$2:$C$6759,0),)</f>
        <v>0</v>
      </c>
      <c r="M402" s="11" cm="1">
        <f t="array" ref="M402">INDEX(LatestMeasureDefSheet!$AJ$2:$AJ$6759,MATCH(E402,LatestMeasureDefSheet!$C$2:$C$6759,0),)</f>
        <v>2</v>
      </c>
      <c r="N402" s="12" t="str" cm="1">
        <f t="array" ref="N402">IF(INDEX(LatestMeasureDefSheet!$Q$2:$Q$6759,MATCH(E402,LatestMeasureDefSheet!$C$2:$C$6759,0),)="",INDEX(LatestMeasureDefSheet!$G$2:$G$6759,MATCH(E402,LatestMeasureDefSheet!$C$2:$C$6759,0),),INDEX(LatestMeasureDefSheet!$Q$2:$Q$6759,MATCH(E402,LatestMeasureDefSheet!$C$2:$C$6759,0),))</f>
        <v>kBTUh</v>
      </c>
      <c r="O402" s="11" cm="1">
        <f t="array" ref="O402">INDEX(LatestMeasureDefSheet!$R$2:$R$6759,MATCH(E402,LatestMeasureDefSheet!$C$2:$C$6759,0),)</f>
        <v>1E-3</v>
      </c>
      <c r="P402" s="11" cm="1">
        <f t="array" ref="P402">INDEX(LatestMeasureDefSheet!$S$2:$S$6759,MATCH(E402,LatestMeasureDefSheet!$C$2:$C$6759,0),)</f>
        <v>1</v>
      </c>
      <c r="Q402" s="11" cm="1">
        <f t="array" ref="Q402">INDEX(LatestMeasureDefSheet!$T$2:$T$6759,MATCH(E402,LatestMeasureDefSheet!$C$2:$C$6759,0),)</f>
        <v>0</v>
      </c>
      <c r="R402" s="11" cm="1">
        <f t="array" ref="R402">INDEX(LatestMeasureDefSheet!$U$2:$U$6759,MATCH(E402,LatestMeasureDefSheet!$C$2:$C$6759,0),)</f>
        <v>0</v>
      </c>
      <c r="S402" s="11" cm="1">
        <f t="array" ref="S402">INDEX(LatestMeasureDefSheet!$V$2:$V$6759,MATCH(E402,LatestMeasureDefSheet!$C$2:$C$6759,0),)</f>
        <v>2.8899999999999999E-2</v>
      </c>
      <c r="T402" s="11" t="str">
        <f t="shared" si="36"/>
        <v>Performance Measure</v>
      </c>
      <c r="U402" s="41"/>
      <c r="V402" s="41"/>
      <c r="W402" s="41"/>
      <c r="X402" s="38" t="str">
        <f t="shared" si="32"/>
        <v/>
      </c>
      <c r="Y402" s="38" t="str">
        <f t="shared" si="33"/>
        <v/>
      </c>
      <c r="Z402" s="38" t="str">
        <f t="shared" si="34"/>
        <v/>
      </c>
      <c r="AA402" s="13">
        <f t="shared" si="35"/>
        <v>0</v>
      </c>
      <c r="AB402" s="11"/>
    </row>
    <row r="403" spans="2:28" ht="15.75" x14ac:dyDescent="0.2">
      <c r="B403" s="7" t="s">
        <v>3</v>
      </c>
      <c r="C403" s="5" t="s">
        <v>1238</v>
      </c>
      <c r="D403" s="5" t="s">
        <v>1239</v>
      </c>
      <c r="E403" s="5" t="s">
        <v>1246</v>
      </c>
      <c r="F403" s="16" t="s">
        <v>1247</v>
      </c>
      <c r="G403" s="5" t="s">
        <v>1248</v>
      </c>
      <c r="H403" s="9" cm="1">
        <f t="array" ref="H403">INDEX(LatestMeasureDefSheet!$AH$2:$AH$6759,MATCH(E403,LatestMeasureDefSheet!$C$2:$C$6759,0),)</f>
        <v>350</v>
      </c>
      <c r="I403" s="10" t="str" cm="1">
        <f t="array" ref="I403">INDEX(LatestMeasureDefSheet!$G$2:$G$6759,MATCH(E403,LatestMeasureDefSheet!$C$2:$C$6759,0),)</f>
        <v>Units</v>
      </c>
      <c r="J403" s="11" cm="1">
        <f t="array" ref="J403">INDEX(LatestMeasureDefSheet!$H$2:$H$6759,MATCH(E403,LatestMeasureDefSheet!$C$2:$C$6759,0),)</f>
        <v>0</v>
      </c>
      <c r="K403" s="11" cm="1">
        <f t="array" ref="K403">INDEX(LatestMeasureDefSheet!$I$2:$I$6759,MATCH(E403,LatestMeasureDefSheet!$C$2:$C$6759,0),)</f>
        <v>0</v>
      </c>
      <c r="L403" s="11" cm="1">
        <f t="array" ref="L403">INDEX(LatestMeasureDefSheet!$L$2:$L$6759,MATCH(E403,LatestMeasureDefSheet!$C$2:$C$6759,0),)</f>
        <v>0</v>
      </c>
      <c r="M403" s="11" cm="1">
        <f t="array" ref="M403">INDEX(LatestMeasureDefSheet!$AJ$2:$AJ$6759,MATCH(E403,LatestMeasureDefSheet!$C$2:$C$6759,0),)</f>
        <v>2</v>
      </c>
      <c r="N403" s="12" t="str" cm="1">
        <f t="array" ref="N403">IF(INDEX(LatestMeasureDefSheet!$Q$2:$Q$6759,MATCH(E403,LatestMeasureDefSheet!$C$2:$C$6759,0),)="",INDEX(LatestMeasureDefSheet!$G$2:$G$6759,MATCH(E403,LatestMeasureDefSheet!$C$2:$C$6759,0),),INDEX(LatestMeasureDefSheet!$Q$2:$Q$6759,MATCH(E403,LatestMeasureDefSheet!$C$2:$C$6759,0),))</f>
        <v>kBTUh</v>
      </c>
      <c r="O403" s="11" cm="1">
        <f t="array" ref="O403">INDEX(LatestMeasureDefSheet!$R$2:$R$6759,MATCH(E403,LatestMeasureDefSheet!$C$2:$C$6759,0),)</f>
        <v>1E-3</v>
      </c>
      <c r="P403" s="11" cm="1">
        <f t="array" ref="P403">INDEX(LatestMeasureDefSheet!$S$2:$S$6759,MATCH(E403,LatestMeasureDefSheet!$C$2:$C$6759,0),)</f>
        <v>1</v>
      </c>
      <c r="Q403" s="11" cm="1">
        <f t="array" ref="Q403">INDEX(LatestMeasureDefSheet!$T$2:$T$6759,MATCH(E403,LatestMeasureDefSheet!$C$2:$C$6759,0),)</f>
        <v>0</v>
      </c>
      <c r="R403" s="11" cm="1">
        <f t="array" ref="R403">INDEX(LatestMeasureDefSheet!$U$2:$U$6759,MATCH(E403,LatestMeasureDefSheet!$C$2:$C$6759,0),)</f>
        <v>0</v>
      </c>
      <c r="S403" s="11" cm="1">
        <f t="array" ref="S403">INDEX(LatestMeasureDefSheet!$V$2:$V$6759,MATCH(E403,LatestMeasureDefSheet!$C$2:$C$6759,0),)</f>
        <v>2.6700000000000002E-2</v>
      </c>
      <c r="T403" s="11" t="str">
        <f t="shared" si="36"/>
        <v>Performance Measure</v>
      </c>
      <c r="U403" s="41"/>
      <c r="V403" s="41"/>
      <c r="W403" s="41"/>
      <c r="X403" s="38" t="str">
        <f t="shared" ref="X403:X466" si="37">IF($U403=0,"",IF($T403="",J403*$U403,Q403*$U403*$V403))</f>
        <v/>
      </c>
      <c r="Y403" s="38" t="str">
        <f t="shared" ref="Y403:Y466" si="38">IF($U403=0,"",IF($T403="",K403*$U403,R403*$U403*$V403))</f>
        <v/>
      </c>
      <c r="Z403" s="38" t="str">
        <f t="shared" ref="Z403:Z466" si="39">IF($U403=0,"",IF($T403="",L403*$U403,S403*$U403*$V403))</f>
        <v/>
      </c>
      <c r="AA403" s="13">
        <f t="shared" ref="AA403:AA466" si="40">H403*$U403</f>
        <v>0</v>
      </c>
      <c r="AB403" s="11"/>
    </row>
    <row r="404" spans="2:28" ht="15.75" x14ac:dyDescent="0.2">
      <c r="B404" s="7" t="s">
        <v>3</v>
      </c>
      <c r="C404" s="5" t="s">
        <v>1238</v>
      </c>
      <c r="D404" s="5" t="s">
        <v>1239</v>
      </c>
      <c r="E404" s="5" t="s">
        <v>1249</v>
      </c>
      <c r="F404" s="16" t="s">
        <v>1250</v>
      </c>
      <c r="G404" s="5" t="s">
        <v>1251</v>
      </c>
      <c r="H404" s="9" cm="1">
        <f t="array" ref="H404">INDEX(LatestMeasureDefSheet!$AH$2:$AH$6759,MATCH(E404,LatestMeasureDefSheet!$C$2:$C$6759,0),)</f>
        <v>350</v>
      </c>
      <c r="I404" s="10" t="str" cm="1">
        <f t="array" ref="I404">INDEX(LatestMeasureDefSheet!$G$2:$G$6759,MATCH(E404,LatestMeasureDefSheet!$C$2:$C$6759,0),)</f>
        <v>Units</v>
      </c>
      <c r="J404" s="11" cm="1">
        <f t="array" ref="J404">INDEX(LatestMeasureDefSheet!$H$2:$H$6759,MATCH(E404,LatestMeasureDefSheet!$C$2:$C$6759,0),)</f>
        <v>0</v>
      </c>
      <c r="K404" s="11" cm="1">
        <f t="array" ref="K404">INDEX(LatestMeasureDefSheet!$I$2:$I$6759,MATCH(E404,LatestMeasureDefSheet!$C$2:$C$6759,0),)</f>
        <v>0</v>
      </c>
      <c r="L404" s="11" cm="1">
        <f t="array" ref="L404">INDEX(LatestMeasureDefSheet!$L$2:$L$6759,MATCH(E404,LatestMeasureDefSheet!$C$2:$C$6759,0),)</f>
        <v>0</v>
      </c>
      <c r="M404" s="11" cm="1">
        <f t="array" ref="M404">INDEX(LatestMeasureDefSheet!$AJ$2:$AJ$6759,MATCH(E404,LatestMeasureDefSheet!$C$2:$C$6759,0),)</f>
        <v>2</v>
      </c>
      <c r="N404" s="12" t="str" cm="1">
        <f t="array" ref="N404">IF(INDEX(LatestMeasureDefSheet!$Q$2:$Q$6759,MATCH(E404,LatestMeasureDefSheet!$C$2:$C$6759,0),)="",INDEX(LatestMeasureDefSheet!$G$2:$G$6759,MATCH(E404,LatestMeasureDefSheet!$C$2:$C$6759,0),),INDEX(LatestMeasureDefSheet!$Q$2:$Q$6759,MATCH(E404,LatestMeasureDefSheet!$C$2:$C$6759,0),))</f>
        <v>kBTUh</v>
      </c>
      <c r="O404" s="11" cm="1">
        <f t="array" ref="O404">INDEX(LatestMeasureDefSheet!$R$2:$R$6759,MATCH(E404,LatestMeasureDefSheet!$C$2:$C$6759,0),)</f>
        <v>0</v>
      </c>
      <c r="P404" s="11" cm="1">
        <f t="array" ref="P404">INDEX(LatestMeasureDefSheet!$S$2:$S$6759,MATCH(E404,LatestMeasureDefSheet!$C$2:$C$6759,0),)</f>
        <v>1</v>
      </c>
      <c r="Q404" s="11" cm="1">
        <f t="array" ref="Q404">INDEX(LatestMeasureDefSheet!$T$2:$T$6759,MATCH(E404,LatestMeasureDefSheet!$C$2:$C$6759,0),)</f>
        <v>0</v>
      </c>
      <c r="R404" s="11" cm="1">
        <f t="array" ref="R404">INDEX(LatestMeasureDefSheet!$U$2:$U$6759,MATCH(E404,LatestMeasureDefSheet!$C$2:$C$6759,0),)</f>
        <v>0</v>
      </c>
      <c r="S404" s="11" cm="1">
        <f t="array" ref="S404">INDEX(LatestMeasureDefSheet!$V$2:$V$6759,MATCH(E404,LatestMeasureDefSheet!$C$2:$C$6759,0),)</f>
        <v>8.6699999999999999E-2</v>
      </c>
      <c r="T404" s="11" t="str">
        <f t="shared" si="36"/>
        <v>Performance Measure</v>
      </c>
      <c r="U404" s="41"/>
      <c r="V404" s="41"/>
      <c r="W404" s="41"/>
      <c r="X404" s="38" t="str">
        <f t="shared" si="37"/>
        <v/>
      </c>
      <c r="Y404" s="38" t="str">
        <f t="shared" si="38"/>
        <v/>
      </c>
      <c r="Z404" s="38" t="str">
        <f t="shared" si="39"/>
        <v/>
      </c>
      <c r="AA404" s="13">
        <f t="shared" si="40"/>
        <v>0</v>
      </c>
      <c r="AB404" s="11"/>
    </row>
    <row r="405" spans="2:28" ht="15.75" x14ac:dyDescent="0.2">
      <c r="B405" s="7" t="s">
        <v>3</v>
      </c>
      <c r="C405" s="5" t="s">
        <v>1238</v>
      </c>
      <c r="D405" s="5" t="s">
        <v>1239</v>
      </c>
      <c r="E405" s="5" t="s">
        <v>1252</v>
      </c>
      <c r="F405" s="16" t="s">
        <v>1253</v>
      </c>
      <c r="G405" s="5" t="s">
        <v>1254</v>
      </c>
      <c r="H405" s="9" cm="1">
        <f t="array" ref="H405">INDEX(LatestMeasureDefSheet!$AH$2:$AH$6759,MATCH(E405,LatestMeasureDefSheet!$C$2:$C$6759,0),)</f>
        <v>1250</v>
      </c>
      <c r="I405" s="10" t="str" cm="1">
        <f t="array" ref="I405">INDEX(LatestMeasureDefSheet!$G$2:$G$6759,MATCH(E405,LatestMeasureDefSheet!$C$2:$C$6759,0),)</f>
        <v>Units</v>
      </c>
      <c r="J405" s="11" cm="1">
        <f t="array" ref="J405">INDEX(LatestMeasureDefSheet!$H$2:$H$6759,MATCH(E405,LatestMeasureDefSheet!$C$2:$C$6759,0),)</f>
        <v>0</v>
      </c>
      <c r="K405" s="11" cm="1">
        <f t="array" ref="K405">INDEX(LatestMeasureDefSheet!$I$2:$I$6759,MATCH(E405,LatestMeasureDefSheet!$C$2:$C$6759,0),)</f>
        <v>0</v>
      </c>
      <c r="L405" s="11" cm="1">
        <f t="array" ref="L405">INDEX(LatestMeasureDefSheet!$L$2:$L$6759,MATCH(E405,LatestMeasureDefSheet!$C$2:$C$6759,0),)</f>
        <v>0</v>
      </c>
      <c r="M405" s="11" cm="1">
        <f t="array" ref="M405">INDEX(LatestMeasureDefSheet!$AJ$2:$AJ$6759,MATCH(E405,LatestMeasureDefSheet!$C$2:$C$6759,0),)</f>
        <v>2</v>
      </c>
      <c r="N405" s="12" t="str" cm="1">
        <f t="array" ref="N405">IF(INDEX(LatestMeasureDefSheet!$Q$2:$Q$6759,MATCH(E405,LatestMeasureDefSheet!$C$2:$C$6759,0),)="",INDEX(LatestMeasureDefSheet!$G$2:$G$6759,MATCH(E405,LatestMeasureDefSheet!$C$2:$C$6759,0),),INDEX(LatestMeasureDefSheet!$Q$2:$Q$6759,MATCH(E405,LatestMeasureDefSheet!$C$2:$C$6759,0),))</f>
        <v>kBTUh</v>
      </c>
      <c r="O405" s="11" cm="1">
        <f t="array" ref="O405">INDEX(LatestMeasureDefSheet!$R$2:$R$6759,MATCH(E405,LatestMeasureDefSheet!$C$2:$C$6759,0),)</f>
        <v>0</v>
      </c>
      <c r="P405" s="11" cm="1">
        <f t="array" ref="P405">INDEX(LatestMeasureDefSheet!$S$2:$S$6759,MATCH(E405,LatestMeasureDefSheet!$C$2:$C$6759,0),)</f>
        <v>1</v>
      </c>
      <c r="Q405" s="11" cm="1">
        <f t="array" ref="Q405">INDEX(LatestMeasureDefSheet!$T$2:$T$6759,MATCH(E405,LatestMeasureDefSheet!$C$2:$C$6759,0),)</f>
        <v>0</v>
      </c>
      <c r="R405" s="11" cm="1">
        <f t="array" ref="R405">INDEX(LatestMeasureDefSheet!$U$2:$U$6759,MATCH(E405,LatestMeasureDefSheet!$C$2:$C$6759,0),)</f>
        <v>0</v>
      </c>
      <c r="S405" s="11" cm="1">
        <f t="array" ref="S405">INDEX(LatestMeasureDefSheet!$V$2:$V$6759,MATCH(E405,LatestMeasureDefSheet!$C$2:$C$6759,0),)</f>
        <v>8.6699999999999999E-2</v>
      </c>
      <c r="T405" s="11" t="str">
        <f t="shared" si="36"/>
        <v>Performance Measure</v>
      </c>
      <c r="U405" s="41"/>
      <c r="V405" s="41"/>
      <c r="W405" s="41"/>
      <c r="X405" s="38" t="str">
        <f t="shared" si="37"/>
        <v/>
      </c>
      <c r="Y405" s="38" t="str">
        <f t="shared" si="38"/>
        <v/>
      </c>
      <c r="Z405" s="38" t="str">
        <f t="shared" si="39"/>
        <v/>
      </c>
      <c r="AA405" s="13">
        <f t="shared" si="40"/>
        <v>0</v>
      </c>
      <c r="AB405" s="11"/>
    </row>
    <row r="406" spans="2:28" ht="15.75" x14ac:dyDescent="0.2">
      <c r="B406" s="7" t="s">
        <v>3</v>
      </c>
      <c r="C406" s="5" t="s">
        <v>1238</v>
      </c>
      <c r="D406" s="5" t="s">
        <v>1239</v>
      </c>
      <c r="E406" s="5" t="s">
        <v>1255</v>
      </c>
      <c r="F406" s="16" t="s">
        <v>1256</v>
      </c>
      <c r="G406" s="5" t="s">
        <v>1257</v>
      </c>
      <c r="H406" s="9" cm="1">
        <f t="array" ref="H406">INDEX(LatestMeasureDefSheet!$AH$2:$AH$6759,MATCH(E406,LatestMeasureDefSheet!$C$2:$C$6759,0),)</f>
        <v>2000</v>
      </c>
      <c r="I406" s="10" t="str" cm="1">
        <f t="array" ref="I406">INDEX(LatestMeasureDefSheet!$G$2:$G$6759,MATCH(E406,LatestMeasureDefSheet!$C$2:$C$6759,0),)</f>
        <v>Units</v>
      </c>
      <c r="J406" s="11" cm="1">
        <f t="array" ref="J406">INDEX(LatestMeasureDefSheet!$H$2:$H$6759,MATCH(E406,LatestMeasureDefSheet!$C$2:$C$6759,0),)</f>
        <v>0</v>
      </c>
      <c r="K406" s="11" cm="1">
        <f t="array" ref="K406">INDEX(LatestMeasureDefSheet!$I$2:$I$6759,MATCH(E406,LatestMeasureDefSheet!$C$2:$C$6759,0),)</f>
        <v>0</v>
      </c>
      <c r="L406" s="11" cm="1">
        <f t="array" ref="L406">INDEX(LatestMeasureDefSheet!$L$2:$L$6759,MATCH(E406,LatestMeasureDefSheet!$C$2:$C$6759,0),)</f>
        <v>0</v>
      </c>
      <c r="M406" s="11" cm="1">
        <f t="array" ref="M406">INDEX(LatestMeasureDefSheet!$AJ$2:$AJ$6759,MATCH(E406,LatestMeasureDefSheet!$C$2:$C$6759,0),)</f>
        <v>2</v>
      </c>
      <c r="N406" s="12" t="str" cm="1">
        <f t="array" ref="N406">IF(INDEX(LatestMeasureDefSheet!$Q$2:$Q$6759,MATCH(E406,LatestMeasureDefSheet!$C$2:$C$6759,0),)="",INDEX(LatestMeasureDefSheet!$G$2:$G$6759,MATCH(E406,LatestMeasureDefSheet!$C$2:$C$6759,0),),INDEX(LatestMeasureDefSheet!$Q$2:$Q$6759,MATCH(E406,LatestMeasureDefSheet!$C$2:$C$6759,0),))</f>
        <v>kBTUh</v>
      </c>
      <c r="O406" s="11" cm="1">
        <f t="array" ref="O406">INDEX(LatestMeasureDefSheet!$R$2:$R$6759,MATCH(E406,LatestMeasureDefSheet!$C$2:$C$6759,0),)</f>
        <v>0</v>
      </c>
      <c r="P406" s="11" cm="1">
        <f t="array" ref="P406">INDEX(LatestMeasureDefSheet!$S$2:$S$6759,MATCH(E406,LatestMeasureDefSheet!$C$2:$C$6759,0),)</f>
        <v>1</v>
      </c>
      <c r="Q406" s="11" cm="1">
        <f t="array" ref="Q406">INDEX(LatestMeasureDefSheet!$T$2:$T$6759,MATCH(E406,LatestMeasureDefSheet!$C$2:$C$6759,0),)</f>
        <v>0</v>
      </c>
      <c r="R406" s="11" cm="1">
        <f t="array" ref="R406">INDEX(LatestMeasureDefSheet!$U$2:$U$6759,MATCH(E406,LatestMeasureDefSheet!$C$2:$C$6759,0),)</f>
        <v>0</v>
      </c>
      <c r="S406" s="11" cm="1">
        <f t="array" ref="S406">INDEX(LatestMeasureDefSheet!$V$2:$V$6759,MATCH(E406,LatestMeasureDefSheet!$C$2:$C$6759,0),)</f>
        <v>8.6699999999999999E-2</v>
      </c>
      <c r="T406" s="11" t="str">
        <f t="shared" si="36"/>
        <v>Performance Measure</v>
      </c>
      <c r="U406" s="41"/>
      <c r="V406" s="41"/>
      <c r="W406" s="41"/>
      <c r="X406" s="38" t="str">
        <f t="shared" si="37"/>
        <v/>
      </c>
      <c r="Y406" s="38" t="str">
        <f t="shared" si="38"/>
        <v/>
      </c>
      <c r="Z406" s="38" t="str">
        <f t="shared" si="39"/>
        <v/>
      </c>
      <c r="AA406" s="13">
        <f t="shared" si="40"/>
        <v>0</v>
      </c>
      <c r="AB406" s="11"/>
    </row>
    <row r="407" spans="2:28" ht="15.75" x14ac:dyDescent="0.2">
      <c r="B407" s="7" t="s">
        <v>3</v>
      </c>
      <c r="C407" s="5" t="s">
        <v>1238</v>
      </c>
      <c r="D407" s="5" t="s">
        <v>1239</v>
      </c>
      <c r="E407" s="5" t="s">
        <v>1258</v>
      </c>
      <c r="F407" s="16" t="s">
        <v>1259</v>
      </c>
      <c r="G407" s="5" t="s">
        <v>1260</v>
      </c>
      <c r="H407" s="9" cm="1">
        <f t="array" ref="H407">INDEX(LatestMeasureDefSheet!$AH$2:$AH$6759,MATCH(E407,LatestMeasureDefSheet!$C$2:$C$6759,0),)</f>
        <v>150</v>
      </c>
      <c r="I407" s="10" t="str" cm="1">
        <f t="array" ref="I407">INDEX(LatestMeasureDefSheet!$G$2:$G$6759,MATCH(E407,LatestMeasureDefSheet!$C$2:$C$6759,0),)</f>
        <v>Units</v>
      </c>
      <c r="J407" s="11" cm="1">
        <f t="array" ref="J407">INDEX(LatestMeasureDefSheet!$H$2:$H$6759,MATCH(E407,LatestMeasureDefSheet!$C$2:$C$6759,0),)</f>
        <v>0</v>
      </c>
      <c r="K407" s="11" cm="1">
        <f t="array" ref="K407">INDEX(LatestMeasureDefSheet!$I$2:$I$6759,MATCH(E407,LatestMeasureDefSheet!$C$2:$C$6759,0),)</f>
        <v>0</v>
      </c>
      <c r="L407" s="11" cm="1">
        <f t="array" ref="L407">INDEX(LatestMeasureDefSheet!$L$2:$L$6759,MATCH(E407,LatestMeasureDefSheet!$C$2:$C$6759,0),)</f>
        <v>4.3900000000000002E-2</v>
      </c>
      <c r="M407" s="11" cm="1">
        <f t="array" ref="M407">INDEX(LatestMeasureDefSheet!$AJ$2:$AJ$6759,MATCH(E407,LatestMeasureDefSheet!$C$2:$C$6759,0),)</f>
        <v>2</v>
      </c>
      <c r="N407" s="12" t="str" cm="1">
        <f t="array" ref="N407">IF(INDEX(LatestMeasureDefSheet!$Q$2:$Q$6759,MATCH(E407,LatestMeasureDefSheet!$C$2:$C$6759,0),)="",INDEX(LatestMeasureDefSheet!$G$2:$G$6759,MATCH(E407,LatestMeasureDefSheet!$C$2:$C$6759,0),),INDEX(LatestMeasureDefSheet!$Q$2:$Q$6759,MATCH(E407,LatestMeasureDefSheet!$C$2:$C$6759,0),))</f>
        <v>kBTUh</v>
      </c>
      <c r="O407" s="11" cm="1">
        <f t="array" ref="O407">INDEX(LatestMeasureDefSheet!$R$2:$R$6759,MATCH(E407,LatestMeasureDefSheet!$C$2:$C$6759,0),)</f>
        <v>0</v>
      </c>
      <c r="P407" s="11" cm="1">
        <f t="array" ref="P407">INDEX(LatestMeasureDefSheet!$S$2:$S$6759,MATCH(E407,LatestMeasureDefSheet!$C$2:$C$6759,0),)</f>
        <v>1</v>
      </c>
      <c r="Q407" s="11" cm="1">
        <f t="array" ref="Q407">INDEX(LatestMeasureDefSheet!$T$2:$T$6759,MATCH(E407,LatestMeasureDefSheet!$C$2:$C$6759,0),)</f>
        <v>0</v>
      </c>
      <c r="R407" s="11" cm="1">
        <f t="array" ref="R407">INDEX(LatestMeasureDefSheet!$U$2:$U$6759,MATCH(E407,LatestMeasureDefSheet!$C$2:$C$6759,0),)</f>
        <v>0</v>
      </c>
      <c r="S407" s="11" cm="1">
        <f t="array" ref="S407">INDEX(LatestMeasureDefSheet!$V$2:$V$6759,MATCH(E407,LatestMeasureDefSheet!$C$2:$C$6759,0),)</f>
        <v>4.3900000000000002E-2</v>
      </c>
      <c r="T407" s="11" t="str">
        <f t="shared" si="36"/>
        <v>Performance Measure</v>
      </c>
      <c r="U407" s="41"/>
      <c r="V407" s="41"/>
      <c r="W407" s="41"/>
      <c r="X407" s="38" t="str">
        <f t="shared" si="37"/>
        <v/>
      </c>
      <c r="Y407" s="38" t="str">
        <f t="shared" si="38"/>
        <v/>
      </c>
      <c r="Z407" s="38" t="str">
        <f t="shared" si="39"/>
        <v/>
      </c>
      <c r="AA407" s="13">
        <f t="shared" si="40"/>
        <v>0</v>
      </c>
      <c r="AB407" s="11"/>
    </row>
    <row r="408" spans="2:28" ht="15.75" x14ac:dyDescent="0.2">
      <c r="B408" s="7" t="s">
        <v>3</v>
      </c>
      <c r="C408" s="5" t="s">
        <v>1238</v>
      </c>
      <c r="D408" s="5" t="s">
        <v>1239</v>
      </c>
      <c r="E408" s="5" t="s">
        <v>1261</v>
      </c>
      <c r="F408" s="16" t="s">
        <v>1262</v>
      </c>
      <c r="G408" s="5" t="s">
        <v>1263</v>
      </c>
      <c r="H408" s="9" cm="1">
        <f t="array" ref="H408">INDEX(LatestMeasureDefSheet!$AH$2:$AH$6759,MATCH(E408,LatestMeasureDefSheet!$C$2:$C$6759,0),)</f>
        <v>350</v>
      </c>
      <c r="I408" s="10" t="str" cm="1">
        <f t="array" ref="I408">INDEX(LatestMeasureDefSheet!$G$2:$G$6759,MATCH(E408,LatestMeasureDefSheet!$C$2:$C$6759,0),)</f>
        <v>Units</v>
      </c>
      <c r="J408" s="11" cm="1">
        <f t="array" ref="J408">INDEX(LatestMeasureDefSheet!$H$2:$H$6759,MATCH(E408,LatestMeasureDefSheet!$C$2:$C$6759,0),)</f>
        <v>0</v>
      </c>
      <c r="K408" s="11" cm="1">
        <f t="array" ref="K408">INDEX(LatestMeasureDefSheet!$I$2:$I$6759,MATCH(E408,LatestMeasureDefSheet!$C$2:$C$6759,0),)</f>
        <v>0</v>
      </c>
      <c r="L408" s="11" cm="1">
        <f t="array" ref="L408">INDEX(LatestMeasureDefSheet!$L$2:$L$6759,MATCH(E408,LatestMeasureDefSheet!$C$2:$C$6759,0),)</f>
        <v>4.3900000000000002E-2</v>
      </c>
      <c r="M408" s="11" cm="1">
        <f t="array" ref="M408">INDEX(LatestMeasureDefSheet!$AJ$2:$AJ$6759,MATCH(E408,LatestMeasureDefSheet!$C$2:$C$6759,0),)</f>
        <v>2</v>
      </c>
      <c r="N408" s="12" t="str" cm="1">
        <f t="array" ref="N408">IF(INDEX(LatestMeasureDefSheet!$Q$2:$Q$6759,MATCH(E408,LatestMeasureDefSheet!$C$2:$C$6759,0),)="",INDEX(LatestMeasureDefSheet!$G$2:$G$6759,MATCH(E408,LatestMeasureDefSheet!$C$2:$C$6759,0),),INDEX(LatestMeasureDefSheet!$Q$2:$Q$6759,MATCH(E408,LatestMeasureDefSheet!$C$2:$C$6759,0),))</f>
        <v>kBTUh</v>
      </c>
      <c r="O408" s="11" cm="1">
        <f t="array" ref="O408">INDEX(LatestMeasureDefSheet!$R$2:$R$6759,MATCH(E408,LatestMeasureDefSheet!$C$2:$C$6759,0),)</f>
        <v>0</v>
      </c>
      <c r="P408" s="11" cm="1">
        <f t="array" ref="P408">INDEX(LatestMeasureDefSheet!$S$2:$S$6759,MATCH(E408,LatestMeasureDefSheet!$C$2:$C$6759,0),)</f>
        <v>1</v>
      </c>
      <c r="Q408" s="11" cm="1">
        <f t="array" ref="Q408">INDEX(LatestMeasureDefSheet!$T$2:$T$6759,MATCH(E408,LatestMeasureDefSheet!$C$2:$C$6759,0),)</f>
        <v>0</v>
      </c>
      <c r="R408" s="11" cm="1">
        <f t="array" ref="R408">INDEX(LatestMeasureDefSheet!$U$2:$U$6759,MATCH(E408,LatestMeasureDefSheet!$C$2:$C$6759,0),)</f>
        <v>0</v>
      </c>
      <c r="S408" s="11" cm="1">
        <f t="array" ref="S408">INDEX(LatestMeasureDefSheet!$V$2:$V$6759,MATCH(E408,LatestMeasureDefSheet!$C$2:$C$6759,0),)</f>
        <v>4.3900000000000002E-2</v>
      </c>
      <c r="T408" s="11" t="str">
        <f t="shared" si="36"/>
        <v>Performance Measure</v>
      </c>
      <c r="U408" s="41"/>
      <c r="V408" s="41"/>
      <c r="W408" s="41"/>
      <c r="X408" s="38" t="str">
        <f t="shared" si="37"/>
        <v/>
      </c>
      <c r="Y408" s="38" t="str">
        <f t="shared" si="38"/>
        <v/>
      </c>
      <c r="Z408" s="38" t="str">
        <f t="shared" si="39"/>
        <v/>
      </c>
      <c r="AA408" s="13">
        <f t="shared" si="40"/>
        <v>0</v>
      </c>
      <c r="AB408" s="11"/>
    </row>
    <row r="409" spans="2:28" ht="15.75" x14ac:dyDescent="0.2">
      <c r="B409" s="7" t="s">
        <v>3</v>
      </c>
      <c r="C409" s="5" t="s">
        <v>1238</v>
      </c>
      <c r="D409" s="5" t="s">
        <v>1239</v>
      </c>
      <c r="E409" s="5" t="s">
        <v>1264</v>
      </c>
      <c r="F409" s="16" t="s">
        <v>1265</v>
      </c>
      <c r="G409" s="5" t="s">
        <v>1266</v>
      </c>
      <c r="H409" s="9" cm="1">
        <f t="array" ref="H409">INDEX(LatestMeasureDefSheet!$AH$2:$AH$6759,MATCH(E409,LatestMeasureDefSheet!$C$2:$C$6759,0),)</f>
        <v>500</v>
      </c>
      <c r="I409" s="10" t="str" cm="1">
        <f t="array" ref="I409">INDEX(LatestMeasureDefSheet!$G$2:$G$6759,MATCH(E409,LatestMeasureDefSheet!$C$2:$C$6759,0),)</f>
        <v>Units</v>
      </c>
      <c r="J409" s="11" cm="1">
        <f t="array" ref="J409">INDEX(LatestMeasureDefSheet!$H$2:$H$6759,MATCH(E409,LatestMeasureDefSheet!$C$2:$C$6759,0),)</f>
        <v>0</v>
      </c>
      <c r="K409" s="11" cm="1">
        <f t="array" ref="K409">INDEX(LatestMeasureDefSheet!$I$2:$I$6759,MATCH(E409,LatestMeasureDefSheet!$C$2:$C$6759,0),)</f>
        <v>0</v>
      </c>
      <c r="L409" s="11" cm="1">
        <f t="array" ref="L409">INDEX(LatestMeasureDefSheet!$L$2:$L$6759,MATCH(E409,LatestMeasureDefSheet!$C$2:$C$6759,0),)</f>
        <v>4.3900000000000002E-2</v>
      </c>
      <c r="M409" s="11" cm="1">
        <f t="array" ref="M409">INDEX(LatestMeasureDefSheet!$AJ$2:$AJ$6759,MATCH(E409,LatestMeasureDefSheet!$C$2:$C$6759,0),)</f>
        <v>2</v>
      </c>
      <c r="N409" s="12" t="str" cm="1">
        <f t="array" ref="N409">IF(INDEX(LatestMeasureDefSheet!$Q$2:$Q$6759,MATCH(E409,LatestMeasureDefSheet!$C$2:$C$6759,0),)="",INDEX(LatestMeasureDefSheet!$G$2:$G$6759,MATCH(E409,LatestMeasureDefSheet!$C$2:$C$6759,0),),INDEX(LatestMeasureDefSheet!$Q$2:$Q$6759,MATCH(E409,LatestMeasureDefSheet!$C$2:$C$6759,0),))</f>
        <v>kBTUh</v>
      </c>
      <c r="O409" s="11" cm="1">
        <f t="array" ref="O409">INDEX(LatestMeasureDefSheet!$R$2:$R$6759,MATCH(E409,LatestMeasureDefSheet!$C$2:$C$6759,0),)</f>
        <v>0</v>
      </c>
      <c r="P409" s="11" cm="1">
        <f t="array" ref="P409">INDEX(LatestMeasureDefSheet!$S$2:$S$6759,MATCH(E409,LatestMeasureDefSheet!$C$2:$C$6759,0),)</f>
        <v>1</v>
      </c>
      <c r="Q409" s="11" cm="1">
        <f t="array" ref="Q409">INDEX(LatestMeasureDefSheet!$T$2:$T$6759,MATCH(E409,LatestMeasureDefSheet!$C$2:$C$6759,0),)</f>
        <v>0</v>
      </c>
      <c r="R409" s="11" cm="1">
        <f t="array" ref="R409">INDEX(LatestMeasureDefSheet!$U$2:$U$6759,MATCH(E409,LatestMeasureDefSheet!$C$2:$C$6759,0),)</f>
        <v>0</v>
      </c>
      <c r="S409" s="11" cm="1">
        <f t="array" ref="S409">INDEX(LatestMeasureDefSheet!$V$2:$V$6759,MATCH(E409,LatestMeasureDefSheet!$C$2:$C$6759,0),)</f>
        <v>4.3900000000000002E-2</v>
      </c>
      <c r="T409" s="11" t="str">
        <f t="shared" si="36"/>
        <v>Performance Measure</v>
      </c>
      <c r="U409" s="41"/>
      <c r="V409" s="41"/>
      <c r="W409" s="41"/>
      <c r="X409" s="38" t="str">
        <f t="shared" si="37"/>
        <v/>
      </c>
      <c r="Y409" s="38" t="str">
        <f t="shared" si="38"/>
        <v/>
      </c>
      <c r="Z409" s="38" t="str">
        <f t="shared" si="39"/>
        <v/>
      </c>
      <c r="AA409" s="13">
        <f t="shared" si="40"/>
        <v>0</v>
      </c>
      <c r="AB409" s="11"/>
    </row>
    <row r="410" spans="2:28" ht="15.75" x14ac:dyDescent="0.2">
      <c r="B410" s="7" t="s">
        <v>3</v>
      </c>
      <c r="C410" s="5" t="s">
        <v>1238</v>
      </c>
      <c r="D410" s="5" t="s">
        <v>1239</v>
      </c>
      <c r="E410" s="5" t="s">
        <v>1267</v>
      </c>
      <c r="F410" s="16" t="s">
        <v>1268</v>
      </c>
      <c r="G410" s="5" t="s">
        <v>1269</v>
      </c>
      <c r="H410" s="9" cm="1">
        <f t="array" ref="H410">INDEX(LatestMeasureDefSheet!$AH$2:$AH$6759,MATCH(E410,LatestMeasureDefSheet!$C$2:$C$6759,0),)</f>
        <v>100</v>
      </c>
      <c r="I410" s="10" t="str" cm="1">
        <f t="array" ref="I410">INDEX(LatestMeasureDefSheet!$G$2:$G$6759,MATCH(E410,LatestMeasureDefSheet!$C$2:$C$6759,0),)</f>
        <v>Units</v>
      </c>
      <c r="J410" s="11" cm="1">
        <f t="array" ref="J410">INDEX(LatestMeasureDefSheet!$H$2:$H$6759,MATCH(E410,LatestMeasureDefSheet!$C$2:$C$6759,0),)</f>
        <v>0</v>
      </c>
      <c r="K410" s="11" cm="1">
        <f t="array" ref="K410">INDEX(LatestMeasureDefSheet!$I$2:$I$6759,MATCH(E410,LatestMeasureDefSheet!$C$2:$C$6759,0),)</f>
        <v>0</v>
      </c>
      <c r="L410" s="11" cm="1">
        <f t="array" ref="L410">INDEX(LatestMeasureDefSheet!$L$2:$L$6759,MATCH(E410,LatestMeasureDefSheet!$C$2:$C$6759,0),)</f>
        <v>0.16020000000000001</v>
      </c>
      <c r="M410" s="11" cm="1">
        <f t="array" ref="M410">INDEX(LatestMeasureDefSheet!$AJ$2:$AJ$6759,MATCH(E410,LatestMeasureDefSheet!$C$2:$C$6759,0),)</f>
        <v>2</v>
      </c>
      <c r="N410" s="12" t="str" cm="1">
        <f t="array" ref="N410">IF(INDEX(LatestMeasureDefSheet!$Q$2:$Q$6759,MATCH(E410,LatestMeasureDefSheet!$C$2:$C$6759,0),)="",INDEX(LatestMeasureDefSheet!$G$2:$G$6759,MATCH(E410,LatestMeasureDefSheet!$C$2:$C$6759,0),),INDEX(LatestMeasureDefSheet!$Q$2:$Q$6759,MATCH(E410,LatestMeasureDefSheet!$C$2:$C$6759,0),))</f>
        <v>kBTUh</v>
      </c>
      <c r="O410" s="11" cm="1">
        <f t="array" ref="O410">INDEX(LatestMeasureDefSheet!$R$2:$R$6759,MATCH(E410,LatestMeasureDefSheet!$C$2:$C$6759,0),)</f>
        <v>0</v>
      </c>
      <c r="P410" s="11" cm="1">
        <f t="array" ref="P410">INDEX(LatestMeasureDefSheet!$S$2:$S$6759,MATCH(E410,LatestMeasureDefSheet!$C$2:$C$6759,0),)</f>
        <v>1</v>
      </c>
      <c r="Q410" s="11" cm="1">
        <f t="array" ref="Q410">INDEX(LatestMeasureDefSheet!$T$2:$T$6759,MATCH(E410,LatestMeasureDefSheet!$C$2:$C$6759,0),)</f>
        <v>0</v>
      </c>
      <c r="R410" s="11" cm="1">
        <f t="array" ref="R410">INDEX(LatestMeasureDefSheet!$U$2:$U$6759,MATCH(E410,LatestMeasureDefSheet!$C$2:$C$6759,0),)</f>
        <v>0</v>
      </c>
      <c r="S410" s="11" cm="1">
        <f t="array" ref="S410">INDEX(LatestMeasureDefSheet!$V$2:$V$6759,MATCH(E410,LatestMeasureDefSheet!$C$2:$C$6759,0),)</f>
        <v>0.16020000000000001</v>
      </c>
      <c r="T410" s="11" t="str">
        <f t="shared" si="36"/>
        <v>Performance Measure</v>
      </c>
      <c r="U410" s="41"/>
      <c r="V410" s="41"/>
      <c r="W410" s="41"/>
      <c r="X410" s="38" t="str">
        <f t="shared" si="37"/>
        <v/>
      </c>
      <c r="Y410" s="38" t="str">
        <f t="shared" si="38"/>
        <v/>
      </c>
      <c r="Z410" s="38" t="str">
        <f t="shared" si="39"/>
        <v/>
      </c>
      <c r="AA410" s="13">
        <f t="shared" si="40"/>
        <v>0</v>
      </c>
      <c r="AB410" s="11"/>
    </row>
    <row r="411" spans="2:28" ht="15.75" x14ac:dyDescent="0.2">
      <c r="B411" s="7" t="s">
        <v>3</v>
      </c>
      <c r="C411" s="5" t="s">
        <v>1238</v>
      </c>
      <c r="D411" s="5" t="s">
        <v>1239</v>
      </c>
      <c r="E411" s="5" t="s">
        <v>1270</v>
      </c>
      <c r="F411" s="16" t="s">
        <v>1271</v>
      </c>
      <c r="G411" s="5" t="s">
        <v>1272</v>
      </c>
      <c r="H411" s="9" cm="1">
        <f t="array" ref="H411">INDEX(LatestMeasureDefSheet!$AH$2:$AH$6759,MATCH(E411,LatestMeasureDefSheet!$C$2:$C$6759,0),)</f>
        <v>200</v>
      </c>
      <c r="I411" s="10" t="str" cm="1">
        <f t="array" ref="I411">INDEX(LatestMeasureDefSheet!$G$2:$G$6759,MATCH(E411,LatestMeasureDefSheet!$C$2:$C$6759,0),)</f>
        <v>Units</v>
      </c>
      <c r="J411" s="11" cm="1">
        <f t="array" ref="J411">INDEX(LatestMeasureDefSheet!$H$2:$H$6759,MATCH(E411,LatestMeasureDefSheet!$C$2:$C$6759,0),)</f>
        <v>0</v>
      </c>
      <c r="K411" s="11" cm="1">
        <f t="array" ref="K411">INDEX(LatestMeasureDefSheet!$I$2:$I$6759,MATCH(E411,LatestMeasureDefSheet!$C$2:$C$6759,0),)</f>
        <v>0</v>
      </c>
      <c r="L411" s="11" cm="1">
        <f t="array" ref="L411">INDEX(LatestMeasureDefSheet!$L$2:$L$6759,MATCH(E411,LatestMeasureDefSheet!$C$2:$C$6759,0),)</f>
        <v>0.16020000000000001</v>
      </c>
      <c r="M411" s="11" cm="1">
        <f t="array" ref="M411">INDEX(LatestMeasureDefSheet!$AJ$2:$AJ$6759,MATCH(E411,LatestMeasureDefSheet!$C$2:$C$6759,0),)</f>
        <v>2</v>
      </c>
      <c r="N411" s="12" t="str" cm="1">
        <f t="array" ref="N411">IF(INDEX(LatestMeasureDefSheet!$Q$2:$Q$6759,MATCH(E411,LatestMeasureDefSheet!$C$2:$C$6759,0),)="",INDEX(LatestMeasureDefSheet!$G$2:$G$6759,MATCH(E411,LatestMeasureDefSheet!$C$2:$C$6759,0),),INDEX(LatestMeasureDefSheet!$Q$2:$Q$6759,MATCH(E411,LatestMeasureDefSheet!$C$2:$C$6759,0),))</f>
        <v>kBTUh</v>
      </c>
      <c r="O411" s="11" cm="1">
        <f t="array" ref="O411">INDEX(LatestMeasureDefSheet!$R$2:$R$6759,MATCH(E411,LatestMeasureDefSheet!$C$2:$C$6759,0),)</f>
        <v>0</v>
      </c>
      <c r="P411" s="11" cm="1">
        <f t="array" ref="P411">INDEX(LatestMeasureDefSheet!$S$2:$S$6759,MATCH(E411,LatestMeasureDefSheet!$C$2:$C$6759,0),)</f>
        <v>1</v>
      </c>
      <c r="Q411" s="11" cm="1">
        <f t="array" ref="Q411">INDEX(LatestMeasureDefSheet!$T$2:$T$6759,MATCH(E411,LatestMeasureDefSheet!$C$2:$C$6759,0),)</f>
        <v>0</v>
      </c>
      <c r="R411" s="11" cm="1">
        <f t="array" ref="R411">INDEX(LatestMeasureDefSheet!$U$2:$U$6759,MATCH(E411,LatestMeasureDefSheet!$C$2:$C$6759,0),)</f>
        <v>0</v>
      </c>
      <c r="S411" s="11" cm="1">
        <f t="array" ref="S411">INDEX(LatestMeasureDefSheet!$V$2:$V$6759,MATCH(E411,LatestMeasureDefSheet!$C$2:$C$6759,0),)</f>
        <v>0.16020000000000001</v>
      </c>
      <c r="T411" s="11" t="str">
        <f t="shared" si="36"/>
        <v>Performance Measure</v>
      </c>
      <c r="U411" s="41"/>
      <c r="V411" s="41"/>
      <c r="W411" s="41"/>
      <c r="X411" s="38" t="str">
        <f t="shared" si="37"/>
        <v/>
      </c>
      <c r="Y411" s="38" t="str">
        <f t="shared" si="38"/>
        <v/>
      </c>
      <c r="Z411" s="38" t="str">
        <f t="shared" si="39"/>
        <v/>
      </c>
      <c r="AA411" s="13">
        <f t="shared" si="40"/>
        <v>0</v>
      </c>
      <c r="AB411" s="11"/>
    </row>
    <row r="412" spans="2:28" ht="15.75" x14ac:dyDescent="0.2">
      <c r="B412" s="7" t="s">
        <v>3</v>
      </c>
      <c r="C412" s="5" t="s">
        <v>1238</v>
      </c>
      <c r="D412" s="5" t="s">
        <v>1239</v>
      </c>
      <c r="E412" s="5" t="s">
        <v>1273</v>
      </c>
      <c r="F412" s="16" t="s">
        <v>1274</v>
      </c>
      <c r="G412" s="5" t="s">
        <v>1275</v>
      </c>
      <c r="H412" s="9" cm="1">
        <f t="array" ref="H412">INDEX(LatestMeasureDefSheet!$AH$2:$AH$6759,MATCH(E412,LatestMeasureDefSheet!$C$2:$C$6759,0),)</f>
        <v>250</v>
      </c>
      <c r="I412" s="10" t="str" cm="1">
        <f t="array" ref="I412">INDEX(LatestMeasureDefSheet!$G$2:$G$6759,MATCH(E412,LatestMeasureDefSheet!$C$2:$C$6759,0),)</f>
        <v>Units</v>
      </c>
      <c r="J412" s="11" cm="1">
        <f t="array" ref="J412">INDEX(LatestMeasureDefSheet!$H$2:$H$6759,MATCH(E412,LatestMeasureDefSheet!$C$2:$C$6759,0),)</f>
        <v>0</v>
      </c>
      <c r="K412" s="11" cm="1">
        <f t="array" ref="K412">INDEX(LatestMeasureDefSheet!$I$2:$I$6759,MATCH(E412,LatestMeasureDefSheet!$C$2:$C$6759,0),)</f>
        <v>0</v>
      </c>
      <c r="L412" s="11" cm="1">
        <f t="array" ref="L412">INDEX(LatestMeasureDefSheet!$L$2:$L$6759,MATCH(E412,LatestMeasureDefSheet!$C$2:$C$6759,0),)</f>
        <v>0.16020000000000001</v>
      </c>
      <c r="M412" s="11" cm="1">
        <f t="array" ref="M412">INDEX(LatestMeasureDefSheet!$AJ$2:$AJ$6759,MATCH(E412,LatestMeasureDefSheet!$C$2:$C$6759,0),)</f>
        <v>2</v>
      </c>
      <c r="N412" s="12" t="str" cm="1">
        <f t="array" ref="N412">IF(INDEX(LatestMeasureDefSheet!$Q$2:$Q$6759,MATCH(E412,LatestMeasureDefSheet!$C$2:$C$6759,0),)="",INDEX(LatestMeasureDefSheet!$G$2:$G$6759,MATCH(E412,LatestMeasureDefSheet!$C$2:$C$6759,0),),INDEX(LatestMeasureDefSheet!$Q$2:$Q$6759,MATCH(E412,LatestMeasureDefSheet!$C$2:$C$6759,0),))</f>
        <v>kBTUh</v>
      </c>
      <c r="O412" s="11" cm="1">
        <f t="array" ref="O412">INDEX(LatestMeasureDefSheet!$R$2:$R$6759,MATCH(E412,LatestMeasureDefSheet!$C$2:$C$6759,0),)</f>
        <v>0</v>
      </c>
      <c r="P412" s="11" cm="1">
        <f t="array" ref="P412">INDEX(LatestMeasureDefSheet!$S$2:$S$6759,MATCH(E412,LatestMeasureDefSheet!$C$2:$C$6759,0),)</f>
        <v>1</v>
      </c>
      <c r="Q412" s="11" cm="1">
        <f t="array" ref="Q412">INDEX(LatestMeasureDefSheet!$T$2:$T$6759,MATCH(E412,LatestMeasureDefSheet!$C$2:$C$6759,0),)</f>
        <v>0</v>
      </c>
      <c r="R412" s="11" cm="1">
        <f t="array" ref="R412">INDEX(LatestMeasureDefSheet!$U$2:$U$6759,MATCH(E412,LatestMeasureDefSheet!$C$2:$C$6759,0),)</f>
        <v>0</v>
      </c>
      <c r="S412" s="11" cm="1">
        <f t="array" ref="S412">INDEX(LatestMeasureDefSheet!$V$2:$V$6759,MATCH(E412,LatestMeasureDefSheet!$C$2:$C$6759,0),)</f>
        <v>0.16020000000000001</v>
      </c>
      <c r="T412" s="11" t="str">
        <f t="shared" si="36"/>
        <v>Performance Measure</v>
      </c>
      <c r="U412" s="41"/>
      <c r="V412" s="41"/>
      <c r="W412" s="41"/>
      <c r="X412" s="38" t="str">
        <f t="shared" si="37"/>
        <v/>
      </c>
      <c r="Y412" s="38" t="str">
        <f t="shared" si="38"/>
        <v/>
      </c>
      <c r="Z412" s="38" t="str">
        <f t="shared" si="39"/>
        <v/>
      </c>
      <c r="AA412" s="13">
        <f t="shared" si="40"/>
        <v>0</v>
      </c>
      <c r="AB412" s="11"/>
    </row>
    <row r="413" spans="2:28" ht="15.75" x14ac:dyDescent="0.2">
      <c r="B413" s="7" t="s">
        <v>3</v>
      </c>
      <c r="C413" s="5" t="s">
        <v>1238</v>
      </c>
      <c r="D413" s="5" t="s">
        <v>1239</v>
      </c>
      <c r="E413" s="5" t="s">
        <v>1276</v>
      </c>
      <c r="F413" s="16" t="s">
        <v>1277</v>
      </c>
      <c r="G413" s="5" t="s">
        <v>1278</v>
      </c>
      <c r="H413" s="9" cm="1">
        <f t="array" ref="H413">INDEX(LatestMeasureDefSheet!$AH$2:$AH$6759,MATCH(E413,LatestMeasureDefSheet!$C$2:$C$6759,0),)</f>
        <v>100</v>
      </c>
      <c r="I413" s="10" t="str" cm="1">
        <f t="array" ref="I413">INDEX(LatestMeasureDefSheet!$G$2:$G$6759,MATCH(E413,LatestMeasureDefSheet!$C$2:$C$6759,0),)</f>
        <v>Units</v>
      </c>
      <c r="J413" s="11" cm="1">
        <f t="array" ref="J413">INDEX(LatestMeasureDefSheet!$H$2:$H$6759,MATCH(E413,LatestMeasureDefSheet!$C$2:$C$6759,0),)</f>
        <v>0</v>
      </c>
      <c r="K413" s="11" cm="1">
        <f t="array" ref="K413">INDEX(LatestMeasureDefSheet!$I$2:$I$6759,MATCH(E413,LatestMeasureDefSheet!$C$2:$C$6759,0),)</f>
        <v>0</v>
      </c>
      <c r="L413" s="11" cm="1">
        <f t="array" ref="L413">INDEX(LatestMeasureDefSheet!$L$2:$L$6759,MATCH(E413,LatestMeasureDefSheet!$C$2:$C$6759,0),)</f>
        <v>0</v>
      </c>
      <c r="M413" s="11" cm="1">
        <f t="array" ref="M413">INDEX(LatestMeasureDefSheet!$AJ$2:$AJ$6759,MATCH(E413,LatestMeasureDefSheet!$C$2:$C$6759,0),)</f>
        <v>2</v>
      </c>
      <c r="N413" s="12" t="str" cm="1">
        <f t="array" ref="N413">IF(INDEX(LatestMeasureDefSheet!$Q$2:$Q$6759,MATCH(E413,LatestMeasureDefSheet!$C$2:$C$6759,0),)="",INDEX(LatestMeasureDefSheet!$G$2:$G$6759,MATCH(E413,LatestMeasureDefSheet!$C$2:$C$6759,0),),INDEX(LatestMeasureDefSheet!$Q$2:$Q$6759,MATCH(E413,LatestMeasureDefSheet!$C$2:$C$6759,0),))</f>
        <v>MBH</v>
      </c>
      <c r="O413" s="11" cm="1">
        <f t="array" ref="O413">INDEX(LatestMeasureDefSheet!$R$2:$R$6759,MATCH(E413,LatestMeasureDefSheet!$C$2:$C$6759,0),)</f>
        <v>0</v>
      </c>
      <c r="P413" s="11" cm="1">
        <f t="array" ref="P413">INDEX(LatestMeasureDefSheet!$S$2:$S$6759,MATCH(E413,LatestMeasureDefSheet!$C$2:$C$6759,0),)</f>
        <v>1</v>
      </c>
      <c r="Q413" s="11" cm="1">
        <f t="array" ref="Q413">INDEX(LatestMeasureDefSheet!$T$2:$T$6759,MATCH(E413,LatestMeasureDefSheet!$C$2:$C$6759,0),)</f>
        <v>0</v>
      </c>
      <c r="R413" s="11" cm="1">
        <f t="array" ref="R413">INDEX(LatestMeasureDefSheet!$U$2:$U$6759,MATCH(E413,LatestMeasureDefSheet!$C$2:$C$6759,0),)</f>
        <v>0</v>
      </c>
      <c r="S413" s="11" cm="1">
        <f t="array" ref="S413">INDEX(LatestMeasureDefSheet!$V$2:$V$6759,MATCH(E413,LatestMeasureDefSheet!$C$2:$C$6759,0),)</f>
        <v>5.5800000000000002E-2</v>
      </c>
      <c r="T413" s="11" t="str">
        <f t="shared" si="36"/>
        <v>Performance Measure</v>
      </c>
      <c r="U413" s="41"/>
      <c r="V413" s="41"/>
      <c r="W413" s="41"/>
      <c r="X413" s="38" t="str">
        <f t="shared" si="37"/>
        <v/>
      </c>
      <c r="Y413" s="38" t="str">
        <f t="shared" si="38"/>
        <v/>
      </c>
      <c r="Z413" s="38" t="str">
        <f t="shared" si="39"/>
        <v/>
      </c>
      <c r="AA413" s="13">
        <f t="shared" si="40"/>
        <v>0</v>
      </c>
      <c r="AB413" s="11"/>
    </row>
    <row r="414" spans="2:28" ht="15.75" x14ac:dyDescent="0.2">
      <c r="B414" s="7" t="s">
        <v>3</v>
      </c>
      <c r="C414" s="5" t="s">
        <v>1238</v>
      </c>
      <c r="D414" s="5" t="s">
        <v>1239</v>
      </c>
      <c r="E414" s="5" t="s">
        <v>1279</v>
      </c>
      <c r="F414" s="16" t="s">
        <v>1280</v>
      </c>
      <c r="G414" s="5" t="s">
        <v>1281</v>
      </c>
      <c r="H414" s="9" cm="1">
        <f t="array" ref="H414">INDEX(LatestMeasureDefSheet!$AH$2:$AH$6759,MATCH(E414,LatestMeasureDefSheet!$C$2:$C$6759,0),)</f>
        <v>250</v>
      </c>
      <c r="I414" s="10" t="str" cm="1">
        <f t="array" ref="I414">INDEX(LatestMeasureDefSheet!$G$2:$G$6759,MATCH(E414,LatestMeasureDefSheet!$C$2:$C$6759,0),)</f>
        <v>Units</v>
      </c>
      <c r="J414" s="11" cm="1">
        <f t="array" ref="J414">INDEX(LatestMeasureDefSheet!$H$2:$H$6759,MATCH(E414,LatestMeasureDefSheet!$C$2:$C$6759,0),)</f>
        <v>0</v>
      </c>
      <c r="K414" s="11" cm="1">
        <f t="array" ref="K414">INDEX(LatestMeasureDefSheet!$I$2:$I$6759,MATCH(E414,LatestMeasureDefSheet!$C$2:$C$6759,0),)</f>
        <v>0</v>
      </c>
      <c r="L414" s="11" cm="1">
        <f t="array" ref="L414">INDEX(LatestMeasureDefSheet!$L$2:$L$6759,MATCH(E414,LatestMeasureDefSheet!$C$2:$C$6759,0),)</f>
        <v>0</v>
      </c>
      <c r="M414" s="11" cm="1">
        <f t="array" ref="M414">INDEX(LatestMeasureDefSheet!$AJ$2:$AJ$6759,MATCH(E414,LatestMeasureDefSheet!$C$2:$C$6759,0),)</f>
        <v>2</v>
      </c>
      <c r="N414" s="12" t="str" cm="1">
        <f t="array" ref="N414">IF(INDEX(LatestMeasureDefSheet!$Q$2:$Q$6759,MATCH(E414,LatestMeasureDefSheet!$C$2:$C$6759,0),)="",INDEX(LatestMeasureDefSheet!$G$2:$G$6759,MATCH(E414,LatestMeasureDefSheet!$C$2:$C$6759,0),),INDEX(LatestMeasureDefSheet!$Q$2:$Q$6759,MATCH(E414,LatestMeasureDefSheet!$C$2:$C$6759,0),))</f>
        <v>MBH</v>
      </c>
      <c r="O414" s="11" cm="1">
        <f t="array" ref="O414">INDEX(LatestMeasureDefSheet!$R$2:$R$6759,MATCH(E414,LatestMeasureDefSheet!$C$2:$C$6759,0),)</f>
        <v>0</v>
      </c>
      <c r="P414" s="11" cm="1">
        <f t="array" ref="P414">INDEX(LatestMeasureDefSheet!$S$2:$S$6759,MATCH(E414,LatestMeasureDefSheet!$C$2:$C$6759,0),)</f>
        <v>1</v>
      </c>
      <c r="Q414" s="11" cm="1">
        <f t="array" ref="Q414">INDEX(LatestMeasureDefSheet!$T$2:$T$6759,MATCH(E414,LatestMeasureDefSheet!$C$2:$C$6759,0),)</f>
        <v>0</v>
      </c>
      <c r="R414" s="11" cm="1">
        <f t="array" ref="R414">INDEX(LatestMeasureDefSheet!$U$2:$U$6759,MATCH(E414,LatestMeasureDefSheet!$C$2:$C$6759,0),)</f>
        <v>0</v>
      </c>
      <c r="S414" s="11" cm="1">
        <f t="array" ref="S414">INDEX(LatestMeasureDefSheet!$V$2:$V$6759,MATCH(E414,LatestMeasureDefSheet!$C$2:$C$6759,0),)</f>
        <v>5.5800000000000002E-2</v>
      </c>
      <c r="T414" s="11" t="str">
        <f t="shared" si="36"/>
        <v>Performance Measure</v>
      </c>
      <c r="U414" s="41"/>
      <c r="V414" s="41"/>
      <c r="W414" s="41"/>
      <c r="X414" s="38" t="str">
        <f t="shared" si="37"/>
        <v/>
      </c>
      <c r="Y414" s="38" t="str">
        <f t="shared" si="38"/>
        <v/>
      </c>
      <c r="Z414" s="38" t="str">
        <f t="shared" si="39"/>
        <v/>
      </c>
      <c r="AA414" s="13">
        <f t="shared" si="40"/>
        <v>0</v>
      </c>
      <c r="AB414" s="11"/>
    </row>
    <row r="415" spans="2:28" ht="15.75" x14ac:dyDescent="0.2">
      <c r="B415" s="7" t="s">
        <v>3</v>
      </c>
      <c r="C415" s="5" t="s">
        <v>1238</v>
      </c>
      <c r="D415" s="5" t="s">
        <v>1239</v>
      </c>
      <c r="E415" s="5" t="s">
        <v>1282</v>
      </c>
      <c r="F415" s="16" t="s">
        <v>1283</v>
      </c>
      <c r="G415" s="5" t="s">
        <v>1284</v>
      </c>
      <c r="H415" s="9" cm="1">
        <f t="array" ref="H415">INDEX(LatestMeasureDefSheet!$AH$2:$AH$6759,MATCH(E415,LatestMeasureDefSheet!$C$2:$C$6759,0),)</f>
        <v>350</v>
      </c>
      <c r="I415" s="10" t="str" cm="1">
        <f t="array" ref="I415">INDEX(LatestMeasureDefSheet!$G$2:$G$6759,MATCH(E415,LatestMeasureDefSheet!$C$2:$C$6759,0),)</f>
        <v>Units</v>
      </c>
      <c r="J415" s="11" cm="1">
        <f t="array" ref="J415">INDEX(LatestMeasureDefSheet!$H$2:$H$6759,MATCH(E415,LatestMeasureDefSheet!$C$2:$C$6759,0),)</f>
        <v>0</v>
      </c>
      <c r="K415" s="11" cm="1">
        <f t="array" ref="K415">INDEX(LatestMeasureDefSheet!$I$2:$I$6759,MATCH(E415,LatestMeasureDefSheet!$C$2:$C$6759,0),)</f>
        <v>0</v>
      </c>
      <c r="L415" s="11" cm="1">
        <f t="array" ref="L415">INDEX(LatestMeasureDefSheet!$L$2:$L$6759,MATCH(E415,LatestMeasureDefSheet!$C$2:$C$6759,0),)</f>
        <v>0</v>
      </c>
      <c r="M415" s="11" cm="1">
        <f t="array" ref="M415">INDEX(LatestMeasureDefSheet!$AJ$2:$AJ$6759,MATCH(E415,LatestMeasureDefSheet!$C$2:$C$6759,0),)</f>
        <v>2</v>
      </c>
      <c r="N415" s="12" t="str" cm="1">
        <f t="array" ref="N415">IF(INDEX(LatestMeasureDefSheet!$Q$2:$Q$6759,MATCH(E415,LatestMeasureDefSheet!$C$2:$C$6759,0),)="",INDEX(LatestMeasureDefSheet!$G$2:$G$6759,MATCH(E415,LatestMeasureDefSheet!$C$2:$C$6759,0),),INDEX(LatestMeasureDefSheet!$Q$2:$Q$6759,MATCH(E415,LatestMeasureDefSheet!$C$2:$C$6759,0),))</f>
        <v>MBH</v>
      </c>
      <c r="O415" s="11" cm="1">
        <f t="array" ref="O415">INDEX(LatestMeasureDefSheet!$R$2:$R$6759,MATCH(E415,LatestMeasureDefSheet!$C$2:$C$6759,0),)</f>
        <v>0</v>
      </c>
      <c r="P415" s="11" cm="1">
        <f t="array" ref="P415">INDEX(LatestMeasureDefSheet!$S$2:$S$6759,MATCH(E415,LatestMeasureDefSheet!$C$2:$C$6759,0),)</f>
        <v>1</v>
      </c>
      <c r="Q415" s="11" cm="1">
        <f t="array" ref="Q415">INDEX(LatestMeasureDefSheet!$T$2:$T$6759,MATCH(E415,LatestMeasureDefSheet!$C$2:$C$6759,0),)</f>
        <v>0</v>
      </c>
      <c r="R415" s="11" cm="1">
        <f t="array" ref="R415">INDEX(LatestMeasureDefSheet!$U$2:$U$6759,MATCH(E415,LatestMeasureDefSheet!$C$2:$C$6759,0),)</f>
        <v>0</v>
      </c>
      <c r="S415" s="11" cm="1">
        <f t="array" ref="S415">INDEX(LatestMeasureDefSheet!$V$2:$V$6759,MATCH(E415,LatestMeasureDefSheet!$C$2:$C$6759,0),)</f>
        <v>5.5800000000000002E-2</v>
      </c>
      <c r="T415" s="11" t="str">
        <f t="shared" si="36"/>
        <v>Performance Measure</v>
      </c>
      <c r="U415" s="41"/>
      <c r="V415" s="41"/>
      <c r="W415" s="41"/>
      <c r="X415" s="38" t="str">
        <f t="shared" si="37"/>
        <v/>
      </c>
      <c r="Y415" s="38" t="str">
        <f t="shared" si="38"/>
        <v/>
      </c>
      <c r="Z415" s="38" t="str">
        <f t="shared" si="39"/>
        <v/>
      </c>
      <c r="AA415" s="13">
        <f t="shared" si="40"/>
        <v>0</v>
      </c>
      <c r="AB415" s="11"/>
    </row>
    <row r="416" spans="2:28" ht="15.75" x14ac:dyDescent="0.2">
      <c r="B416" s="7" t="s">
        <v>3</v>
      </c>
      <c r="C416" s="5" t="s">
        <v>1238</v>
      </c>
      <c r="D416" s="5" t="s">
        <v>1285</v>
      </c>
      <c r="E416" s="5" t="s">
        <v>1286</v>
      </c>
      <c r="F416" s="16" t="s">
        <v>1287</v>
      </c>
      <c r="G416" s="5" t="s">
        <v>1288</v>
      </c>
      <c r="H416" s="9" cm="1">
        <f t="array" ref="H416">INDEX(LatestMeasureDefSheet!$AH$2:$AH$6759,MATCH(E416,LatestMeasureDefSheet!$C$2:$C$6759,0),)</f>
        <v>100</v>
      </c>
      <c r="I416" s="10" t="str" cm="1">
        <f t="array" ref="I416">INDEX(LatestMeasureDefSheet!$G$2:$G$6759,MATCH(E416,LatestMeasureDefSheet!$C$2:$C$6759,0),)</f>
        <v>Units</v>
      </c>
      <c r="J416" s="11" cm="1">
        <f t="array" ref="J416">INDEX(LatestMeasureDefSheet!$H$2:$H$6759,MATCH(E416,LatestMeasureDefSheet!$C$2:$C$6759,0),)</f>
        <v>0</v>
      </c>
      <c r="K416" s="11" cm="1">
        <f t="array" ref="K416">INDEX(LatestMeasureDefSheet!$I$2:$I$6759,MATCH(E416,LatestMeasureDefSheet!$C$2:$C$6759,0),)</f>
        <v>0</v>
      </c>
      <c r="L416" s="11" cm="1">
        <f t="array" ref="L416">INDEX(LatestMeasureDefSheet!$L$2:$L$6759,MATCH(E416,LatestMeasureDefSheet!$C$2:$C$6759,0),)</f>
        <v>0</v>
      </c>
      <c r="M416" s="11" cm="1">
        <f t="array" ref="M416">INDEX(LatestMeasureDefSheet!$AJ$2:$AJ$6759,MATCH(E416,LatestMeasureDefSheet!$C$2:$C$6759,0),)</f>
        <v>2</v>
      </c>
      <c r="N416" s="12" t="str" cm="1">
        <f t="array" ref="N416">IF(INDEX(LatestMeasureDefSheet!$Q$2:$Q$6759,MATCH(E416,LatestMeasureDefSheet!$C$2:$C$6759,0),)="",INDEX(LatestMeasureDefSheet!$G$2:$G$6759,MATCH(E416,LatestMeasureDefSheet!$C$2:$C$6759,0),),INDEX(LatestMeasureDefSheet!$Q$2:$Q$6759,MATCH(E416,LatestMeasureDefSheet!$C$2:$C$6759,0),))</f>
        <v>kBTUh</v>
      </c>
      <c r="O416" s="11" cm="1">
        <f t="array" ref="O416">INDEX(LatestMeasureDefSheet!$R$2:$R$6759,MATCH(E416,LatestMeasureDefSheet!$C$2:$C$6759,0),)</f>
        <v>0</v>
      </c>
      <c r="P416" s="11" cm="1">
        <f t="array" ref="P416">INDEX(LatestMeasureDefSheet!$S$2:$S$6759,MATCH(E416,LatestMeasureDefSheet!$C$2:$C$6759,0),)</f>
        <v>1</v>
      </c>
      <c r="Q416" s="11" cm="1">
        <f t="array" ref="Q416">INDEX(LatestMeasureDefSheet!$T$2:$T$6759,MATCH(E416,LatestMeasureDefSheet!$C$2:$C$6759,0),)</f>
        <v>0</v>
      </c>
      <c r="R416" s="11" cm="1">
        <f t="array" ref="R416">INDEX(LatestMeasureDefSheet!$U$2:$U$6759,MATCH(E416,LatestMeasureDefSheet!$C$2:$C$6759,0),)</f>
        <v>0</v>
      </c>
      <c r="S416" s="11" cm="1">
        <f t="array" ref="S416">INDEX(LatestMeasureDefSheet!$V$2:$V$6759,MATCH(E416,LatestMeasureDefSheet!$C$2:$C$6759,0),)</f>
        <v>3.3700000000000001E-2</v>
      </c>
      <c r="T416" s="11" t="str">
        <f t="shared" si="36"/>
        <v>Performance Measure</v>
      </c>
      <c r="U416" s="41"/>
      <c r="V416" s="41"/>
      <c r="W416" s="41"/>
      <c r="X416" s="38" t="str">
        <f t="shared" si="37"/>
        <v/>
      </c>
      <c r="Y416" s="38" t="str">
        <f t="shared" si="38"/>
        <v/>
      </c>
      <c r="Z416" s="38" t="str">
        <f t="shared" si="39"/>
        <v/>
      </c>
      <c r="AA416" s="13">
        <f t="shared" si="40"/>
        <v>0</v>
      </c>
      <c r="AB416" s="11"/>
    </row>
    <row r="417" spans="2:28" ht="15.75" x14ac:dyDescent="0.2">
      <c r="B417" s="7" t="s">
        <v>3</v>
      </c>
      <c r="C417" s="5" t="s">
        <v>1238</v>
      </c>
      <c r="D417" s="5" t="s">
        <v>1285</v>
      </c>
      <c r="E417" s="5" t="s">
        <v>1289</v>
      </c>
      <c r="F417" s="16" t="s">
        <v>1290</v>
      </c>
      <c r="G417" s="5" t="s">
        <v>1291</v>
      </c>
      <c r="H417" s="9" cm="1">
        <f t="array" ref="H417">INDEX(LatestMeasureDefSheet!$AH$2:$AH$6759,MATCH(E417,LatestMeasureDefSheet!$C$2:$C$6759,0),)</f>
        <v>125</v>
      </c>
      <c r="I417" s="10" t="str" cm="1">
        <f t="array" ref="I417">INDEX(LatestMeasureDefSheet!$G$2:$G$6759,MATCH(E417,LatestMeasureDefSheet!$C$2:$C$6759,0),)</f>
        <v>Units</v>
      </c>
      <c r="J417" s="11" cm="1">
        <f t="array" ref="J417">INDEX(LatestMeasureDefSheet!$H$2:$H$6759,MATCH(E417,LatestMeasureDefSheet!$C$2:$C$6759,0),)</f>
        <v>0</v>
      </c>
      <c r="K417" s="11" cm="1">
        <f t="array" ref="K417">INDEX(LatestMeasureDefSheet!$I$2:$I$6759,MATCH(E417,LatestMeasureDefSheet!$C$2:$C$6759,0),)</f>
        <v>0</v>
      </c>
      <c r="L417" s="11" cm="1">
        <f t="array" ref="L417">INDEX(LatestMeasureDefSheet!$L$2:$L$6759,MATCH(E417,LatestMeasureDefSheet!$C$2:$C$6759,0),)</f>
        <v>0</v>
      </c>
      <c r="M417" s="11" cm="1">
        <f t="array" ref="M417">INDEX(LatestMeasureDefSheet!$AJ$2:$AJ$6759,MATCH(E417,LatestMeasureDefSheet!$C$2:$C$6759,0),)</f>
        <v>2</v>
      </c>
      <c r="N417" s="12" t="str" cm="1">
        <f t="array" ref="N417">IF(INDEX(LatestMeasureDefSheet!$Q$2:$Q$6759,MATCH(E417,LatestMeasureDefSheet!$C$2:$C$6759,0),)="",INDEX(LatestMeasureDefSheet!$G$2:$G$6759,MATCH(E417,LatestMeasureDefSheet!$C$2:$C$6759,0),),INDEX(LatestMeasureDefSheet!$Q$2:$Q$6759,MATCH(E417,LatestMeasureDefSheet!$C$2:$C$6759,0),))</f>
        <v>kBTUh</v>
      </c>
      <c r="O417" s="11" cm="1">
        <f t="array" ref="O417">INDEX(LatestMeasureDefSheet!$R$2:$R$6759,MATCH(E417,LatestMeasureDefSheet!$C$2:$C$6759,0),)</f>
        <v>0</v>
      </c>
      <c r="P417" s="11" cm="1">
        <f t="array" ref="P417">INDEX(LatestMeasureDefSheet!$S$2:$S$6759,MATCH(E417,LatestMeasureDefSheet!$C$2:$C$6759,0),)</f>
        <v>1</v>
      </c>
      <c r="Q417" s="11" cm="1">
        <f t="array" ref="Q417">INDEX(LatestMeasureDefSheet!$T$2:$T$6759,MATCH(E417,LatestMeasureDefSheet!$C$2:$C$6759,0),)</f>
        <v>0</v>
      </c>
      <c r="R417" s="11" cm="1">
        <f t="array" ref="R417">INDEX(LatestMeasureDefSheet!$U$2:$U$6759,MATCH(E417,LatestMeasureDefSheet!$C$2:$C$6759,0),)</f>
        <v>0</v>
      </c>
      <c r="S417" s="11" cm="1">
        <f t="array" ref="S417">INDEX(LatestMeasureDefSheet!$V$2:$V$6759,MATCH(E417,LatestMeasureDefSheet!$C$2:$C$6759,0),)</f>
        <v>2.07E-2</v>
      </c>
      <c r="T417" s="11" t="str">
        <f t="shared" si="36"/>
        <v>Performance Measure</v>
      </c>
      <c r="U417" s="41"/>
      <c r="V417" s="41"/>
      <c r="W417" s="41"/>
      <c r="X417" s="38" t="str">
        <f t="shared" si="37"/>
        <v/>
      </c>
      <c r="Y417" s="38" t="str">
        <f t="shared" si="38"/>
        <v/>
      </c>
      <c r="Z417" s="38" t="str">
        <f t="shared" si="39"/>
        <v/>
      </c>
      <c r="AA417" s="13">
        <f t="shared" si="40"/>
        <v>0</v>
      </c>
      <c r="AB417" s="11"/>
    </row>
    <row r="418" spans="2:28" ht="15.75" x14ac:dyDescent="0.2">
      <c r="B418" s="7" t="s">
        <v>3</v>
      </c>
      <c r="C418" s="5" t="s">
        <v>1238</v>
      </c>
      <c r="D418" s="5" t="s">
        <v>1292</v>
      </c>
      <c r="E418" s="5" t="s">
        <v>1293</v>
      </c>
      <c r="F418" s="16" t="s">
        <v>1294</v>
      </c>
      <c r="G418" s="5" t="s">
        <v>1295</v>
      </c>
      <c r="H418" s="9" cm="1">
        <f t="array" ref="H418">INDEX(LatestMeasureDefSheet!$AH$2:$AH$6759,MATCH(E418,LatestMeasureDefSheet!$C$2:$C$6759,0),)</f>
        <v>650</v>
      </c>
      <c r="I418" s="10" t="str" cm="1">
        <f t="array" ref="I418">INDEX(LatestMeasureDefSheet!$G$2:$G$6759,MATCH(E418,LatestMeasureDefSheet!$C$2:$C$6759,0),)</f>
        <v>Units</v>
      </c>
      <c r="J418" s="11" cm="1">
        <f t="array" ref="J418">INDEX(LatestMeasureDefSheet!$H$2:$H$6759,MATCH(E418,LatestMeasureDefSheet!$C$2:$C$6759,0),)</f>
        <v>0</v>
      </c>
      <c r="K418" s="11" cm="1">
        <f t="array" ref="K418">INDEX(LatestMeasureDefSheet!$I$2:$I$6759,MATCH(E418,LatestMeasureDefSheet!$C$2:$C$6759,0),)</f>
        <v>0</v>
      </c>
      <c r="L418" s="11" cm="1">
        <f t="array" ref="L418">INDEX(LatestMeasureDefSheet!$L$2:$L$6759,MATCH(E418,LatestMeasureDefSheet!$C$2:$C$6759,0),)</f>
        <v>0</v>
      </c>
      <c r="M418" s="11" cm="1">
        <f t="array" ref="M418">INDEX(LatestMeasureDefSheet!$AJ$2:$AJ$6759,MATCH(E418,LatestMeasureDefSheet!$C$2:$C$6759,0),)</f>
        <v>5</v>
      </c>
      <c r="N418" s="12" t="str" cm="1">
        <f t="array" ref="N418">IF(INDEX(LatestMeasureDefSheet!$Q$2:$Q$6759,MATCH(E418,LatestMeasureDefSheet!$C$2:$C$6759,0),)="",INDEX(LatestMeasureDefSheet!$G$2:$G$6759,MATCH(E418,LatestMeasureDefSheet!$C$2:$C$6759,0),),INDEX(LatestMeasureDefSheet!$Q$2:$Q$6759,MATCH(E418,LatestMeasureDefSheet!$C$2:$C$6759,0),))</f>
        <v>Tons</v>
      </c>
      <c r="O418" s="11" cm="1">
        <f t="array" ref="O418">INDEX(LatestMeasureDefSheet!$R$2:$R$6759,MATCH(E418,LatestMeasureDefSheet!$C$2:$C$6759,0),)</f>
        <v>1E-3</v>
      </c>
      <c r="P418" s="11" cm="1">
        <f t="array" ref="P418">INDEX(LatestMeasureDefSheet!$S$2:$S$6759,MATCH(E418,LatestMeasureDefSheet!$C$2:$C$6759,0),)</f>
        <v>1</v>
      </c>
      <c r="Q418" s="11" cm="1">
        <f t="array" ref="Q418">INDEX(LatestMeasureDefSheet!$T$2:$T$6759,MATCH(E418,LatestMeasureDefSheet!$C$2:$C$6759,0),)</f>
        <v>111.7744</v>
      </c>
      <c r="R418" s="11" cm="1">
        <f t="array" ref="R418">INDEX(LatestMeasureDefSheet!$U$2:$U$6759,MATCH(E418,LatestMeasureDefSheet!$C$2:$C$6759,0),)</f>
        <v>2.1899999999999999E-2</v>
      </c>
      <c r="S418" s="11" cm="1">
        <f t="array" ref="S418">INDEX(LatestMeasureDefSheet!$V$2:$V$6759,MATCH(E418,LatestMeasureDefSheet!$C$2:$C$6759,0),)</f>
        <v>0</v>
      </c>
      <c r="T418" s="11" t="str">
        <f t="shared" si="36"/>
        <v>Performance Measure</v>
      </c>
      <c r="U418" s="41"/>
      <c r="V418" s="41"/>
      <c r="W418" s="41"/>
      <c r="X418" s="38" t="str">
        <f t="shared" si="37"/>
        <v/>
      </c>
      <c r="Y418" s="38" t="str">
        <f t="shared" si="38"/>
        <v/>
      </c>
      <c r="Z418" s="38" t="str">
        <f t="shared" si="39"/>
        <v/>
      </c>
      <c r="AA418" s="13">
        <f t="shared" si="40"/>
        <v>0</v>
      </c>
      <c r="AB418" s="11"/>
    </row>
    <row r="419" spans="2:28" ht="15.75" x14ac:dyDescent="0.2">
      <c r="B419" s="7" t="s">
        <v>3</v>
      </c>
      <c r="C419" s="5" t="s">
        <v>1238</v>
      </c>
      <c r="D419" s="5" t="s">
        <v>1292</v>
      </c>
      <c r="E419" s="5" t="s">
        <v>1296</v>
      </c>
      <c r="F419" s="16" t="s">
        <v>1297</v>
      </c>
      <c r="G419" s="5" t="s">
        <v>1298</v>
      </c>
      <c r="H419" s="9" cm="1">
        <f t="array" ref="H419">INDEX(LatestMeasureDefSheet!$AH$2:$AH$6759,MATCH(E419,LatestMeasureDefSheet!$C$2:$C$6759,0),)</f>
        <v>1500</v>
      </c>
      <c r="I419" s="10" t="str" cm="1">
        <f t="array" ref="I419">INDEX(LatestMeasureDefSheet!$G$2:$G$6759,MATCH(E419,LatestMeasureDefSheet!$C$2:$C$6759,0),)</f>
        <v>Units</v>
      </c>
      <c r="J419" s="11" cm="1">
        <f t="array" ref="J419">INDEX(LatestMeasureDefSheet!$H$2:$H$6759,MATCH(E419,LatestMeasureDefSheet!$C$2:$C$6759,0),)</f>
        <v>0</v>
      </c>
      <c r="K419" s="11" cm="1">
        <f t="array" ref="K419">INDEX(LatestMeasureDefSheet!$I$2:$I$6759,MATCH(E419,LatestMeasureDefSheet!$C$2:$C$6759,0),)</f>
        <v>0</v>
      </c>
      <c r="L419" s="11" cm="1">
        <f t="array" ref="L419">INDEX(LatestMeasureDefSheet!$L$2:$L$6759,MATCH(E419,LatestMeasureDefSheet!$C$2:$C$6759,0),)</f>
        <v>0</v>
      </c>
      <c r="M419" s="11" cm="1">
        <f t="array" ref="M419">INDEX(LatestMeasureDefSheet!$AJ$2:$AJ$6759,MATCH(E419,LatestMeasureDefSheet!$C$2:$C$6759,0),)</f>
        <v>5</v>
      </c>
      <c r="N419" s="12" t="str" cm="1">
        <f t="array" ref="N419">IF(INDEX(LatestMeasureDefSheet!$Q$2:$Q$6759,MATCH(E419,LatestMeasureDefSheet!$C$2:$C$6759,0),)="",INDEX(LatestMeasureDefSheet!$G$2:$G$6759,MATCH(E419,LatestMeasureDefSheet!$C$2:$C$6759,0),),INDEX(LatestMeasureDefSheet!$Q$2:$Q$6759,MATCH(E419,LatestMeasureDefSheet!$C$2:$C$6759,0),))</f>
        <v>Tons</v>
      </c>
      <c r="O419" s="11" cm="1">
        <f t="array" ref="O419">INDEX(LatestMeasureDefSheet!$R$2:$R$6759,MATCH(E419,LatestMeasureDefSheet!$C$2:$C$6759,0),)</f>
        <v>1E-3</v>
      </c>
      <c r="P419" s="11" cm="1">
        <f t="array" ref="P419">INDEX(LatestMeasureDefSheet!$S$2:$S$6759,MATCH(E419,LatestMeasureDefSheet!$C$2:$C$6759,0),)</f>
        <v>1</v>
      </c>
      <c r="Q419" s="11" cm="1">
        <f t="array" ref="Q419">INDEX(LatestMeasureDefSheet!$T$2:$T$6759,MATCH(E419,LatestMeasureDefSheet!$C$2:$C$6759,0),)</f>
        <v>120.9914</v>
      </c>
      <c r="R419" s="11" cm="1">
        <f t="array" ref="R419">INDEX(LatestMeasureDefSheet!$U$2:$U$6759,MATCH(E419,LatestMeasureDefSheet!$C$2:$C$6759,0),)</f>
        <v>1.9699999999999999E-2</v>
      </c>
      <c r="S419" s="11" cm="1">
        <f t="array" ref="S419">INDEX(LatestMeasureDefSheet!$V$2:$V$6759,MATCH(E419,LatestMeasureDefSheet!$C$2:$C$6759,0),)</f>
        <v>0</v>
      </c>
      <c r="T419" s="11" t="str">
        <f t="shared" si="36"/>
        <v>Performance Measure</v>
      </c>
      <c r="U419" s="41"/>
      <c r="V419" s="41"/>
      <c r="W419" s="41"/>
      <c r="X419" s="38" t="str">
        <f t="shared" si="37"/>
        <v/>
      </c>
      <c r="Y419" s="38" t="str">
        <f t="shared" si="38"/>
        <v/>
      </c>
      <c r="Z419" s="38" t="str">
        <f t="shared" si="39"/>
        <v/>
      </c>
      <c r="AA419" s="13">
        <f t="shared" si="40"/>
        <v>0</v>
      </c>
      <c r="AB419" s="11"/>
    </row>
    <row r="420" spans="2:28" ht="15.75" x14ac:dyDescent="0.2">
      <c r="B420" s="7" t="s">
        <v>3</v>
      </c>
      <c r="C420" s="5" t="s">
        <v>1238</v>
      </c>
      <c r="D420" s="5" t="s">
        <v>1292</v>
      </c>
      <c r="E420" s="5" t="s">
        <v>1299</v>
      </c>
      <c r="F420" s="16" t="s">
        <v>1300</v>
      </c>
      <c r="G420" s="5" t="s">
        <v>1301</v>
      </c>
      <c r="H420" s="9" cm="1">
        <f t="array" ref="H420">INDEX(LatestMeasureDefSheet!$AH$2:$AH$6759,MATCH(E420,LatestMeasureDefSheet!$C$2:$C$6759,0),)</f>
        <v>8000</v>
      </c>
      <c r="I420" s="10" t="str" cm="1">
        <f t="array" ref="I420">INDEX(LatestMeasureDefSheet!$G$2:$G$6759,MATCH(E420,LatestMeasureDefSheet!$C$2:$C$6759,0),)</f>
        <v>Units</v>
      </c>
      <c r="J420" s="11" cm="1">
        <f t="array" ref="J420">INDEX(LatestMeasureDefSheet!$H$2:$H$6759,MATCH(E420,LatestMeasureDefSheet!$C$2:$C$6759,0),)</f>
        <v>0</v>
      </c>
      <c r="K420" s="11" cm="1">
        <f t="array" ref="K420">INDEX(LatestMeasureDefSheet!$I$2:$I$6759,MATCH(E420,LatestMeasureDefSheet!$C$2:$C$6759,0),)</f>
        <v>0</v>
      </c>
      <c r="L420" s="11" cm="1">
        <f t="array" ref="L420">INDEX(LatestMeasureDefSheet!$L$2:$L$6759,MATCH(E420,LatestMeasureDefSheet!$C$2:$C$6759,0),)</f>
        <v>0</v>
      </c>
      <c r="M420" s="11" cm="1">
        <f t="array" ref="M420">INDEX(LatestMeasureDefSheet!$AJ$2:$AJ$6759,MATCH(E420,LatestMeasureDefSheet!$C$2:$C$6759,0),)</f>
        <v>5</v>
      </c>
      <c r="N420" s="12" t="str" cm="1">
        <f t="array" ref="N420">IF(INDEX(LatestMeasureDefSheet!$Q$2:$Q$6759,MATCH(E420,LatestMeasureDefSheet!$C$2:$C$6759,0),)="",INDEX(LatestMeasureDefSheet!$G$2:$G$6759,MATCH(E420,LatestMeasureDefSheet!$C$2:$C$6759,0),),INDEX(LatestMeasureDefSheet!$Q$2:$Q$6759,MATCH(E420,LatestMeasureDefSheet!$C$2:$C$6759,0),))</f>
        <v>Tons</v>
      </c>
      <c r="O420" s="11" cm="1">
        <f t="array" ref="O420">INDEX(LatestMeasureDefSheet!$R$2:$R$6759,MATCH(E420,LatestMeasureDefSheet!$C$2:$C$6759,0),)</f>
        <v>1E-3</v>
      </c>
      <c r="P420" s="11" cm="1">
        <f t="array" ref="P420">INDEX(LatestMeasureDefSheet!$S$2:$S$6759,MATCH(E420,LatestMeasureDefSheet!$C$2:$C$6759,0),)</f>
        <v>1</v>
      </c>
      <c r="Q420" s="11" cm="1">
        <f t="array" ref="Q420">INDEX(LatestMeasureDefSheet!$T$2:$T$6759,MATCH(E420,LatestMeasureDefSheet!$C$2:$C$6759,0),)</f>
        <v>128.9007</v>
      </c>
      <c r="R420" s="11" cm="1">
        <f t="array" ref="R420">INDEX(LatestMeasureDefSheet!$U$2:$U$6759,MATCH(E420,LatestMeasureDefSheet!$C$2:$C$6759,0),)</f>
        <v>0</v>
      </c>
      <c r="S420" s="11" cm="1">
        <f t="array" ref="S420">INDEX(LatestMeasureDefSheet!$V$2:$V$6759,MATCH(E420,LatestMeasureDefSheet!$C$2:$C$6759,0),)</f>
        <v>0</v>
      </c>
      <c r="T420" s="11" t="str">
        <f t="shared" si="36"/>
        <v>Performance Measure</v>
      </c>
      <c r="U420" s="41"/>
      <c r="V420" s="41"/>
      <c r="W420" s="41"/>
      <c r="X420" s="38" t="str">
        <f t="shared" si="37"/>
        <v/>
      </c>
      <c r="Y420" s="38" t="str">
        <f t="shared" si="38"/>
        <v/>
      </c>
      <c r="Z420" s="38" t="str">
        <f t="shared" si="39"/>
        <v/>
      </c>
      <c r="AA420" s="13">
        <f t="shared" si="40"/>
        <v>0</v>
      </c>
      <c r="AB420" s="11"/>
    </row>
    <row r="421" spans="2:28" ht="15.75" x14ac:dyDescent="0.2">
      <c r="B421" s="7" t="s">
        <v>3</v>
      </c>
      <c r="C421" s="5" t="s">
        <v>1238</v>
      </c>
      <c r="D421" s="5" t="s">
        <v>1302</v>
      </c>
      <c r="E421" s="5" t="s">
        <v>1303</v>
      </c>
      <c r="F421" s="16" t="s">
        <v>1304</v>
      </c>
      <c r="G421" s="5" t="s">
        <v>1305</v>
      </c>
      <c r="H421" s="9" cm="1">
        <f t="array" ref="H421">INDEX(LatestMeasureDefSheet!$AH$2:$AH$6759,MATCH(E421,LatestMeasureDefSheet!$C$2:$C$6759,0),)</f>
        <v>60</v>
      </c>
      <c r="I421" s="10" t="str" cm="1">
        <f t="array" ref="I421">INDEX(LatestMeasureDefSheet!$G$2:$G$6759,MATCH(E421,LatestMeasureDefSheet!$C$2:$C$6759,0),)</f>
        <v>Units</v>
      </c>
      <c r="J421" s="11" cm="1">
        <f t="array" ref="J421">INDEX(LatestMeasureDefSheet!$H$2:$H$6759,MATCH(E421,LatestMeasureDefSheet!$C$2:$C$6759,0),)</f>
        <v>0</v>
      </c>
      <c r="K421" s="11" cm="1">
        <f t="array" ref="K421">INDEX(LatestMeasureDefSheet!$I$2:$I$6759,MATCH(E421,LatestMeasureDefSheet!$C$2:$C$6759,0),)</f>
        <v>0</v>
      </c>
      <c r="L421" s="11" cm="1">
        <f t="array" ref="L421">INDEX(LatestMeasureDefSheet!$L$2:$L$6759,MATCH(E421,LatestMeasureDefSheet!$C$2:$C$6759,0),)</f>
        <v>4.383</v>
      </c>
      <c r="M421" s="11" cm="1">
        <f t="array" ref="M421">INDEX(LatestMeasureDefSheet!$AJ$2:$AJ$6759,MATCH(E421,LatestMeasureDefSheet!$C$2:$C$6759,0),)</f>
        <v>10</v>
      </c>
      <c r="N421" s="12" t="str" cm="1">
        <f t="array" ref="N421">IF(INDEX(LatestMeasureDefSheet!$Q$2:$Q$6759,MATCH(E421,LatestMeasureDefSheet!$C$2:$C$6759,0),)="",INDEX(LatestMeasureDefSheet!$G$2:$G$6759,MATCH(E421,LatestMeasureDefSheet!$C$2:$C$6759,0),),INDEX(LatestMeasureDefSheet!$Q$2:$Q$6759,MATCH(E421,LatestMeasureDefSheet!$C$2:$C$6759,0),))</f>
        <v>Units</v>
      </c>
      <c r="O421" s="11" cm="1">
        <f t="array" ref="O421">INDEX(LatestMeasureDefSheet!$R$2:$R$6759,MATCH(E421,LatestMeasureDefSheet!$C$2:$C$6759,0),)</f>
        <v>0</v>
      </c>
      <c r="P421" s="11" cm="1">
        <f t="array" ref="P421">INDEX(LatestMeasureDefSheet!$S$2:$S$6759,MATCH(E421,LatestMeasureDefSheet!$C$2:$C$6759,0),)</f>
        <v>0</v>
      </c>
      <c r="Q421" s="11" cm="1">
        <f t="array" ref="Q421">INDEX(LatestMeasureDefSheet!$T$2:$T$6759,MATCH(E421,LatestMeasureDefSheet!$C$2:$C$6759,0),)</f>
        <v>0</v>
      </c>
      <c r="R421" s="11" cm="1">
        <f t="array" ref="R421">INDEX(LatestMeasureDefSheet!$U$2:$U$6759,MATCH(E421,LatestMeasureDefSheet!$C$2:$C$6759,0),)</f>
        <v>0</v>
      </c>
      <c r="S421" s="11" cm="1">
        <f t="array" ref="S421">INDEX(LatestMeasureDefSheet!$V$2:$V$6759,MATCH(E421,LatestMeasureDefSheet!$C$2:$C$6759,0),)</f>
        <v>0</v>
      </c>
      <c r="T421" s="11" t="str">
        <f t="shared" si="36"/>
        <v/>
      </c>
      <c r="U421" s="41"/>
      <c r="V421" s="41"/>
      <c r="W421" s="41"/>
      <c r="X421" s="38" t="str">
        <f t="shared" si="37"/>
        <v/>
      </c>
      <c r="Y421" s="38" t="str">
        <f t="shared" si="38"/>
        <v/>
      </c>
      <c r="Z421" s="38" t="str">
        <f t="shared" si="39"/>
        <v/>
      </c>
      <c r="AA421" s="13">
        <f t="shared" si="40"/>
        <v>0</v>
      </c>
      <c r="AB421" s="11"/>
    </row>
    <row r="422" spans="2:28" ht="15.75" x14ac:dyDescent="0.2">
      <c r="B422" s="7" t="s">
        <v>3</v>
      </c>
      <c r="C422" s="5" t="s">
        <v>1238</v>
      </c>
      <c r="D422" s="5" t="s">
        <v>1302</v>
      </c>
      <c r="E422" s="5" t="s">
        <v>1306</v>
      </c>
      <c r="F422" s="16" t="s">
        <v>1307</v>
      </c>
      <c r="G422" s="5" t="s">
        <v>1308</v>
      </c>
      <c r="H422" s="9" cm="1">
        <f t="array" ref="H422">INDEX(LatestMeasureDefSheet!$AH$2:$AH$6759,MATCH(E422,LatestMeasureDefSheet!$C$2:$C$6759,0),)</f>
        <v>80</v>
      </c>
      <c r="I422" s="10" t="str" cm="1">
        <f t="array" ref="I422">INDEX(LatestMeasureDefSheet!$G$2:$G$6759,MATCH(E422,LatestMeasureDefSheet!$C$2:$C$6759,0),)</f>
        <v>Units</v>
      </c>
      <c r="J422" s="11" cm="1">
        <f t="array" ref="J422">INDEX(LatestMeasureDefSheet!$H$2:$H$6759,MATCH(E422,LatestMeasureDefSheet!$C$2:$C$6759,0),)</f>
        <v>0</v>
      </c>
      <c r="K422" s="11" cm="1">
        <f t="array" ref="K422">INDEX(LatestMeasureDefSheet!$I$2:$I$6759,MATCH(E422,LatestMeasureDefSheet!$C$2:$C$6759,0),)</f>
        <v>0</v>
      </c>
      <c r="L422" s="11" cm="1">
        <f t="array" ref="L422">INDEX(LatestMeasureDefSheet!$L$2:$L$6759,MATCH(E422,LatestMeasureDefSheet!$C$2:$C$6759,0),)</f>
        <v>10.8309</v>
      </c>
      <c r="M422" s="11" cm="1">
        <f t="array" ref="M422">INDEX(LatestMeasureDefSheet!$AJ$2:$AJ$6759,MATCH(E422,LatestMeasureDefSheet!$C$2:$C$6759,0),)</f>
        <v>10</v>
      </c>
      <c r="N422" s="12" t="str" cm="1">
        <f t="array" ref="N422">IF(INDEX(LatestMeasureDefSheet!$Q$2:$Q$6759,MATCH(E422,LatestMeasureDefSheet!$C$2:$C$6759,0),)="",INDEX(LatestMeasureDefSheet!$G$2:$G$6759,MATCH(E422,LatestMeasureDefSheet!$C$2:$C$6759,0),),INDEX(LatestMeasureDefSheet!$Q$2:$Q$6759,MATCH(E422,LatestMeasureDefSheet!$C$2:$C$6759,0),))</f>
        <v>Units</v>
      </c>
      <c r="O422" s="11" cm="1">
        <f t="array" ref="O422">INDEX(LatestMeasureDefSheet!$R$2:$R$6759,MATCH(E422,LatestMeasureDefSheet!$C$2:$C$6759,0),)</f>
        <v>0</v>
      </c>
      <c r="P422" s="11" cm="1">
        <f t="array" ref="P422">INDEX(LatestMeasureDefSheet!$S$2:$S$6759,MATCH(E422,LatestMeasureDefSheet!$C$2:$C$6759,0),)</f>
        <v>0</v>
      </c>
      <c r="Q422" s="11" cm="1">
        <f t="array" ref="Q422">INDEX(LatestMeasureDefSheet!$T$2:$T$6759,MATCH(E422,LatestMeasureDefSheet!$C$2:$C$6759,0),)</f>
        <v>0</v>
      </c>
      <c r="R422" s="11" cm="1">
        <f t="array" ref="R422">INDEX(LatestMeasureDefSheet!$U$2:$U$6759,MATCH(E422,LatestMeasureDefSheet!$C$2:$C$6759,0),)</f>
        <v>0</v>
      </c>
      <c r="S422" s="11" cm="1">
        <f t="array" ref="S422">INDEX(LatestMeasureDefSheet!$V$2:$V$6759,MATCH(E422,LatestMeasureDefSheet!$C$2:$C$6759,0),)</f>
        <v>0</v>
      </c>
      <c r="T422" s="11" t="str">
        <f t="shared" ref="T422:T485" si="41">IF(I422=N422,"","Performance Measure")</f>
        <v/>
      </c>
      <c r="U422" s="41"/>
      <c r="V422" s="41"/>
      <c r="W422" s="41"/>
      <c r="X422" s="38" t="str">
        <f t="shared" si="37"/>
        <v/>
      </c>
      <c r="Y422" s="38" t="str">
        <f t="shared" si="38"/>
        <v/>
      </c>
      <c r="Z422" s="38" t="str">
        <f t="shared" si="39"/>
        <v/>
      </c>
      <c r="AA422" s="13">
        <f t="shared" si="40"/>
        <v>0</v>
      </c>
      <c r="AB422" s="11"/>
    </row>
    <row r="423" spans="2:28" ht="15.75" x14ac:dyDescent="0.2">
      <c r="B423" s="7" t="s">
        <v>3</v>
      </c>
      <c r="C423" s="5" t="s">
        <v>1238</v>
      </c>
      <c r="D423" s="5" t="s">
        <v>1309</v>
      </c>
      <c r="E423" s="5" t="s">
        <v>1310</v>
      </c>
      <c r="F423" s="16" t="s">
        <v>1311</v>
      </c>
      <c r="G423" s="5" t="s">
        <v>1312</v>
      </c>
      <c r="H423" s="9" cm="1">
        <f t="array" ref="H423">INDEX(LatestMeasureDefSheet!$AH$2:$AH$6759,MATCH(E423,LatestMeasureDefSheet!$C$2:$C$6759,0),)</f>
        <v>0.03</v>
      </c>
      <c r="I423" s="10" t="str" cm="1">
        <f t="array" ref="I423">INDEX(LatestMeasureDefSheet!$G$2:$G$6759,MATCH(E423,LatestMeasureDefSheet!$C$2:$C$6759,0),)</f>
        <v>CFM</v>
      </c>
      <c r="J423" s="11" cm="1">
        <f t="array" ref="J423">INDEX(LatestMeasureDefSheet!$H$2:$H$6759,MATCH(E423,LatestMeasureDefSheet!$C$2:$C$6759,0),)</f>
        <v>0</v>
      </c>
      <c r="K423" s="11" cm="1">
        <f t="array" ref="K423">INDEX(LatestMeasureDefSheet!$I$2:$I$6759,MATCH(E423,LatestMeasureDefSheet!$C$2:$C$6759,0),)</f>
        <v>0</v>
      </c>
      <c r="L423" s="11" cm="1">
        <f t="array" ref="L423">INDEX(LatestMeasureDefSheet!$L$2:$L$6759,MATCH(E423,LatestMeasureDefSheet!$C$2:$C$6759,0),)</f>
        <v>8.0999999999999996E-3</v>
      </c>
      <c r="M423" s="11" cm="1">
        <f t="array" ref="M423">INDEX(LatestMeasureDefSheet!$AJ$2:$AJ$6759,MATCH(E423,LatestMeasureDefSheet!$C$2:$C$6759,0),)</f>
        <v>7.5</v>
      </c>
      <c r="N423" s="12" t="str" cm="1">
        <f t="array" ref="N423">IF(INDEX(LatestMeasureDefSheet!$Q$2:$Q$6759,MATCH(E423,LatestMeasureDefSheet!$C$2:$C$6759,0),)="",INDEX(LatestMeasureDefSheet!$G$2:$G$6759,MATCH(E423,LatestMeasureDefSheet!$C$2:$C$6759,0),),INDEX(LatestMeasureDefSheet!$Q$2:$Q$6759,MATCH(E423,LatestMeasureDefSheet!$C$2:$C$6759,0),))</f>
        <v>CFM</v>
      </c>
      <c r="O423" s="11" cm="1">
        <f t="array" ref="O423">INDEX(LatestMeasureDefSheet!$R$2:$R$6759,MATCH(E423,LatestMeasureDefSheet!$C$2:$C$6759,0),)</f>
        <v>0</v>
      </c>
      <c r="P423" s="11" cm="1">
        <f t="array" ref="P423">INDEX(LatestMeasureDefSheet!$S$2:$S$6759,MATCH(E423,LatestMeasureDefSheet!$C$2:$C$6759,0),)</f>
        <v>0</v>
      </c>
      <c r="Q423" s="11" cm="1">
        <f t="array" ref="Q423">INDEX(LatestMeasureDefSheet!$T$2:$T$6759,MATCH(E423,LatestMeasureDefSheet!$C$2:$C$6759,0),)</f>
        <v>0</v>
      </c>
      <c r="R423" s="11" cm="1">
        <f t="array" ref="R423">INDEX(LatestMeasureDefSheet!$U$2:$U$6759,MATCH(E423,LatestMeasureDefSheet!$C$2:$C$6759,0),)</f>
        <v>0</v>
      </c>
      <c r="S423" s="11" cm="1">
        <f t="array" ref="S423">INDEX(LatestMeasureDefSheet!$V$2:$V$6759,MATCH(E423,LatestMeasureDefSheet!$C$2:$C$6759,0),)</f>
        <v>0</v>
      </c>
      <c r="T423" s="11" t="str">
        <f t="shared" si="41"/>
        <v/>
      </c>
      <c r="U423" s="41"/>
      <c r="V423" s="41"/>
      <c r="W423" s="41"/>
      <c r="X423" s="38" t="str">
        <f t="shared" si="37"/>
        <v/>
      </c>
      <c r="Y423" s="38" t="str">
        <f t="shared" si="38"/>
        <v/>
      </c>
      <c r="Z423" s="38" t="str">
        <f t="shared" si="39"/>
        <v/>
      </c>
      <c r="AA423" s="13">
        <f t="shared" si="40"/>
        <v>0</v>
      </c>
      <c r="AB423" s="11"/>
    </row>
    <row r="424" spans="2:28" ht="15.75" x14ac:dyDescent="0.2">
      <c r="B424" s="7" t="s">
        <v>3</v>
      </c>
      <c r="C424" s="5" t="s">
        <v>1238</v>
      </c>
      <c r="D424" s="5" t="s">
        <v>1309</v>
      </c>
      <c r="E424" s="5" t="s">
        <v>1313</v>
      </c>
      <c r="F424" s="16" t="s">
        <v>1314</v>
      </c>
      <c r="G424" s="5" t="s">
        <v>1315</v>
      </c>
      <c r="H424" s="9" cm="1">
        <f t="array" ref="H424">INDEX(LatestMeasureDefSheet!$AH$2:$AH$6759,MATCH(E424,LatestMeasureDefSheet!$C$2:$C$6759,0),)</f>
        <v>0.01</v>
      </c>
      <c r="I424" s="10" t="str" cm="1">
        <f t="array" ref="I424">INDEX(LatestMeasureDefSheet!$G$2:$G$6759,MATCH(E424,LatestMeasureDefSheet!$C$2:$C$6759,0),)</f>
        <v>CFM</v>
      </c>
      <c r="J424" s="11" cm="1">
        <f t="array" ref="J424">INDEX(LatestMeasureDefSheet!$H$2:$H$6759,MATCH(E424,LatestMeasureDefSheet!$C$2:$C$6759,0),)</f>
        <v>0</v>
      </c>
      <c r="K424" s="11" cm="1">
        <f t="array" ref="K424">INDEX(LatestMeasureDefSheet!$I$2:$I$6759,MATCH(E424,LatestMeasureDefSheet!$C$2:$C$6759,0),)</f>
        <v>0</v>
      </c>
      <c r="L424" s="11" cm="1">
        <f t="array" ref="L424">INDEX(LatestMeasureDefSheet!$L$2:$L$6759,MATCH(E424,LatestMeasureDefSheet!$C$2:$C$6759,0),)</f>
        <v>5.5999999999999999E-3</v>
      </c>
      <c r="M424" s="11" cm="1">
        <f t="array" ref="M424">INDEX(LatestMeasureDefSheet!$AJ$2:$AJ$6759,MATCH(E424,LatestMeasureDefSheet!$C$2:$C$6759,0),)</f>
        <v>7.5</v>
      </c>
      <c r="N424" s="12" t="str" cm="1">
        <f t="array" ref="N424">IF(INDEX(LatestMeasureDefSheet!$Q$2:$Q$6759,MATCH(E424,LatestMeasureDefSheet!$C$2:$C$6759,0),)="",INDEX(LatestMeasureDefSheet!$G$2:$G$6759,MATCH(E424,LatestMeasureDefSheet!$C$2:$C$6759,0),),INDEX(LatestMeasureDefSheet!$Q$2:$Q$6759,MATCH(E424,LatestMeasureDefSheet!$C$2:$C$6759,0),))</f>
        <v>CFM</v>
      </c>
      <c r="O424" s="11" cm="1">
        <f t="array" ref="O424">INDEX(LatestMeasureDefSheet!$R$2:$R$6759,MATCH(E424,LatestMeasureDefSheet!$C$2:$C$6759,0),)</f>
        <v>0</v>
      </c>
      <c r="P424" s="11" cm="1">
        <f t="array" ref="P424">INDEX(LatestMeasureDefSheet!$S$2:$S$6759,MATCH(E424,LatestMeasureDefSheet!$C$2:$C$6759,0),)</f>
        <v>0</v>
      </c>
      <c r="Q424" s="11" cm="1">
        <f t="array" ref="Q424">INDEX(LatestMeasureDefSheet!$T$2:$T$6759,MATCH(E424,LatestMeasureDefSheet!$C$2:$C$6759,0),)</f>
        <v>0</v>
      </c>
      <c r="R424" s="11" cm="1">
        <f t="array" ref="R424">INDEX(LatestMeasureDefSheet!$U$2:$U$6759,MATCH(E424,LatestMeasureDefSheet!$C$2:$C$6759,0),)</f>
        <v>0</v>
      </c>
      <c r="S424" s="11" cm="1">
        <f t="array" ref="S424">INDEX(LatestMeasureDefSheet!$V$2:$V$6759,MATCH(E424,LatestMeasureDefSheet!$C$2:$C$6759,0),)</f>
        <v>0</v>
      </c>
      <c r="T424" s="11" t="str">
        <f t="shared" si="41"/>
        <v/>
      </c>
      <c r="U424" s="41"/>
      <c r="V424" s="41"/>
      <c r="W424" s="41"/>
      <c r="X424" s="38" t="str">
        <f t="shared" si="37"/>
        <v/>
      </c>
      <c r="Y424" s="38" t="str">
        <f t="shared" si="38"/>
        <v/>
      </c>
      <c r="Z424" s="38" t="str">
        <f t="shared" si="39"/>
        <v/>
      </c>
      <c r="AA424" s="13">
        <f t="shared" si="40"/>
        <v>0</v>
      </c>
      <c r="AB424" s="11"/>
    </row>
    <row r="425" spans="2:28" ht="15.75" x14ac:dyDescent="0.2">
      <c r="B425" s="7" t="s">
        <v>3</v>
      </c>
      <c r="C425" s="5" t="s">
        <v>1238</v>
      </c>
      <c r="D425" s="5" t="s">
        <v>1316</v>
      </c>
      <c r="E425" s="5" t="s">
        <v>1317</v>
      </c>
      <c r="F425" s="16" t="s">
        <v>1318</v>
      </c>
      <c r="G425" s="5" t="s">
        <v>1319</v>
      </c>
      <c r="H425" s="9" cm="1">
        <f t="array" ref="H425">INDEX(LatestMeasureDefSheet!$AH$2:$AH$6759,MATCH(E425,LatestMeasureDefSheet!$C$2:$C$6759,0),)</f>
        <v>175</v>
      </c>
      <c r="I425" s="10" t="str" cm="1">
        <f t="array" ref="I425">INDEX(LatestMeasureDefSheet!$G$2:$G$6759,MATCH(E425,LatestMeasureDefSheet!$C$2:$C$6759,0),)</f>
        <v>Units</v>
      </c>
      <c r="J425" s="11" cm="1">
        <f t="array" ref="J425">INDEX(LatestMeasureDefSheet!$H$2:$H$6759,MATCH(E425,LatestMeasureDefSheet!$C$2:$C$6759,0),)</f>
        <v>0</v>
      </c>
      <c r="K425" s="11" cm="1">
        <f t="array" ref="K425">INDEX(LatestMeasureDefSheet!$I$2:$I$6759,MATCH(E425,LatestMeasureDefSheet!$C$2:$C$6759,0),)</f>
        <v>0</v>
      </c>
      <c r="L425" s="11" cm="1">
        <f t="array" ref="L425">INDEX(LatestMeasureDefSheet!$L$2:$L$6759,MATCH(E425,LatestMeasureDefSheet!$C$2:$C$6759,0),)</f>
        <v>29.025200000000002</v>
      </c>
      <c r="M425" s="11" cm="1">
        <f t="array" ref="M425">INDEX(LatestMeasureDefSheet!$AJ$2:$AJ$6759,MATCH(E425,LatestMeasureDefSheet!$C$2:$C$6759,0),)</f>
        <v>6</v>
      </c>
      <c r="N425" s="12" t="str" cm="1">
        <f t="array" ref="N425">IF(INDEX(LatestMeasureDefSheet!$Q$2:$Q$6759,MATCH(E425,LatestMeasureDefSheet!$C$2:$C$6759,0),)="",INDEX(LatestMeasureDefSheet!$G$2:$G$6759,MATCH(E425,LatestMeasureDefSheet!$C$2:$C$6759,0),),INDEX(LatestMeasureDefSheet!$Q$2:$Q$6759,MATCH(E425,LatestMeasureDefSheet!$C$2:$C$6759,0),))</f>
        <v>Units</v>
      </c>
      <c r="O425" s="11" cm="1">
        <f t="array" ref="O425">INDEX(LatestMeasureDefSheet!$R$2:$R$6759,MATCH(E425,LatestMeasureDefSheet!$C$2:$C$6759,0),)</f>
        <v>0</v>
      </c>
      <c r="P425" s="11" cm="1">
        <f t="array" ref="P425">INDEX(LatestMeasureDefSheet!$S$2:$S$6759,MATCH(E425,LatestMeasureDefSheet!$C$2:$C$6759,0),)</f>
        <v>0</v>
      </c>
      <c r="Q425" s="11" cm="1">
        <f t="array" ref="Q425">INDEX(LatestMeasureDefSheet!$T$2:$T$6759,MATCH(E425,LatestMeasureDefSheet!$C$2:$C$6759,0),)</f>
        <v>0</v>
      </c>
      <c r="R425" s="11" cm="1">
        <f t="array" ref="R425">INDEX(LatestMeasureDefSheet!$U$2:$U$6759,MATCH(E425,LatestMeasureDefSheet!$C$2:$C$6759,0),)</f>
        <v>0</v>
      </c>
      <c r="S425" s="11" cm="1">
        <f t="array" ref="S425">INDEX(LatestMeasureDefSheet!$V$2:$V$6759,MATCH(E425,LatestMeasureDefSheet!$C$2:$C$6759,0),)</f>
        <v>0</v>
      </c>
      <c r="T425" s="11" t="str">
        <f t="shared" si="41"/>
        <v/>
      </c>
      <c r="U425" s="41"/>
      <c r="V425" s="41"/>
      <c r="W425" s="41"/>
      <c r="X425" s="38" t="str">
        <f t="shared" si="37"/>
        <v/>
      </c>
      <c r="Y425" s="38" t="str">
        <f t="shared" si="38"/>
        <v/>
      </c>
      <c r="Z425" s="38" t="str">
        <f t="shared" si="39"/>
        <v/>
      </c>
      <c r="AA425" s="13">
        <f t="shared" si="40"/>
        <v>0</v>
      </c>
      <c r="AB425" s="11"/>
    </row>
    <row r="426" spans="2:28" ht="15.75" x14ac:dyDescent="0.2">
      <c r="B426" s="7" t="s">
        <v>239</v>
      </c>
      <c r="C426" s="5" t="s">
        <v>1238</v>
      </c>
      <c r="D426" s="5" t="s">
        <v>1316</v>
      </c>
      <c r="E426" s="5" t="s">
        <v>1320</v>
      </c>
      <c r="F426" s="16" t="s">
        <v>1321</v>
      </c>
      <c r="G426" s="5" t="s">
        <v>1322</v>
      </c>
      <c r="H426" s="9" cm="1">
        <f t="array" ref="H426">INDEX(LatestMeasureDefSheet!$AH$2:$AH$6759,MATCH(E426,LatestMeasureDefSheet!$C$2:$C$6759,0),)</f>
        <v>6</v>
      </c>
      <c r="I426" s="10" t="str" cm="1">
        <f t="array" ref="I426">INDEX(LatestMeasureDefSheet!$G$2:$G$6759,MATCH(E426,LatestMeasureDefSheet!$C$2:$C$6759,0),)</f>
        <v>Units</v>
      </c>
      <c r="J426" s="11" cm="1">
        <f t="array" ref="J426">INDEX(LatestMeasureDefSheet!$H$2:$H$6759,MATCH(E426,LatestMeasureDefSheet!$C$2:$C$6759,0),)</f>
        <v>0</v>
      </c>
      <c r="K426" s="11" cm="1">
        <f t="array" ref="K426">INDEX(LatestMeasureDefSheet!$I$2:$I$6759,MATCH(E426,LatestMeasureDefSheet!$C$2:$C$6759,0),)</f>
        <v>0</v>
      </c>
      <c r="L426" s="11" cm="1">
        <f t="array" ref="L426">INDEX(LatestMeasureDefSheet!$L$2:$L$6759,MATCH(E426,LatestMeasureDefSheet!$C$2:$C$6759,0),)</f>
        <v>0</v>
      </c>
      <c r="M426" s="11" cm="1">
        <f t="array" ref="M426">INDEX(LatestMeasureDefSheet!$AJ$2:$AJ$6759,MATCH(E426,LatestMeasureDefSheet!$C$2:$C$6759,0),)</f>
        <v>0</v>
      </c>
      <c r="N426" s="12" t="str" cm="1">
        <f t="array" ref="N426">IF(INDEX(LatestMeasureDefSheet!$Q$2:$Q$6759,MATCH(E426,LatestMeasureDefSheet!$C$2:$C$6759,0),)="",INDEX(LatestMeasureDefSheet!$G$2:$G$6759,MATCH(E426,LatestMeasureDefSheet!$C$2:$C$6759,0),),INDEX(LatestMeasureDefSheet!$Q$2:$Q$6759,MATCH(E426,LatestMeasureDefSheet!$C$2:$C$6759,0),))</f>
        <v>Units</v>
      </c>
      <c r="O426" s="11" cm="1">
        <f t="array" ref="O426">INDEX(LatestMeasureDefSheet!$R$2:$R$6759,MATCH(E426,LatestMeasureDefSheet!$C$2:$C$6759,0),)</f>
        <v>0</v>
      </c>
      <c r="P426" s="11" cm="1">
        <f t="array" ref="P426">INDEX(LatestMeasureDefSheet!$S$2:$S$6759,MATCH(E426,LatestMeasureDefSheet!$C$2:$C$6759,0),)</f>
        <v>0</v>
      </c>
      <c r="Q426" s="11" cm="1">
        <f t="array" ref="Q426">INDEX(LatestMeasureDefSheet!$T$2:$T$6759,MATCH(E426,LatestMeasureDefSheet!$C$2:$C$6759,0),)</f>
        <v>0</v>
      </c>
      <c r="R426" s="11" cm="1">
        <f t="array" ref="R426">INDEX(LatestMeasureDefSheet!$U$2:$U$6759,MATCH(E426,LatestMeasureDefSheet!$C$2:$C$6759,0),)</f>
        <v>0</v>
      </c>
      <c r="S426" s="11" cm="1">
        <f t="array" ref="S426">INDEX(LatestMeasureDefSheet!$V$2:$V$6759,MATCH(E426,LatestMeasureDefSheet!$C$2:$C$6759,0),)</f>
        <v>0</v>
      </c>
      <c r="T426" s="11" t="str">
        <f t="shared" si="41"/>
        <v/>
      </c>
      <c r="U426" s="41"/>
      <c r="V426" s="41"/>
      <c r="W426" s="41"/>
      <c r="X426" s="38" t="str">
        <f t="shared" si="37"/>
        <v/>
      </c>
      <c r="Y426" s="38" t="str">
        <f t="shared" si="38"/>
        <v/>
      </c>
      <c r="Z426" s="38" t="str">
        <f t="shared" si="39"/>
        <v/>
      </c>
      <c r="AA426" s="13">
        <f t="shared" si="40"/>
        <v>0</v>
      </c>
      <c r="AB426" s="11"/>
    </row>
    <row r="427" spans="2:28" ht="15.75" x14ac:dyDescent="0.2">
      <c r="B427" s="7" t="s">
        <v>1109</v>
      </c>
      <c r="C427" s="5" t="s">
        <v>1323</v>
      </c>
      <c r="D427" s="5" t="s">
        <v>1324</v>
      </c>
      <c r="E427" s="5" t="s">
        <v>1325</v>
      </c>
      <c r="F427" s="16" t="s">
        <v>1326</v>
      </c>
      <c r="G427" s="5" t="s">
        <v>1327</v>
      </c>
      <c r="H427" s="9" cm="1">
        <f t="array" ref="H427">INDEX(LatestMeasureDefSheet!$AH$2:$AH$6759,MATCH(E427,LatestMeasureDefSheet!$C$2:$C$6759,0),)</f>
        <v>20</v>
      </c>
      <c r="I427" s="10" t="str" cm="1">
        <f t="array" ref="I427">INDEX(LatestMeasureDefSheet!$G$2:$G$6759,MATCH(E427,LatestMeasureDefSheet!$C$2:$C$6759,0),)</f>
        <v>Tons</v>
      </c>
      <c r="J427" s="11" cm="1">
        <f t="array" ref="J427">INDEX(LatestMeasureDefSheet!$H$2:$H$6759,MATCH(E427,LatestMeasureDefSheet!$C$2:$C$6759,0),)</f>
        <v>212.6302</v>
      </c>
      <c r="K427" s="11" cm="1">
        <f t="array" ref="K427">INDEX(LatestMeasureDefSheet!$I$2:$I$6759,MATCH(E427,LatestMeasureDefSheet!$C$2:$C$6759,0),)</f>
        <v>4.4400000000000002E-2</v>
      </c>
      <c r="L427" s="11" cm="1">
        <f t="array" ref="L427">INDEX(LatestMeasureDefSheet!$L$2:$L$6759,MATCH(E427,LatestMeasureDefSheet!$C$2:$C$6759,0),)</f>
        <v>0</v>
      </c>
      <c r="M427" s="11" cm="1">
        <f t="array" ref="M427">INDEX(LatestMeasureDefSheet!$AJ$2:$AJ$6759,MATCH(E427,LatestMeasureDefSheet!$C$2:$C$6759,0),)</f>
        <v>15</v>
      </c>
      <c r="N427" s="12" t="str" cm="1">
        <f t="array" ref="N427">IF(INDEX(LatestMeasureDefSheet!$Q$2:$Q$6759,MATCH(E427,LatestMeasureDefSheet!$C$2:$C$6759,0),)="",INDEX(LatestMeasureDefSheet!$G$2:$G$6759,MATCH(E427,LatestMeasureDefSheet!$C$2:$C$6759,0),),INDEX(LatestMeasureDefSheet!$Q$2:$Q$6759,MATCH(E427,LatestMeasureDefSheet!$C$2:$C$6759,0),))</f>
        <v>Tons</v>
      </c>
      <c r="O427" s="11" cm="1">
        <f t="array" ref="O427">INDEX(LatestMeasureDefSheet!$R$2:$R$6759,MATCH(E427,LatestMeasureDefSheet!$C$2:$C$6759,0),)</f>
        <v>0</v>
      </c>
      <c r="P427" s="11" cm="1">
        <f t="array" ref="P427">INDEX(LatestMeasureDefSheet!$S$2:$S$6759,MATCH(E427,LatestMeasureDefSheet!$C$2:$C$6759,0),)</f>
        <v>0</v>
      </c>
      <c r="Q427" s="11" cm="1">
        <f t="array" ref="Q427">INDEX(LatestMeasureDefSheet!$T$2:$T$6759,MATCH(E427,LatestMeasureDefSheet!$C$2:$C$6759,0),)</f>
        <v>0</v>
      </c>
      <c r="R427" s="11" cm="1">
        <f t="array" ref="R427">INDEX(LatestMeasureDefSheet!$U$2:$U$6759,MATCH(E427,LatestMeasureDefSheet!$C$2:$C$6759,0),)</f>
        <v>0</v>
      </c>
      <c r="S427" s="11" cm="1">
        <f t="array" ref="S427">INDEX(LatestMeasureDefSheet!$V$2:$V$6759,MATCH(E427,LatestMeasureDefSheet!$C$2:$C$6759,0),)</f>
        <v>0</v>
      </c>
      <c r="T427" s="11" t="str">
        <f t="shared" si="41"/>
        <v/>
      </c>
      <c r="U427" s="41"/>
      <c r="V427" s="41"/>
      <c r="W427" s="41"/>
      <c r="X427" s="38" t="str">
        <f t="shared" si="37"/>
        <v/>
      </c>
      <c r="Y427" s="38" t="str">
        <f t="shared" si="38"/>
        <v/>
      </c>
      <c r="Z427" s="38" t="str">
        <f t="shared" si="39"/>
        <v/>
      </c>
      <c r="AA427" s="13">
        <f t="shared" si="40"/>
        <v>0</v>
      </c>
      <c r="AB427" s="11"/>
    </row>
    <row r="428" spans="2:28" ht="15.75" x14ac:dyDescent="0.2">
      <c r="B428" s="7" t="s">
        <v>1109</v>
      </c>
      <c r="C428" s="5" t="s">
        <v>1323</v>
      </c>
      <c r="D428" s="5" t="s">
        <v>1324</v>
      </c>
      <c r="E428" s="5" t="s">
        <v>1328</v>
      </c>
      <c r="F428" s="16" t="s">
        <v>1329</v>
      </c>
      <c r="G428" s="5" t="s">
        <v>1330</v>
      </c>
      <c r="H428" s="9" cm="1">
        <f t="array" ref="H428">INDEX(LatestMeasureDefSheet!$AH$2:$AH$6759,MATCH(E428,LatestMeasureDefSheet!$C$2:$C$6759,0),)</f>
        <v>40</v>
      </c>
      <c r="I428" s="10" t="str" cm="1">
        <f t="array" ref="I428">INDEX(LatestMeasureDefSheet!$G$2:$G$6759,MATCH(E428,LatestMeasureDefSheet!$C$2:$C$6759,0),)</f>
        <v>Tons</v>
      </c>
      <c r="J428" s="11" cm="1">
        <f t="array" ref="J428">INDEX(LatestMeasureDefSheet!$H$2:$H$6759,MATCH(E428,LatestMeasureDefSheet!$C$2:$C$6759,0),)</f>
        <v>390.10390000000001</v>
      </c>
      <c r="K428" s="11" cm="1">
        <f t="array" ref="K428">INDEX(LatestMeasureDefSheet!$I$2:$I$6759,MATCH(E428,LatestMeasureDefSheet!$C$2:$C$6759,0),)</f>
        <v>5.1299999999999998E-2</v>
      </c>
      <c r="L428" s="11" cm="1">
        <f t="array" ref="L428">INDEX(LatestMeasureDefSheet!$L$2:$L$6759,MATCH(E428,LatestMeasureDefSheet!$C$2:$C$6759,0),)</f>
        <v>0</v>
      </c>
      <c r="M428" s="11" cm="1">
        <f t="array" ref="M428">INDEX(LatestMeasureDefSheet!$AJ$2:$AJ$6759,MATCH(E428,LatestMeasureDefSheet!$C$2:$C$6759,0),)</f>
        <v>15</v>
      </c>
      <c r="N428" s="12" t="str" cm="1">
        <f t="array" ref="N428">IF(INDEX(LatestMeasureDefSheet!$Q$2:$Q$6759,MATCH(E428,LatestMeasureDefSheet!$C$2:$C$6759,0),)="",INDEX(LatestMeasureDefSheet!$G$2:$G$6759,MATCH(E428,LatestMeasureDefSheet!$C$2:$C$6759,0),),INDEX(LatestMeasureDefSheet!$Q$2:$Q$6759,MATCH(E428,LatestMeasureDefSheet!$C$2:$C$6759,0),))</f>
        <v>Tons</v>
      </c>
      <c r="O428" s="11" cm="1">
        <f t="array" ref="O428">INDEX(LatestMeasureDefSheet!$R$2:$R$6759,MATCH(E428,LatestMeasureDefSheet!$C$2:$C$6759,0),)</f>
        <v>0</v>
      </c>
      <c r="P428" s="11" cm="1">
        <f t="array" ref="P428">INDEX(LatestMeasureDefSheet!$S$2:$S$6759,MATCH(E428,LatestMeasureDefSheet!$C$2:$C$6759,0),)</f>
        <v>0</v>
      </c>
      <c r="Q428" s="11" cm="1">
        <f t="array" ref="Q428">INDEX(LatestMeasureDefSheet!$T$2:$T$6759,MATCH(E428,LatestMeasureDefSheet!$C$2:$C$6759,0),)</f>
        <v>0</v>
      </c>
      <c r="R428" s="11" cm="1">
        <f t="array" ref="R428">INDEX(LatestMeasureDefSheet!$U$2:$U$6759,MATCH(E428,LatestMeasureDefSheet!$C$2:$C$6759,0),)</f>
        <v>0</v>
      </c>
      <c r="S428" s="11" cm="1">
        <f t="array" ref="S428">INDEX(LatestMeasureDefSheet!$V$2:$V$6759,MATCH(E428,LatestMeasureDefSheet!$C$2:$C$6759,0),)</f>
        <v>0</v>
      </c>
      <c r="T428" s="11" t="str">
        <f t="shared" si="41"/>
        <v/>
      </c>
      <c r="U428" s="41"/>
      <c r="V428" s="41"/>
      <c r="W428" s="41"/>
      <c r="X428" s="38" t="str">
        <f t="shared" si="37"/>
        <v/>
      </c>
      <c r="Y428" s="38" t="str">
        <f t="shared" si="38"/>
        <v/>
      </c>
      <c r="Z428" s="38" t="str">
        <f t="shared" si="39"/>
        <v/>
      </c>
      <c r="AA428" s="13">
        <f t="shared" si="40"/>
        <v>0</v>
      </c>
      <c r="AB428" s="11"/>
    </row>
    <row r="429" spans="2:28" ht="15.75" x14ac:dyDescent="0.2">
      <c r="B429" s="7" t="s">
        <v>1109</v>
      </c>
      <c r="C429" s="5" t="s">
        <v>1323</v>
      </c>
      <c r="D429" s="5" t="s">
        <v>1324</v>
      </c>
      <c r="E429" s="5" t="s">
        <v>1331</v>
      </c>
      <c r="F429" s="16" t="s">
        <v>1332</v>
      </c>
      <c r="G429" s="5" t="s">
        <v>1333</v>
      </c>
      <c r="H429" s="9" cm="1">
        <f t="array" ref="H429">INDEX(LatestMeasureDefSheet!$AH$2:$AH$6759,MATCH(E429,LatestMeasureDefSheet!$C$2:$C$6759,0),)</f>
        <v>200</v>
      </c>
      <c r="I429" s="10" t="str" cm="1">
        <f t="array" ref="I429">INDEX(LatestMeasureDefSheet!$G$2:$G$6759,MATCH(E429,LatestMeasureDefSheet!$C$2:$C$6759,0),)</f>
        <v>Tons</v>
      </c>
      <c r="J429" s="11" cm="1">
        <f t="array" ref="J429">INDEX(LatestMeasureDefSheet!$H$2:$H$6759,MATCH(E429,LatestMeasureDefSheet!$C$2:$C$6759,0),)</f>
        <v>1831.2</v>
      </c>
      <c r="K429" s="11" cm="1">
        <f t="array" ref="K429">INDEX(LatestMeasureDefSheet!$I$2:$I$6759,MATCH(E429,LatestMeasureDefSheet!$C$2:$C$6759,0),)</f>
        <v>0</v>
      </c>
      <c r="L429" s="11" cm="1">
        <f t="array" ref="L429">INDEX(LatestMeasureDefSheet!$L$2:$L$6759,MATCH(E429,LatestMeasureDefSheet!$C$2:$C$6759,0),)</f>
        <v>0</v>
      </c>
      <c r="M429" s="11" cm="1">
        <f t="array" ref="M429">INDEX(LatestMeasureDefSheet!$AJ$2:$AJ$6759,MATCH(E429,LatestMeasureDefSheet!$C$2:$C$6759,0),)</f>
        <v>16</v>
      </c>
      <c r="N429" s="12" t="str" cm="1">
        <f t="array" ref="N429">IF(INDEX(LatestMeasureDefSheet!$Q$2:$Q$6759,MATCH(E429,LatestMeasureDefSheet!$C$2:$C$6759,0),)="",INDEX(LatestMeasureDefSheet!$G$2:$G$6759,MATCH(E429,LatestMeasureDefSheet!$C$2:$C$6759,0),),INDEX(LatestMeasureDefSheet!$Q$2:$Q$6759,MATCH(E429,LatestMeasureDefSheet!$C$2:$C$6759,0),))</f>
        <v>Tons</v>
      </c>
      <c r="O429" s="11" cm="1">
        <f t="array" ref="O429">INDEX(LatestMeasureDefSheet!$R$2:$R$6759,MATCH(E429,LatestMeasureDefSheet!$C$2:$C$6759,0),)</f>
        <v>0</v>
      </c>
      <c r="P429" s="11" cm="1">
        <f t="array" ref="P429">INDEX(LatestMeasureDefSheet!$S$2:$S$6759,MATCH(E429,LatestMeasureDefSheet!$C$2:$C$6759,0),)</f>
        <v>0</v>
      </c>
      <c r="Q429" s="11" cm="1">
        <f t="array" ref="Q429">INDEX(LatestMeasureDefSheet!$T$2:$T$6759,MATCH(E429,LatestMeasureDefSheet!$C$2:$C$6759,0),)</f>
        <v>0</v>
      </c>
      <c r="R429" s="11" cm="1">
        <f t="array" ref="R429">INDEX(LatestMeasureDefSheet!$U$2:$U$6759,MATCH(E429,LatestMeasureDefSheet!$C$2:$C$6759,0),)</f>
        <v>0</v>
      </c>
      <c r="S429" s="11" cm="1">
        <f t="array" ref="S429">INDEX(LatestMeasureDefSheet!$V$2:$V$6759,MATCH(E429,LatestMeasureDefSheet!$C$2:$C$6759,0),)</f>
        <v>0</v>
      </c>
      <c r="T429" s="11" t="str">
        <f t="shared" si="41"/>
        <v/>
      </c>
      <c r="U429" s="41"/>
      <c r="V429" s="41"/>
      <c r="W429" s="41"/>
      <c r="X429" s="38" t="str">
        <f t="shared" si="37"/>
        <v/>
      </c>
      <c r="Y429" s="38" t="str">
        <f t="shared" si="38"/>
        <v/>
      </c>
      <c r="Z429" s="38" t="str">
        <f t="shared" si="39"/>
        <v/>
      </c>
      <c r="AA429" s="13">
        <f t="shared" si="40"/>
        <v>0</v>
      </c>
      <c r="AB429" s="11"/>
    </row>
    <row r="430" spans="2:28" ht="15.75" x14ac:dyDescent="0.2">
      <c r="B430" s="7" t="s">
        <v>1109</v>
      </c>
      <c r="C430" s="5" t="s">
        <v>1323</v>
      </c>
      <c r="D430" s="5" t="s">
        <v>1324</v>
      </c>
      <c r="E430" s="5" t="s">
        <v>1334</v>
      </c>
      <c r="F430" s="16" t="s">
        <v>1335</v>
      </c>
      <c r="G430" s="5" t="s">
        <v>1336</v>
      </c>
      <c r="H430" s="9" cm="1">
        <f t="array" ref="H430">INDEX(LatestMeasureDefSheet!$AH$2:$AH$6759,MATCH(E430,LatestMeasureDefSheet!$C$2:$C$6759,0),)</f>
        <v>175</v>
      </c>
      <c r="I430" s="10" t="str" cm="1">
        <f t="array" ref="I430">INDEX(LatestMeasureDefSheet!$G$2:$G$6759,MATCH(E430,LatestMeasureDefSheet!$C$2:$C$6759,0),)</f>
        <v>Tons</v>
      </c>
      <c r="J430" s="11" cm="1">
        <f t="array" ref="J430">INDEX(LatestMeasureDefSheet!$H$2:$H$6759,MATCH(E430,LatestMeasureDefSheet!$C$2:$C$6759,0),)</f>
        <v>1288</v>
      </c>
      <c r="K430" s="11" cm="1">
        <f t="array" ref="K430">INDEX(LatestMeasureDefSheet!$I$2:$I$6759,MATCH(E430,LatestMeasureDefSheet!$C$2:$C$6759,0),)</f>
        <v>0</v>
      </c>
      <c r="L430" s="11" cm="1">
        <f t="array" ref="L430">INDEX(LatestMeasureDefSheet!$L$2:$L$6759,MATCH(E430,LatestMeasureDefSheet!$C$2:$C$6759,0),)</f>
        <v>0</v>
      </c>
      <c r="M430" s="11" cm="1">
        <f t="array" ref="M430">INDEX(LatestMeasureDefSheet!$AJ$2:$AJ$6759,MATCH(E430,LatestMeasureDefSheet!$C$2:$C$6759,0),)</f>
        <v>15</v>
      </c>
      <c r="N430" s="12" t="str" cm="1">
        <f t="array" ref="N430">IF(INDEX(LatestMeasureDefSheet!$Q$2:$Q$6759,MATCH(E430,LatestMeasureDefSheet!$C$2:$C$6759,0),)="",INDEX(LatestMeasureDefSheet!$G$2:$G$6759,MATCH(E430,LatestMeasureDefSheet!$C$2:$C$6759,0),),INDEX(LatestMeasureDefSheet!$Q$2:$Q$6759,MATCH(E430,LatestMeasureDefSheet!$C$2:$C$6759,0),))</f>
        <v>Tons</v>
      </c>
      <c r="O430" s="11" cm="1">
        <f t="array" ref="O430">INDEX(LatestMeasureDefSheet!$R$2:$R$6759,MATCH(E430,LatestMeasureDefSheet!$C$2:$C$6759,0),)</f>
        <v>0</v>
      </c>
      <c r="P430" s="11" cm="1">
        <f t="array" ref="P430">INDEX(LatestMeasureDefSheet!$S$2:$S$6759,MATCH(E430,LatestMeasureDefSheet!$C$2:$C$6759,0),)</f>
        <v>0</v>
      </c>
      <c r="Q430" s="11" cm="1">
        <f t="array" ref="Q430">INDEX(LatestMeasureDefSheet!$T$2:$T$6759,MATCH(E430,LatestMeasureDefSheet!$C$2:$C$6759,0),)</f>
        <v>0</v>
      </c>
      <c r="R430" s="11" cm="1">
        <f t="array" ref="R430">INDEX(LatestMeasureDefSheet!$U$2:$U$6759,MATCH(E430,LatestMeasureDefSheet!$C$2:$C$6759,0),)</f>
        <v>0</v>
      </c>
      <c r="S430" s="11" cm="1">
        <f t="array" ref="S430">INDEX(LatestMeasureDefSheet!$V$2:$V$6759,MATCH(E430,LatestMeasureDefSheet!$C$2:$C$6759,0),)</f>
        <v>0</v>
      </c>
      <c r="T430" s="11" t="str">
        <f t="shared" si="41"/>
        <v/>
      </c>
      <c r="U430" s="41"/>
      <c r="V430" s="41"/>
      <c r="W430" s="41"/>
      <c r="X430" s="38" t="str">
        <f t="shared" si="37"/>
        <v/>
      </c>
      <c r="Y430" s="38" t="str">
        <f t="shared" si="38"/>
        <v/>
      </c>
      <c r="Z430" s="38" t="str">
        <f t="shared" si="39"/>
        <v/>
      </c>
      <c r="AA430" s="13">
        <f t="shared" si="40"/>
        <v>0</v>
      </c>
      <c r="AB430" s="11"/>
    </row>
    <row r="431" spans="2:28" ht="15.75" x14ac:dyDescent="0.2">
      <c r="B431" s="7" t="s">
        <v>1109</v>
      </c>
      <c r="C431" s="5" t="s">
        <v>1323</v>
      </c>
      <c r="D431" s="5" t="s">
        <v>1324</v>
      </c>
      <c r="E431" s="5" t="s">
        <v>1337</v>
      </c>
      <c r="F431" s="16" t="s">
        <v>1338</v>
      </c>
      <c r="G431" s="5" t="s">
        <v>1339</v>
      </c>
      <c r="H431" s="9" cm="1">
        <f t="array" ref="H431">INDEX(LatestMeasureDefSheet!$AH$2:$AH$6759,MATCH(E431,LatestMeasureDefSheet!$C$2:$C$6759,0),)</f>
        <v>30</v>
      </c>
      <c r="I431" s="10" t="str" cm="1">
        <f t="array" ref="I431">INDEX(LatestMeasureDefSheet!$G$2:$G$6759,MATCH(E431,LatestMeasureDefSheet!$C$2:$C$6759,0),)</f>
        <v>Tons</v>
      </c>
      <c r="J431" s="11" cm="1">
        <f t="array" ref="J431">INDEX(LatestMeasureDefSheet!$H$2:$H$6759,MATCH(E431,LatestMeasureDefSheet!$C$2:$C$6759,0),)</f>
        <v>1357</v>
      </c>
      <c r="K431" s="11" cm="1">
        <f t="array" ref="K431">INDEX(LatestMeasureDefSheet!$I$2:$I$6759,MATCH(E431,LatestMeasureDefSheet!$C$2:$C$6759,0),)</f>
        <v>0</v>
      </c>
      <c r="L431" s="11" cm="1">
        <f t="array" ref="L431">INDEX(LatestMeasureDefSheet!$L$2:$L$6759,MATCH(E431,LatestMeasureDefSheet!$C$2:$C$6759,0),)</f>
        <v>0</v>
      </c>
      <c r="M431" s="11" cm="1">
        <f t="array" ref="M431">INDEX(LatestMeasureDefSheet!$AJ$2:$AJ$6759,MATCH(E431,LatestMeasureDefSheet!$C$2:$C$6759,0),)</f>
        <v>15</v>
      </c>
      <c r="N431" s="12" t="str" cm="1">
        <f t="array" ref="N431">IF(INDEX(LatestMeasureDefSheet!$Q$2:$Q$6759,MATCH(E431,LatestMeasureDefSheet!$C$2:$C$6759,0),)="",INDEX(LatestMeasureDefSheet!$G$2:$G$6759,MATCH(E431,LatestMeasureDefSheet!$C$2:$C$6759,0),),INDEX(LatestMeasureDefSheet!$Q$2:$Q$6759,MATCH(E431,LatestMeasureDefSheet!$C$2:$C$6759,0),))</f>
        <v>Tons</v>
      </c>
      <c r="O431" s="11" cm="1">
        <f t="array" ref="O431">INDEX(LatestMeasureDefSheet!$R$2:$R$6759,MATCH(E431,LatestMeasureDefSheet!$C$2:$C$6759,0),)</f>
        <v>0</v>
      </c>
      <c r="P431" s="11" cm="1">
        <f t="array" ref="P431">INDEX(LatestMeasureDefSheet!$S$2:$S$6759,MATCH(E431,LatestMeasureDefSheet!$C$2:$C$6759,0),)</f>
        <v>0</v>
      </c>
      <c r="Q431" s="11" cm="1">
        <f t="array" ref="Q431">INDEX(LatestMeasureDefSheet!$T$2:$T$6759,MATCH(E431,LatestMeasureDefSheet!$C$2:$C$6759,0),)</f>
        <v>0</v>
      </c>
      <c r="R431" s="11" cm="1">
        <f t="array" ref="R431">INDEX(LatestMeasureDefSheet!$U$2:$U$6759,MATCH(E431,LatestMeasureDefSheet!$C$2:$C$6759,0),)</f>
        <v>0</v>
      </c>
      <c r="S431" s="11" cm="1">
        <f t="array" ref="S431">INDEX(LatestMeasureDefSheet!$V$2:$V$6759,MATCH(E431,LatestMeasureDefSheet!$C$2:$C$6759,0),)</f>
        <v>0</v>
      </c>
      <c r="T431" s="11" t="str">
        <f t="shared" si="41"/>
        <v/>
      </c>
      <c r="U431" s="41"/>
      <c r="V431" s="41"/>
      <c r="W431" s="41"/>
      <c r="X431" s="38" t="str">
        <f t="shared" si="37"/>
        <v/>
      </c>
      <c r="Y431" s="38" t="str">
        <f t="shared" si="38"/>
        <v/>
      </c>
      <c r="Z431" s="38" t="str">
        <f t="shared" si="39"/>
        <v/>
      </c>
      <c r="AA431" s="13">
        <f t="shared" si="40"/>
        <v>0</v>
      </c>
      <c r="AB431" s="11"/>
    </row>
    <row r="432" spans="2:28" ht="15.75" x14ac:dyDescent="0.2">
      <c r="B432" s="7" t="s">
        <v>30</v>
      </c>
      <c r="C432" s="5" t="s">
        <v>1323</v>
      </c>
      <c r="D432" s="5" t="s">
        <v>1340</v>
      </c>
      <c r="E432" s="5" t="s">
        <v>1341</v>
      </c>
      <c r="F432" s="16" t="s">
        <v>1342</v>
      </c>
      <c r="G432" s="5" t="s">
        <v>1343</v>
      </c>
      <c r="H432" s="9" cm="1">
        <f t="array" ref="H432">INDEX(LatestMeasureDefSheet!$AH$2:$AH$6759,MATCH(E432,LatestMeasureDefSheet!$C$2:$C$6759,0),)</f>
        <v>0.2</v>
      </c>
      <c r="I432" s="10" t="str" cm="1">
        <f t="array" ref="I432">INDEX(LatestMeasureDefSheet!$G$2:$G$6759,MATCH(E432,LatestMeasureDefSheet!$C$2:$C$6759,0),)</f>
        <v>Watts Removed</v>
      </c>
      <c r="J432" s="11" cm="1">
        <f t="array" ref="J432">INDEX(LatestMeasureDefSheet!$H$2:$H$6759,MATCH(E432,LatestMeasureDefSheet!$C$2:$C$6759,0),)</f>
        <v>1.79</v>
      </c>
      <c r="K432" s="11" cm="1">
        <f t="array" ref="K432">INDEX(LatestMeasureDefSheet!$I$2:$I$6759,MATCH(E432,LatestMeasureDefSheet!$C$2:$C$6759,0),)</f>
        <v>2.9999999999999997E-4</v>
      </c>
      <c r="L432" s="11" cm="1">
        <f t="array" ref="L432">INDEX(LatestMeasureDefSheet!$L$2:$L$6759,MATCH(E432,LatestMeasureDefSheet!$C$2:$C$6759,0),)</f>
        <v>0</v>
      </c>
      <c r="M432" s="11" cm="1">
        <f t="array" ref="M432">INDEX(LatestMeasureDefSheet!$AJ$2:$AJ$6759,MATCH(E432,LatestMeasureDefSheet!$C$2:$C$6759,0),)</f>
        <v>12</v>
      </c>
      <c r="N432" s="12" t="str" cm="1">
        <f t="array" ref="N432">IF(INDEX(LatestMeasureDefSheet!$Q$2:$Q$6759,MATCH(E432,LatestMeasureDefSheet!$C$2:$C$6759,0),)="",INDEX(LatestMeasureDefSheet!$G$2:$G$6759,MATCH(E432,LatestMeasureDefSheet!$C$2:$C$6759,0),),INDEX(LatestMeasureDefSheet!$Q$2:$Q$6759,MATCH(E432,LatestMeasureDefSheet!$C$2:$C$6759,0),))</f>
        <v>Watts Removed</v>
      </c>
      <c r="O432" s="11" cm="1">
        <f t="array" ref="O432">INDEX(LatestMeasureDefSheet!$R$2:$R$6759,MATCH(E432,LatestMeasureDefSheet!$C$2:$C$6759,0),)</f>
        <v>0</v>
      </c>
      <c r="P432" s="11" cm="1">
        <f t="array" ref="P432">INDEX(LatestMeasureDefSheet!$S$2:$S$6759,MATCH(E432,LatestMeasureDefSheet!$C$2:$C$6759,0),)</f>
        <v>0</v>
      </c>
      <c r="Q432" s="11" cm="1">
        <f t="array" ref="Q432">INDEX(LatestMeasureDefSheet!$T$2:$T$6759,MATCH(E432,LatestMeasureDefSheet!$C$2:$C$6759,0),)</f>
        <v>0</v>
      </c>
      <c r="R432" s="11" cm="1">
        <f t="array" ref="R432">INDEX(LatestMeasureDefSheet!$U$2:$U$6759,MATCH(E432,LatestMeasureDefSheet!$C$2:$C$6759,0),)</f>
        <v>0</v>
      </c>
      <c r="S432" s="11" cm="1">
        <f t="array" ref="S432">INDEX(LatestMeasureDefSheet!$V$2:$V$6759,MATCH(E432,LatestMeasureDefSheet!$C$2:$C$6759,0),)</f>
        <v>0</v>
      </c>
      <c r="T432" s="11" t="str">
        <f t="shared" si="41"/>
        <v/>
      </c>
      <c r="U432" s="41"/>
      <c r="V432" s="41"/>
      <c r="W432" s="41"/>
      <c r="X432" s="38" t="str">
        <f t="shared" si="37"/>
        <v/>
      </c>
      <c r="Y432" s="38" t="str">
        <f t="shared" si="38"/>
        <v/>
      </c>
      <c r="Z432" s="38" t="str">
        <f t="shared" si="39"/>
        <v/>
      </c>
      <c r="AA432" s="13">
        <f t="shared" si="40"/>
        <v>0</v>
      </c>
      <c r="AB432" s="11"/>
    </row>
    <row r="433" spans="2:28" ht="15.75" x14ac:dyDescent="0.2">
      <c r="B433" s="7" t="s">
        <v>30</v>
      </c>
      <c r="C433" s="5" t="s">
        <v>1323</v>
      </c>
      <c r="D433" s="5" t="s">
        <v>1340</v>
      </c>
      <c r="E433" s="5" t="s">
        <v>1344</v>
      </c>
      <c r="F433" s="16" t="s">
        <v>1345</v>
      </c>
      <c r="G433" s="5" t="s">
        <v>1346</v>
      </c>
      <c r="H433" s="9" cm="1">
        <f t="array" ref="H433">INDEX(LatestMeasureDefSheet!$AH$2:$AH$6759,MATCH(E433,LatestMeasureDefSheet!$C$2:$C$6759,0),)</f>
        <v>0.13</v>
      </c>
      <c r="I433" s="10" t="str" cm="1">
        <f t="array" ref="I433">INDEX(LatestMeasureDefSheet!$G$2:$G$6759,MATCH(E433,LatestMeasureDefSheet!$C$2:$C$6759,0),)</f>
        <v>Watts Removed</v>
      </c>
      <c r="J433" s="11" cm="1">
        <f t="array" ref="J433">INDEX(LatestMeasureDefSheet!$H$2:$H$6759,MATCH(E433,LatestMeasureDefSheet!$C$2:$C$6759,0),)</f>
        <v>1.1599999999999999</v>
      </c>
      <c r="K433" s="11" cm="1">
        <f t="array" ref="K433">INDEX(LatestMeasureDefSheet!$I$2:$I$6759,MATCH(E433,LatestMeasureDefSheet!$C$2:$C$6759,0),)</f>
        <v>2.0000000000000001E-4</v>
      </c>
      <c r="L433" s="11" cm="1">
        <f t="array" ref="L433">INDEX(LatestMeasureDefSheet!$L$2:$L$6759,MATCH(E433,LatestMeasureDefSheet!$C$2:$C$6759,0),)</f>
        <v>0</v>
      </c>
      <c r="M433" s="11" cm="1">
        <f t="array" ref="M433">INDEX(LatestMeasureDefSheet!$AJ$2:$AJ$6759,MATCH(E433,LatestMeasureDefSheet!$C$2:$C$6759,0),)</f>
        <v>12</v>
      </c>
      <c r="N433" s="12" t="str" cm="1">
        <f t="array" ref="N433">IF(INDEX(LatestMeasureDefSheet!$Q$2:$Q$6759,MATCH(E433,LatestMeasureDefSheet!$C$2:$C$6759,0),)="",INDEX(LatestMeasureDefSheet!$G$2:$G$6759,MATCH(E433,LatestMeasureDefSheet!$C$2:$C$6759,0),),INDEX(LatestMeasureDefSheet!$Q$2:$Q$6759,MATCH(E433,LatestMeasureDefSheet!$C$2:$C$6759,0),))</f>
        <v>Watts Removed</v>
      </c>
      <c r="O433" s="11" cm="1">
        <f t="array" ref="O433">INDEX(LatestMeasureDefSheet!$R$2:$R$6759,MATCH(E433,LatestMeasureDefSheet!$C$2:$C$6759,0),)</f>
        <v>0</v>
      </c>
      <c r="P433" s="11" cm="1">
        <f t="array" ref="P433">INDEX(LatestMeasureDefSheet!$S$2:$S$6759,MATCH(E433,LatestMeasureDefSheet!$C$2:$C$6759,0),)</f>
        <v>0</v>
      </c>
      <c r="Q433" s="11" cm="1">
        <f t="array" ref="Q433">INDEX(LatestMeasureDefSheet!$T$2:$T$6759,MATCH(E433,LatestMeasureDefSheet!$C$2:$C$6759,0),)</f>
        <v>0</v>
      </c>
      <c r="R433" s="11" cm="1">
        <f t="array" ref="R433">INDEX(LatestMeasureDefSheet!$U$2:$U$6759,MATCH(E433,LatestMeasureDefSheet!$C$2:$C$6759,0),)</f>
        <v>0</v>
      </c>
      <c r="S433" s="11" cm="1">
        <f t="array" ref="S433">INDEX(LatestMeasureDefSheet!$V$2:$V$6759,MATCH(E433,LatestMeasureDefSheet!$C$2:$C$6759,0),)</f>
        <v>0</v>
      </c>
      <c r="T433" s="11" t="str">
        <f t="shared" si="41"/>
        <v/>
      </c>
      <c r="U433" s="41"/>
      <c r="V433" s="41"/>
      <c r="W433" s="41"/>
      <c r="X433" s="38" t="str">
        <f t="shared" si="37"/>
        <v/>
      </c>
      <c r="Y433" s="38" t="str">
        <f t="shared" si="38"/>
        <v/>
      </c>
      <c r="Z433" s="38" t="str">
        <f t="shared" si="39"/>
        <v/>
      </c>
      <c r="AA433" s="13">
        <f t="shared" si="40"/>
        <v>0</v>
      </c>
      <c r="AB433" s="11"/>
    </row>
    <row r="434" spans="2:28" ht="15.75" x14ac:dyDescent="0.2">
      <c r="B434" s="7" t="s">
        <v>30</v>
      </c>
      <c r="C434" s="5" t="s">
        <v>1323</v>
      </c>
      <c r="D434" s="5" t="s">
        <v>1340</v>
      </c>
      <c r="E434" s="5" t="s">
        <v>1347</v>
      </c>
      <c r="F434" s="16" t="s">
        <v>1348</v>
      </c>
      <c r="G434" s="5" t="s">
        <v>1349</v>
      </c>
      <c r="H434" s="9" cm="1">
        <f t="array" ref="H434">INDEX(LatestMeasureDefSheet!$AH$2:$AH$6759,MATCH(E434,LatestMeasureDefSheet!$C$2:$C$6759,0),)</f>
        <v>0.08</v>
      </c>
      <c r="I434" s="10" t="str" cm="1">
        <f t="array" ref="I434">INDEX(LatestMeasureDefSheet!$G$2:$G$6759,MATCH(E434,LatestMeasureDefSheet!$C$2:$C$6759,0),)</f>
        <v>Watts Removed</v>
      </c>
      <c r="J434" s="11" cm="1">
        <f t="array" ref="J434">INDEX(LatestMeasureDefSheet!$H$2:$H$6759,MATCH(E434,LatestMeasureDefSheet!$C$2:$C$6759,0),)</f>
        <v>0.76</v>
      </c>
      <c r="K434" s="11" cm="1">
        <f t="array" ref="K434">INDEX(LatestMeasureDefSheet!$I$2:$I$6759,MATCH(E434,LatestMeasureDefSheet!$C$2:$C$6759,0),)</f>
        <v>1E-4</v>
      </c>
      <c r="L434" s="11" cm="1">
        <f t="array" ref="L434">INDEX(LatestMeasureDefSheet!$L$2:$L$6759,MATCH(E434,LatestMeasureDefSheet!$C$2:$C$6759,0),)</f>
        <v>0</v>
      </c>
      <c r="M434" s="11" cm="1">
        <f t="array" ref="M434">INDEX(LatestMeasureDefSheet!$AJ$2:$AJ$6759,MATCH(E434,LatestMeasureDefSheet!$C$2:$C$6759,0),)</f>
        <v>12</v>
      </c>
      <c r="N434" s="12" t="str" cm="1">
        <f t="array" ref="N434">IF(INDEX(LatestMeasureDefSheet!$Q$2:$Q$6759,MATCH(E434,LatestMeasureDefSheet!$C$2:$C$6759,0),)="",INDEX(LatestMeasureDefSheet!$G$2:$G$6759,MATCH(E434,LatestMeasureDefSheet!$C$2:$C$6759,0),),INDEX(LatestMeasureDefSheet!$Q$2:$Q$6759,MATCH(E434,LatestMeasureDefSheet!$C$2:$C$6759,0),))</f>
        <v>Watts Removed</v>
      </c>
      <c r="O434" s="11" cm="1">
        <f t="array" ref="O434">INDEX(LatestMeasureDefSheet!$R$2:$R$6759,MATCH(E434,LatestMeasureDefSheet!$C$2:$C$6759,0),)</f>
        <v>0</v>
      </c>
      <c r="P434" s="11" cm="1">
        <f t="array" ref="P434">INDEX(LatestMeasureDefSheet!$S$2:$S$6759,MATCH(E434,LatestMeasureDefSheet!$C$2:$C$6759,0),)</f>
        <v>0</v>
      </c>
      <c r="Q434" s="11" cm="1">
        <f t="array" ref="Q434">INDEX(LatestMeasureDefSheet!$T$2:$T$6759,MATCH(E434,LatestMeasureDefSheet!$C$2:$C$6759,0),)</f>
        <v>0</v>
      </c>
      <c r="R434" s="11" cm="1">
        <f t="array" ref="R434">INDEX(LatestMeasureDefSheet!$U$2:$U$6759,MATCH(E434,LatestMeasureDefSheet!$C$2:$C$6759,0),)</f>
        <v>0</v>
      </c>
      <c r="S434" s="11" cm="1">
        <f t="array" ref="S434">INDEX(LatestMeasureDefSheet!$V$2:$V$6759,MATCH(E434,LatestMeasureDefSheet!$C$2:$C$6759,0),)</f>
        <v>0</v>
      </c>
      <c r="T434" s="11" t="str">
        <f t="shared" si="41"/>
        <v/>
      </c>
      <c r="U434" s="41"/>
      <c r="V434" s="41"/>
      <c r="W434" s="41"/>
      <c r="X434" s="38" t="str">
        <f t="shared" si="37"/>
        <v/>
      </c>
      <c r="Y434" s="38" t="str">
        <f t="shared" si="38"/>
        <v/>
      </c>
      <c r="Z434" s="38" t="str">
        <f t="shared" si="39"/>
        <v/>
      </c>
      <c r="AA434" s="13">
        <f t="shared" si="40"/>
        <v>0</v>
      </c>
      <c r="AB434" s="11"/>
    </row>
    <row r="435" spans="2:28" ht="15.75" x14ac:dyDescent="0.2">
      <c r="B435" s="7" t="s">
        <v>1109</v>
      </c>
      <c r="C435" s="5" t="s">
        <v>1323</v>
      </c>
      <c r="D435" s="5" t="s">
        <v>1350</v>
      </c>
      <c r="E435" s="5" t="s">
        <v>1351</v>
      </c>
      <c r="F435" s="16" t="s">
        <v>1352</v>
      </c>
      <c r="G435" s="5" t="s">
        <v>1353</v>
      </c>
      <c r="H435" s="9" cm="1">
        <f t="array" ref="H435">INDEX(LatestMeasureDefSheet!$AH$2:$AH$6759,MATCH(E435,LatestMeasureDefSheet!$C$2:$C$6759,0),)</f>
        <v>75</v>
      </c>
      <c r="I435" s="10" t="str" cm="1">
        <f t="array" ref="I435">INDEX(LatestMeasureDefSheet!$G$2:$G$6759,MATCH(E435,LatestMeasureDefSheet!$C$2:$C$6759,0),)</f>
        <v>Door</v>
      </c>
      <c r="J435" s="11" cm="1">
        <f t="array" ref="J435">INDEX(LatestMeasureDefSheet!$H$2:$H$6759,MATCH(E435,LatestMeasureDefSheet!$C$2:$C$6759,0),)</f>
        <v>1356.4364</v>
      </c>
      <c r="K435" s="11" cm="1">
        <f t="array" ref="K435">INDEX(LatestMeasureDefSheet!$I$2:$I$6759,MATCH(E435,LatestMeasureDefSheet!$C$2:$C$6759,0),)</f>
        <v>5.8999999999999999E-3</v>
      </c>
      <c r="L435" s="11" cm="1">
        <f t="array" ref="L435">INDEX(LatestMeasureDefSheet!$L$2:$L$6759,MATCH(E435,LatestMeasureDefSheet!$C$2:$C$6759,0),)</f>
        <v>0</v>
      </c>
      <c r="M435" s="11" cm="1">
        <f t="array" ref="M435">INDEX(LatestMeasureDefSheet!$AJ$2:$AJ$6759,MATCH(E435,LatestMeasureDefSheet!$C$2:$C$6759,0),)</f>
        <v>12</v>
      </c>
      <c r="N435" s="12" t="str" cm="1">
        <f t="array" ref="N435">IF(INDEX(LatestMeasureDefSheet!$Q$2:$Q$6759,MATCH(E435,LatestMeasureDefSheet!$C$2:$C$6759,0),)="",INDEX(LatestMeasureDefSheet!$G$2:$G$6759,MATCH(E435,LatestMeasureDefSheet!$C$2:$C$6759,0),),INDEX(LatestMeasureDefSheet!$Q$2:$Q$6759,MATCH(E435,LatestMeasureDefSheet!$C$2:$C$6759,0),))</f>
        <v>Door</v>
      </c>
      <c r="O435" s="11" cm="1">
        <f t="array" ref="O435">INDEX(LatestMeasureDefSheet!$R$2:$R$6759,MATCH(E435,LatestMeasureDefSheet!$C$2:$C$6759,0),)</f>
        <v>0</v>
      </c>
      <c r="P435" s="11" cm="1">
        <f t="array" ref="P435">INDEX(LatestMeasureDefSheet!$S$2:$S$6759,MATCH(E435,LatestMeasureDefSheet!$C$2:$C$6759,0),)</f>
        <v>0</v>
      </c>
      <c r="Q435" s="11" cm="1">
        <f t="array" ref="Q435">INDEX(LatestMeasureDefSheet!$T$2:$T$6759,MATCH(E435,LatestMeasureDefSheet!$C$2:$C$6759,0),)</f>
        <v>0</v>
      </c>
      <c r="R435" s="11" cm="1">
        <f t="array" ref="R435">INDEX(LatestMeasureDefSheet!$U$2:$U$6759,MATCH(E435,LatestMeasureDefSheet!$C$2:$C$6759,0),)</f>
        <v>0</v>
      </c>
      <c r="S435" s="11" cm="1">
        <f t="array" ref="S435">INDEX(LatestMeasureDefSheet!$V$2:$V$6759,MATCH(E435,LatestMeasureDefSheet!$C$2:$C$6759,0),)</f>
        <v>0</v>
      </c>
      <c r="T435" s="11" t="str">
        <f t="shared" si="41"/>
        <v/>
      </c>
      <c r="U435" s="41"/>
      <c r="V435" s="41"/>
      <c r="W435" s="41"/>
      <c r="X435" s="38" t="str">
        <f t="shared" si="37"/>
        <v/>
      </c>
      <c r="Y435" s="38" t="str">
        <f t="shared" si="38"/>
        <v/>
      </c>
      <c r="Z435" s="38" t="str">
        <f t="shared" si="39"/>
        <v/>
      </c>
      <c r="AA435" s="13">
        <f t="shared" si="40"/>
        <v>0</v>
      </c>
      <c r="AB435" s="11"/>
    </row>
    <row r="436" spans="2:28" ht="15.75" x14ac:dyDescent="0.2">
      <c r="B436" s="7" t="s">
        <v>1109</v>
      </c>
      <c r="C436" s="5" t="s">
        <v>1323</v>
      </c>
      <c r="D436" s="5" t="s">
        <v>1350</v>
      </c>
      <c r="E436" s="5" t="s">
        <v>1354</v>
      </c>
      <c r="F436" s="16" t="s">
        <v>1355</v>
      </c>
      <c r="G436" s="5" t="s">
        <v>1356</v>
      </c>
      <c r="H436" s="9" cm="1">
        <f t="array" ref="H436">INDEX(LatestMeasureDefSheet!$AH$2:$AH$6759,MATCH(E436,LatestMeasureDefSheet!$C$2:$C$6759,0),)</f>
        <v>20</v>
      </c>
      <c r="I436" s="10" t="str" cm="1">
        <f t="array" ref="I436">INDEX(LatestMeasureDefSheet!$G$2:$G$6759,MATCH(E436,LatestMeasureDefSheet!$C$2:$C$6759,0),)</f>
        <v>Tons</v>
      </c>
      <c r="J436" s="11" cm="1">
        <f t="array" ref="J436">INDEX(LatestMeasureDefSheet!$H$2:$H$6759,MATCH(E436,LatestMeasureDefSheet!$C$2:$C$6759,0),)</f>
        <v>159.37020000000001</v>
      </c>
      <c r="K436" s="11" cm="1">
        <f t="array" ref="K436">INDEX(LatestMeasureDefSheet!$I$2:$I$6759,MATCH(E436,LatestMeasureDefSheet!$C$2:$C$6759,0),)</f>
        <v>3.8800000000000001E-2</v>
      </c>
      <c r="L436" s="11" cm="1">
        <f t="array" ref="L436">INDEX(LatestMeasureDefSheet!$L$2:$L$6759,MATCH(E436,LatestMeasureDefSheet!$C$2:$C$6759,0),)</f>
        <v>0</v>
      </c>
      <c r="M436" s="11" cm="1">
        <f t="array" ref="M436">INDEX(LatestMeasureDefSheet!$AJ$2:$AJ$6759,MATCH(E436,LatestMeasureDefSheet!$C$2:$C$6759,0),)</f>
        <v>10</v>
      </c>
      <c r="N436" s="12" t="str" cm="1">
        <f t="array" ref="N436">IF(INDEX(LatestMeasureDefSheet!$Q$2:$Q$6759,MATCH(E436,LatestMeasureDefSheet!$C$2:$C$6759,0),)="",INDEX(LatestMeasureDefSheet!$G$2:$G$6759,MATCH(E436,LatestMeasureDefSheet!$C$2:$C$6759,0),),INDEX(LatestMeasureDefSheet!$Q$2:$Q$6759,MATCH(E436,LatestMeasureDefSheet!$C$2:$C$6759,0),))</f>
        <v>Tons</v>
      </c>
      <c r="O436" s="11" cm="1">
        <f t="array" ref="O436">INDEX(LatestMeasureDefSheet!$R$2:$R$6759,MATCH(E436,LatestMeasureDefSheet!$C$2:$C$6759,0),)</f>
        <v>0</v>
      </c>
      <c r="P436" s="11" cm="1">
        <f t="array" ref="P436">INDEX(LatestMeasureDefSheet!$S$2:$S$6759,MATCH(E436,LatestMeasureDefSheet!$C$2:$C$6759,0),)</f>
        <v>0</v>
      </c>
      <c r="Q436" s="11" cm="1">
        <f t="array" ref="Q436">INDEX(LatestMeasureDefSheet!$T$2:$T$6759,MATCH(E436,LatestMeasureDefSheet!$C$2:$C$6759,0),)</f>
        <v>0</v>
      </c>
      <c r="R436" s="11" cm="1">
        <f t="array" ref="R436">INDEX(LatestMeasureDefSheet!$U$2:$U$6759,MATCH(E436,LatestMeasureDefSheet!$C$2:$C$6759,0),)</f>
        <v>0</v>
      </c>
      <c r="S436" s="11" cm="1">
        <f t="array" ref="S436">INDEX(LatestMeasureDefSheet!$V$2:$V$6759,MATCH(E436,LatestMeasureDefSheet!$C$2:$C$6759,0),)</f>
        <v>0</v>
      </c>
      <c r="T436" s="11" t="str">
        <f t="shared" si="41"/>
        <v/>
      </c>
      <c r="U436" s="41"/>
      <c r="V436" s="41"/>
      <c r="W436" s="41"/>
      <c r="X436" s="38" t="str">
        <f t="shared" si="37"/>
        <v/>
      </c>
      <c r="Y436" s="38" t="str">
        <f t="shared" si="38"/>
        <v/>
      </c>
      <c r="Z436" s="38" t="str">
        <f t="shared" si="39"/>
        <v/>
      </c>
      <c r="AA436" s="13">
        <f t="shared" si="40"/>
        <v>0</v>
      </c>
      <c r="AB436" s="11"/>
    </row>
    <row r="437" spans="2:28" ht="15.75" x14ac:dyDescent="0.2">
      <c r="B437" s="7" t="s">
        <v>1109</v>
      </c>
      <c r="C437" s="5" t="s">
        <v>1323</v>
      </c>
      <c r="D437" s="5" t="s">
        <v>1350</v>
      </c>
      <c r="E437" s="5" t="s">
        <v>1357</v>
      </c>
      <c r="F437" s="16" t="s">
        <v>1358</v>
      </c>
      <c r="G437" s="5" t="s">
        <v>1359</v>
      </c>
      <c r="H437" s="9" cm="1">
        <f t="array" ref="H437">INDEX(LatestMeasureDefSheet!$AH$2:$AH$6759,MATCH(E437,LatestMeasureDefSheet!$C$2:$C$6759,0),)</f>
        <v>35</v>
      </c>
      <c r="I437" s="10" t="str" cm="1">
        <f t="array" ref="I437">INDEX(LatestMeasureDefSheet!$G$2:$G$6759,MATCH(E437,LatestMeasureDefSheet!$C$2:$C$6759,0),)</f>
        <v>Units</v>
      </c>
      <c r="J437" s="11" cm="1">
        <f t="array" ref="J437">INDEX(LatestMeasureDefSheet!$H$2:$H$6759,MATCH(E437,LatestMeasureDefSheet!$C$2:$C$6759,0),)</f>
        <v>330</v>
      </c>
      <c r="K437" s="11" cm="1">
        <f t="array" ref="K437">INDEX(LatestMeasureDefSheet!$I$2:$I$6759,MATCH(E437,LatestMeasureDefSheet!$C$2:$C$6759,0),)</f>
        <v>5.0799999999999998E-2</v>
      </c>
      <c r="L437" s="11" cm="1">
        <f t="array" ref="L437">INDEX(LatestMeasureDefSheet!$L$2:$L$6759,MATCH(E437,LatestMeasureDefSheet!$C$2:$C$6759,0),)</f>
        <v>0</v>
      </c>
      <c r="M437" s="11" cm="1">
        <f t="array" ref="M437">INDEX(LatestMeasureDefSheet!$AJ$2:$AJ$6759,MATCH(E437,LatestMeasureDefSheet!$C$2:$C$6759,0),)</f>
        <v>5</v>
      </c>
      <c r="N437" s="12" t="str" cm="1">
        <f t="array" ref="N437">IF(INDEX(LatestMeasureDefSheet!$Q$2:$Q$6759,MATCH(E437,LatestMeasureDefSheet!$C$2:$C$6759,0),)="",INDEX(LatestMeasureDefSheet!$G$2:$G$6759,MATCH(E437,LatestMeasureDefSheet!$C$2:$C$6759,0),),INDEX(LatestMeasureDefSheet!$Q$2:$Q$6759,MATCH(E437,LatestMeasureDefSheet!$C$2:$C$6759,0),))</f>
        <v>Units</v>
      </c>
      <c r="O437" s="11" cm="1">
        <f t="array" ref="O437">INDEX(LatestMeasureDefSheet!$R$2:$R$6759,MATCH(E437,LatestMeasureDefSheet!$C$2:$C$6759,0),)</f>
        <v>0</v>
      </c>
      <c r="P437" s="11" cm="1">
        <f t="array" ref="P437">INDEX(LatestMeasureDefSheet!$S$2:$S$6759,MATCH(E437,LatestMeasureDefSheet!$C$2:$C$6759,0),)</f>
        <v>0</v>
      </c>
      <c r="Q437" s="11" cm="1">
        <f t="array" ref="Q437">INDEX(LatestMeasureDefSheet!$T$2:$T$6759,MATCH(E437,LatestMeasureDefSheet!$C$2:$C$6759,0),)</f>
        <v>0</v>
      </c>
      <c r="R437" s="11" cm="1">
        <f t="array" ref="R437">INDEX(LatestMeasureDefSheet!$U$2:$U$6759,MATCH(E437,LatestMeasureDefSheet!$C$2:$C$6759,0),)</f>
        <v>0</v>
      </c>
      <c r="S437" s="11" cm="1">
        <f t="array" ref="S437">INDEX(LatestMeasureDefSheet!$V$2:$V$6759,MATCH(E437,LatestMeasureDefSheet!$C$2:$C$6759,0),)</f>
        <v>0</v>
      </c>
      <c r="T437" s="11" t="str">
        <f t="shared" si="41"/>
        <v/>
      </c>
      <c r="U437" s="41"/>
      <c r="V437" s="41"/>
      <c r="W437" s="41"/>
      <c r="X437" s="38" t="str">
        <f t="shared" si="37"/>
        <v/>
      </c>
      <c r="Y437" s="38" t="str">
        <f t="shared" si="38"/>
        <v/>
      </c>
      <c r="Z437" s="38" t="str">
        <f t="shared" si="39"/>
        <v/>
      </c>
      <c r="AA437" s="13">
        <f t="shared" si="40"/>
        <v>0</v>
      </c>
      <c r="AB437" s="11"/>
    </row>
    <row r="438" spans="2:28" ht="15.75" x14ac:dyDescent="0.2">
      <c r="B438" s="7" t="s">
        <v>1109</v>
      </c>
      <c r="C438" s="5" t="s">
        <v>1323</v>
      </c>
      <c r="D438" s="5" t="s">
        <v>1350</v>
      </c>
      <c r="E438" s="5" t="s">
        <v>1360</v>
      </c>
      <c r="F438" s="16" t="s">
        <v>1361</v>
      </c>
      <c r="G438" s="5" t="s">
        <v>1362</v>
      </c>
      <c r="H438" s="9" cm="1">
        <f t="array" ref="H438">INDEX(LatestMeasureDefSheet!$AH$2:$AH$6759,MATCH(E438,LatestMeasureDefSheet!$C$2:$C$6759,0),)</f>
        <v>120</v>
      </c>
      <c r="I438" s="10" t="str" cm="1">
        <f t="array" ref="I438">INDEX(LatestMeasureDefSheet!$G$2:$G$6759,MATCH(E438,LatestMeasureDefSheet!$C$2:$C$6759,0),)</f>
        <v>Units</v>
      </c>
      <c r="J438" s="11" cm="1">
        <f t="array" ref="J438">INDEX(LatestMeasureDefSheet!$H$2:$H$6759,MATCH(E438,LatestMeasureDefSheet!$C$2:$C$6759,0),)</f>
        <v>796</v>
      </c>
      <c r="K438" s="11" cm="1">
        <f t="array" ref="K438">INDEX(LatestMeasureDefSheet!$I$2:$I$6759,MATCH(E438,LatestMeasureDefSheet!$C$2:$C$6759,0),)</f>
        <v>0.123</v>
      </c>
      <c r="L438" s="11" cm="1">
        <f t="array" ref="L438">INDEX(LatestMeasureDefSheet!$L$2:$L$6759,MATCH(E438,LatestMeasureDefSheet!$C$2:$C$6759,0),)</f>
        <v>0</v>
      </c>
      <c r="M438" s="11" cm="1">
        <f t="array" ref="M438">INDEX(LatestMeasureDefSheet!$AJ$2:$AJ$6759,MATCH(E438,LatestMeasureDefSheet!$C$2:$C$6759,0),)</f>
        <v>5</v>
      </c>
      <c r="N438" s="12" t="str" cm="1">
        <f t="array" ref="N438">IF(INDEX(LatestMeasureDefSheet!$Q$2:$Q$6759,MATCH(E438,LatestMeasureDefSheet!$C$2:$C$6759,0),)="",INDEX(LatestMeasureDefSheet!$G$2:$G$6759,MATCH(E438,LatestMeasureDefSheet!$C$2:$C$6759,0),),INDEX(LatestMeasureDefSheet!$Q$2:$Q$6759,MATCH(E438,LatestMeasureDefSheet!$C$2:$C$6759,0),))</f>
        <v>Units</v>
      </c>
      <c r="O438" s="11" cm="1">
        <f t="array" ref="O438">INDEX(LatestMeasureDefSheet!$R$2:$R$6759,MATCH(E438,LatestMeasureDefSheet!$C$2:$C$6759,0),)</f>
        <v>0</v>
      </c>
      <c r="P438" s="11" cm="1">
        <f t="array" ref="P438">INDEX(LatestMeasureDefSheet!$S$2:$S$6759,MATCH(E438,LatestMeasureDefSheet!$C$2:$C$6759,0),)</f>
        <v>0</v>
      </c>
      <c r="Q438" s="11" cm="1">
        <f t="array" ref="Q438">INDEX(LatestMeasureDefSheet!$T$2:$T$6759,MATCH(E438,LatestMeasureDefSheet!$C$2:$C$6759,0),)</f>
        <v>0</v>
      </c>
      <c r="R438" s="11" cm="1">
        <f t="array" ref="R438">INDEX(LatestMeasureDefSheet!$U$2:$U$6759,MATCH(E438,LatestMeasureDefSheet!$C$2:$C$6759,0),)</f>
        <v>0</v>
      </c>
      <c r="S438" s="11" cm="1">
        <f t="array" ref="S438">INDEX(LatestMeasureDefSheet!$V$2:$V$6759,MATCH(E438,LatestMeasureDefSheet!$C$2:$C$6759,0),)</f>
        <v>0</v>
      </c>
      <c r="T438" s="11" t="str">
        <f t="shared" si="41"/>
        <v/>
      </c>
      <c r="U438" s="41"/>
      <c r="V438" s="41"/>
      <c r="W438" s="41"/>
      <c r="X438" s="38" t="str">
        <f t="shared" si="37"/>
        <v/>
      </c>
      <c r="Y438" s="38" t="str">
        <f t="shared" si="38"/>
        <v/>
      </c>
      <c r="Z438" s="38" t="str">
        <f t="shared" si="39"/>
        <v/>
      </c>
      <c r="AA438" s="13">
        <f t="shared" si="40"/>
        <v>0</v>
      </c>
      <c r="AB438" s="11"/>
    </row>
    <row r="439" spans="2:28" ht="15.75" x14ac:dyDescent="0.2">
      <c r="B439" s="7" t="s">
        <v>1109</v>
      </c>
      <c r="C439" s="5" t="s">
        <v>1323</v>
      </c>
      <c r="D439" s="5" t="s">
        <v>1350</v>
      </c>
      <c r="E439" s="5" t="s">
        <v>1363</v>
      </c>
      <c r="F439" s="16" t="s">
        <v>1364</v>
      </c>
      <c r="G439" s="5" t="s">
        <v>1365</v>
      </c>
      <c r="H439" s="9" cm="1">
        <f t="array" ref="H439">INDEX(LatestMeasureDefSheet!$AH$2:$AH$6759,MATCH(E439,LatestMeasureDefSheet!$C$2:$C$6759,0),)</f>
        <v>130</v>
      </c>
      <c r="I439" s="10" t="str" cm="1">
        <f t="array" ref="I439">INDEX(LatestMeasureDefSheet!$G$2:$G$6759,MATCH(E439,LatestMeasureDefSheet!$C$2:$C$6759,0),)</f>
        <v>Units</v>
      </c>
      <c r="J439" s="11" cm="1">
        <f t="array" ref="J439">INDEX(LatestMeasureDefSheet!$H$2:$H$6759,MATCH(E439,LatestMeasureDefSheet!$C$2:$C$6759,0),)</f>
        <v>1155</v>
      </c>
      <c r="K439" s="11" cm="1">
        <f t="array" ref="K439">INDEX(LatestMeasureDefSheet!$I$2:$I$6759,MATCH(E439,LatestMeasureDefSheet!$C$2:$C$6759,0),)</f>
        <v>0.17799999999999999</v>
      </c>
      <c r="L439" s="11" cm="1">
        <f t="array" ref="L439">INDEX(LatestMeasureDefSheet!$L$2:$L$6759,MATCH(E439,LatestMeasureDefSheet!$C$2:$C$6759,0),)</f>
        <v>0</v>
      </c>
      <c r="M439" s="11" cm="1">
        <f t="array" ref="M439">INDEX(LatestMeasureDefSheet!$AJ$2:$AJ$6759,MATCH(E439,LatestMeasureDefSheet!$C$2:$C$6759,0),)</f>
        <v>5</v>
      </c>
      <c r="N439" s="12" t="str" cm="1">
        <f t="array" ref="N439">IF(INDEX(LatestMeasureDefSheet!$Q$2:$Q$6759,MATCH(E439,LatestMeasureDefSheet!$C$2:$C$6759,0),)="",INDEX(LatestMeasureDefSheet!$G$2:$G$6759,MATCH(E439,LatestMeasureDefSheet!$C$2:$C$6759,0),),INDEX(LatestMeasureDefSheet!$Q$2:$Q$6759,MATCH(E439,LatestMeasureDefSheet!$C$2:$C$6759,0),))</f>
        <v>Units</v>
      </c>
      <c r="O439" s="11" cm="1">
        <f t="array" ref="O439">INDEX(LatestMeasureDefSheet!$R$2:$R$6759,MATCH(E439,LatestMeasureDefSheet!$C$2:$C$6759,0),)</f>
        <v>0</v>
      </c>
      <c r="P439" s="11" cm="1">
        <f t="array" ref="P439">INDEX(LatestMeasureDefSheet!$S$2:$S$6759,MATCH(E439,LatestMeasureDefSheet!$C$2:$C$6759,0),)</f>
        <v>0</v>
      </c>
      <c r="Q439" s="11" cm="1">
        <f t="array" ref="Q439">INDEX(LatestMeasureDefSheet!$T$2:$T$6759,MATCH(E439,LatestMeasureDefSheet!$C$2:$C$6759,0),)</f>
        <v>0</v>
      </c>
      <c r="R439" s="11" cm="1">
        <f t="array" ref="R439">INDEX(LatestMeasureDefSheet!$U$2:$U$6759,MATCH(E439,LatestMeasureDefSheet!$C$2:$C$6759,0),)</f>
        <v>0</v>
      </c>
      <c r="S439" s="11" cm="1">
        <f t="array" ref="S439">INDEX(LatestMeasureDefSheet!$V$2:$V$6759,MATCH(E439,LatestMeasureDefSheet!$C$2:$C$6759,0),)</f>
        <v>0</v>
      </c>
      <c r="T439" s="11" t="str">
        <f t="shared" si="41"/>
        <v/>
      </c>
      <c r="U439" s="41"/>
      <c r="V439" s="41"/>
      <c r="W439" s="41"/>
      <c r="X439" s="38" t="str">
        <f t="shared" si="37"/>
        <v/>
      </c>
      <c r="Y439" s="38" t="str">
        <f t="shared" si="38"/>
        <v/>
      </c>
      <c r="Z439" s="38" t="str">
        <f t="shared" si="39"/>
        <v/>
      </c>
      <c r="AA439" s="13">
        <f t="shared" si="40"/>
        <v>0</v>
      </c>
      <c r="AB439" s="11"/>
    </row>
    <row r="440" spans="2:28" ht="15.75" x14ac:dyDescent="0.2">
      <c r="B440" s="7" t="s">
        <v>1109</v>
      </c>
      <c r="C440" s="5" t="s">
        <v>1323</v>
      </c>
      <c r="D440" s="5" t="s">
        <v>1350</v>
      </c>
      <c r="E440" s="5" t="s">
        <v>1366</v>
      </c>
      <c r="F440" s="16" t="s">
        <v>1367</v>
      </c>
      <c r="G440" s="5" t="s">
        <v>1368</v>
      </c>
      <c r="H440" s="9" cm="1">
        <f t="array" ref="H440">INDEX(LatestMeasureDefSheet!$AH$2:$AH$6759,MATCH(E440,LatestMeasureDefSheet!$C$2:$C$6759,0),)</f>
        <v>5.5</v>
      </c>
      <c r="I440" s="10" t="str" cm="1">
        <f t="array" ref="I440">INDEX(LatestMeasureDefSheet!$G$2:$G$6759,MATCH(E440,LatestMeasureDefSheet!$C$2:$C$6759,0),)</f>
        <v>Tons</v>
      </c>
      <c r="J440" s="11" cm="1">
        <f t="array" ref="J440">INDEX(LatestMeasureDefSheet!$H$2:$H$6759,MATCH(E440,LatestMeasureDefSheet!$C$2:$C$6759,0),)</f>
        <v>43.36</v>
      </c>
      <c r="K440" s="11" cm="1">
        <f t="array" ref="K440">INDEX(LatestMeasureDefSheet!$I$2:$I$6759,MATCH(E440,LatestMeasureDefSheet!$C$2:$C$6759,0),)</f>
        <v>6.7000000000000002E-3</v>
      </c>
      <c r="L440" s="11" cm="1">
        <f t="array" ref="L440">INDEX(LatestMeasureDefSheet!$L$2:$L$6759,MATCH(E440,LatestMeasureDefSheet!$C$2:$C$6759,0),)</f>
        <v>0</v>
      </c>
      <c r="M440" s="11" cm="1">
        <f t="array" ref="M440">INDEX(LatestMeasureDefSheet!$AJ$2:$AJ$6759,MATCH(E440,LatestMeasureDefSheet!$C$2:$C$6759,0),)</f>
        <v>10</v>
      </c>
      <c r="N440" s="12" t="str" cm="1">
        <f t="array" ref="N440">IF(INDEX(LatestMeasureDefSheet!$Q$2:$Q$6759,MATCH(E440,LatestMeasureDefSheet!$C$2:$C$6759,0),)="",INDEX(LatestMeasureDefSheet!$G$2:$G$6759,MATCH(E440,LatestMeasureDefSheet!$C$2:$C$6759,0),),INDEX(LatestMeasureDefSheet!$Q$2:$Q$6759,MATCH(E440,LatestMeasureDefSheet!$C$2:$C$6759,0),))</f>
        <v>Tons</v>
      </c>
      <c r="O440" s="11" cm="1">
        <f t="array" ref="O440">INDEX(LatestMeasureDefSheet!$R$2:$R$6759,MATCH(E440,LatestMeasureDefSheet!$C$2:$C$6759,0),)</f>
        <v>0</v>
      </c>
      <c r="P440" s="11" cm="1">
        <f t="array" ref="P440">INDEX(LatestMeasureDefSheet!$S$2:$S$6759,MATCH(E440,LatestMeasureDefSheet!$C$2:$C$6759,0),)</f>
        <v>0</v>
      </c>
      <c r="Q440" s="11" cm="1">
        <f t="array" ref="Q440">INDEX(LatestMeasureDefSheet!$T$2:$T$6759,MATCH(E440,LatestMeasureDefSheet!$C$2:$C$6759,0),)</f>
        <v>0</v>
      </c>
      <c r="R440" s="11" cm="1">
        <f t="array" ref="R440">INDEX(LatestMeasureDefSheet!$U$2:$U$6759,MATCH(E440,LatestMeasureDefSheet!$C$2:$C$6759,0),)</f>
        <v>0</v>
      </c>
      <c r="S440" s="11" cm="1">
        <f t="array" ref="S440">INDEX(LatestMeasureDefSheet!$V$2:$V$6759,MATCH(E440,LatestMeasureDefSheet!$C$2:$C$6759,0),)</f>
        <v>0</v>
      </c>
      <c r="T440" s="11" t="str">
        <f t="shared" si="41"/>
        <v/>
      </c>
      <c r="U440" s="41"/>
      <c r="V440" s="41"/>
      <c r="W440" s="41"/>
      <c r="X440" s="38" t="str">
        <f t="shared" si="37"/>
        <v/>
      </c>
      <c r="Y440" s="38" t="str">
        <f t="shared" si="38"/>
        <v/>
      </c>
      <c r="Z440" s="38" t="str">
        <f t="shared" si="39"/>
        <v/>
      </c>
      <c r="AA440" s="13">
        <f t="shared" si="40"/>
        <v>0</v>
      </c>
      <c r="AB440" s="11"/>
    </row>
    <row r="441" spans="2:28" ht="15.75" x14ac:dyDescent="0.2">
      <c r="B441" s="7" t="s">
        <v>1109</v>
      </c>
      <c r="C441" s="5" t="s">
        <v>1323</v>
      </c>
      <c r="D441" s="5" t="s">
        <v>1350</v>
      </c>
      <c r="E441" s="5" t="s">
        <v>1369</v>
      </c>
      <c r="F441" s="16" t="s">
        <v>1370</v>
      </c>
      <c r="G441" s="5" t="s">
        <v>1371</v>
      </c>
      <c r="H441" s="9" cm="1">
        <f t="array" ref="H441">INDEX(LatestMeasureDefSheet!$AH$2:$AH$6759,MATCH(E441,LatestMeasureDefSheet!$C$2:$C$6759,0),)</f>
        <v>45</v>
      </c>
      <c r="I441" s="10" t="str" cm="1">
        <f t="array" ref="I441">INDEX(LatestMeasureDefSheet!$G$2:$G$6759,MATCH(E441,LatestMeasureDefSheet!$C$2:$C$6759,0),)</f>
        <v>Tons</v>
      </c>
      <c r="J441" s="11" cm="1">
        <f t="array" ref="J441">INDEX(LatestMeasureDefSheet!$H$2:$H$6759,MATCH(E441,LatestMeasureDefSheet!$C$2:$C$6759,0),)</f>
        <v>376.67</v>
      </c>
      <c r="K441" s="11" cm="1">
        <f t="array" ref="K441">INDEX(LatestMeasureDefSheet!$I$2:$I$6759,MATCH(E441,LatestMeasureDefSheet!$C$2:$C$6759,0),)</f>
        <v>5.8000000000000003E-2</v>
      </c>
      <c r="L441" s="11" cm="1">
        <f t="array" ref="L441">INDEX(LatestMeasureDefSheet!$L$2:$L$6759,MATCH(E441,LatestMeasureDefSheet!$C$2:$C$6759,0),)</f>
        <v>0</v>
      </c>
      <c r="M441" s="11" cm="1">
        <f t="array" ref="M441">INDEX(LatestMeasureDefSheet!$AJ$2:$AJ$6759,MATCH(E441,LatestMeasureDefSheet!$C$2:$C$6759,0),)</f>
        <v>10</v>
      </c>
      <c r="N441" s="12" t="str" cm="1">
        <f t="array" ref="N441">IF(INDEX(LatestMeasureDefSheet!$Q$2:$Q$6759,MATCH(E441,LatestMeasureDefSheet!$C$2:$C$6759,0),)="",INDEX(LatestMeasureDefSheet!$G$2:$G$6759,MATCH(E441,LatestMeasureDefSheet!$C$2:$C$6759,0),),INDEX(LatestMeasureDefSheet!$Q$2:$Q$6759,MATCH(E441,LatestMeasureDefSheet!$C$2:$C$6759,0),))</f>
        <v>Tons</v>
      </c>
      <c r="O441" s="11" cm="1">
        <f t="array" ref="O441">INDEX(LatestMeasureDefSheet!$R$2:$R$6759,MATCH(E441,LatestMeasureDefSheet!$C$2:$C$6759,0),)</f>
        <v>0</v>
      </c>
      <c r="P441" s="11" cm="1">
        <f t="array" ref="P441">INDEX(LatestMeasureDefSheet!$S$2:$S$6759,MATCH(E441,LatestMeasureDefSheet!$C$2:$C$6759,0),)</f>
        <v>0</v>
      </c>
      <c r="Q441" s="11" cm="1">
        <f t="array" ref="Q441">INDEX(LatestMeasureDefSheet!$T$2:$T$6759,MATCH(E441,LatestMeasureDefSheet!$C$2:$C$6759,0),)</f>
        <v>0</v>
      </c>
      <c r="R441" s="11" cm="1">
        <f t="array" ref="R441">INDEX(LatestMeasureDefSheet!$U$2:$U$6759,MATCH(E441,LatestMeasureDefSheet!$C$2:$C$6759,0),)</f>
        <v>0</v>
      </c>
      <c r="S441" s="11" cm="1">
        <f t="array" ref="S441">INDEX(LatestMeasureDefSheet!$V$2:$V$6759,MATCH(E441,LatestMeasureDefSheet!$C$2:$C$6759,0),)</f>
        <v>0</v>
      </c>
      <c r="T441" s="11" t="str">
        <f t="shared" si="41"/>
        <v/>
      </c>
      <c r="U441" s="41"/>
      <c r="V441" s="41"/>
      <c r="W441" s="41"/>
      <c r="X441" s="38" t="str">
        <f t="shared" si="37"/>
        <v/>
      </c>
      <c r="Y441" s="38" t="str">
        <f t="shared" si="38"/>
        <v/>
      </c>
      <c r="Z441" s="38" t="str">
        <f t="shared" si="39"/>
        <v/>
      </c>
      <c r="AA441" s="13">
        <f t="shared" si="40"/>
        <v>0</v>
      </c>
      <c r="AB441" s="11"/>
    </row>
    <row r="442" spans="2:28" ht="15.75" x14ac:dyDescent="0.2">
      <c r="B442" s="7" t="s">
        <v>1109</v>
      </c>
      <c r="C442" s="5" t="s">
        <v>1323</v>
      </c>
      <c r="D442" s="5" t="s">
        <v>1372</v>
      </c>
      <c r="E442" s="5" t="s">
        <v>1373</v>
      </c>
      <c r="F442" s="16" t="s">
        <v>1374</v>
      </c>
      <c r="G442" s="5" t="s">
        <v>1375</v>
      </c>
      <c r="H442" s="9" cm="1">
        <f t="array" ref="H442">INDEX(LatestMeasureDefSheet!$AH$2:$AH$6759,MATCH(E442,LatestMeasureDefSheet!$C$2:$C$6759,0),)</f>
        <v>90</v>
      </c>
      <c r="I442" s="10" t="str" cm="1">
        <f t="array" ref="I442">INDEX(LatestMeasureDefSheet!$G$2:$G$6759,MATCH(E442,LatestMeasureDefSheet!$C$2:$C$6759,0),)</f>
        <v>Units</v>
      </c>
      <c r="J442" s="11" cm="1">
        <f t="array" ref="J442">INDEX(LatestMeasureDefSheet!$H$2:$H$6759,MATCH(E442,LatestMeasureDefSheet!$C$2:$C$6759,0),)</f>
        <v>824</v>
      </c>
      <c r="K442" s="11" cm="1">
        <f t="array" ref="K442">INDEX(LatestMeasureDefSheet!$I$2:$I$6759,MATCH(E442,LatestMeasureDefSheet!$C$2:$C$6759,0),)</f>
        <v>0.127</v>
      </c>
      <c r="L442" s="11" cm="1">
        <f t="array" ref="L442">INDEX(LatestMeasureDefSheet!$L$2:$L$6759,MATCH(E442,LatestMeasureDefSheet!$C$2:$C$6759,0),)</f>
        <v>0</v>
      </c>
      <c r="M442" s="11" cm="1">
        <f t="array" ref="M442">INDEX(LatestMeasureDefSheet!$AJ$2:$AJ$6759,MATCH(E442,LatestMeasureDefSheet!$C$2:$C$6759,0),)</f>
        <v>15</v>
      </c>
      <c r="N442" s="12" t="str" cm="1">
        <f t="array" ref="N442">IF(INDEX(LatestMeasureDefSheet!$Q$2:$Q$6759,MATCH(E442,LatestMeasureDefSheet!$C$2:$C$6759,0),)="",INDEX(LatestMeasureDefSheet!$G$2:$G$6759,MATCH(E442,LatestMeasureDefSheet!$C$2:$C$6759,0),),INDEX(LatestMeasureDefSheet!$Q$2:$Q$6759,MATCH(E442,LatestMeasureDefSheet!$C$2:$C$6759,0),))</f>
        <v>Units</v>
      </c>
      <c r="O442" s="11" cm="1">
        <f t="array" ref="O442">INDEX(LatestMeasureDefSheet!$R$2:$R$6759,MATCH(E442,LatestMeasureDefSheet!$C$2:$C$6759,0),)</f>
        <v>0</v>
      </c>
      <c r="P442" s="11" cm="1">
        <f t="array" ref="P442">INDEX(LatestMeasureDefSheet!$S$2:$S$6759,MATCH(E442,LatestMeasureDefSheet!$C$2:$C$6759,0),)</f>
        <v>0</v>
      </c>
      <c r="Q442" s="11" cm="1">
        <f t="array" ref="Q442">INDEX(LatestMeasureDefSheet!$T$2:$T$6759,MATCH(E442,LatestMeasureDefSheet!$C$2:$C$6759,0),)</f>
        <v>0</v>
      </c>
      <c r="R442" s="11" cm="1">
        <f t="array" ref="R442">INDEX(LatestMeasureDefSheet!$U$2:$U$6759,MATCH(E442,LatestMeasureDefSheet!$C$2:$C$6759,0),)</f>
        <v>0</v>
      </c>
      <c r="S442" s="11" cm="1">
        <f t="array" ref="S442">INDEX(LatestMeasureDefSheet!$V$2:$V$6759,MATCH(E442,LatestMeasureDefSheet!$C$2:$C$6759,0),)</f>
        <v>0</v>
      </c>
      <c r="T442" s="11" t="str">
        <f t="shared" si="41"/>
        <v/>
      </c>
      <c r="U442" s="41"/>
      <c r="V442" s="41"/>
      <c r="W442" s="41"/>
      <c r="X442" s="38" t="str">
        <f t="shared" si="37"/>
        <v/>
      </c>
      <c r="Y442" s="38" t="str">
        <f t="shared" si="38"/>
        <v/>
      </c>
      <c r="Z442" s="38" t="str">
        <f t="shared" si="39"/>
        <v/>
      </c>
      <c r="AA442" s="13">
        <f t="shared" si="40"/>
        <v>0</v>
      </c>
      <c r="AB442" s="11"/>
    </row>
    <row r="443" spans="2:28" ht="15.75" x14ac:dyDescent="0.2">
      <c r="B443" s="7" t="s">
        <v>1109</v>
      </c>
      <c r="C443" s="5" t="s">
        <v>1323</v>
      </c>
      <c r="D443" s="5" t="s">
        <v>1372</v>
      </c>
      <c r="E443" s="5" t="s">
        <v>1376</v>
      </c>
      <c r="F443" s="16" t="s">
        <v>1377</v>
      </c>
      <c r="G443" s="5" t="s">
        <v>1378</v>
      </c>
      <c r="H443" s="9" cm="1">
        <f t="array" ref="H443">INDEX(LatestMeasureDefSheet!$AH$2:$AH$6759,MATCH(E443,LatestMeasureDefSheet!$C$2:$C$6759,0),)</f>
        <v>200</v>
      </c>
      <c r="I443" s="10" t="str" cm="1">
        <f t="array" ref="I443">INDEX(LatestMeasureDefSheet!$G$2:$G$6759,MATCH(E443,LatestMeasureDefSheet!$C$2:$C$6759,0),)</f>
        <v>Units</v>
      </c>
      <c r="J443" s="11" cm="1">
        <f t="array" ref="J443">INDEX(LatestMeasureDefSheet!$H$2:$H$6759,MATCH(E443,LatestMeasureDefSheet!$C$2:$C$6759,0),)</f>
        <v>1365</v>
      </c>
      <c r="K443" s="11" cm="1">
        <f t="array" ref="K443">INDEX(LatestMeasureDefSheet!$I$2:$I$6759,MATCH(E443,LatestMeasureDefSheet!$C$2:$C$6759,0),)</f>
        <v>0.16900000000000001</v>
      </c>
      <c r="L443" s="11" cm="1">
        <f t="array" ref="L443">INDEX(LatestMeasureDefSheet!$L$2:$L$6759,MATCH(E443,LatestMeasureDefSheet!$C$2:$C$6759,0),)</f>
        <v>0</v>
      </c>
      <c r="M443" s="11" cm="1">
        <f t="array" ref="M443">INDEX(LatestMeasureDefSheet!$AJ$2:$AJ$6759,MATCH(E443,LatestMeasureDefSheet!$C$2:$C$6759,0),)</f>
        <v>15</v>
      </c>
      <c r="N443" s="12" t="str" cm="1">
        <f t="array" ref="N443">IF(INDEX(LatestMeasureDefSheet!$Q$2:$Q$6759,MATCH(E443,LatestMeasureDefSheet!$C$2:$C$6759,0),)="",INDEX(LatestMeasureDefSheet!$G$2:$G$6759,MATCH(E443,LatestMeasureDefSheet!$C$2:$C$6759,0),),INDEX(LatestMeasureDefSheet!$Q$2:$Q$6759,MATCH(E443,LatestMeasureDefSheet!$C$2:$C$6759,0),))</f>
        <v>Units</v>
      </c>
      <c r="O443" s="11" cm="1">
        <f t="array" ref="O443">INDEX(LatestMeasureDefSheet!$R$2:$R$6759,MATCH(E443,LatestMeasureDefSheet!$C$2:$C$6759,0),)</f>
        <v>0</v>
      </c>
      <c r="P443" s="11" cm="1">
        <f t="array" ref="P443">INDEX(LatestMeasureDefSheet!$S$2:$S$6759,MATCH(E443,LatestMeasureDefSheet!$C$2:$C$6759,0),)</f>
        <v>0</v>
      </c>
      <c r="Q443" s="11" cm="1">
        <f t="array" ref="Q443">INDEX(LatestMeasureDefSheet!$T$2:$T$6759,MATCH(E443,LatestMeasureDefSheet!$C$2:$C$6759,0),)</f>
        <v>0</v>
      </c>
      <c r="R443" s="11" cm="1">
        <f t="array" ref="R443">INDEX(LatestMeasureDefSheet!$U$2:$U$6759,MATCH(E443,LatestMeasureDefSheet!$C$2:$C$6759,0),)</f>
        <v>0</v>
      </c>
      <c r="S443" s="11" cm="1">
        <f t="array" ref="S443">INDEX(LatestMeasureDefSheet!$V$2:$V$6759,MATCH(E443,LatestMeasureDefSheet!$C$2:$C$6759,0),)</f>
        <v>0</v>
      </c>
      <c r="T443" s="11" t="str">
        <f t="shared" si="41"/>
        <v/>
      </c>
      <c r="U443" s="41"/>
      <c r="V443" s="41"/>
      <c r="W443" s="41"/>
      <c r="X443" s="38" t="str">
        <f t="shared" si="37"/>
        <v/>
      </c>
      <c r="Y443" s="38" t="str">
        <f t="shared" si="38"/>
        <v/>
      </c>
      <c r="Z443" s="38" t="str">
        <f t="shared" si="39"/>
        <v/>
      </c>
      <c r="AA443" s="13">
        <f t="shared" si="40"/>
        <v>0</v>
      </c>
      <c r="AB443" s="11"/>
    </row>
    <row r="444" spans="2:28" ht="15.75" x14ac:dyDescent="0.2">
      <c r="B444" s="7" t="s">
        <v>1109</v>
      </c>
      <c r="C444" s="5" t="s">
        <v>1323</v>
      </c>
      <c r="D444" s="5" t="s">
        <v>1372</v>
      </c>
      <c r="E444" s="5" t="s">
        <v>1379</v>
      </c>
      <c r="F444" s="16" t="s">
        <v>1380</v>
      </c>
      <c r="G444" s="5" t="s">
        <v>1381</v>
      </c>
      <c r="H444" s="9" cm="1">
        <f t="array" ref="H444">INDEX(LatestMeasureDefSheet!$AH$2:$AH$6759,MATCH(E444,LatestMeasureDefSheet!$C$2:$C$6759,0),)</f>
        <v>250</v>
      </c>
      <c r="I444" s="10" t="str" cm="1">
        <f t="array" ref="I444">INDEX(LatestMeasureDefSheet!$G$2:$G$6759,MATCH(E444,LatestMeasureDefSheet!$C$2:$C$6759,0),)</f>
        <v>Units</v>
      </c>
      <c r="J444" s="11" cm="1">
        <f t="array" ref="J444">INDEX(LatestMeasureDefSheet!$H$2:$H$6759,MATCH(E444,LatestMeasureDefSheet!$C$2:$C$6759,0),)</f>
        <v>1462</v>
      </c>
      <c r="K444" s="11" cm="1">
        <f t="array" ref="K444">INDEX(LatestMeasureDefSheet!$I$2:$I$6759,MATCH(E444,LatestMeasureDefSheet!$C$2:$C$6759,0),)</f>
        <v>0.22500000000000001</v>
      </c>
      <c r="L444" s="11" cm="1">
        <f t="array" ref="L444">INDEX(LatestMeasureDefSheet!$L$2:$L$6759,MATCH(E444,LatestMeasureDefSheet!$C$2:$C$6759,0),)</f>
        <v>0</v>
      </c>
      <c r="M444" s="11" cm="1">
        <f t="array" ref="M444">INDEX(LatestMeasureDefSheet!$AJ$2:$AJ$6759,MATCH(E444,LatestMeasureDefSheet!$C$2:$C$6759,0),)</f>
        <v>15</v>
      </c>
      <c r="N444" s="12" t="str" cm="1">
        <f t="array" ref="N444">IF(INDEX(LatestMeasureDefSheet!$Q$2:$Q$6759,MATCH(E444,LatestMeasureDefSheet!$C$2:$C$6759,0),)="",INDEX(LatestMeasureDefSheet!$G$2:$G$6759,MATCH(E444,LatestMeasureDefSheet!$C$2:$C$6759,0),),INDEX(LatestMeasureDefSheet!$Q$2:$Q$6759,MATCH(E444,LatestMeasureDefSheet!$C$2:$C$6759,0),))</f>
        <v>Units</v>
      </c>
      <c r="O444" s="11" cm="1">
        <f t="array" ref="O444">INDEX(LatestMeasureDefSheet!$R$2:$R$6759,MATCH(E444,LatestMeasureDefSheet!$C$2:$C$6759,0),)</f>
        <v>0</v>
      </c>
      <c r="P444" s="11" cm="1">
        <f t="array" ref="P444">INDEX(LatestMeasureDefSheet!$S$2:$S$6759,MATCH(E444,LatestMeasureDefSheet!$C$2:$C$6759,0),)</f>
        <v>0</v>
      </c>
      <c r="Q444" s="11" cm="1">
        <f t="array" ref="Q444">INDEX(LatestMeasureDefSheet!$T$2:$T$6759,MATCH(E444,LatestMeasureDefSheet!$C$2:$C$6759,0),)</f>
        <v>0</v>
      </c>
      <c r="R444" s="11" cm="1">
        <f t="array" ref="R444">INDEX(LatestMeasureDefSheet!$U$2:$U$6759,MATCH(E444,LatestMeasureDefSheet!$C$2:$C$6759,0),)</f>
        <v>0</v>
      </c>
      <c r="S444" s="11" cm="1">
        <f t="array" ref="S444">INDEX(LatestMeasureDefSheet!$V$2:$V$6759,MATCH(E444,LatestMeasureDefSheet!$C$2:$C$6759,0),)</f>
        <v>0</v>
      </c>
      <c r="T444" s="11" t="str">
        <f t="shared" si="41"/>
        <v/>
      </c>
      <c r="U444" s="41"/>
      <c r="V444" s="41"/>
      <c r="W444" s="41"/>
      <c r="X444" s="38" t="str">
        <f t="shared" si="37"/>
        <v/>
      </c>
      <c r="Y444" s="38" t="str">
        <f t="shared" si="38"/>
        <v/>
      </c>
      <c r="Z444" s="38" t="str">
        <f t="shared" si="39"/>
        <v/>
      </c>
      <c r="AA444" s="13">
        <f t="shared" si="40"/>
        <v>0</v>
      </c>
      <c r="AB444" s="11"/>
    </row>
    <row r="445" spans="2:28" ht="15.75" x14ac:dyDescent="0.2">
      <c r="B445" s="7" t="s">
        <v>30</v>
      </c>
      <c r="C445" s="5" t="s">
        <v>1323</v>
      </c>
      <c r="D445" s="5" t="s">
        <v>1382</v>
      </c>
      <c r="E445" s="5" t="s">
        <v>1383</v>
      </c>
      <c r="F445" s="14" t="s">
        <v>1384</v>
      </c>
      <c r="G445" s="15" t="s">
        <v>1385</v>
      </c>
      <c r="H445" s="9" cm="1">
        <f t="array" ref="H445">INDEX(LatestMeasureDefSheet!$AH$2:$AH$6759,MATCH(E445,LatestMeasureDefSheet!$C$2:$C$6759,0),)</f>
        <v>10</v>
      </c>
      <c r="I445" s="10" t="str" cm="1">
        <f t="array" ref="I445">INDEX(LatestMeasureDefSheet!$G$2:$G$6759,MATCH(E445,LatestMeasureDefSheet!$C$2:$C$6759,0),)</f>
        <v>Linear Feet</v>
      </c>
      <c r="J445" s="11" cm="1">
        <f t="array" ref="J445">INDEX(LatestMeasureDefSheet!$H$2:$H$6759,MATCH(E445,LatestMeasureDefSheet!$C$2:$C$6759,0),)</f>
        <v>168</v>
      </c>
      <c r="K445" s="11" cm="1">
        <f t="array" ref="K445">INDEX(LatestMeasureDefSheet!$I$2:$I$6759,MATCH(E445,LatestMeasureDefSheet!$C$2:$C$6759,0),)</f>
        <v>2.5999999999999999E-2</v>
      </c>
      <c r="L445" s="11" cm="1">
        <f t="array" ref="L445">INDEX(LatestMeasureDefSheet!$L$2:$L$6759,MATCH(E445,LatestMeasureDefSheet!$C$2:$C$6759,0),)</f>
        <v>0</v>
      </c>
      <c r="M445" s="11" cm="1">
        <f t="array" ref="M445">INDEX(LatestMeasureDefSheet!$AJ$2:$AJ$6759,MATCH(E445,LatestMeasureDefSheet!$C$2:$C$6759,0),)</f>
        <v>16</v>
      </c>
      <c r="N445" s="12" t="str" cm="1">
        <f t="array" ref="N445">IF(INDEX(LatestMeasureDefSheet!$Q$2:$Q$6759,MATCH(E445,LatestMeasureDefSheet!$C$2:$C$6759,0),)="",INDEX(LatestMeasureDefSheet!$G$2:$G$6759,MATCH(E445,LatestMeasureDefSheet!$C$2:$C$6759,0),),INDEX(LatestMeasureDefSheet!$Q$2:$Q$6759,MATCH(E445,LatestMeasureDefSheet!$C$2:$C$6759,0),))</f>
        <v>Linear Feet</v>
      </c>
      <c r="O445" s="11" cm="1">
        <f t="array" ref="O445">INDEX(LatestMeasureDefSheet!$R$2:$R$6759,MATCH(E445,LatestMeasureDefSheet!$C$2:$C$6759,0),)</f>
        <v>0</v>
      </c>
      <c r="P445" s="11" cm="1">
        <f t="array" ref="P445">INDEX(LatestMeasureDefSheet!$S$2:$S$6759,MATCH(E445,LatestMeasureDefSheet!$C$2:$C$6759,0),)</f>
        <v>0</v>
      </c>
      <c r="Q445" s="11" cm="1">
        <f t="array" ref="Q445">INDEX(LatestMeasureDefSheet!$T$2:$T$6759,MATCH(E445,LatestMeasureDefSheet!$C$2:$C$6759,0),)</f>
        <v>0</v>
      </c>
      <c r="R445" s="11" cm="1">
        <f t="array" ref="R445">INDEX(LatestMeasureDefSheet!$U$2:$U$6759,MATCH(E445,LatestMeasureDefSheet!$C$2:$C$6759,0),)</f>
        <v>0</v>
      </c>
      <c r="S445" s="11" cm="1">
        <f t="array" ref="S445">INDEX(LatestMeasureDefSheet!$V$2:$V$6759,MATCH(E445,LatestMeasureDefSheet!$C$2:$C$6759,0),)</f>
        <v>0</v>
      </c>
      <c r="T445" s="11" t="str">
        <f t="shared" si="41"/>
        <v/>
      </c>
      <c r="U445" s="41"/>
      <c r="V445" s="41"/>
      <c r="W445" s="41"/>
      <c r="X445" s="38" t="str">
        <f t="shared" si="37"/>
        <v/>
      </c>
      <c r="Y445" s="38" t="str">
        <f t="shared" si="38"/>
        <v/>
      </c>
      <c r="Z445" s="38" t="str">
        <f t="shared" si="39"/>
        <v/>
      </c>
      <c r="AA445" s="13">
        <f t="shared" si="40"/>
        <v>0</v>
      </c>
      <c r="AB445" s="11"/>
    </row>
    <row r="446" spans="2:28" ht="15.75" x14ac:dyDescent="0.2">
      <c r="B446" s="7" t="s">
        <v>30</v>
      </c>
      <c r="C446" s="5" t="s">
        <v>1323</v>
      </c>
      <c r="D446" s="5" t="s">
        <v>1382</v>
      </c>
      <c r="E446" s="5" t="s">
        <v>1386</v>
      </c>
      <c r="F446" s="14" t="s">
        <v>1387</v>
      </c>
      <c r="G446" s="15" t="s">
        <v>1388</v>
      </c>
      <c r="H446" s="9" cm="1">
        <f t="array" ref="H446">INDEX(LatestMeasureDefSheet!$AH$2:$AH$6759,MATCH(E446,LatestMeasureDefSheet!$C$2:$C$6759,0),)</f>
        <v>20</v>
      </c>
      <c r="I446" s="10" t="str" cm="1">
        <f t="array" ref="I446">INDEX(LatestMeasureDefSheet!$G$2:$G$6759,MATCH(E446,LatestMeasureDefSheet!$C$2:$C$6759,0),)</f>
        <v>Units</v>
      </c>
      <c r="J446" s="11" cm="1">
        <f t="array" ref="J446">INDEX(LatestMeasureDefSheet!$H$2:$H$6759,MATCH(E446,LatestMeasureDefSheet!$C$2:$C$6759,0),)</f>
        <v>89</v>
      </c>
      <c r="K446" s="11" cm="1">
        <f t="array" ref="K446">INDEX(LatestMeasureDefSheet!$I$2:$I$6759,MATCH(E446,LatestMeasureDefSheet!$C$2:$C$6759,0),)</f>
        <v>1.43E-2</v>
      </c>
      <c r="L446" s="11" cm="1">
        <f t="array" ref="L446">INDEX(LatestMeasureDefSheet!$L$2:$L$6759,MATCH(E446,LatestMeasureDefSheet!$C$2:$C$6759,0),)</f>
        <v>0</v>
      </c>
      <c r="M446" s="11" cm="1">
        <f t="array" ref="M446">INDEX(LatestMeasureDefSheet!$AJ$2:$AJ$6759,MATCH(E446,LatestMeasureDefSheet!$C$2:$C$6759,0),)</f>
        <v>16</v>
      </c>
      <c r="N446" s="12" t="str" cm="1">
        <f t="array" ref="N446">IF(INDEX(LatestMeasureDefSheet!$Q$2:$Q$6759,MATCH(E446,LatestMeasureDefSheet!$C$2:$C$6759,0),)="",INDEX(LatestMeasureDefSheet!$G$2:$G$6759,MATCH(E446,LatestMeasureDefSheet!$C$2:$C$6759,0),),INDEX(LatestMeasureDefSheet!$Q$2:$Q$6759,MATCH(E446,LatestMeasureDefSheet!$C$2:$C$6759,0),))</f>
        <v>Units</v>
      </c>
      <c r="O446" s="11" cm="1">
        <f t="array" ref="O446">INDEX(LatestMeasureDefSheet!$R$2:$R$6759,MATCH(E446,LatestMeasureDefSheet!$C$2:$C$6759,0),)</f>
        <v>0</v>
      </c>
      <c r="P446" s="11" cm="1">
        <f t="array" ref="P446">INDEX(LatestMeasureDefSheet!$S$2:$S$6759,MATCH(E446,LatestMeasureDefSheet!$C$2:$C$6759,0),)</f>
        <v>0</v>
      </c>
      <c r="Q446" s="11" cm="1">
        <f t="array" ref="Q446">INDEX(LatestMeasureDefSheet!$T$2:$T$6759,MATCH(E446,LatestMeasureDefSheet!$C$2:$C$6759,0),)</f>
        <v>0</v>
      </c>
      <c r="R446" s="11" cm="1">
        <f t="array" ref="R446">INDEX(LatestMeasureDefSheet!$U$2:$U$6759,MATCH(E446,LatestMeasureDefSheet!$C$2:$C$6759,0),)</f>
        <v>0</v>
      </c>
      <c r="S446" s="11" cm="1">
        <f t="array" ref="S446">INDEX(LatestMeasureDefSheet!$V$2:$V$6759,MATCH(E446,LatestMeasureDefSheet!$C$2:$C$6759,0),)</f>
        <v>0</v>
      </c>
      <c r="T446" s="11" t="str">
        <f t="shared" si="41"/>
        <v/>
      </c>
      <c r="U446" s="41"/>
      <c r="V446" s="41"/>
      <c r="W446" s="41"/>
      <c r="X446" s="38" t="str">
        <f t="shared" si="37"/>
        <v/>
      </c>
      <c r="Y446" s="38" t="str">
        <f t="shared" si="38"/>
        <v/>
      </c>
      <c r="Z446" s="38" t="str">
        <f t="shared" si="39"/>
        <v/>
      </c>
      <c r="AA446" s="13">
        <f t="shared" si="40"/>
        <v>0</v>
      </c>
      <c r="AB446" s="11"/>
    </row>
    <row r="447" spans="2:28" ht="15.75" x14ac:dyDescent="0.2">
      <c r="B447" s="7" t="s">
        <v>1109</v>
      </c>
      <c r="C447" s="5" t="s">
        <v>1323</v>
      </c>
      <c r="D447" s="5" t="s">
        <v>1389</v>
      </c>
      <c r="E447" s="5" t="s">
        <v>1390</v>
      </c>
      <c r="F447" s="16" t="s">
        <v>1391</v>
      </c>
      <c r="G447" s="5" t="s">
        <v>1392</v>
      </c>
      <c r="H447" s="9" cm="1">
        <f t="array" ref="H447">INDEX(LatestMeasureDefSheet!$AH$2:$AH$6759,MATCH(E447,LatestMeasureDefSheet!$C$2:$C$6759,0),)</f>
        <v>45</v>
      </c>
      <c r="I447" s="10" t="str" cm="1">
        <f t="array" ref="I447">INDEX(LatestMeasureDefSheet!$G$2:$G$6759,MATCH(E447,LatestMeasureDefSheet!$C$2:$C$6759,0),)</f>
        <v>Units</v>
      </c>
      <c r="J447" s="11" cm="1">
        <f t="array" ref="J447">INDEX(LatestMeasureDefSheet!$H$2:$H$6759,MATCH(E447,LatestMeasureDefSheet!$C$2:$C$6759,0),)</f>
        <v>412.1</v>
      </c>
      <c r="K447" s="11" cm="1">
        <f t="array" ref="K447">INDEX(LatestMeasureDefSheet!$I$2:$I$6759,MATCH(E447,LatestMeasureDefSheet!$C$2:$C$6759,0),)</f>
        <v>6.3500000000000001E-2</v>
      </c>
      <c r="L447" s="11" cm="1">
        <f t="array" ref="L447">INDEX(LatestMeasureDefSheet!$L$2:$L$6759,MATCH(E447,LatestMeasureDefSheet!$C$2:$C$6759,0),)</f>
        <v>0</v>
      </c>
      <c r="M447" s="11" cm="1">
        <f t="array" ref="M447">INDEX(LatestMeasureDefSheet!$AJ$2:$AJ$6759,MATCH(E447,LatestMeasureDefSheet!$C$2:$C$6759,0),)</f>
        <v>10</v>
      </c>
      <c r="N447" s="12" t="str" cm="1">
        <f t="array" ref="N447">IF(INDEX(LatestMeasureDefSheet!$Q$2:$Q$6759,MATCH(E447,LatestMeasureDefSheet!$C$2:$C$6759,0),)="",INDEX(LatestMeasureDefSheet!$G$2:$G$6759,MATCH(E447,LatestMeasureDefSheet!$C$2:$C$6759,0),),INDEX(LatestMeasureDefSheet!$Q$2:$Q$6759,MATCH(E447,LatestMeasureDefSheet!$C$2:$C$6759,0),))</f>
        <v>Units</v>
      </c>
      <c r="O447" s="11" cm="1">
        <f t="array" ref="O447">INDEX(LatestMeasureDefSheet!$R$2:$R$6759,MATCH(E447,LatestMeasureDefSheet!$C$2:$C$6759,0),)</f>
        <v>0</v>
      </c>
      <c r="P447" s="11" cm="1">
        <f t="array" ref="P447">INDEX(LatestMeasureDefSheet!$S$2:$S$6759,MATCH(E447,LatestMeasureDefSheet!$C$2:$C$6759,0),)</f>
        <v>0</v>
      </c>
      <c r="Q447" s="11" cm="1">
        <f t="array" ref="Q447">INDEX(LatestMeasureDefSheet!$T$2:$T$6759,MATCH(E447,LatestMeasureDefSheet!$C$2:$C$6759,0),)</f>
        <v>0</v>
      </c>
      <c r="R447" s="11" cm="1">
        <f t="array" ref="R447">INDEX(LatestMeasureDefSheet!$U$2:$U$6759,MATCH(E447,LatestMeasureDefSheet!$C$2:$C$6759,0),)</f>
        <v>0</v>
      </c>
      <c r="S447" s="11" cm="1">
        <f t="array" ref="S447">INDEX(LatestMeasureDefSheet!$V$2:$V$6759,MATCH(E447,LatestMeasureDefSheet!$C$2:$C$6759,0),)</f>
        <v>0</v>
      </c>
      <c r="T447" s="11" t="str">
        <f t="shared" si="41"/>
        <v/>
      </c>
      <c r="U447" s="41"/>
      <c r="V447" s="41"/>
      <c r="W447" s="41"/>
      <c r="X447" s="38" t="str">
        <f t="shared" si="37"/>
        <v/>
      </c>
      <c r="Y447" s="38" t="str">
        <f t="shared" si="38"/>
        <v/>
      </c>
      <c r="Z447" s="38" t="str">
        <f t="shared" si="39"/>
        <v/>
      </c>
      <c r="AA447" s="13">
        <f t="shared" si="40"/>
        <v>0</v>
      </c>
      <c r="AB447" s="11"/>
    </row>
    <row r="448" spans="2:28" ht="15.75" x14ac:dyDescent="0.2">
      <c r="B448" s="7" t="s">
        <v>1109</v>
      </c>
      <c r="C448" s="5" t="s">
        <v>1323</v>
      </c>
      <c r="D448" s="5" t="s">
        <v>1389</v>
      </c>
      <c r="E448" s="5" t="s">
        <v>1393</v>
      </c>
      <c r="F448" s="16" t="s">
        <v>1394</v>
      </c>
      <c r="G448" s="5" t="s">
        <v>1395</v>
      </c>
      <c r="H448" s="9" cm="1">
        <f t="array" ref="H448">INDEX(LatestMeasureDefSheet!$AH$2:$AH$6759,MATCH(E448,LatestMeasureDefSheet!$C$2:$C$6759,0),)</f>
        <v>55</v>
      </c>
      <c r="I448" s="10" t="str" cm="1">
        <f t="array" ref="I448">INDEX(LatestMeasureDefSheet!$G$2:$G$6759,MATCH(E448,LatestMeasureDefSheet!$C$2:$C$6759,0),)</f>
        <v>Units</v>
      </c>
      <c r="J448" s="11" cm="1">
        <f t="array" ref="J448">INDEX(LatestMeasureDefSheet!$H$2:$H$6759,MATCH(E448,LatestMeasureDefSheet!$C$2:$C$6759,0),)</f>
        <v>509.9</v>
      </c>
      <c r="K448" s="11" cm="1">
        <f t="array" ref="K448">INDEX(LatestMeasureDefSheet!$I$2:$I$6759,MATCH(E448,LatestMeasureDefSheet!$C$2:$C$6759,0),)</f>
        <v>7.85E-2</v>
      </c>
      <c r="L448" s="11" cm="1">
        <f t="array" ref="L448">INDEX(LatestMeasureDefSheet!$L$2:$L$6759,MATCH(E448,LatestMeasureDefSheet!$C$2:$C$6759,0),)</f>
        <v>0</v>
      </c>
      <c r="M448" s="11" cm="1">
        <f t="array" ref="M448">INDEX(LatestMeasureDefSheet!$AJ$2:$AJ$6759,MATCH(E448,LatestMeasureDefSheet!$C$2:$C$6759,0),)</f>
        <v>10</v>
      </c>
      <c r="N448" s="12" t="str" cm="1">
        <f t="array" ref="N448">IF(INDEX(LatestMeasureDefSheet!$Q$2:$Q$6759,MATCH(E448,LatestMeasureDefSheet!$C$2:$C$6759,0),)="",INDEX(LatestMeasureDefSheet!$G$2:$G$6759,MATCH(E448,LatestMeasureDefSheet!$C$2:$C$6759,0),),INDEX(LatestMeasureDefSheet!$Q$2:$Q$6759,MATCH(E448,LatestMeasureDefSheet!$C$2:$C$6759,0),))</f>
        <v>Units</v>
      </c>
      <c r="O448" s="11" cm="1">
        <f t="array" ref="O448">INDEX(LatestMeasureDefSheet!$R$2:$R$6759,MATCH(E448,LatestMeasureDefSheet!$C$2:$C$6759,0),)</f>
        <v>0</v>
      </c>
      <c r="P448" s="11" cm="1">
        <f t="array" ref="P448">INDEX(LatestMeasureDefSheet!$S$2:$S$6759,MATCH(E448,LatestMeasureDefSheet!$C$2:$C$6759,0),)</f>
        <v>0</v>
      </c>
      <c r="Q448" s="11" cm="1">
        <f t="array" ref="Q448">INDEX(LatestMeasureDefSheet!$T$2:$T$6759,MATCH(E448,LatestMeasureDefSheet!$C$2:$C$6759,0),)</f>
        <v>0</v>
      </c>
      <c r="R448" s="11" cm="1">
        <f t="array" ref="R448">INDEX(LatestMeasureDefSheet!$U$2:$U$6759,MATCH(E448,LatestMeasureDefSheet!$C$2:$C$6759,0),)</f>
        <v>0</v>
      </c>
      <c r="S448" s="11" cm="1">
        <f t="array" ref="S448">INDEX(LatestMeasureDefSheet!$V$2:$V$6759,MATCH(E448,LatestMeasureDefSheet!$C$2:$C$6759,0),)</f>
        <v>0</v>
      </c>
      <c r="T448" s="11" t="str">
        <f t="shared" si="41"/>
        <v/>
      </c>
      <c r="U448" s="41"/>
      <c r="V448" s="41"/>
      <c r="W448" s="41"/>
      <c r="X448" s="38" t="str">
        <f t="shared" si="37"/>
        <v/>
      </c>
      <c r="Y448" s="38" t="str">
        <f t="shared" si="38"/>
        <v/>
      </c>
      <c r="Z448" s="38" t="str">
        <f t="shared" si="39"/>
        <v/>
      </c>
      <c r="AA448" s="13">
        <f t="shared" si="40"/>
        <v>0</v>
      </c>
      <c r="AB448" s="11"/>
    </row>
    <row r="449" spans="2:28" ht="15.75" x14ac:dyDescent="0.2">
      <c r="B449" s="7" t="s">
        <v>1109</v>
      </c>
      <c r="C449" s="5" t="s">
        <v>1323</v>
      </c>
      <c r="D449" s="5" t="s">
        <v>1389</v>
      </c>
      <c r="E449" s="5" t="s">
        <v>1396</v>
      </c>
      <c r="F449" s="16" t="s">
        <v>1397</v>
      </c>
      <c r="G449" s="5" t="s">
        <v>1398</v>
      </c>
      <c r="H449" s="9" cm="1">
        <f t="array" ref="H449">INDEX(LatestMeasureDefSheet!$AH$2:$AH$6759,MATCH(E449,LatestMeasureDefSheet!$C$2:$C$6759,0),)</f>
        <v>110</v>
      </c>
      <c r="I449" s="10" t="str" cm="1">
        <f t="array" ref="I449">INDEX(LatestMeasureDefSheet!$G$2:$G$6759,MATCH(E449,LatestMeasureDefSheet!$C$2:$C$6759,0),)</f>
        <v>Units</v>
      </c>
      <c r="J449" s="11" cm="1">
        <f t="array" ref="J449">INDEX(LatestMeasureDefSheet!$H$2:$H$6759,MATCH(E449,LatestMeasureDefSheet!$C$2:$C$6759,0),)</f>
        <v>1020.4</v>
      </c>
      <c r="K449" s="11" cm="1">
        <f t="array" ref="K449">INDEX(LatestMeasureDefSheet!$I$2:$I$6759,MATCH(E449,LatestMeasureDefSheet!$C$2:$C$6759,0),)</f>
        <v>0.157</v>
      </c>
      <c r="L449" s="11" cm="1">
        <f t="array" ref="L449">INDEX(LatestMeasureDefSheet!$L$2:$L$6759,MATCH(E449,LatestMeasureDefSheet!$C$2:$C$6759,0),)</f>
        <v>0</v>
      </c>
      <c r="M449" s="11" cm="1">
        <f t="array" ref="M449">INDEX(LatestMeasureDefSheet!$AJ$2:$AJ$6759,MATCH(E449,LatestMeasureDefSheet!$C$2:$C$6759,0),)</f>
        <v>10</v>
      </c>
      <c r="N449" s="12" t="str" cm="1">
        <f t="array" ref="N449">IF(INDEX(LatestMeasureDefSheet!$Q$2:$Q$6759,MATCH(E449,LatestMeasureDefSheet!$C$2:$C$6759,0),)="",INDEX(LatestMeasureDefSheet!$G$2:$G$6759,MATCH(E449,LatestMeasureDefSheet!$C$2:$C$6759,0),),INDEX(LatestMeasureDefSheet!$Q$2:$Q$6759,MATCH(E449,LatestMeasureDefSheet!$C$2:$C$6759,0),))</f>
        <v>Units</v>
      </c>
      <c r="O449" s="11" cm="1">
        <f t="array" ref="O449">INDEX(LatestMeasureDefSheet!$R$2:$R$6759,MATCH(E449,LatestMeasureDefSheet!$C$2:$C$6759,0),)</f>
        <v>0</v>
      </c>
      <c r="P449" s="11" cm="1">
        <f t="array" ref="P449">INDEX(LatestMeasureDefSheet!$S$2:$S$6759,MATCH(E449,LatestMeasureDefSheet!$C$2:$C$6759,0),)</f>
        <v>0</v>
      </c>
      <c r="Q449" s="11" cm="1">
        <f t="array" ref="Q449">INDEX(LatestMeasureDefSheet!$T$2:$T$6759,MATCH(E449,LatestMeasureDefSheet!$C$2:$C$6759,0),)</f>
        <v>0</v>
      </c>
      <c r="R449" s="11" cm="1">
        <f t="array" ref="R449">INDEX(LatestMeasureDefSheet!$U$2:$U$6759,MATCH(E449,LatestMeasureDefSheet!$C$2:$C$6759,0),)</f>
        <v>0</v>
      </c>
      <c r="S449" s="11" cm="1">
        <f t="array" ref="S449">INDEX(LatestMeasureDefSheet!$V$2:$V$6759,MATCH(E449,LatestMeasureDefSheet!$C$2:$C$6759,0),)</f>
        <v>0</v>
      </c>
      <c r="T449" s="11" t="str">
        <f t="shared" si="41"/>
        <v/>
      </c>
      <c r="U449" s="41"/>
      <c r="V449" s="41"/>
      <c r="W449" s="41"/>
      <c r="X449" s="38" t="str">
        <f t="shared" si="37"/>
        <v/>
      </c>
      <c r="Y449" s="38" t="str">
        <f t="shared" si="38"/>
        <v/>
      </c>
      <c r="Z449" s="38" t="str">
        <f t="shared" si="39"/>
        <v/>
      </c>
      <c r="AA449" s="13">
        <f t="shared" si="40"/>
        <v>0</v>
      </c>
      <c r="AB449" s="11"/>
    </row>
    <row r="450" spans="2:28" ht="15.75" x14ac:dyDescent="0.2">
      <c r="B450" s="7" t="s">
        <v>1109</v>
      </c>
      <c r="C450" s="5" t="s">
        <v>1323</v>
      </c>
      <c r="D450" s="5" t="s">
        <v>1389</v>
      </c>
      <c r="E450" s="5" t="s">
        <v>1399</v>
      </c>
      <c r="F450" s="16" t="s">
        <v>1400</v>
      </c>
      <c r="G450" s="5" t="s">
        <v>1401</v>
      </c>
      <c r="H450" s="9" cm="1">
        <f t="array" ref="H450">INDEX(LatestMeasureDefSheet!$AH$2:$AH$6759,MATCH(E450,LatestMeasureDefSheet!$C$2:$C$6759,0),)</f>
        <v>130</v>
      </c>
      <c r="I450" s="10" t="str" cm="1">
        <f t="array" ref="I450">INDEX(LatestMeasureDefSheet!$G$2:$G$6759,MATCH(E450,LatestMeasureDefSheet!$C$2:$C$6759,0),)</f>
        <v>Units</v>
      </c>
      <c r="J450" s="11" cm="1">
        <f t="array" ref="J450">INDEX(LatestMeasureDefSheet!$H$2:$H$6759,MATCH(E450,LatestMeasureDefSheet!$C$2:$C$6759,0),)</f>
        <v>1262.7</v>
      </c>
      <c r="K450" s="11" cm="1">
        <f t="array" ref="K450">INDEX(LatestMeasureDefSheet!$I$2:$I$6759,MATCH(E450,LatestMeasureDefSheet!$C$2:$C$6759,0),)</f>
        <v>0.19400000000000001</v>
      </c>
      <c r="L450" s="11" cm="1">
        <f t="array" ref="L450">INDEX(LatestMeasureDefSheet!$L$2:$L$6759,MATCH(E450,LatestMeasureDefSheet!$C$2:$C$6759,0),)</f>
        <v>0</v>
      </c>
      <c r="M450" s="11" cm="1">
        <f t="array" ref="M450">INDEX(LatestMeasureDefSheet!$AJ$2:$AJ$6759,MATCH(E450,LatestMeasureDefSheet!$C$2:$C$6759,0),)</f>
        <v>10</v>
      </c>
      <c r="N450" s="12" t="str" cm="1">
        <f t="array" ref="N450">IF(INDEX(LatestMeasureDefSheet!$Q$2:$Q$6759,MATCH(E450,LatestMeasureDefSheet!$C$2:$C$6759,0),)="",INDEX(LatestMeasureDefSheet!$G$2:$G$6759,MATCH(E450,LatestMeasureDefSheet!$C$2:$C$6759,0),),INDEX(LatestMeasureDefSheet!$Q$2:$Q$6759,MATCH(E450,LatestMeasureDefSheet!$C$2:$C$6759,0),))</f>
        <v>Units</v>
      </c>
      <c r="O450" s="11" cm="1">
        <f t="array" ref="O450">INDEX(LatestMeasureDefSheet!$R$2:$R$6759,MATCH(E450,LatestMeasureDefSheet!$C$2:$C$6759,0),)</f>
        <v>0</v>
      </c>
      <c r="P450" s="11" cm="1">
        <f t="array" ref="P450">INDEX(LatestMeasureDefSheet!$S$2:$S$6759,MATCH(E450,LatestMeasureDefSheet!$C$2:$C$6759,0),)</f>
        <v>0</v>
      </c>
      <c r="Q450" s="11" cm="1">
        <f t="array" ref="Q450">INDEX(LatestMeasureDefSheet!$T$2:$T$6759,MATCH(E450,LatestMeasureDefSheet!$C$2:$C$6759,0),)</f>
        <v>0</v>
      </c>
      <c r="R450" s="11" cm="1">
        <f t="array" ref="R450">INDEX(LatestMeasureDefSheet!$U$2:$U$6759,MATCH(E450,LatestMeasureDefSheet!$C$2:$C$6759,0),)</f>
        <v>0</v>
      </c>
      <c r="S450" s="11" cm="1">
        <f t="array" ref="S450">INDEX(LatestMeasureDefSheet!$V$2:$V$6759,MATCH(E450,LatestMeasureDefSheet!$C$2:$C$6759,0),)</f>
        <v>0</v>
      </c>
      <c r="T450" s="11" t="str">
        <f t="shared" si="41"/>
        <v/>
      </c>
      <c r="U450" s="41"/>
      <c r="V450" s="41"/>
      <c r="W450" s="41"/>
      <c r="X450" s="38" t="str">
        <f t="shared" si="37"/>
        <v/>
      </c>
      <c r="Y450" s="38" t="str">
        <f t="shared" si="38"/>
        <v/>
      </c>
      <c r="Z450" s="38" t="str">
        <f t="shared" si="39"/>
        <v/>
      </c>
      <c r="AA450" s="13">
        <f t="shared" si="40"/>
        <v>0</v>
      </c>
      <c r="AB450" s="11"/>
    </row>
    <row r="451" spans="2:28" ht="15.75" x14ac:dyDescent="0.2">
      <c r="B451" s="7" t="s">
        <v>1109</v>
      </c>
      <c r="C451" s="5" t="s">
        <v>1323</v>
      </c>
      <c r="D451" s="5" t="s">
        <v>1389</v>
      </c>
      <c r="E451" s="5" t="s">
        <v>1402</v>
      </c>
      <c r="F451" s="16" t="s">
        <v>1403</v>
      </c>
      <c r="G451" s="5" t="s">
        <v>1404</v>
      </c>
      <c r="H451" s="9" cm="1">
        <f t="array" ref="H451">INDEX(LatestMeasureDefSheet!$AH$2:$AH$6759,MATCH(E451,LatestMeasureDefSheet!$C$2:$C$6759,0),)</f>
        <v>35</v>
      </c>
      <c r="I451" s="10" t="str" cm="1">
        <f t="array" ref="I451">INDEX(LatestMeasureDefSheet!$G$2:$G$6759,MATCH(E451,LatestMeasureDefSheet!$C$2:$C$6759,0),)</f>
        <v>Units</v>
      </c>
      <c r="J451" s="11" cm="1">
        <f t="array" ref="J451">INDEX(LatestMeasureDefSheet!$H$2:$H$6759,MATCH(E451,LatestMeasureDefSheet!$C$2:$C$6759,0),)</f>
        <v>295.60000000000002</v>
      </c>
      <c r="K451" s="11" cm="1">
        <f t="array" ref="K451">INDEX(LatestMeasureDefSheet!$I$2:$I$6759,MATCH(E451,LatestMeasureDefSheet!$C$2:$C$6759,0),)</f>
        <v>4.5499999999999999E-2</v>
      </c>
      <c r="L451" s="11" cm="1">
        <f t="array" ref="L451">INDEX(LatestMeasureDefSheet!$L$2:$L$6759,MATCH(E451,LatestMeasureDefSheet!$C$2:$C$6759,0),)</f>
        <v>0</v>
      </c>
      <c r="M451" s="11" cm="1">
        <f t="array" ref="M451">INDEX(LatestMeasureDefSheet!$AJ$2:$AJ$6759,MATCH(E451,LatestMeasureDefSheet!$C$2:$C$6759,0),)</f>
        <v>10</v>
      </c>
      <c r="N451" s="12" t="str" cm="1">
        <f t="array" ref="N451">IF(INDEX(LatestMeasureDefSheet!$Q$2:$Q$6759,MATCH(E451,LatestMeasureDefSheet!$C$2:$C$6759,0),)="",INDEX(LatestMeasureDefSheet!$G$2:$G$6759,MATCH(E451,LatestMeasureDefSheet!$C$2:$C$6759,0),),INDEX(LatestMeasureDefSheet!$Q$2:$Q$6759,MATCH(E451,LatestMeasureDefSheet!$C$2:$C$6759,0),))</f>
        <v>Units</v>
      </c>
      <c r="O451" s="11" cm="1">
        <f t="array" ref="O451">INDEX(LatestMeasureDefSheet!$R$2:$R$6759,MATCH(E451,LatestMeasureDefSheet!$C$2:$C$6759,0),)</f>
        <v>0</v>
      </c>
      <c r="P451" s="11" cm="1">
        <f t="array" ref="P451">INDEX(LatestMeasureDefSheet!$S$2:$S$6759,MATCH(E451,LatestMeasureDefSheet!$C$2:$C$6759,0),)</f>
        <v>0</v>
      </c>
      <c r="Q451" s="11" cm="1">
        <f t="array" ref="Q451">INDEX(LatestMeasureDefSheet!$T$2:$T$6759,MATCH(E451,LatestMeasureDefSheet!$C$2:$C$6759,0),)</f>
        <v>0</v>
      </c>
      <c r="R451" s="11" cm="1">
        <f t="array" ref="R451">INDEX(LatestMeasureDefSheet!$U$2:$U$6759,MATCH(E451,LatestMeasureDefSheet!$C$2:$C$6759,0),)</f>
        <v>0</v>
      </c>
      <c r="S451" s="11" cm="1">
        <f t="array" ref="S451">INDEX(LatestMeasureDefSheet!$V$2:$V$6759,MATCH(E451,LatestMeasureDefSheet!$C$2:$C$6759,0),)</f>
        <v>0</v>
      </c>
      <c r="T451" s="11" t="str">
        <f t="shared" si="41"/>
        <v/>
      </c>
      <c r="U451" s="41"/>
      <c r="V451" s="41"/>
      <c r="W451" s="41"/>
      <c r="X451" s="38" t="str">
        <f t="shared" si="37"/>
        <v/>
      </c>
      <c r="Y451" s="38" t="str">
        <f t="shared" si="38"/>
        <v/>
      </c>
      <c r="Z451" s="38" t="str">
        <f t="shared" si="39"/>
        <v/>
      </c>
      <c r="AA451" s="13">
        <f t="shared" si="40"/>
        <v>0</v>
      </c>
      <c r="AB451" s="11"/>
    </row>
    <row r="452" spans="2:28" ht="15.75" x14ac:dyDescent="0.2">
      <c r="B452" s="7" t="s">
        <v>1109</v>
      </c>
      <c r="C452" s="5" t="s">
        <v>1323</v>
      </c>
      <c r="D452" s="5" t="s">
        <v>1389</v>
      </c>
      <c r="E452" s="5" t="s">
        <v>1405</v>
      </c>
      <c r="F452" s="16" t="s">
        <v>1406</v>
      </c>
      <c r="G452" s="5" t="s">
        <v>1407</v>
      </c>
      <c r="H452" s="9" cm="1">
        <f t="array" ref="H452">INDEX(LatestMeasureDefSheet!$AH$2:$AH$6759,MATCH(E452,LatestMeasureDefSheet!$C$2:$C$6759,0),)</f>
        <v>45</v>
      </c>
      <c r="I452" s="10" t="str" cm="1">
        <f t="array" ref="I452">INDEX(LatestMeasureDefSheet!$G$2:$G$6759,MATCH(E452,LatestMeasureDefSheet!$C$2:$C$6759,0),)</f>
        <v>Units</v>
      </c>
      <c r="J452" s="11" cm="1">
        <f t="array" ref="J452">INDEX(LatestMeasureDefSheet!$H$2:$H$6759,MATCH(E452,LatestMeasureDefSheet!$C$2:$C$6759,0),)</f>
        <v>365.8</v>
      </c>
      <c r="K452" s="11" cm="1">
        <f t="array" ref="K452">INDEX(LatestMeasureDefSheet!$I$2:$I$6759,MATCH(E452,LatestMeasureDefSheet!$C$2:$C$6759,0),)</f>
        <v>5.6300000000000003E-2</v>
      </c>
      <c r="L452" s="11" cm="1">
        <f t="array" ref="L452">INDEX(LatestMeasureDefSheet!$L$2:$L$6759,MATCH(E452,LatestMeasureDefSheet!$C$2:$C$6759,0),)</f>
        <v>0</v>
      </c>
      <c r="M452" s="11" cm="1">
        <f t="array" ref="M452">INDEX(LatestMeasureDefSheet!$AJ$2:$AJ$6759,MATCH(E452,LatestMeasureDefSheet!$C$2:$C$6759,0),)</f>
        <v>10</v>
      </c>
      <c r="N452" s="12" t="str" cm="1">
        <f t="array" ref="N452">IF(INDEX(LatestMeasureDefSheet!$Q$2:$Q$6759,MATCH(E452,LatestMeasureDefSheet!$C$2:$C$6759,0),)="",INDEX(LatestMeasureDefSheet!$G$2:$G$6759,MATCH(E452,LatestMeasureDefSheet!$C$2:$C$6759,0),),INDEX(LatestMeasureDefSheet!$Q$2:$Q$6759,MATCH(E452,LatestMeasureDefSheet!$C$2:$C$6759,0),))</f>
        <v>Units</v>
      </c>
      <c r="O452" s="11" cm="1">
        <f t="array" ref="O452">INDEX(LatestMeasureDefSheet!$R$2:$R$6759,MATCH(E452,LatestMeasureDefSheet!$C$2:$C$6759,0),)</f>
        <v>0</v>
      </c>
      <c r="P452" s="11" cm="1">
        <f t="array" ref="P452">INDEX(LatestMeasureDefSheet!$S$2:$S$6759,MATCH(E452,LatestMeasureDefSheet!$C$2:$C$6759,0),)</f>
        <v>0</v>
      </c>
      <c r="Q452" s="11" cm="1">
        <f t="array" ref="Q452">INDEX(LatestMeasureDefSheet!$T$2:$T$6759,MATCH(E452,LatestMeasureDefSheet!$C$2:$C$6759,0),)</f>
        <v>0</v>
      </c>
      <c r="R452" s="11" cm="1">
        <f t="array" ref="R452">INDEX(LatestMeasureDefSheet!$U$2:$U$6759,MATCH(E452,LatestMeasureDefSheet!$C$2:$C$6759,0),)</f>
        <v>0</v>
      </c>
      <c r="S452" s="11" cm="1">
        <f t="array" ref="S452">INDEX(LatestMeasureDefSheet!$V$2:$V$6759,MATCH(E452,LatestMeasureDefSheet!$C$2:$C$6759,0),)</f>
        <v>0</v>
      </c>
      <c r="T452" s="11" t="str">
        <f t="shared" si="41"/>
        <v/>
      </c>
      <c r="U452" s="41"/>
      <c r="V452" s="41"/>
      <c r="W452" s="41"/>
      <c r="X452" s="38" t="str">
        <f t="shared" si="37"/>
        <v/>
      </c>
      <c r="Y452" s="38" t="str">
        <f t="shared" si="38"/>
        <v/>
      </c>
      <c r="Z452" s="38" t="str">
        <f t="shared" si="39"/>
        <v/>
      </c>
      <c r="AA452" s="13">
        <f t="shared" si="40"/>
        <v>0</v>
      </c>
      <c r="AB452" s="11"/>
    </row>
    <row r="453" spans="2:28" ht="15.75" x14ac:dyDescent="0.2">
      <c r="B453" s="7" t="s">
        <v>1109</v>
      </c>
      <c r="C453" s="5" t="s">
        <v>1323</v>
      </c>
      <c r="D453" s="5" t="s">
        <v>1408</v>
      </c>
      <c r="E453" s="5" t="s">
        <v>1409</v>
      </c>
      <c r="F453" s="16" t="s">
        <v>1410</v>
      </c>
      <c r="G453" s="5" t="s">
        <v>1411</v>
      </c>
      <c r="H453" s="9" cm="1">
        <f t="array" ref="H453">INDEX(LatestMeasureDefSheet!$AH$2:$AH$6759,MATCH(E453,LatestMeasureDefSheet!$C$2:$C$6759,0),)</f>
        <v>200</v>
      </c>
      <c r="I453" s="10" t="str" cm="1">
        <f t="array" ref="I453">INDEX(LatestMeasureDefSheet!$G$2:$G$6759,MATCH(E453,LatestMeasureDefSheet!$C$2:$C$6759,0),)</f>
        <v>Door</v>
      </c>
      <c r="J453" s="11" cm="1">
        <f t="array" ref="J453">INDEX(LatestMeasureDefSheet!$H$2:$H$6759,MATCH(E453,LatestMeasureDefSheet!$C$2:$C$6759,0),)</f>
        <v>1960.653</v>
      </c>
      <c r="K453" s="11" cm="1">
        <f t="array" ref="K453">INDEX(LatestMeasureDefSheet!$I$2:$I$6759,MATCH(E453,LatestMeasureDefSheet!$C$2:$C$6759,0),)</f>
        <v>9.7100000000000006E-2</v>
      </c>
      <c r="L453" s="11" cm="1">
        <f t="array" ref="L453">INDEX(LatestMeasureDefSheet!$L$2:$L$6759,MATCH(E453,LatestMeasureDefSheet!$C$2:$C$6759,0),)</f>
        <v>0</v>
      </c>
      <c r="M453" s="11" cm="1">
        <f t="array" ref="M453">INDEX(LatestMeasureDefSheet!$AJ$2:$AJ$6759,MATCH(E453,LatestMeasureDefSheet!$C$2:$C$6759,0),)</f>
        <v>15</v>
      </c>
      <c r="N453" s="12" t="str" cm="1">
        <f t="array" ref="N453">IF(INDEX(LatestMeasureDefSheet!$Q$2:$Q$6759,MATCH(E453,LatestMeasureDefSheet!$C$2:$C$6759,0),)="",INDEX(LatestMeasureDefSheet!$G$2:$G$6759,MATCH(E453,LatestMeasureDefSheet!$C$2:$C$6759,0),),INDEX(LatestMeasureDefSheet!$Q$2:$Q$6759,MATCH(E453,LatestMeasureDefSheet!$C$2:$C$6759,0),))</f>
        <v>Door</v>
      </c>
      <c r="O453" s="11" cm="1">
        <f t="array" ref="O453">INDEX(LatestMeasureDefSheet!$R$2:$R$6759,MATCH(E453,LatestMeasureDefSheet!$C$2:$C$6759,0),)</f>
        <v>0</v>
      </c>
      <c r="P453" s="11" cm="1">
        <f t="array" ref="P453">INDEX(LatestMeasureDefSheet!$S$2:$S$6759,MATCH(E453,LatestMeasureDefSheet!$C$2:$C$6759,0),)</f>
        <v>0</v>
      </c>
      <c r="Q453" s="11" cm="1">
        <f t="array" ref="Q453">INDEX(LatestMeasureDefSheet!$T$2:$T$6759,MATCH(E453,LatestMeasureDefSheet!$C$2:$C$6759,0),)</f>
        <v>0</v>
      </c>
      <c r="R453" s="11" cm="1">
        <f t="array" ref="R453">INDEX(LatestMeasureDefSheet!$U$2:$U$6759,MATCH(E453,LatestMeasureDefSheet!$C$2:$C$6759,0),)</f>
        <v>0</v>
      </c>
      <c r="S453" s="11" cm="1">
        <f t="array" ref="S453">INDEX(LatestMeasureDefSheet!$V$2:$V$6759,MATCH(E453,LatestMeasureDefSheet!$C$2:$C$6759,0),)</f>
        <v>0</v>
      </c>
      <c r="T453" s="11" t="str">
        <f t="shared" si="41"/>
        <v/>
      </c>
      <c r="U453" s="41"/>
      <c r="V453" s="41"/>
      <c r="W453" s="41"/>
      <c r="X453" s="38" t="str">
        <f t="shared" si="37"/>
        <v/>
      </c>
      <c r="Y453" s="38" t="str">
        <f t="shared" si="38"/>
        <v/>
      </c>
      <c r="Z453" s="38" t="str">
        <f t="shared" si="39"/>
        <v/>
      </c>
      <c r="AA453" s="13">
        <f t="shared" si="40"/>
        <v>0</v>
      </c>
      <c r="AB453" s="11"/>
    </row>
    <row r="454" spans="2:28" ht="15.75" x14ac:dyDescent="0.2">
      <c r="B454" s="7" t="s">
        <v>1109</v>
      </c>
      <c r="C454" s="5" t="s">
        <v>1323</v>
      </c>
      <c r="D454" s="5" t="s">
        <v>1408</v>
      </c>
      <c r="E454" s="5" t="s">
        <v>1412</v>
      </c>
      <c r="F454" s="16" t="s">
        <v>1413</v>
      </c>
      <c r="G454" s="5" t="s">
        <v>1414</v>
      </c>
      <c r="H454" s="9" cm="1">
        <f t="array" ref="H454">INDEX(LatestMeasureDefSheet!$AH$2:$AH$6759,MATCH(E454,LatestMeasureDefSheet!$C$2:$C$6759,0),)</f>
        <v>30</v>
      </c>
      <c r="I454" s="10" t="str" cm="1">
        <f t="array" ref="I454">INDEX(LatestMeasureDefSheet!$G$2:$G$6759,MATCH(E454,LatestMeasureDefSheet!$C$2:$C$6759,0),)</f>
        <v>Door</v>
      </c>
      <c r="J454" s="11" cm="1">
        <f t="array" ref="J454">INDEX(LatestMeasureDefSheet!$H$2:$H$6759,MATCH(E454,LatestMeasureDefSheet!$C$2:$C$6759,0),)</f>
        <v>864.77470000000005</v>
      </c>
      <c r="K454" s="11" cm="1">
        <f t="array" ref="K454">INDEX(LatestMeasureDefSheet!$I$2:$I$6759,MATCH(E454,LatestMeasureDefSheet!$C$2:$C$6759,0),)</f>
        <v>0.14149999999999999</v>
      </c>
      <c r="L454" s="11" cm="1">
        <f t="array" ref="L454">INDEX(LatestMeasureDefSheet!$L$2:$L$6759,MATCH(E454,LatestMeasureDefSheet!$C$2:$C$6759,0),)</f>
        <v>0</v>
      </c>
      <c r="M454" s="11" cm="1">
        <f t="array" ref="M454">INDEX(LatestMeasureDefSheet!$AJ$2:$AJ$6759,MATCH(E454,LatestMeasureDefSheet!$C$2:$C$6759,0),)</f>
        <v>15</v>
      </c>
      <c r="N454" s="12" t="str" cm="1">
        <f t="array" ref="N454">IF(INDEX(LatestMeasureDefSheet!$Q$2:$Q$6759,MATCH(E454,LatestMeasureDefSheet!$C$2:$C$6759,0),)="",INDEX(LatestMeasureDefSheet!$G$2:$G$6759,MATCH(E454,LatestMeasureDefSheet!$C$2:$C$6759,0),),INDEX(LatestMeasureDefSheet!$Q$2:$Q$6759,MATCH(E454,LatestMeasureDefSheet!$C$2:$C$6759,0),))</f>
        <v>Door</v>
      </c>
      <c r="O454" s="11" cm="1">
        <f t="array" ref="O454">INDEX(LatestMeasureDefSheet!$R$2:$R$6759,MATCH(E454,LatestMeasureDefSheet!$C$2:$C$6759,0),)</f>
        <v>0</v>
      </c>
      <c r="P454" s="11" cm="1">
        <f t="array" ref="P454">INDEX(LatestMeasureDefSheet!$S$2:$S$6759,MATCH(E454,LatestMeasureDefSheet!$C$2:$C$6759,0),)</f>
        <v>0</v>
      </c>
      <c r="Q454" s="11" cm="1">
        <f t="array" ref="Q454">INDEX(LatestMeasureDefSheet!$T$2:$T$6759,MATCH(E454,LatestMeasureDefSheet!$C$2:$C$6759,0),)</f>
        <v>0</v>
      </c>
      <c r="R454" s="11" cm="1">
        <f t="array" ref="R454">INDEX(LatestMeasureDefSheet!$U$2:$U$6759,MATCH(E454,LatestMeasureDefSheet!$C$2:$C$6759,0),)</f>
        <v>0</v>
      </c>
      <c r="S454" s="11" cm="1">
        <f t="array" ref="S454">INDEX(LatestMeasureDefSheet!$V$2:$V$6759,MATCH(E454,LatestMeasureDefSheet!$C$2:$C$6759,0),)</f>
        <v>0</v>
      </c>
      <c r="T454" s="11" t="str">
        <f t="shared" si="41"/>
        <v/>
      </c>
      <c r="U454" s="41"/>
      <c r="V454" s="41"/>
      <c r="W454" s="41"/>
      <c r="X454" s="38" t="str">
        <f t="shared" si="37"/>
        <v/>
      </c>
      <c r="Y454" s="38" t="str">
        <f t="shared" si="38"/>
        <v/>
      </c>
      <c r="Z454" s="38" t="str">
        <f t="shared" si="39"/>
        <v/>
      </c>
      <c r="AA454" s="13">
        <f t="shared" si="40"/>
        <v>0</v>
      </c>
      <c r="AB454" s="11"/>
    </row>
    <row r="455" spans="2:28" ht="15.75" x14ac:dyDescent="0.2">
      <c r="B455" s="7" t="s">
        <v>1109</v>
      </c>
      <c r="C455" s="5" t="s">
        <v>1323</v>
      </c>
      <c r="D455" s="5" t="s">
        <v>1408</v>
      </c>
      <c r="E455" s="5" t="s">
        <v>1415</v>
      </c>
      <c r="F455" s="16" t="s">
        <v>1416</v>
      </c>
      <c r="G455" s="5" t="s">
        <v>1417</v>
      </c>
      <c r="H455" s="9" cm="1">
        <f t="array" ref="H455">INDEX(LatestMeasureDefSheet!$AH$2:$AH$6759,MATCH(E455,LatestMeasureDefSheet!$C$2:$C$6759,0),)</f>
        <v>100</v>
      </c>
      <c r="I455" s="10" t="str" cm="1">
        <f t="array" ref="I455">INDEX(LatestMeasureDefSheet!$G$2:$G$6759,MATCH(E455,LatestMeasureDefSheet!$C$2:$C$6759,0),)</f>
        <v>Linear Feet</v>
      </c>
      <c r="J455" s="11" cm="1">
        <f t="array" ref="J455">INDEX(LatestMeasureDefSheet!$H$2:$H$6759,MATCH(E455,LatestMeasureDefSheet!$C$2:$C$6759,0),)</f>
        <v>577</v>
      </c>
      <c r="K455" s="11" cm="1">
        <f t="array" ref="K455">INDEX(LatestMeasureDefSheet!$I$2:$I$6759,MATCH(E455,LatestMeasureDefSheet!$C$2:$C$6759,0),)</f>
        <v>8.8900000000000007E-2</v>
      </c>
      <c r="L455" s="11" cm="1">
        <f t="array" ref="L455">INDEX(LatestMeasureDefSheet!$L$2:$L$6759,MATCH(E455,LatestMeasureDefSheet!$C$2:$C$6759,0),)</f>
        <v>4.8554000000000004</v>
      </c>
      <c r="M455" s="11" cm="1">
        <f t="array" ref="M455">INDEX(LatestMeasureDefSheet!$AJ$2:$AJ$6759,MATCH(E455,LatestMeasureDefSheet!$C$2:$C$6759,0),)</f>
        <v>12</v>
      </c>
      <c r="N455" s="12" t="str" cm="1">
        <f t="array" ref="N455">IF(INDEX(LatestMeasureDefSheet!$Q$2:$Q$6759,MATCH(E455,LatestMeasureDefSheet!$C$2:$C$6759,0),)="",INDEX(LatestMeasureDefSheet!$G$2:$G$6759,MATCH(E455,LatestMeasureDefSheet!$C$2:$C$6759,0),),INDEX(LatestMeasureDefSheet!$Q$2:$Q$6759,MATCH(E455,LatestMeasureDefSheet!$C$2:$C$6759,0),))</f>
        <v>Linear Feet</v>
      </c>
      <c r="O455" s="11" cm="1">
        <f t="array" ref="O455">INDEX(LatestMeasureDefSheet!$R$2:$R$6759,MATCH(E455,LatestMeasureDefSheet!$C$2:$C$6759,0),)</f>
        <v>0</v>
      </c>
      <c r="P455" s="11" cm="1">
        <f t="array" ref="P455">INDEX(LatestMeasureDefSheet!$S$2:$S$6759,MATCH(E455,LatestMeasureDefSheet!$C$2:$C$6759,0),)</f>
        <v>0</v>
      </c>
      <c r="Q455" s="11" cm="1">
        <f t="array" ref="Q455">INDEX(LatestMeasureDefSheet!$T$2:$T$6759,MATCH(E455,LatestMeasureDefSheet!$C$2:$C$6759,0),)</f>
        <v>0</v>
      </c>
      <c r="R455" s="11" cm="1">
        <f t="array" ref="R455">INDEX(LatestMeasureDefSheet!$U$2:$U$6759,MATCH(E455,LatestMeasureDefSheet!$C$2:$C$6759,0),)</f>
        <v>0</v>
      </c>
      <c r="S455" s="11" cm="1">
        <f t="array" ref="S455">INDEX(LatestMeasureDefSheet!$V$2:$V$6759,MATCH(E455,LatestMeasureDefSheet!$C$2:$C$6759,0),)</f>
        <v>0</v>
      </c>
      <c r="T455" s="11" t="str">
        <f t="shared" si="41"/>
        <v/>
      </c>
      <c r="U455" s="41"/>
      <c r="V455" s="41"/>
      <c r="W455" s="41"/>
      <c r="X455" s="38" t="str">
        <f t="shared" si="37"/>
        <v/>
      </c>
      <c r="Y455" s="38" t="str">
        <f t="shared" si="38"/>
        <v/>
      </c>
      <c r="Z455" s="38" t="str">
        <f t="shared" si="39"/>
        <v/>
      </c>
      <c r="AA455" s="13">
        <f t="shared" si="40"/>
        <v>0</v>
      </c>
      <c r="AB455" s="11"/>
    </row>
    <row r="456" spans="2:28" ht="15.75" x14ac:dyDescent="0.2">
      <c r="B456" s="7" t="s">
        <v>1109</v>
      </c>
      <c r="C456" s="5" t="s">
        <v>1323</v>
      </c>
      <c r="D456" s="5" t="s">
        <v>1408</v>
      </c>
      <c r="E456" s="5" t="s">
        <v>1418</v>
      </c>
      <c r="F456" s="16" t="s">
        <v>1419</v>
      </c>
      <c r="G456" s="5" t="s">
        <v>1420</v>
      </c>
      <c r="H456" s="9" cm="1">
        <f t="array" ref="H456">INDEX(LatestMeasureDefSheet!$AH$2:$AH$6759,MATCH(E456,LatestMeasureDefSheet!$C$2:$C$6759,0),)</f>
        <v>45</v>
      </c>
      <c r="I456" s="10" t="str" cm="1">
        <f t="array" ref="I456">INDEX(LatestMeasureDefSheet!$G$2:$G$6759,MATCH(E456,LatestMeasureDefSheet!$C$2:$C$6759,0),)</f>
        <v>Linear Feet</v>
      </c>
      <c r="J456" s="11" cm="1">
        <f t="array" ref="J456">INDEX(LatestMeasureDefSheet!$H$2:$H$6759,MATCH(E456,LatestMeasureDefSheet!$C$2:$C$6759,0),)</f>
        <v>577</v>
      </c>
      <c r="K456" s="11" cm="1">
        <f t="array" ref="K456">INDEX(LatestMeasureDefSheet!$I$2:$I$6759,MATCH(E456,LatestMeasureDefSheet!$C$2:$C$6759,0),)</f>
        <v>8.8900000000000007E-2</v>
      </c>
      <c r="L456" s="11" cm="1">
        <f t="array" ref="L456">INDEX(LatestMeasureDefSheet!$L$2:$L$6759,MATCH(E456,LatestMeasureDefSheet!$C$2:$C$6759,0),)</f>
        <v>0</v>
      </c>
      <c r="M456" s="11" cm="1">
        <f t="array" ref="M456">INDEX(LatestMeasureDefSheet!$AJ$2:$AJ$6759,MATCH(E456,LatestMeasureDefSheet!$C$2:$C$6759,0),)</f>
        <v>12</v>
      </c>
      <c r="N456" s="12" t="str" cm="1">
        <f t="array" ref="N456">IF(INDEX(LatestMeasureDefSheet!$Q$2:$Q$6759,MATCH(E456,LatestMeasureDefSheet!$C$2:$C$6759,0),)="",INDEX(LatestMeasureDefSheet!$G$2:$G$6759,MATCH(E456,LatestMeasureDefSheet!$C$2:$C$6759,0),),INDEX(LatestMeasureDefSheet!$Q$2:$Q$6759,MATCH(E456,LatestMeasureDefSheet!$C$2:$C$6759,0),))</f>
        <v>Linear Feet</v>
      </c>
      <c r="O456" s="11" cm="1">
        <f t="array" ref="O456">INDEX(LatestMeasureDefSheet!$R$2:$R$6759,MATCH(E456,LatestMeasureDefSheet!$C$2:$C$6759,0),)</f>
        <v>0</v>
      </c>
      <c r="P456" s="11" cm="1">
        <f t="array" ref="P456">INDEX(LatestMeasureDefSheet!$S$2:$S$6759,MATCH(E456,LatestMeasureDefSheet!$C$2:$C$6759,0),)</f>
        <v>0</v>
      </c>
      <c r="Q456" s="11" cm="1">
        <f t="array" ref="Q456">INDEX(LatestMeasureDefSheet!$T$2:$T$6759,MATCH(E456,LatestMeasureDefSheet!$C$2:$C$6759,0),)</f>
        <v>0</v>
      </c>
      <c r="R456" s="11" cm="1">
        <f t="array" ref="R456">INDEX(LatestMeasureDefSheet!$U$2:$U$6759,MATCH(E456,LatestMeasureDefSheet!$C$2:$C$6759,0),)</f>
        <v>0</v>
      </c>
      <c r="S456" s="11" cm="1">
        <f t="array" ref="S456">INDEX(LatestMeasureDefSheet!$V$2:$V$6759,MATCH(E456,LatestMeasureDefSheet!$C$2:$C$6759,0),)</f>
        <v>0</v>
      </c>
      <c r="T456" s="11" t="str">
        <f t="shared" si="41"/>
        <v/>
      </c>
      <c r="U456" s="41"/>
      <c r="V456" s="41"/>
      <c r="W456" s="41"/>
      <c r="X456" s="38" t="str">
        <f t="shared" si="37"/>
        <v/>
      </c>
      <c r="Y456" s="38" t="str">
        <f t="shared" si="38"/>
        <v/>
      </c>
      <c r="Z456" s="38" t="str">
        <f t="shared" si="39"/>
        <v/>
      </c>
      <c r="AA456" s="13">
        <f t="shared" si="40"/>
        <v>0</v>
      </c>
      <c r="AB456" s="11"/>
    </row>
    <row r="457" spans="2:28" ht="15.75" x14ac:dyDescent="0.2">
      <c r="B457" s="7" t="s">
        <v>1109</v>
      </c>
      <c r="C457" s="5" t="s">
        <v>1323</v>
      </c>
      <c r="D457" s="5" t="s">
        <v>1408</v>
      </c>
      <c r="E457" s="5" t="s">
        <v>1421</v>
      </c>
      <c r="F457" s="16" t="s">
        <v>1422</v>
      </c>
      <c r="G457" s="5" t="s">
        <v>1423</v>
      </c>
      <c r="H457" s="9" cm="1">
        <f t="array" ref="H457">INDEX(LatestMeasureDefSheet!$AH$2:$AH$6759,MATCH(E457,LatestMeasureDefSheet!$C$2:$C$6759,0),)</f>
        <v>45</v>
      </c>
      <c r="I457" s="10" t="str" cm="1">
        <f t="array" ref="I457">INDEX(LatestMeasureDefSheet!$G$2:$G$6759,MATCH(E457,LatestMeasureDefSheet!$C$2:$C$6759,0),)</f>
        <v>Linear Feet</v>
      </c>
      <c r="J457" s="11" cm="1">
        <f t="array" ref="J457">INDEX(LatestMeasureDefSheet!$H$2:$H$6759,MATCH(E457,LatestMeasureDefSheet!$C$2:$C$6759,0),)</f>
        <v>0</v>
      </c>
      <c r="K457" s="11" cm="1">
        <f t="array" ref="K457">INDEX(LatestMeasureDefSheet!$I$2:$I$6759,MATCH(E457,LatestMeasureDefSheet!$C$2:$C$6759,0),)</f>
        <v>0</v>
      </c>
      <c r="L457" s="11" cm="1">
        <f t="array" ref="L457">INDEX(LatestMeasureDefSheet!$L$2:$L$6759,MATCH(E457,LatestMeasureDefSheet!$C$2:$C$6759,0),)</f>
        <v>4.8554000000000004</v>
      </c>
      <c r="M457" s="11" cm="1">
        <f t="array" ref="M457">INDEX(LatestMeasureDefSheet!$AJ$2:$AJ$6759,MATCH(E457,LatestMeasureDefSheet!$C$2:$C$6759,0),)</f>
        <v>12</v>
      </c>
      <c r="N457" s="12" t="str" cm="1">
        <f t="array" ref="N457">IF(INDEX(LatestMeasureDefSheet!$Q$2:$Q$6759,MATCH(E457,LatestMeasureDefSheet!$C$2:$C$6759,0),)="",INDEX(LatestMeasureDefSheet!$G$2:$G$6759,MATCH(E457,LatestMeasureDefSheet!$C$2:$C$6759,0),),INDEX(LatestMeasureDefSheet!$Q$2:$Q$6759,MATCH(E457,LatestMeasureDefSheet!$C$2:$C$6759,0),))</f>
        <v>Linear Feet</v>
      </c>
      <c r="O457" s="11" cm="1">
        <f t="array" ref="O457">INDEX(LatestMeasureDefSheet!$R$2:$R$6759,MATCH(E457,LatestMeasureDefSheet!$C$2:$C$6759,0),)</f>
        <v>0</v>
      </c>
      <c r="P457" s="11" cm="1">
        <f t="array" ref="P457">INDEX(LatestMeasureDefSheet!$S$2:$S$6759,MATCH(E457,LatestMeasureDefSheet!$C$2:$C$6759,0),)</f>
        <v>0</v>
      </c>
      <c r="Q457" s="11" cm="1">
        <f t="array" ref="Q457">INDEX(LatestMeasureDefSheet!$T$2:$T$6759,MATCH(E457,LatestMeasureDefSheet!$C$2:$C$6759,0),)</f>
        <v>0</v>
      </c>
      <c r="R457" s="11" cm="1">
        <f t="array" ref="R457">INDEX(LatestMeasureDefSheet!$U$2:$U$6759,MATCH(E457,LatestMeasureDefSheet!$C$2:$C$6759,0),)</f>
        <v>0</v>
      </c>
      <c r="S457" s="11" cm="1">
        <f t="array" ref="S457">INDEX(LatestMeasureDefSheet!$V$2:$V$6759,MATCH(E457,LatestMeasureDefSheet!$C$2:$C$6759,0),)</f>
        <v>0</v>
      </c>
      <c r="T457" s="11" t="str">
        <f t="shared" si="41"/>
        <v/>
      </c>
      <c r="U457" s="41"/>
      <c r="V457" s="41"/>
      <c r="W457" s="41"/>
      <c r="X457" s="38" t="str">
        <f t="shared" si="37"/>
        <v/>
      </c>
      <c r="Y457" s="38" t="str">
        <f t="shared" si="38"/>
        <v/>
      </c>
      <c r="Z457" s="38" t="str">
        <f t="shared" si="39"/>
        <v/>
      </c>
      <c r="AA457" s="13">
        <f t="shared" si="40"/>
        <v>0</v>
      </c>
      <c r="AB457" s="11"/>
    </row>
    <row r="458" spans="2:28" ht="15.75" x14ac:dyDescent="0.2">
      <c r="B458" s="7" t="s">
        <v>1109</v>
      </c>
      <c r="C458" s="5" t="s">
        <v>1323</v>
      </c>
      <c r="D458" s="5" t="s">
        <v>1408</v>
      </c>
      <c r="E458" s="5" t="s">
        <v>1424</v>
      </c>
      <c r="F458" s="16" t="s">
        <v>1425</v>
      </c>
      <c r="G458" s="5" t="s">
        <v>1426</v>
      </c>
      <c r="H458" s="9" cm="1">
        <f t="array" ref="H458">INDEX(LatestMeasureDefSheet!$AH$2:$AH$6759,MATCH(E458,LatestMeasureDefSheet!$C$2:$C$6759,0),)</f>
        <v>150</v>
      </c>
      <c r="I458" s="10" t="str" cm="1">
        <f t="array" ref="I458">INDEX(LatestMeasureDefSheet!$G$2:$G$6759,MATCH(E458,LatestMeasureDefSheet!$C$2:$C$6759,0),)</f>
        <v>Linear Feet</v>
      </c>
      <c r="J458" s="11" cm="1">
        <f t="array" ref="J458">INDEX(LatestMeasureDefSheet!$H$2:$H$6759,MATCH(E458,LatestMeasureDefSheet!$C$2:$C$6759,0),)</f>
        <v>1453</v>
      </c>
      <c r="K458" s="11" cm="1">
        <f t="array" ref="K458">INDEX(LatestMeasureDefSheet!$I$2:$I$6759,MATCH(E458,LatestMeasureDefSheet!$C$2:$C$6759,0),)</f>
        <v>0.224</v>
      </c>
      <c r="L458" s="11" cm="1">
        <f t="array" ref="L458">INDEX(LatestMeasureDefSheet!$L$2:$L$6759,MATCH(E458,LatestMeasureDefSheet!$C$2:$C$6759,0),)</f>
        <v>5.9073000000000002</v>
      </c>
      <c r="M458" s="11" cm="1">
        <f t="array" ref="M458">INDEX(LatestMeasureDefSheet!$AJ$2:$AJ$6759,MATCH(E458,LatestMeasureDefSheet!$C$2:$C$6759,0),)</f>
        <v>12</v>
      </c>
      <c r="N458" s="12" t="str" cm="1">
        <f t="array" ref="N458">IF(INDEX(LatestMeasureDefSheet!$Q$2:$Q$6759,MATCH(E458,LatestMeasureDefSheet!$C$2:$C$6759,0),)="",INDEX(LatestMeasureDefSheet!$G$2:$G$6759,MATCH(E458,LatestMeasureDefSheet!$C$2:$C$6759,0),),INDEX(LatestMeasureDefSheet!$Q$2:$Q$6759,MATCH(E458,LatestMeasureDefSheet!$C$2:$C$6759,0),))</f>
        <v>Linear Feet</v>
      </c>
      <c r="O458" s="11" cm="1">
        <f t="array" ref="O458">INDEX(LatestMeasureDefSheet!$R$2:$R$6759,MATCH(E458,LatestMeasureDefSheet!$C$2:$C$6759,0),)</f>
        <v>0</v>
      </c>
      <c r="P458" s="11" cm="1">
        <f t="array" ref="P458">INDEX(LatestMeasureDefSheet!$S$2:$S$6759,MATCH(E458,LatestMeasureDefSheet!$C$2:$C$6759,0),)</f>
        <v>0</v>
      </c>
      <c r="Q458" s="11" cm="1">
        <f t="array" ref="Q458">INDEX(LatestMeasureDefSheet!$T$2:$T$6759,MATCH(E458,LatestMeasureDefSheet!$C$2:$C$6759,0),)</f>
        <v>0</v>
      </c>
      <c r="R458" s="11" cm="1">
        <f t="array" ref="R458">INDEX(LatestMeasureDefSheet!$U$2:$U$6759,MATCH(E458,LatestMeasureDefSheet!$C$2:$C$6759,0),)</f>
        <v>0</v>
      </c>
      <c r="S458" s="11" cm="1">
        <f t="array" ref="S458">INDEX(LatestMeasureDefSheet!$V$2:$V$6759,MATCH(E458,LatestMeasureDefSheet!$C$2:$C$6759,0),)</f>
        <v>0</v>
      </c>
      <c r="T458" s="11" t="str">
        <f t="shared" si="41"/>
        <v/>
      </c>
      <c r="U458" s="41"/>
      <c r="V458" s="41"/>
      <c r="W458" s="41"/>
      <c r="X458" s="38" t="str">
        <f t="shared" si="37"/>
        <v/>
      </c>
      <c r="Y458" s="38" t="str">
        <f t="shared" si="38"/>
        <v/>
      </c>
      <c r="Z458" s="38" t="str">
        <f t="shared" si="39"/>
        <v/>
      </c>
      <c r="AA458" s="13">
        <f t="shared" si="40"/>
        <v>0</v>
      </c>
      <c r="AB458" s="11"/>
    </row>
    <row r="459" spans="2:28" ht="15.75" x14ac:dyDescent="0.2">
      <c r="B459" s="7" t="s">
        <v>1109</v>
      </c>
      <c r="C459" s="5" t="s">
        <v>1323</v>
      </c>
      <c r="D459" s="5" t="s">
        <v>1408</v>
      </c>
      <c r="E459" s="5" t="s">
        <v>1427</v>
      </c>
      <c r="F459" s="16" t="s">
        <v>1428</v>
      </c>
      <c r="G459" s="5" t="s">
        <v>1429</v>
      </c>
      <c r="H459" s="9" cm="1">
        <f t="array" ref="H459">INDEX(LatestMeasureDefSheet!$AH$2:$AH$6759,MATCH(E459,LatestMeasureDefSheet!$C$2:$C$6759,0),)</f>
        <v>100</v>
      </c>
      <c r="I459" s="10" t="str" cm="1">
        <f t="array" ref="I459">INDEX(LatestMeasureDefSheet!$G$2:$G$6759,MATCH(E459,LatestMeasureDefSheet!$C$2:$C$6759,0),)</f>
        <v>Linear Feet</v>
      </c>
      <c r="J459" s="11" cm="1">
        <f t="array" ref="J459">INDEX(LatestMeasureDefSheet!$H$2:$H$6759,MATCH(E459,LatestMeasureDefSheet!$C$2:$C$6759,0),)</f>
        <v>1453</v>
      </c>
      <c r="K459" s="11" cm="1">
        <f t="array" ref="K459">INDEX(LatestMeasureDefSheet!$I$2:$I$6759,MATCH(E459,LatestMeasureDefSheet!$C$2:$C$6759,0),)</f>
        <v>0.224</v>
      </c>
      <c r="L459" s="11" cm="1">
        <f t="array" ref="L459">INDEX(LatestMeasureDefSheet!$L$2:$L$6759,MATCH(E459,LatestMeasureDefSheet!$C$2:$C$6759,0),)</f>
        <v>0</v>
      </c>
      <c r="M459" s="11" cm="1">
        <f t="array" ref="M459">INDEX(LatestMeasureDefSheet!$AJ$2:$AJ$6759,MATCH(E459,LatestMeasureDefSheet!$C$2:$C$6759,0),)</f>
        <v>12</v>
      </c>
      <c r="N459" s="12" t="str" cm="1">
        <f t="array" ref="N459">IF(INDEX(LatestMeasureDefSheet!$Q$2:$Q$6759,MATCH(E459,LatestMeasureDefSheet!$C$2:$C$6759,0),)="",INDEX(LatestMeasureDefSheet!$G$2:$G$6759,MATCH(E459,LatestMeasureDefSheet!$C$2:$C$6759,0),),INDEX(LatestMeasureDefSheet!$Q$2:$Q$6759,MATCH(E459,LatestMeasureDefSheet!$C$2:$C$6759,0),))</f>
        <v>Linear Feet</v>
      </c>
      <c r="O459" s="11" cm="1">
        <f t="array" ref="O459">INDEX(LatestMeasureDefSheet!$R$2:$R$6759,MATCH(E459,LatestMeasureDefSheet!$C$2:$C$6759,0),)</f>
        <v>0</v>
      </c>
      <c r="P459" s="11" cm="1">
        <f t="array" ref="P459">INDEX(LatestMeasureDefSheet!$S$2:$S$6759,MATCH(E459,LatestMeasureDefSheet!$C$2:$C$6759,0),)</f>
        <v>0</v>
      </c>
      <c r="Q459" s="11" cm="1">
        <f t="array" ref="Q459">INDEX(LatestMeasureDefSheet!$T$2:$T$6759,MATCH(E459,LatestMeasureDefSheet!$C$2:$C$6759,0),)</f>
        <v>0</v>
      </c>
      <c r="R459" s="11" cm="1">
        <f t="array" ref="R459">INDEX(LatestMeasureDefSheet!$U$2:$U$6759,MATCH(E459,LatestMeasureDefSheet!$C$2:$C$6759,0),)</f>
        <v>0</v>
      </c>
      <c r="S459" s="11" cm="1">
        <f t="array" ref="S459">INDEX(LatestMeasureDefSheet!$V$2:$V$6759,MATCH(E459,LatestMeasureDefSheet!$C$2:$C$6759,0),)</f>
        <v>0</v>
      </c>
      <c r="T459" s="11" t="str">
        <f t="shared" si="41"/>
        <v/>
      </c>
      <c r="U459" s="41"/>
      <c r="V459" s="41"/>
      <c r="W459" s="41"/>
      <c r="X459" s="38" t="str">
        <f t="shared" si="37"/>
        <v/>
      </c>
      <c r="Y459" s="38" t="str">
        <f t="shared" si="38"/>
        <v/>
      </c>
      <c r="Z459" s="38" t="str">
        <f t="shared" si="39"/>
        <v/>
      </c>
      <c r="AA459" s="13">
        <f t="shared" si="40"/>
        <v>0</v>
      </c>
      <c r="AB459" s="11"/>
    </row>
    <row r="460" spans="2:28" ht="15.75" x14ac:dyDescent="0.2">
      <c r="B460" s="7" t="s">
        <v>1109</v>
      </c>
      <c r="C460" s="5" t="s">
        <v>1323</v>
      </c>
      <c r="D460" s="5" t="s">
        <v>1408</v>
      </c>
      <c r="E460" s="5" t="s">
        <v>1430</v>
      </c>
      <c r="F460" s="16" t="s">
        <v>1431</v>
      </c>
      <c r="G460" s="5" t="s">
        <v>1432</v>
      </c>
      <c r="H460" s="9" cm="1">
        <f t="array" ref="H460">INDEX(LatestMeasureDefSheet!$AH$2:$AH$6759,MATCH(E460,LatestMeasureDefSheet!$C$2:$C$6759,0),)</f>
        <v>50</v>
      </c>
      <c r="I460" s="10" t="str" cm="1">
        <f t="array" ref="I460">INDEX(LatestMeasureDefSheet!$G$2:$G$6759,MATCH(E460,LatestMeasureDefSheet!$C$2:$C$6759,0),)</f>
        <v>Linear Feet</v>
      </c>
      <c r="J460" s="11" cm="1">
        <f t="array" ref="J460">INDEX(LatestMeasureDefSheet!$H$2:$H$6759,MATCH(E460,LatestMeasureDefSheet!$C$2:$C$6759,0),)</f>
        <v>0</v>
      </c>
      <c r="K460" s="11" cm="1">
        <f t="array" ref="K460">INDEX(LatestMeasureDefSheet!$I$2:$I$6759,MATCH(E460,LatestMeasureDefSheet!$C$2:$C$6759,0),)</f>
        <v>0</v>
      </c>
      <c r="L460" s="11" cm="1">
        <f t="array" ref="L460">INDEX(LatestMeasureDefSheet!$L$2:$L$6759,MATCH(E460,LatestMeasureDefSheet!$C$2:$C$6759,0),)</f>
        <v>5.9073000000000002</v>
      </c>
      <c r="M460" s="11" cm="1">
        <f t="array" ref="M460">INDEX(LatestMeasureDefSheet!$AJ$2:$AJ$6759,MATCH(E460,LatestMeasureDefSheet!$C$2:$C$6759,0),)</f>
        <v>12</v>
      </c>
      <c r="N460" s="12" t="str" cm="1">
        <f t="array" ref="N460">IF(INDEX(LatestMeasureDefSheet!$Q$2:$Q$6759,MATCH(E460,LatestMeasureDefSheet!$C$2:$C$6759,0),)="",INDEX(LatestMeasureDefSheet!$G$2:$G$6759,MATCH(E460,LatestMeasureDefSheet!$C$2:$C$6759,0),),INDEX(LatestMeasureDefSheet!$Q$2:$Q$6759,MATCH(E460,LatestMeasureDefSheet!$C$2:$C$6759,0),))</f>
        <v>Linear Feet</v>
      </c>
      <c r="O460" s="11" cm="1">
        <f t="array" ref="O460">INDEX(LatestMeasureDefSheet!$R$2:$R$6759,MATCH(E460,LatestMeasureDefSheet!$C$2:$C$6759,0),)</f>
        <v>0</v>
      </c>
      <c r="P460" s="11" cm="1">
        <f t="array" ref="P460">INDEX(LatestMeasureDefSheet!$S$2:$S$6759,MATCH(E460,LatestMeasureDefSheet!$C$2:$C$6759,0),)</f>
        <v>0</v>
      </c>
      <c r="Q460" s="11" cm="1">
        <f t="array" ref="Q460">INDEX(LatestMeasureDefSheet!$T$2:$T$6759,MATCH(E460,LatestMeasureDefSheet!$C$2:$C$6759,0),)</f>
        <v>0</v>
      </c>
      <c r="R460" s="11" cm="1">
        <f t="array" ref="R460">INDEX(LatestMeasureDefSheet!$U$2:$U$6759,MATCH(E460,LatestMeasureDefSheet!$C$2:$C$6759,0),)</f>
        <v>0</v>
      </c>
      <c r="S460" s="11" cm="1">
        <f t="array" ref="S460">INDEX(LatestMeasureDefSheet!$V$2:$V$6759,MATCH(E460,LatestMeasureDefSheet!$C$2:$C$6759,0),)</f>
        <v>0</v>
      </c>
      <c r="T460" s="11" t="str">
        <f t="shared" si="41"/>
        <v/>
      </c>
      <c r="U460" s="41"/>
      <c r="V460" s="41"/>
      <c r="W460" s="41"/>
      <c r="X460" s="38" t="str">
        <f t="shared" si="37"/>
        <v/>
      </c>
      <c r="Y460" s="38" t="str">
        <f t="shared" si="38"/>
        <v/>
      </c>
      <c r="Z460" s="38" t="str">
        <f t="shared" si="39"/>
        <v/>
      </c>
      <c r="AA460" s="13">
        <f t="shared" si="40"/>
        <v>0</v>
      </c>
      <c r="AB460" s="11"/>
    </row>
    <row r="461" spans="2:28" ht="15.75" x14ac:dyDescent="0.2">
      <c r="B461" s="7" t="s">
        <v>30</v>
      </c>
      <c r="C461" s="5" t="s">
        <v>1323</v>
      </c>
      <c r="D461" s="5" t="s">
        <v>1433</v>
      </c>
      <c r="E461" s="5" t="s">
        <v>1434</v>
      </c>
      <c r="F461" s="16" t="s">
        <v>1435</v>
      </c>
      <c r="G461" s="5" t="s">
        <v>1436</v>
      </c>
      <c r="H461" s="9" cm="1">
        <f t="array" ref="H461">INDEX(LatestMeasureDefSheet!$AH$2:$AH$6759,MATCH(E461,LatestMeasureDefSheet!$C$2:$C$6759,0),)</f>
        <v>20</v>
      </c>
      <c r="I461" s="10" t="str" cm="1">
        <f t="array" ref="I461">INDEX(LatestMeasureDefSheet!$G$2:$G$6759,MATCH(E461,LatestMeasureDefSheet!$C$2:$C$6759,0),)</f>
        <v>Linear Feet</v>
      </c>
      <c r="J461" s="11" cm="1">
        <f t="array" ref="J461">INDEX(LatestMeasureDefSheet!$H$2:$H$6759,MATCH(E461,LatestMeasureDefSheet!$C$2:$C$6759,0),)</f>
        <v>16.762499999999999</v>
      </c>
      <c r="K461" s="11" cm="1">
        <f t="array" ref="K461">INDEX(LatestMeasureDefSheet!$I$2:$I$6759,MATCH(E461,LatestMeasureDefSheet!$C$2:$C$6759,0),)</f>
        <v>0</v>
      </c>
      <c r="L461" s="11" cm="1">
        <f t="array" ref="L461">INDEX(LatestMeasureDefSheet!$L$2:$L$6759,MATCH(E461,LatestMeasureDefSheet!$C$2:$C$6759,0),)</f>
        <v>0</v>
      </c>
      <c r="M461" s="11" cm="1">
        <f t="array" ref="M461">INDEX(LatestMeasureDefSheet!$AJ$2:$AJ$6759,MATCH(E461,LatestMeasureDefSheet!$C$2:$C$6759,0),)</f>
        <v>5</v>
      </c>
      <c r="N461" s="12" t="str" cm="1">
        <f t="array" ref="N461">IF(INDEX(LatestMeasureDefSheet!$Q$2:$Q$6759,MATCH(E461,LatestMeasureDefSheet!$C$2:$C$6759,0),)="",INDEX(LatestMeasureDefSheet!$G$2:$G$6759,MATCH(E461,LatestMeasureDefSheet!$C$2:$C$6759,0),),INDEX(LatestMeasureDefSheet!$Q$2:$Q$6759,MATCH(E461,LatestMeasureDefSheet!$C$2:$C$6759,0),))</f>
        <v>Linear Feet</v>
      </c>
      <c r="O461" s="11" cm="1">
        <f t="array" ref="O461">INDEX(LatestMeasureDefSheet!$R$2:$R$6759,MATCH(E461,LatestMeasureDefSheet!$C$2:$C$6759,0),)</f>
        <v>0</v>
      </c>
      <c r="P461" s="11" cm="1">
        <f t="array" ref="P461">INDEX(LatestMeasureDefSheet!$S$2:$S$6759,MATCH(E461,LatestMeasureDefSheet!$C$2:$C$6759,0),)</f>
        <v>0</v>
      </c>
      <c r="Q461" s="11" cm="1">
        <f t="array" ref="Q461">INDEX(LatestMeasureDefSheet!$T$2:$T$6759,MATCH(E461,LatestMeasureDefSheet!$C$2:$C$6759,0),)</f>
        <v>0</v>
      </c>
      <c r="R461" s="11" cm="1">
        <f t="array" ref="R461">INDEX(LatestMeasureDefSheet!$U$2:$U$6759,MATCH(E461,LatestMeasureDefSheet!$C$2:$C$6759,0),)</f>
        <v>0</v>
      </c>
      <c r="S461" s="11" cm="1">
        <f t="array" ref="S461">INDEX(LatestMeasureDefSheet!$V$2:$V$6759,MATCH(E461,LatestMeasureDefSheet!$C$2:$C$6759,0),)</f>
        <v>0</v>
      </c>
      <c r="T461" s="11" t="str">
        <f t="shared" si="41"/>
        <v/>
      </c>
      <c r="U461" s="41"/>
      <c r="V461" s="41"/>
      <c r="W461" s="41"/>
      <c r="X461" s="38" t="str">
        <f t="shared" si="37"/>
        <v/>
      </c>
      <c r="Y461" s="38" t="str">
        <f t="shared" si="38"/>
        <v/>
      </c>
      <c r="Z461" s="38" t="str">
        <f t="shared" si="39"/>
        <v/>
      </c>
      <c r="AA461" s="13">
        <f t="shared" si="40"/>
        <v>0</v>
      </c>
      <c r="AB461" s="11"/>
    </row>
    <row r="462" spans="2:28" ht="15.75" x14ac:dyDescent="0.2">
      <c r="B462" s="7" t="s">
        <v>1109</v>
      </c>
      <c r="C462" s="5" t="s">
        <v>1323</v>
      </c>
      <c r="D462" s="5" t="s">
        <v>1433</v>
      </c>
      <c r="E462" s="5" t="s">
        <v>1437</v>
      </c>
      <c r="F462" s="16" t="s">
        <v>1438</v>
      </c>
      <c r="G462" s="5" t="s">
        <v>1439</v>
      </c>
      <c r="H462" s="9" cm="1">
        <f t="array" ref="H462">INDEX(LatestMeasureDefSheet!$AH$2:$AH$6759,MATCH(E462,LatestMeasureDefSheet!$C$2:$C$6759,0),)</f>
        <v>8</v>
      </c>
      <c r="I462" s="10" t="str" cm="1">
        <f t="array" ref="I462">INDEX(LatestMeasureDefSheet!$G$2:$G$6759,MATCH(E462,LatestMeasureDefSheet!$C$2:$C$6759,0),)</f>
        <v>Square Feet</v>
      </c>
      <c r="J462" s="11" cm="1">
        <f t="array" ref="J462">INDEX(LatestMeasureDefSheet!$H$2:$H$6759,MATCH(E462,LatestMeasureDefSheet!$C$2:$C$6759,0),)</f>
        <v>85</v>
      </c>
      <c r="K462" s="11" cm="1">
        <f t="array" ref="K462">INDEX(LatestMeasureDefSheet!$I$2:$I$6759,MATCH(E462,LatestMeasureDefSheet!$C$2:$C$6759,0),)</f>
        <v>1.2999999999999999E-2</v>
      </c>
      <c r="L462" s="11" cm="1">
        <f t="array" ref="L462">INDEX(LatestMeasureDefSheet!$L$2:$L$6759,MATCH(E462,LatestMeasureDefSheet!$C$2:$C$6759,0),)</f>
        <v>0</v>
      </c>
      <c r="M462" s="11" cm="1">
        <f t="array" ref="M462">INDEX(LatestMeasureDefSheet!$AJ$2:$AJ$6759,MATCH(E462,LatestMeasureDefSheet!$C$2:$C$6759,0),)</f>
        <v>4</v>
      </c>
      <c r="N462" s="12" t="str" cm="1">
        <f t="array" ref="N462">IF(INDEX(LatestMeasureDefSheet!$Q$2:$Q$6759,MATCH(E462,LatestMeasureDefSheet!$C$2:$C$6759,0),)="",INDEX(LatestMeasureDefSheet!$G$2:$G$6759,MATCH(E462,LatestMeasureDefSheet!$C$2:$C$6759,0),),INDEX(LatestMeasureDefSheet!$Q$2:$Q$6759,MATCH(E462,LatestMeasureDefSheet!$C$2:$C$6759,0),))</f>
        <v>Square Feet</v>
      </c>
      <c r="O462" s="11" cm="1">
        <f t="array" ref="O462">INDEX(LatestMeasureDefSheet!$R$2:$R$6759,MATCH(E462,LatestMeasureDefSheet!$C$2:$C$6759,0),)</f>
        <v>0</v>
      </c>
      <c r="P462" s="11" cm="1">
        <f t="array" ref="P462">INDEX(LatestMeasureDefSheet!$S$2:$S$6759,MATCH(E462,LatestMeasureDefSheet!$C$2:$C$6759,0),)</f>
        <v>0</v>
      </c>
      <c r="Q462" s="11" cm="1">
        <f t="array" ref="Q462">INDEX(LatestMeasureDefSheet!$T$2:$T$6759,MATCH(E462,LatestMeasureDefSheet!$C$2:$C$6759,0),)</f>
        <v>0</v>
      </c>
      <c r="R462" s="11" cm="1">
        <f t="array" ref="R462">INDEX(LatestMeasureDefSheet!$U$2:$U$6759,MATCH(E462,LatestMeasureDefSheet!$C$2:$C$6759,0),)</f>
        <v>0</v>
      </c>
      <c r="S462" s="11" cm="1">
        <f t="array" ref="S462">INDEX(LatestMeasureDefSheet!$V$2:$V$6759,MATCH(E462,LatestMeasureDefSheet!$C$2:$C$6759,0),)</f>
        <v>0</v>
      </c>
      <c r="T462" s="11" t="str">
        <f t="shared" si="41"/>
        <v/>
      </c>
      <c r="U462" s="41"/>
      <c r="V462" s="41"/>
      <c r="W462" s="41"/>
      <c r="X462" s="38" t="str">
        <f t="shared" si="37"/>
        <v/>
      </c>
      <c r="Y462" s="38" t="str">
        <f t="shared" si="38"/>
        <v/>
      </c>
      <c r="Z462" s="38" t="str">
        <f t="shared" si="39"/>
        <v/>
      </c>
      <c r="AA462" s="13">
        <f t="shared" si="40"/>
        <v>0</v>
      </c>
      <c r="AB462" s="11"/>
    </row>
    <row r="463" spans="2:28" ht="15.75" x14ac:dyDescent="0.2">
      <c r="B463" s="7" t="s">
        <v>1109</v>
      </c>
      <c r="C463" s="5" t="s">
        <v>1323</v>
      </c>
      <c r="D463" s="5" t="s">
        <v>1433</v>
      </c>
      <c r="E463" s="5" t="s">
        <v>1440</v>
      </c>
      <c r="F463" s="16" t="s">
        <v>1441</v>
      </c>
      <c r="G463" s="5" t="s">
        <v>1442</v>
      </c>
      <c r="H463" s="9" cm="1">
        <f t="array" ref="H463">INDEX(LatestMeasureDefSheet!$AH$2:$AH$6759,MATCH(E463,LatestMeasureDefSheet!$C$2:$C$6759,0),)</f>
        <v>25</v>
      </c>
      <c r="I463" s="10" t="str" cm="1">
        <f t="array" ref="I463">INDEX(LatestMeasureDefSheet!$G$2:$G$6759,MATCH(E463,LatestMeasureDefSheet!$C$2:$C$6759,0),)</f>
        <v>Square Feet</v>
      </c>
      <c r="J463" s="11" cm="1">
        <f t="array" ref="J463">INDEX(LatestMeasureDefSheet!$H$2:$H$6759,MATCH(E463,LatestMeasureDefSheet!$C$2:$C$6759,0),)</f>
        <v>454</v>
      </c>
      <c r="K463" s="11" cm="1">
        <f t="array" ref="K463">INDEX(LatestMeasureDefSheet!$I$2:$I$6759,MATCH(E463,LatestMeasureDefSheet!$C$2:$C$6759,0),)</f>
        <v>6.9900000000000004E-2</v>
      </c>
      <c r="L463" s="11" cm="1">
        <f t="array" ref="L463">INDEX(LatestMeasureDefSheet!$L$2:$L$6759,MATCH(E463,LatestMeasureDefSheet!$C$2:$C$6759,0),)</f>
        <v>0</v>
      </c>
      <c r="M463" s="11" cm="1">
        <f t="array" ref="M463">INDEX(LatestMeasureDefSheet!$AJ$2:$AJ$6759,MATCH(E463,LatestMeasureDefSheet!$C$2:$C$6759,0),)</f>
        <v>4</v>
      </c>
      <c r="N463" s="12" t="str" cm="1">
        <f t="array" ref="N463">IF(INDEX(LatestMeasureDefSheet!$Q$2:$Q$6759,MATCH(E463,LatestMeasureDefSheet!$C$2:$C$6759,0),)="",INDEX(LatestMeasureDefSheet!$G$2:$G$6759,MATCH(E463,LatestMeasureDefSheet!$C$2:$C$6759,0),),INDEX(LatestMeasureDefSheet!$Q$2:$Q$6759,MATCH(E463,LatestMeasureDefSheet!$C$2:$C$6759,0),))</f>
        <v>Square Feet</v>
      </c>
      <c r="O463" s="11" cm="1">
        <f t="array" ref="O463">INDEX(LatestMeasureDefSheet!$R$2:$R$6759,MATCH(E463,LatestMeasureDefSheet!$C$2:$C$6759,0),)</f>
        <v>0</v>
      </c>
      <c r="P463" s="11" cm="1">
        <f t="array" ref="P463">INDEX(LatestMeasureDefSheet!$S$2:$S$6759,MATCH(E463,LatestMeasureDefSheet!$C$2:$C$6759,0),)</f>
        <v>0</v>
      </c>
      <c r="Q463" s="11" cm="1">
        <f t="array" ref="Q463">INDEX(LatestMeasureDefSheet!$T$2:$T$6759,MATCH(E463,LatestMeasureDefSheet!$C$2:$C$6759,0),)</f>
        <v>0</v>
      </c>
      <c r="R463" s="11" cm="1">
        <f t="array" ref="R463">INDEX(LatestMeasureDefSheet!$U$2:$U$6759,MATCH(E463,LatestMeasureDefSheet!$C$2:$C$6759,0),)</f>
        <v>0</v>
      </c>
      <c r="S463" s="11" cm="1">
        <f t="array" ref="S463">INDEX(LatestMeasureDefSheet!$V$2:$V$6759,MATCH(E463,LatestMeasureDefSheet!$C$2:$C$6759,0),)</f>
        <v>0</v>
      </c>
      <c r="T463" s="11" t="str">
        <f t="shared" si="41"/>
        <v/>
      </c>
      <c r="U463" s="41"/>
      <c r="V463" s="41"/>
      <c r="W463" s="41"/>
      <c r="X463" s="38" t="str">
        <f t="shared" si="37"/>
        <v/>
      </c>
      <c r="Y463" s="38" t="str">
        <f t="shared" si="38"/>
        <v/>
      </c>
      <c r="Z463" s="38" t="str">
        <f t="shared" si="39"/>
        <v/>
      </c>
      <c r="AA463" s="13">
        <f t="shared" si="40"/>
        <v>0</v>
      </c>
      <c r="AB463" s="11"/>
    </row>
    <row r="464" spans="2:28" ht="15.75" x14ac:dyDescent="0.2">
      <c r="B464" s="7" t="s">
        <v>1109</v>
      </c>
      <c r="C464" s="5" t="s">
        <v>1323</v>
      </c>
      <c r="D464" s="5" t="s">
        <v>1433</v>
      </c>
      <c r="E464" s="5" t="s">
        <v>1443</v>
      </c>
      <c r="F464" s="16" t="s">
        <v>1444</v>
      </c>
      <c r="G464" s="5" t="s">
        <v>1445</v>
      </c>
      <c r="H464" s="9" cm="1">
        <f t="array" ref="H464">INDEX(LatestMeasureDefSheet!$AH$2:$AH$6759,MATCH(E464,LatestMeasureDefSheet!$C$2:$C$6759,0),)</f>
        <v>5</v>
      </c>
      <c r="I464" s="10" t="str" cm="1">
        <f t="array" ref="I464">INDEX(LatestMeasureDefSheet!$G$2:$G$6759,MATCH(E464,LatestMeasureDefSheet!$C$2:$C$6759,0),)</f>
        <v>Linear Feet</v>
      </c>
      <c r="J464" s="11" cm="1">
        <f t="array" ref="J464">INDEX(LatestMeasureDefSheet!$H$2:$H$6759,MATCH(E464,LatestMeasureDefSheet!$C$2:$C$6759,0),)</f>
        <v>98</v>
      </c>
      <c r="K464" s="11" cm="1">
        <f t="array" ref="K464">INDEX(LatestMeasureDefSheet!$I$2:$I$6759,MATCH(E464,LatestMeasureDefSheet!$C$2:$C$6759,0),)</f>
        <v>1.5100000000000001E-2</v>
      </c>
      <c r="L464" s="11" cm="1">
        <f t="array" ref="L464">INDEX(LatestMeasureDefSheet!$L$2:$L$6759,MATCH(E464,LatestMeasureDefSheet!$C$2:$C$6759,0),)</f>
        <v>0</v>
      </c>
      <c r="M464" s="11" cm="1">
        <f t="array" ref="M464">INDEX(LatestMeasureDefSheet!$AJ$2:$AJ$6759,MATCH(E464,LatestMeasureDefSheet!$C$2:$C$6759,0),)</f>
        <v>4</v>
      </c>
      <c r="N464" s="12" t="str" cm="1">
        <f t="array" ref="N464">IF(INDEX(LatestMeasureDefSheet!$Q$2:$Q$6759,MATCH(E464,LatestMeasureDefSheet!$C$2:$C$6759,0),)="",INDEX(LatestMeasureDefSheet!$G$2:$G$6759,MATCH(E464,LatestMeasureDefSheet!$C$2:$C$6759,0),),INDEX(LatestMeasureDefSheet!$Q$2:$Q$6759,MATCH(E464,LatestMeasureDefSheet!$C$2:$C$6759,0),))</f>
        <v>Linear Feet</v>
      </c>
      <c r="O464" s="11" cm="1">
        <f t="array" ref="O464">INDEX(LatestMeasureDefSheet!$R$2:$R$6759,MATCH(E464,LatestMeasureDefSheet!$C$2:$C$6759,0),)</f>
        <v>0</v>
      </c>
      <c r="P464" s="11" cm="1">
        <f t="array" ref="P464">INDEX(LatestMeasureDefSheet!$S$2:$S$6759,MATCH(E464,LatestMeasureDefSheet!$C$2:$C$6759,0),)</f>
        <v>0</v>
      </c>
      <c r="Q464" s="11" cm="1">
        <f t="array" ref="Q464">INDEX(LatestMeasureDefSheet!$T$2:$T$6759,MATCH(E464,LatestMeasureDefSheet!$C$2:$C$6759,0),)</f>
        <v>0</v>
      </c>
      <c r="R464" s="11" cm="1">
        <f t="array" ref="R464">INDEX(LatestMeasureDefSheet!$U$2:$U$6759,MATCH(E464,LatestMeasureDefSheet!$C$2:$C$6759,0),)</f>
        <v>0</v>
      </c>
      <c r="S464" s="11" cm="1">
        <f t="array" ref="S464">INDEX(LatestMeasureDefSheet!$V$2:$V$6759,MATCH(E464,LatestMeasureDefSheet!$C$2:$C$6759,0),)</f>
        <v>0</v>
      </c>
      <c r="T464" s="11" t="str">
        <f t="shared" si="41"/>
        <v/>
      </c>
      <c r="U464" s="41"/>
      <c r="V464" s="41"/>
      <c r="W464" s="41"/>
      <c r="X464" s="38" t="str">
        <f t="shared" si="37"/>
        <v/>
      </c>
      <c r="Y464" s="38" t="str">
        <f t="shared" si="38"/>
        <v/>
      </c>
      <c r="Z464" s="38" t="str">
        <f t="shared" si="39"/>
        <v/>
      </c>
      <c r="AA464" s="13">
        <f t="shared" si="40"/>
        <v>0</v>
      </c>
      <c r="AB464" s="11"/>
    </row>
    <row r="465" spans="2:28" ht="15.75" x14ac:dyDescent="0.2">
      <c r="B465" s="28" t="s">
        <v>1109</v>
      </c>
      <c r="C465" s="29" t="s">
        <v>1323</v>
      </c>
      <c r="D465" s="29" t="s">
        <v>1433</v>
      </c>
      <c r="E465" s="30" t="s">
        <v>1446</v>
      </c>
      <c r="F465" s="31" t="s">
        <v>1447</v>
      </c>
      <c r="G465" s="29" t="s">
        <v>1448</v>
      </c>
      <c r="H465" s="9" cm="1">
        <f t="array" ref="H465">INDEX(LatestMeasureDefSheet!$AH$2:$AH$6759,MATCH(E465,LatestMeasureDefSheet!$C$2:$C$6759,0),)</f>
        <v>100</v>
      </c>
      <c r="I465" s="10" t="str" cm="1">
        <f t="array" ref="I465">INDEX(LatestMeasureDefSheet!$G$2:$G$6759,MATCH(E465,LatestMeasureDefSheet!$C$2:$C$6759,0),)</f>
        <v>Square Feet</v>
      </c>
      <c r="J465" s="11" cm="1">
        <f t="array" ref="J465">INDEX(LatestMeasureDefSheet!$H$2:$H$6759,MATCH(E465,LatestMeasureDefSheet!$C$2:$C$6759,0),)</f>
        <v>895</v>
      </c>
      <c r="K465" s="11" cm="1">
        <f t="array" ref="K465">INDEX(LatestMeasureDefSheet!$I$2:$I$6759,MATCH(E465,LatestMeasureDefSheet!$C$2:$C$6759,0),)</f>
        <v>0.13800000000000001</v>
      </c>
      <c r="L465" s="11" cm="1">
        <f t="array" ref="L465">INDEX(LatestMeasureDefSheet!$L$2:$L$6759,MATCH(E465,LatestMeasureDefSheet!$C$2:$C$6759,0),)</f>
        <v>0</v>
      </c>
      <c r="M465" s="11" cm="1">
        <f t="array" ref="M465">INDEX(LatestMeasureDefSheet!$AJ$2:$AJ$6759,MATCH(E465,LatestMeasureDefSheet!$C$2:$C$6759,0),)</f>
        <v>12</v>
      </c>
      <c r="N465" s="12" t="str" cm="1">
        <f t="array" ref="N465">IF(INDEX(LatestMeasureDefSheet!$Q$2:$Q$6759,MATCH(E465,LatestMeasureDefSheet!$C$2:$C$6759,0),)="",INDEX(LatestMeasureDefSheet!$G$2:$G$6759,MATCH(E465,LatestMeasureDefSheet!$C$2:$C$6759,0),),INDEX(LatestMeasureDefSheet!$Q$2:$Q$6759,MATCH(E465,LatestMeasureDefSheet!$C$2:$C$6759,0),))</f>
        <v>Square Feet</v>
      </c>
      <c r="O465" s="11" cm="1">
        <f t="array" ref="O465">INDEX(LatestMeasureDefSheet!$R$2:$R$6759,MATCH(E465,LatestMeasureDefSheet!$C$2:$C$6759,0),)</f>
        <v>0</v>
      </c>
      <c r="P465" s="11" cm="1">
        <f t="array" ref="P465">INDEX(LatestMeasureDefSheet!$S$2:$S$6759,MATCH(E465,LatestMeasureDefSheet!$C$2:$C$6759,0),)</f>
        <v>0</v>
      </c>
      <c r="Q465" s="11" cm="1">
        <f t="array" ref="Q465">INDEX(LatestMeasureDefSheet!$T$2:$T$6759,MATCH(E465,LatestMeasureDefSheet!$C$2:$C$6759,0),)</f>
        <v>0</v>
      </c>
      <c r="R465" s="11" cm="1">
        <f t="array" ref="R465">INDEX(LatestMeasureDefSheet!$U$2:$U$6759,MATCH(E465,LatestMeasureDefSheet!$C$2:$C$6759,0),)</f>
        <v>0</v>
      </c>
      <c r="S465" s="11" cm="1">
        <f t="array" ref="S465">INDEX(LatestMeasureDefSheet!$V$2:$V$6759,MATCH(E465,LatestMeasureDefSheet!$C$2:$C$6759,0),)</f>
        <v>0</v>
      </c>
      <c r="T465" s="11" t="str">
        <f t="shared" si="41"/>
        <v/>
      </c>
      <c r="U465" s="41"/>
      <c r="V465" s="41"/>
      <c r="W465" s="41"/>
      <c r="X465" s="38" t="str">
        <f t="shared" si="37"/>
        <v/>
      </c>
      <c r="Y465" s="38" t="str">
        <f t="shared" si="38"/>
        <v/>
      </c>
      <c r="Z465" s="38" t="str">
        <f t="shared" si="39"/>
        <v/>
      </c>
      <c r="AA465" s="13">
        <f t="shared" si="40"/>
        <v>0</v>
      </c>
      <c r="AB465" s="11"/>
    </row>
    <row r="466" spans="2:28" ht="15.75" x14ac:dyDescent="0.2">
      <c r="B466" s="28" t="s">
        <v>1109</v>
      </c>
      <c r="C466" s="29" t="s">
        <v>1323</v>
      </c>
      <c r="D466" s="29" t="s">
        <v>1433</v>
      </c>
      <c r="E466" s="30" t="s">
        <v>1449</v>
      </c>
      <c r="F466" s="31" t="s">
        <v>1450</v>
      </c>
      <c r="G466" s="29" t="s">
        <v>1451</v>
      </c>
      <c r="H466" s="9" cm="1">
        <f t="array" ref="H466">INDEX(LatestMeasureDefSheet!$AH$2:$AH$6759,MATCH(E466,LatestMeasureDefSheet!$C$2:$C$6759,0),)</f>
        <v>200</v>
      </c>
      <c r="I466" s="10" t="str" cm="1">
        <f t="array" ref="I466">INDEX(LatestMeasureDefSheet!$G$2:$G$6759,MATCH(E466,LatestMeasureDefSheet!$C$2:$C$6759,0),)</f>
        <v>Square Feet</v>
      </c>
      <c r="J466" s="11" cm="1">
        <f t="array" ref="J466">INDEX(LatestMeasureDefSheet!$H$2:$H$6759,MATCH(E466,LatestMeasureDefSheet!$C$2:$C$6759,0),)</f>
        <v>1817</v>
      </c>
      <c r="K466" s="11" cm="1">
        <f t="array" ref="K466">INDEX(LatestMeasureDefSheet!$I$2:$I$6759,MATCH(E466,LatestMeasureDefSheet!$C$2:$C$6759,0),)</f>
        <v>0.28000000000000003</v>
      </c>
      <c r="L466" s="11" cm="1">
        <f t="array" ref="L466">INDEX(LatestMeasureDefSheet!$L$2:$L$6759,MATCH(E466,LatestMeasureDefSheet!$C$2:$C$6759,0),)</f>
        <v>0</v>
      </c>
      <c r="M466" s="11" cm="1">
        <f t="array" ref="M466">INDEX(LatestMeasureDefSheet!$AJ$2:$AJ$6759,MATCH(E466,LatestMeasureDefSheet!$C$2:$C$6759,0),)</f>
        <v>12</v>
      </c>
      <c r="N466" s="12" t="str" cm="1">
        <f t="array" ref="N466">IF(INDEX(LatestMeasureDefSheet!$Q$2:$Q$6759,MATCH(E466,LatestMeasureDefSheet!$C$2:$C$6759,0),)="",INDEX(LatestMeasureDefSheet!$G$2:$G$6759,MATCH(E466,LatestMeasureDefSheet!$C$2:$C$6759,0),),INDEX(LatestMeasureDefSheet!$Q$2:$Q$6759,MATCH(E466,LatestMeasureDefSheet!$C$2:$C$6759,0),))</f>
        <v>Square Feet</v>
      </c>
      <c r="O466" s="11" cm="1">
        <f t="array" ref="O466">INDEX(LatestMeasureDefSheet!$R$2:$R$6759,MATCH(E466,LatestMeasureDefSheet!$C$2:$C$6759,0),)</f>
        <v>0</v>
      </c>
      <c r="P466" s="11" cm="1">
        <f t="array" ref="P466">INDEX(LatestMeasureDefSheet!$S$2:$S$6759,MATCH(E466,LatestMeasureDefSheet!$C$2:$C$6759,0),)</f>
        <v>0</v>
      </c>
      <c r="Q466" s="11" cm="1">
        <f t="array" ref="Q466">INDEX(LatestMeasureDefSheet!$T$2:$T$6759,MATCH(E466,LatestMeasureDefSheet!$C$2:$C$6759,0),)</f>
        <v>0</v>
      </c>
      <c r="R466" s="11" cm="1">
        <f t="array" ref="R466">INDEX(LatestMeasureDefSheet!$U$2:$U$6759,MATCH(E466,LatestMeasureDefSheet!$C$2:$C$6759,0),)</f>
        <v>0</v>
      </c>
      <c r="S466" s="11" cm="1">
        <f t="array" ref="S466">INDEX(LatestMeasureDefSheet!$V$2:$V$6759,MATCH(E466,LatestMeasureDefSheet!$C$2:$C$6759,0),)</f>
        <v>0</v>
      </c>
      <c r="T466" s="11" t="str">
        <f t="shared" si="41"/>
        <v/>
      </c>
      <c r="U466" s="41"/>
      <c r="V466" s="41"/>
      <c r="W466" s="41"/>
      <c r="X466" s="38" t="str">
        <f t="shared" si="37"/>
        <v/>
      </c>
      <c r="Y466" s="38" t="str">
        <f t="shared" si="38"/>
        <v/>
      </c>
      <c r="Z466" s="38" t="str">
        <f t="shared" si="39"/>
        <v/>
      </c>
      <c r="AA466" s="13">
        <f t="shared" si="40"/>
        <v>0</v>
      </c>
      <c r="AB466" s="11"/>
    </row>
    <row r="467" spans="2:28" ht="15.75" x14ac:dyDescent="0.2">
      <c r="B467" s="28" t="s">
        <v>1109</v>
      </c>
      <c r="C467" s="29" t="s">
        <v>1323</v>
      </c>
      <c r="D467" s="29" t="s">
        <v>1433</v>
      </c>
      <c r="E467" s="30" t="s">
        <v>1452</v>
      </c>
      <c r="F467" s="31" t="s">
        <v>1453</v>
      </c>
      <c r="G467" s="29" t="s">
        <v>1454</v>
      </c>
      <c r="H467" s="9" cm="1">
        <f t="array" ref="H467">INDEX(LatestMeasureDefSheet!$AH$2:$AH$6759,MATCH(E467,LatestMeasureDefSheet!$C$2:$C$6759,0),)</f>
        <v>25</v>
      </c>
      <c r="I467" s="10" t="str" cm="1">
        <f t="array" ref="I467">INDEX(LatestMeasureDefSheet!$G$2:$G$6759,MATCH(E467,LatestMeasureDefSheet!$C$2:$C$6759,0),)</f>
        <v>Square Feet</v>
      </c>
      <c r="J467" s="11" cm="1">
        <f t="array" ref="J467">INDEX(LatestMeasureDefSheet!$H$2:$H$6759,MATCH(E467,LatestMeasureDefSheet!$C$2:$C$6759,0),)</f>
        <v>193</v>
      </c>
      <c r="K467" s="11" cm="1">
        <f t="array" ref="K467">INDEX(LatestMeasureDefSheet!$I$2:$I$6759,MATCH(E467,LatestMeasureDefSheet!$C$2:$C$6759,0),)</f>
        <v>2.9700000000000001E-2</v>
      </c>
      <c r="L467" s="11" cm="1">
        <f t="array" ref="L467">INDEX(LatestMeasureDefSheet!$L$2:$L$6759,MATCH(E467,LatestMeasureDefSheet!$C$2:$C$6759,0),)</f>
        <v>0</v>
      </c>
      <c r="M467" s="11" cm="1">
        <f t="array" ref="M467">INDEX(LatestMeasureDefSheet!$AJ$2:$AJ$6759,MATCH(E467,LatestMeasureDefSheet!$C$2:$C$6759,0),)</f>
        <v>12</v>
      </c>
      <c r="N467" s="12" t="str" cm="1">
        <f t="array" ref="N467">IF(INDEX(LatestMeasureDefSheet!$Q$2:$Q$6759,MATCH(E467,LatestMeasureDefSheet!$C$2:$C$6759,0),)="",INDEX(LatestMeasureDefSheet!$G$2:$G$6759,MATCH(E467,LatestMeasureDefSheet!$C$2:$C$6759,0),),INDEX(LatestMeasureDefSheet!$Q$2:$Q$6759,MATCH(E467,LatestMeasureDefSheet!$C$2:$C$6759,0),))</f>
        <v>Square Feet</v>
      </c>
      <c r="O467" s="11" cm="1">
        <f t="array" ref="O467">INDEX(LatestMeasureDefSheet!$R$2:$R$6759,MATCH(E467,LatestMeasureDefSheet!$C$2:$C$6759,0),)</f>
        <v>0</v>
      </c>
      <c r="P467" s="11" cm="1">
        <f t="array" ref="P467">INDEX(LatestMeasureDefSheet!$S$2:$S$6759,MATCH(E467,LatestMeasureDefSheet!$C$2:$C$6759,0),)</f>
        <v>0</v>
      </c>
      <c r="Q467" s="11" cm="1">
        <f t="array" ref="Q467">INDEX(LatestMeasureDefSheet!$T$2:$T$6759,MATCH(E467,LatestMeasureDefSheet!$C$2:$C$6759,0),)</f>
        <v>0</v>
      </c>
      <c r="R467" s="11" cm="1">
        <f t="array" ref="R467">INDEX(LatestMeasureDefSheet!$U$2:$U$6759,MATCH(E467,LatestMeasureDefSheet!$C$2:$C$6759,0),)</f>
        <v>0</v>
      </c>
      <c r="S467" s="11" cm="1">
        <f t="array" ref="S467">INDEX(LatestMeasureDefSheet!$V$2:$V$6759,MATCH(E467,LatestMeasureDefSheet!$C$2:$C$6759,0),)</f>
        <v>0</v>
      </c>
      <c r="T467" s="11" t="str">
        <f t="shared" si="41"/>
        <v/>
      </c>
      <c r="U467" s="41"/>
      <c r="V467" s="41"/>
      <c r="W467" s="41"/>
      <c r="X467" s="38" t="str">
        <f t="shared" ref="X467:X530" si="42">IF($U467=0,"",IF($T467="",J467*$U467,Q467*$U467*$V467))</f>
        <v/>
      </c>
      <c r="Y467" s="38" t="str">
        <f t="shared" ref="Y467:Y530" si="43">IF($U467=0,"",IF($T467="",K467*$U467,R467*$U467*$V467))</f>
        <v/>
      </c>
      <c r="Z467" s="38" t="str">
        <f t="shared" ref="Z467:Z530" si="44">IF($U467=0,"",IF($T467="",L467*$U467,S467*$U467*$V467))</f>
        <v/>
      </c>
      <c r="AA467" s="13">
        <f t="shared" ref="AA467:AA530" si="45">H467*$U467</f>
        <v>0</v>
      </c>
      <c r="AB467" s="11"/>
    </row>
    <row r="468" spans="2:28" ht="15.75" x14ac:dyDescent="0.2">
      <c r="B468" s="7" t="s">
        <v>1109</v>
      </c>
      <c r="C468" s="5" t="s">
        <v>1323</v>
      </c>
      <c r="D468" s="5" t="s">
        <v>1455</v>
      </c>
      <c r="E468" s="5" t="s">
        <v>236</v>
      </c>
      <c r="F468" s="16" t="s">
        <v>1456</v>
      </c>
      <c r="G468" s="5" t="s">
        <v>1457</v>
      </c>
      <c r="H468" s="9" cm="1">
        <f t="array" ref="H468">INDEX(LatestMeasureDefSheet!$AH$2:$AH$6759,MATCH(E468,LatestMeasureDefSheet!$C$2:$C$6759,0),)</f>
        <v>50</v>
      </c>
      <c r="I468" s="10" t="str" cm="1">
        <f t="array" ref="I468">INDEX(LatestMeasureDefSheet!$G$2:$G$6759,MATCH(E468,LatestMeasureDefSheet!$C$2:$C$6759,0),)</f>
        <v>Tons</v>
      </c>
      <c r="J468" s="11" cm="1">
        <f t="array" ref="J468">INDEX(LatestMeasureDefSheet!$H$2:$H$6759,MATCH(E468,LatestMeasureDefSheet!$C$2:$C$6759,0),)</f>
        <v>499.15499999999997</v>
      </c>
      <c r="K468" s="11" cm="1">
        <f t="array" ref="K468">INDEX(LatestMeasureDefSheet!$I$2:$I$6759,MATCH(E468,LatestMeasureDefSheet!$C$2:$C$6759,0),)</f>
        <v>0</v>
      </c>
      <c r="L468" s="11" cm="1">
        <f t="array" ref="L468">INDEX(LatestMeasureDefSheet!$L$2:$L$6759,MATCH(E468,LatestMeasureDefSheet!$C$2:$C$6759,0),)</f>
        <v>0</v>
      </c>
      <c r="M468" s="11" cm="1">
        <f t="array" ref="M468">INDEX(LatestMeasureDefSheet!$AJ$2:$AJ$6759,MATCH(E468,LatestMeasureDefSheet!$C$2:$C$6759,0),)</f>
        <v>15</v>
      </c>
      <c r="N468" s="12" t="str" cm="1">
        <f t="array" ref="N468">IF(INDEX(LatestMeasureDefSheet!$Q$2:$Q$6759,MATCH(E468,LatestMeasureDefSheet!$C$2:$C$6759,0),)="",INDEX(LatestMeasureDefSheet!$G$2:$G$6759,MATCH(E468,LatestMeasureDefSheet!$C$2:$C$6759,0),),INDEX(LatestMeasureDefSheet!$Q$2:$Q$6759,MATCH(E468,LatestMeasureDefSheet!$C$2:$C$6759,0),))</f>
        <v>Tons</v>
      </c>
      <c r="O468" s="11" cm="1">
        <f t="array" ref="O468">INDEX(LatestMeasureDefSheet!$R$2:$R$6759,MATCH(E468,LatestMeasureDefSheet!$C$2:$C$6759,0),)</f>
        <v>0</v>
      </c>
      <c r="P468" s="11" cm="1">
        <f t="array" ref="P468">INDEX(LatestMeasureDefSheet!$S$2:$S$6759,MATCH(E468,LatestMeasureDefSheet!$C$2:$C$6759,0),)</f>
        <v>0</v>
      </c>
      <c r="Q468" s="11" cm="1">
        <f t="array" ref="Q468">INDEX(LatestMeasureDefSheet!$T$2:$T$6759,MATCH(E468,LatestMeasureDefSheet!$C$2:$C$6759,0),)</f>
        <v>0</v>
      </c>
      <c r="R468" s="11" cm="1">
        <f t="array" ref="R468">INDEX(LatestMeasureDefSheet!$U$2:$U$6759,MATCH(E468,LatestMeasureDefSheet!$C$2:$C$6759,0),)</f>
        <v>0</v>
      </c>
      <c r="S468" s="11" cm="1">
        <f t="array" ref="S468">INDEX(LatestMeasureDefSheet!$V$2:$V$6759,MATCH(E468,LatestMeasureDefSheet!$C$2:$C$6759,0),)</f>
        <v>0</v>
      </c>
      <c r="T468" s="11" t="str">
        <f t="shared" si="41"/>
        <v/>
      </c>
      <c r="U468" s="41"/>
      <c r="V468" s="41"/>
      <c r="W468" s="41"/>
      <c r="X468" s="38" t="str">
        <f t="shared" si="42"/>
        <v/>
      </c>
      <c r="Y468" s="38" t="str">
        <f t="shared" si="43"/>
        <v/>
      </c>
      <c r="Z468" s="38" t="str">
        <f t="shared" si="44"/>
        <v/>
      </c>
      <c r="AA468" s="13">
        <f t="shared" si="45"/>
        <v>0</v>
      </c>
      <c r="AB468" s="11"/>
    </row>
    <row r="469" spans="2:28" ht="15.75" x14ac:dyDescent="0.2">
      <c r="B469" s="7" t="s">
        <v>1109</v>
      </c>
      <c r="C469" s="5" t="s">
        <v>1323</v>
      </c>
      <c r="D469" s="5" t="s">
        <v>1458</v>
      </c>
      <c r="E469" s="5" t="s">
        <v>1459</v>
      </c>
      <c r="F469" s="16" t="s">
        <v>1460</v>
      </c>
      <c r="G469" s="5" t="s">
        <v>1461</v>
      </c>
      <c r="H469" s="9" cm="1">
        <f t="array" ref="H469">INDEX(LatestMeasureDefSheet!$AH$2:$AH$6759,MATCH(E469,LatestMeasureDefSheet!$C$2:$C$6759,0),)</f>
        <v>40</v>
      </c>
      <c r="I469" s="10" t="str" cm="1">
        <f t="array" ref="I469">INDEX(LatestMeasureDefSheet!$G$2:$G$6759,MATCH(E469,LatestMeasureDefSheet!$C$2:$C$6759,0),)</f>
        <v>Pounds</v>
      </c>
      <c r="J469" s="11" cm="1">
        <f t="array" ref="J469">INDEX(LatestMeasureDefSheet!$H$2:$H$6759,MATCH(E469,LatestMeasureDefSheet!$C$2:$C$6759,0),)</f>
        <v>0</v>
      </c>
      <c r="K469" s="11" cm="1">
        <f t="array" ref="K469">INDEX(LatestMeasureDefSheet!$I$2:$I$6759,MATCH(E469,LatestMeasureDefSheet!$C$2:$C$6759,0),)</f>
        <v>0</v>
      </c>
      <c r="L469" s="11" cm="1">
        <f t="array" ref="L469">INDEX(LatestMeasureDefSheet!$L$2:$L$6759,MATCH(E469,LatestMeasureDefSheet!$C$2:$C$6759,0),)</f>
        <v>4.0995999999999997</v>
      </c>
      <c r="M469" s="11" cm="1">
        <f t="array" ref="M469">INDEX(LatestMeasureDefSheet!$AJ$2:$AJ$6759,MATCH(E469,LatestMeasureDefSheet!$C$2:$C$6759,0),)</f>
        <v>10</v>
      </c>
      <c r="N469" s="12" t="str" cm="1">
        <f t="array" ref="N469">IF(INDEX(LatestMeasureDefSheet!$Q$2:$Q$6759,MATCH(E469,LatestMeasureDefSheet!$C$2:$C$6759,0),)="",INDEX(LatestMeasureDefSheet!$G$2:$G$6759,MATCH(E469,LatestMeasureDefSheet!$C$2:$C$6759,0),),INDEX(LatestMeasureDefSheet!$Q$2:$Q$6759,MATCH(E469,LatestMeasureDefSheet!$C$2:$C$6759,0),))</f>
        <v>Pounds</v>
      </c>
      <c r="O469" s="11" cm="1">
        <f t="array" ref="O469">INDEX(LatestMeasureDefSheet!$R$2:$R$6759,MATCH(E469,LatestMeasureDefSheet!$C$2:$C$6759,0),)</f>
        <v>0</v>
      </c>
      <c r="P469" s="11" cm="1">
        <f t="array" ref="P469">INDEX(LatestMeasureDefSheet!$S$2:$S$6759,MATCH(E469,LatestMeasureDefSheet!$C$2:$C$6759,0),)</f>
        <v>0</v>
      </c>
      <c r="Q469" s="11" cm="1">
        <f t="array" ref="Q469">INDEX(LatestMeasureDefSheet!$T$2:$T$6759,MATCH(E469,LatestMeasureDefSheet!$C$2:$C$6759,0),)</f>
        <v>0</v>
      </c>
      <c r="R469" s="11" cm="1">
        <f t="array" ref="R469">INDEX(LatestMeasureDefSheet!$U$2:$U$6759,MATCH(E469,LatestMeasureDefSheet!$C$2:$C$6759,0),)</f>
        <v>0</v>
      </c>
      <c r="S469" s="11" cm="1">
        <f t="array" ref="S469">INDEX(LatestMeasureDefSheet!$V$2:$V$6759,MATCH(E469,LatestMeasureDefSheet!$C$2:$C$6759,0),)</f>
        <v>0</v>
      </c>
      <c r="T469" s="11" t="str">
        <f t="shared" si="41"/>
        <v/>
      </c>
      <c r="U469" s="41"/>
      <c r="V469" s="41"/>
      <c r="W469" s="41"/>
      <c r="X469" s="38" t="str">
        <f t="shared" si="42"/>
        <v/>
      </c>
      <c r="Y469" s="38" t="str">
        <f t="shared" si="43"/>
        <v/>
      </c>
      <c r="Z469" s="38" t="str">
        <f t="shared" si="44"/>
        <v/>
      </c>
      <c r="AA469" s="13">
        <f t="shared" si="45"/>
        <v>0</v>
      </c>
      <c r="AB469" s="11"/>
    </row>
    <row r="470" spans="2:28" ht="15.75" x14ac:dyDescent="0.2">
      <c r="B470" s="7" t="s">
        <v>517</v>
      </c>
      <c r="C470" s="5" t="s">
        <v>1323</v>
      </c>
      <c r="D470" s="5" t="s">
        <v>1458</v>
      </c>
      <c r="E470" s="27" t="s">
        <v>1462</v>
      </c>
      <c r="F470" s="16" t="s">
        <v>1463</v>
      </c>
      <c r="G470" s="5" t="s">
        <v>1464</v>
      </c>
      <c r="H470" s="9" cm="1">
        <f t="array" ref="H470">INDEX(LatestMeasureDefSheet!$AH$2:$AH$6759,MATCH(E470,LatestMeasureDefSheet!$C$2:$C$6759,0),)</f>
        <v>20</v>
      </c>
      <c r="I470" s="10" t="str" cm="1">
        <f t="array" ref="I470">INDEX(LatestMeasureDefSheet!$G$2:$G$6759,MATCH(E470,LatestMeasureDefSheet!$C$2:$C$6759,0),)</f>
        <v>Units</v>
      </c>
      <c r="J470" s="11" cm="1">
        <f t="array" ref="J470">INDEX(LatestMeasureDefSheet!$H$2:$H$6759,MATCH(E470,LatestMeasureDefSheet!$C$2:$C$6759,0),)</f>
        <v>0</v>
      </c>
      <c r="K470" s="11" cm="1">
        <f t="array" ref="K470">INDEX(LatestMeasureDefSheet!$I$2:$I$6759,MATCH(E470,LatestMeasureDefSheet!$C$2:$C$6759,0),)</f>
        <v>0</v>
      </c>
      <c r="L470" s="11" cm="1">
        <f t="array" ref="L470">INDEX(LatestMeasureDefSheet!$L$2:$L$6759,MATCH(E470,LatestMeasureDefSheet!$C$2:$C$6759,0),)</f>
        <v>4.9762000000000004</v>
      </c>
      <c r="M470" s="11" cm="1">
        <f t="array" ref="M470">INDEX(LatestMeasureDefSheet!$AJ$2:$AJ$6759,MATCH(E470,LatestMeasureDefSheet!$C$2:$C$6759,0),)</f>
        <v>7</v>
      </c>
      <c r="N470" s="12" t="str" cm="1">
        <f t="array" ref="N470">IF(INDEX(LatestMeasureDefSheet!$Q$2:$Q$6759,MATCH(E470,LatestMeasureDefSheet!$C$2:$C$6759,0),)="",INDEX(LatestMeasureDefSheet!$G$2:$G$6759,MATCH(E470,LatestMeasureDefSheet!$C$2:$C$6759,0),),INDEX(LatestMeasureDefSheet!$Q$2:$Q$6759,MATCH(E470,LatestMeasureDefSheet!$C$2:$C$6759,0),))</f>
        <v>Units</v>
      </c>
      <c r="O470" s="11" cm="1">
        <f t="array" ref="O470">INDEX(LatestMeasureDefSheet!$R$2:$R$6759,MATCH(E470,LatestMeasureDefSheet!$C$2:$C$6759,0),)</f>
        <v>0</v>
      </c>
      <c r="P470" s="11" cm="1">
        <f t="array" ref="P470">INDEX(LatestMeasureDefSheet!$S$2:$S$6759,MATCH(E470,LatestMeasureDefSheet!$C$2:$C$6759,0),)</f>
        <v>0</v>
      </c>
      <c r="Q470" s="11" cm="1">
        <f t="array" ref="Q470">INDEX(LatestMeasureDefSheet!$T$2:$T$6759,MATCH(E470,LatestMeasureDefSheet!$C$2:$C$6759,0),)</f>
        <v>0</v>
      </c>
      <c r="R470" s="11" cm="1">
        <f t="array" ref="R470">INDEX(LatestMeasureDefSheet!$U$2:$U$6759,MATCH(E470,LatestMeasureDefSheet!$C$2:$C$6759,0),)</f>
        <v>0</v>
      </c>
      <c r="S470" s="11" cm="1">
        <f t="array" ref="S470">INDEX(LatestMeasureDefSheet!$V$2:$V$6759,MATCH(E470,LatestMeasureDefSheet!$C$2:$C$6759,0),)</f>
        <v>0</v>
      </c>
      <c r="T470" s="11" t="str">
        <f t="shared" si="41"/>
        <v/>
      </c>
      <c r="U470" s="41"/>
      <c r="V470" s="41"/>
      <c r="W470" s="41"/>
      <c r="X470" s="38" t="str">
        <f t="shared" si="42"/>
        <v/>
      </c>
      <c r="Y470" s="38" t="str">
        <f t="shared" si="43"/>
        <v/>
      </c>
      <c r="Z470" s="38" t="str">
        <f t="shared" si="44"/>
        <v/>
      </c>
      <c r="AA470" s="13">
        <f t="shared" si="45"/>
        <v>0</v>
      </c>
      <c r="AB470" s="11"/>
    </row>
    <row r="471" spans="2:28" ht="15.75" x14ac:dyDescent="0.2">
      <c r="B471" s="7" t="s">
        <v>517</v>
      </c>
      <c r="C471" s="5" t="s">
        <v>1323</v>
      </c>
      <c r="D471" s="5" t="s">
        <v>1458</v>
      </c>
      <c r="E471" s="27" t="s">
        <v>1465</v>
      </c>
      <c r="F471" s="16" t="s">
        <v>1466</v>
      </c>
      <c r="G471" s="5" t="s">
        <v>1467</v>
      </c>
      <c r="H471" s="9" cm="1">
        <f t="array" ref="H471">INDEX(LatestMeasureDefSheet!$AH$2:$AH$6759,MATCH(E471,LatestMeasureDefSheet!$C$2:$C$6759,0),)</f>
        <v>70</v>
      </c>
      <c r="I471" s="10" t="str" cm="1">
        <f t="array" ref="I471">INDEX(LatestMeasureDefSheet!$G$2:$G$6759,MATCH(E471,LatestMeasureDefSheet!$C$2:$C$6759,0),)</f>
        <v>Units</v>
      </c>
      <c r="J471" s="11" cm="1">
        <f t="array" ref="J471">INDEX(LatestMeasureDefSheet!$H$2:$H$6759,MATCH(E471,LatestMeasureDefSheet!$C$2:$C$6759,0),)</f>
        <v>758.02</v>
      </c>
      <c r="K471" s="11" cm="1">
        <f t="array" ref="K471">INDEX(LatestMeasureDefSheet!$I$2:$I$6759,MATCH(E471,LatestMeasureDefSheet!$C$2:$C$6759,0),)</f>
        <v>0.1</v>
      </c>
      <c r="L471" s="11" cm="1">
        <f t="array" ref="L471">INDEX(LatestMeasureDefSheet!$L$2:$L$6759,MATCH(E471,LatestMeasureDefSheet!$C$2:$C$6759,0),)</f>
        <v>0</v>
      </c>
      <c r="M471" s="11" cm="1">
        <f t="array" ref="M471">INDEX(LatestMeasureDefSheet!$AJ$2:$AJ$6759,MATCH(E471,LatestMeasureDefSheet!$C$2:$C$6759,0),)</f>
        <v>7</v>
      </c>
      <c r="N471" s="12" t="str" cm="1">
        <f t="array" ref="N471">IF(INDEX(LatestMeasureDefSheet!$Q$2:$Q$6759,MATCH(E471,LatestMeasureDefSheet!$C$2:$C$6759,0),)="",INDEX(LatestMeasureDefSheet!$G$2:$G$6759,MATCH(E471,LatestMeasureDefSheet!$C$2:$C$6759,0),),INDEX(LatestMeasureDefSheet!$Q$2:$Q$6759,MATCH(E471,LatestMeasureDefSheet!$C$2:$C$6759,0),))</f>
        <v>Units</v>
      </c>
      <c r="O471" s="11" cm="1">
        <f t="array" ref="O471">INDEX(LatestMeasureDefSheet!$R$2:$R$6759,MATCH(E471,LatestMeasureDefSheet!$C$2:$C$6759,0),)</f>
        <v>0</v>
      </c>
      <c r="P471" s="11" cm="1">
        <f t="array" ref="P471">INDEX(LatestMeasureDefSheet!$S$2:$S$6759,MATCH(E471,LatestMeasureDefSheet!$C$2:$C$6759,0),)</f>
        <v>0</v>
      </c>
      <c r="Q471" s="11" cm="1">
        <f t="array" ref="Q471">INDEX(LatestMeasureDefSheet!$T$2:$T$6759,MATCH(E471,LatestMeasureDefSheet!$C$2:$C$6759,0),)</f>
        <v>0</v>
      </c>
      <c r="R471" s="11" cm="1">
        <f t="array" ref="R471">INDEX(LatestMeasureDefSheet!$U$2:$U$6759,MATCH(E471,LatestMeasureDefSheet!$C$2:$C$6759,0),)</f>
        <v>0</v>
      </c>
      <c r="S471" s="11" cm="1">
        <f t="array" ref="S471">INDEX(LatestMeasureDefSheet!$V$2:$V$6759,MATCH(E471,LatestMeasureDefSheet!$C$2:$C$6759,0),)</f>
        <v>0</v>
      </c>
      <c r="T471" s="11" t="str">
        <f t="shared" si="41"/>
        <v/>
      </c>
      <c r="U471" s="41"/>
      <c r="V471" s="41"/>
      <c r="W471" s="41"/>
      <c r="X471" s="38" t="str">
        <f t="shared" si="42"/>
        <v/>
      </c>
      <c r="Y471" s="38" t="str">
        <f t="shared" si="43"/>
        <v/>
      </c>
      <c r="Z471" s="38" t="str">
        <f t="shared" si="44"/>
        <v/>
      </c>
      <c r="AA471" s="13">
        <f t="shared" si="45"/>
        <v>0</v>
      </c>
      <c r="AB471" s="11"/>
    </row>
    <row r="472" spans="2:28" ht="15.75" x14ac:dyDescent="0.2">
      <c r="B472" s="7" t="s">
        <v>3</v>
      </c>
      <c r="C472" s="5" t="s">
        <v>1323</v>
      </c>
      <c r="D472" s="5" t="s">
        <v>1468</v>
      </c>
      <c r="E472" s="5" t="s">
        <v>1469</v>
      </c>
      <c r="F472" s="16" t="s">
        <v>1470</v>
      </c>
      <c r="G472" s="5" t="s">
        <v>1471</v>
      </c>
      <c r="H472" s="9" cm="1">
        <f t="array" ref="H472">INDEX(LatestMeasureDefSheet!$AH$2:$AH$6759,MATCH(E472,LatestMeasureDefSheet!$C$2:$C$6759,0),)</f>
        <v>0.5</v>
      </c>
      <c r="I472" s="10" t="str" cm="1">
        <f t="array" ref="I472">INDEX(LatestMeasureDefSheet!$G$2:$G$6759,MATCH(E472,LatestMeasureDefSheet!$C$2:$C$6759,0),)</f>
        <v>CFM</v>
      </c>
      <c r="J472" s="11" cm="1">
        <f t="array" ref="J472">INDEX(LatestMeasureDefSheet!$H$2:$H$6759,MATCH(E472,LatestMeasureDefSheet!$C$2:$C$6759,0),)</f>
        <v>1.1160000000000001</v>
      </c>
      <c r="K472" s="11" cm="1">
        <f t="array" ref="K472">INDEX(LatestMeasureDefSheet!$I$2:$I$6759,MATCH(E472,LatestMeasureDefSheet!$C$2:$C$6759,0),)</f>
        <v>0</v>
      </c>
      <c r="L472" s="11" cm="1">
        <f t="array" ref="L472">INDEX(LatestMeasureDefSheet!$L$2:$L$6759,MATCH(E472,LatestMeasureDefSheet!$C$2:$C$6759,0),)</f>
        <v>4.02E-2</v>
      </c>
      <c r="M472" s="11" cm="1">
        <f t="array" ref="M472">INDEX(LatestMeasureDefSheet!$AJ$2:$AJ$6759,MATCH(E472,LatestMeasureDefSheet!$C$2:$C$6759,0),)</f>
        <v>20</v>
      </c>
      <c r="N472" s="12" t="str" cm="1">
        <f t="array" ref="N472">IF(INDEX(LatestMeasureDefSheet!$Q$2:$Q$6759,MATCH(E472,LatestMeasureDefSheet!$C$2:$C$6759,0),)="",INDEX(LatestMeasureDefSheet!$G$2:$G$6759,MATCH(E472,LatestMeasureDefSheet!$C$2:$C$6759,0),),INDEX(LatestMeasureDefSheet!$Q$2:$Q$6759,MATCH(E472,LatestMeasureDefSheet!$C$2:$C$6759,0),))</f>
        <v>CFM</v>
      </c>
      <c r="O472" s="11" cm="1">
        <f t="array" ref="O472">INDEX(LatestMeasureDefSheet!$R$2:$R$6759,MATCH(E472,LatestMeasureDefSheet!$C$2:$C$6759,0),)</f>
        <v>0</v>
      </c>
      <c r="P472" s="11" cm="1">
        <f t="array" ref="P472">INDEX(LatestMeasureDefSheet!$S$2:$S$6759,MATCH(E472,LatestMeasureDefSheet!$C$2:$C$6759,0),)</f>
        <v>0</v>
      </c>
      <c r="Q472" s="11" cm="1">
        <f t="array" ref="Q472">INDEX(LatestMeasureDefSheet!$T$2:$T$6759,MATCH(E472,LatestMeasureDefSheet!$C$2:$C$6759,0),)</f>
        <v>0</v>
      </c>
      <c r="R472" s="11" cm="1">
        <f t="array" ref="R472">INDEX(LatestMeasureDefSheet!$U$2:$U$6759,MATCH(E472,LatestMeasureDefSheet!$C$2:$C$6759,0),)</f>
        <v>0</v>
      </c>
      <c r="S472" s="11" cm="1">
        <f t="array" ref="S472">INDEX(LatestMeasureDefSheet!$V$2:$V$6759,MATCH(E472,LatestMeasureDefSheet!$C$2:$C$6759,0),)</f>
        <v>0</v>
      </c>
      <c r="T472" s="11" t="str">
        <f t="shared" si="41"/>
        <v/>
      </c>
      <c r="U472" s="41"/>
      <c r="V472" s="41"/>
      <c r="W472" s="41"/>
      <c r="X472" s="38" t="str">
        <f t="shared" si="42"/>
        <v/>
      </c>
      <c r="Y472" s="38" t="str">
        <f t="shared" si="43"/>
        <v/>
      </c>
      <c r="Z472" s="38" t="str">
        <f t="shared" si="44"/>
        <v/>
      </c>
      <c r="AA472" s="13">
        <f t="shared" si="45"/>
        <v>0</v>
      </c>
      <c r="AB472" s="11"/>
    </row>
    <row r="473" spans="2:28" ht="15.75" x14ac:dyDescent="0.2">
      <c r="B473" s="7" t="s">
        <v>3</v>
      </c>
      <c r="C473" s="5" t="s">
        <v>1323</v>
      </c>
      <c r="D473" s="5" t="s">
        <v>1468</v>
      </c>
      <c r="E473" s="5" t="s">
        <v>1472</v>
      </c>
      <c r="F473" s="16" t="s">
        <v>1470</v>
      </c>
      <c r="G473" s="5" t="s">
        <v>1473</v>
      </c>
      <c r="H473" s="9" cm="1">
        <f t="array" ref="H473">INDEX(LatestMeasureDefSheet!$AH$2:$AH$6759,MATCH(E473,LatestMeasureDefSheet!$C$2:$C$6759,0),)</f>
        <v>0.5</v>
      </c>
      <c r="I473" s="10" t="str" cm="1">
        <f t="array" ref="I473">INDEX(LatestMeasureDefSheet!$G$2:$G$6759,MATCH(E473,LatestMeasureDefSheet!$C$2:$C$6759,0),)</f>
        <v>CFM</v>
      </c>
      <c r="J473" s="11" cm="1">
        <f t="array" ref="J473">INDEX(LatestMeasureDefSheet!$H$2:$H$6759,MATCH(E473,LatestMeasureDefSheet!$C$2:$C$6759,0),)</f>
        <v>0</v>
      </c>
      <c r="K473" s="11" cm="1">
        <f t="array" ref="K473">INDEX(LatestMeasureDefSheet!$I$2:$I$6759,MATCH(E473,LatestMeasureDefSheet!$C$2:$C$6759,0),)</f>
        <v>0</v>
      </c>
      <c r="L473" s="11" cm="1">
        <f t="array" ref="L473">INDEX(LatestMeasureDefSheet!$L$2:$L$6759,MATCH(E473,LatestMeasureDefSheet!$C$2:$C$6759,0),)</f>
        <v>2.0299999999999999E-2</v>
      </c>
      <c r="M473" s="11" cm="1">
        <f t="array" ref="M473">INDEX(LatestMeasureDefSheet!$AJ$2:$AJ$6759,MATCH(E473,LatestMeasureDefSheet!$C$2:$C$6759,0),)</f>
        <v>20</v>
      </c>
      <c r="N473" s="12" t="str" cm="1">
        <f t="array" ref="N473">IF(INDEX(LatestMeasureDefSheet!$Q$2:$Q$6759,MATCH(E473,LatestMeasureDefSheet!$C$2:$C$6759,0),)="",INDEX(LatestMeasureDefSheet!$G$2:$G$6759,MATCH(E473,LatestMeasureDefSheet!$C$2:$C$6759,0),),INDEX(LatestMeasureDefSheet!$Q$2:$Q$6759,MATCH(E473,LatestMeasureDefSheet!$C$2:$C$6759,0),))</f>
        <v>CFM</v>
      </c>
      <c r="O473" s="11" cm="1">
        <f t="array" ref="O473">INDEX(LatestMeasureDefSheet!$R$2:$R$6759,MATCH(E473,LatestMeasureDefSheet!$C$2:$C$6759,0),)</f>
        <v>0</v>
      </c>
      <c r="P473" s="11" cm="1">
        <f t="array" ref="P473">INDEX(LatestMeasureDefSheet!$S$2:$S$6759,MATCH(E473,LatestMeasureDefSheet!$C$2:$C$6759,0),)</f>
        <v>0</v>
      </c>
      <c r="Q473" s="11" cm="1">
        <f t="array" ref="Q473">INDEX(LatestMeasureDefSheet!$T$2:$T$6759,MATCH(E473,LatestMeasureDefSheet!$C$2:$C$6759,0),)</f>
        <v>0</v>
      </c>
      <c r="R473" s="11" cm="1">
        <f t="array" ref="R473">INDEX(LatestMeasureDefSheet!$U$2:$U$6759,MATCH(E473,LatestMeasureDefSheet!$C$2:$C$6759,0),)</f>
        <v>0</v>
      </c>
      <c r="S473" s="11" cm="1">
        <f t="array" ref="S473">INDEX(LatestMeasureDefSheet!$V$2:$V$6759,MATCH(E473,LatestMeasureDefSheet!$C$2:$C$6759,0),)</f>
        <v>0</v>
      </c>
      <c r="T473" s="11" t="str">
        <f t="shared" si="41"/>
        <v/>
      </c>
      <c r="U473" s="41"/>
      <c r="V473" s="41"/>
      <c r="W473" s="41"/>
      <c r="X473" s="38" t="str">
        <f t="shared" si="42"/>
        <v/>
      </c>
      <c r="Y473" s="38" t="str">
        <f t="shared" si="43"/>
        <v/>
      </c>
      <c r="Z473" s="38" t="str">
        <f t="shared" si="44"/>
        <v/>
      </c>
      <c r="AA473" s="13">
        <f t="shared" si="45"/>
        <v>0</v>
      </c>
      <c r="AB473" s="11"/>
    </row>
    <row r="474" spans="2:28" ht="15.75" x14ac:dyDescent="0.2">
      <c r="B474" s="7" t="s">
        <v>3</v>
      </c>
      <c r="C474" s="5" t="s">
        <v>1323</v>
      </c>
      <c r="D474" s="5" t="s">
        <v>1468</v>
      </c>
      <c r="E474" s="5" t="s">
        <v>1474</v>
      </c>
      <c r="F474" s="16" t="s">
        <v>1475</v>
      </c>
      <c r="G474" s="5" t="s">
        <v>1476</v>
      </c>
      <c r="H474" s="9" cm="1">
        <f t="array" ref="H474">INDEX(LatestMeasureDefSheet!$AH$2:$AH$6759,MATCH(E474,LatestMeasureDefSheet!$C$2:$C$6759,0),)</f>
        <v>1</v>
      </c>
      <c r="I474" s="10" t="str" cm="1">
        <f t="array" ref="I474">INDEX(LatestMeasureDefSheet!$G$2:$G$6759,MATCH(E474,LatestMeasureDefSheet!$C$2:$C$6759,0),)</f>
        <v>CFM</v>
      </c>
      <c r="J474" s="11" cm="1">
        <f t="array" ref="J474">INDEX(LatestMeasureDefSheet!$H$2:$H$6759,MATCH(E474,LatestMeasureDefSheet!$C$2:$C$6759,0),)</f>
        <v>7.1440000000000001</v>
      </c>
      <c r="K474" s="11" cm="1">
        <f t="array" ref="K474">INDEX(LatestMeasureDefSheet!$I$2:$I$6759,MATCH(E474,LatestMeasureDefSheet!$C$2:$C$6759,0),)</f>
        <v>1.5E-3</v>
      </c>
      <c r="L474" s="11" cm="1">
        <f t="array" ref="L474">INDEX(LatestMeasureDefSheet!$L$2:$L$6759,MATCH(E474,LatestMeasureDefSheet!$C$2:$C$6759,0),)</f>
        <v>0</v>
      </c>
      <c r="M474" s="11" cm="1">
        <f t="array" ref="M474">INDEX(LatestMeasureDefSheet!$AJ$2:$AJ$6759,MATCH(E474,LatestMeasureDefSheet!$C$2:$C$6759,0),)</f>
        <v>15</v>
      </c>
      <c r="N474" s="12" t="str" cm="1">
        <f t="array" ref="N474">IF(INDEX(LatestMeasureDefSheet!$Q$2:$Q$6759,MATCH(E474,LatestMeasureDefSheet!$C$2:$C$6759,0),)="",INDEX(LatestMeasureDefSheet!$G$2:$G$6759,MATCH(E474,LatestMeasureDefSheet!$C$2:$C$6759,0),),INDEX(LatestMeasureDefSheet!$Q$2:$Q$6759,MATCH(E474,LatestMeasureDefSheet!$C$2:$C$6759,0),))</f>
        <v>CFM</v>
      </c>
      <c r="O474" s="11" cm="1">
        <f t="array" ref="O474">INDEX(LatestMeasureDefSheet!$R$2:$R$6759,MATCH(E474,LatestMeasureDefSheet!$C$2:$C$6759,0),)</f>
        <v>0</v>
      </c>
      <c r="P474" s="11" cm="1">
        <f t="array" ref="P474">INDEX(LatestMeasureDefSheet!$S$2:$S$6759,MATCH(E474,LatestMeasureDefSheet!$C$2:$C$6759,0),)</f>
        <v>0</v>
      </c>
      <c r="Q474" s="11" cm="1">
        <f t="array" ref="Q474">INDEX(LatestMeasureDefSheet!$T$2:$T$6759,MATCH(E474,LatestMeasureDefSheet!$C$2:$C$6759,0),)</f>
        <v>0</v>
      </c>
      <c r="R474" s="11" cm="1">
        <f t="array" ref="R474">INDEX(LatestMeasureDefSheet!$U$2:$U$6759,MATCH(E474,LatestMeasureDefSheet!$C$2:$C$6759,0),)</f>
        <v>0</v>
      </c>
      <c r="S474" s="11" cm="1">
        <f t="array" ref="S474">INDEX(LatestMeasureDefSheet!$V$2:$V$6759,MATCH(E474,LatestMeasureDefSheet!$C$2:$C$6759,0),)</f>
        <v>0</v>
      </c>
      <c r="T474" s="11" t="str">
        <f t="shared" si="41"/>
        <v/>
      </c>
      <c r="U474" s="41"/>
      <c r="V474" s="41"/>
      <c r="W474" s="41"/>
      <c r="X474" s="38" t="str">
        <f t="shared" si="42"/>
        <v/>
      </c>
      <c r="Y474" s="38" t="str">
        <f t="shared" si="43"/>
        <v/>
      </c>
      <c r="Z474" s="38" t="str">
        <f t="shared" si="44"/>
        <v/>
      </c>
      <c r="AA474" s="13">
        <f t="shared" si="45"/>
        <v>0</v>
      </c>
      <c r="AB474" s="11"/>
    </row>
    <row r="475" spans="2:28" ht="15.75" x14ac:dyDescent="0.2">
      <c r="B475" s="7" t="s">
        <v>3</v>
      </c>
      <c r="C475" s="5" t="s">
        <v>1323</v>
      </c>
      <c r="D475" s="5" t="s">
        <v>1468</v>
      </c>
      <c r="E475" s="5" t="s">
        <v>1477</v>
      </c>
      <c r="F475" s="16" t="s">
        <v>1475</v>
      </c>
      <c r="G475" s="5" t="s">
        <v>1478</v>
      </c>
      <c r="H475" s="9" cm="1">
        <f t="array" ref="H475">INDEX(LatestMeasureDefSheet!$AH$2:$AH$6759,MATCH(E475,LatestMeasureDefSheet!$C$2:$C$6759,0),)</f>
        <v>1</v>
      </c>
      <c r="I475" s="10" t="str" cm="1">
        <f t="array" ref="I475">INDEX(LatestMeasureDefSheet!$G$2:$G$6759,MATCH(E475,LatestMeasureDefSheet!$C$2:$C$6759,0),)</f>
        <v>CFM</v>
      </c>
      <c r="J475" s="11" cm="1">
        <f t="array" ref="J475">INDEX(LatestMeasureDefSheet!$H$2:$H$6759,MATCH(E475,LatestMeasureDefSheet!$C$2:$C$6759,0),)</f>
        <v>0</v>
      </c>
      <c r="K475" s="11" cm="1">
        <f t="array" ref="K475">INDEX(LatestMeasureDefSheet!$I$2:$I$6759,MATCH(E475,LatestMeasureDefSheet!$C$2:$C$6759,0),)</f>
        <v>0</v>
      </c>
      <c r="L475" s="11" cm="1">
        <f t="array" ref="L475">INDEX(LatestMeasureDefSheet!$L$2:$L$6759,MATCH(E475,LatestMeasureDefSheet!$C$2:$C$6759,0),)</f>
        <v>0.184</v>
      </c>
      <c r="M475" s="11" cm="1">
        <f t="array" ref="M475">INDEX(LatestMeasureDefSheet!$AJ$2:$AJ$6759,MATCH(E475,LatestMeasureDefSheet!$C$2:$C$6759,0),)</f>
        <v>15</v>
      </c>
      <c r="N475" s="12" t="str" cm="1">
        <f t="array" ref="N475">IF(INDEX(LatestMeasureDefSheet!$Q$2:$Q$6759,MATCH(E475,LatestMeasureDefSheet!$C$2:$C$6759,0),)="",INDEX(LatestMeasureDefSheet!$G$2:$G$6759,MATCH(E475,LatestMeasureDefSheet!$C$2:$C$6759,0),),INDEX(LatestMeasureDefSheet!$Q$2:$Q$6759,MATCH(E475,LatestMeasureDefSheet!$C$2:$C$6759,0),))</f>
        <v>CFM</v>
      </c>
      <c r="O475" s="11" cm="1">
        <f t="array" ref="O475">INDEX(LatestMeasureDefSheet!$R$2:$R$6759,MATCH(E475,LatestMeasureDefSheet!$C$2:$C$6759,0),)</f>
        <v>0</v>
      </c>
      <c r="P475" s="11" cm="1">
        <f t="array" ref="P475">INDEX(LatestMeasureDefSheet!$S$2:$S$6759,MATCH(E475,LatestMeasureDefSheet!$C$2:$C$6759,0),)</f>
        <v>0</v>
      </c>
      <c r="Q475" s="11" cm="1">
        <f t="array" ref="Q475">INDEX(LatestMeasureDefSheet!$T$2:$T$6759,MATCH(E475,LatestMeasureDefSheet!$C$2:$C$6759,0),)</f>
        <v>0</v>
      </c>
      <c r="R475" s="11" cm="1">
        <f t="array" ref="R475">INDEX(LatestMeasureDefSheet!$U$2:$U$6759,MATCH(E475,LatestMeasureDefSheet!$C$2:$C$6759,0),)</f>
        <v>0</v>
      </c>
      <c r="S475" s="11" cm="1">
        <f t="array" ref="S475">INDEX(LatestMeasureDefSheet!$V$2:$V$6759,MATCH(E475,LatestMeasureDefSheet!$C$2:$C$6759,0),)</f>
        <v>0</v>
      </c>
      <c r="T475" s="11" t="str">
        <f t="shared" si="41"/>
        <v/>
      </c>
      <c r="U475" s="41"/>
      <c r="V475" s="41"/>
      <c r="W475" s="41"/>
      <c r="X475" s="38" t="str">
        <f t="shared" si="42"/>
        <v/>
      </c>
      <c r="Y475" s="38" t="str">
        <f t="shared" si="43"/>
        <v/>
      </c>
      <c r="Z475" s="38" t="str">
        <f t="shared" si="44"/>
        <v/>
      </c>
      <c r="AA475" s="13">
        <f t="shared" si="45"/>
        <v>0</v>
      </c>
      <c r="AB475" s="11"/>
    </row>
    <row r="476" spans="2:28" ht="15.75" x14ac:dyDescent="0.2">
      <c r="B476" s="7" t="s">
        <v>3</v>
      </c>
      <c r="C476" s="5" t="s">
        <v>1323</v>
      </c>
      <c r="D476" s="5" t="s">
        <v>1468</v>
      </c>
      <c r="E476" s="5" t="s">
        <v>993</v>
      </c>
      <c r="F476" s="16" t="s">
        <v>1479</v>
      </c>
      <c r="G476" s="5" t="s">
        <v>1480</v>
      </c>
      <c r="H476" s="9" cm="1">
        <f t="array" ref="H476">INDEX(LatestMeasureDefSheet!$AH$2:$AH$6759,MATCH(E476,LatestMeasureDefSheet!$C$2:$C$6759,0),)</f>
        <v>0.1</v>
      </c>
      <c r="I476" s="10" t="str" cm="1">
        <f t="array" ref="I476">INDEX(LatestMeasureDefSheet!$G$2:$G$6759,MATCH(E476,LatestMeasureDefSheet!$C$2:$C$6759,0),)</f>
        <v>Square Feet</v>
      </c>
      <c r="J476" s="11" cm="1">
        <f t="array" ref="J476">INDEX(LatestMeasureDefSheet!$H$2:$H$6759,MATCH(E476,LatestMeasureDefSheet!$C$2:$C$6759,0),)</f>
        <v>0</v>
      </c>
      <c r="K476" s="11" cm="1">
        <f t="array" ref="K476">INDEX(LatestMeasureDefSheet!$I$2:$I$6759,MATCH(E476,LatestMeasureDefSheet!$C$2:$C$6759,0),)</f>
        <v>0</v>
      </c>
      <c r="L476" s="11" cm="1">
        <f t="array" ref="L476">INDEX(LatestMeasureDefSheet!$L$2:$L$6759,MATCH(E476,LatestMeasureDefSheet!$C$2:$C$6759,0),)</f>
        <v>7.7999999999999996E-3</v>
      </c>
      <c r="M476" s="11" cm="1">
        <f t="array" ref="M476">INDEX(LatestMeasureDefSheet!$AJ$2:$AJ$6759,MATCH(E476,LatestMeasureDefSheet!$C$2:$C$6759,0),)</f>
        <v>15</v>
      </c>
      <c r="N476" s="12" t="str" cm="1">
        <f t="array" ref="N476">IF(INDEX(LatestMeasureDefSheet!$Q$2:$Q$6759,MATCH(E476,LatestMeasureDefSheet!$C$2:$C$6759,0),)="",INDEX(LatestMeasureDefSheet!$G$2:$G$6759,MATCH(E476,LatestMeasureDefSheet!$C$2:$C$6759,0),),INDEX(LatestMeasureDefSheet!$Q$2:$Q$6759,MATCH(E476,LatestMeasureDefSheet!$C$2:$C$6759,0),))</f>
        <v>Square Feet</v>
      </c>
      <c r="O476" s="11" cm="1">
        <f t="array" ref="O476">INDEX(LatestMeasureDefSheet!$R$2:$R$6759,MATCH(E476,LatestMeasureDefSheet!$C$2:$C$6759,0),)</f>
        <v>0</v>
      </c>
      <c r="P476" s="11" cm="1">
        <f t="array" ref="P476">INDEX(LatestMeasureDefSheet!$S$2:$S$6759,MATCH(E476,LatestMeasureDefSheet!$C$2:$C$6759,0),)</f>
        <v>0</v>
      </c>
      <c r="Q476" s="11" cm="1">
        <f t="array" ref="Q476">INDEX(LatestMeasureDefSheet!$T$2:$T$6759,MATCH(E476,LatestMeasureDefSheet!$C$2:$C$6759,0),)</f>
        <v>0</v>
      </c>
      <c r="R476" s="11" cm="1">
        <f t="array" ref="R476">INDEX(LatestMeasureDefSheet!$U$2:$U$6759,MATCH(E476,LatestMeasureDefSheet!$C$2:$C$6759,0),)</f>
        <v>0</v>
      </c>
      <c r="S476" s="11" cm="1">
        <f t="array" ref="S476">INDEX(LatestMeasureDefSheet!$V$2:$V$6759,MATCH(E476,LatestMeasureDefSheet!$C$2:$C$6759,0),)</f>
        <v>0</v>
      </c>
      <c r="T476" s="11" t="str">
        <f t="shared" si="41"/>
        <v/>
      </c>
      <c r="U476" s="41"/>
      <c r="V476" s="41"/>
      <c r="W476" s="41"/>
      <c r="X476" s="38" t="str">
        <f t="shared" si="42"/>
        <v/>
      </c>
      <c r="Y476" s="38" t="str">
        <f t="shared" si="43"/>
        <v/>
      </c>
      <c r="Z476" s="38" t="str">
        <f t="shared" si="44"/>
        <v/>
      </c>
      <c r="AA476" s="13">
        <f t="shared" si="45"/>
        <v>0</v>
      </c>
      <c r="AB476" s="11"/>
    </row>
    <row r="477" spans="2:28" ht="15.75" x14ac:dyDescent="0.2">
      <c r="B477" s="7" t="s">
        <v>517</v>
      </c>
      <c r="C477" s="5" t="s">
        <v>1323</v>
      </c>
      <c r="D477" s="5" t="s">
        <v>1481</v>
      </c>
      <c r="E477" s="5" t="s">
        <v>1482</v>
      </c>
      <c r="F477" s="16" t="s">
        <v>1483</v>
      </c>
      <c r="G477" s="5" t="s">
        <v>1484</v>
      </c>
      <c r="H477" s="9" cm="1">
        <f t="array" ref="H477">INDEX(LatestMeasureDefSheet!$AH$2:$AH$6759,MATCH(E477,LatestMeasureDefSheet!$C$2:$C$6759,0),)</f>
        <v>250</v>
      </c>
      <c r="I477" s="10" t="str" cm="1">
        <f t="array" ref="I477">INDEX(LatestMeasureDefSheet!$G$2:$G$6759,MATCH(E477,LatestMeasureDefSheet!$C$2:$C$6759,0),)</f>
        <v>Units</v>
      </c>
      <c r="J477" s="11" cm="1">
        <f t="array" ref="J477">INDEX(LatestMeasureDefSheet!$H$2:$H$6759,MATCH(E477,LatestMeasureDefSheet!$C$2:$C$6759,0),)</f>
        <v>0</v>
      </c>
      <c r="K477" s="11" cm="1">
        <f t="array" ref="K477">INDEX(LatestMeasureDefSheet!$I$2:$I$6759,MATCH(E477,LatestMeasureDefSheet!$C$2:$C$6759,0),)</f>
        <v>0</v>
      </c>
      <c r="L477" s="11" cm="1">
        <f t="array" ref="L477">INDEX(LatestMeasureDefSheet!$L$2:$L$6759,MATCH(E477,LatestMeasureDefSheet!$C$2:$C$6759,0),)</f>
        <v>10.324400000000001</v>
      </c>
      <c r="M477" s="11" cm="1">
        <f t="array" ref="M477">INDEX(LatestMeasureDefSheet!$AJ$2:$AJ$6759,MATCH(E477,LatestMeasureDefSheet!$C$2:$C$6759,0),)</f>
        <v>10</v>
      </c>
      <c r="N477" s="12" t="str" cm="1">
        <f t="array" ref="N477">IF(INDEX(LatestMeasureDefSheet!$Q$2:$Q$6759,MATCH(E477,LatestMeasureDefSheet!$C$2:$C$6759,0),)="",INDEX(LatestMeasureDefSheet!$G$2:$G$6759,MATCH(E477,LatestMeasureDefSheet!$C$2:$C$6759,0),),INDEX(LatestMeasureDefSheet!$Q$2:$Q$6759,MATCH(E477,LatestMeasureDefSheet!$C$2:$C$6759,0),))</f>
        <v>Units</v>
      </c>
      <c r="O477" s="11" cm="1">
        <f t="array" ref="O477">INDEX(LatestMeasureDefSheet!$R$2:$R$6759,MATCH(E477,LatestMeasureDefSheet!$C$2:$C$6759,0),)</f>
        <v>0</v>
      </c>
      <c r="P477" s="11" cm="1">
        <f t="array" ref="P477">INDEX(LatestMeasureDefSheet!$S$2:$S$6759,MATCH(E477,LatestMeasureDefSheet!$C$2:$C$6759,0),)</f>
        <v>0</v>
      </c>
      <c r="Q477" s="11" cm="1">
        <f t="array" ref="Q477">INDEX(LatestMeasureDefSheet!$T$2:$T$6759,MATCH(E477,LatestMeasureDefSheet!$C$2:$C$6759,0),)</f>
        <v>0</v>
      </c>
      <c r="R477" s="11" cm="1">
        <f t="array" ref="R477">INDEX(LatestMeasureDefSheet!$U$2:$U$6759,MATCH(E477,LatestMeasureDefSheet!$C$2:$C$6759,0),)</f>
        <v>0</v>
      </c>
      <c r="S477" s="11" cm="1">
        <f t="array" ref="S477">INDEX(LatestMeasureDefSheet!$V$2:$V$6759,MATCH(E477,LatestMeasureDefSheet!$C$2:$C$6759,0),)</f>
        <v>0</v>
      </c>
      <c r="T477" s="11" t="str">
        <f t="shared" si="41"/>
        <v/>
      </c>
      <c r="U477" s="41"/>
      <c r="V477" s="41"/>
      <c r="W477" s="41"/>
      <c r="X477" s="38" t="str">
        <f t="shared" si="42"/>
        <v/>
      </c>
      <c r="Y477" s="38" t="str">
        <f t="shared" si="43"/>
        <v/>
      </c>
      <c r="Z477" s="38" t="str">
        <f t="shared" si="44"/>
        <v/>
      </c>
      <c r="AA477" s="13">
        <f t="shared" si="45"/>
        <v>0</v>
      </c>
      <c r="AB477" s="11"/>
    </row>
    <row r="478" spans="2:28" ht="15.75" x14ac:dyDescent="0.2">
      <c r="B478" s="7" t="s">
        <v>517</v>
      </c>
      <c r="C478" s="5" t="s">
        <v>1323</v>
      </c>
      <c r="D478" s="5" t="s">
        <v>1481</v>
      </c>
      <c r="E478" s="5" t="s">
        <v>1485</v>
      </c>
      <c r="F478" s="16" t="s">
        <v>1486</v>
      </c>
      <c r="G478" s="5" t="s">
        <v>1487</v>
      </c>
      <c r="H478" s="9" cm="1">
        <f t="array" ref="H478">INDEX(LatestMeasureDefSheet!$AH$2:$AH$6759,MATCH(E478,LatestMeasureDefSheet!$C$2:$C$6759,0),)</f>
        <v>50</v>
      </c>
      <c r="I478" s="10" t="str" cm="1">
        <f t="array" ref="I478">INDEX(LatestMeasureDefSheet!$G$2:$G$6759,MATCH(E478,LatestMeasureDefSheet!$C$2:$C$6759,0),)</f>
        <v>Units</v>
      </c>
      <c r="J478" s="11" cm="1">
        <f t="array" ref="J478">INDEX(LatestMeasureDefSheet!$H$2:$H$6759,MATCH(E478,LatestMeasureDefSheet!$C$2:$C$6759,0),)</f>
        <v>0</v>
      </c>
      <c r="K478" s="11" cm="1">
        <f t="array" ref="K478">INDEX(LatestMeasureDefSheet!$I$2:$I$6759,MATCH(E478,LatestMeasureDefSheet!$C$2:$C$6759,0),)</f>
        <v>0</v>
      </c>
      <c r="L478" s="11" cm="1">
        <f t="array" ref="L478">INDEX(LatestMeasureDefSheet!$L$2:$L$6759,MATCH(E478,LatestMeasureDefSheet!$C$2:$C$6759,0),)</f>
        <v>5.6492000000000004</v>
      </c>
      <c r="M478" s="11" cm="1">
        <f t="array" ref="M478">INDEX(LatestMeasureDefSheet!$AJ$2:$AJ$6759,MATCH(E478,LatestMeasureDefSheet!$C$2:$C$6759,0),)</f>
        <v>10</v>
      </c>
      <c r="N478" s="12" t="str" cm="1">
        <f t="array" ref="N478">IF(INDEX(LatestMeasureDefSheet!$Q$2:$Q$6759,MATCH(E478,LatestMeasureDefSheet!$C$2:$C$6759,0),)="",INDEX(LatestMeasureDefSheet!$G$2:$G$6759,MATCH(E478,LatestMeasureDefSheet!$C$2:$C$6759,0),),INDEX(LatestMeasureDefSheet!$Q$2:$Q$6759,MATCH(E478,LatestMeasureDefSheet!$C$2:$C$6759,0),))</f>
        <v>Units</v>
      </c>
      <c r="O478" s="11" cm="1">
        <f t="array" ref="O478">INDEX(LatestMeasureDefSheet!$R$2:$R$6759,MATCH(E478,LatestMeasureDefSheet!$C$2:$C$6759,0),)</f>
        <v>0</v>
      </c>
      <c r="P478" s="11" cm="1">
        <f t="array" ref="P478">INDEX(LatestMeasureDefSheet!$S$2:$S$6759,MATCH(E478,LatestMeasureDefSheet!$C$2:$C$6759,0),)</f>
        <v>0</v>
      </c>
      <c r="Q478" s="11" cm="1">
        <f t="array" ref="Q478">INDEX(LatestMeasureDefSheet!$T$2:$T$6759,MATCH(E478,LatestMeasureDefSheet!$C$2:$C$6759,0),)</f>
        <v>0</v>
      </c>
      <c r="R478" s="11" cm="1">
        <f t="array" ref="R478">INDEX(LatestMeasureDefSheet!$U$2:$U$6759,MATCH(E478,LatestMeasureDefSheet!$C$2:$C$6759,0),)</f>
        <v>0</v>
      </c>
      <c r="S478" s="11" cm="1">
        <f t="array" ref="S478">INDEX(LatestMeasureDefSheet!$V$2:$V$6759,MATCH(E478,LatestMeasureDefSheet!$C$2:$C$6759,0),)</f>
        <v>0</v>
      </c>
      <c r="T478" s="11" t="str">
        <f t="shared" si="41"/>
        <v/>
      </c>
      <c r="U478" s="41"/>
      <c r="V478" s="41"/>
      <c r="W478" s="41"/>
      <c r="X478" s="38" t="str">
        <f t="shared" si="42"/>
        <v/>
      </c>
      <c r="Y478" s="38" t="str">
        <f t="shared" si="43"/>
        <v/>
      </c>
      <c r="Z478" s="38" t="str">
        <f t="shared" si="44"/>
        <v/>
      </c>
      <c r="AA478" s="13">
        <f t="shared" si="45"/>
        <v>0</v>
      </c>
      <c r="AB478" s="11"/>
    </row>
    <row r="479" spans="2:28" ht="15.75" x14ac:dyDescent="0.2">
      <c r="B479" s="7" t="s">
        <v>1488</v>
      </c>
      <c r="C479" s="5" t="s">
        <v>1489</v>
      </c>
      <c r="D479" s="5" t="s">
        <v>1490</v>
      </c>
      <c r="E479" s="5" t="s">
        <v>1491</v>
      </c>
      <c r="F479" s="16" t="s">
        <v>1492</v>
      </c>
      <c r="G479" s="5" t="s">
        <v>1493</v>
      </c>
      <c r="H479" s="9" cm="1">
        <f t="array" ref="H479">INDEX(LatestMeasureDefSheet!$AH$2:$AH$6759,MATCH(E479,LatestMeasureDefSheet!$C$2:$C$6759,0),)</f>
        <v>0.6</v>
      </c>
      <c r="I479" s="10" t="str" cm="1">
        <f t="array" ref="I479">INDEX(LatestMeasureDefSheet!$G$2:$G$6759,MATCH(E479,LatestMeasureDefSheet!$C$2:$C$6759,0),)</f>
        <v>Square Feet</v>
      </c>
      <c r="J479" s="11" cm="1">
        <f t="array" ref="J479">INDEX(LatestMeasureDefSheet!$H$2:$H$6759,MATCH(E479,LatestMeasureDefSheet!$C$2:$C$6759,0),)</f>
        <v>0.62770000000000004</v>
      </c>
      <c r="K479" s="11" cm="1">
        <f t="array" ref="K479">INDEX(LatestMeasureDefSheet!$I$2:$I$6759,MATCH(E479,LatestMeasureDefSheet!$C$2:$C$6759,0),)</f>
        <v>0</v>
      </c>
      <c r="L479" s="11" cm="1">
        <f t="array" ref="L479">INDEX(LatestMeasureDefSheet!$L$2:$L$6759,MATCH(E479,LatestMeasureDefSheet!$C$2:$C$6759,0),)</f>
        <v>0.1651</v>
      </c>
      <c r="M479" s="11" cm="1">
        <f t="array" ref="M479">INDEX(LatestMeasureDefSheet!$AJ$2:$AJ$6759,MATCH(E479,LatestMeasureDefSheet!$C$2:$C$6759,0),)</f>
        <v>30</v>
      </c>
      <c r="N479" s="12" t="str" cm="1">
        <f t="array" ref="N479">IF(INDEX(LatestMeasureDefSheet!$Q$2:$Q$6759,MATCH(E479,LatestMeasureDefSheet!$C$2:$C$6759,0),)="",INDEX(LatestMeasureDefSheet!$G$2:$G$6759,MATCH(E479,LatestMeasureDefSheet!$C$2:$C$6759,0),),INDEX(LatestMeasureDefSheet!$Q$2:$Q$6759,MATCH(E479,LatestMeasureDefSheet!$C$2:$C$6759,0),))</f>
        <v>Square Feet</v>
      </c>
      <c r="O479" s="11" cm="1">
        <f t="array" ref="O479">INDEX(LatestMeasureDefSheet!$R$2:$R$6759,MATCH(E479,LatestMeasureDefSheet!$C$2:$C$6759,0),)</f>
        <v>0</v>
      </c>
      <c r="P479" s="11" cm="1">
        <f t="array" ref="P479">INDEX(LatestMeasureDefSheet!$S$2:$S$6759,MATCH(E479,LatestMeasureDefSheet!$C$2:$C$6759,0),)</f>
        <v>0</v>
      </c>
      <c r="Q479" s="11" cm="1">
        <f t="array" ref="Q479">INDEX(LatestMeasureDefSheet!$T$2:$T$6759,MATCH(E479,LatestMeasureDefSheet!$C$2:$C$6759,0),)</f>
        <v>0</v>
      </c>
      <c r="R479" s="11" cm="1">
        <f t="array" ref="R479">INDEX(LatestMeasureDefSheet!$U$2:$U$6759,MATCH(E479,LatestMeasureDefSheet!$C$2:$C$6759,0),)</f>
        <v>0</v>
      </c>
      <c r="S479" s="11" cm="1">
        <f t="array" ref="S479">INDEX(LatestMeasureDefSheet!$V$2:$V$6759,MATCH(E479,LatestMeasureDefSheet!$C$2:$C$6759,0),)</f>
        <v>0</v>
      </c>
      <c r="T479" s="11" t="str">
        <f t="shared" si="41"/>
        <v/>
      </c>
      <c r="U479" s="41"/>
      <c r="V479" s="41"/>
      <c r="W479" s="41"/>
      <c r="X479" s="38" t="str">
        <f t="shared" si="42"/>
        <v/>
      </c>
      <c r="Y479" s="38" t="str">
        <f t="shared" si="43"/>
        <v/>
      </c>
      <c r="Z479" s="38" t="str">
        <f t="shared" si="44"/>
        <v/>
      </c>
      <c r="AA479" s="13">
        <f t="shared" si="45"/>
        <v>0</v>
      </c>
      <c r="AB479" s="11"/>
    </row>
    <row r="480" spans="2:28" ht="15.75" x14ac:dyDescent="0.2">
      <c r="B480" s="7" t="s">
        <v>1488</v>
      </c>
      <c r="C480" s="5" t="s">
        <v>1489</v>
      </c>
      <c r="D480" s="5" t="s">
        <v>1490</v>
      </c>
      <c r="E480" s="5" t="s">
        <v>1494</v>
      </c>
      <c r="F480" s="16" t="s">
        <v>1492</v>
      </c>
      <c r="G480" s="5" t="s">
        <v>1495</v>
      </c>
      <c r="H480" s="9" cm="1">
        <f t="array" ref="H480">INDEX(LatestMeasureDefSheet!$AH$2:$AH$6759,MATCH(E480,LatestMeasureDefSheet!$C$2:$C$6759,0),)</f>
        <v>0.6</v>
      </c>
      <c r="I480" s="10" t="str" cm="1">
        <f t="array" ref="I480">INDEX(LatestMeasureDefSheet!$G$2:$G$6759,MATCH(E480,LatestMeasureDefSheet!$C$2:$C$6759,0),)</f>
        <v>Square Feet</v>
      </c>
      <c r="J480" s="11" cm="1">
        <f t="array" ref="J480">INDEX(LatestMeasureDefSheet!$H$2:$H$6759,MATCH(E480,LatestMeasureDefSheet!$C$2:$C$6759,0),)</f>
        <v>0</v>
      </c>
      <c r="K480" s="11" cm="1">
        <f t="array" ref="K480">INDEX(LatestMeasureDefSheet!$I$2:$I$6759,MATCH(E480,LatestMeasureDefSheet!$C$2:$C$6759,0),)</f>
        <v>0</v>
      </c>
      <c r="L480" s="11" cm="1">
        <f t="array" ref="L480">INDEX(LatestMeasureDefSheet!$L$2:$L$6759,MATCH(E480,LatestMeasureDefSheet!$C$2:$C$6759,0),)</f>
        <v>9.35E-2</v>
      </c>
      <c r="M480" s="11" cm="1">
        <f t="array" ref="M480">INDEX(LatestMeasureDefSheet!$AJ$2:$AJ$6759,MATCH(E480,LatestMeasureDefSheet!$C$2:$C$6759,0),)</f>
        <v>30</v>
      </c>
      <c r="N480" s="12" t="str" cm="1">
        <f t="array" ref="N480">IF(INDEX(LatestMeasureDefSheet!$Q$2:$Q$6759,MATCH(E480,LatestMeasureDefSheet!$C$2:$C$6759,0),)="",INDEX(LatestMeasureDefSheet!$G$2:$G$6759,MATCH(E480,LatestMeasureDefSheet!$C$2:$C$6759,0),),INDEX(LatestMeasureDefSheet!$Q$2:$Q$6759,MATCH(E480,LatestMeasureDefSheet!$C$2:$C$6759,0),))</f>
        <v>Square Feet</v>
      </c>
      <c r="O480" s="11" cm="1">
        <f t="array" ref="O480">INDEX(LatestMeasureDefSheet!$R$2:$R$6759,MATCH(E480,LatestMeasureDefSheet!$C$2:$C$6759,0),)</f>
        <v>0</v>
      </c>
      <c r="P480" s="11" cm="1">
        <f t="array" ref="P480">INDEX(LatestMeasureDefSheet!$S$2:$S$6759,MATCH(E480,LatestMeasureDefSheet!$C$2:$C$6759,0),)</f>
        <v>0</v>
      </c>
      <c r="Q480" s="11" cm="1">
        <f t="array" ref="Q480">INDEX(LatestMeasureDefSheet!$T$2:$T$6759,MATCH(E480,LatestMeasureDefSheet!$C$2:$C$6759,0),)</f>
        <v>0</v>
      </c>
      <c r="R480" s="11" cm="1">
        <f t="array" ref="R480">INDEX(LatestMeasureDefSheet!$U$2:$U$6759,MATCH(E480,LatestMeasureDefSheet!$C$2:$C$6759,0),)</f>
        <v>0</v>
      </c>
      <c r="S480" s="11" cm="1">
        <f t="array" ref="S480">INDEX(LatestMeasureDefSheet!$V$2:$V$6759,MATCH(E480,LatestMeasureDefSheet!$C$2:$C$6759,0),)</f>
        <v>0</v>
      </c>
      <c r="T480" s="11" t="str">
        <f t="shared" si="41"/>
        <v/>
      </c>
      <c r="U480" s="41"/>
      <c r="V480" s="41"/>
      <c r="W480" s="41"/>
      <c r="X480" s="38" t="str">
        <f t="shared" si="42"/>
        <v/>
      </c>
      <c r="Y480" s="38" t="str">
        <f t="shared" si="43"/>
        <v/>
      </c>
      <c r="Z480" s="38" t="str">
        <f t="shared" si="44"/>
        <v/>
      </c>
      <c r="AA480" s="13">
        <f t="shared" si="45"/>
        <v>0</v>
      </c>
      <c r="AB480" s="11"/>
    </row>
    <row r="481" spans="2:28" ht="15.75" x14ac:dyDescent="0.2">
      <c r="B481" s="7" t="s">
        <v>1488</v>
      </c>
      <c r="C481" s="5" t="s">
        <v>1489</v>
      </c>
      <c r="D481" s="5" t="s">
        <v>1490</v>
      </c>
      <c r="E481" s="5" t="s">
        <v>1496</v>
      </c>
      <c r="F481" s="16" t="s">
        <v>1497</v>
      </c>
      <c r="G481" s="5" t="s">
        <v>1498</v>
      </c>
      <c r="H481" s="9" cm="1">
        <f t="array" ref="H481">INDEX(LatestMeasureDefSheet!$AH$2:$AH$6759,MATCH(E481,LatestMeasureDefSheet!$C$2:$C$6759,0),)</f>
        <v>0.16</v>
      </c>
      <c r="I481" s="10" t="str" cm="1">
        <f t="array" ref="I481">INDEX(LatestMeasureDefSheet!$G$2:$G$6759,MATCH(E481,LatestMeasureDefSheet!$C$2:$C$6759,0),)</f>
        <v>Square Feet</v>
      </c>
      <c r="J481" s="11" cm="1">
        <f t="array" ref="J481">INDEX(LatestMeasureDefSheet!$H$2:$H$6759,MATCH(E481,LatestMeasureDefSheet!$C$2:$C$6759,0),)</f>
        <v>-2.7900000000000001E-2</v>
      </c>
      <c r="K481" s="11" cm="1">
        <f t="array" ref="K481">INDEX(LatestMeasureDefSheet!$I$2:$I$6759,MATCH(E481,LatestMeasureDefSheet!$C$2:$C$6759,0),)</f>
        <v>1E-4</v>
      </c>
      <c r="L481" s="11" cm="1">
        <f t="array" ref="L481">INDEX(LatestMeasureDefSheet!$L$2:$L$6759,MATCH(E481,LatestMeasureDefSheet!$C$2:$C$6759,0),)</f>
        <v>5.7999999999999996E-3</v>
      </c>
      <c r="M481" s="11" cm="1">
        <f t="array" ref="M481">INDEX(LatestMeasureDefSheet!$AJ$2:$AJ$6759,MATCH(E481,LatestMeasureDefSheet!$C$2:$C$6759,0),)</f>
        <v>30</v>
      </c>
      <c r="N481" s="12" t="str" cm="1">
        <f t="array" ref="N481">IF(INDEX(LatestMeasureDefSheet!$Q$2:$Q$6759,MATCH(E481,LatestMeasureDefSheet!$C$2:$C$6759,0),)="",INDEX(LatestMeasureDefSheet!$G$2:$G$6759,MATCH(E481,LatestMeasureDefSheet!$C$2:$C$6759,0),),INDEX(LatestMeasureDefSheet!$Q$2:$Q$6759,MATCH(E481,LatestMeasureDefSheet!$C$2:$C$6759,0),))</f>
        <v>Square Feet</v>
      </c>
      <c r="O481" s="11" cm="1">
        <f t="array" ref="O481">INDEX(LatestMeasureDefSheet!$R$2:$R$6759,MATCH(E481,LatestMeasureDefSheet!$C$2:$C$6759,0),)</f>
        <v>0</v>
      </c>
      <c r="P481" s="11" cm="1">
        <f t="array" ref="P481">INDEX(LatestMeasureDefSheet!$S$2:$S$6759,MATCH(E481,LatestMeasureDefSheet!$C$2:$C$6759,0),)</f>
        <v>0</v>
      </c>
      <c r="Q481" s="11" cm="1">
        <f t="array" ref="Q481">INDEX(LatestMeasureDefSheet!$T$2:$T$6759,MATCH(E481,LatestMeasureDefSheet!$C$2:$C$6759,0),)</f>
        <v>0</v>
      </c>
      <c r="R481" s="11" cm="1">
        <f t="array" ref="R481">INDEX(LatestMeasureDefSheet!$U$2:$U$6759,MATCH(E481,LatestMeasureDefSheet!$C$2:$C$6759,0),)</f>
        <v>0</v>
      </c>
      <c r="S481" s="11" cm="1">
        <f t="array" ref="S481">INDEX(LatestMeasureDefSheet!$V$2:$V$6759,MATCH(E481,LatestMeasureDefSheet!$C$2:$C$6759,0),)</f>
        <v>0</v>
      </c>
      <c r="T481" s="11" t="str">
        <f t="shared" si="41"/>
        <v/>
      </c>
      <c r="U481" s="41"/>
      <c r="V481" s="41"/>
      <c r="W481" s="41"/>
      <c r="X481" s="38" t="str">
        <f t="shared" si="42"/>
        <v/>
      </c>
      <c r="Y481" s="38" t="str">
        <f t="shared" si="43"/>
        <v/>
      </c>
      <c r="Z481" s="38" t="str">
        <f t="shared" si="44"/>
        <v/>
      </c>
      <c r="AA481" s="13">
        <f t="shared" si="45"/>
        <v>0</v>
      </c>
      <c r="AB481" s="11"/>
    </row>
    <row r="482" spans="2:28" ht="15.75" x14ac:dyDescent="0.2">
      <c r="B482" s="7" t="s">
        <v>1488</v>
      </c>
      <c r="C482" s="5" t="s">
        <v>1489</v>
      </c>
      <c r="D482" s="5" t="s">
        <v>1490</v>
      </c>
      <c r="E482" s="5" t="s">
        <v>1499</v>
      </c>
      <c r="F482" s="16" t="s">
        <v>1500</v>
      </c>
      <c r="G482" s="5" t="s">
        <v>1501</v>
      </c>
      <c r="H482" s="9" cm="1">
        <f t="array" ref="H482">INDEX(LatestMeasureDefSheet!$AH$2:$AH$6759,MATCH(E482,LatestMeasureDefSheet!$C$2:$C$6759,0),)</f>
        <v>0.12</v>
      </c>
      <c r="I482" s="10" t="str" cm="1">
        <f t="array" ref="I482">INDEX(LatestMeasureDefSheet!$G$2:$G$6759,MATCH(E482,LatestMeasureDefSheet!$C$2:$C$6759,0),)</f>
        <v>Square Feet</v>
      </c>
      <c r="J482" s="11" cm="1">
        <f t="array" ref="J482">INDEX(LatestMeasureDefSheet!$H$2:$H$6759,MATCH(E482,LatestMeasureDefSheet!$C$2:$C$6759,0),)</f>
        <v>3.8399999999999997E-2</v>
      </c>
      <c r="K482" s="11" cm="1">
        <f t="array" ref="K482">INDEX(LatestMeasureDefSheet!$I$2:$I$6759,MATCH(E482,LatestMeasureDefSheet!$C$2:$C$6759,0),)</f>
        <v>0</v>
      </c>
      <c r="L482" s="11" cm="1">
        <f t="array" ref="L482">INDEX(LatestMeasureDefSheet!$L$2:$L$6759,MATCH(E482,LatestMeasureDefSheet!$C$2:$C$6759,0),)</f>
        <v>6.4000000000000003E-3</v>
      </c>
      <c r="M482" s="11" cm="1">
        <f t="array" ref="M482">INDEX(LatestMeasureDefSheet!$AJ$2:$AJ$6759,MATCH(E482,LatestMeasureDefSheet!$C$2:$C$6759,0),)</f>
        <v>30</v>
      </c>
      <c r="N482" s="12" t="str" cm="1">
        <f t="array" ref="N482">IF(INDEX(LatestMeasureDefSheet!$Q$2:$Q$6759,MATCH(E482,LatestMeasureDefSheet!$C$2:$C$6759,0),)="",INDEX(LatestMeasureDefSheet!$G$2:$G$6759,MATCH(E482,LatestMeasureDefSheet!$C$2:$C$6759,0),),INDEX(LatestMeasureDefSheet!$Q$2:$Q$6759,MATCH(E482,LatestMeasureDefSheet!$C$2:$C$6759,0),))</f>
        <v>Square Feet</v>
      </c>
      <c r="O482" s="11" cm="1">
        <f t="array" ref="O482">INDEX(LatestMeasureDefSheet!$R$2:$R$6759,MATCH(E482,LatestMeasureDefSheet!$C$2:$C$6759,0),)</f>
        <v>0</v>
      </c>
      <c r="P482" s="11" cm="1">
        <f t="array" ref="P482">INDEX(LatestMeasureDefSheet!$S$2:$S$6759,MATCH(E482,LatestMeasureDefSheet!$C$2:$C$6759,0),)</f>
        <v>0</v>
      </c>
      <c r="Q482" s="11" cm="1">
        <f t="array" ref="Q482">INDEX(LatestMeasureDefSheet!$T$2:$T$6759,MATCH(E482,LatestMeasureDefSheet!$C$2:$C$6759,0),)</f>
        <v>0</v>
      </c>
      <c r="R482" s="11" cm="1">
        <f t="array" ref="R482">INDEX(LatestMeasureDefSheet!$U$2:$U$6759,MATCH(E482,LatestMeasureDefSheet!$C$2:$C$6759,0),)</f>
        <v>0</v>
      </c>
      <c r="S482" s="11" cm="1">
        <f t="array" ref="S482">INDEX(LatestMeasureDefSheet!$V$2:$V$6759,MATCH(E482,LatestMeasureDefSheet!$C$2:$C$6759,0),)</f>
        <v>0</v>
      </c>
      <c r="T482" s="11" t="str">
        <f t="shared" si="41"/>
        <v/>
      </c>
      <c r="U482" s="41"/>
      <c r="V482" s="41"/>
      <c r="W482" s="41"/>
      <c r="X482" s="38" t="str">
        <f t="shared" si="42"/>
        <v/>
      </c>
      <c r="Y482" s="38" t="str">
        <f t="shared" si="43"/>
        <v/>
      </c>
      <c r="Z482" s="38" t="str">
        <f t="shared" si="44"/>
        <v/>
      </c>
      <c r="AA482" s="13">
        <f t="shared" si="45"/>
        <v>0</v>
      </c>
      <c r="AB482" s="11"/>
    </row>
    <row r="483" spans="2:28" ht="15.75" x14ac:dyDescent="0.2">
      <c r="B483" s="7" t="s">
        <v>1488</v>
      </c>
      <c r="C483" s="5" t="s">
        <v>1489</v>
      </c>
      <c r="D483" s="5" t="s">
        <v>1490</v>
      </c>
      <c r="E483" s="5" t="s">
        <v>1502</v>
      </c>
      <c r="F483" s="16" t="s">
        <v>1503</v>
      </c>
      <c r="G483" s="5" t="s">
        <v>1504</v>
      </c>
      <c r="H483" s="9" cm="1">
        <f t="array" ref="H483">INDEX(LatestMeasureDefSheet!$AH$2:$AH$6759,MATCH(E483,LatestMeasureDefSheet!$C$2:$C$6759,0),)</f>
        <v>0.08</v>
      </c>
      <c r="I483" s="10" t="str" cm="1">
        <f t="array" ref="I483">INDEX(LatestMeasureDefSheet!$G$2:$G$6759,MATCH(E483,LatestMeasureDefSheet!$C$2:$C$6759,0),)</f>
        <v>Square Feet</v>
      </c>
      <c r="J483" s="11" cm="1">
        <f t="array" ref="J483">INDEX(LatestMeasureDefSheet!$H$2:$H$6759,MATCH(E483,LatestMeasureDefSheet!$C$2:$C$6759,0),)</f>
        <v>2.3199999999999998E-2</v>
      </c>
      <c r="K483" s="11" cm="1">
        <f t="array" ref="K483">INDEX(LatestMeasureDefSheet!$I$2:$I$6759,MATCH(E483,LatestMeasureDefSheet!$C$2:$C$6759,0),)</f>
        <v>0</v>
      </c>
      <c r="L483" s="11" cm="1">
        <f t="array" ref="L483">INDEX(LatestMeasureDefSheet!$L$2:$L$6759,MATCH(E483,LatestMeasureDefSheet!$C$2:$C$6759,0),)</f>
        <v>2.3999999999999998E-3</v>
      </c>
      <c r="M483" s="11" cm="1">
        <f t="array" ref="M483">INDEX(LatestMeasureDefSheet!$AJ$2:$AJ$6759,MATCH(E483,LatestMeasureDefSheet!$C$2:$C$6759,0),)</f>
        <v>30</v>
      </c>
      <c r="N483" s="12" t="str" cm="1">
        <f t="array" ref="N483">IF(INDEX(LatestMeasureDefSheet!$Q$2:$Q$6759,MATCH(E483,LatestMeasureDefSheet!$C$2:$C$6759,0),)="",INDEX(LatestMeasureDefSheet!$G$2:$G$6759,MATCH(E483,LatestMeasureDefSheet!$C$2:$C$6759,0),),INDEX(LatestMeasureDefSheet!$Q$2:$Q$6759,MATCH(E483,LatestMeasureDefSheet!$C$2:$C$6759,0),))</f>
        <v>Square Feet</v>
      </c>
      <c r="O483" s="11" cm="1">
        <f t="array" ref="O483">INDEX(LatestMeasureDefSheet!$R$2:$R$6759,MATCH(E483,LatestMeasureDefSheet!$C$2:$C$6759,0),)</f>
        <v>0</v>
      </c>
      <c r="P483" s="11" cm="1">
        <f t="array" ref="P483">INDEX(LatestMeasureDefSheet!$S$2:$S$6759,MATCH(E483,LatestMeasureDefSheet!$C$2:$C$6759,0),)</f>
        <v>0</v>
      </c>
      <c r="Q483" s="11" cm="1">
        <f t="array" ref="Q483">INDEX(LatestMeasureDefSheet!$T$2:$T$6759,MATCH(E483,LatestMeasureDefSheet!$C$2:$C$6759,0),)</f>
        <v>0</v>
      </c>
      <c r="R483" s="11" cm="1">
        <f t="array" ref="R483">INDEX(LatestMeasureDefSheet!$U$2:$U$6759,MATCH(E483,LatestMeasureDefSheet!$C$2:$C$6759,0),)</f>
        <v>0</v>
      </c>
      <c r="S483" s="11" cm="1">
        <f t="array" ref="S483">INDEX(LatestMeasureDefSheet!$V$2:$V$6759,MATCH(E483,LatestMeasureDefSheet!$C$2:$C$6759,0),)</f>
        <v>0</v>
      </c>
      <c r="T483" s="11" t="str">
        <f t="shared" si="41"/>
        <v/>
      </c>
      <c r="U483" s="41"/>
      <c r="V483" s="41"/>
      <c r="W483" s="41"/>
      <c r="X483" s="38" t="str">
        <f t="shared" si="42"/>
        <v/>
      </c>
      <c r="Y483" s="38" t="str">
        <f t="shared" si="43"/>
        <v/>
      </c>
      <c r="Z483" s="38" t="str">
        <f t="shared" si="44"/>
        <v/>
      </c>
      <c r="AA483" s="13">
        <f t="shared" si="45"/>
        <v>0</v>
      </c>
      <c r="AB483" s="11"/>
    </row>
    <row r="484" spans="2:28" ht="15.75" x14ac:dyDescent="0.2">
      <c r="B484" s="7" t="s">
        <v>1488</v>
      </c>
      <c r="C484" s="5" t="s">
        <v>1489</v>
      </c>
      <c r="D484" s="5" t="s">
        <v>1490</v>
      </c>
      <c r="E484" s="5" t="s">
        <v>1505</v>
      </c>
      <c r="F484" s="16" t="s">
        <v>1506</v>
      </c>
      <c r="G484" s="5" t="s">
        <v>1507</v>
      </c>
      <c r="H484" s="9" cm="1">
        <f t="array" ref="H484">INDEX(LatestMeasureDefSheet!$AH$2:$AH$6759,MATCH(E484,LatestMeasureDefSheet!$C$2:$C$6759,0),)</f>
        <v>0.02</v>
      </c>
      <c r="I484" s="10" t="str" cm="1">
        <f t="array" ref="I484">INDEX(LatestMeasureDefSheet!$G$2:$G$6759,MATCH(E484,LatestMeasureDefSheet!$C$2:$C$6759,0),)</f>
        <v>Square Feet</v>
      </c>
      <c r="J484" s="11" cm="1">
        <f t="array" ref="J484">INDEX(LatestMeasureDefSheet!$H$2:$H$6759,MATCH(E484,LatestMeasureDefSheet!$C$2:$C$6759,0),)</f>
        <v>4.3099999999999999E-2</v>
      </c>
      <c r="K484" s="11" cm="1">
        <f t="array" ref="K484">INDEX(LatestMeasureDefSheet!$I$2:$I$6759,MATCH(E484,LatestMeasureDefSheet!$C$2:$C$6759,0),)</f>
        <v>1E-4</v>
      </c>
      <c r="L484" s="11" cm="1">
        <f t="array" ref="L484">INDEX(LatestMeasureDefSheet!$L$2:$L$6759,MATCH(E484,LatestMeasureDefSheet!$C$2:$C$6759,0),)</f>
        <v>2E-3</v>
      </c>
      <c r="M484" s="11" cm="1">
        <f t="array" ref="M484">INDEX(LatestMeasureDefSheet!$AJ$2:$AJ$6759,MATCH(E484,LatestMeasureDefSheet!$C$2:$C$6759,0),)</f>
        <v>30</v>
      </c>
      <c r="N484" s="12" t="str" cm="1">
        <f t="array" ref="N484">IF(INDEX(LatestMeasureDefSheet!$Q$2:$Q$6759,MATCH(E484,LatestMeasureDefSheet!$C$2:$C$6759,0),)="",INDEX(LatestMeasureDefSheet!$G$2:$G$6759,MATCH(E484,LatestMeasureDefSheet!$C$2:$C$6759,0),),INDEX(LatestMeasureDefSheet!$Q$2:$Q$6759,MATCH(E484,LatestMeasureDefSheet!$C$2:$C$6759,0),))</f>
        <v>Square Feet</v>
      </c>
      <c r="O484" s="11" cm="1">
        <f t="array" ref="O484">INDEX(LatestMeasureDefSheet!$R$2:$R$6759,MATCH(E484,LatestMeasureDefSheet!$C$2:$C$6759,0),)</f>
        <v>0</v>
      </c>
      <c r="P484" s="11" cm="1">
        <f t="array" ref="P484">INDEX(LatestMeasureDefSheet!$S$2:$S$6759,MATCH(E484,LatestMeasureDefSheet!$C$2:$C$6759,0),)</f>
        <v>0</v>
      </c>
      <c r="Q484" s="11" cm="1">
        <f t="array" ref="Q484">INDEX(LatestMeasureDefSheet!$T$2:$T$6759,MATCH(E484,LatestMeasureDefSheet!$C$2:$C$6759,0),)</f>
        <v>0</v>
      </c>
      <c r="R484" s="11" cm="1">
        <f t="array" ref="R484">INDEX(LatestMeasureDefSheet!$U$2:$U$6759,MATCH(E484,LatestMeasureDefSheet!$C$2:$C$6759,0),)</f>
        <v>0</v>
      </c>
      <c r="S484" s="11" cm="1">
        <f t="array" ref="S484">INDEX(LatestMeasureDefSheet!$V$2:$V$6759,MATCH(E484,LatestMeasureDefSheet!$C$2:$C$6759,0),)</f>
        <v>0</v>
      </c>
      <c r="T484" s="11" t="str">
        <f t="shared" si="41"/>
        <v/>
      </c>
      <c r="U484" s="41"/>
      <c r="V484" s="41"/>
      <c r="W484" s="41"/>
      <c r="X484" s="38" t="str">
        <f t="shared" si="42"/>
        <v/>
      </c>
      <c r="Y484" s="38" t="str">
        <f t="shared" si="43"/>
        <v/>
      </c>
      <c r="Z484" s="38" t="str">
        <f t="shared" si="44"/>
        <v/>
      </c>
      <c r="AA484" s="13">
        <f t="shared" si="45"/>
        <v>0</v>
      </c>
      <c r="AB484" s="11"/>
    </row>
    <row r="485" spans="2:28" ht="15.75" x14ac:dyDescent="0.2">
      <c r="B485" s="7" t="s">
        <v>1488</v>
      </c>
      <c r="C485" s="5" t="s">
        <v>1489</v>
      </c>
      <c r="D485" s="5" t="s">
        <v>1490</v>
      </c>
      <c r="E485" s="5" t="s">
        <v>1508</v>
      </c>
      <c r="F485" s="16" t="s">
        <v>1509</v>
      </c>
      <c r="G485" s="5" t="s">
        <v>1510</v>
      </c>
      <c r="H485" s="9" cm="1">
        <f t="array" ref="H485">INDEX(LatestMeasureDefSheet!$AH$2:$AH$6759,MATCH(E485,LatestMeasureDefSheet!$C$2:$C$6759,0),)</f>
        <v>0.02</v>
      </c>
      <c r="I485" s="10" t="str" cm="1">
        <f t="array" ref="I485">INDEX(LatestMeasureDefSheet!$G$2:$G$6759,MATCH(E485,LatestMeasureDefSheet!$C$2:$C$6759,0),)</f>
        <v>Square Feet</v>
      </c>
      <c r="J485" s="11" cm="1">
        <f t="array" ref="J485">INDEX(LatestMeasureDefSheet!$H$2:$H$6759,MATCH(E485,LatestMeasureDefSheet!$C$2:$C$6759,0),)</f>
        <v>-5.8999999999999999E-3</v>
      </c>
      <c r="K485" s="11" cm="1">
        <f t="array" ref="K485">INDEX(LatestMeasureDefSheet!$I$2:$I$6759,MATCH(E485,LatestMeasureDefSheet!$C$2:$C$6759,0),)</f>
        <v>0</v>
      </c>
      <c r="L485" s="11" cm="1">
        <f t="array" ref="L485">INDEX(LatestMeasureDefSheet!$L$2:$L$6759,MATCH(E485,LatestMeasureDefSheet!$C$2:$C$6759,0),)</f>
        <v>8.0000000000000004E-4</v>
      </c>
      <c r="M485" s="11" cm="1">
        <f t="array" ref="M485">INDEX(LatestMeasureDefSheet!$AJ$2:$AJ$6759,MATCH(E485,LatestMeasureDefSheet!$C$2:$C$6759,0),)</f>
        <v>30</v>
      </c>
      <c r="N485" s="12" t="str" cm="1">
        <f t="array" ref="N485">IF(INDEX(LatestMeasureDefSheet!$Q$2:$Q$6759,MATCH(E485,LatestMeasureDefSheet!$C$2:$C$6759,0),)="",INDEX(LatestMeasureDefSheet!$G$2:$G$6759,MATCH(E485,LatestMeasureDefSheet!$C$2:$C$6759,0),),INDEX(LatestMeasureDefSheet!$Q$2:$Q$6759,MATCH(E485,LatestMeasureDefSheet!$C$2:$C$6759,0),))</f>
        <v>Square Feet</v>
      </c>
      <c r="O485" s="11" cm="1">
        <f t="array" ref="O485">INDEX(LatestMeasureDefSheet!$R$2:$R$6759,MATCH(E485,LatestMeasureDefSheet!$C$2:$C$6759,0),)</f>
        <v>0</v>
      </c>
      <c r="P485" s="11" cm="1">
        <f t="array" ref="P485">INDEX(LatestMeasureDefSheet!$S$2:$S$6759,MATCH(E485,LatestMeasureDefSheet!$C$2:$C$6759,0),)</f>
        <v>0</v>
      </c>
      <c r="Q485" s="11" cm="1">
        <f t="array" ref="Q485">INDEX(LatestMeasureDefSheet!$T$2:$T$6759,MATCH(E485,LatestMeasureDefSheet!$C$2:$C$6759,0),)</f>
        <v>0</v>
      </c>
      <c r="R485" s="11" cm="1">
        <f t="array" ref="R485">INDEX(LatestMeasureDefSheet!$U$2:$U$6759,MATCH(E485,LatestMeasureDefSheet!$C$2:$C$6759,0),)</f>
        <v>0</v>
      </c>
      <c r="S485" s="11" cm="1">
        <f t="array" ref="S485">INDEX(LatestMeasureDefSheet!$V$2:$V$6759,MATCH(E485,LatestMeasureDefSheet!$C$2:$C$6759,0),)</f>
        <v>0</v>
      </c>
      <c r="T485" s="11" t="str">
        <f t="shared" si="41"/>
        <v/>
      </c>
      <c r="U485" s="41"/>
      <c r="V485" s="41"/>
      <c r="W485" s="41"/>
      <c r="X485" s="38" t="str">
        <f t="shared" si="42"/>
        <v/>
      </c>
      <c r="Y485" s="38" t="str">
        <f t="shared" si="43"/>
        <v/>
      </c>
      <c r="Z485" s="38" t="str">
        <f t="shared" si="44"/>
        <v/>
      </c>
      <c r="AA485" s="13">
        <f t="shared" si="45"/>
        <v>0</v>
      </c>
      <c r="AB485" s="11"/>
    </row>
    <row r="486" spans="2:28" ht="15.75" x14ac:dyDescent="0.2">
      <c r="B486" s="7" t="s">
        <v>1488</v>
      </c>
      <c r="C486" s="5" t="s">
        <v>1489</v>
      </c>
      <c r="D486" s="5" t="s">
        <v>1490</v>
      </c>
      <c r="E486" s="5" t="s">
        <v>1511</v>
      </c>
      <c r="F486" s="16" t="s">
        <v>1512</v>
      </c>
      <c r="G486" s="5" t="s">
        <v>1513</v>
      </c>
      <c r="H486" s="9" cm="1">
        <f t="array" ref="H486">INDEX(LatestMeasureDefSheet!$AH$2:$AH$6759,MATCH(E486,LatestMeasureDefSheet!$C$2:$C$6759,0),)</f>
        <v>0.02</v>
      </c>
      <c r="I486" s="10" t="str" cm="1">
        <f t="array" ref="I486">INDEX(LatestMeasureDefSheet!$G$2:$G$6759,MATCH(E486,LatestMeasureDefSheet!$C$2:$C$6759,0),)</f>
        <v>Square Feet</v>
      </c>
      <c r="J486" s="11" cm="1">
        <f t="array" ref="J486">INDEX(LatestMeasureDefSheet!$H$2:$H$6759,MATCH(E486,LatestMeasureDefSheet!$C$2:$C$6759,0),)</f>
        <v>6.0000000000000001E-3</v>
      </c>
      <c r="K486" s="11" cm="1">
        <f t="array" ref="K486">INDEX(LatestMeasureDefSheet!$I$2:$I$6759,MATCH(E486,LatestMeasureDefSheet!$C$2:$C$6759,0),)</f>
        <v>0</v>
      </c>
      <c r="L486" s="11" cm="1">
        <f t="array" ref="L486">INDEX(LatestMeasureDefSheet!$L$2:$L$6759,MATCH(E486,LatestMeasureDefSheet!$C$2:$C$6759,0),)</f>
        <v>1E-3</v>
      </c>
      <c r="M486" s="11" cm="1">
        <f t="array" ref="M486">INDEX(LatestMeasureDefSheet!$AJ$2:$AJ$6759,MATCH(E486,LatestMeasureDefSheet!$C$2:$C$6759,0),)</f>
        <v>30</v>
      </c>
      <c r="N486" s="12" t="str" cm="1">
        <f t="array" ref="N486">IF(INDEX(LatestMeasureDefSheet!$Q$2:$Q$6759,MATCH(E486,LatestMeasureDefSheet!$C$2:$C$6759,0),)="",INDEX(LatestMeasureDefSheet!$G$2:$G$6759,MATCH(E486,LatestMeasureDefSheet!$C$2:$C$6759,0),),INDEX(LatestMeasureDefSheet!$Q$2:$Q$6759,MATCH(E486,LatestMeasureDefSheet!$C$2:$C$6759,0),))</f>
        <v>Square Feet</v>
      </c>
      <c r="O486" s="11" cm="1">
        <f t="array" ref="O486">INDEX(LatestMeasureDefSheet!$R$2:$R$6759,MATCH(E486,LatestMeasureDefSheet!$C$2:$C$6759,0),)</f>
        <v>0</v>
      </c>
      <c r="P486" s="11" cm="1">
        <f t="array" ref="P486">INDEX(LatestMeasureDefSheet!$S$2:$S$6759,MATCH(E486,LatestMeasureDefSheet!$C$2:$C$6759,0),)</f>
        <v>0</v>
      </c>
      <c r="Q486" s="11" cm="1">
        <f t="array" ref="Q486">INDEX(LatestMeasureDefSheet!$T$2:$T$6759,MATCH(E486,LatestMeasureDefSheet!$C$2:$C$6759,0),)</f>
        <v>0</v>
      </c>
      <c r="R486" s="11" cm="1">
        <f t="array" ref="R486">INDEX(LatestMeasureDefSheet!$U$2:$U$6759,MATCH(E486,LatestMeasureDefSheet!$C$2:$C$6759,0),)</f>
        <v>0</v>
      </c>
      <c r="S486" s="11" cm="1">
        <f t="array" ref="S486">INDEX(LatestMeasureDefSheet!$V$2:$V$6759,MATCH(E486,LatestMeasureDefSheet!$C$2:$C$6759,0),)</f>
        <v>0</v>
      </c>
      <c r="T486" s="11" t="str">
        <f t="shared" ref="T486:T549" si="46">IF(I486=N486,"","Performance Measure")</f>
        <v/>
      </c>
      <c r="U486" s="41"/>
      <c r="V486" s="41"/>
      <c r="W486" s="41"/>
      <c r="X486" s="38" t="str">
        <f t="shared" si="42"/>
        <v/>
      </c>
      <c r="Y486" s="38" t="str">
        <f t="shared" si="43"/>
        <v/>
      </c>
      <c r="Z486" s="38" t="str">
        <f t="shared" si="44"/>
        <v/>
      </c>
      <c r="AA486" s="13">
        <f t="shared" si="45"/>
        <v>0</v>
      </c>
      <c r="AB486" s="11"/>
    </row>
    <row r="487" spans="2:28" ht="15.75" x14ac:dyDescent="0.2">
      <c r="B487" s="7" t="s">
        <v>1488</v>
      </c>
      <c r="C487" s="5" t="s">
        <v>1489</v>
      </c>
      <c r="D487" s="5" t="s">
        <v>1490</v>
      </c>
      <c r="E487" s="5" t="s">
        <v>1514</v>
      </c>
      <c r="F487" s="16" t="s">
        <v>1515</v>
      </c>
      <c r="G487" s="5" t="s">
        <v>1516</v>
      </c>
      <c r="H487" s="9" cm="1">
        <f t="array" ref="H487">INDEX(LatestMeasureDefSheet!$AH$2:$AH$6759,MATCH(E487,LatestMeasureDefSheet!$C$2:$C$6759,0),)</f>
        <v>0.02</v>
      </c>
      <c r="I487" s="10" t="str" cm="1">
        <f t="array" ref="I487">INDEX(LatestMeasureDefSheet!$G$2:$G$6759,MATCH(E487,LatestMeasureDefSheet!$C$2:$C$6759,0),)</f>
        <v>Square Feet</v>
      </c>
      <c r="J487" s="11" cm="1">
        <f t="array" ref="J487">INDEX(LatestMeasureDefSheet!$H$2:$H$6759,MATCH(E487,LatestMeasureDefSheet!$C$2:$C$6759,0),)</f>
        <v>4.7999999999999996E-3</v>
      </c>
      <c r="K487" s="11" cm="1">
        <f t="array" ref="K487">INDEX(LatestMeasureDefSheet!$I$2:$I$6759,MATCH(E487,LatestMeasureDefSheet!$C$2:$C$6759,0),)</f>
        <v>0</v>
      </c>
      <c r="L487" s="11" cm="1">
        <f t="array" ref="L487">INDEX(LatestMeasureDefSheet!$L$2:$L$6759,MATCH(E487,LatestMeasureDefSheet!$C$2:$C$6759,0),)</f>
        <v>8.0000000000000004E-4</v>
      </c>
      <c r="M487" s="11" cm="1">
        <f t="array" ref="M487">INDEX(LatestMeasureDefSheet!$AJ$2:$AJ$6759,MATCH(E487,LatestMeasureDefSheet!$C$2:$C$6759,0),)</f>
        <v>30</v>
      </c>
      <c r="N487" s="12" t="str" cm="1">
        <f t="array" ref="N487">IF(INDEX(LatestMeasureDefSheet!$Q$2:$Q$6759,MATCH(E487,LatestMeasureDefSheet!$C$2:$C$6759,0),)="",INDEX(LatestMeasureDefSheet!$G$2:$G$6759,MATCH(E487,LatestMeasureDefSheet!$C$2:$C$6759,0),),INDEX(LatestMeasureDefSheet!$Q$2:$Q$6759,MATCH(E487,LatestMeasureDefSheet!$C$2:$C$6759,0),))</f>
        <v>Square Feet</v>
      </c>
      <c r="O487" s="11" cm="1">
        <f t="array" ref="O487">INDEX(LatestMeasureDefSheet!$R$2:$R$6759,MATCH(E487,LatestMeasureDefSheet!$C$2:$C$6759,0),)</f>
        <v>0</v>
      </c>
      <c r="P487" s="11" cm="1">
        <f t="array" ref="P487">INDEX(LatestMeasureDefSheet!$S$2:$S$6759,MATCH(E487,LatestMeasureDefSheet!$C$2:$C$6759,0),)</f>
        <v>0</v>
      </c>
      <c r="Q487" s="11" cm="1">
        <f t="array" ref="Q487">INDEX(LatestMeasureDefSheet!$T$2:$T$6759,MATCH(E487,LatestMeasureDefSheet!$C$2:$C$6759,0),)</f>
        <v>0</v>
      </c>
      <c r="R487" s="11" cm="1">
        <f t="array" ref="R487">INDEX(LatestMeasureDefSheet!$U$2:$U$6759,MATCH(E487,LatestMeasureDefSheet!$C$2:$C$6759,0),)</f>
        <v>0</v>
      </c>
      <c r="S487" s="11" cm="1">
        <f t="array" ref="S487">INDEX(LatestMeasureDefSheet!$V$2:$V$6759,MATCH(E487,LatestMeasureDefSheet!$C$2:$C$6759,0),)</f>
        <v>0</v>
      </c>
      <c r="T487" s="11" t="str">
        <f t="shared" si="46"/>
        <v/>
      </c>
      <c r="U487" s="41"/>
      <c r="V487" s="41"/>
      <c r="W487" s="41"/>
      <c r="X487" s="38" t="str">
        <f t="shared" si="42"/>
        <v/>
      </c>
      <c r="Y487" s="38" t="str">
        <f t="shared" si="43"/>
        <v/>
      </c>
      <c r="Z487" s="38" t="str">
        <f t="shared" si="44"/>
        <v/>
      </c>
      <c r="AA487" s="13">
        <f t="shared" si="45"/>
        <v>0</v>
      </c>
      <c r="AB487" s="11"/>
    </row>
    <row r="488" spans="2:28" ht="15.75" x14ac:dyDescent="0.2">
      <c r="B488" s="7" t="s">
        <v>1488</v>
      </c>
      <c r="C488" s="5" t="s">
        <v>1489</v>
      </c>
      <c r="D488" s="5" t="s">
        <v>1490</v>
      </c>
      <c r="E488" s="5" t="s">
        <v>1517</v>
      </c>
      <c r="F488" s="16" t="s">
        <v>1497</v>
      </c>
      <c r="G488" s="5" t="s">
        <v>1518</v>
      </c>
      <c r="H488" s="9" cm="1">
        <f t="array" ref="H488">INDEX(LatestMeasureDefSheet!$AH$2:$AH$6759,MATCH(E488,LatestMeasureDefSheet!$C$2:$C$6759,0),)</f>
        <v>0.16</v>
      </c>
      <c r="I488" s="10" t="str" cm="1">
        <f t="array" ref="I488">INDEX(LatestMeasureDefSheet!$G$2:$G$6759,MATCH(E488,LatestMeasureDefSheet!$C$2:$C$6759,0),)</f>
        <v>Square Feet</v>
      </c>
      <c r="J488" s="11" cm="1">
        <f t="array" ref="J488">INDEX(LatestMeasureDefSheet!$H$2:$H$6759,MATCH(E488,LatestMeasureDefSheet!$C$2:$C$6759,0),)</f>
        <v>0</v>
      </c>
      <c r="K488" s="11" cm="1">
        <f t="array" ref="K488">INDEX(LatestMeasureDefSheet!$I$2:$I$6759,MATCH(E488,LatestMeasureDefSheet!$C$2:$C$6759,0),)</f>
        <v>0</v>
      </c>
      <c r="L488" s="11" cm="1">
        <f t="array" ref="L488">INDEX(LatestMeasureDefSheet!$L$2:$L$6759,MATCH(E488,LatestMeasureDefSheet!$C$2:$C$6759,0),)</f>
        <v>4.7000000000000002E-3</v>
      </c>
      <c r="M488" s="11" cm="1">
        <f t="array" ref="M488">INDEX(LatestMeasureDefSheet!$AJ$2:$AJ$6759,MATCH(E488,LatestMeasureDefSheet!$C$2:$C$6759,0),)</f>
        <v>30</v>
      </c>
      <c r="N488" s="12" t="str" cm="1">
        <f t="array" ref="N488">IF(INDEX(LatestMeasureDefSheet!$Q$2:$Q$6759,MATCH(E488,LatestMeasureDefSheet!$C$2:$C$6759,0),)="",INDEX(LatestMeasureDefSheet!$G$2:$G$6759,MATCH(E488,LatestMeasureDefSheet!$C$2:$C$6759,0),),INDEX(LatestMeasureDefSheet!$Q$2:$Q$6759,MATCH(E488,LatestMeasureDefSheet!$C$2:$C$6759,0),))</f>
        <v>Square Feet</v>
      </c>
      <c r="O488" s="11" cm="1">
        <f t="array" ref="O488">INDEX(LatestMeasureDefSheet!$R$2:$R$6759,MATCH(E488,LatestMeasureDefSheet!$C$2:$C$6759,0),)</f>
        <v>0</v>
      </c>
      <c r="P488" s="11" cm="1">
        <f t="array" ref="P488">INDEX(LatestMeasureDefSheet!$S$2:$S$6759,MATCH(E488,LatestMeasureDefSheet!$C$2:$C$6759,0),)</f>
        <v>0</v>
      </c>
      <c r="Q488" s="11" cm="1">
        <f t="array" ref="Q488">INDEX(LatestMeasureDefSheet!$T$2:$T$6759,MATCH(E488,LatestMeasureDefSheet!$C$2:$C$6759,0),)</f>
        <v>0</v>
      </c>
      <c r="R488" s="11" cm="1">
        <f t="array" ref="R488">INDEX(LatestMeasureDefSheet!$U$2:$U$6759,MATCH(E488,LatestMeasureDefSheet!$C$2:$C$6759,0),)</f>
        <v>0</v>
      </c>
      <c r="S488" s="11" cm="1">
        <f t="array" ref="S488">INDEX(LatestMeasureDefSheet!$V$2:$V$6759,MATCH(E488,LatestMeasureDefSheet!$C$2:$C$6759,0),)</f>
        <v>0</v>
      </c>
      <c r="T488" s="11" t="str">
        <f t="shared" si="46"/>
        <v/>
      </c>
      <c r="U488" s="41"/>
      <c r="V488" s="41"/>
      <c r="W488" s="41"/>
      <c r="X488" s="38" t="str">
        <f t="shared" si="42"/>
        <v/>
      </c>
      <c r="Y488" s="38" t="str">
        <f t="shared" si="43"/>
        <v/>
      </c>
      <c r="Z488" s="38" t="str">
        <f t="shared" si="44"/>
        <v/>
      </c>
      <c r="AA488" s="13">
        <f t="shared" si="45"/>
        <v>0</v>
      </c>
      <c r="AB488" s="11"/>
    </row>
    <row r="489" spans="2:28" ht="15.75" x14ac:dyDescent="0.2">
      <c r="B489" s="7" t="s">
        <v>1488</v>
      </c>
      <c r="C489" s="5" t="s">
        <v>1489</v>
      </c>
      <c r="D489" s="5" t="s">
        <v>1490</v>
      </c>
      <c r="E489" s="5" t="s">
        <v>1519</v>
      </c>
      <c r="F489" s="16" t="s">
        <v>1500</v>
      </c>
      <c r="G489" s="5" t="s">
        <v>1520</v>
      </c>
      <c r="H489" s="9" cm="1">
        <f t="array" ref="H489">INDEX(LatestMeasureDefSheet!$AH$2:$AH$6759,MATCH(E489,LatestMeasureDefSheet!$C$2:$C$6759,0),)</f>
        <v>0.12</v>
      </c>
      <c r="I489" s="10" t="str" cm="1">
        <f t="array" ref="I489">INDEX(LatestMeasureDefSheet!$G$2:$G$6759,MATCH(E489,LatestMeasureDefSheet!$C$2:$C$6759,0),)</f>
        <v>Square Feet</v>
      </c>
      <c r="J489" s="11" cm="1">
        <f t="array" ref="J489">INDEX(LatestMeasureDefSheet!$H$2:$H$6759,MATCH(E489,LatestMeasureDefSheet!$C$2:$C$6759,0),)</f>
        <v>0</v>
      </c>
      <c r="K489" s="11" cm="1">
        <f t="array" ref="K489">INDEX(LatestMeasureDefSheet!$I$2:$I$6759,MATCH(E489,LatestMeasureDefSheet!$C$2:$C$6759,0),)</f>
        <v>0</v>
      </c>
      <c r="L489" s="11" cm="1">
        <f t="array" ref="L489">INDEX(LatestMeasureDefSheet!$L$2:$L$6759,MATCH(E489,LatestMeasureDefSheet!$C$2:$C$6759,0),)</f>
        <v>2.3999999999999998E-3</v>
      </c>
      <c r="M489" s="11" cm="1">
        <f t="array" ref="M489">INDEX(LatestMeasureDefSheet!$AJ$2:$AJ$6759,MATCH(E489,LatestMeasureDefSheet!$C$2:$C$6759,0),)</f>
        <v>30</v>
      </c>
      <c r="N489" s="12" t="str" cm="1">
        <f t="array" ref="N489">IF(INDEX(LatestMeasureDefSheet!$Q$2:$Q$6759,MATCH(E489,LatestMeasureDefSheet!$C$2:$C$6759,0),)="",INDEX(LatestMeasureDefSheet!$G$2:$G$6759,MATCH(E489,LatestMeasureDefSheet!$C$2:$C$6759,0),),INDEX(LatestMeasureDefSheet!$Q$2:$Q$6759,MATCH(E489,LatestMeasureDefSheet!$C$2:$C$6759,0),))</f>
        <v>Square Feet</v>
      </c>
      <c r="O489" s="11" cm="1">
        <f t="array" ref="O489">INDEX(LatestMeasureDefSheet!$R$2:$R$6759,MATCH(E489,LatestMeasureDefSheet!$C$2:$C$6759,0),)</f>
        <v>0</v>
      </c>
      <c r="P489" s="11" cm="1">
        <f t="array" ref="P489">INDEX(LatestMeasureDefSheet!$S$2:$S$6759,MATCH(E489,LatestMeasureDefSheet!$C$2:$C$6759,0),)</f>
        <v>0</v>
      </c>
      <c r="Q489" s="11" cm="1">
        <f t="array" ref="Q489">INDEX(LatestMeasureDefSheet!$T$2:$T$6759,MATCH(E489,LatestMeasureDefSheet!$C$2:$C$6759,0),)</f>
        <v>0</v>
      </c>
      <c r="R489" s="11" cm="1">
        <f t="array" ref="R489">INDEX(LatestMeasureDefSheet!$U$2:$U$6759,MATCH(E489,LatestMeasureDefSheet!$C$2:$C$6759,0),)</f>
        <v>0</v>
      </c>
      <c r="S489" s="11" cm="1">
        <f t="array" ref="S489">INDEX(LatestMeasureDefSheet!$V$2:$V$6759,MATCH(E489,LatestMeasureDefSheet!$C$2:$C$6759,0),)</f>
        <v>0</v>
      </c>
      <c r="T489" s="11" t="str">
        <f t="shared" si="46"/>
        <v/>
      </c>
      <c r="U489" s="41"/>
      <c r="V489" s="41"/>
      <c r="W489" s="41"/>
      <c r="X489" s="38" t="str">
        <f t="shared" si="42"/>
        <v/>
      </c>
      <c r="Y489" s="38" t="str">
        <f t="shared" si="43"/>
        <v/>
      </c>
      <c r="Z489" s="38" t="str">
        <f t="shared" si="44"/>
        <v/>
      </c>
      <c r="AA489" s="13">
        <f t="shared" si="45"/>
        <v>0</v>
      </c>
      <c r="AB489" s="11"/>
    </row>
    <row r="490" spans="2:28" ht="15.75" x14ac:dyDescent="0.2">
      <c r="B490" s="7" t="s">
        <v>1488</v>
      </c>
      <c r="C490" s="5" t="s">
        <v>1489</v>
      </c>
      <c r="D490" s="5" t="s">
        <v>1490</v>
      </c>
      <c r="E490" s="5" t="s">
        <v>1521</v>
      </c>
      <c r="F490" s="16" t="s">
        <v>1503</v>
      </c>
      <c r="G490" s="5" t="s">
        <v>1522</v>
      </c>
      <c r="H490" s="9" cm="1">
        <f t="array" ref="H490">INDEX(LatestMeasureDefSheet!$AH$2:$AH$6759,MATCH(E490,LatestMeasureDefSheet!$C$2:$C$6759,0),)</f>
        <v>0.08</v>
      </c>
      <c r="I490" s="10" t="str" cm="1">
        <f t="array" ref="I490">INDEX(LatestMeasureDefSheet!$G$2:$G$6759,MATCH(E490,LatestMeasureDefSheet!$C$2:$C$6759,0),)</f>
        <v>Square Feet</v>
      </c>
      <c r="J490" s="11" cm="1">
        <f t="array" ref="J490">INDEX(LatestMeasureDefSheet!$H$2:$H$6759,MATCH(E490,LatestMeasureDefSheet!$C$2:$C$6759,0),)</f>
        <v>0</v>
      </c>
      <c r="K490" s="11" cm="1">
        <f t="array" ref="K490">INDEX(LatestMeasureDefSheet!$I$2:$I$6759,MATCH(E490,LatestMeasureDefSheet!$C$2:$C$6759,0),)</f>
        <v>0</v>
      </c>
      <c r="L490" s="11" cm="1">
        <f t="array" ref="L490">INDEX(LatestMeasureDefSheet!$L$2:$L$6759,MATCH(E490,LatestMeasureDefSheet!$C$2:$C$6759,0),)</f>
        <v>1.9E-3</v>
      </c>
      <c r="M490" s="11" cm="1">
        <f t="array" ref="M490">INDEX(LatestMeasureDefSheet!$AJ$2:$AJ$6759,MATCH(E490,LatestMeasureDefSheet!$C$2:$C$6759,0),)</f>
        <v>30</v>
      </c>
      <c r="N490" s="12" t="str" cm="1">
        <f t="array" ref="N490">IF(INDEX(LatestMeasureDefSheet!$Q$2:$Q$6759,MATCH(E490,LatestMeasureDefSheet!$C$2:$C$6759,0),)="",INDEX(LatestMeasureDefSheet!$G$2:$G$6759,MATCH(E490,LatestMeasureDefSheet!$C$2:$C$6759,0),),INDEX(LatestMeasureDefSheet!$Q$2:$Q$6759,MATCH(E490,LatestMeasureDefSheet!$C$2:$C$6759,0),))</f>
        <v>Square Feet</v>
      </c>
      <c r="O490" s="11" cm="1">
        <f t="array" ref="O490">INDEX(LatestMeasureDefSheet!$R$2:$R$6759,MATCH(E490,LatestMeasureDefSheet!$C$2:$C$6759,0),)</f>
        <v>0</v>
      </c>
      <c r="P490" s="11" cm="1">
        <f t="array" ref="P490">INDEX(LatestMeasureDefSheet!$S$2:$S$6759,MATCH(E490,LatestMeasureDefSheet!$C$2:$C$6759,0),)</f>
        <v>0</v>
      </c>
      <c r="Q490" s="11" cm="1">
        <f t="array" ref="Q490">INDEX(LatestMeasureDefSheet!$T$2:$T$6759,MATCH(E490,LatestMeasureDefSheet!$C$2:$C$6759,0),)</f>
        <v>0</v>
      </c>
      <c r="R490" s="11" cm="1">
        <f t="array" ref="R490">INDEX(LatestMeasureDefSheet!$U$2:$U$6759,MATCH(E490,LatestMeasureDefSheet!$C$2:$C$6759,0),)</f>
        <v>0</v>
      </c>
      <c r="S490" s="11" cm="1">
        <f t="array" ref="S490">INDEX(LatestMeasureDefSheet!$V$2:$V$6759,MATCH(E490,LatestMeasureDefSheet!$C$2:$C$6759,0),)</f>
        <v>0</v>
      </c>
      <c r="T490" s="11" t="str">
        <f t="shared" si="46"/>
        <v/>
      </c>
      <c r="U490" s="41"/>
      <c r="V490" s="41"/>
      <c r="W490" s="41"/>
      <c r="X490" s="38" t="str">
        <f t="shared" si="42"/>
        <v/>
      </c>
      <c r="Y490" s="38" t="str">
        <f t="shared" si="43"/>
        <v/>
      </c>
      <c r="Z490" s="38" t="str">
        <f t="shared" si="44"/>
        <v/>
      </c>
      <c r="AA490" s="13">
        <f t="shared" si="45"/>
        <v>0</v>
      </c>
      <c r="AB490" s="11"/>
    </row>
    <row r="491" spans="2:28" ht="15.75" x14ac:dyDescent="0.2">
      <c r="B491" s="7" t="s">
        <v>1488</v>
      </c>
      <c r="C491" s="5" t="s">
        <v>1489</v>
      </c>
      <c r="D491" s="5" t="s">
        <v>1490</v>
      </c>
      <c r="E491" s="5" t="s">
        <v>1523</v>
      </c>
      <c r="F491" s="16" t="s">
        <v>1506</v>
      </c>
      <c r="G491" s="5" t="s">
        <v>1524</v>
      </c>
      <c r="H491" s="9" cm="1">
        <f t="array" ref="H491">INDEX(LatestMeasureDefSheet!$AH$2:$AH$6759,MATCH(E491,LatestMeasureDefSheet!$C$2:$C$6759,0),)</f>
        <v>0.02</v>
      </c>
      <c r="I491" s="10" t="str" cm="1">
        <f t="array" ref="I491">INDEX(LatestMeasureDefSheet!$G$2:$G$6759,MATCH(E491,LatestMeasureDefSheet!$C$2:$C$6759,0),)</f>
        <v>Square Feet</v>
      </c>
      <c r="J491" s="11" cm="1">
        <f t="array" ref="J491">INDEX(LatestMeasureDefSheet!$H$2:$H$6759,MATCH(E491,LatestMeasureDefSheet!$C$2:$C$6759,0),)</f>
        <v>0</v>
      </c>
      <c r="K491" s="11" cm="1">
        <f t="array" ref="K491">INDEX(LatestMeasureDefSheet!$I$2:$I$6759,MATCH(E491,LatestMeasureDefSheet!$C$2:$C$6759,0),)</f>
        <v>0</v>
      </c>
      <c r="L491" s="11" cm="1">
        <f t="array" ref="L491">INDEX(LatestMeasureDefSheet!$L$2:$L$6759,MATCH(E491,LatestMeasureDefSheet!$C$2:$C$6759,0),)</f>
        <v>1.1000000000000001E-3</v>
      </c>
      <c r="M491" s="11" cm="1">
        <f t="array" ref="M491">INDEX(LatestMeasureDefSheet!$AJ$2:$AJ$6759,MATCH(E491,LatestMeasureDefSheet!$C$2:$C$6759,0),)</f>
        <v>30</v>
      </c>
      <c r="N491" s="12" t="str" cm="1">
        <f t="array" ref="N491">IF(INDEX(LatestMeasureDefSheet!$Q$2:$Q$6759,MATCH(E491,LatestMeasureDefSheet!$C$2:$C$6759,0),)="",INDEX(LatestMeasureDefSheet!$G$2:$G$6759,MATCH(E491,LatestMeasureDefSheet!$C$2:$C$6759,0),),INDEX(LatestMeasureDefSheet!$Q$2:$Q$6759,MATCH(E491,LatestMeasureDefSheet!$C$2:$C$6759,0),))</f>
        <v>Square Feet</v>
      </c>
      <c r="O491" s="11" cm="1">
        <f t="array" ref="O491">INDEX(LatestMeasureDefSheet!$R$2:$R$6759,MATCH(E491,LatestMeasureDefSheet!$C$2:$C$6759,0),)</f>
        <v>0</v>
      </c>
      <c r="P491" s="11" cm="1">
        <f t="array" ref="P491">INDEX(LatestMeasureDefSheet!$S$2:$S$6759,MATCH(E491,LatestMeasureDefSheet!$C$2:$C$6759,0),)</f>
        <v>0</v>
      </c>
      <c r="Q491" s="11" cm="1">
        <f t="array" ref="Q491">INDEX(LatestMeasureDefSheet!$T$2:$T$6759,MATCH(E491,LatestMeasureDefSheet!$C$2:$C$6759,0),)</f>
        <v>0</v>
      </c>
      <c r="R491" s="11" cm="1">
        <f t="array" ref="R491">INDEX(LatestMeasureDefSheet!$U$2:$U$6759,MATCH(E491,LatestMeasureDefSheet!$C$2:$C$6759,0),)</f>
        <v>0</v>
      </c>
      <c r="S491" s="11" cm="1">
        <f t="array" ref="S491">INDEX(LatestMeasureDefSheet!$V$2:$V$6759,MATCH(E491,LatestMeasureDefSheet!$C$2:$C$6759,0),)</f>
        <v>0</v>
      </c>
      <c r="T491" s="11" t="str">
        <f t="shared" si="46"/>
        <v/>
      </c>
      <c r="U491" s="41"/>
      <c r="V491" s="41"/>
      <c r="W491" s="41"/>
      <c r="X491" s="38" t="str">
        <f t="shared" si="42"/>
        <v/>
      </c>
      <c r="Y491" s="38" t="str">
        <f t="shared" si="43"/>
        <v/>
      </c>
      <c r="Z491" s="38" t="str">
        <f t="shared" si="44"/>
        <v/>
      </c>
      <c r="AA491" s="13">
        <f t="shared" si="45"/>
        <v>0</v>
      </c>
      <c r="AB491" s="11"/>
    </row>
    <row r="492" spans="2:28" ht="15.75" x14ac:dyDescent="0.2">
      <c r="B492" s="7" t="s">
        <v>1488</v>
      </c>
      <c r="C492" s="5" t="s">
        <v>1489</v>
      </c>
      <c r="D492" s="5" t="s">
        <v>1490</v>
      </c>
      <c r="E492" s="5" t="s">
        <v>1525</v>
      </c>
      <c r="F492" s="16" t="s">
        <v>1509</v>
      </c>
      <c r="G492" s="5" t="s">
        <v>1526</v>
      </c>
      <c r="H492" s="9" cm="1">
        <f t="array" ref="H492">INDEX(LatestMeasureDefSheet!$AH$2:$AH$6759,MATCH(E492,LatestMeasureDefSheet!$C$2:$C$6759,0),)</f>
        <v>0.02</v>
      </c>
      <c r="I492" s="10" t="str" cm="1">
        <f t="array" ref="I492">INDEX(LatestMeasureDefSheet!$G$2:$G$6759,MATCH(E492,LatestMeasureDefSheet!$C$2:$C$6759,0),)</f>
        <v>Square Feet</v>
      </c>
      <c r="J492" s="11" cm="1">
        <f t="array" ref="J492">INDEX(LatestMeasureDefSheet!$H$2:$H$6759,MATCH(E492,LatestMeasureDefSheet!$C$2:$C$6759,0),)</f>
        <v>0</v>
      </c>
      <c r="K492" s="11" cm="1">
        <f t="array" ref="K492">INDEX(LatestMeasureDefSheet!$I$2:$I$6759,MATCH(E492,LatestMeasureDefSheet!$C$2:$C$6759,0),)</f>
        <v>0</v>
      </c>
      <c r="L492" s="11" cm="1">
        <f t="array" ref="L492">INDEX(LatestMeasureDefSheet!$L$2:$L$6759,MATCH(E492,LatestMeasureDefSheet!$C$2:$C$6759,0),)</f>
        <v>6.9999999999999999E-4</v>
      </c>
      <c r="M492" s="11" cm="1">
        <f t="array" ref="M492">INDEX(LatestMeasureDefSheet!$AJ$2:$AJ$6759,MATCH(E492,LatestMeasureDefSheet!$C$2:$C$6759,0),)</f>
        <v>30</v>
      </c>
      <c r="N492" s="12" t="str" cm="1">
        <f t="array" ref="N492">IF(INDEX(LatestMeasureDefSheet!$Q$2:$Q$6759,MATCH(E492,LatestMeasureDefSheet!$C$2:$C$6759,0),)="",INDEX(LatestMeasureDefSheet!$G$2:$G$6759,MATCH(E492,LatestMeasureDefSheet!$C$2:$C$6759,0),),INDEX(LatestMeasureDefSheet!$Q$2:$Q$6759,MATCH(E492,LatestMeasureDefSheet!$C$2:$C$6759,0),))</f>
        <v>Square Feet</v>
      </c>
      <c r="O492" s="11" cm="1">
        <f t="array" ref="O492">INDEX(LatestMeasureDefSheet!$R$2:$R$6759,MATCH(E492,LatestMeasureDefSheet!$C$2:$C$6759,0),)</f>
        <v>0</v>
      </c>
      <c r="P492" s="11" cm="1">
        <f t="array" ref="P492">INDEX(LatestMeasureDefSheet!$S$2:$S$6759,MATCH(E492,LatestMeasureDefSheet!$C$2:$C$6759,0),)</f>
        <v>0</v>
      </c>
      <c r="Q492" s="11" cm="1">
        <f t="array" ref="Q492">INDEX(LatestMeasureDefSheet!$T$2:$T$6759,MATCH(E492,LatestMeasureDefSheet!$C$2:$C$6759,0),)</f>
        <v>0</v>
      </c>
      <c r="R492" s="11" cm="1">
        <f t="array" ref="R492">INDEX(LatestMeasureDefSheet!$U$2:$U$6759,MATCH(E492,LatestMeasureDefSheet!$C$2:$C$6759,0),)</f>
        <v>0</v>
      </c>
      <c r="S492" s="11" cm="1">
        <f t="array" ref="S492">INDEX(LatestMeasureDefSheet!$V$2:$V$6759,MATCH(E492,LatestMeasureDefSheet!$C$2:$C$6759,0),)</f>
        <v>0</v>
      </c>
      <c r="T492" s="11" t="str">
        <f t="shared" si="46"/>
        <v/>
      </c>
      <c r="U492" s="41"/>
      <c r="V492" s="41"/>
      <c r="W492" s="41"/>
      <c r="X492" s="38" t="str">
        <f t="shared" si="42"/>
        <v/>
      </c>
      <c r="Y492" s="38" t="str">
        <f t="shared" si="43"/>
        <v/>
      </c>
      <c r="Z492" s="38" t="str">
        <f t="shared" si="44"/>
        <v/>
      </c>
      <c r="AA492" s="13">
        <f t="shared" si="45"/>
        <v>0</v>
      </c>
      <c r="AB492" s="11"/>
    </row>
    <row r="493" spans="2:28" ht="15.75" x14ac:dyDescent="0.2">
      <c r="B493" s="7" t="s">
        <v>1488</v>
      </c>
      <c r="C493" s="5" t="s">
        <v>1489</v>
      </c>
      <c r="D493" s="5" t="s">
        <v>1490</v>
      </c>
      <c r="E493" s="5" t="s">
        <v>1527</v>
      </c>
      <c r="F493" s="16" t="s">
        <v>1512</v>
      </c>
      <c r="G493" s="5" t="s">
        <v>1528</v>
      </c>
      <c r="H493" s="9" cm="1">
        <f t="array" ref="H493">INDEX(LatestMeasureDefSheet!$AH$2:$AH$6759,MATCH(E493,LatestMeasureDefSheet!$C$2:$C$6759,0),)</f>
        <v>0.02</v>
      </c>
      <c r="I493" s="10" t="str" cm="1">
        <f t="array" ref="I493">INDEX(LatestMeasureDefSheet!$G$2:$G$6759,MATCH(E493,LatestMeasureDefSheet!$C$2:$C$6759,0),)</f>
        <v>Square Feet</v>
      </c>
      <c r="J493" s="11" cm="1">
        <f t="array" ref="J493">INDEX(LatestMeasureDefSheet!$H$2:$H$6759,MATCH(E493,LatestMeasureDefSheet!$C$2:$C$6759,0),)</f>
        <v>0</v>
      </c>
      <c r="K493" s="11" cm="1">
        <f t="array" ref="K493">INDEX(LatestMeasureDefSheet!$I$2:$I$6759,MATCH(E493,LatestMeasureDefSheet!$C$2:$C$6759,0),)</f>
        <v>0</v>
      </c>
      <c r="L493" s="11" cm="1">
        <f t="array" ref="L493">INDEX(LatestMeasureDefSheet!$L$2:$L$6759,MATCH(E493,LatestMeasureDefSheet!$C$2:$C$6759,0),)</f>
        <v>5.9999999999999995E-4</v>
      </c>
      <c r="M493" s="11" cm="1">
        <f t="array" ref="M493">INDEX(LatestMeasureDefSheet!$AJ$2:$AJ$6759,MATCH(E493,LatestMeasureDefSheet!$C$2:$C$6759,0),)</f>
        <v>30</v>
      </c>
      <c r="N493" s="12" t="str" cm="1">
        <f t="array" ref="N493">IF(INDEX(LatestMeasureDefSheet!$Q$2:$Q$6759,MATCH(E493,LatestMeasureDefSheet!$C$2:$C$6759,0),)="",INDEX(LatestMeasureDefSheet!$G$2:$G$6759,MATCH(E493,LatestMeasureDefSheet!$C$2:$C$6759,0),),INDEX(LatestMeasureDefSheet!$Q$2:$Q$6759,MATCH(E493,LatestMeasureDefSheet!$C$2:$C$6759,0),))</f>
        <v>Square Feet</v>
      </c>
      <c r="O493" s="11" cm="1">
        <f t="array" ref="O493">INDEX(LatestMeasureDefSheet!$R$2:$R$6759,MATCH(E493,LatestMeasureDefSheet!$C$2:$C$6759,0),)</f>
        <v>0</v>
      </c>
      <c r="P493" s="11" cm="1">
        <f t="array" ref="P493">INDEX(LatestMeasureDefSheet!$S$2:$S$6759,MATCH(E493,LatestMeasureDefSheet!$C$2:$C$6759,0),)</f>
        <v>0</v>
      </c>
      <c r="Q493" s="11" cm="1">
        <f t="array" ref="Q493">INDEX(LatestMeasureDefSheet!$T$2:$T$6759,MATCH(E493,LatestMeasureDefSheet!$C$2:$C$6759,0),)</f>
        <v>0</v>
      </c>
      <c r="R493" s="11" cm="1">
        <f t="array" ref="R493">INDEX(LatestMeasureDefSheet!$U$2:$U$6759,MATCH(E493,LatestMeasureDefSheet!$C$2:$C$6759,0),)</f>
        <v>0</v>
      </c>
      <c r="S493" s="11" cm="1">
        <f t="array" ref="S493">INDEX(LatestMeasureDefSheet!$V$2:$V$6759,MATCH(E493,LatestMeasureDefSheet!$C$2:$C$6759,0),)</f>
        <v>0</v>
      </c>
      <c r="T493" s="11" t="str">
        <f t="shared" si="46"/>
        <v/>
      </c>
      <c r="U493" s="41"/>
      <c r="V493" s="41"/>
      <c r="W493" s="41"/>
      <c r="X493" s="38" t="str">
        <f t="shared" si="42"/>
        <v/>
      </c>
      <c r="Y493" s="38" t="str">
        <f t="shared" si="43"/>
        <v/>
      </c>
      <c r="Z493" s="38" t="str">
        <f t="shared" si="44"/>
        <v/>
      </c>
      <c r="AA493" s="13">
        <f t="shared" si="45"/>
        <v>0</v>
      </c>
      <c r="AB493" s="11"/>
    </row>
    <row r="494" spans="2:28" ht="15.75" x14ac:dyDescent="0.2">
      <c r="B494" s="7" t="s">
        <v>1488</v>
      </c>
      <c r="C494" s="5" t="s">
        <v>1489</v>
      </c>
      <c r="D494" s="5" t="s">
        <v>1490</v>
      </c>
      <c r="E494" s="5" t="s">
        <v>1529</v>
      </c>
      <c r="F494" s="16" t="s">
        <v>1515</v>
      </c>
      <c r="G494" s="5" t="s">
        <v>1530</v>
      </c>
      <c r="H494" s="9" cm="1">
        <f t="array" ref="H494">INDEX(LatestMeasureDefSheet!$AH$2:$AH$6759,MATCH(E494,LatestMeasureDefSheet!$C$2:$C$6759,0),)</f>
        <v>0.02</v>
      </c>
      <c r="I494" s="10" t="str" cm="1">
        <f t="array" ref="I494">INDEX(LatestMeasureDefSheet!$G$2:$G$6759,MATCH(E494,LatestMeasureDefSheet!$C$2:$C$6759,0),)</f>
        <v>Square Feet</v>
      </c>
      <c r="J494" s="11" cm="1">
        <f t="array" ref="J494">INDEX(LatestMeasureDefSheet!$H$2:$H$6759,MATCH(E494,LatestMeasureDefSheet!$C$2:$C$6759,0),)</f>
        <v>0</v>
      </c>
      <c r="K494" s="11" cm="1">
        <f t="array" ref="K494">INDEX(LatestMeasureDefSheet!$I$2:$I$6759,MATCH(E494,LatestMeasureDefSheet!$C$2:$C$6759,0),)</f>
        <v>0</v>
      </c>
      <c r="L494" s="11" cm="1">
        <f t="array" ref="L494">INDEX(LatestMeasureDefSheet!$L$2:$L$6759,MATCH(E494,LatestMeasureDefSheet!$C$2:$C$6759,0),)</f>
        <v>5.0000000000000001E-4</v>
      </c>
      <c r="M494" s="11" cm="1">
        <f t="array" ref="M494">INDEX(LatestMeasureDefSheet!$AJ$2:$AJ$6759,MATCH(E494,LatestMeasureDefSheet!$C$2:$C$6759,0),)</f>
        <v>30</v>
      </c>
      <c r="N494" s="12" t="str" cm="1">
        <f t="array" ref="N494">IF(INDEX(LatestMeasureDefSheet!$Q$2:$Q$6759,MATCH(E494,LatestMeasureDefSheet!$C$2:$C$6759,0),)="",INDEX(LatestMeasureDefSheet!$G$2:$G$6759,MATCH(E494,LatestMeasureDefSheet!$C$2:$C$6759,0),),INDEX(LatestMeasureDefSheet!$Q$2:$Q$6759,MATCH(E494,LatestMeasureDefSheet!$C$2:$C$6759,0),))</f>
        <v>Square Feet</v>
      </c>
      <c r="O494" s="11" cm="1">
        <f t="array" ref="O494">INDEX(LatestMeasureDefSheet!$R$2:$R$6759,MATCH(E494,LatestMeasureDefSheet!$C$2:$C$6759,0),)</f>
        <v>0</v>
      </c>
      <c r="P494" s="11" cm="1">
        <f t="array" ref="P494">INDEX(LatestMeasureDefSheet!$S$2:$S$6759,MATCH(E494,LatestMeasureDefSheet!$C$2:$C$6759,0),)</f>
        <v>0</v>
      </c>
      <c r="Q494" s="11" cm="1">
        <f t="array" ref="Q494">INDEX(LatestMeasureDefSheet!$T$2:$T$6759,MATCH(E494,LatestMeasureDefSheet!$C$2:$C$6759,0),)</f>
        <v>0</v>
      </c>
      <c r="R494" s="11" cm="1">
        <f t="array" ref="R494">INDEX(LatestMeasureDefSheet!$U$2:$U$6759,MATCH(E494,LatestMeasureDefSheet!$C$2:$C$6759,0),)</f>
        <v>0</v>
      </c>
      <c r="S494" s="11" cm="1">
        <f t="array" ref="S494">INDEX(LatestMeasureDefSheet!$V$2:$V$6759,MATCH(E494,LatestMeasureDefSheet!$C$2:$C$6759,0),)</f>
        <v>0</v>
      </c>
      <c r="T494" s="11" t="str">
        <f t="shared" si="46"/>
        <v/>
      </c>
      <c r="U494" s="41"/>
      <c r="V494" s="41"/>
      <c r="W494" s="41"/>
      <c r="X494" s="38" t="str">
        <f t="shared" si="42"/>
        <v/>
      </c>
      <c r="Y494" s="38" t="str">
        <f t="shared" si="43"/>
        <v/>
      </c>
      <c r="Z494" s="38" t="str">
        <f t="shared" si="44"/>
        <v/>
      </c>
      <c r="AA494" s="13">
        <f t="shared" si="45"/>
        <v>0</v>
      </c>
      <c r="AB494" s="11"/>
    </row>
    <row r="495" spans="2:28" ht="15.75" x14ac:dyDescent="0.2">
      <c r="B495" s="7" t="s">
        <v>1488</v>
      </c>
      <c r="C495" s="5" t="s">
        <v>1489</v>
      </c>
      <c r="D495" s="5" t="s">
        <v>1490</v>
      </c>
      <c r="E495" s="5" t="s">
        <v>1531</v>
      </c>
      <c r="F495" s="16" t="s">
        <v>1532</v>
      </c>
      <c r="G495" s="5" t="s">
        <v>1533</v>
      </c>
      <c r="H495" s="9" cm="1">
        <f t="array" ref="H495">INDEX(LatestMeasureDefSheet!$AH$2:$AH$6759,MATCH(E495,LatestMeasureDefSheet!$C$2:$C$6759,0),)</f>
        <v>0.3</v>
      </c>
      <c r="I495" s="10" t="str" cm="1">
        <f t="array" ref="I495">INDEX(LatestMeasureDefSheet!$G$2:$G$6759,MATCH(E495,LatestMeasureDefSheet!$C$2:$C$6759,0),)</f>
        <v>Square Feet</v>
      </c>
      <c r="J495" s="11" cm="1">
        <f t="array" ref="J495">INDEX(LatestMeasureDefSheet!$H$2:$H$6759,MATCH(E495,LatestMeasureDefSheet!$C$2:$C$6759,0),)</f>
        <v>-0.12670000000000001</v>
      </c>
      <c r="K495" s="11" cm="1">
        <f t="array" ref="K495">INDEX(LatestMeasureDefSheet!$I$2:$I$6759,MATCH(E495,LatestMeasureDefSheet!$C$2:$C$6759,0),)</f>
        <v>1E-4</v>
      </c>
      <c r="L495" s="11" cm="1">
        <f t="array" ref="L495">INDEX(LatestMeasureDefSheet!$L$2:$L$6759,MATCH(E495,LatestMeasureDefSheet!$C$2:$C$6759,0),)</f>
        <v>8.0999999999999996E-3</v>
      </c>
      <c r="M495" s="11" cm="1">
        <f t="array" ref="M495">INDEX(LatestMeasureDefSheet!$AJ$2:$AJ$6759,MATCH(E495,LatestMeasureDefSheet!$C$2:$C$6759,0),)</f>
        <v>30</v>
      </c>
      <c r="N495" s="12" t="str" cm="1">
        <f t="array" ref="N495">IF(INDEX(LatestMeasureDefSheet!$Q$2:$Q$6759,MATCH(E495,LatestMeasureDefSheet!$C$2:$C$6759,0),)="",INDEX(LatestMeasureDefSheet!$G$2:$G$6759,MATCH(E495,LatestMeasureDefSheet!$C$2:$C$6759,0),),INDEX(LatestMeasureDefSheet!$Q$2:$Q$6759,MATCH(E495,LatestMeasureDefSheet!$C$2:$C$6759,0),))</f>
        <v>Square Feet</v>
      </c>
      <c r="O495" s="11" cm="1">
        <f t="array" ref="O495">INDEX(LatestMeasureDefSheet!$R$2:$R$6759,MATCH(E495,LatestMeasureDefSheet!$C$2:$C$6759,0),)</f>
        <v>0</v>
      </c>
      <c r="P495" s="11" cm="1">
        <f t="array" ref="P495">INDEX(LatestMeasureDefSheet!$S$2:$S$6759,MATCH(E495,LatestMeasureDefSheet!$C$2:$C$6759,0),)</f>
        <v>0</v>
      </c>
      <c r="Q495" s="11" cm="1">
        <f t="array" ref="Q495">INDEX(LatestMeasureDefSheet!$T$2:$T$6759,MATCH(E495,LatestMeasureDefSheet!$C$2:$C$6759,0),)</f>
        <v>0</v>
      </c>
      <c r="R495" s="11" cm="1">
        <f t="array" ref="R495">INDEX(LatestMeasureDefSheet!$U$2:$U$6759,MATCH(E495,LatestMeasureDefSheet!$C$2:$C$6759,0),)</f>
        <v>0</v>
      </c>
      <c r="S495" s="11" cm="1">
        <f t="array" ref="S495">INDEX(LatestMeasureDefSheet!$V$2:$V$6759,MATCH(E495,LatestMeasureDefSheet!$C$2:$C$6759,0),)</f>
        <v>0</v>
      </c>
      <c r="T495" s="11" t="str">
        <f t="shared" si="46"/>
        <v/>
      </c>
      <c r="U495" s="41"/>
      <c r="V495" s="41"/>
      <c r="W495" s="41"/>
      <c r="X495" s="38" t="str">
        <f t="shared" si="42"/>
        <v/>
      </c>
      <c r="Y495" s="38" t="str">
        <f t="shared" si="43"/>
        <v/>
      </c>
      <c r="Z495" s="38" t="str">
        <f t="shared" si="44"/>
        <v/>
      </c>
      <c r="AA495" s="13">
        <f t="shared" si="45"/>
        <v>0</v>
      </c>
      <c r="AB495" s="11"/>
    </row>
    <row r="496" spans="2:28" ht="15.75" x14ac:dyDescent="0.2">
      <c r="B496" s="7" t="s">
        <v>1488</v>
      </c>
      <c r="C496" s="5" t="s">
        <v>1489</v>
      </c>
      <c r="D496" s="5" t="s">
        <v>1490</v>
      </c>
      <c r="E496" s="5" t="s">
        <v>1534</v>
      </c>
      <c r="F496" s="16" t="s">
        <v>1532</v>
      </c>
      <c r="G496" s="5" t="s">
        <v>1535</v>
      </c>
      <c r="H496" s="9" cm="1">
        <f t="array" ref="H496">INDEX(LatestMeasureDefSheet!$AH$2:$AH$6759,MATCH(E496,LatestMeasureDefSheet!$C$2:$C$6759,0),)</f>
        <v>0.3</v>
      </c>
      <c r="I496" s="10" t="str" cm="1">
        <f t="array" ref="I496">INDEX(LatestMeasureDefSheet!$G$2:$G$6759,MATCH(E496,LatestMeasureDefSheet!$C$2:$C$6759,0),)</f>
        <v>Square Feet</v>
      </c>
      <c r="J496" s="11" cm="1">
        <f t="array" ref="J496">INDEX(LatestMeasureDefSheet!$H$2:$H$6759,MATCH(E496,LatestMeasureDefSheet!$C$2:$C$6759,0),)</f>
        <v>0</v>
      </c>
      <c r="K496" s="11" cm="1">
        <f t="array" ref="K496">INDEX(LatestMeasureDefSheet!$I$2:$I$6759,MATCH(E496,LatestMeasureDefSheet!$C$2:$C$6759,0),)</f>
        <v>0</v>
      </c>
      <c r="L496" s="11" cm="1">
        <f t="array" ref="L496">INDEX(LatestMeasureDefSheet!$L$2:$L$6759,MATCH(E496,LatestMeasureDefSheet!$C$2:$C$6759,0),)</f>
        <v>1.0500000000000001E-2</v>
      </c>
      <c r="M496" s="11" cm="1">
        <f t="array" ref="M496">INDEX(LatestMeasureDefSheet!$AJ$2:$AJ$6759,MATCH(E496,LatestMeasureDefSheet!$C$2:$C$6759,0),)</f>
        <v>30</v>
      </c>
      <c r="N496" s="12" t="str" cm="1">
        <f t="array" ref="N496">IF(INDEX(LatestMeasureDefSheet!$Q$2:$Q$6759,MATCH(E496,LatestMeasureDefSheet!$C$2:$C$6759,0),)="",INDEX(LatestMeasureDefSheet!$G$2:$G$6759,MATCH(E496,LatestMeasureDefSheet!$C$2:$C$6759,0),),INDEX(LatestMeasureDefSheet!$Q$2:$Q$6759,MATCH(E496,LatestMeasureDefSheet!$C$2:$C$6759,0),))</f>
        <v>Square Feet</v>
      </c>
      <c r="O496" s="11" cm="1">
        <f t="array" ref="O496">INDEX(LatestMeasureDefSheet!$R$2:$R$6759,MATCH(E496,LatestMeasureDefSheet!$C$2:$C$6759,0),)</f>
        <v>0</v>
      </c>
      <c r="P496" s="11" cm="1">
        <f t="array" ref="P496">INDEX(LatestMeasureDefSheet!$S$2:$S$6759,MATCH(E496,LatestMeasureDefSheet!$C$2:$C$6759,0),)</f>
        <v>0</v>
      </c>
      <c r="Q496" s="11" cm="1">
        <f t="array" ref="Q496">INDEX(LatestMeasureDefSheet!$T$2:$T$6759,MATCH(E496,LatestMeasureDefSheet!$C$2:$C$6759,0),)</f>
        <v>0</v>
      </c>
      <c r="R496" s="11" cm="1">
        <f t="array" ref="R496">INDEX(LatestMeasureDefSheet!$U$2:$U$6759,MATCH(E496,LatestMeasureDefSheet!$C$2:$C$6759,0),)</f>
        <v>0</v>
      </c>
      <c r="S496" s="11" cm="1">
        <f t="array" ref="S496">INDEX(LatestMeasureDefSheet!$V$2:$V$6759,MATCH(E496,LatestMeasureDefSheet!$C$2:$C$6759,0),)</f>
        <v>0</v>
      </c>
      <c r="T496" s="11" t="str">
        <f t="shared" si="46"/>
        <v/>
      </c>
      <c r="U496" s="41"/>
      <c r="V496" s="41"/>
      <c r="W496" s="41"/>
      <c r="X496" s="38" t="str">
        <f t="shared" si="42"/>
        <v/>
      </c>
      <c r="Y496" s="38" t="str">
        <f t="shared" si="43"/>
        <v/>
      </c>
      <c r="Z496" s="38" t="str">
        <f t="shared" si="44"/>
        <v/>
      </c>
      <c r="AA496" s="13">
        <f t="shared" si="45"/>
        <v>0</v>
      </c>
      <c r="AB496" s="11"/>
    </row>
    <row r="497" spans="2:28" ht="15.75" x14ac:dyDescent="0.2">
      <c r="B497" s="7" t="s">
        <v>1488</v>
      </c>
      <c r="C497" s="5" t="s">
        <v>1489</v>
      </c>
      <c r="D497" s="5" t="s">
        <v>1536</v>
      </c>
      <c r="E497" s="5" t="s">
        <v>1537</v>
      </c>
      <c r="F497" s="16" t="s">
        <v>1538</v>
      </c>
      <c r="G497" s="5" t="s">
        <v>1539</v>
      </c>
      <c r="H497" s="9" cm="1">
        <f t="array" ref="H497">INDEX(LatestMeasureDefSheet!$AH$2:$AH$6759,MATCH(E497,LatestMeasureDefSheet!$C$2:$C$6759,0),)</f>
        <v>0.75</v>
      </c>
      <c r="I497" s="10" t="str" cm="1">
        <f t="array" ref="I497">INDEX(LatestMeasureDefSheet!$G$2:$G$6759,MATCH(E497,LatestMeasureDefSheet!$C$2:$C$6759,0),)</f>
        <v>Square Feet</v>
      </c>
      <c r="J497" s="11" cm="1">
        <f t="array" ref="J497">INDEX(LatestMeasureDefSheet!$H$2:$H$6759,MATCH(E497,LatestMeasureDefSheet!$C$2:$C$6759,0),)</f>
        <v>5.4330999999999996</v>
      </c>
      <c r="K497" s="11" cm="1">
        <f t="array" ref="K497">INDEX(LatestMeasureDefSheet!$I$2:$I$6759,MATCH(E497,LatestMeasureDefSheet!$C$2:$C$6759,0),)</f>
        <v>2.5999999999999999E-3</v>
      </c>
      <c r="L497" s="11" cm="1">
        <f t="array" ref="L497">INDEX(LatestMeasureDefSheet!$L$2:$L$6759,MATCH(E497,LatestMeasureDefSheet!$C$2:$C$6759,0),)</f>
        <v>8.1199999999999994E-2</v>
      </c>
      <c r="M497" s="11" cm="1">
        <f t="array" ref="M497">INDEX(LatestMeasureDefSheet!$AJ$2:$AJ$6759,MATCH(E497,LatestMeasureDefSheet!$C$2:$C$6759,0),)</f>
        <v>30</v>
      </c>
      <c r="N497" s="12" t="str" cm="1">
        <f t="array" ref="N497">IF(INDEX(LatestMeasureDefSheet!$Q$2:$Q$6759,MATCH(E497,LatestMeasureDefSheet!$C$2:$C$6759,0),)="",INDEX(LatestMeasureDefSheet!$G$2:$G$6759,MATCH(E497,LatestMeasureDefSheet!$C$2:$C$6759,0),),INDEX(LatestMeasureDefSheet!$Q$2:$Q$6759,MATCH(E497,LatestMeasureDefSheet!$C$2:$C$6759,0),))</f>
        <v>Square Feet</v>
      </c>
      <c r="O497" s="11" cm="1">
        <f t="array" ref="O497">INDEX(LatestMeasureDefSheet!$R$2:$R$6759,MATCH(E497,LatestMeasureDefSheet!$C$2:$C$6759,0),)</f>
        <v>0</v>
      </c>
      <c r="P497" s="11" cm="1">
        <f t="array" ref="P497">INDEX(LatestMeasureDefSheet!$S$2:$S$6759,MATCH(E497,LatestMeasureDefSheet!$C$2:$C$6759,0),)</f>
        <v>0</v>
      </c>
      <c r="Q497" s="11" cm="1">
        <f t="array" ref="Q497">INDEX(LatestMeasureDefSheet!$T$2:$T$6759,MATCH(E497,LatestMeasureDefSheet!$C$2:$C$6759,0),)</f>
        <v>0</v>
      </c>
      <c r="R497" s="11" cm="1">
        <f t="array" ref="R497">INDEX(LatestMeasureDefSheet!$U$2:$U$6759,MATCH(E497,LatestMeasureDefSheet!$C$2:$C$6759,0),)</f>
        <v>0</v>
      </c>
      <c r="S497" s="11" cm="1">
        <f t="array" ref="S497">INDEX(LatestMeasureDefSheet!$V$2:$V$6759,MATCH(E497,LatestMeasureDefSheet!$C$2:$C$6759,0),)</f>
        <v>0</v>
      </c>
      <c r="T497" s="11" t="str">
        <f t="shared" si="46"/>
        <v/>
      </c>
      <c r="U497" s="41"/>
      <c r="V497" s="41"/>
      <c r="W497" s="41"/>
      <c r="X497" s="38" t="str">
        <f t="shared" si="42"/>
        <v/>
      </c>
      <c r="Y497" s="38" t="str">
        <f t="shared" si="43"/>
        <v/>
      </c>
      <c r="Z497" s="38" t="str">
        <f t="shared" si="44"/>
        <v/>
      </c>
      <c r="AA497" s="13">
        <f t="shared" si="45"/>
        <v>0</v>
      </c>
      <c r="AB497" s="11"/>
    </row>
    <row r="498" spans="2:28" ht="15.75" x14ac:dyDescent="0.2">
      <c r="B498" s="7" t="s">
        <v>1488</v>
      </c>
      <c r="C498" s="5" t="s">
        <v>1489</v>
      </c>
      <c r="D498" s="5" t="s">
        <v>1536</v>
      </c>
      <c r="E498" s="5" t="s">
        <v>1540</v>
      </c>
      <c r="F498" s="16" t="s">
        <v>1538</v>
      </c>
      <c r="G498" s="5" t="s">
        <v>1541</v>
      </c>
      <c r="H498" s="9" cm="1">
        <f t="array" ref="H498">INDEX(LatestMeasureDefSheet!$AH$2:$AH$6759,MATCH(E498,LatestMeasureDefSheet!$C$2:$C$6759,0),)</f>
        <v>0.75</v>
      </c>
      <c r="I498" s="10" t="str" cm="1">
        <f t="array" ref="I498">INDEX(LatestMeasureDefSheet!$G$2:$G$6759,MATCH(E498,LatestMeasureDefSheet!$C$2:$C$6759,0),)</f>
        <v>Square Feet</v>
      </c>
      <c r="J498" s="11" cm="1">
        <f t="array" ref="J498">INDEX(LatestMeasureDefSheet!$H$2:$H$6759,MATCH(E498,LatestMeasureDefSheet!$C$2:$C$6759,0),)</f>
        <v>0</v>
      </c>
      <c r="K498" s="11" cm="1">
        <f t="array" ref="K498">INDEX(LatestMeasureDefSheet!$I$2:$I$6759,MATCH(E498,LatestMeasureDefSheet!$C$2:$C$6759,0),)</f>
        <v>0</v>
      </c>
      <c r="L498" s="11" cm="1">
        <f t="array" ref="L498">INDEX(LatestMeasureDefSheet!$L$2:$L$6759,MATCH(E498,LatestMeasureDefSheet!$C$2:$C$6759,0),)</f>
        <v>8.1199999999999994E-2</v>
      </c>
      <c r="M498" s="11" cm="1">
        <f t="array" ref="M498">INDEX(LatestMeasureDefSheet!$AJ$2:$AJ$6759,MATCH(E498,LatestMeasureDefSheet!$C$2:$C$6759,0),)</f>
        <v>30</v>
      </c>
      <c r="N498" s="12" t="str" cm="1">
        <f t="array" ref="N498">IF(INDEX(LatestMeasureDefSheet!$Q$2:$Q$6759,MATCH(E498,LatestMeasureDefSheet!$C$2:$C$6759,0),)="",INDEX(LatestMeasureDefSheet!$G$2:$G$6759,MATCH(E498,LatestMeasureDefSheet!$C$2:$C$6759,0),),INDEX(LatestMeasureDefSheet!$Q$2:$Q$6759,MATCH(E498,LatestMeasureDefSheet!$C$2:$C$6759,0),))</f>
        <v>Square Feet</v>
      </c>
      <c r="O498" s="11" cm="1">
        <f t="array" ref="O498">INDEX(LatestMeasureDefSheet!$R$2:$R$6759,MATCH(E498,LatestMeasureDefSheet!$C$2:$C$6759,0),)</f>
        <v>0</v>
      </c>
      <c r="P498" s="11" cm="1">
        <f t="array" ref="P498">INDEX(LatestMeasureDefSheet!$S$2:$S$6759,MATCH(E498,LatestMeasureDefSheet!$C$2:$C$6759,0),)</f>
        <v>0</v>
      </c>
      <c r="Q498" s="11" cm="1">
        <f t="array" ref="Q498">INDEX(LatestMeasureDefSheet!$T$2:$T$6759,MATCH(E498,LatestMeasureDefSheet!$C$2:$C$6759,0),)</f>
        <v>0</v>
      </c>
      <c r="R498" s="11" cm="1">
        <f t="array" ref="R498">INDEX(LatestMeasureDefSheet!$U$2:$U$6759,MATCH(E498,LatestMeasureDefSheet!$C$2:$C$6759,0),)</f>
        <v>0</v>
      </c>
      <c r="S498" s="11" cm="1">
        <f t="array" ref="S498">INDEX(LatestMeasureDefSheet!$V$2:$V$6759,MATCH(E498,LatestMeasureDefSheet!$C$2:$C$6759,0),)</f>
        <v>0</v>
      </c>
      <c r="T498" s="11" t="str">
        <f t="shared" si="46"/>
        <v/>
      </c>
      <c r="U498" s="41"/>
      <c r="V498" s="41"/>
      <c r="W498" s="41"/>
      <c r="X498" s="38" t="str">
        <f t="shared" si="42"/>
        <v/>
      </c>
      <c r="Y498" s="38" t="str">
        <f t="shared" si="43"/>
        <v/>
      </c>
      <c r="Z498" s="38" t="str">
        <f t="shared" si="44"/>
        <v/>
      </c>
      <c r="AA498" s="13">
        <f t="shared" si="45"/>
        <v>0</v>
      </c>
      <c r="AB498" s="11"/>
    </row>
    <row r="499" spans="2:28" ht="15.75" x14ac:dyDescent="0.2">
      <c r="B499" s="7" t="s">
        <v>1488</v>
      </c>
      <c r="C499" s="5" t="s">
        <v>1489</v>
      </c>
      <c r="D499" s="5" t="s">
        <v>1536</v>
      </c>
      <c r="E499" s="5" t="s">
        <v>1542</v>
      </c>
      <c r="F499" s="16" t="s">
        <v>1543</v>
      </c>
      <c r="G499" s="5" t="s">
        <v>1544</v>
      </c>
      <c r="H499" s="9" cm="1">
        <f t="array" ref="H499">INDEX(LatestMeasureDefSheet!$AH$2:$AH$6759,MATCH(E499,LatestMeasureDefSheet!$C$2:$C$6759,0),)</f>
        <v>0.4</v>
      </c>
      <c r="I499" s="10" t="str" cm="1">
        <f t="array" ref="I499">INDEX(LatestMeasureDefSheet!$G$2:$G$6759,MATCH(E499,LatestMeasureDefSheet!$C$2:$C$6759,0),)</f>
        <v>Square Feet</v>
      </c>
      <c r="J499" s="11" cm="1">
        <f t="array" ref="J499">INDEX(LatestMeasureDefSheet!$H$2:$H$6759,MATCH(E499,LatestMeasureDefSheet!$C$2:$C$6759,0),)</f>
        <v>0.41980000000000001</v>
      </c>
      <c r="K499" s="11" cm="1">
        <f t="array" ref="K499">INDEX(LatestMeasureDefSheet!$I$2:$I$6759,MATCH(E499,LatestMeasureDefSheet!$C$2:$C$6759,0),)</f>
        <v>0</v>
      </c>
      <c r="L499" s="11" cm="1">
        <f t="array" ref="L499">INDEX(LatestMeasureDefSheet!$L$2:$L$6759,MATCH(E499,LatestMeasureDefSheet!$C$2:$C$6759,0),)</f>
        <v>0</v>
      </c>
      <c r="M499" s="11" cm="1">
        <f t="array" ref="M499">INDEX(LatestMeasureDefSheet!$AJ$2:$AJ$6759,MATCH(E499,LatestMeasureDefSheet!$C$2:$C$6759,0),)</f>
        <v>10</v>
      </c>
      <c r="N499" s="12" t="str" cm="1">
        <f t="array" ref="N499">IF(INDEX(LatestMeasureDefSheet!$Q$2:$Q$6759,MATCH(E499,LatestMeasureDefSheet!$C$2:$C$6759,0),)="",INDEX(LatestMeasureDefSheet!$G$2:$G$6759,MATCH(E499,LatestMeasureDefSheet!$C$2:$C$6759,0),),INDEX(LatestMeasureDefSheet!$Q$2:$Q$6759,MATCH(E499,LatestMeasureDefSheet!$C$2:$C$6759,0),))</f>
        <v>Square Feet</v>
      </c>
      <c r="O499" s="11" cm="1">
        <f t="array" ref="O499">INDEX(LatestMeasureDefSheet!$R$2:$R$6759,MATCH(E499,LatestMeasureDefSheet!$C$2:$C$6759,0),)</f>
        <v>0</v>
      </c>
      <c r="P499" s="11" cm="1">
        <f t="array" ref="P499">INDEX(LatestMeasureDefSheet!$S$2:$S$6759,MATCH(E499,LatestMeasureDefSheet!$C$2:$C$6759,0),)</f>
        <v>0</v>
      </c>
      <c r="Q499" s="11" cm="1">
        <f t="array" ref="Q499">INDEX(LatestMeasureDefSheet!$T$2:$T$6759,MATCH(E499,LatestMeasureDefSheet!$C$2:$C$6759,0),)</f>
        <v>0</v>
      </c>
      <c r="R499" s="11" cm="1">
        <f t="array" ref="R499">INDEX(LatestMeasureDefSheet!$U$2:$U$6759,MATCH(E499,LatestMeasureDefSheet!$C$2:$C$6759,0),)</f>
        <v>0</v>
      </c>
      <c r="S499" s="11" cm="1">
        <f t="array" ref="S499">INDEX(LatestMeasureDefSheet!$V$2:$V$6759,MATCH(E499,LatestMeasureDefSheet!$C$2:$C$6759,0),)</f>
        <v>0</v>
      </c>
      <c r="T499" s="11" t="str">
        <f t="shared" si="46"/>
        <v/>
      </c>
      <c r="U499" s="41"/>
      <c r="V499" s="41"/>
      <c r="W499" s="41"/>
      <c r="X499" s="38" t="str">
        <f t="shared" si="42"/>
        <v/>
      </c>
      <c r="Y499" s="38" t="str">
        <f t="shared" si="43"/>
        <v/>
      </c>
      <c r="Z499" s="38" t="str">
        <f t="shared" si="44"/>
        <v/>
      </c>
      <c r="AA499" s="13">
        <f t="shared" si="45"/>
        <v>0</v>
      </c>
      <c r="AB499" s="11"/>
    </row>
    <row r="500" spans="2:28" ht="31.5" x14ac:dyDescent="0.2">
      <c r="B500" s="7" t="s">
        <v>1488</v>
      </c>
      <c r="C500" s="5" t="s">
        <v>1489</v>
      </c>
      <c r="D500" s="5" t="s">
        <v>1536</v>
      </c>
      <c r="E500" s="5" t="s">
        <v>1545</v>
      </c>
      <c r="F500" s="16" t="s">
        <v>1546</v>
      </c>
      <c r="G500" s="5" t="s">
        <v>1547</v>
      </c>
      <c r="H500" s="9" cm="1">
        <f t="array" ref="H500">INDEX(LatestMeasureDefSheet!$AH$2:$AH$6759,MATCH(E500,LatestMeasureDefSheet!$C$2:$C$6759,0),)</f>
        <v>0.25</v>
      </c>
      <c r="I500" s="10" t="str" cm="1">
        <f t="array" ref="I500">INDEX(LatestMeasureDefSheet!$G$2:$G$6759,MATCH(E500,LatestMeasureDefSheet!$C$2:$C$6759,0),)</f>
        <v>Square Feet</v>
      </c>
      <c r="J500" s="11" cm="1">
        <f t="array" ref="J500">INDEX(LatestMeasureDefSheet!$H$2:$H$6759,MATCH(E500,LatestMeasureDefSheet!$C$2:$C$6759,0),)/100</f>
        <v>1.9442999999999998E-2</v>
      </c>
      <c r="K500" s="11" cm="1">
        <f t="array" ref="K500">INDEX(LatestMeasureDefSheet!$I$2:$I$6759,MATCH(E500,LatestMeasureDefSheet!$C$2:$C$6759,0),)/100</f>
        <v>9.0000000000000002E-6</v>
      </c>
      <c r="L500" s="11" cm="1">
        <f t="array" ref="L500">INDEX(LatestMeasureDefSheet!$L$2:$L$6759,MATCH(E500,LatestMeasureDefSheet!$C$2:$C$6759,0),)</f>
        <v>0</v>
      </c>
      <c r="M500" s="11" cm="1">
        <f t="array" ref="M500">INDEX(LatestMeasureDefSheet!$AJ$2:$AJ$6759,MATCH(E500,LatestMeasureDefSheet!$C$2:$C$6759,0),)</f>
        <v>10</v>
      </c>
      <c r="N500" s="12" t="str" cm="1">
        <f t="array" ref="N500">IF(INDEX(LatestMeasureDefSheet!$Q$2:$Q$6759,MATCH(E500,LatestMeasureDefSheet!$C$2:$C$6759,0),)="",INDEX(LatestMeasureDefSheet!$G$2:$G$6759,MATCH(E500,LatestMeasureDefSheet!$C$2:$C$6759,0),),INDEX(LatestMeasureDefSheet!$Q$2:$Q$6759,MATCH(E500,LatestMeasureDefSheet!$C$2:$C$6759,0),))</f>
        <v>Square Feet</v>
      </c>
      <c r="O500" s="11" cm="1">
        <f t="array" ref="O500">INDEX(LatestMeasureDefSheet!$R$2:$R$6759,MATCH(E500,LatestMeasureDefSheet!$C$2:$C$6759,0),)</f>
        <v>0</v>
      </c>
      <c r="P500" s="11" cm="1">
        <f t="array" ref="P500">INDEX(LatestMeasureDefSheet!$S$2:$S$6759,MATCH(E500,LatestMeasureDefSheet!$C$2:$C$6759,0),)</f>
        <v>0</v>
      </c>
      <c r="Q500" s="11" cm="1">
        <f t="array" ref="Q500">INDEX(LatestMeasureDefSheet!$T$2:$T$6759,MATCH(E500,LatestMeasureDefSheet!$C$2:$C$6759,0),)</f>
        <v>0</v>
      </c>
      <c r="R500" s="11" cm="1">
        <f t="array" ref="R500">INDEX(LatestMeasureDefSheet!$U$2:$U$6759,MATCH(E500,LatestMeasureDefSheet!$C$2:$C$6759,0),)</f>
        <v>0</v>
      </c>
      <c r="S500" s="11" cm="1">
        <f t="array" ref="S500">INDEX(LatestMeasureDefSheet!$V$2:$V$6759,MATCH(E500,LatestMeasureDefSheet!$C$2:$C$6759,0),)</f>
        <v>0</v>
      </c>
      <c r="T500" s="11" t="str">
        <f t="shared" si="46"/>
        <v/>
      </c>
      <c r="U500" s="41"/>
      <c r="V500" s="41"/>
      <c r="W500" s="41"/>
      <c r="X500" s="38" t="str">
        <f t="shared" si="42"/>
        <v/>
      </c>
      <c r="Y500" s="38" t="str">
        <f t="shared" si="43"/>
        <v/>
      </c>
      <c r="Z500" s="38" t="str">
        <f t="shared" si="44"/>
        <v/>
      </c>
      <c r="AA500" s="13">
        <f t="shared" si="45"/>
        <v>0</v>
      </c>
      <c r="AB500" s="11" t="s">
        <v>1548</v>
      </c>
    </row>
    <row r="501" spans="2:28" ht="15.75" x14ac:dyDescent="0.2">
      <c r="B501" s="7" t="s">
        <v>1488</v>
      </c>
      <c r="C501" s="5" t="s">
        <v>1489</v>
      </c>
      <c r="D501" s="5" t="s">
        <v>1536</v>
      </c>
      <c r="E501" s="5" t="s">
        <v>1549</v>
      </c>
      <c r="F501" s="16" t="s">
        <v>1550</v>
      </c>
      <c r="G501" s="5" t="s">
        <v>1551</v>
      </c>
      <c r="H501" s="9" cm="1">
        <f t="array" ref="H501">INDEX(LatestMeasureDefSheet!$AH$2:$AH$6759,MATCH(E501,LatestMeasureDefSheet!$C$2:$C$6759,0),)</f>
        <v>0.25</v>
      </c>
      <c r="I501" s="10" t="str" cm="1">
        <f t="array" ref="I501">INDEX(LatestMeasureDefSheet!$G$2:$G$6759,MATCH(E501,LatestMeasureDefSheet!$C$2:$C$6759,0),)</f>
        <v>Square Feet</v>
      </c>
      <c r="J501" s="11" cm="1">
        <f t="array" ref="J501">INDEX(LatestMeasureDefSheet!$H$2:$H$6759,MATCH(E501,LatestMeasureDefSheet!$C$2:$C$6759,0),)</f>
        <v>3.3999999999999998E-3</v>
      </c>
      <c r="K501" s="11" cm="1">
        <f t="array" ref="K501">INDEX(LatestMeasureDefSheet!$I$2:$I$6759,MATCH(E501,LatestMeasureDefSheet!$C$2:$C$6759,0),)</f>
        <v>0</v>
      </c>
      <c r="L501" s="11" cm="1">
        <f t="array" ref="L501">INDEX(LatestMeasureDefSheet!$L$2:$L$6759,MATCH(E501,LatestMeasureDefSheet!$C$2:$C$6759,0),)</f>
        <v>0</v>
      </c>
      <c r="M501" s="11" cm="1">
        <f t="array" ref="M501">INDEX(LatestMeasureDefSheet!$AJ$2:$AJ$6759,MATCH(E501,LatestMeasureDefSheet!$C$2:$C$6759,0),)</f>
        <v>20</v>
      </c>
      <c r="N501" s="12" t="str" cm="1">
        <f t="array" ref="N501">IF(INDEX(LatestMeasureDefSheet!$Q$2:$Q$6759,MATCH(E501,LatestMeasureDefSheet!$C$2:$C$6759,0),)="",INDEX(LatestMeasureDefSheet!$G$2:$G$6759,MATCH(E501,LatestMeasureDefSheet!$C$2:$C$6759,0),),INDEX(LatestMeasureDefSheet!$Q$2:$Q$6759,MATCH(E501,LatestMeasureDefSheet!$C$2:$C$6759,0),))</f>
        <v>Square Feet</v>
      </c>
      <c r="O501" s="11" cm="1">
        <f t="array" ref="O501">INDEX(LatestMeasureDefSheet!$R$2:$R$6759,MATCH(E501,LatestMeasureDefSheet!$C$2:$C$6759,0),)</f>
        <v>0</v>
      </c>
      <c r="P501" s="11" cm="1">
        <f t="array" ref="P501">INDEX(LatestMeasureDefSheet!$S$2:$S$6759,MATCH(E501,LatestMeasureDefSheet!$C$2:$C$6759,0),)</f>
        <v>0</v>
      </c>
      <c r="Q501" s="11" cm="1">
        <f t="array" ref="Q501">INDEX(LatestMeasureDefSheet!$T$2:$T$6759,MATCH(E501,LatestMeasureDefSheet!$C$2:$C$6759,0),)</f>
        <v>0</v>
      </c>
      <c r="R501" s="11" cm="1">
        <f t="array" ref="R501">INDEX(LatestMeasureDefSheet!$U$2:$U$6759,MATCH(E501,LatestMeasureDefSheet!$C$2:$C$6759,0),)</f>
        <v>0</v>
      </c>
      <c r="S501" s="11" cm="1">
        <f t="array" ref="S501">INDEX(LatestMeasureDefSheet!$V$2:$V$6759,MATCH(E501,LatestMeasureDefSheet!$C$2:$C$6759,0),)</f>
        <v>0</v>
      </c>
      <c r="T501" s="11" t="str">
        <f t="shared" si="46"/>
        <v/>
      </c>
      <c r="U501" s="41"/>
      <c r="V501" s="41"/>
      <c r="W501" s="41"/>
      <c r="X501" s="38" t="str">
        <f t="shared" si="42"/>
        <v/>
      </c>
      <c r="Y501" s="38" t="str">
        <f t="shared" si="43"/>
        <v/>
      </c>
      <c r="Z501" s="38" t="str">
        <f t="shared" si="44"/>
        <v/>
      </c>
      <c r="AA501" s="13">
        <f t="shared" si="45"/>
        <v>0</v>
      </c>
      <c r="AB501" s="11"/>
    </row>
    <row r="502" spans="2:28" ht="15.75" x14ac:dyDescent="0.2">
      <c r="B502" s="7" t="s">
        <v>1488</v>
      </c>
      <c r="C502" s="5" t="s">
        <v>1489</v>
      </c>
      <c r="D502" s="5" t="s">
        <v>1536</v>
      </c>
      <c r="E502" s="5" t="s">
        <v>1552</v>
      </c>
      <c r="F502" s="16" t="s">
        <v>1553</v>
      </c>
      <c r="G502" s="5" t="s">
        <v>1554</v>
      </c>
      <c r="H502" s="9" cm="1">
        <f t="array" ref="H502">INDEX(LatestMeasureDefSheet!$AH$2:$AH$6759,MATCH(E502,LatestMeasureDefSheet!$C$2:$C$6759,0),)</f>
        <v>0.02</v>
      </c>
      <c r="I502" s="10" t="str" cm="1">
        <f t="array" ref="I502">INDEX(LatestMeasureDefSheet!$G$2:$G$6759,MATCH(E502,LatestMeasureDefSheet!$C$2:$C$6759,0),)</f>
        <v>Square Feet</v>
      </c>
      <c r="J502" s="11" cm="1">
        <f t="array" ref="J502">INDEX(LatestMeasureDefSheet!$H$2:$H$6759,MATCH(E502,LatestMeasureDefSheet!$C$2:$C$6759,0),)</f>
        <v>0.10290000000000001</v>
      </c>
      <c r="K502" s="11" cm="1">
        <f t="array" ref="K502">INDEX(LatestMeasureDefSheet!$I$2:$I$6759,MATCH(E502,LatestMeasureDefSheet!$C$2:$C$6759,0),)</f>
        <v>1E-4</v>
      </c>
      <c r="L502" s="11" cm="1">
        <f t="array" ref="L502">INDEX(LatestMeasureDefSheet!$L$2:$L$6759,MATCH(E502,LatestMeasureDefSheet!$C$2:$C$6759,0),)</f>
        <v>0</v>
      </c>
      <c r="M502" s="11" cm="1">
        <f t="array" ref="M502">INDEX(LatestMeasureDefSheet!$AJ$2:$AJ$6759,MATCH(E502,LatestMeasureDefSheet!$C$2:$C$6759,0),)</f>
        <v>20</v>
      </c>
      <c r="N502" s="12" t="str" cm="1">
        <f t="array" ref="N502">IF(INDEX(LatestMeasureDefSheet!$Q$2:$Q$6759,MATCH(E502,LatestMeasureDefSheet!$C$2:$C$6759,0),)="",INDEX(LatestMeasureDefSheet!$G$2:$G$6759,MATCH(E502,LatestMeasureDefSheet!$C$2:$C$6759,0),),INDEX(LatestMeasureDefSheet!$Q$2:$Q$6759,MATCH(E502,LatestMeasureDefSheet!$C$2:$C$6759,0),))</f>
        <v>Square Feet</v>
      </c>
      <c r="O502" s="11" cm="1">
        <f t="array" ref="O502">INDEX(LatestMeasureDefSheet!$R$2:$R$6759,MATCH(E502,LatestMeasureDefSheet!$C$2:$C$6759,0),)</f>
        <v>0</v>
      </c>
      <c r="P502" s="11" cm="1">
        <f t="array" ref="P502">INDEX(LatestMeasureDefSheet!$S$2:$S$6759,MATCH(E502,LatestMeasureDefSheet!$C$2:$C$6759,0),)</f>
        <v>0</v>
      </c>
      <c r="Q502" s="11" cm="1">
        <f t="array" ref="Q502">INDEX(LatestMeasureDefSheet!$T$2:$T$6759,MATCH(E502,LatestMeasureDefSheet!$C$2:$C$6759,0),)</f>
        <v>0</v>
      </c>
      <c r="R502" s="11" cm="1">
        <f t="array" ref="R502">INDEX(LatestMeasureDefSheet!$U$2:$U$6759,MATCH(E502,LatestMeasureDefSheet!$C$2:$C$6759,0),)</f>
        <v>0</v>
      </c>
      <c r="S502" s="11" cm="1">
        <f t="array" ref="S502">INDEX(LatestMeasureDefSheet!$V$2:$V$6759,MATCH(E502,LatestMeasureDefSheet!$C$2:$C$6759,0),)</f>
        <v>0</v>
      </c>
      <c r="T502" s="11" t="str">
        <f t="shared" si="46"/>
        <v/>
      </c>
      <c r="U502" s="41"/>
      <c r="V502" s="41"/>
      <c r="W502" s="41"/>
      <c r="X502" s="38" t="str">
        <f t="shared" si="42"/>
        <v/>
      </c>
      <c r="Y502" s="38" t="str">
        <f t="shared" si="43"/>
        <v/>
      </c>
      <c r="Z502" s="38" t="str">
        <f t="shared" si="44"/>
        <v/>
      </c>
      <c r="AA502" s="13">
        <f t="shared" si="45"/>
        <v>0</v>
      </c>
      <c r="AB502" s="11"/>
    </row>
    <row r="503" spans="2:28" ht="15.75" x14ac:dyDescent="0.2">
      <c r="B503" s="28" t="s">
        <v>1488</v>
      </c>
      <c r="C503" s="29" t="s">
        <v>1489</v>
      </c>
      <c r="D503" s="29" t="s">
        <v>1536</v>
      </c>
      <c r="E503" s="29" t="s">
        <v>1555</v>
      </c>
      <c r="F503" s="31" t="s">
        <v>1556</v>
      </c>
      <c r="G503" s="29" t="s">
        <v>1557</v>
      </c>
      <c r="H503" s="9" cm="1">
        <f t="array" ref="H503">INDEX(LatestMeasureDefSheet!$AH$2:$AH$6759,MATCH(E503,LatestMeasureDefSheet!$C$2:$C$6759,0),)</f>
        <v>0.5</v>
      </c>
      <c r="I503" s="10" t="str" cm="1">
        <f t="array" ref="I503">INDEX(LatestMeasureDefSheet!$G$2:$G$6759,MATCH(E503,LatestMeasureDefSheet!$C$2:$C$6759,0),)</f>
        <v>Square Feet</v>
      </c>
      <c r="J503" s="11" cm="1">
        <f t="array" ref="J503">INDEX(LatestMeasureDefSheet!$H$2:$H$6759,MATCH(E503,LatestMeasureDefSheet!$C$2:$C$6759,0),)</f>
        <v>0</v>
      </c>
      <c r="K503" s="11" cm="1">
        <f t="array" ref="K503">INDEX(LatestMeasureDefSheet!$I$2:$I$6759,MATCH(E503,LatestMeasureDefSheet!$C$2:$C$6759,0),)</f>
        <v>0</v>
      </c>
      <c r="L503" s="11" cm="1">
        <f t="array" ref="L503">INDEX(LatestMeasureDefSheet!$L$2:$L$6759,MATCH(E503,LatestMeasureDefSheet!$C$2:$C$6759,0),)</f>
        <v>9.8599999999999993E-2</v>
      </c>
      <c r="M503" s="11" cm="1">
        <f t="array" ref="M503">INDEX(LatestMeasureDefSheet!$AJ$2:$AJ$6759,MATCH(E503,LatestMeasureDefSheet!$C$2:$C$6759,0),)</f>
        <v>12</v>
      </c>
      <c r="N503" s="12" t="str" cm="1">
        <f t="array" ref="N503">IF(INDEX(LatestMeasureDefSheet!$Q$2:$Q$6759,MATCH(E503,LatestMeasureDefSheet!$C$2:$C$6759,0),)="",INDEX(LatestMeasureDefSheet!$G$2:$G$6759,MATCH(E503,LatestMeasureDefSheet!$C$2:$C$6759,0),),INDEX(LatestMeasureDefSheet!$Q$2:$Q$6759,MATCH(E503,LatestMeasureDefSheet!$C$2:$C$6759,0),))</f>
        <v>Square Feet</v>
      </c>
      <c r="O503" s="11" cm="1">
        <f t="array" ref="O503">INDEX(LatestMeasureDefSheet!$R$2:$R$6759,MATCH(E503,LatestMeasureDefSheet!$C$2:$C$6759,0),)</f>
        <v>0</v>
      </c>
      <c r="P503" s="11" cm="1">
        <f t="array" ref="P503">INDEX(LatestMeasureDefSheet!$S$2:$S$6759,MATCH(E503,LatestMeasureDefSheet!$C$2:$C$6759,0),)</f>
        <v>0</v>
      </c>
      <c r="Q503" s="11" cm="1">
        <f t="array" ref="Q503">INDEX(LatestMeasureDefSheet!$T$2:$T$6759,MATCH(E503,LatestMeasureDefSheet!$C$2:$C$6759,0),)</f>
        <v>0</v>
      </c>
      <c r="R503" s="11" cm="1">
        <f t="array" ref="R503">INDEX(LatestMeasureDefSheet!$U$2:$U$6759,MATCH(E503,LatestMeasureDefSheet!$C$2:$C$6759,0),)</f>
        <v>0</v>
      </c>
      <c r="S503" s="11" cm="1">
        <f t="array" ref="S503">INDEX(LatestMeasureDefSheet!$V$2:$V$6759,MATCH(E503,LatestMeasureDefSheet!$C$2:$C$6759,0),)</f>
        <v>0</v>
      </c>
      <c r="T503" s="11" t="str">
        <f t="shared" si="46"/>
        <v/>
      </c>
      <c r="U503" s="41"/>
      <c r="V503" s="41"/>
      <c r="W503" s="41"/>
      <c r="X503" s="38" t="str">
        <f t="shared" si="42"/>
        <v/>
      </c>
      <c r="Y503" s="38" t="str">
        <f t="shared" si="43"/>
        <v/>
      </c>
      <c r="Z503" s="38" t="str">
        <f t="shared" si="44"/>
        <v/>
      </c>
      <c r="AA503" s="13">
        <f t="shared" si="45"/>
        <v>0</v>
      </c>
      <c r="AB503" s="11"/>
    </row>
    <row r="504" spans="2:28" ht="15.75" x14ac:dyDescent="0.2">
      <c r="B504" s="7" t="s">
        <v>1488</v>
      </c>
      <c r="C504" s="5" t="s">
        <v>1489</v>
      </c>
      <c r="D504" s="5" t="s">
        <v>1558</v>
      </c>
      <c r="E504" s="5" t="s">
        <v>1559</v>
      </c>
      <c r="F504" s="16" t="s">
        <v>1560</v>
      </c>
      <c r="G504" s="5" t="s">
        <v>1561</v>
      </c>
      <c r="H504" s="9" cm="1">
        <f t="array" ref="H504">INDEX(LatestMeasureDefSheet!$AH$2:$AH$6759,MATCH(E504,LatestMeasureDefSheet!$C$2:$C$6759,0),)</f>
        <v>1400</v>
      </c>
      <c r="I504" s="10" t="str" cm="1">
        <f t="array" ref="I504">INDEX(LatestMeasureDefSheet!$G$2:$G$6759,MATCH(E504,LatestMeasureDefSheet!$C$2:$C$6759,0),)</f>
        <v>Units</v>
      </c>
      <c r="J504" s="11" cm="1">
        <f t="array" ref="J504">INDEX(LatestMeasureDefSheet!$H$2:$H$6759,MATCH(E504,LatestMeasureDefSheet!$C$2:$C$6759,0),)</f>
        <v>0</v>
      </c>
      <c r="K504" s="11" cm="1">
        <f t="array" ref="K504">INDEX(LatestMeasureDefSheet!$I$2:$I$6759,MATCH(E504,LatestMeasureDefSheet!$C$2:$C$6759,0),)</f>
        <v>0</v>
      </c>
      <c r="L504" s="11" cm="1">
        <f t="array" ref="L504">INDEX(LatestMeasureDefSheet!$L$2:$L$6759,MATCH(E504,LatestMeasureDefSheet!$C$2:$C$6759,0),)</f>
        <v>122.4286</v>
      </c>
      <c r="M504" s="11" cm="1">
        <f t="array" ref="M504">INDEX(LatestMeasureDefSheet!$AJ$2:$AJ$6759,MATCH(E504,LatestMeasureDefSheet!$C$2:$C$6759,0),)</f>
        <v>10</v>
      </c>
      <c r="N504" s="12" t="str" cm="1">
        <f t="array" ref="N504">IF(INDEX(LatestMeasureDefSheet!$Q$2:$Q$6759,MATCH(E504,LatestMeasureDefSheet!$C$2:$C$6759,0),)="",INDEX(LatestMeasureDefSheet!$G$2:$G$6759,MATCH(E504,LatestMeasureDefSheet!$C$2:$C$6759,0),),INDEX(LatestMeasureDefSheet!$Q$2:$Q$6759,MATCH(E504,LatestMeasureDefSheet!$C$2:$C$6759,0),))</f>
        <v>Units</v>
      </c>
      <c r="O504" s="11" cm="1">
        <f t="array" ref="O504">INDEX(LatestMeasureDefSheet!$R$2:$R$6759,MATCH(E504,LatestMeasureDefSheet!$C$2:$C$6759,0),)</f>
        <v>0</v>
      </c>
      <c r="P504" s="11" cm="1">
        <f t="array" ref="P504">INDEX(LatestMeasureDefSheet!$S$2:$S$6759,MATCH(E504,LatestMeasureDefSheet!$C$2:$C$6759,0),)</f>
        <v>0</v>
      </c>
      <c r="Q504" s="11" cm="1">
        <f t="array" ref="Q504">INDEX(LatestMeasureDefSheet!$T$2:$T$6759,MATCH(E504,LatestMeasureDefSheet!$C$2:$C$6759,0),)</f>
        <v>0</v>
      </c>
      <c r="R504" s="11" cm="1">
        <f t="array" ref="R504">INDEX(LatestMeasureDefSheet!$U$2:$U$6759,MATCH(E504,LatestMeasureDefSheet!$C$2:$C$6759,0),)</f>
        <v>0</v>
      </c>
      <c r="S504" s="11" cm="1">
        <f t="array" ref="S504">INDEX(LatestMeasureDefSheet!$V$2:$V$6759,MATCH(E504,LatestMeasureDefSheet!$C$2:$C$6759,0),)</f>
        <v>0</v>
      </c>
      <c r="T504" s="11" t="str">
        <f t="shared" si="46"/>
        <v/>
      </c>
      <c r="U504" s="41"/>
      <c r="V504" s="41"/>
      <c r="W504" s="41"/>
      <c r="X504" s="38" t="str">
        <f t="shared" si="42"/>
        <v/>
      </c>
      <c r="Y504" s="38" t="str">
        <f t="shared" si="43"/>
        <v/>
      </c>
      <c r="Z504" s="38" t="str">
        <f t="shared" si="44"/>
        <v/>
      </c>
      <c r="AA504" s="13">
        <f t="shared" si="45"/>
        <v>0</v>
      </c>
      <c r="AB504" s="11"/>
    </row>
    <row r="505" spans="2:28" ht="15.75" x14ac:dyDescent="0.2">
      <c r="B505" s="7" t="s">
        <v>1488</v>
      </c>
      <c r="C505" s="5" t="s">
        <v>1489</v>
      </c>
      <c r="D505" s="5" t="s">
        <v>1558</v>
      </c>
      <c r="E505" s="5" t="s">
        <v>1562</v>
      </c>
      <c r="F505" s="16" t="s">
        <v>1563</v>
      </c>
      <c r="G505" s="5" t="s">
        <v>1564</v>
      </c>
      <c r="H505" s="9" cm="1">
        <f t="array" ref="H505">INDEX(LatestMeasureDefSheet!$AH$2:$AH$6759,MATCH(E505,LatestMeasureDefSheet!$C$2:$C$6759,0),)</f>
        <v>3600</v>
      </c>
      <c r="I505" s="10" t="str" cm="1">
        <f t="array" ref="I505">INDEX(LatestMeasureDefSheet!$G$2:$G$6759,MATCH(E505,LatestMeasureDefSheet!$C$2:$C$6759,0),)</f>
        <v>Units</v>
      </c>
      <c r="J505" s="11" cm="1">
        <f t="array" ref="J505">INDEX(LatestMeasureDefSheet!$H$2:$H$6759,MATCH(E505,LatestMeasureDefSheet!$C$2:$C$6759,0),)</f>
        <v>0</v>
      </c>
      <c r="K505" s="11" cm="1">
        <f t="array" ref="K505">INDEX(LatestMeasureDefSheet!$I$2:$I$6759,MATCH(E505,LatestMeasureDefSheet!$C$2:$C$6759,0),)</f>
        <v>0</v>
      </c>
      <c r="L505" s="11" cm="1">
        <f t="array" ref="L505">INDEX(LatestMeasureDefSheet!$L$2:$L$6759,MATCH(E505,LatestMeasureDefSheet!$C$2:$C$6759,0),)</f>
        <v>285.66669999999999</v>
      </c>
      <c r="M505" s="11" cm="1">
        <f t="array" ref="M505">INDEX(LatestMeasureDefSheet!$AJ$2:$AJ$6759,MATCH(E505,LatestMeasureDefSheet!$C$2:$C$6759,0),)</f>
        <v>10</v>
      </c>
      <c r="N505" s="12" t="str" cm="1">
        <f t="array" ref="N505">IF(INDEX(LatestMeasureDefSheet!$Q$2:$Q$6759,MATCH(E505,LatestMeasureDefSheet!$C$2:$C$6759,0),)="",INDEX(LatestMeasureDefSheet!$G$2:$G$6759,MATCH(E505,LatestMeasureDefSheet!$C$2:$C$6759,0),),INDEX(LatestMeasureDefSheet!$Q$2:$Q$6759,MATCH(E505,LatestMeasureDefSheet!$C$2:$C$6759,0),))</f>
        <v>Units</v>
      </c>
      <c r="O505" s="11" cm="1">
        <f t="array" ref="O505">INDEX(LatestMeasureDefSheet!$R$2:$R$6759,MATCH(E505,LatestMeasureDefSheet!$C$2:$C$6759,0),)</f>
        <v>0</v>
      </c>
      <c r="P505" s="11" cm="1">
        <f t="array" ref="P505">INDEX(LatestMeasureDefSheet!$S$2:$S$6759,MATCH(E505,LatestMeasureDefSheet!$C$2:$C$6759,0),)</f>
        <v>0</v>
      </c>
      <c r="Q505" s="11" cm="1">
        <f t="array" ref="Q505">INDEX(LatestMeasureDefSheet!$T$2:$T$6759,MATCH(E505,LatestMeasureDefSheet!$C$2:$C$6759,0),)</f>
        <v>0</v>
      </c>
      <c r="R505" s="11" cm="1">
        <f t="array" ref="R505">INDEX(LatestMeasureDefSheet!$U$2:$U$6759,MATCH(E505,LatestMeasureDefSheet!$C$2:$C$6759,0),)</f>
        <v>0</v>
      </c>
      <c r="S505" s="11" cm="1">
        <f t="array" ref="S505">INDEX(LatestMeasureDefSheet!$V$2:$V$6759,MATCH(E505,LatestMeasureDefSheet!$C$2:$C$6759,0),)</f>
        <v>0</v>
      </c>
      <c r="T505" s="11" t="str">
        <f t="shared" si="46"/>
        <v/>
      </c>
      <c r="U505" s="41"/>
      <c r="V505" s="41"/>
      <c r="W505" s="41"/>
      <c r="X505" s="38" t="str">
        <f t="shared" si="42"/>
        <v/>
      </c>
      <c r="Y505" s="38" t="str">
        <f t="shared" si="43"/>
        <v/>
      </c>
      <c r="Z505" s="38" t="str">
        <f t="shared" si="44"/>
        <v/>
      </c>
      <c r="AA505" s="13">
        <f t="shared" si="45"/>
        <v>0</v>
      </c>
      <c r="AB505" s="11"/>
    </row>
    <row r="506" spans="2:28" ht="15.75" x14ac:dyDescent="0.2">
      <c r="B506" s="7" t="s">
        <v>1488</v>
      </c>
      <c r="C506" s="5" t="s">
        <v>1489</v>
      </c>
      <c r="D506" s="5" t="s">
        <v>1558</v>
      </c>
      <c r="E506" s="5" t="s">
        <v>1565</v>
      </c>
      <c r="F506" s="16" t="s">
        <v>1566</v>
      </c>
      <c r="G506" s="5" t="s">
        <v>1567</v>
      </c>
      <c r="H506" s="9" cm="1">
        <f t="array" ref="H506">INDEX(LatestMeasureDefSheet!$AH$2:$AH$6759,MATCH(E506,LatestMeasureDefSheet!$C$2:$C$6759,0),)</f>
        <v>5800</v>
      </c>
      <c r="I506" s="10" t="str" cm="1">
        <f t="array" ref="I506">INDEX(LatestMeasureDefSheet!$G$2:$G$6759,MATCH(E506,LatestMeasureDefSheet!$C$2:$C$6759,0),)</f>
        <v>Units</v>
      </c>
      <c r="J506" s="11" cm="1">
        <f t="array" ref="J506">INDEX(LatestMeasureDefSheet!$H$2:$H$6759,MATCH(E506,LatestMeasureDefSheet!$C$2:$C$6759,0),)</f>
        <v>0</v>
      </c>
      <c r="K506" s="11" cm="1">
        <f t="array" ref="K506">INDEX(LatestMeasureDefSheet!$I$2:$I$6759,MATCH(E506,LatestMeasureDefSheet!$C$2:$C$6759,0),)</f>
        <v>0</v>
      </c>
      <c r="L506" s="11" cm="1">
        <f t="array" ref="L506">INDEX(LatestMeasureDefSheet!$L$2:$L$6759,MATCH(E506,LatestMeasureDefSheet!$C$2:$C$6759,0),)</f>
        <v>428.5</v>
      </c>
      <c r="M506" s="11" cm="1">
        <f t="array" ref="M506">INDEX(LatestMeasureDefSheet!$AJ$2:$AJ$6759,MATCH(E506,LatestMeasureDefSheet!$C$2:$C$6759,0),)</f>
        <v>10</v>
      </c>
      <c r="N506" s="12" t="str" cm="1">
        <f t="array" ref="N506">IF(INDEX(LatestMeasureDefSheet!$Q$2:$Q$6759,MATCH(E506,LatestMeasureDefSheet!$C$2:$C$6759,0),)="",INDEX(LatestMeasureDefSheet!$G$2:$G$6759,MATCH(E506,LatestMeasureDefSheet!$C$2:$C$6759,0),),INDEX(LatestMeasureDefSheet!$Q$2:$Q$6759,MATCH(E506,LatestMeasureDefSheet!$C$2:$C$6759,0),))</f>
        <v>Units</v>
      </c>
      <c r="O506" s="11" cm="1">
        <f t="array" ref="O506">INDEX(LatestMeasureDefSheet!$R$2:$R$6759,MATCH(E506,LatestMeasureDefSheet!$C$2:$C$6759,0),)</f>
        <v>0</v>
      </c>
      <c r="P506" s="11" cm="1">
        <f t="array" ref="P506">INDEX(LatestMeasureDefSheet!$S$2:$S$6759,MATCH(E506,LatestMeasureDefSheet!$C$2:$C$6759,0),)</f>
        <v>0</v>
      </c>
      <c r="Q506" s="11" cm="1">
        <f t="array" ref="Q506">INDEX(LatestMeasureDefSheet!$T$2:$T$6759,MATCH(E506,LatestMeasureDefSheet!$C$2:$C$6759,0),)</f>
        <v>0</v>
      </c>
      <c r="R506" s="11" cm="1">
        <f t="array" ref="R506">INDEX(LatestMeasureDefSheet!$U$2:$U$6759,MATCH(E506,LatestMeasureDefSheet!$C$2:$C$6759,0),)</f>
        <v>0</v>
      </c>
      <c r="S506" s="11" cm="1">
        <f t="array" ref="S506">INDEX(LatestMeasureDefSheet!$V$2:$V$6759,MATCH(E506,LatestMeasureDefSheet!$C$2:$C$6759,0),)</f>
        <v>0</v>
      </c>
      <c r="T506" s="11" t="str">
        <f t="shared" si="46"/>
        <v/>
      </c>
      <c r="U506" s="41"/>
      <c r="V506" s="41"/>
      <c r="W506" s="41"/>
      <c r="X506" s="38" t="str">
        <f t="shared" si="42"/>
        <v/>
      </c>
      <c r="Y506" s="38" t="str">
        <f t="shared" si="43"/>
        <v/>
      </c>
      <c r="Z506" s="38" t="str">
        <f t="shared" si="44"/>
        <v/>
      </c>
      <c r="AA506" s="13">
        <f t="shared" si="45"/>
        <v>0</v>
      </c>
      <c r="AB506" s="11"/>
    </row>
    <row r="507" spans="2:28" ht="15.75" x14ac:dyDescent="0.2">
      <c r="B507" s="7" t="s">
        <v>1488</v>
      </c>
      <c r="C507" s="5" t="s">
        <v>1489</v>
      </c>
      <c r="D507" s="5" t="s">
        <v>1558</v>
      </c>
      <c r="E507" s="5" t="s">
        <v>1568</v>
      </c>
      <c r="F507" s="16" t="s">
        <v>1569</v>
      </c>
      <c r="G507" s="5" t="s">
        <v>1570</v>
      </c>
      <c r="H507" s="9" cm="1">
        <f t="array" ref="H507">INDEX(LatestMeasureDefSheet!$AH$2:$AH$6759,MATCH(E507,LatestMeasureDefSheet!$C$2:$C$6759,0),)</f>
        <v>8000</v>
      </c>
      <c r="I507" s="10" t="str" cm="1">
        <f t="array" ref="I507">INDEX(LatestMeasureDefSheet!$G$2:$G$6759,MATCH(E507,LatestMeasureDefSheet!$C$2:$C$6759,0),)</f>
        <v>Units</v>
      </c>
      <c r="J507" s="11" cm="1">
        <f t="array" ref="J507">INDEX(LatestMeasureDefSheet!$H$2:$H$6759,MATCH(E507,LatestMeasureDefSheet!$C$2:$C$6759,0),)</f>
        <v>0</v>
      </c>
      <c r="K507" s="11" cm="1">
        <f t="array" ref="K507">INDEX(LatestMeasureDefSheet!$I$2:$I$6759,MATCH(E507,LatestMeasureDefSheet!$C$2:$C$6759,0),)</f>
        <v>0</v>
      </c>
      <c r="L507" s="11" cm="1">
        <f t="array" ref="L507">INDEX(LatestMeasureDefSheet!$L$2:$L$6759,MATCH(E507,LatestMeasureDefSheet!$C$2:$C$6759,0),)</f>
        <v>857</v>
      </c>
      <c r="M507" s="11" cm="1">
        <f t="array" ref="M507">INDEX(LatestMeasureDefSheet!$AJ$2:$AJ$6759,MATCH(E507,LatestMeasureDefSheet!$C$2:$C$6759,0),)</f>
        <v>10</v>
      </c>
      <c r="N507" s="12" t="str" cm="1">
        <f t="array" ref="N507">IF(INDEX(LatestMeasureDefSheet!$Q$2:$Q$6759,MATCH(E507,LatestMeasureDefSheet!$C$2:$C$6759,0),)="",INDEX(LatestMeasureDefSheet!$G$2:$G$6759,MATCH(E507,LatestMeasureDefSheet!$C$2:$C$6759,0),),INDEX(LatestMeasureDefSheet!$Q$2:$Q$6759,MATCH(E507,LatestMeasureDefSheet!$C$2:$C$6759,0),))</f>
        <v>Units</v>
      </c>
      <c r="O507" s="11" cm="1">
        <f t="array" ref="O507">INDEX(LatestMeasureDefSheet!$R$2:$R$6759,MATCH(E507,LatestMeasureDefSheet!$C$2:$C$6759,0),)</f>
        <v>0</v>
      </c>
      <c r="P507" s="11" cm="1">
        <f t="array" ref="P507">INDEX(LatestMeasureDefSheet!$S$2:$S$6759,MATCH(E507,LatestMeasureDefSheet!$C$2:$C$6759,0),)</f>
        <v>0</v>
      </c>
      <c r="Q507" s="11" cm="1">
        <f t="array" ref="Q507">INDEX(LatestMeasureDefSheet!$T$2:$T$6759,MATCH(E507,LatestMeasureDefSheet!$C$2:$C$6759,0),)</f>
        <v>0</v>
      </c>
      <c r="R507" s="11" cm="1">
        <f t="array" ref="R507">INDEX(LatestMeasureDefSheet!$U$2:$U$6759,MATCH(E507,LatestMeasureDefSheet!$C$2:$C$6759,0),)</f>
        <v>0</v>
      </c>
      <c r="S507" s="11" cm="1">
        <f t="array" ref="S507">INDEX(LatestMeasureDefSheet!$V$2:$V$6759,MATCH(E507,LatestMeasureDefSheet!$C$2:$C$6759,0),)</f>
        <v>0</v>
      </c>
      <c r="T507" s="11" t="str">
        <f t="shared" si="46"/>
        <v/>
      </c>
      <c r="U507" s="41"/>
      <c r="V507" s="41"/>
      <c r="W507" s="41"/>
      <c r="X507" s="38" t="str">
        <f t="shared" si="42"/>
        <v/>
      </c>
      <c r="Y507" s="38" t="str">
        <f t="shared" si="43"/>
        <v/>
      </c>
      <c r="Z507" s="38" t="str">
        <f t="shared" si="44"/>
        <v/>
      </c>
      <c r="AA507" s="13">
        <f t="shared" si="45"/>
        <v>0</v>
      </c>
      <c r="AB507" s="11"/>
    </row>
    <row r="508" spans="2:28" ht="15.75" x14ac:dyDescent="0.2">
      <c r="B508" s="7" t="s">
        <v>1488</v>
      </c>
      <c r="C508" s="5" t="s">
        <v>1489</v>
      </c>
      <c r="D508" s="5" t="s">
        <v>1558</v>
      </c>
      <c r="E508" s="5" t="s">
        <v>1571</v>
      </c>
      <c r="F508" s="16" t="s">
        <v>1572</v>
      </c>
      <c r="G508" s="5" t="s">
        <v>1573</v>
      </c>
      <c r="H508" s="9" cm="1">
        <f t="array" ref="H508">INDEX(LatestMeasureDefSheet!$AH$2:$AH$6759,MATCH(E508,LatestMeasureDefSheet!$C$2:$C$6759,0),)</f>
        <v>9600</v>
      </c>
      <c r="I508" s="10" t="str" cm="1">
        <f t="array" ref="I508">INDEX(LatestMeasureDefSheet!$G$2:$G$6759,MATCH(E508,LatestMeasureDefSheet!$C$2:$C$6759,0),)</f>
        <v>Units</v>
      </c>
      <c r="J508" s="11" cm="1">
        <f t="array" ref="J508">INDEX(LatestMeasureDefSheet!$H$2:$H$6759,MATCH(E508,LatestMeasureDefSheet!$C$2:$C$6759,0),)</f>
        <v>0</v>
      </c>
      <c r="K508" s="11" cm="1">
        <f t="array" ref="K508">INDEX(LatestMeasureDefSheet!$I$2:$I$6759,MATCH(E508,LatestMeasureDefSheet!$C$2:$C$6759,0),)</f>
        <v>0</v>
      </c>
      <c r="L508" s="11" cm="1">
        <f t="array" ref="L508">INDEX(LatestMeasureDefSheet!$L$2:$L$6759,MATCH(E508,LatestMeasureDefSheet!$C$2:$C$6759,0),)</f>
        <v>857</v>
      </c>
      <c r="M508" s="11" cm="1">
        <f t="array" ref="M508">INDEX(LatestMeasureDefSheet!$AJ$2:$AJ$6759,MATCH(E508,LatestMeasureDefSheet!$C$2:$C$6759,0),)</f>
        <v>10</v>
      </c>
      <c r="N508" s="12" t="str" cm="1">
        <f t="array" ref="N508">IF(INDEX(LatestMeasureDefSheet!$Q$2:$Q$6759,MATCH(E508,LatestMeasureDefSheet!$C$2:$C$6759,0),)="",INDEX(LatestMeasureDefSheet!$G$2:$G$6759,MATCH(E508,LatestMeasureDefSheet!$C$2:$C$6759,0),),INDEX(LatestMeasureDefSheet!$Q$2:$Q$6759,MATCH(E508,LatestMeasureDefSheet!$C$2:$C$6759,0),))</f>
        <v>Units</v>
      </c>
      <c r="O508" s="11" cm="1">
        <f t="array" ref="O508">INDEX(LatestMeasureDefSheet!$R$2:$R$6759,MATCH(E508,LatestMeasureDefSheet!$C$2:$C$6759,0),)</f>
        <v>0</v>
      </c>
      <c r="P508" s="11" cm="1">
        <f t="array" ref="P508">INDEX(LatestMeasureDefSheet!$S$2:$S$6759,MATCH(E508,LatestMeasureDefSheet!$C$2:$C$6759,0),)</f>
        <v>0</v>
      </c>
      <c r="Q508" s="11" cm="1">
        <f t="array" ref="Q508">INDEX(LatestMeasureDefSheet!$T$2:$T$6759,MATCH(E508,LatestMeasureDefSheet!$C$2:$C$6759,0),)</f>
        <v>0</v>
      </c>
      <c r="R508" s="11" cm="1">
        <f t="array" ref="R508">INDEX(LatestMeasureDefSheet!$U$2:$U$6759,MATCH(E508,LatestMeasureDefSheet!$C$2:$C$6759,0),)</f>
        <v>0</v>
      </c>
      <c r="S508" s="11" cm="1">
        <f t="array" ref="S508">INDEX(LatestMeasureDefSheet!$V$2:$V$6759,MATCH(E508,LatestMeasureDefSheet!$C$2:$C$6759,0),)</f>
        <v>0</v>
      </c>
      <c r="T508" s="11" t="str">
        <f t="shared" si="46"/>
        <v/>
      </c>
      <c r="U508" s="41"/>
      <c r="V508" s="41"/>
      <c r="W508" s="41"/>
      <c r="X508" s="38" t="str">
        <f t="shared" si="42"/>
        <v/>
      </c>
      <c r="Y508" s="38" t="str">
        <f t="shared" si="43"/>
        <v/>
      </c>
      <c r="Z508" s="38" t="str">
        <f t="shared" si="44"/>
        <v/>
      </c>
      <c r="AA508" s="13">
        <f t="shared" si="45"/>
        <v>0</v>
      </c>
      <c r="AB508" s="11"/>
    </row>
    <row r="509" spans="2:28" ht="15.75" x14ac:dyDescent="0.2">
      <c r="B509" s="7" t="s">
        <v>1488</v>
      </c>
      <c r="C509" s="5" t="s">
        <v>1489</v>
      </c>
      <c r="D509" s="5" t="s">
        <v>1558</v>
      </c>
      <c r="E509" s="5" t="s">
        <v>1574</v>
      </c>
      <c r="F509" s="16" t="s">
        <v>1575</v>
      </c>
      <c r="G509" s="5" t="s">
        <v>1576</v>
      </c>
      <c r="H509" s="9" cm="1">
        <f t="array" ref="H509">INDEX(LatestMeasureDefSheet!$AH$2:$AH$6759,MATCH(E509,LatestMeasureDefSheet!$C$2:$C$6759,0),)</f>
        <v>700</v>
      </c>
      <c r="I509" s="10" t="str" cm="1">
        <f t="array" ref="I509">INDEX(LatestMeasureDefSheet!$G$2:$G$6759,MATCH(E509,LatestMeasureDefSheet!$C$2:$C$6759,0),)</f>
        <v>Units</v>
      </c>
      <c r="J509" s="11" cm="1">
        <f t="array" ref="J509">INDEX(LatestMeasureDefSheet!$H$2:$H$6759,MATCH(E509,LatestMeasureDefSheet!$C$2:$C$6759,0),)</f>
        <v>0</v>
      </c>
      <c r="K509" s="11" cm="1">
        <f t="array" ref="K509">INDEX(LatestMeasureDefSheet!$I$2:$I$6759,MATCH(E509,LatestMeasureDefSheet!$C$2:$C$6759,0),)</f>
        <v>0</v>
      </c>
      <c r="L509" s="11" cm="1">
        <f t="array" ref="L509">INDEX(LatestMeasureDefSheet!$L$2:$L$6759,MATCH(E509,LatestMeasureDefSheet!$C$2:$C$6759,0),)</f>
        <v>122.4286</v>
      </c>
      <c r="M509" s="11" cm="1">
        <f t="array" ref="M509">INDEX(LatestMeasureDefSheet!$AJ$2:$AJ$6759,MATCH(E509,LatestMeasureDefSheet!$C$2:$C$6759,0),)</f>
        <v>10</v>
      </c>
      <c r="N509" s="12" t="str" cm="1">
        <f t="array" ref="N509">IF(INDEX(LatestMeasureDefSheet!$Q$2:$Q$6759,MATCH(E509,LatestMeasureDefSheet!$C$2:$C$6759,0),)="",INDEX(LatestMeasureDefSheet!$G$2:$G$6759,MATCH(E509,LatestMeasureDefSheet!$C$2:$C$6759,0),),INDEX(LatestMeasureDefSheet!$Q$2:$Q$6759,MATCH(E509,LatestMeasureDefSheet!$C$2:$C$6759,0),))</f>
        <v>Units</v>
      </c>
      <c r="O509" s="11" cm="1">
        <f t="array" ref="O509">INDEX(LatestMeasureDefSheet!$R$2:$R$6759,MATCH(E509,LatestMeasureDefSheet!$C$2:$C$6759,0),)</f>
        <v>0</v>
      </c>
      <c r="P509" s="11" cm="1">
        <f t="array" ref="P509">INDEX(LatestMeasureDefSheet!$S$2:$S$6759,MATCH(E509,LatestMeasureDefSheet!$C$2:$C$6759,0),)</f>
        <v>0</v>
      </c>
      <c r="Q509" s="11" cm="1">
        <f t="array" ref="Q509">INDEX(LatestMeasureDefSheet!$T$2:$T$6759,MATCH(E509,LatestMeasureDefSheet!$C$2:$C$6759,0),)</f>
        <v>0</v>
      </c>
      <c r="R509" s="11" cm="1">
        <f t="array" ref="R509">INDEX(LatestMeasureDefSheet!$U$2:$U$6759,MATCH(E509,LatestMeasureDefSheet!$C$2:$C$6759,0),)</f>
        <v>0</v>
      </c>
      <c r="S509" s="11" cm="1">
        <f t="array" ref="S509">INDEX(LatestMeasureDefSheet!$V$2:$V$6759,MATCH(E509,LatestMeasureDefSheet!$C$2:$C$6759,0),)</f>
        <v>0</v>
      </c>
      <c r="T509" s="11" t="str">
        <f t="shared" si="46"/>
        <v/>
      </c>
      <c r="U509" s="41"/>
      <c r="V509" s="41"/>
      <c r="W509" s="41"/>
      <c r="X509" s="38" t="str">
        <f t="shared" si="42"/>
        <v/>
      </c>
      <c r="Y509" s="38" t="str">
        <f t="shared" si="43"/>
        <v/>
      </c>
      <c r="Z509" s="38" t="str">
        <f t="shared" si="44"/>
        <v/>
      </c>
      <c r="AA509" s="13">
        <f t="shared" si="45"/>
        <v>0</v>
      </c>
      <c r="AB509" s="11"/>
    </row>
    <row r="510" spans="2:28" ht="15.75" x14ac:dyDescent="0.2">
      <c r="B510" s="7" t="s">
        <v>1488</v>
      </c>
      <c r="C510" s="5" t="s">
        <v>1489</v>
      </c>
      <c r="D510" s="5" t="s">
        <v>1558</v>
      </c>
      <c r="E510" s="5" t="s">
        <v>1577</v>
      </c>
      <c r="F510" s="16" t="s">
        <v>1578</v>
      </c>
      <c r="G510" s="5" t="s">
        <v>1579</v>
      </c>
      <c r="H510" s="9" cm="1">
        <f t="array" ref="H510">INDEX(LatestMeasureDefSheet!$AH$2:$AH$6759,MATCH(E510,LatestMeasureDefSheet!$C$2:$C$6759,0),)</f>
        <v>1800</v>
      </c>
      <c r="I510" s="10" t="str" cm="1">
        <f t="array" ref="I510">INDEX(LatestMeasureDefSheet!$G$2:$G$6759,MATCH(E510,LatestMeasureDefSheet!$C$2:$C$6759,0),)</f>
        <v>Units</v>
      </c>
      <c r="J510" s="11" cm="1">
        <f t="array" ref="J510">INDEX(LatestMeasureDefSheet!$H$2:$H$6759,MATCH(E510,LatestMeasureDefSheet!$C$2:$C$6759,0),)</f>
        <v>0</v>
      </c>
      <c r="K510" s="11" cm="1">
        <f t="array" ref="K510">INDEX(LatestMeasureDefSheet!$I$2:$I$6759,MATCH(E510,LatestMeasureDefSheet!$C$2:$C$6759,0),)</f>
        <v>0</v>
      </c>
      <c r="L510" s="11" cm="1">
        <f t="array" ref="L510">INDEX(LatestMeasureDefSheet!$L$2:$L$6759,MATCH(E510,LatestMeasureDefSheet!$C$2:$C$6759,0),)</f>
        <v>285.66669999999999</v>
      </c>
      <c r="M510" s="11" cm="1">
        <f t="array" ref="M510">INDEX(LatestMeasureDefSheet!$AJ$2:$AJ$6759,MATCH(E510,LatestMeasureDefSheet!$C$2:$C$6759,0),)</f>
        <v>10</v>
      </c>
      <c r="N510" s="12" t="str" cm="1">
        <f t="array" ref="N510">IF(INDEX(LatestMeasureDefSheet!$Q$2:$Q$6759,MATCH(E510,LatestMeasureDefSheet!$C$2:$C$6759,0),)="",INDEX(LatestMeasureDefSheet!$G$2:$G$6759,MATCH(E510,LatestMeasureDefSheet!$C$2:$C$6759,0),),INDEX(LatestMeasureDefSheet!$Q$2:$Q$6759,MATCH(E510,LatestMeasureDefSheet!$C$2:$C$6759,0),))</f>
        <v>Units</v>
      </c>
      <c r="O510" s="11" cm="1">
        <f t="array" ref="O510">INDEX(LatestMeasureDefSheet!$R$2:$R$6759,MATCH(E510,LatestMeasureDefSheet!$C$2:$C$6759,0),)</f>
        <v>0</v>
      </c>
      <c r="P510" s="11" cm="1">
        <f t="array" ref="P510">INDEX(LatestMeasureDefSheet!$S$2:$S$6759,MATCH(E510,LatestMeasureDefSheet!$C$2:$C$6759,0),)</f>
        <v>0</v>
      </c>
      <c r="Q510" s="11" cm="1">
        <f t="array" ref="Q510">INDEX(LatestMeasureDefSheet!$T$2:$T$6759,MATCH(E510,LatestMeasureDefSheet!$C$2:$C$6759,0),)</f>
        <v>0</v>
      </c>
      <c r="R510" s="11" cm="1">
        <f t="array" ref="R510">INDEX(LatestMeasureDefSheet!$U$2:$U$6759,MATCH(E510,LatestMeasureDefSheet!$C$2:$C$6759,0),)</f>
        <v>0</v>
      </c>
      <c r="S510" s="11" cm="1">
        <f t="array" ref="S510">INDEX(LatestMeasureDefSheet!$V$2:$V$6759,MATCH(E510,LatestMeasureDefSheet!$C$2:$C$6759,0),)</f>
        <v>0</v>
      </c>
      <c r="T510" s="11" t="str">
        <f t="shared" si="46"/>
        <v/>
      </c>
      <c r="U510" s="41"/>
      <c r="V510" s="41"/>
      <c r="W510" s="41"/>
      <c r="X510" s="38" t="str">
        <f t="shared" si="42"/>
        <v/>
      </c>
      <c r="Y510" s="38" t="str">
        <f t="shared" si="43"/>
        <v/>
      </c>
      <c r="Z510" s="38" t="str">
        <f t="shared" si="44"/>
        <v/>
      </c>
      <c r="AA510" s="13">
        <f t="shared" si="45"/>
        <v>0</v>
      </c>
      <c r="AB510" s="11"/>
    </row>
    <row r="511" spans="2:28" ht="15.75" x14ac:dyDescent="0.2">
      <c r="B511" s="7" t="s">
        <v>1488</v>
      </c>
      <c r="C511" s="5" t="s">
        <v>1489</v>
      </c>
      <c r="D511" s="5" t="s">
        <v>1558</v>
      </c>
      <c r="E511" s="5" t="s">
        <v>1580</v>
      </c>
      <c r="F511" s="16" t="s">
        <v>1581</v>
      </c>
      <c r="G511" s="5" t="s">
        <v>1582</v>
      </c>
      <c r="H511" s="9" cm="1">
        <f t="array" ref="H511">INDEX(LatestMeasureDefSheet!$AH$2:$AH$6759,MATCH(E511,LatestMeasureDefSheet!$C$2:$C$6759,0),)</f>
        <v>2900</v>
      </c>
      <c r="I511" s="10" t="str" cm="1">
        <f t="array" ref="I511">INDEX(LatestMeasureDefSheet!$G$2:$G$6759,MATCH(E511,LatestMeasureDefSheet!$C$2:$C$6759,0),)</f>
        <v>Units</v>
      </c>
      <c r="J511" s="11" cm="1">
        <f t="array" ref="J511">INDEX(LatestMeasureDefSheet!$H$2:$H$6759,MATCH(E511,LatestMeasureDefSheet!$C$2:$C$6759,0),)</f>
        <v>0</v>
      </c>
      <c r="K511" s="11" cm="1">
        <f t="array" ref="K511">INDEX(LatestMeasureDefSheet!$I$2:$I$6759,MATCH(E511,LatestMeasureDefSheet!$C$2:$C$6759,0),)</f>
        <v>0</v>
      </c>
      <c r="L511" s="11" cm="1">
        <f t="array" ref="L511">INDEX(LatestMeasureDefSheet!$L$2:$L$6759,MATCH(E511,LatestMeasureDefSheet!$C$2:$C$6759,0),)</f>
        <v>428.5</v>
      </c>
      <c r="M511" s="11" cm="1">
        <f t="array" ref="M511">INDEX(LatestMeasureDefSheet!$AJ$2:$AJ$6759,MATCH(E511,LatestMeasureDefSheet!$C$2:$C$6759,0),)</f>
        <v>10</v>
      </c>
      <c r="N511" s="12" t="str" cm="1">
        <f t="array" ref="N511">IF(INDEX(LatestMeasureDefSheet!$Q$2:$Q$6759,MATCH(E511,LatestMeasureDefSheet!$C$2:$C$6759,0),)="",INDEX(LatestMeasureDefSheet!$G$2:$G$6759,MATCH(E511,LatestMeasureDefSheet!$C$2:$C$6759,0),),INDEX(LatestMeasureDefSheet!$Q$2:$Q$6759,MATCH(E511,LatestMeasureDefSheet!$C$2:$C$6759,0),))</f>
        <v>Units</v>
      </c>
      <c r="O511" s="11" cm="1">
        <f t="array" ref="O511">INDEX(LatestMeasureDefSheet!$R$2:$R$6759,MATCH(E511,LatestMeasureDefSheet!$C$2:$C$6759,0),)</f>
        <v>0</v>
      </c>
      <c r="P511" s="11" cm="1">
        <f t="array" ref="P511">INDEX(LatestMeasureDefSheet!$S$2:$S$6759,MATCH(E511,LatestMeasureDefSheet!$C$2:$C$6759,0),)</f>
        <v>0</v>
      </c>
      <c r="Q511" s="11" cm="1">
        <f t="array" ref="Q511">INDEX(LatestMeasureDefSheet!$T$2:$T$6759,MATCH(E511,LatestMeasureDefSheet!$C$2:$C$6759,0),)</f>
        <v>0</v>
      </c>
      <c r="R511" s="11" cm="1">
        <f t="array" ref="R511">INDEX(LatestMeasureDefSheet!$U$2:$U$6759,MATCH(E511,LatestMeasureDefSheet!$C$2:$C$6759,0),)</f>
        <v>0</v>
      </c>
      <c r="S511" s="11" cm="1">
        <f t="array" ref="S511">INDEX(LatestMeasureDefSheet!$V$2:$V$6759,MATCH(E511,LatestMeasureDefSheet!$C$2:$C$6759,0),)</f>
        <v>0</v>
      </c>
      <c r="T511" s="11" t="str">
        <f t="shared" si="46"/>
        <v/>
      </c>
      <c r="U511" s="41"/>
      <c r="V511" s="41"/>
      <c r="W511" s="41"/>
      <c r="X511" s="38" t="str">
        <f t="shared" si="42"/>
        <v/>
      </c>
      <c r="Y511" s="38" t="str">
        <f t="shared" si="43"/>
        <v/>
      </c>
      <c r="Z511" s="38" t="str">
        <f t="shared" si="44"/>
        <v/>
      </c>
      <c r="AA511" s="13">
        <f t="shared" si="45"/>
        <v>0</v>
      </c>
      <c r="AB511" s="11"/>
    </row>
    <row r="512" spans="2:28" ht="15.75" x14ac:dyDescent="0.2">
      <c r="B512" s="7" t="s">
        <v>1488</v>
      </c>
      <c r="C512" s="5" t="s">
        <v>1489</v>
      </c>
      <c r="D512" s="5" t="s">
        <v>1558</v>
      </c>
      <c r="E512" s="5" t="s">
        <v>1583</v>
      </c>
      <c r="F512" s="16" t="s">
        <v>1584</v>
      </c>
      <c r="G512" s="5" t="s">
        <v>1585</v>
      </c>
      <c r="H512" s="9" cm="1">
        <f t="array" ref="H512">INDEX(LatestMeasureDefSheet!$AH$2:$AH$6759,MATCH(E512,LatestMeasureDefSheet!$C$2:$C$6759,0),)</f>
        <v>4000</v>
      </c>
      <c r="I512" s="10" t="str" cm="1">
        <f t="array" ref="I512">INDEX(LatestMeasureDefSheet!$G$2:$G$6759,MATCH(E512,LatestMeasureDefSheet!$C$2:$C$6759,0),)</f>
        <v>Units</v>
      </c>
      <c r="J512" s="11" cm="1">
        <f t="array" ref="J512">INDEX(LatestMeasureDefSheet!$H$2:$H$6759,MATCH(E512,LatestMeasureDefSheet!$C$2:$C$6759,0),)</f>
        <v>0</v>
      </c>
      <c r="K512" s="11" cm="1">
        <f t="array" ref="K512">INDEX(LatestMeasureDefSheet!$I$2:$I$6759,MATCH(E512,LatestMeasureDefSheet!$C$2:$C$6759,0),)</f>
        <v>0</v>
      </c>
      <c r="L512" s="11" cm="1">
        <f t="array" ref="L512">INDEX(LatestMeasureDefSheet!$L$2:$L$6759,MATCH(E512,LatestMeasureDefSheet!$C$2:$C$6759,0),)</f>
        <v>857</v>
      </c>
      <c r="M512" s="11" cm="1">
        <f t="array" ref="M512">INDEX(LatestMeasureDefSheet!$AJ$2:$AJ$6759,MATCH(E512,LatestMeasureDefSheet!$C$2:$C$6759,0),)</f>
        <v>10</v>
      </c>
      <c r="N512" s="12" t="str" cm="1">
        <f t="array" ref="N512">IF(INDEX(LatestMeasureDefSheet!$Q$2:$Q$6759,MATCH(E512,LatestMeasureDefSheet!$C$2:$C$6759,0),)="",INDEX(LatestMeasureDefSheet!$G$2:$G$6759,MATCH(E512,LatestMeasureDefSheet!$C$2:$C$6759,0),),INDEX(LatestMeasureDefSheet!$Q$2:$Q$6759,MATCH(E512,LatestMeasureDefSheet!$C$2:$C$6759,0),))</f>
        <v>Units</v>
      </c>
      <c r="O512" s="11" cm="1">
        <f t="array" ref="O512">INDEX(LatestMeasureDefSheet!$R$2:$R$6759,MATCH(E512,LatestMeasureDefSheet!$C$2:$C$6759,0),)</f>
        <v>0</v>
      </c>
      <c r="P512" s="11" cm="1">
        <f t="array" ref="P512">INDEX(LatestMeasureDefSheet!$S$2:$S$6759,MATCH(E512,LatestMeasureDefSheet!$C$2:$C$6759,0),)</f>
        <v>0</v>
      </c>
      <c r="Q512" s="11" cm="1">
        <f t="array" ref="Q512">INDEX(LatestMeasureDefSheet!$T$2:$T$6759,MATCH(E512,LatestMeasureDefSheet!$C$2:$C$6759,0),)</f>
        <v>0</v>
      </c>
      <c r="R512" s="11" cm="1">
        <f t="array" ref="R512">INDEX(LatestMeasureDefSheet!$U$2:$U$6759,MATCH(E512,LatestMeasureDefSheet!$C$2:$C$6759,0),)</f>
        <v>0</v>
      </c>
      <c r="S512" s="11" cm="1">
        <f t="array" ref="S512">INDEX(LatestMeasureDefSheet!$V$2:$V$6759,MATCH(E512,LatestMeasureDefSheet!$C$2:$C$6759,0),)</f>
        <v>0</v>
      </c>
      <c r="T512" s="11" t="str">
        <f t="shared" si="46"/>
        <v/>
      </c>
      <c r="U512" s="41"/>
      <c r="V512" s="41"/>
      <c r="W512" s="41"/>
      <c r="X512" s="38" t="str">
        <f t="shared" si="42"/>
        <v/>
      </c>
      <c r="Y512" s="38" t="str">
        <f t="shared" si="43"/>
        <v/>
      </c>
      <c r="Z512" s="38" t="str">
        <f t="shared" si="44"/>
        <v/>
      </c>
      <c r="AA512" s="13">
        <f t="shared" si="45"/>
        <v>0</v>
      </c>
      <c r="AB512" s="11"/>
    </row>
    <row r="513" spans="2:28" ht="15.75" x14ac:dyDescent="0.2">
      <c r="B513" s="7" t="s">
        <v>1488</v>
      </c>
      <c r="C513" s="5" t="s">
        <v>1489</v>
      </c>
      <c r="D513" s="5" t="s">
        <v>1558</v>
      </c>
      <c r="E513" s="5"/>
      <c r="F513" s="16" t="s">
        <v>1586</v>
      </c>
      <c r="G513" s="5" t="s">
        <v>1587</v>
      </c>
      <c r="H513" s="9" t="e" cm="1">
        <f t="array" ref="H513">INDEX(LatestMeasureDefSheet!$AH$2:$AH$6759,MATCH(E513,LatestMeasureDefSheet!$C$2:$C$6759,0),)</f>
        <v>#N/A</v>
      </c>
      <c r="I513" s="10" t="e" cm="1">
        <f t="array" ref="I513">INDEX(LatestMeasureDefSheet!$G$2:$G$6759,MATCH(E513,LatestMeasureDefSheet!$C$2:$C$6759,0),)</f>
        <v>#N/A</v>
      </c>
      <c r="J513" s="11" t="e" cm="1">
        <f t="array" ref="J513">INDEX(LatestMeasureDefSheet!$H$2:$H$6759,MATCH(E513,LatestMeasureDefSheet!$C$2:$C$6759,0),)</f>
        <v>#N/A</v>
      </c>
      <c r="K513" s="11" t="e" cm="1">
        <f t="array" ref="K513">INDEX(LatestMeasureDefSheet!$I$2:$I$6759,MATCH(E513,LatestMeasureDefSheet!$C$2:$C$6759,0),)</f>
        <v>#N/A</v>
      </c>
      <c r="L513" s="11" t="e" cm="1">
        <f t="array" ref="L513">INDEX(LatestMeasureDefSheet!$L$2:$L$6759,MATCH(E513,LatestMeasureDefSheet!$C$2:$C$6759,0),)</f>
        <v>#N/A</v>
      </c>
      <c r="M513" s="11" t="e" cm="1">
        <f t="array" ref="M513">INDEX(LatestMeasureDefSheet!$AJ$2:$AJ$6759,MATCH(E513,LatestMeasureDefSheet!$C$2:$C$6759,0),)</f>
        <v>#N/A</v>
      </c>
      <c r="N513" s="12" t="e" cm="1">
        <f t="array" ref="N513">IF(INDEX(LatestMeasureDefSheet!$Q$2:$Q$6759,MATCH(E513,LatestMeasureDefSheet!$C$2:$C$6759,0),)="",INDEX(LatestMeasureDefSheet!$G$2:$G$6759,MATCH(E513,LatestMeasureDefSheet!$C$2:$C$6759,0),),INDEX(LatestMeasureDefSheet!$Q$2:$Q$6759,MATCH(E513,LatestMeasureDefSheet!$C$2:$C$6759,0),))</f>
        <v>#N/A</v>
      </c>
      <c r="O513" s="11" t="e" cm="1">
        <f t="array" ref="O513">INDEX(LatestMeasureDefSheet!$R$2:$R$6759,MATCH(E513,LatestMeasureDefSheet!$C$2:$C$6759,0),)</f>
        <v>#N/A</v>
      </c>
      <c r="P513" s="11" t="e" cm="1">
        <f t="array" ref="P513">INDEX(LatestMeasureDefSheet!$S$2:$S$6759,MATCH(E513,LatestMeasureDefSheet!$C$2:$C$6759,0),)</f>
        <v>#N/A</v>
      </c>
      <c r="Q513" s="11" t="e" cm="1">
        <f t="array" ref="Q513">INDEX(LatestMeasureDefSheet!$T$2:$T$6759,MATCH(E513,LatestMeasureDefSheet!$C$2:$C$6759,0),)</f>
        <v>#N/A</v>
      </c>
      <c r="R513" s="11" t="e" cm="1">
        <f t="array" ref="R513">INDEX(LatestMeasureDefSheet!$U$2:$U$6759,MATCH(E513,LatestMeasureDefSheet!$C$2:$C$6759,0),)</f>
        <v>#N/A</v>
      </c>
      <c r="S513" s="11" t="e" cm="1">
        <f t="array" ref="S513">INDEX(LatestMeasureDefSheet!$V$2:$V$6759,MATCH(E513,LatestMeasureDefSheet!$C$2:$C$6759,0),)</f>
        <v>#N/A</v>
      </c>
      <c r="T513" s="11" t="e">
        <f t="shared" si="46"/>
        <v>#N/A</v>
      </c>
      <c r="U513" s="41"/>
      <c r="V513" s="41"/>
      <c r="W513" s="41"/>
      <c r="X513" s="38" t="str">
        <f t="shared" si="42"/>
        <v/>
      </c>
      <c r="Y513" s="38" t="str">
        <f t="shared" si="43"/>
        <v/>
      </c>
      <c r="Z513" s="38" t="str">
        <f t="shared" si="44"/>
        <v/>
      </c>
      <c r="AA513" s="13" t="e">
        <f t="shared" si="45"/>
        <v>#N/A</v>
      </c>
      <c r="AB513" s="11" t="s">
        <v>1588</v>
      </c>
    </row>
    <row r="514" spans="2:28" ht="15.75" x14ac:dyDescent="0.2">
      <c r="B514" s="7" t="s">
        <v>1488</v>
      </c>
      <c r="C514" s="5" t="s">
        <v>1589</v>
      </c>
      <c r="D514" s="5" t="s">
        <v>1590</v>
      </c>
      <c r="E514" s="5" t="s">
        <v>1591</v>
      </c>
      <c r="F514" s="16" t="s">
        <v>1592</v>
      </c>
      <c r="G514" s="5" t="s">
        <v>1593</v>
      </c>
      <c r="H514" s="9" cm="1">
        <f t="array" ref="H514">INDEX(LatestMeasureDefSheet!$AH$2:$AH$6759,MATCH(E514,LatestMeasureDefSheet!$C$2:$C$6759,0),)</f>
        <v>6</v>
      </c>
      <c r="I514" s="10" t="str" cm="1">
        <f t="array" ref="I514">INDEX(LatestMeasureDefSheet!$G$2:$G$6759,MATCH(E514,LatestMeasureDefSheet!$C$2:$C$6759,0),)</f>
        <v>Linear Feet</v>
      </c>
      <c r="J514" s="11" cm="1">
        <f t="array" ref="J514">INDEX(LatestMeasureDefSheet!$H$2:$H$6759,MATCH(E514,LatestMeasureDefSheet!$C$2:$C$6759,0),)</f>
        <v>0</v>
      </c>
      <c r="K514" s="11" cm="1">
        <f t="array" ref="K514">INDEX(LatestMeasureDefSheet!$I$2:$I$6759,MATCH(E514,LatestMeasureDefSheet!$C$2:$C$6759,0),)</f>
        <v>0</v>
      </c>
      <c r="L514" s="11" cm="1">
        <f t="array" ref="L514">INDEX(LatestMeasureDefSheet!$L$2:$L$6759,MATCH(E514,LatestMeasureDefSheet!$C$2:$C$6759,0),)</f>
        <v>1.4610000000000001</v>
      </c>
      <c r="M514" s="11" cm="1">
        <f t="array" ref="M514">INDEX(LatestMeasureDefSheet!$AJ$2:$AJ$6759,MATCH(E514,LatestMeasureDefSheet!$C$2:$C$6759,0),)</f>
        <v>20</v>
      </c>
      <c r="N514" s="12" t="str" cm="1">
        <f t="array" ref="N514">IF(INDEX(LatestMeasureDefSheet!$Q$2:$Q$6759,MATCH(E514,LatestMeasureDefSheet!$C$2:$C$6759,0),)="",INDEX(LatestMeasureDefSheet!$G$2:$G$6759,MATCH(E514,LatestMeasureDefSheet!$C$2:$C$6759,0),),INDEX(LatestMeasureDefSheet!$Q$2:$Q$6759,MATCH(E514,LatestMeasureDefSheet!$C$2:$C$6759,0),))</f>
        <v>Linear Feet</v>
      </c>
      <c r="O514" s="11" cm="1">
        <f t="array" ref="O514">INDEX(LatestMeasureDefSheet!$R$2:$R$6759,MATCH(E514,LatestMeasureDefSheet!$C$2:$C$6759,0),)</f>
        <v>0</v>
      </c>
      <c r="P514" s="11" cm="1">
        <f t="array" ref="P514">INDEX(LatestMeasureDefSheet!$S$2:$S$6759,MATCH(E514,LatestMeasureDefSheet!$C$2:$C$6759,0),)</f>
        <v>0</v>
      </c>
      <c r="Q514" s="11" cm="1">
        <f t="array" ref="Q514">INDEX(LatestMeasureDefSheet!$T$2:$T$6759,MATCH(E514,LatestMeasureDefSheet!$C$2:$C$6759,0),)</f>
        <v>0</v>
      </c>
      <c r="R514" s="11" cm="1">
        <f t="array" ref="R514">INDEX(LatestMeasureDefSheet!$U$2:$U$6759,MATCH(E514,LatestMeasureDefSheet!$C$2:$C$6759,0),)</f>
        <v>0</v>
      </c>
      <c r="S514" s="11" cm="1">
        <f t="array" ref="S514">INDEX(LatestMeasureDefSheet!$V$2:$V$6759,MATCH(E514,LatestMeasureDefSheet!$C$2:$C$6759,0),)</f>
        <v>0</v>
      </c>
      <c r="T514" s="11" t="str">
        <f t="shared" si="46"/>
        <v/>
      </c>
      <c r="U514" s="41"/>
      <c r="V514" s="41"/>
      <c r="W514" s="41"/>
      <c r="X514" s="38" t="str">
        <f t="shared" si="42"/>
        <v/>
      </c>
      <c r="Y514" s="38" t="str">
        <f t="shared" si="43"/>
        <v/>
      </c>
      <c r="Z514" s="38" t="str">
        <f t="shared" si="44"/>
        <v/>
      </c>
      <c r="AA514" s="13">
        <f t="shared" si="45"/>
        <v>0</v>
      </c>
      <c r="AB514" s="11"/>
    </row>
    <row r="515" spans="2:28" ht="15.75" x14ac:dyDescent="0.2">
      <c r="B515" s="7" t="s">
        <v>1488</v>
      </c>
      <c r="C515" s="5" t="s">
        <v>1589</v>
      </c>
      <c r="D515" s="5" t="s">
        <v>1590</v>
      </c>
      <c r="E515" s="5" t="s">
        <v>1594</v>
      </c>
      <c r="F515" s="16" t="s">
        <v>1595</v>
      </c>
      <c r="G515" s="5" t="s">
        <v>1596</v>
      </c>
      <c r="H515" s="9" cm="1">
        <f t="array" ref="H515">INDEX(LatestMeasureDefSheet!$AH$2:$AH$6759,MATCH(E515,LatestMeasureDefSheet!$C$2:$C$6759,0),)</f>
        <v>3</v>
      </c>
      <c r="I515" s="10" t="str" cm="1">
        <f t="array" ref="I515">INDEX(LatestMeasureDefSheet!$G$2:$G$6759,MATCH(E515,LatestMeasureDefSheet!$C$2:$C$6759,0),)</f>
        <v>Linear Feet</v>
      </c>
      <c r="J515" s="11" cm="1">
        <f t="array" ref="J515">INDEX(LatestMeasureDefSheet!$H$2:$H$6759,MATCH(E515,LatestMeasureDefSheet!$C$2:$C$6759,0),)</f>
        <v>0</v>
      </c>
      <c r="K515" s="11" cm="1">
        <f t="array" ref="K515">INDEX(LatestMeasureDefSheet!$I$2:$I$6759,MATCH(E515,LatestMeasureDefSheet!$C$2:$C$6759,0),)</f>
        <v>0</v>
      </c>
      <c r="L515" s="11" cm="1">
        <f t="array" ref="L515">INDEX(LatestMeasureDefSheet!$L$2:$L$6759,MATCH(E515,LatestMeasureDefSheet!$C$2:$C$6759,0),)</f>
        <v>0.48699999999999999</v>
      </c>
      <c r="M515" s="11" cm="1">
        <f t="array" ref="M515">INDEX(LatestMeasureDefSheet!$AJ$2:$AJ$6759,MATCH(E515,LatestMeasureDefSheet!$C$2:$C$6759,0),)</f>
        <v>20</v>
      </c>
      <c r="N515" s="12" t="str" cm="1">
        <f t="array" ref="N515">IF(INDEX(LatestMeasureDefSheet!$Q$2:$Q$6759,MATCH(E515,LatestMeasureDefSheet!$C$2:$C$6759,0),)="",INDEX(LatestMeasureDefSheet!$G$2:$G$6759,MATCH(E515,LatestMeasureDefSheet!$C$2:$C$6759,0),),INDEX(LatestMeasureDefSheet!$Q$2:$Q$6759,MATCH(E515,LatestMeasureDefSheet!$C$2:$C$6759,0),))</f>
        <v>Linear Feet</v>
      </c>
      <c r="O515" s="11" cm="1">
        <f t="array" ref="O515">INDEX(LatestMeasureDefSheet!$R$2:$R$6759,MATCH(E515,LatestMeasureDefSheet!$C$2:$C$6759,0),)</f>
        <v>0</v>
      </c>
      <c r="P515" s="11" cm="1">
        <f t="array" ref="P515">INDEX(LatestMeasureDefSheet!$S$2:$S$6759,MATCH(E515,LatestMeasureDefSheet!$C$2:$C$6759,0),)</f>
        <v>0</v>
      </c>
      <c r="Q515" s="11" cm="1">
        <f t="array" ref="Q515">INDEX(LatestMeasureDefSheet!$T$2:$T$6759,MATCH(E515,LatestMeasureDefSheet!$C$2:$C$6759,0),)</f>
        <v>0</v>
      </c>
      <c r="R515" s="11" cm="1">
        <f t="array" ref="R515">INDEX(LatestMeasureDefSheet!$U$2:$U$6759,MATCH(E515,LatestMeasureDefSheet!$C$2:$C$6759,0),)</f>
        <v>0</v>
      </c>
      <c r="S515" s="11" cm="1">
        <f t="array" ref="S515">INDEX(LatestMeasureDefSheet!$V$2:$V$6759,MATCH(E515,LatestMeasureDefSheet!$C$2:$C$6759,0),)</f>
        <v>0</v>
      </c>
      <c r="T515" s="11" t="str">
        <f t="shared" si="46"/>
        <v/>
      </c>
      <c r="U515" s="41"/>
      <c r="V515" s="41"/>
      <c r="W515" s="41"/>
      <c r="X515" s="38" t="str">
        <f t="shared" si="42"/>
        <v/>
      </c>
      <c r="Y515" s="38" t="str">
        <f t="shared" si="43"/>
        <v/>
      </c>
      <c r="Z515" s="38" t="str">
        <f t="shared" si="44"/>
        <v/>
      </c>
      <c r="AA515" s="13">
        <f t="shared" si="45"/>
        <v>0</v>
      </c>
      <c r="AB515" s="11"/>
    </row>
    <row r="516" spans="2:28" ht="15.75" x14ac:dyDescent="0.2">
      <c r="B516" s="7" t="s">
        <v>1488</v>
      </c>
      <c r="C516" s="5" t="s">
        <v>1589</v>
      </c>
      <c r="D516" s="5" t="s">
        <v>1590</v>
      </c>
      <c r="E516" s="5" t="s">
        <v>1597</v>
      </c>
      <c r="F516" s="16" t="s">
        <v>1598</v>
      </c>
      <c r="G516" s="5" t="s">
        <v>1599</v>
      </c>
      <c r="H516" s="9" cm="1">
        <f t="array" ref="H516">INDEX(LatestMeasureDefSheet!$AH$2:$AH$6759,MATCH(E516,LatestMeasureDefSheet!$C$2:$C$6759,0),)</f>
        <v>4</v>
      </c>
      <c r="I516" s="10" t="str" cm="1">
        <f t="array" ref="I516">INDEX(LatestMeasureDefSheet!$G$2:$G$6759,MATCH(E516,LatestMeasureDefSheet!$C$2:$C$6759,0),)</f>
        <v>Linear Feet</v>
      </c>
      <c r="J516" s="11" cm="1">
        <f t="array" ref="J516">INDEX(LatestMeasureDefSheet!$H$2:$H$6759,MATCH(E516,LatestMeasureDefSheet!$C$2:$C$6759,0),)</f>
        <v>0</v>
      </c>
      <c r="K516" s="11" cm="1">
        <f t="array" ref="K516">INDEX(LatestMeasureDefSheet!$I$2:$I$6759,MATCH(E516,LatestMeasureDefSheet!$C$2:$C$6759,0),)</f>
        <v>0</v>
      </c>
      <c r="L516" s="11" cm="1">
        <f t="array" ref="L516">INDEX(LatestMeasureDefSheet!$L$2:$L$6759,MATCH(E516,LatestMeasureDefSheet!$C$2:$C$6759,0),)</f>
        <v>0.3896</v>
      </c>
      <c r="M516" s="11" cm="1">
        <f t="array" ref="M516">INDEX(LatestMeasureDefSheet!$AJ$2:$AJ$6759,MATCH(E516,LatestMeasureDefSheet!$C$2:$C$6759,0),)</f>
        <v>20</v>
      </c>
      <c r="N516" s="12" t="str" cm="1">
        <f t="array" ref="N516">IF(INDEX(LatestMeasureDefSheet!$Q$2:$Q$6759,MATCH(E516,LatestMeasureDefSheet!$C$2:$C$6759,0),)="",INDEX(LatestMeasureDefSheet!$G$2:$G$6759,MATCH(E516,LatestMeasureDefSheet!$C$2:$C$6759,0),),INDEX(LatestMeasureDefSheet!$Q$2:$Q$6759,MATCH(E516,LatestMeasureDefSheet!$C$2:$C$6759,0),))</f>
        <v>Linear Feet</v>
      </c>
      <c r="O516" s="11" cm="1">
        <f t="array" ref="O516">INDEX(LatestMeasureDefSheet!$R$2:$R$6759,MATCH(E516,LatestMeasureDefSheet!$C$2:$C$6759,0),)</f>
        <v>0</v>
      </c>
      <c r="P516" s="11" cm="1">
        <f t="array" ref="P516">INDEX(LatestMeasureDefSheet!$S$2:$S$6759,MATCH(E516,LatestMeasureDefSheet!$C$2:$C$6759,0),)</f>
        <v>0</v>
      </c>
      <c r="Q516" s="11" cm="1">
        <f t="array" ref="Q516">INDEX(LatestMeasureDefSheet!$T$2:$T$6759,MATCH(E516,LatestMeasureDefSheet!$C$2:$C$6759,0),)</f>
        <v>0</v>
      </c>
      <c r="R516" s="11" cm="1">
        <f t="array" ref="R516">INDEX(LatestMeasureDefSheet!$U$2:$U$6759,MATCH(E516,LatestMeasureDefSheet!$C$2:$C$6759,0),)</f>
        <v>0</v>
      </c>
      <c r="S516" s="11" cm="1">
        <f t="array" ref="S516">INDEX(LatestMeasureDefSheet!$V$2:$V$6759,MATCH(E516,LatestMeasureDefSheet!$C$2:$C$6759,0),)</f>
        <v>0</v>
      </c>
      <c r="T516" s="11" t="str">
        <f t="shared" si="46"/>
        <v/>
      </c>
      <c r="U516" s="41"/>
      <c r="V516" s="41"/>
      <c r="W516" s="41"/>
      <c r="X516" s="38" t="str">
        <f t="shared" si="42"/>
        <v/>
      </c>
      <c r="Y516" s="38" t="str">
        <f t="shared" si="43"/>
        <v/>
      </c>
      <c r="Z516" s="38" t="str">
        <f t="shared" si="44"/>
        <v/>
      </c>
      <c r="AA516" s="13">
        <f t="shared" si="45"/>
        <v>0</v>
      </c>
      <c r="AB516" s="11"/>
    </row>
    <row r="517" spans="2:28" ht="15.75" x14ac:dyDescent="0.2">
      <c r="B517" s="7" t="s">
        <v>1488</v>
      </c>
      <c r="C517" s="5" t="s">
        <v>1589</v>
      </c>
      <c r="D517" s="5" t="s">
        <v>1590</v>
      </c>
      <c r="E517" s="5" t="s">
        <v>1600</v>
      </c>
      <c r="F517" s="16" t="s">
        <v>1601</v>
      </c>
      <c r="G517" s="5" t="s">
        <v>1602</v>
      </c>
      <c r="H517" s="9" cm="1">
        <f t="array" ref="H517">INDEX(LatestMeasureDefSheet!$AH$2:$AH$6759,MATCH(E517,LatestMeasureDefSheet!$C$2:$C$6759,0),)</f>
        <v>2</v>
      </c>
      <c r="I517" s="10" t="str" cm="1">
        <f t="array" ref="I517">INDEX(LatestMeasureDefSheet!$G$2:$G$6759,MATCH(E517,LatestMeasureDefSheet!$C$2:$C$6759,0),)</f>
        <v>Linear Feet</v>
      </c>
      <c r="J517" s="11" cm="1">
        <f t="array" ref="J517">INDEX(LatestMeasureDefSheet!$H$2:$H$6759,MATCH(E517,LatestMeasureDefSheet!$C$2:$C$6759,0),)</f>
        <v>0</v>
      </c>
      <c r="K517" s="11" cm="1">
        <f t="array" ref="K517">INDEX(LatestMeasureDefSheet!$I$2:$I$6759,MATCH(E517,LatestMeasureDefSheet!$C$2:$C$6759,0),)</f>
        <v>0</v>
      </c>
      <c r="L517" s="11" cm="1">
        <f t="array" ref="L517">INDEX(LatestMeasureDefSheet!$L$2:$L$6759,MATCH(E517,LatestMeasureDefSheet!$C$2:$C$6759,0),)</f>
        <v>0.2409</v>
      </c>
      <c r="M517" s="11" cm="1">
        <f t="array" ref="M517">INDEX(LatestMeasureDefSheet!$AJ$2:$AJ$6759,MATCH(E517,LatestMeasureDefSheet!$C$2:$C$6759,0),)</f>
        <v>20</v>
      </c>
      <c r="N517" s="12" t="str" cm="1">
        <f t="array" ref="N517">IF(INDEX(LatestMeasureDefSheet!$Q$2:$Q$6759,MATCH(E517,LatestMeasureDefSheet!$C$2:$C$6759,0),)="",INDEX(LatestMeasureDefSheet!$G$2:$G$6759,MATCH(E517,LatestMeasureDefSheet!$C$2:$C$6759,0),),INDEX(LatestMeasureDefSheet!$Q$2:$Q$6759,MATCH(E517,LatestMeasureDefSheet!$C$2:$C$6759,0),))</f>
        <v>Linear Feet</v>
      </c>
      <c r="O517" s="11" cm="1">
        <f t="array" ref="O517">INDEX(LatestMeasureDefSheet!$R$2:$R$6759,MATCH(E517,LatestMeasureDefSheet!$C$2:$C$6759,0),)</f>
        <v>0</v>
      </c>
      <c r="P517" s="11" cm="1">
        <f t="array" ref="P517">INDEX(LatestMeasureDefSheet!$S$2:$S$6759,MATCH(E517,LatestMeasureDefSheet!$C$2:$C$6759,0),)</f>
        <v>0</v>
      </c>
      <c r="Q517" s="11" cm="1">
        <f t="array" ref="Q517">INDEX(LatestMeasureDefSheet!$T$2:$T$6759,MATCH(E517,LatestMeasureDefSheet!$C$2:$C$6759,0),)</f>
        <v>0</v>
      </c>
      <c r="R517" s="11" cm="1">
        <f t="array" ref="R517">INDEX(LatestMeasureDefSheet!$U$2:$U$6759,MATCH(E517,LatestMeasureDefSheet!$C$2:$C$6759,0),)</f>
        <v>0</v>
      </c>
      <c r="S517" s="11" cm="1">
        <f t="array" ref="S517">INDEX(LatestMeasureDefSheet!$V$2:$V$6759,MATCH(E517,LatestMeasureDefSheet!$C$2:$C$6759,0),)</f>
        <v>0</v>
      </c>
      <c r="T517" s="11" t="str">
        <f t="shared" si="46"/>
        <v/>
      </c>
      <c r="U517" s="41"/>
      <c r="V517" s="41"/>
      <c r="W517" s="41"/>
      <c r="X517" s="38" t="str">
        <f t="shared" si="42"/>
        <v/>
      </c>
      <c r="Y517" s="38" t="str">
        <f t="shared" si="43"/>
        <v/>
      </c>
      <c r="Z517" s="38" t="str">
        <f t="shared" si="44"/>
        <v/>
      </c>
      <c r="AA517" s="13">
        <f t="shared" si="45"/>
        <v>0</v>
      </c>
      <c r="AB517" s="11"/>
    </row>
    <row r="518" spans="2:28" ht="15.75" x14ac:dyDescent="0.2">
      <c r="B518" s="7" t="s">
        <v>1488</v>
      </c>
      <c r="C518" s="5" t="s">
        <v>1589</v>
      </c>
      <c r="D518" s="5" t="s">
        <v>1590</v>
      </c>
      <c r="E518" s="5" t="s">
        <v>1603</v>
      </c>
      <c r="F518" s="16" t="s">
        <v>1604</v>
      </c>
      <c r="G518" s="5" t="s">
        <v>1605</v>
      </c>
      <c r="H518" s="9" cm="1">
        <f t="array" ref="H518">INDEX(LatestMeasureDefSheet!$AH$2:$AH$6759,MATCH(E518,LatestMeasureDefSheet!$C$2:$C$6759,0),)</f>
        <v>1</v>
      </c>
      <c r="I518" s="10" t="str" cm="1">
        <f t="array" ref="I518">INDEX(LatestMeasureDefSheet!$G$2:$G$6759,MATCH(E518,LatestMeasureDefSheet!$C$2:$C$6759,0),)</f>
        <v>Linear Feet</v>
      </c>
      <c r="J518" s="11" cm="1">
        <f t="array" ref="J518">INDEX(LatestMeasureDefSheet!$H$2:$H$6759,MATCH(E518,LatestMeasureDefSheet!$C$2:$C$6759,0),)</f>
        <v>0</v>
      </c>
      <c r="K518" s="11" cm="1">
        <f t="array" ref="K518">INDEX(LatestMeasureDefSheet!$I$2:$I$6759,MATCH(E518,LatestMeasureDefSheet!$C$2:$C$6759,0),)</f>
        <v>0</v>
      </c>
      <c r="L518" s="11" cm="1">
        <f t="array" ref="L518">INDEX(LatestMeasureDefSheet!$L$2:$L$6759,MATCH(E518,LatestMeasureDefSheet!$C$2:$C$6759,0),)</f>
        <v>0.1014</v>
      </c>
      <c r="M518" s="11" cm="1">
        <f t="array" ref="M518">INDEX(LatestMeasureDefSheet!$AJ$2:$AJ$6759,MATCH(E518,LatestMeasureDefSheet!$C$2:$C$6759,0),)</f>
        <v>20</v>
      </c>
      <c r="N518" s="12" t="str" cm="1">
        <f t="array" ref="N518">IF(INDEX(LatestMeasureDefSheet!$Q$2:$Q$6759,MATCH(E518,LatestMeasureDefSheet!$C$2:$C$6759,0),)="",INDEX(LatestMeasureDefSheet!$G$2:$G$6759,MATCH(E518,LatestMeasureDefSheet!$C$2:$C$6759,0),),INDEX(LatestMeasureDefSheet!$Q$2:$Q$6759,MATCH(E518,LatestMeasureDefSheet!$C$2:$C$6759,0),))</f>
        <v>Linear Feet</v>
      </c>
      <c r="O518" s="11" cm="1">
        <f t="array" ref="O518">INDEX(LatestMeasureDefSheet!$R$2:$R$6759,MATCH(E518,LatestMeasureDefSheet!$C$2:$C$6759,0),)</f>
        <v>0</v>
      </c>
      <c r="P518" s="11" cm="1">
        <f t="array" ref="P518">INDEX(LatestMeasureDefSheet!$S$2:$S$6759,MATCH(E518,LatestMeasureDefSheet!$C$2:$C$6759,0),)</f>
        <v>0</v>
      </c>
      <c r="Q518" s="11" cm="1">
        <f t="array" ref="Q518">INDEX(LatestMeasureDefSheet!$T$2:$T$6759,MATCH(E518,LatestMeasureDefSheet!$C$2:$C$6759,0),)</f>
        <v>0</v>
      </c>
      <c r="R518" s="11" cm="1">
        <f t="array" ref="R518">INDEX(LatestMeasureDefSheet!$U$2:$U$6759,MATCH(E518,LatestMeasureDefSheet!$C$2:$C$6759,0),)</f>
        <v>0</v>
      </c>
      <c r="S518" s="11" cm="1">
        <f t="array" ref="S518">INDEX(LatestMeasureDefSheet!$V$2:$V$6759,MATCH(E518,LatestMeasureDefSheet!$C$2:$C$6759,0),)</f>
        <v>0</v>
      </c>
      <c r="T518" s="11" t="str">
        <f t="shared" si="46"/>
        <v/>
      </c>
      <c r="U518" s="41"/>
      <c r="V518" s="41"/>
      <c r="W518" s="41"/>
      <c r="X518" s="38" t="str">
        <f t="shared" si="42"/>
        <v/>
      </c>
      <c r="Y518" s="38" t="str">
        <f t="shared" si="43"/>
        <v/>
      </c>
      <c r="Z518" s="38" t="str">
        <f t="shared" si="44"/>
        <v/>
      </c>
      <c r="AA518" s="13">
        <f t="shared" si="45"/>
        <v>0</v>
      </c>
      <c r="AB518" s="11"/>
    </row>
    <row r="519" spans="2:28" ht="15.75" x14ac:dyDescent="0.2">
      <c r="B519" s="7" t="s">
        <v>1488</v>
      </c>
      <c r="C519" s="5" t="s">
        <v>1589</v>
      </c>
      <c r="D519" s="5" t="s">
        <v>1590</v>
      </c>
      <c r="E519" s="5" t="s">
        <v>1606</v>
      </c>
      <c r="F519" s="16" t="s">
        <v>1607</v>
      </c>
      <c r="G519" s="5" t="s">
        <v>1608</v>
      </c>
      <c r="H519" s="9" cm="1">
        <f t="array" ref="H519">INDEX(LatestMeasureDefSheet!$AH$2:$AH$6759,MATCH(E519,LatestMeasureDefSheet!$C$2:$C$6759,0),)</f>
        <v>3</v>
      </c>
      <c r="I519" s="10" t="str" cm="1">
        <f t="array" ref="I519">INDEX(LatestMeasureDefSheet!$G$2:$G$6759,MATCH(E519,LatestMeasureDefSheet!$C$2:$C$6759,0),)</f>
        <v>Linear Feet</v>
      </c>
      <c r="J519" s="11" cm="1">
        <f t="array" ref="J519">INDEX(LatestMeasureDefSheet!$H$2:$H$6759,MATCH(E519,LatestMeasureDefSheet!$C$2:$C$6759,0),)</f>
        <v>4.8710000000000004</v>
      </c>
      <c r="K519" s="11" cm="1">
        <f t="array" ref="K519">INDEX(LatestMeasureDefSheet!$I$2:$I$6759,MATCH(E519,LatestMeasureDefSheet!$C$2:$C$6759,0),)</f>
        <v>1.1000000000000001E-3</v>
      </c>
      <c r="L519" s="11" cm="1">
        <f t="array" ref="L519">INDEX(LatestMeasureDefSheet!$L$2:$L$6759,MATCH(E519,LatestMeasureDefSheet!$C$2:$C$6759,0),)</f>
        <v>0.16589999999999999</v>
      </c>
      <c r="M519" s="11" cm="1">
        <f t="array" ref="M519">INDEX(LatestMeasureDefSheet!$AJ$2:$AJ$6759,MATCH(E519,LatestMeasureDefSheet!$C$2:$C$6759,0),)</f>
        <v>20</v>
      </c>
      <c r="N519" s="12" t="str" cm="1">
        <f t="array" ref="N519">IF(INDEX(LatestMeasureDefSheet!$Q$2:$Q$6759,MATCH(E519,LatestMeasureDefSheet!$C$2:$C$6759,0),)="",INDEX(LatestMeasureDefSheet!$G$2:$G$6759,MATCH(E519,LatestMeasureDefSheet!$C$2:$C$6759,0),),INDEX(LatestMeasureDefSheet!$Q$2:$Q$6759,MATCH(E519,LatestMeasureDefSheet!$C$2:$C$6759,0),))</f>
        <v>Linear Feet</v>
      </c>
      <c r="O519" s="11" cm="1">
        <f t="array" ref="O519">INDEX(LatestMeasureDefSheet!$R$2:$R$6759,MATCH(E519,LatestMeasureDefSheet!$C$2:$C$6759,0),)</f>
        <v>0</v>
      </c>
      <c r="P519" s="11" cm="1">
        <f t="array" ref="P519">INDEX(LatestMeasureDefSheet!$S$2:$S$6759,MATCH(E519,LatestMeasureDefSheet!$C$2:$C$6759,0),)</f>
        <v>0</v>
      </c>
      <c r="Q519" s="11" cm="1">
        <f t="array" ref="Q519">INDEX(LatestMeasureDefSheet!$T$2:$T$6759,MATCH(E519,LatestMeasureDefSheet!$C$2:$C$6759,0),)</f>
        <v>0</v>
      </c>
      <c r="R519" s="11" cm="1">
        <f t="array" ref="R519">INDEX(LatestMeasureDefSheet!$U$2:$U$6759,MATCH(E519,LatestMeasureDefSheet!$C$2:$C$6759,0),)</f>
        <v>0</v>
      </c>
      <c r="S519" s="11" cm="1">
        <f t="array" ref="S519">INDEX(LatestMeasureDefSheet!$V$2:$V$6759,MATCH(E519,LatestMeasureDefSheet!$C$2:$C$6759,0),)</f>
        <v>0</v>
      </c>
      <c r="T519" s="11" t="str">
        <f t="shared" si="46"/>
        <v/>
      </c>
      <c r="U519" s="41"/>
      <c r="V519" s="41"/>
      <c r="W519" s="41"/>
      <c r="X519" s="38" t="str">
        <f t="shared" si="42"/>
        <v/>
      </c>
      <c r="Y519" s="38" t="str">
        <f t="shared" si="43"/>
        <v/>
      </c>
      <c r="Z519" s="38" t="str">
        <f t="shared" si="44"/>
        <v/>
      </c>
      <c r="AA519" s="13">
        <f t="shared" si="45"/>
        <v>0</v>
      </c>
      <c r="AB519" s="11"/>
    </row>
    <row r="520" spans="2:28" ht="15.75" x14ac:dyDescent="0.2">
      <c r="B520" s="7" t="s">
        <v>1488</v>
      </c>
      <c r="C520" s="5" t="s">
        <v>1589</v>
      </c>
      <c r="D520" s="5" t="s">
        <v>1590</v>
      </c>
      <c r="E520" s="5" t="s">
        <v>1609</v>
      </c>
      <c r="F520" s="16" t="s">
        <v>1610</v>
      </c>
      <c r="G520" s="5" t="s">
        <v>1611</v>
      </c>
      <c r="H520" s="9" cm="1">
        <f t="array" ref="H520">INDEX(LatestMeasureDefSheet!$AH$2:$AH$6759,MATCH(E520,LatestMeasureDefSheet!$C$2:$C$6759,0),)</f>
        <v>2</v>
      </c>
      <c r="I520" s="10" t="str" cm="1">
        <f t="array" ref="I520">INDEX(LatestMeasureDefSheet!$G$2:$G$6759,MATCH(E520,LatestMeasureDefSheet!$C$2:$C$6759,0),)</f>
        <v>Linear Feet</v>
      </c>
      <c r="J520" s="11" cm="1">
        <f t="array" ref="J520">INDEX(LatestMeasureDefSheet!$H$2:$H$6759,MATCH(E520,LatestMeasureDefSheet!$C$2:$C$6759,0),)</f>
        <v>0</v>
      </c>
      <c r="K520" s="11" cm="1">
        <f t="array" ref="K520">INDEX(LatestMeasureDefSheet!$I$2:$I$6759,MATCH(E520,LatestMeasureDefSheet!$C$2:$C$6759,0),)</f>
        <v>0</v>
      </c>
      <c r="L520" s="11" cm="1">
        <f t="array" ref="L520">INDEX(LatestMeasureDefSheet!$L$2:$L$6759,MATCH(E520,LatestMeasureDefSheet!$C$2:$C$6759,0),)</f>
        <v>0.16589999999999999</v>
      </c>
      <c r="M520" s="11" cm="1">
        <f t="array" ref="M520">INDEX(LatestMeasureDefSheet!$AJ$2:$AJ$6759,MATCH(E520,LatestMeasureDefSheet!$C$2:$C$6759,0),)</f>
        <v>20</v>
      </c>
      <c r="N520" s="12" t="str" cm="1">
        <f t="array" ref="N520">IF(INDEX(LatestMeasureDefSheet!$Q$2:$Q$6759,MATCH(E520,LatestMeasureDefSheet!$C$2:$C$6759,0),)="",INDEX(LatestMeasureDefSheet!$G$2:$G$6759,MATCH(E520,LatestMeasureDefSheet!$C$2:$C$6759,0),),INDEX(LatestMeasureDefSheet!$Q$2:$Q$6759,MATCH(E520,LatestMeasureDefSheet!$C$2:$C$6759,0),))</f>
        <v>Linear Feet</v>
      </c>
      <c r="O520" s="11" cm="1">
        <f t="array" ref="O520">INDEX(LatestMeasureDefSheet!$R$2:$R$6759,MATCH(E520,LatestMeasureDefSheet!$C$2:$C$6759,0),)</f>
        <v>0</v>
      </c>
      <c r="P520" s="11" cm="1">
        <f t="array" ref="P520">INDEX(LatestMeasureDefSheet!$S$2:$S$6759,MATCH(E520,LatestMeasureDefSheet!$C$2:$C$6759,0),)</f>
        <v>0</v>
      </c>
      <c r="Q520" s="11" cm="1">
        <f t="array" ref="Q520">INDEX(LatestMeasureDefSheet!$T$2:$T$6759,MATCH(E520,LatestMeasureDefSheet!$C$2:$C$6759,0),)</f>
        <v>0</v>
      </c>
      <c r="R520" s="11" cm="1">
        <f t="array" ref="R520">INDEX(LatestMeasureDefSheet!$U$2:$U$6759,MATCH(E520,LatestMeasureDefSheet!$C$2:$C$6759,0),)</f>
        <v>0</v>
      </c>
      <c r="S520" s="11" cm="1">
        <f t="array" ref="S520">INDEX(LatestMeasureDefSheet!$V$2:$V$6759,MATCH(E520,LatestMeasureDefSheet!$C$2:$C$6759,0),)</f>
        <v>0</v>
      </c>
      <c r="T520" s="11" t="str">
        <f t="shared" si="46"/>
        <v/>
      </c>
      <c r="U520" s="41"/>
      <c r="V520" s="41"/>
      <c r="W520" s="41"/>
      <c r="X520" s="38" t="str">
        <f t="shared" si="42"/>
        <v/>
      </c>
      <c r="Y520" s="38" t="str">
        <f t="shared" si="43"/>
        <v/>
      </c>
      <c r="Z520" s="38" t="str">
        <f t="shared" si="44"/>
        <v/>
      </c>
      <c r="AA520" s="13">
        <f t="shared" si="45"/>
        <v>0</v>
      </c>
      <c r="AB520" s="11"/>
    </row>
    <row r="521" spans="2:28" ht="15.75" x14ac:dyDescent="0.2">
      <c r="B521" s="7" t="s">
        <v>1488</v>
      </c>
      <c r="C521" s="5" t="s">
        <v>1589</v>
      </c>
      <c r="D521" s="5" t="s">
        <v>1590</v>
      </c>
      <c r="E521" s="5" t="s">
        <v>1612</v>
      </c>
      <c r="F521" s="16" t="s">
        <v>1613</v>
      </c>
      <c r="G521" s="5" t="s">
        <v>1614</v>
      </c>
      <c r="H521" s="9" cm="1">
        <f t="array" ref="H521">INDEX(LatestMeasureDefSheet!$AH$2:$AH$6759,MATCH(E521,LatestMeasureDefSheet!$C$2:$C$6759,0),)</f>
        <v>3</v>
      </c>
      <c r="I521" s="10" t="str" cm="1">
        <f t="array" ref="I521">INDEX(LatestMeasureDefSheet!$G$2:$G$6759,MATCH(E521,LatestMeasureDefSheet!$C$2:$C$6759,0),)</f>
        <v>Linear Feet</v>
      </c>
      <c r="J521" s="11" cm="1">
        <f t="array" ref="J521">INDEX(LatestMeasureDefSheet!$H$2:$H$6759,MATCH(E521,LatestMeasureDefSheet!$C$2:$C$6759,0),)</f>
        <v>0</v>
      </c>
      <c r="K521" s="11" cm="1">
        <f t="array" ref="K521">INDEX(LatestMeasureDefSheet!$I$2:$I$6759,MATCH(E521,LatestMeasureDefSheet!$C$2:$C$6759,0),)</f>
        <v>0</v>
      </c>
      <c r="L521" s="11" cm="1">
        <f t="array" ref="L521">INDEX(LatestMeasureDefSheet!$L$2:$L$6759,MATCH(E521,LatestMeasureDefSheet!$C$2:$C$6759,0),)</f>
        <v>0.67049999999999998</v>
      </c>
      <c r="M521" s="11" cm="1">
        <f t="array" ref="M521">INDEX(LatestMeasureDefSheet!$AJ$2:$AJ$6759,MATCH(E521,LatestMeasureDefSheet!$C$2:$C$6759,0),)</f>
        <v>20</v>
      </c>
      <c r="N521" s="12" t="str" cm="1">
        <f t="array" ref="N521">IF(INDEX(LatestMeasureDefSheet!$Q$2:$Q$6759,MATCH(E521,LatestMeasureDefSheet!$C$2:$C$6759,0),)="",INDEX(LatestMeasureDefSheet!$G$2:$G$6759,MATCH(E521,LatestMeasureDefSheet!$C$2:$C$6759,0),),INDEX(LatestMeasureDefSheet!$Q$2:$Q$6759,MATCH(E521,LatestMeasureDefSheet!$C$2:$C$6759,0),))</f>
        <v>Linear Feet</v>
      </c>
      <c r="O521" s="11" cm="1">
        <f t="array" ref="O521">INDEX(LatestMeasureDefSheet!$R$2:$R$6759,MATCH(E521,LatestMeasureDefSheet!$C$2:$C$6759,0),)</f>
        <v>0</v>
      </c>
      <c r="P521" s="11" cm="1">
        <f t="array" ref="P521">INDEX(LatestMeasureDefSheet!$S$2:$S$6759,MATCH(E521,LatestMeasureDefSheet!$C$2:$C$6759,0),)</f>
        <v>0</v>
      </c>
      <c r="Q521" s="11" cm="1">
        <f t="array" ref="Q521">INDEX(LatestMeasureDefSheet!$T$2:$T$6759,MATCH(E521,LatestMeasureDefSheet!$C$2:$C$6759,0),)</f>
        <v>0</v>
      </c>
      <c r="R521" s="11" cm="1">
        <f t="array" ref="R521">INDEX(LatestMeasureDefSheet!$U$2:$U$6759,MATCH(E521,LatestMeasureDefSheet!$C$2:$C$6759,0),)</f>
        <v>0</v>
      </c>
      <c r="S521" s="11" cm="1">
        <f t="array" ref="S521">INDEX(LatestMeasureDefSheet!$V$2:$V$6759,MATCH(E521,LatestMeasureDefSheet!$C$2:$C$6759,0),)</f>
        <v>0</v>
      </c>
      <c r="T521" s="11" t="str">
        <f t="shared" si="46"/>
        <v/>
      </c>
      <c r="U521" s="41"/>
      <c r="V521" s="41"/>
      <c r="W521" s="41"/>
      <c r="X521" s="38" t="str">
        <f t="shared" si="42"/>
        <v/>
      </c>
      <c r="Y521" s="38" t="str">
        <f t="shared" si="43"/>
        <v/>
      </c>
      <c r="Z521" s="38" t="str">
        <f t="shared" si="44"/>
        <v/>
      </c>
      <c r="AA521" s="13">
        <f t="shared" si="45"/>
        <v>0</v>
      </c>
      <c r="AB521" s="11"/>
    </row>
    <row r="522" spans="2:28" ht="15.75" x14ac:dyDescent="0.2">
      <c r="B522" s="7" t="s">
        <v>1488</v>
      </c>
      <c r="C522" s="5" t="s">
        <v>1589</v>
      </c>
      <c r="D522" s="5" t="s">
        <v>1590</v>
      </c>
      <c r="E522" s="5" t="s">
        <v>1615</v>
      </c>
      <c r="F522" s="16" t="s">
        <v>1616</v>
      </c>
      <c r="G522" s="5" t="s">
        <v>1617</v>
      </c>
      <c r="H522" s="9" cm="1">
        <f t="array" ref="H522">INDEX(LatestMeasureDefSheet!$AH$2:$AH$6759,MATCH(E522,LatestMeasureDefSheet!$C$2:$C$6759,0),)</f>
        <v>3</v>
      </c>
      <c r="I522" s="10" t="str" cm="1">
        <f t="array" ref="I522">INDEX(LatestMeasureDefSheet!$G$2:$G$6759,MATCH(E522,LatestMeasureDefSheet!$C$2:$C$6759,0),)</f>
        <v>Linear Feet</v>
      </c>
      <c r="J522" s="11" cm="1">
        <f t="array" ref="J522">INDEX(LatestMeasureDefSheet!$H$2:$H$6759,MATCH(E522,LatestMeasureDefSheet!$C$2:$C$6759,0),)</f>
        <v>0</v>
      </c>
      <c r="K522" s="11" cm="1">
        <f t="array" ref="K522">INDEX(LatestMeasureDefSheet!$I$2:$I$6759,MATCH(E522,LatestMeasureDefSheet!$C$2:$C$6759,0),)</f>
        <v>0</v>
      </c>
      <c r="L522" s="11" cm="1">
        <f t="array" ref="L522">INDEX(LatestMeasureDefSheet!$L$2:$L$6759,MATCH(E522,LatestMeasureDefSheet!$C$2:$C$6759,0),)</f>
        <v>0.4718</v>
      </c>
      <c r="M522" s="11" cm="1">
        <f t="array" ref="M522">INDEX(LatestMeasureDefSheet!$AJ$2:$AJ$6759,MATCH(E522,LatestMeasureDefSheet!$C$2:$C$6759,0),)</f>
        <v>20</v>
      </c>
      <c r="N522" s="12" t="str" cm="1">
        <f t="array" ref="N522">IF(INDEX(LatestMeasureDefSheet!$Q$2:$Q$6759,MATCH(E522,LatestMeasureDefSheet!$C$2:$C$6759,0),)="",INDEX(LatestMeasureDefSheet!$G$2:$G$6759,MATCH(E522,LatestMeasureDefSheet!$C$2:$C$6759,0),),INDEX(LatestMeasureDefSheet!$Q$2:$Q$6759,MATCH(E522,LatestMeasureDefSheet!$C$2:$C$6759,0),))</f>
        <v>Linear Feet</v>
      </c>
      <c r="O522" s="11" cm="1">
        <f t="array" ref="O522">INDEX(LatestMeasureDefSheet!$R$2:$R$6759,MATCH(E522,LatestMeasureDefSheet!$C$2:$C$6759,0),)</f>
        <v>0</v>
      </c>
      <c r="P522" s="11" cm="1">
        <f t="array" ref="P522">INDEX(LatestMeasureDefSheet!$S$2:$S$6759,MATCH(E522,LatestMeasureDefSheet!$C$2:$C$6759,0),)</f>
        <v>0</v>
      </c>
      <c r="Q522" s="11" cm="1">
        <f t="array" ref="Q522">INDEX(LatestMeasureDefSheet!$T$2:$T$6759,MATCH(E522,LatestMeasureDefSheet!$C$2:$C$6759,0),)</f>
        <v>0</v>
      </c>
      <c r="R522" s="11" cm="1">
        <f t="array" ref="R522">INDEX(LatestMeasureDefSheet!$U$2:$U$6759,MATCH(E522,LatestMeasureDefSheet!$C$2:$C$6759,0),)</f>
        <v>0</v>
      </c>
      <c r="S522" s="11" cm="1">
        <f t="array" ref="S522">INDEX(LatestMeasureDefSheet!$V$2:$V$6759,MATCH(E522,LatestMeasureDefSheet!$C$2:$C$6759,0),)</f>
        <v>0</v>
      </c>
      <c r="T522" s="11" t="str">
        <f t="shared" si="46"/>
        <v/>
      </c>
      <c r="U522" s="41"/>
      <c r="V522" s="41"/>
      <c r="W522" s="41"/>
      <c r="X522" s="38" t="str">
        <f t="shared" si="42"/>
        <v/>
      </c>
      <c r="Y522" s="38" t="str">
        <f t="shared" si="43"/>
        <v/>
      </c>
      <c r="Z522" s="38" t="str">
        <f t="shared" si="44"/>
        <v/>
      </c>
      <c r="AA522" s="13">
        <f t="shared" si="45"/>
        <v>0</v>
      </c>
      <c r="AB522" s="11"/>
    </row>
    <row r="523" spans="2:28" ht="15.75" x14ac:dyDescent="0.2">
      <c r="B523" s="7" t="s">
        <v>1488</v>
      </c>
      <c r="C523" s="5" t="s">
        <v>1589</v>
      </c>
      <c r="D523" s="5" t="s">
        <v>1590</v>
      </c>
      <c r="E523" s="5" t="s">
        <v>1618</v>
      </c>
      <c r="F523" s="16" t="s">
        <v>1619</v>
      </c>
      <c r="G523" s="5" t="s">
        <v>1620</v>
      </c>
      <c r="H523" s="9" cm="1">
        <f t="array" ref="H523">INDEX(LatestMeasureDefSheet!$AH$2:$AH$6759,MATCH(E523,LatestMeasureDefSheet!$C$2:$C$6759,0),)</f>
        <v>1</v>
      </c>
      <c r="I523" s="10" t="str" cm="1">
        <f t="array" ref="I523">INDEX(LatestMeasureDefSheet!$G$2:$G$6759,MATCH(E523,LatestMeasureDefSheet!$C$2:$C$6759,0),)</f>
        <v>Linear Feet</v>
      </c>
      <c r="J523" s="11" cm="1">
        <f t="array" ref="J523">INDEX(LatestMeasureDefSheet!$H$2:$H$6759,MATCH(E523,LatestMeasureDefSheet!$C$2:$C$6759,0),)</f>
        <v>0</v>
      </c>
      <c r="K523" s="11" cm="1">
        <f t="array" ref="K523">INDEX(LatestMeasureDefSheet!$I$2:$I$6759,MATCH(E523,LatestMeasureDefSheet!$C$2:$C$6759,0),)</f>
        <v>0</v>
      </c>
      <c r="L523" s="11" cm="1">
        <f t="array" ref="L523">INDEX(LatestMeasureDefSheet!$L$2:$L$6759,MATCH(E523,LatestMeasureDefSheet!$C$2:$C$6759,0),)</f>
        <v>0.11360000000000001</v>
      </c>
      <c r="M523" s="11" cm="1">
        <f t="array" ref="M523">INDEX(LatestMeasureDefSheet!$AJ$2:$AJ$6759,MATCH(E523,LatestMeasureDefSheet!$C$2:$C$6759,0),)</f>
        <v>20</v>
      </c>
      <c r="N523" s="12" t="str" cm="1">
        <f t="array" ref="N523">IF(INDEX(LatestMeasureDefSheet!$Q$2:$Q$6759,MATCH(E523,LatestMeasureDefSheet!$C$2:$C$6759,0),)="",INDEX(LatestMeasureDefSheet!$G$2:$G$6759,MATCH(E523,LatestMeasureDefSheet!$C$2:$C$6759,0),),INDEX(LatestMeasureDefSheet!$Q$2:$Q$6759,MATCH(E523,LatestMeasureDefSheet!$C$2:$C$6759,0),))</f>
        <v>Linear Feet</v>
      </c>
      <c r="O523" s="11" cm="1">
        <f t="array" ref="O523">INDEX(LatestMeasureDefSheet!$R$2:$R$6759,MATCH(E523,LatestMeasureDefSheet!$C$2:$C$6759,0),)</f>
        <v>0</v>
      </c>
      <c r="P523" s="11" cm="1">
        <f t="array" ref="P523">INDEX(LatestMeasureDefSheet!$S$2:$S$6759,MATCH(E523,LatestMeasureDefSheet!$C$2:$C$6759,0),)</f>
        <v>0</v>
      </c>
      <c r="Q523" s="11" cm="1">
        <f t="array" ref="Q523">INDEX(LatestMeasureDefSheet!$T$2:$T$6759,MATCH(E523,LatestMeasureDefSheet!$C$2:$C$6759,0),)</f>
        <v>0</v>
      </c>
      <c r="R523" s="11" cm="1">
        <f t="array" ref="R523">INDEX(LatestMeasureDefSheet!$U$2:$U$6759,MATCH(E523,LatestMeasureDefSheet!$C$2:$C$6759,0),)</f>
        <v>0</v>
      </c>
      <c r="S523" s="11" cm="1">
        <f t="array" ref="S523">INDEX(LatestMeasureDefSheet!$V$2:$V$6759,MATCH(E523,LatestMeasureDefSheet!$C$2:$C$6759,0),)</f>
        <v>0</v>
      </c>
      <c r="T523" s="11" t="str">
        <f t="shared" si="46"/>
        <v/>
      </c>
      <c r="U523" s="41"/>
      <c r="V523" s="41"/>
      <c r="W523" s="41"/>
      <c r="X523" s="38" t="str">
        <f t="shared" si="42"/>
        <v/>
      </c>
      <c r="Y523" s="38" t="str">
        <f t="shared" si="43"/>
        <v/>
      </c>
      <c r="Z523" s="38" t="str">
        <f t="shared" si="44"/>
        <v/>
      </c>
      <c r="AA523" s="13">
        <f t="shared" si="45"/>
        <v>0</v>
      </c>
      <c r="AB523" s="11"/>
    </row>
    <row r="524" spans="2:28" ht="15.75" x14ac:dyDescent="0.2">
      <c r="B524" s="7" t="s">
        <v>1488</v>
      </c>
      <c r="C524" s="5" t="s">
        <v>1589</v>
      </c>
      <c r="D524" s="5" t="s">
        <v>1590</v>
      </c>
      <c r="E524" s="5" t="s">
        <v>1621</v>
      </c>
      <c r="F524" s="16" t="s">
        <v>1622</v>
      </c>
      <c r="G524" s="5" t="s">
        <v>1623</v>
      </c>
      <c r="H524" s="9" cm="1">
        <f t="array" ref="H524">INDEX(LatestMeasureDefSheet!$AH$2:$AH$6759,MATCH(E524,LatestMeasureDefSheet!$C$2:$C$6759,0),)</f>
        <v>2</v>
      </c>
      <c r="I524" s="10" t="str" cm="1">
        <f t="array" ref="I524">INDEX(LatestMeasureDefSheet!$G$2:$G$6759,MATCH(E524,LatestMeasureDefSheet!$C$2:$C$6759,0),)</f>
        <v>Linear Feet</v>
      </c>
      <c r="J524" s="11" cm="1">
        <f t="array" ref="J524">INDEX(LatestMeasureDefSheet!$H$2:$H$6759,MATCH(E524,LatestMeasureDefSheet!$C$2:$C$6759,0),)</f>
        <v>0</v>
      </c>
      <c r="K524" s="11" cm="1">
        <f t="array" ref="K524">INDEX(LatestMeasureDefSheet!$I$2:$I$6759,MATCH(E524,LatestMeasureDefSheet!$C$2:$C$6759,0),)</f>
        <v>0</v>
      </c>
      <c r="L524" s="11" cm="1">
        <f t="array" ref="L524">INDEX(LatestMeasureDefSheet!$L$2:$L$6759,MATCH(E524,LatestMeasureDefSheet!$C$2:$C$6759,0),)</f>
        <v>0.1787</v>
      </c>
      <c r="M524" s="11" cm="1">
        <f t="array" ref="M524">INDEX(LatestMeasureDefSheet!$AJ$2:$AJ$6759,MATCH(E524,LatestMeasureDefSheet!$C$2:$C$6759,0),)</f>
        <v>20</v>
      </c>
      <c r="N524" s="12" t="str" cm="1">
        <f t="array" ref="N524">IF(INDEX(LatestMeasureDefSheet!$Q$2:$Q$6759,MATCH(E524,LatestMeasureDefSheet!$C$2:$C$6759,0),)="",INDEX(LatestMeasureDefSheet!$G$2:$G$6759,MATCH(E524,LatestMeasureDefSheet!$C$2:$C$6759,0),),INDEX(LatestMeasureDefSheet!$Q$2:$Q$6759,MATCH(E524,LatestMeasureDefSheet!$C$2:$C$6759,0),))</f>
        <v>Linear Feet</v>
      </c>
      <c r="O524" s="11" cm="1">
        <f t="array" ref="O524">INDEX(LatestMeasureDefSheet!$R$2:$R$6759,MATCH(E524,LatestMeasureDefSheet!$C$2:$C$6759,0),)</f>
        <v>0</v>
      </c>
      <c r="P524" s="11" cm="1">
        <f t="array" ref="P524">INDEX(LatestMeasureDefSheet!$S$2:$S$6759,MATCH(E524,LatestMeasureDefSheet!$C$2:$C$6759,0),)</f>
        <v>0</v>
      </c>
      <c r="Q524" s="11" cm="1">
        <f t="array" ref="Q524">INDEX(LatestMeasureDefSheet!$T$2:$T$6759,MATCH(E524,LatestMeasureDefSheet!$C$2:$C$6759,0),)</f>
        <v>0</v>
      </c>
      <c r="R524" s="11" cm="1">
        <f t="array" ref="R524">INDEX(LatestMeasureDefSheet!$U$2:$U$6759,MATCH(E524,LatestMeasureDefSheet!$C$2:$C$6759,0),)</f>
        <v>0</v>
      </c>
      <c r="S524" s="11" cm="1">
        <f t="array" ref="S524">INDEX(LatestMeasureDefSheet!$V$2:$V$6759,MATCH(E524,LatestMeasureDefSheet!$C$2:$C$6759,0),)</f>
        <v>0</v>
      </c>
      <c r="T524" s="11" t="str">
        <f t="shared" si="46"/>
        <v/>
      </c>
      <c r="U524" s="41"/>
      <c r="V524" s="41"/>
      <c r="W524" s="41"/>
      <c r="X524" s="38" t="str">
        <f t="shared" si="42"/>
        <v/>
      </c>
      <c r="Y524" s="38" t="str">
        <f t="shared" si="43"/>
        <v/>
      </c>
      <c r="Z524" s="38" t="str">
        <f t="shared" si="44"/>
        <v/>
      </c>
      <c r="AA524" s="13">
        <f t="shared" si="45"/>
        <v>0</v>
      </c>
      <c r="AB524" s="11"/>
    </row>
    <row r="525" spans="2:28" ht="15.75" x14ac:dyDescent="0.2">
      <c r="B525" s="7" t="s">
        <v>1488</v>
      </c>
      <c r="C525" s="5" t="s">
        <v>1589</v>
      </c>
      <c r="D525" s="5" t="s">
        <v>1590</v>
      </c>
      <c r="E525" s="5" t="s">
        <v>1624</v>
      </c>
      <c r="F525" s="16" t="s">
        <v>1625</v>
      </c>
      <c r="G525" s="5" t="s">
        <v>1626</v>
      </c>
      <c r="H525" s="9" cm="1">
        <f t="array" ref="H525">INDEX(LatestMeasureDefSheet!$AH$2:$AH$6759,MATCH(E525,LatestMeasureDefSheet!$C$2:$C$6759,0),)</f>
        <v>3</v>
      </c>
      <c r="I525" s="10" t="str" cm="1">
        <f t="array" ref="I525">INDEX(LatestMeasureDefSheet!$G$2:$G$6759,MATCH(E525,LatestMeasureDefSheet!$C$2:$C$6759,0),)</f>
        <v>Linear Feet</v>
      </c>
      <c r="J525" s="11" cm="1">
        <f t="array" ref="J525">INDEX(LatestMeasureDefSheet!$H$2:$H$6759,MATCH(E525,LatestMeasureDefSheet!$C$2:$C$6759,0),)</f>
        <v>0</v>
      </c>
      <c r="K525" s="11" cm="1">
        <f t="array" ref="K525">INDEX(LatestMeasureDefSheet!$I$2:$I$6759,MATCH(E525,LatestMeasureDefSheet!$C$2:$C$6759,0),)</f>
        <v>0</v>
      </c>
      <c r="L525" s="11" cm="1">
        <f t="array" ref="L525">INDEX(LatestMeasureDefSheet!$L$2:$L$6759,MATCH(E525,LatestMeasureDefSheet!$C$2:$C$6759,0),)</f>
        <v>0.26519999999999999</v>
      </c>
      <c r="M525" s="11" cm="1">
        <f t="array" ref="M525">INDEX(LatestMeasureDefSheet!$AJ$2:$AJ$6759,MATCH(E525,LatestMeasureDefSheet!$C$2:$C$6759,0),)</f>
        <v>20</v>
      </c>
      <c r="N525" s="12" t="str" cm="1">
        <f t="array" ref="N525">IF(INDEX(LatestMeasureDefSheet!$Q$2:$Q$6759,MATCH(E525,LatestMeasureDefSheet!$C$2:$C$6759,0),)="",INDEX(LatestMeasureDefSheet!$G$2:$G$6759,MATCH(E525,LatestMeasureDefSheet!$C$2:$C$6759,0),),INDEX(LatestMeasureDefSheet!$Q$2:$Q$6759,MATCH(E525,LatestMeasureDefSheet!$C$2:$C$6759,0),))</f>
        <v>Linear Feet</v>
      </c>
      <c r="O525" s="11" cm="1">
        <f t="array" ref="O525">INDEX(LatestMeasureDefSheet!$R$2:$R$6759,MATCH(E525,LatestMeasureDefSheet!$C$2:$C$6759,0),)</f>
        <v>0</v>
      </c>
      <c r="P525" s="11" cm="1">
        <f t="array" ref="P525">INDEX(LatestMeasureDefSheet!$S$2:$S$6759,MATCH(E525,LatestMeasureDefSheet!$C$2:$C$6759,0),)</f>
        <v>0</v>
      </c>
      <c r="Q525" s="11" cm="1">
        <f t="array" ref="Q525">INDEX(LatestMeasureDefSheet!$T$2:$T$6759,MATCH(E525,LatestMeasureDefSheet!$C$2:$C$6759,0),)</f>
        <v>0</v>
      </c>
      <c r="R525" s="11" cm="1">
        <f t="array" ref="R525">INDEX(LatestMeasureDefSheet!$U$2:$U$6759,MATCH(E525,LatestMeasureDefSheet!$C$2:$C$6759,0),)</f>
        <v>0</v>
      </c>
      <c r="S525" s="11" cm="1">
        <f t="array" ref="S525">INDEX(LatestMeasureDefSheet!$V$2:$V$6759,MATCH(E525,LatestMeasureDefSheet!$C$2:$C$6759,0),)</f>
        <v>0</v>
      </c>
      <c r="T525" s="11" t="str">
        <f t="shared" si="46"/>
        <v/>
      </c>
      <c r="U525" s="41"/>
      <c r="V525" s="41"/>
      <c r="W525" s="41"/>
      <c r="X525" s="38" t="str">
        <f t="shared" si="42"/>
        <v/>
      </c>
      <c r="Y525" s="38" t="str">
        <f t="shared" si="43"/>
        <v/>
      </c>
      <c r="Z525" s="38" t="str">
        <f t="shared" si="44"/>
        <v/>
      </c>
      <c r="AA525" s="13">
        <f t="shared" si="45"/>
        <v>0</v>
      </c>
      <c r="AB525" s="11"/>
    </row>
    <row r="526" spans="2:28" ht="15.75" x14ac:dyDescent="0.2">
      <c r="B526" s="7" t="s">
        <v>1488</v>
      </c>
      <c r="C526" s="5" t="s">
        <v>1589</v>
      </c>
      <c r="D526" s="5" t="s">
        <v>1590</v>
      </c>
      <c r="E526" s="5" t="s">
        <v>1627</v>
      </c>
      <c r="F526" s="16" t="s">
        <v>1628</v>
      </c>
      <c r="G526" s="5" t="s">
        <v>1629</v>
      </c>
      <c r="H526" s="9" cm="1">
        <f t="array" ref="H526">INDEX(LatestMeasureDefSheet!$AH$2:$AH$6759,MATCH(E526,LatestMeasureDefSheet!$C$2:$C$6759,0),)</f>
        <v>1</v>
      </c>
      <c r="I526" s="10" t="str" cm="1">
        <f t="array" ref="I526">INDEX(LatestMeasureDefSheet!$G$2:$G$6759,MATCH(E526,LatestMeasureDefSheet!$C$2:$C$6759,0),)</f>
        <v>Linear Feet</v>
      </c>
      <c r="J526" s="11" cm="1">
        <f t="array" ref="J526">INDEX(LatestMeasureDefSheet!$H$2:$H$6759,MATCH(E526,LatestMeasureDefSheet!$C$2:$C$6759,0),)</f>
        <v>0</v>
      </c>
      <c r="K526" s="11" cm="1">
        <f t="array" ref="K526">INDEX(LatestMeasureDefSheet!$I$2:$I$6759,MATCH(E526,LatestMeasureDefSheet!$C$2:$C$6759,0),)</f>
        <v>0</v>
      </c>
      <c r="L526" s="11" cm="1">
        <f t="array" ref="L526">INDEX(LatestMeasureDefSheet!$L$2:$L$6759,MATCH(E526,LatestMeasureDefSheet!$C$2:$C$6759,0),)</f>
        <v>7.22E-2</v>
      </c>
      <c r="M526" s="11" cm="1">
        <f t="array" ref="M526">INDEX(LatestMeasureDefSheet!$AJ$2:$AJ$6759,MATCH(E526,LatestMeasureDefSheet!$C$2:$C$6759,0),)</f>
        <v>20</v>
      </c>
      <c r="N526" s="12" t="str" cm="1">
        <f t="array" ref="N526">IF(INDEX(LatestMeasureDefSheet!$Q$2:$Q$6759,MATCH(E526,LatestMeasureDefSheet!$C$2:$C$6759,0),)="",INDEX(LatestMeasureDefSheet!$G$2:$G$6759,MATCH(E526,LatestMeasureDefSheet!$C$2:$C$6759,0),),INDEX(LatestMeasureDefSheet!$Q$2:$Q$6759,MATCH(E526,LatestMeasureDefSheet!$C$2:$C$6759,0),))</f>
        <v>Linear Feet</v>
      </c>
      <c r="O526" s="11" cm="1">
        <f t="array" ref="O526">INDEX(LatestMeasureDefSheet!$R$2:$R$6759,MATCH(E526,LatestMeasureDefSheet!$C$2:$C$6759,0),)</f>
        <v>0</v>
      </c>
      <c r="P526" s="11" cm="1">
        <f t="array" ref="P526">INDEX(LatestMeasureDefSheet!$S$2:$S$6759,MATCH(E526,LatestMeasureDefSheet!$C$2:$C$6759,0),)</f>
        <v>0</v>
      </c>
      <c r="Q526" s="11" cm="1">
        <f t="array" ref="Q526">INDEX(LatestMeasureDefSheet!$T$2:$T$6759,MATCH(E526,LatestMeasureDefSheet!$C$2:$C$6759,0),)</f>
        <v>0</v>
      </c>
      <c r="R526" s="11" cm="1">
        <f t="array" ref="R526">INDEX(LatestMeasureDefSheet!$U$2:$U$6759,MATCH(E526,LatestMeasureDefSheet!$C$2:$C$6759,0),)</f>
        <v>0</v>
      </c>
      <c r="S526" s="11" cm="1">
        <f t="array" ref="S526">INDEX(LatestMeasureDefSheet!$V$2:$V$6759,MATCH(E526,LatestMeasureDefSheet!$C$2:$C$6759,0),)</f>
        <v>0</v>
      </c>
      <c r="T526" s="11" t="str">
        <f t="shared" si="46"/>
        <v/>
      </c>
      <c r="U526" s="41"/>
      <c r="V526" s="41"/>
      <c r="W526" s="41"/>
      <c r="X526" s="38" t="str">
        <f t="shared" si="42"/>
        <v/>
      </c>
      <c r="Y526" s="38" t="str">
        <f t="shared" si="43"/>
        <v/>
      </c>
      <c r="Z526" s="38" t="str">
        <f t="shared" si="44"/>
        <v/>
      </c>
      <c r="AA526" s="13">
        <f t="shared" si="45"/>
        <v>0</v>
      </c>
      <c r="AB526" s="11"/>
    </row>
    <row r="527" spans="2:28" ht="15.75" x14ac:dyDescent="0.2">
      <c r="B527" s="7" t="s">
        <v>1488</v>
      </c>
      <c r="C527" s="5" t="s">
        <v>1589</v>
      </c>
      <c r="D527" s="5" t="s">
        <v>1590</v>
      </c>
      <c r="E527" s="5" t="s">
        <v>1630</v>
      </c>
      <c r="F527" s="16" t="s">
        <v>1631</v>
      </c>
      <c r="G527" s="5" t="s">
        <v>1632</v>
      </c>
      <c r="H527" s="9" cm="1">
        <f t="array" ref="H527">INDEX(LatestMeasureDefSheet!$AH$2:$AH$6759,MATCH(E527,LatestMeasureDefSheet!$C$2:$C$6759,0),)</f>
        <v>1</v>
      </c>
      <c r="I527" s="10" t="str" cm="1">
        <f t="array" ref="I527">INDEX(LatestMeasureDefSheet!$G$2:$G$6759,MATCH(E527,LatestMeasureDefSheet!$C$2:$C$6759,0),)</f>
        <v>Linear Feet</v>
      </c>
      <c r="J527" s="11" cm="1">
        <f t="array" ref="J527">INDEX(LatestMeasureDefSheet!$H$2:$H$6759,MATCH(E527,LatestMeasureDefSheet!$C$2:$C$6759,0),)</f>
        <v>64.430000000000007</v>
      </c>
      <c r="K527" s="11" cm="1">
        <f t="array" ref="K527">INDEX(LatestMeasureDefSheet!$I$2:$I$6759,MATCH(E527,LatestMeasureDefSheet!$C$2:$C$6759,0),)</f>
        <v>7.4000000000000003E-3</v>
      </c>
      <c r="L527" s="11" cm="1">
        <f t="array" ref="L527">INDEX(LatestMeasureDefSheet!$L$2:$L$6759,MATCH(E527,LatestMeasureDefSheet!$C$2:$C$6759,0),)</f>
        <v>0</v>
      </c>
      <c r="M527" s="11" cm="1">
        <f t="array" ref="M527">INDEX(LatestMeasureDefSheet!$AJ$2:$AJ$6759,MATCH(E527,LatestMeasureDefSheet!$C$2:$C$6759,0),)</f>
        <v>20</v>
      </c>
      <c r="N527" s="12" t="str" cm="1">
        <f t="array" ref="N527">IF(INDEX(LatestMeasureDefSheet!$Q$2:$Q$6759,MATCH(E527,LatestMeasureDefSheet!$C$2:$C$6759,0),)="",INDEX(LatestMeasureDefSheet!$G$2:$G$6759,MATCH(E527,LatestMeasureDefSheet!$C$2:$C$6759,0),),INDEX(LatestMeasureDefSheet!$Q$2:$Q$6759,MATCH(E527,LatestMeasureDefSheet!$C$2:$C$6759,0),))</f>
        <v>Linear Feet</v>
      </c>
      <c r="O527" s="11" cm="1">
        <f t="array" ref="O527">INDEX(LatestMeasureDefSheet!$R$2:$R$6759,MATCH(E527,LatestMeasureDefSheet!$C$2:$C$6759,0),)</f>
        <v>0</v>
      </c>
      <c r="P527" s="11" cm="1">
        <f t="array" ref="P527">INDEX(LatestMeasureDefSheet!$S$2:$S$6759,MATCH(E527,LatestMeasureDefSheet!$C$2:$C$6759,0),)</f>
        <v>0</v>
      </c>
      <c r="Q527" s="11" cm="1">
        <f t="array" ref="Q527">INDEX(LatestMeasureDefSheet!$T$2:$T$6759,MATCH(E527,LatestMeasureDefSheet!$C$2:$C$6759,0),)</f>
        <v>0</v>
      </c>
      <c r="R527" s="11" cm="1">
        <f t="array" ref="R527">INDEX(LatestMeasureDefSheet!$U$2:$U$6759,MATCH(E527,LatestMeasureDefSheet!$C$2:$C$6759,0),)</f>
        <v>0</v>
      </c>
      <c r="S527" s="11" cm="1">
        <f t="array" ref="S527">INDEX(LatestMeasureDefSheet!$V$2:$V$6759,MATCH(E527,LatestMeasureDefSheet!$C$2:$C$6759,0),)</f>
        <v>0</v>
      </c>
      <c r="T527" s="11" t="str">
        <f t="shared" si="46"/>
        <v/>
      </c>
      <c r="U527" s="41"/>
      <c r="V527" s="41"/>
      <c r="W527" s="41"/>
      <c r="X527" s="38" t="str">
        <f t="shared" si="42"/>
        <v/>
      </c>
      <c r="Y527" s="38" t="str">
        <f t="shared" si="43"/>
        <v/>
      </c>
      <c r="Z527" s="38" t="str">
        <f t="shared" si="44"/>
        <v/>
      </c>
      <c r="AA527" s="13">
        <f t="shared" si="45"/>
        <v>0</v>
      </c>
      <c r="AB527" s="11"/>
    </row>
    <row r="528" spans="2:28" ht="15.75" x14ac:dyDescent="0.2">
      <c r="B528" s="7" t="s">
        <v>1488</v>
      </c>
      <c r="C528" s="5" t="s">
        <v>1589</v>
      </c>
      <c r="D528" s="5" t="s">
        <v>1590</v>
      </c>
      <c r="E528" s="5" t="s">
        <v>1633</v>
      </c>
      <c r="F528" s="16" t="s">
        <v>1634</v>
      </c>
      <c r="G528" s="5" t="s">
        <v>1635</v>
      </c>
      <c r="H528" s="9" cm="1">
        <f t="array" ref="H528">INDEX(LatestMeasureDefSheet!$AH$2:$AH$6759,MATCH(E528,LatestMeasureDefSheet!$C$2:$C$6759,0),)</f>
        <v>0.5</v>
      </c>
      <c r="I528" s="10" t="str" cm="1">
        <f t="array" ref="I528">INDEX(LatestMeasureDefSheet!$G$2:$G$6759,MATCH(E528,LatestMeasureDefSheet!$C$2:$C$6759,0),)</f>
        <v>Linear Feet</v>
      </c>
      <c r="J528" s="11" cm="1">
        <f t="array" ref="J528">INDEX(LatestMeasureDefSheet!$H$2:$H$6759,MATCH(E528,LatestMeasureDefSheet!$C$2:$C$6759,0),)</f>
        <v>10.050000000000001</v>
      </c>
      <c r="K528" s="11" cm="1">
        <f t="array" ref="K528">INDEX(LatestMeasureDefSheet!$I$2:$I$6759,MATCH(E528,LatestMeasureDefSheet!$C$2:$C$6759,0),)</f>
        <v>1.1000000000000001E-3</v>
      </c>
      <c r="L528" s="11" cm="1">
        <f t="array" ref="L528">INDEX(LatestMeasureDefSheet!$L$2:$L$6759,MATCH(E528,LatestMeasureDefSheet!$C$2:$C$6759,0),)</f>
        <v>0</v>
      </c>
      <c r="M528" s="11" cm="1">
        <f t="array" ref="M528">INDEX(LatestMeasureDefSheet!$AJ$2:$AJ$6759,MATCH(E528,LatestMeasureDefSheet!$C$2:$C$6759,0),)</f>
        <v>20</v>
      </c>
      <c r="N528" s="12" t="str" cm="1">
        <f t="array" ref="N528">IF(INDEX(LatestMeasureDefSheet!$Q$2:$Q$6759,MATCH(E528,LatestMeasureDefSheet!$C$2:$C$6759,0),)="",INDEX(LatestMeasureDefSheet!$G$2:$G$6759,MATCH(E528,LatestMeasureDefSheet!$C$2:$C$6759,0),),INDEX(LatestMeasureDefSheet!$Q$2:$Q$6759,MATCH(E528,LatestMeasureDefSheet!$C$2:$C$6759,0),))</f>
        <v>Linear Feet</v>
      </c>
      <c r="O528" s="11" cm="1">
        <f t="array" ref="O528">INDEX(LatestMeasureDefSheet!$R$2:$R$6759,MATCH(E528,LatestMeasureDefSheet!$C$2:$C$6759,0),)</f>
        <v>0</v>
      </c>
      <c r="P528" s="11" cm="1">
        <f t="array" ref="P528">INDEX(LatestMeasureDefSheet!$S$2:$S$6759,MATCH(E528,LatestMeasureDefSheet!$C$2:$C$6759,0),)</f>
        <v>0</v>
      </c>
      <c r="Q528" s="11" cm="1">
        <f t="array" ref="Q528">INDEX(LatestMeasureDefSheet!$T$2:$T$6759,MATCH(E528,LatestMeasureDefSheet!$C$2:$C$6759,0),)</f>
        <v>0</v>
      </c>
      <c r="R528" s="11" cm="1">
        <f t="array" ref="R528">INDEX(LatestMeasureDefSheet!$U$2:$U$6759,MATCH(E528,LatestMeasureDefSheet!$C$2:$C$6759,0),)</f>
        <v>0</v>
      </c>
      <c r="S528" s="11" cm="1">
        <f t="array" ref="S528">INDEX(LatestMeasureDefSheet!$V$2:$V$6759,MATCH(E528,LatestMeasureDefSheet!$C$2:$C$6759,0),)</f>
        <v>0</v>
      </c>
      <c r="T528" s="11" t="str">
        <f t="shared" si="46"/>
        <v/>
      </c>
      <c r="U528" s="41"/>
      <c r="V528" s="41"/>
      <c r="W528" s="41"/>
      <c r="X528" s="38" t="str">
        <f t="shared" si="42"/>
        <v/>
      </c>
      <c r="Y528" s="38" t="str">
        <f t="shared" si="43"/>
        <v/>
      </c>
      <c r="Z528" s="38" t="str">
        <f t="shared" si="44"/>
        <v/>
      </c>
      <c r="AA528" s="13">
        <f t="shared" si="45"/>
        <v>0</v>
      </c>
      <c r="AB528" s="11"/>
    </row>
    <row r="529" spans="2:28" ht="15.75" x14ac:dyDescent="0.2">
      <c r="B529" s="7" t="s">
        <v>1488</v>
      </c>
      <c r="C529" s="5" t="s">
        <v>1589</v>
      </c>
      <c r="D529" s="5" t="s">
        <v>1590</v>
      </c>
      <c r="E529" s="5" t="s">
        <v>1636</v>
      </c>
      <c r="F529" s="16" t="s">
        <v>1637</v>
      </c>
      <c r="G529" s="5" t="s">
        <v>1638</v>
      </c>
      <c r="H529" s="9" cm="1">
        <f t="array" ref="H529">INDEX(LatestMeasureDefSheet!$AH$2:$AH$6759,MATCH(E529,LatestMeasureDefSheet!$C$2:$C$6759,0),)</f>
        <v>0.2</v>
      </c>
      <c r="I529" s="10" t="str" cm="1">
        <f t="array" ref="I529">INDEX(LatestMeasureDefSheet!$G$2:$G$6759,MATCH(E529,LatestMeasureDefSheet!$C$2:$C$6759,0),)</f>
        <v>Linear Feet</v>
      </c>
      <c r="J529" s="11" cm="1">
        <f t="array" ref="J529">INDEX(LatestMeasureDefSheet!$H$2:$H$6759,MATCH(E529,LatestMeasureDefSheet!$C$2:$C$6759,0),)</f>
        <v>2.21</v>
      </c>
      <c r="K529" s="11" cm="1">
        <f t="array" ref="K529">INDEX(LatestMeasureDefSheet!$I$2:$I$6759,MATCH(E529,LatestMeasureDefSheet!$C$2:$C$6759,0),)</f>
        <v>2.9999999999999997E-4</v>
      </c>
      <c r="L529" s="11" cm="1">
        <f t="array" ref="L529">INDEX(LatestMeasureDefSheet!$L$2:$L$6759,MATCH(E529,LatestMeasureDefSheet!$C$2:$C$6759,0),)</f>
        <v>0</v>
      </c>
      <c r="M529" s="11" cm="1">
        <f t="array" ref="M529">INDEX(LatestMeasureDefSheet!$AJ$2:$AJ$6759,MATCH(E529,LatestMeasureDefSheet!$C$2:$C$6759,0),)</f>
        <v>15</v>
      </c>
      <c r="N529" s="12" t="str" cm="1">
        <f t="array" ref="N529">IF(INDEX(LatestMeasureDefSheet!$Q$2:$Q$6759,MATCH(E529,LatestMeasureDefSheet!$C$2:$C$6759,0),)="",INDEX(LatestMeasureDefSheet!$G$2:$G$6759,MATCH(E529,LatestMeasureDefSheet!$C$2:$C$6759,0),),INDEX(LatestMeasureDefSheet!$Q$2:$Q$6759,MATCH(E529,LatestMeasureDefSheet!$C$2:$C$6759,0),))</f>
        <v>Linear Feet</v>
      </c>
      <c r="O529" s="11" cm="1">
        <f t="array" ref="O529">INDEX(LatestMeasureDefSheet!$R$2:$R$6759,MATCH(E529,LatestMeasureDefSheet!$C$2:$C$6759,0),)</f>
        <v>0</v>
      </c>
      <c r="P529" s="11" cm="1">
        <f t="array" ref="P529">INDEX(LatestMeasureDefSheet!$S$2:$S$6759,MATCH(E529,LatestMeasureDefSheet!$C$2:$C$6759,0),)</f>
        <v>0</v>
      </c>
      <c r="Q529" s="11" cm="1">
        <f t="array" ref="Q529">INDEX(LatestMeasureDefSheet!$T$2:$T$6759,MATCH(E529,LatestMeasureDefSheet!$C$2:$C$6759,0),)</f>
        <v>0</v>
      </c>
      <c r="R529" s="11" cm="1">
        <f t="array" ref="R529">INDEX(LatestMeasureDefSheet!$U$2:$U$6759,MATCH(E529,LatestMeasureDefSheet!$C$2:$C$6759,0),)</f>
        <v>0</v>
      </c>
      <c r="S529" s="11" cm="1">
        <f t="array" ref="S529">INDEX(LatestMeasureDefSheet!$V$2:$V$6759,MATCH(E529,LatestMeasureDefSheet!$C$2:$C$6759,0),)</f>
        <v>0</v>
      </c>
      <c r="T529" s="11" t="str">
        <f t="shared" si="46"/>
        <v/>
      </c>
      <c r="U529" s="41"/>
      <c r="V529" s="41"/>
      <c r="W529" s="41"/>
      <c r="X529" s="38" t="str">
        <f t="shared" si="42"/>
        <v/>
      </c>
      <c r="Y529" s="38" t="str">
        <f t="shared" si="43"/>
        <v/>
      </c>
      <c r="Z529" s="38" t="str">
        <f t="shared" si="44"/>
        <v/>
      </c>
      <c r="AA529" s="13">
        <f t="shared" si="45"/>
        <v>0</v>
      </c>
      <c r="AB529" s="11"/>
    </row>
    <row r="530" spans="2:28" ht="15.75" x14ac:dyDescent="0.2">
      <c r="B530" s="7" t="s">
        <v>1488</v>
      </c>
      <c r="C530" s="5" t="s">
        <v>1589</v>
      </c>
      <c r="D530" s="5" t="s">
        <v>1590</v>
      </c>
      <c r="E530" s="5" t="s">
        <v>1639</v>
      </c>
      <c r="F530" s="16" t="s">
        <v>1640</v>
      </c>
      <c r="G530" s="5" t="s">
        <v>1641</v>
      </c>
      <c r="H530" s="9" cm="1">
        <f t="array" ref="H530">INDEX(LatestMeasureDefSheet!$AH$2:$AH$6759,MATCH(E530,LatestMeasureDefSheet!$C$2:$C$6759,0),)</f>
        <v>0.75</v>
      </c>
      <c r="I530" s="10" t="str" cm="1">
        <f t="array" ref="I530">INDEX(LatestMeasureDefSheet!$G$2:$G$6759,MATCH(E530,LatestMeasureDefSheet!$C$2:$C$6759,0),)</f>
        <v>Linear Feet</v>
      </c>
      <c r="J530" s="11" cm="1">
        <f t="array" ref="J530">INDEX(LatestMeasureDefSheet!$H$2:$H$6759,MATCH(E530,LatestMeasureDefSheet!$C$2:$C$6759,0),)</f>
        <v>9.23</v>
      </c>
      <c r="K530" s="11" cm="1">
        <f t="array" ref="K530">INDEX(LatestMeasureDefSheet!$I$2:$I$6759,MATCH(E530,LatestMeasureDefSheet!$C$2:$C$6759,0),)</f>
        <v>1.1000000000000001E-3</v>
      </c>
      <c r="L530" s="11" cm="1">
        <f t="array" ref="L530">INDEX(LatestMeasureDefSheet!$L$2:$L$6759,MATCH(E530,LatestMeasureDefSheet!$C$2:$C$6759,0),)</f>
        <v>0</v>
      </c>
      <c r="M530" s="11" cm="1">
        <f t="array" ref="M530">INDEX(LatestMeasureDefSheet!$AJ$2:$AJ$6759,MATCH(E530,LatestMeasureDefSheet!$C$2:$C$6759,0),)</f>
        <v>15</v>
      </c>
      <c r="N530" s="12" t="str" cm="1">
        <f t="array" ref="N530">IF(INDEX(LatestMeasureDefSheet!$Q$2:$Q$6759,MATCH(E530,LatestMeasureDefSheet!$C$2:$C$6759,0),)="",INDEX(LatestMeasureDefSheet!$G$2:$G$6759,MATCH(E530,LatestMeasureDefSheet!$C$2:$C$6759,0),),INDEX(LatestMeasureDefSheet!$Q$2:$Q$6759,MATCH(E530,LatestMeasureDefSheet!$C$2:$C$6759,0),))</f>
        <v>Linear Feet</v>
      </c>
      <c r="O530" s="11" cm="1">
        <f t="array" ref="O530">INDEX(LatestMeasureDefSheet!$R$2:$R$6759,MATCH(E530,LatestMeasureDefSheet!$C$2:$C$6759,0),)</f>
        <v>0</v>
      </c>
      <c r="P530" s="11" cm="1">
        <f t="array" ref="P530">INDEX(LatestMeasureDefSheet!$S$2:$S$6759,MATCH(E530,LatestMeasureDefSheet!$C$2:$C$6759,0),)</f>
        <v>0</v>
      </c>
      <c r="Q530" s="11" cm="1">
        <f t="array" ref="Q530">INDEX(LatestMeasureDefSheet!$T$2:$T$6759,MATCH(E530,LatestMeasureDefSheet!$C$2:$C$6759,0),)</f>
        <v>0</v>
      </c>
      <c r="R530" s="11" cm="1">
        <f t="array" ref="R530">INDEX(LatestMeasureDefSheet!$U$2:$U$6759,MATCH(E530,LatestMeasureDefSheet!$C$2:$C$6759,0),)</f>
        <v>0</v>
      </c>
      <c r="S530" s="11" cm="1">
        <f t="array" ref="S530">INDEX(LatestMeasureDefSheet!$V$2:$V$6759,MATCH(E530,LatestMeasureDefSheet!$C$2:$C$6759,0),)</f>
        <v>0</v>
      </c>
      <c r="T530" s="11" t="str">
        <f t="shared" si="46"/>
        <v/>
      </c>
      <c r="U530" s="41"/>
      <c r="V530" s="41"/>
      <c r="W530" s="41"/>
      <c r="X530" s="38" t="str">
        <f t="shared" si="42"/>
        <v/>
      </c>
      <c r="Y530" s="38" t="str">
        <f t="shared" si="43"/>
        <v/>
      </c>
      <c r="Z530" s="38" t="str">
        <f t="shared" si="44"/>
        <v/>
      </c>
      <c r="AA530" s="13">
        <f t="shared" si="45"/>
        <v>0</v>
      </c>
      <c r="AB530" s="11"/>
    </row>
    <row r="531" spans="2:28" ht="15.75" x14ac:dyDescent="0.2">
      <c r="B531" s="7" t="s">
        <v>1488</v>
      </c>
      <c r="C531" s="5" t="s">
        <v>1589</v>
      </c>
      <c r="D531" s="5" t="s">
        <v>1590</v>
      </c>
      <c r="E531" s="5" t="s">
        <v>1642</v>
      </c>
      <c r="F531" s="16" t="s">
        <v>1643</v>
      </c>
      <c r="G531" s="5" t="s">
        <v>1644</v>
      </c>
      <c r="H531" s="9" cm="1">
        <f t="array" ref="H531">INDEX(LatestMeasureDefSheet!$AH$2:$AH$6759,MATCH(E531,LatestMeasureDefSheet!$C$2:$C$6759,0),)</f>
        <v>0.5</v>
      </c>
      <c r="I531" s="10" t="str" cm="1">
        <f t="array" ref="I531">INDEX(LatestMeasureDefSheet!$G$2:$G$6759,MATCH(E531,LatestMeasureDefSheet!$C$2:$C$6759,0),)</f>
        <v>Linear Feet</v>
      </c>
      <c r="J531" s="11" cm="1">
        <f t="array" ref="J531">INDEX(LatestMeasureDefSheet!$H$2:$H$6759,MATCH(E531,LatestMeasureDefSheet!$C$2:$C$6759,0),)</f>
        <v>4.8099999999999996</v>
      </c>
      <c r="K531" s="11" cm="1">
        <f t="array" ref="K531">INDEX(LatestMeasureDefSheet!$I$2:$I$6759,MATCH(E531,LatestMeasureDefSheet!$C$2:$C$6759,0),)</f>
        <v>5.0000000000000001E-4</v>
      </c>
      <c r="L531" s="11" cm="1">
        <f t="array" ref="L531">INDEX(LatestMeasureDefSheet!$L$2:$L$6759,MATCH(E531,LatestMeasureDefSheet!$C$2:$C$6759,0),)</f>
        <v>0</v>
      </c>
      <c r="M531" s="11" cm="1">
        <f t="array" ref="M531">INDEX(LatestMeasureDefSheet!$AJ$2:$AJ$6759,MATCH(E531,LatestMeasureDefSheet!$C$2:$C$6759,0),)</f>
        <v>15</v>
      </c>
      <c r="N531" s="12" t="str" cm="1">
        <f t="array" ref="N531">IF(INDEX(LatestMeasureDefSheet!$Q$2:$Q$6759,MATCH(E531,LatestMeasureDefSheet!$C$2:$C$6759,0),)="",INDEX(LatestMeasureDefSheet!$G$2:$G$6759,MATCH(E531,LatestMeasureDefSheet!$C$2:$C$6759,0),),INDEX(LatestMeasureDefSheet!$Q$2:$Q$6759,MATCH(E531,LatestMeasureDefSheet!$C$2:$C$6759,0),))</f>
        <v>Linear Feet</v>
      </c>
      <c r="O531" s="11" cm="1">
        <f t="array" ref="O531">INDEX(LatestMeasureDefSheet!$R$2:$R$6759,MATCH(E531,LatestMeasureDefSheet!$C$2:$C$6759,0),)</f>
        <v>0</v>
      </c>
      <c r="P531" s="11" cm="1">
        <f t="array" ref="P531">INDEX(LatestMeasureDefSheet!$S$2:$S$6759,MATCH(E531,LatestMeasureDefSheet!$C$2:$C$6759,0),)</f>
        <v>0</v>
      </c>
      <c r="Q531" s="11" cm="1">
        <f t="array" ref="Q531">INDEX(LatestMeasureDefSheet!$T$2:$T$6759,MATCH(E531,LatestMeasureDefSheet!$C$2:$C$6759,0),)</f>
        <v>0</v>
      </c>
      <c r="R531" s="11" cm="1">
        <f t="array" ref="R531">INDEX(LatestMeasureDefSheet!$U$2:$U$6759,MATCH(E531,LatestMeasureDefSheet!$C$2:$C$6759,0),)</f>
        <v>0</v>
      </c>
      <c r="S531" s="11" cm="1">
        <f t="array" ref="S531">INDEX(LatestMeasureDefSheet!$V$2:$V$6759,MATCH(E531,LatestMeasureDefSheet!$C$2:$C$6759,0),)</f>
        <v>0</v>
      </c>
      <c r="T531" s="11" t="str">
        <f t="shared" si="46"/>
        <v/>
      </c>
      <c r="U531" s="41"/>
      <c r="V531" s="41"/>
      <c r="W531" s="41"/>
      <c r="X531" s="38" t="str">
        <f t="shared" ref="X531:X594" si="47">IF($U531=0,"",IF($T531="",J531*$U531,Q531*$U531*$V531))</f>
        <v/>
      </c>
      <c r="Y531" s="38" t="str">
        <f t="shared" ref="Y531:Y594" si="48">IF($U531=0,"",IF($T531="",K531*$U531,R531*$U531*$V531))</f>
        <v/>
      </c>
      <c r="Z531" s="38" t="str">
        <f t="shared" ref="Z531:Z594" si="49">IF($U531=0,"",IF($T531="",L531*$U531,S531*$U531*$V531))</f>
        <v/>
      </c>
      <c r="AA531" s="13">
        <f t="shared" ref="AA531:AA594" si="50">H531*$U531</f>
        <v>0</v>
      </c>
      <c r="AB531" s="11"/>
    </row>
    <row r="532" spans="2:28" ht="15.75" x14ac:dyDescent="0.2">
      <c r="B532" s="7" t="s">
        <v>1488</v>
      </c>
      <c r="C532" s="5" t="s">
        <v>1589</v>
      </c>
      <c r="D532" s="5" t="s">
        <v>1590</v>
      </c>
      <c r="E532" s="5" t="s">
        <v>1645</v>
      </c>
      <c r="F532" s="16" t="s">
        <v>1646</v>
      </c>
      <c r="G532" s="5" t="s">
        <v>1647</v>
      </c>
      <c r="H532" s="9" cm="1">
        <f t="array" ref="H532">INDEX(LatestMeasureDefSheet!$AH$2:$AH$6759,MATCH(E532,LatestMeasureDefSheet!$C$2:$C$6759,0),)</f>
        <v>3</v>
      </c>
      <c r="I532" s="10" t="str" cm="1">
        <f t="array" ref="I532">INDEX(LatestMeasureDefSheet!$G$2:$G$6759,MATCH(E532,LatestMeasureDefSheet!$C$2:$C$6759,0),)</f>
        <v>Linear Feet</v>
      </c>
      <c r="J532" s="11" cm="1">
        <f t="array" ref="J532">INDEX(LatestMeasureDefSheet!$H$2:$H$6759,MATCH(E532,LatestMeasureDefSheet!$C$2:$C$6759,0),)</f>
        <v>34.979999999999997</v>
      </c>
      <c r="K532" s="11" cm="1">
        <f t="array" ref="K532">INDEX(LatestMeasureDefSheet!$I$2:$I$6759,MATCH(E532,LatestMeasureDefSheet!$C$2:$C$6759,0),)</f>
        <v>4.0000000000000001E-3</v>
      </c>
      <c r="L532" s="11" cm="1">
        <f t="array" ref="L532">INDEX(LatestMeasureDefSheet!$L$2:$L$6759,MATCH(E532,LatestMeasureDefSheet!$C$2:$C$6759,0),)</f>
        <v>0</v>
      </c>
      <c r="M532" s="11" cm="1">
        <f t="array" ref="M532">INDEX(LatestMeasureDefSheet!$AJ$2:$AJ$6759,MATCH(E532,LatestMeasureDefSheet!$C$2:$C$6759,0),)</f>
        <v>15</v>
      </c>
      <c r="N532" s="12" t="str" cm="1">
        <f t="array" ref="N532">IF(INDEX(LatestMeasureDefSheet!$Q$2:$Q$6759,MATCH(E532,LatestMeasureDefSheet!$C$2:$C$6759,0),)="",INDEX(LatestMeasureDefSheet!$G$2:$G$6759,MATCH(E532,LatestMeasureDefSheet!$C$2:$C$6759,0),),INDEX(LatestMeasureDefSheet!$Q$2:$Q$6759,MATCH(E532,LatestMeasureDefSheet!$C$2:$C$6759,0),))</f>
        <v>Linear Feet</v>
      </c>
      <c r="O532" s="11" cm="1">
        <f t="array" ref="O532">INDEX(LatestMeasureDefSheet!$R$2:$R$6759,MATCH(E532,LatestMeasureDefSheet!$C$2:$C$6759,0),)</f>
        <v>0</v>
      </c>
      <c r="P532" s="11" cm="1">
        <f t="array" ref="P532">INDEX(LatestMeasureDefSheet!$S$2:$S$6759,MATCH(E532,LatestMeasureDefSheet!$C$2:$C$6759,0),)</f>
        <v>0</v>
      </c>
      <c r="Q532" s="11" cm="1">
        <f t="array" ref="Q532">INDEX(LatestMeasureDefSheet!$T$2:$T$6759,MATCH(E532,LatestMeasureDefSheet!$C$2:$C$6759,0),)</f>
        <v>0</v>
      </c>
      <c r="R532" s="11" cm="1">
        <f t="array" ref="R532">INDEX(LatestMeasureDefSheet!$U$2:$U$6759,MATCH(E532,LatestMeasureDefSheet!$C$2:$C$6759,0),)</f>
        <v>0</v>
      </c>
      <c r="S532" s="11" cm="1">
        <f t="array" ref="S532">INDEX(LatestMeasureDefSheet!$V$2:$V$6759,MATCH(E532,LatestMeasureDefSheet!$C$2:$C$6759,0),)</f>
        <v>0</v>
      </c>
      <c r="T532" s="11" t="str">
        <f t="shared" si="46"/>
        <v/>
      </c>
      <c r="U532" s="41"/>
      <c r="V532" s="41"/>
      <c r="W532" s="41"/>
      <c r="X532" s="38" t="str">
        <f t="shared" si="47"/>
        <v/>
      </c>
      <c r="Y532" s="38" t="str">
        <f t="shared" si="48"/>
        <v/>
      </c>
      <c r="Z532" s="38" t="str">
        <f t="shared" si="49"/>
        <v/>
      </c>
      <c r="AA532" s="13">
        <f t="shared" si="50"/>
        <v>0</v>
      </c>
      <c r="AB532" s="11"/>
    </row>
    <row r="533" spans="2:28" ht="15.75" x14ac:dyDescent="0.2">
      <c r="B533" s="7" t="s">
        <v>3</v>
      </c>
      <c r="C533" s="5" t="s">
        <v>1589</v>
      </c>
      <c r="D533" s="5" t="s">
        <v>1648</v>
      </c>
      <c r="E533" s="5" t="s">
        <v>1649</v>
      </c>
      <c r="F533" s="16" t="s">
        <v>1650</v>
      </c>
      <c r="G533" s="5" t="s">
        <v>1651</v>
      </c>
      <c r="H533" s="9" cm="1">
        <f t="array" ref="H533">INDEX(LatestMeasureDefSheet!$AH$2:$AH$6759,MATCH(E533,LatestMeasureDefSheet!$C$2:$C$6759,0),)</f>
        <v>2</v>
      </c>
      <c r="I533" s="10" t="str" cm="1">
        <f t="array" ref="I533">INDEX(LatestMeasureDefSheet!$G$2:$G$6759,MATCH(E533,LatestMeasureDefSheet!$C$2:$C$6759,0),)</f>
        <v>Square Feet</v>
      </c>
      <c r="J533" s="11" cm="1">
        <f t="array" ref="J533">INDEX(LatestMeasureDefSheet!$H$2:$H$6759,MATCH(E533,LatestMeasureDefSheet!$C$2:$C$6759,0),)</f>
        <v>0</v>
      </c>
      <c r="K533" s="11" cm="1">
        <f t="array" ref="K533">INDEX(LatestMeasureDefSheet!$I$2:$I$6759,MATCH(E533,LatestMeasureDefSheet!$C$2:$C$6759,0),)</f>
        <v>0</v>
      </c>
      <c r="L533" s="11" cm="1">
        <f t="array" ref="L533">INDEX(LatestMeasureDefSheet!$L$2:$L$6759,MATCH(E533,LatestMeasureDefSheet!$C$2:$C$6759,0),)</f>
        <v>0.1052</v>
      </c>
      <c r="M533" s="11" cm="1">
        <f t="array" ref="M533">INDEX(LatestMeasureDefSheet!$AJ$2:$AJ$6759,MATCH(E533,LatestMeasureDefSheet!$C$2:$C$6759,0),)</f>
        <v>25</v>
      </c>
      <c r="N533" s="12" t="str" cm="1">
        <f t="array" ref="N533">IF(INDEX(LatestMeasureDefSheet!$Q$2:$Q$6759,MATCH(E533,LatestMeasureDefSheet!$C$2:$C$6759,0),)="",INDEX(LatestMeasureDefSheet!$G$2:$G$6759,MATCH(E533,LatestMeasureDefSheet!$C$2:$C$6759,0),),INDEX(LatestMeasureDefSheet!$Q$2:$Q$6759,MATCH(E533,LatestMeasureDefSheet!$C$2:$C$6759,0),))</f>
        <v>Square Feet</v>
      </c>
      <c r="O533" s="11" cm="1">
        <f t="array" ref="O533">INDEX(LatestMeasureDefSheet!$R$2:$R$6759,MATCH(E533,LatestMeasureDefSheet!$C$2:$C$6759,0),)</f>
        <v>0</v>
      </c>
      <c r="P533" s="11" cm="1">
        <f t="array" ref="P533">INDEX(LatestMeasureDefSheet!$S$2:$S$6759,MATCH(E533,LatestMeasureDefSheet!$C$2:$C$6759,0),)</f>
        <v>0</v>
      </c>
      <c r="Q533" s="11" cm="1">
        <f t="array" ref="Q533">INDEX(LatestMeasureDefSheet!$T$2:$T$6759,MATCH(E533,LatestMeasureDefSheet!$C$2:$C$6759,0),)</f>
        <v>0</v>
      </c>
      <c r="R533" s="11" cm="1">
        <f t="array" ref="R533">INDEX(LatestMeasureDefSheet!$U$2:$U$6759,MATCH(E533,LatestMeasureDefSheet!$C$2:$C$6759,0),)</f>
        <v>0</v>
      </c>
      <c r="S533" s="11" cm="1">
        <f t="array" ref="S533">INDEX(LatestMeasureDefSheet!$V$2:$V$6759,MATCH(E533,LatestMeasureDefSheet!$C$2:$C$6759,0),)</f>
        <v>0</v>
      </c>
      <c r="T533" s="11" t="str">
        <f t="shared" si="46"/>
        <v/>
      </c>
      <c r="U533" s="41"/>
      <c r="V533" s="41"/>
      <c r="W533" s="41"/>
      <c r="X533" s="38" t="str">
        <f t="shared" si="47"/>
        <v/>
      </c>
      <c r="Y533" s="38" t="str">
        <f t="shared" si="48"/>
        <v/>
      </c>
      <c r="Z533" s="38" t="str">
        <f t="shared" si="49"/>
        <v/>
      </c>
      <c r="AA533" s="13">
        <f t="shared" si="50"/>
        <v>0</v>
      </c>
      <c r="AB533" s="11"/>
    </row>
    <row r="534" spans="2:28" ht="15.75" x14ac:dyDescent="0.2">
      <c r="B534" s="7" t="s">
        <v>3</v>
      </c>
      <c r="C534" s="5" t="s">
        <v>1589</v>
      </c>
      <c r="D534" s="5" t="s">
        <v>1648</v>
      </c>
      <c r="E534" s="5" t="s">
        <v>1652</v>
      </c>
      <c r="F534" s="16" t="s">
        <v>1653</v>
      </c>
      <c r="G534" s="5" t="s">
        <v>1654</v>
      </c>
      <c r="H534" s="9" cm="1">
        <f t="array" ref="H534">INDEX(LatestMeasureDefSheet!$AH$2:$AH$6759,MATCH(E534,LatestMeasureDefSheet!$C$2:$C$6759,0),)</f>
        <v>3</v>
      </c>
      <c r="I534" s="10" t="str" cm="1">
        <f t="array" ref="I534">INDEX(LatestMeasureDefSheet!$G$2:$G$6759,MATCH(E534,LatestMeasureDefSheet!$C$2:$C$6759,0),)</f>
        <v>Square Feet</v>
      </c>
      <c r="J534" s="11" cm="1">
        <f t="array" ref="J534">INDEX(LatestMeasureDefSheet!$H$2:$H$6759,MATCH(E534,LatestMeasureDefSheet!$C$2:$C$6759,0),)</f>
        <v>0</v>
      </c>
      <c r="K534" s="11" cm="1">
        <f t="array" ref="K534">INDEX(LatestMeasureDefSheet!$I$2:$I$6759,MATCH(E534,LatestMeasureDefSheet!$C$2:$C$6759,0),)</f>
        <v>0</v>
      </c>
      <c r="L534" s="11" cm="1">
        <f t="array" ref="L534">INDEX(LatestMeasureDefSheet!$L$2:$L$6759,MATCH(E534,LatestMeasureDefSheet!$C$2:$C$6759,0),)</f>
        <v>0.7208</v>
      </c>
      <c r="M534" s="11" cm="1">
        <f t="array" ref="M534">INDEX(LatestMeasureDefSheet!$AJ$2:$AJ$6759,MATCH(E534,LatestMeasureDefSheet!$C$2:$C$6759,0),)</f>
        <v>25</v>
      </c>
      <c r="N534" s="12" t="str" cm="1">
        <f t="array" ref="N534">IF(INDEX(LatestMeasureDefSheet!$Q$2:$Q$6759,MATCH(E534,LatestMeasureDefSheet!$C$2:$C$6759,0),)="",INDEX(LatestMeasureDefSheet!$G$2:$G$6759,MATCH(E534,LatestMeasureDefSheet!$C$2:$C$6759,0),),INDEX(LatestMeasureDefSheet!$Q$2:$Q$6759,MATCH(E534,LatestMeasureDefSheet!$C$2:$C$6759,0),))</f>
        <v>Square Feet</v>
      </c>
      <c r="O534" s="11" cm="1">
        <f t="array" ref="O534">INDEX(LatestMeasureDefSheet!$R$2:$R$6759,MATCH(E534,LatestMeasureDefSheet!$C$2:$C$6759,0),)</f>
        <v>0</v>
      </c>
      <c r="P534" s="11" cm="1">
        <f t="array" ref="P534">INDEX(LatestMeasureDefSheet!$S$2:$S$6759,MATCH(E534,LatestMeasureDefSheet!$C$2:$C$6759,0),)</f>
        <v>0</v>
      </c>
      <c r="Q534" s="11" cm="1">
        <f t="array" ref="Q534">INDEX(LatestMeasureDefSheet!$T$2:$T$6759,MATCH(E534,LatestMeasureDefSheet!$C$2:$C$6759,0),)</f>
        <v>0</v>
      </c>
      <c r="R534" s="11" cm="1">
        <f t="array" ref="R534">INDEX(LatestMeasureDefSheet!$U$2:$U$6759,MATCH(E534,LatestMeasureDefSheet!$C$2:$C$6759,0),)</f>
        <v>0</v>
      </c>
      <c r="S534" s="11" cm="1">
        <f t="array" ref="S534">INDEX(LatestMeasureDefSheet!$V$2:$V$6759,MATCH(E534,LatestMeasureDefSheet!$C$2:$C$6759,0),)</f>
        <v>0</v>
      </c>
      <c r="T534" s="11" t="str">
        <f t="shared" si="46"/>
        <v/>
      </c>
      <c r="U534" s="41"/>
      <c r="V534" s="41"/>
      <c r="W534" s="41"/>
      <c r="X534" s="38" t="str">
        <f t="shared" si="47"/>
        <v/>
      </c>
      <c r="Y534" s="38" t="str">
        <f t="shared" si="48"/>
        <v/>
      </c>
      <c r="Z534" s="38" t="str">
        <f t="shared" si="49"/>
        <v/>
      </c>
      <c r="AA534" s="13">
        <f t="shared" si="50"/>
        <v>0</v>
      </c>
      <c r="AB534" s="11"/>
    </row>
    <row r="535" spans="2:28" ht="15.75" x14ac:dyDescent="0.2">
      <c r="B535" s="7" t="s">
        <v>3</v>
      </c>
      <c r="C535" s="5" t="s">
        <v>1589</v>
      </c>
      <c r="D535" s="5" t="s">
        <v>1648</v>
      </c>
      <c r="E535" s="5" t="s">
        <v>1655</v>
      </c>
      <c r="F535" s="16" t="s">
        <v>1656</v>
      </c>
      <c r="G535" s="5" t="s">
        <v>1657</v>
      </c>
      <c r="H535" s="9" cm="1">
        <f t="array" ref="H535">INDEX(LatestMeasureDefSheet!$AH$2:$AH$6759,MATCH(E535,LatestMeasureDefSheet!$C$2:$C$6759,0),)</f>
        <v>3</v>
      </c>
      <c r="I535" s="10" t="str" cm="1">
        <f t="array" ref="I535">INDEX(LatestMeasureDefSheet!$G$2:$G$6759,MATCH(E535,LatestMeasureDefSheet!$C$2:$C$6759,0),)</f>
        <v>Square Feet</v>
      </c>
      <c r="J535" s="11" cm="1">
        <f t="array" ref="J535">INDEX(LatestMeasureDefSheet!$H$2:$H$6759,MATCH(E535,LatestMeasureDefSheet!$C$2:$C$6759,0),)</f>
        <v>0</v>
      </c>
      <c r="K535" s="11" cm="1">
        <f t="array" ref="K535">INDEX(LatestMeasureDefSheet!$I$2:$I$6759,MATCH(E535,LatestMeasureDefSheet!$C$2:$C$6759,0),)</f>
        <v>0</v>
      </c>
      <c r="L535" s="11" cm="1">
        <f t="array" ref="L535">INDEX(LatestMeasureDefSheet!$L$2:$L$6759,MATCH(E535,LatestMeasureDefSheet!$C$2:$C$6759,0),)</f>
        <v>0.34970000000000001</v>
      </c>
      <c r="M535" s="11" cm="1">
        <f t="array" ref="M535">INDEX(LatestMeasureDefSheet!$AJ$2:$AJ$6759,MATCH(E535,LatestMeasureDefSheet!$C$2:$C$6759,0),)</f>
        <v>25</v>
      </c>
      <c r="N535" s="12" t="str" cm="1">
        <f t="array" ref="N535">IF(INDEX(LatestMeasureDefSheet!$Q$2:$Q$6759,MATCH(E535,LatestMeasureDefSheet!$C$2:$C$6759,0),)="",INDEX(LatestMeasureDefSheet!$G$2:$G$6759,MATCH(E535,LatestMeasureDefSheet!$C$2:$C$6759,0),),INDEX(LatestMeasureDefSheet!$Q$2:$Q$6759,MATCH(E535,LatestMeasureDefSheet!$C$2:$C$6759,0),))</f>
        <v>Square Feet</v>
      </c>
      <c r="O535" s="11" cm="1">
        <f t="array" ref="O535">INDEX(LatestMeasureDefSheet!$R$2:$R$6759,MATCH(E535,LatestMeasureDefSheet!$C$2:$C$6759,0),)</f>
        <v>0</v>
      </c>
      <c r="P535" s="11" cm="1">
        <f t="array" ref="P535">INDEX(LatestMeasureDefSheet!$S$2:$S$6759,MATCH(E535,LatestMeasureDefSheet!$C$2:$C$6759,0),)</f>
        <v>0</v>
      </c>
      <c r="Q535" s="11" cm="1">
        <f t="array" ref="Q535">INDEX(LatestMeasureDefSheet!$T$2:$T$6759,MATCH(E535,LatestMeasureDefSheet!$C$2:$C$6759,0),)</f>
        <v>0</v>
      </c>
      <c r="R535" s="11" cm="1">
        <f t="array" ref="R535">INDEX(LatestMeasureDefSheet!$U$2:$U$6759,MATCH(E535,LatestMeasureDefSheet!$C$2:$C$6759,0),)</f>
        <v>0</v>
      </c>
      <c r="S535" s="11" cm="1">
        <f t="array" ref="S535">INDEX(LatestMeasureDefSheet!$V$2:$V$6759,MATCH(E535,LatestMeasureDefSheet!$C$2:$C$6759,0),)</f>
        <v>0</v>
      </c>
      <c r="T535" s="11" t="str">
        <f t="shared" si="46"/>
        <v/>
      </c>
      <c r="U535" s="41"/>
      <c r="V535" s="41"/>
      <c r="W535" s="41"/>
      <c r="X535" s="38" t="str">
        <f t="shared" si="47"/>
        <v/>
      </c>
      <c r="Y535" s="38" t="str">
        <f t="shared" si="48"/>
        <v/>
      </c>
      <c r="Z535" s="38" t="str">
        <f t="shared" si="49"/>
        <v/>
      </c>
      <c r="AA535" s="13">
        <f t="shared" si="50"/>
        <v>0</v>
      </c>
      <c r="AB535" s="11"/>
    </row>
    <row r="536" spans="2:28" ht="15.75" x14ac:dyDescent="0.2">
      <c r="B536" s="7" t="s">
        <v>3</v>
      </c>
      <c r="C536" s="5" t="s">
        <v>1589</v>
      </c>
      <c r="D536" s="5" t="s">
        <v>1648</v>
      </c>
      <c r="E536" s="5" t="s">
        <v>1658</v>
      </c>
      <c r="F536" s="16" t="s">
        <v>1659</v>
      </c>
      <c r="G536" s="5" t="s">
        <v>1660</v>
      </c>
      <c r="H536" s="9" cm="1">
        <f t="array" ref="H536">INDEX(LatestMeasureDefSheet!$AH$2:$AH$6759,MATCH(E536,LatestMeasureDefSheet!$C$2:$C$6759,0),)</f>
        <v>3</v>
      </c>
      <c r="I536" s="10" t="str" cm="1">
        <f t="array" ref="I536">INDEX(LatestMeasureDefSheet!$G$2:$G$6759,MATCH(E536,LatestMeasureDefSheet!$C$2:$C$6759,0),)</f>
        <v>Square Feet</v>
      </c>
      <c r="J536" s="11" cm="1">
        <f t="array" ref="J536">INDEX(LatestMeasureDefSheet!$H$2:$H$6759,MATCH(E536,LatestMeasureDefSheet!$C$2:$C$6759,0),)</f>
        <v>0</v>
      </c>
      <c r="K536" s="11" cm="1">
        <f t="array" ref="K536">INDEX(LatestMeasureDefSheet!$I$2:$I$6759,MATCH(E536,LatestMeasureDefSheet!$C$2:$C$6759,0),)</f>
        <v>0</v>
      </c>
      <c r="L536" s="11" cm="1">
        <f t="array" ref="L536">INDEX(LatestMeasureDefSheet!$L$2:$L$6759,MATCH(E536,LatestMeasureDefSheet!$C$2:$C$6759,0),)</f>
        <v>6.7702999999999998</v>
      </c>
      <c r="M536" s="11" cm="1">
        <f t="array" ref="M536">INDEX(LatestMeasureDefSheet!$AJ$2:$AJ$6759,MATCH(E536,LatestMeasureDefSheet!$C$2:$C$6759,0),)</f>
        <v>25</v>
      </c>
      <c r="N536" s="12" t="str" cm="1">
        <f t="array" ref="N536">IF(INDEX(LatestMeasureDefSheet!$Q$2:$Q$6759,MATCH(E536,LatestMeasureDefSheet!$C$2:$C$6759,0),)="",INDEX(LatestMeasureDefSheet!$G$2:$G$6759,MATCH(E536,LatestMeasureDefSheet!$C$2:$C$6759,0),),INDEX(LatestMeasureDefSheet!$Q$2:$Q$6759,MATCH(E536,LatestMeasureDefSheet!$C$2:$C$6759,0),))</f>
        <v>Square Feet</v>
      </c>
      <c r="O536" s="11" cm="1">
        <f t="array" ref="O536">INDEX(LatestMeasureDefSheet!$R$2:$R$6759,MATCH(E536,LatestMeasureDefSheet!$C$2:$C$6759,0),)</f>
        <v>0</v>
      </c>
      <c r="P536" s="11" cm="1">
        <f t="array" ref="P536">INDEX(LatestMeasureDefSheet!$S$2:$S$6759,MATCH(E536,LatestMeasureDefSheet!$C$2:$C$6759,0),)</f>
        <v>0</v>
      </c>
      <c r="Q536" s="11" cm="1">
        <f t="array" ref="Q536">INDEX(LatestMeasureDefSheet!$T$2:$T$6759,MATCH(E536,LatestMeasureDefSheet!$C$2:$C$6759,0),)</f>
        <v>0</v>
      </c>
      <c r="R536" s="11" cm="1">
        <f t="array" ref="R536">INDEX(LatestMeasureDefSheet!$U$2:$U$6759,MATCH(E536,LatestMeasureDefSheet!$C$2:$C$6759,0),)</f>
        <v>0</v>
      </c>
      <c r="S536" s="11" cm="1">
        <f t="array" ref="S536">INDEX(LatestMeasureDefSheet!$V$2:$V$6759,MATCH(E536,LatestMeasureDefSheet!$C$2:$C$6759,0),)</f>
        <v>0</v>
      </c>
      <c r="T536" s="11" t="str">
        <f t="shared" si="46"/>
        <v/>
      </c>
      <c r="U536" s="41"/>
      <c r="V536" s="41"/>
      <c r="W536" s="41"/>
      <c r="X536" s="38" t="str">
        <f t="shared" si="47"/>
        <v/>
      </c>
      <c r="Y536" s="38" t="str">
        <f t="shared" si="48"/>
        <v/>
      </c>
      <c r="Z536" s="38" t="str">
        <f t="shared" si="49"/>
        <v/>
      </c>
      <c r="AA536" s="13">
        <f t="shared" si="50"/>
        <v>0</v>
      </c>
      <c r="AB536" s="11"/>
    </row>
    <row r="537" spans="2:28" ht="15.75" x14ac:dyDescent="0.2">
      <c r="B537" s="7" t="s">
        <v>1661</v>
      </c>
      <c r="C537" s="5" t="s">
        <v>1662</v>
      </c>
      <c r="D537" s="5" t="s">
        <v>1663</v>
      </c>
      <c r="E537" s="5" t="s">
        <v>1664</v>
      </c>
      <c r="F537" s="16" t="s">
        <v>1665</v>
      </c>
      <c r="G537" s="5" t="s">
        <v>1666</v>
      </c>
      <c r="H537" s="9" cm="1">
        <f t="array" ref="H537">INDEX(LatestMeasureDefSheet!$AH$2:$AH$6759,MATCH(E537,LatestMeasureDefSheet!$C$2:$C$6759,0),)</f>
        <v>1500</v>
      </c>
      <c r="I537" s="10" t="str" cm="1">
        <f t="array" ref="I537">INDEX(LatestMeasureDefSheet!$G$2:$G$6759,MATCH(E537,LatestMeasureDefSheet!$C$2:$C$6759,0),)</f>
        <v>Units</v>
      </c>
      <c r="J537" s="11" cm="1">
        <f t="array" ref="J537">INDEX(LatestMeasureDefSheet!$H$2:$H$6759,MATCH(E537,LatestMeasureDefSheet!$C$2:$C$6759,0),)</f>
        <v>0</v>
      </c>
      <c r="K537" s="11" cm="1">
        <f t="array" ref="K537">INDEX(LatestMeasureDefSheet!$I$2:$I$6759,MATCH(E537,LatestMeasureDefSheet!$C$2:$C$6759,0),)</f>
        <v>0</v>
      </c>
      <c r="L537" s="11" cm="1">
        <f t="array" ref="L537">INDEX(LatestMeasureDefSheet!$L$2:$L$6759,MATCH(E537,LatestMeasureDefSheet!$C$2:$C$6759,0),)</f>
        <v>0</v>
      </c>
      <c r="M537" s="11" cm="1">
        <f t="array" ref="M537">INDEX(LatestMeasureDefSheet!$AJ$2:$AJ$6759,MATCH(E537,LatestMeasureDefSheet!$C$2:$C$6759,0),)</f>
        <v>1</v>
      </c>
      <c r="N537" s="12" t="str" cm="1">
        <f t="array" ref="N537">IF(INDEX(LatestMeasureDefSheet!$Q$2:$Q$6759,MATCH(E537,LatestMeasureDefSheet!$C$2:$C$6759,0),)="",INDEX(LatestMeasureDefSheet!$G$2:$G$6759,MATCH(E537,LatestMeasureDefSheet!$C$2:$C$6759,0),),INDEX(LatestMeasureDefSheet!$Q$2:$Q$6759,MATCH(E537,LatestMeasureDefSheet!$C$2:$C$6759,0),))</f>
        <v>Units</v>
      </c>
      <c r="O537" s="11" cm="1">
        <f t="array" ref="O537">INDEX(LatestMeasureDefSheet!$R$2:$R$6759,MATCH(E537,LatestMeasureDefSheet!$C$2:$C$6759,0),)</f>
        <v>0</v>
      </c>
      <c r="P537" s="11" cm="1">
        <f t="array" ref="P537">INDEX(LatestMeasureDefSheet!$S$2:$S$6759,MATCH(E537,LatestMeasureDefSheet!$C$2:$C$6759,0),)</f>
        <v>0</v>
      </c>
      <c r="Q537" s="11" cm="1">
        <f t="array" ref="Q537">INDEX(LatestMeasureDefSheet!$T$2:$T$6759,MATCH(E537,LatestMeasureDefSheet!$C$2:$C$6759,0),)</f>
        <v>0</v>
      </c>
      <c r="R537" s="11" cm="1">
        <f t="array" ref="R537">INDEX(LatestMeasureDefSheet!$U$2:$U$6759,MATCH(E537,LatestMeasureDefSheet!$C$2:$C$6759,0),)</f>
        <v>0</v>
      </c>
      <c r="S537" s="11" cm="1">
        <f t="array" ref="S537">INDEX(LatestMeasureDefSheet!$V$2:$V$6759,MATCH(E537,LatestMeasureDefSheet!$C$2:$C$6759,0),)</f>
        <v>0</v>
      </c>
      <c r="T537" s="11" t="str">
        <f t="shared" si="46"/>
        <v/>
      </c>
      <c r="U537" s="41"/>
      <c r="V537" s="41"/>
      <c r="W537" s="41"/>
      <c r="X537" s="38" t="str">
        <f t="shared" si="47"/>
        <v/>
      </c>
      <c r="Y537" s="38" t="str">
        <f t="shared" si="48"/>
        <v/>
      </c>
      <c r="Z537" s="38" t="str">
        <f t="shared" si="49"/>
        <v/>
      </c>
      <c r="AA537" s="13">
        <f t="shared" si="50"/>
        <v>0</v>
      </c>
      <c r="AB537" s="11"/>
    </row>
    <row r="538" spans="2:28" ht="15.75" x14ac:dyDescent="0.2">
      <c r="B538" s="7" t="s">
        <v>1661</v>
      </c>
      <c r="C538" s="5" t="s">
        <v>1662</v>
      </c>
      <c r="D538" s="5" t="s">
        <v>1663</v>
      </c>
      <c r="E538" s="5" t="s">
        <v>1667</v>
      </c>
      <c r="F538" s="16" t="s">
        <v>1665</v>
      </c>
      <c r="G538" s="5" t="s">
        <v>1668</v>
      </c>
      <c r="H538" s="9" cm="1">
        <f t="array" ref="H538">INDEX(LatestMeasureDefSheet!$AH$2:$AH$6759,MATCH(E538,LatestMeasureDefSheet!$C$2:$C$6759,0),)</f>
        <v>1500</v>
      </c>
      <c r="I538" s="10" t="str" cm="1">
        <f t="array" ref="I538">INDEX(LatestMeasureDefSheet!$G$2:$G$6759,MATCH(E538,LatestMeasureDefSheet!$C$2:$C$6759,0),)</f>
        <v>Units</v>
      </c>
      <c r="J538" s="11" cm="1">
        <f t="array" ref="J538">INDEX(LatestMeasureDefSheet!$H$2:$H$6759,MATCH(E538,LatestMeasureDefSheet!$C$2:$C$6759,0),)</f>
        <v>0</v>
      </c>
      <c r="K538" s="11" cm="1">
        <f t="array" ref="K538">INDEX(LatestMeasureDefSheet!$I$2:$I$6759,MATCH(E538,LatestMeasureDefSheet!$C$2:$C$6759,0),)</f>
        <v>0</v>
      </c>
      <c r="L538" s="11" cm="1">
        <f t="array" ref="L538">INDEX(LatestMeasureDefSheet!$L$2:$L$6759,MATCH(E538,LatestMeasureDefSheet!$C$2:$C$6759,0),)</f>
        <v>0</v>
      </c>
      <c r="M538" s="11" cm="1">
        <f t="array" ref="M538">INDEX(LatestMeasureDefSheet!$AJ$2:$AJ$6759,MATCH(E538,LatestMeasureDefSheet!$C$2:$C$6759,0),)</f>
        <v>1</v>
      </c>
      <c r="N538" s="12" t="str" cm="1">
        <f t="array" ref="N538">IF(INDEX(LatestMeasureDefSheet!$Q$2:$Q$6759,MATCH(E538,LatestMeasureDefSheet!$C$2:$C$6759,0),)="",INDEX(LatestMeasureDefSheet!$G$2:$G$6759,MATCH(E538,LatestMeasureDefSheet!$C$2:$C$6759,0),),INDEX(LatestMeasureDefSheet!$Q$2:$Q$6759,MATCH(E538,LatestMeasureDefSheet!$C$2:$C$6759,0),))</f>
        <v>Units</v>
      </c>
      <c r="O538" s="11" cm="1">
        <f t="array" ref="O538">INDEX(LatestMeasureDefSheet!$R$2:$R$6759,MATCH(E538,LatestMeasureDefSheet!$C$2:$C$6759,0),)</f>
        <v>0</v>
      </c>
      <c r="P538" s="11" cm="1">
        <f t="array" ref="P538">INDEX(LatestMeasureDefSheet!$S$2:$S$6759,MATCH(E538,LatestMeasureDefSheet!$C$2:$C$6759,0),)</f>
        <v>0</v>
      </c>
      <c r="Q538" s="11" cm="1">
        <f t="array" ref="Q538">INDEX(LatestMeasureDefSheet!$T$2:$T$6759,MATCH(E538,LatestMeasureDefSheet!$C$2:$C$6759,0),)</f>
        <v>0</v>
      </c>
      <c r="R538" s="11" cm="1">
        <f t="array" ref="R538">INDEX(LatestMeasureDefSheet!$U$2:$U$6759,MATCH(E538,LatestMeasureDefSheet!$C$2:$C$6759,0),)</f>
        <v>0</v>
      </c>
      <c r="S538" s="11" cm="1">
        <f t="array" ref="S538">INDEX(LatestMeasureDefSheet!$V$2:$V$6759,MATCH(E538,LatestMeasureDefSheet!$C$2:$C$6759,0),)</f>
        <v>0</v>
      </c>
      <c r="T538" s="11" t="str">
        <f t="shared" si="46"/>
        <v/>
      </c>
      <c r="U538" s="41"/>
      <c r="V538" s="41"/>
      <c r="W538" s="41"/>
      <c r="X538" s="38" t="str">
        <f t="shared" si="47"/>
        <v/>
      </c>
      <c r="Y538" s="38" t="str">
        <f t="shared" si="48"/>
        <v/>
      </c>
      <c r="Z538" s="38" t="str">
        <f t="shared" si="49"/>
        <v/>
      </c>
      <c r="AA538" s="13">
        <f t="shared" si="50"/>
        <v>0</v>
      </c>
      <c r="AB538" s="11"/>
    </row>
    <row r="539" spans="2:28" ht="15.75" x14ac:dyDescent="0.2">
      <c r="B539" s="7" t="s">
        <v>1661</v>
      </c>
      <c r="C539" s="5" t="s">
        <v>1662</v>
      </c>
      <c r="D539" s="5" t="s">
        <v>1663</v>
      </c>
      <c r="E539" s="5" t="s">
        <v>1669</v>
      </c>
      <c r="F539" s="16" t="s">
        <v>1665</v>
      </c>
      <c r="G539" s="5" t="s">
        <v>1670</v>
      </c>
      <c r="H539" s="9" cm="1">
        <f t="array" ref="H539">INDEX(LatestMeasureDefSheet!$AH$2:$AH$6759,MATCH(E539,LatestMeasureDefSheet!$C$2:$C$6759,0),)</f>
        <v>1500</v>
      </c>
      <c r="I539" s="10" t="str" cm="1">
        <f t="array" ref="I539">INDEX(LatestMeasureDefSheet!$G$2:$G$6759,MATCH(E539,LatestMeasureDefSheet!$C$2:$C$6759,0),)</f>
        <v>Units</v>
      </c>
      <c r="J539" s="11" cm="1">
        <f t="array" ref="J539">INDEX(LatestMeasureDefSheet!$H$2:$H$6759,MATCH(E539,LatestMeasureDefSheet!$C$2:$C$6759,0),)</f>
        <v>0</v>
      </c>
      <c r="K539" s="11" cm="1">
        <f t="array" ref="K539">INDEX(LatestMeasureDefSheet!$I$2:$I$6759,MATCH(E539,LatestMeasureDefSheet!$C$2:$C$6759,0),)</f>
        <v>0</v>
      </c>
      <c r="L539" s="11" cm="1">
        <f t="array" ref="L539">INDEX(LatestMeasureDefSheet!$L$2:$L$6759,MATCH(E539,LatestMeasureDefSheet!$C$2:$C$6759,0),)</f>
        <v>0</v>
      </c>
      <c r="M539" s="11" cm="1">
        <f t="array" ref="M539">INDEX(LatestMeasureDefSheet!$AJ$2:$AJ$6759,MATCH(E539,LatestMeasureDefSheet!$C$2:$C$6759,0),)</f>
        <v>1</v>
      </c>
      <c r="N539" s="12" t="str" cm="1">
        <f t="array" ref="N539">IF(INDEX(LatestMeasureDefSheet!$Q$2:$Q$6759,MATCH(E539,LatestMeasureDefSheet!$C$2:$C$6759,0),)="",INDEX(LatestMeasureDefSheet!$G$2:$G$6759,MATCH(E539,LatestMeasureDefSheet!$C$2:$C$6759,0),),INDEX(LatestMeasureDefSheet!$Q$2:$Q$6759,MATCH(E539,LatestMeasureDefSheet!$C$2:$C$6759,0),))</f>
        <v>Units</v>
      </c>
      <c r="O539" s="11" cm="1">
        <f t="array" ref="O539">INDEX(LatestMeasureDefSheet!$R$2:$R$6759,MATCH(E539,LatestMeasureDefSheet!$C$2:$C$6759,0),)</f>
        <v>0</v>
      </c>
      <c r="P539" s="11" cm="1">
        <f t="array" ref="P539">INDEX(LatestMeasureDefSheet!$S$2:$S$6759,MATCH(E539,LatestMeasureDefSheet!$C$2:$C$6759,0),)</f>
        <v>0</v>
      </c>
      <c r="Q539" s="11" cm="1">
        <f t="array" ref="Q539">INDEX(LatestMeasureDefSheet!$T$2:$T$6759,MATCH(E539,LatestMeasureDefSheet!$C$2:$C$6759,0),)</f>
        <v>0</v>
      </c>
      <c r="R539" s="11" cm="1">
        <f t="array" ref="R539">INDEX(LatestMeasureDefSheet!$U$2:$U$6759,MATCH(E539,LatestMeasureDefSheet!$C$2:$C$6759,0),)</f>
        <v>0</v>
      </c>
      <c r="S539" s="11" cm="1">
        <f t="array" ref="S539">INDEX(LatestMeasureDefSheet!$V$2:$V$6759,MATCH(E539,LatestMeasureDefSheet!$C$2:$C$6759,0),)</f>
        <v>0</v>
      </c>
      <c r="T539" s="11" t="str">
        <f t="shared" si="46"/>
        <v/>
      </c>
      <c r="U539" s="41"/>
      <c r="V539" s="41"/>
      <c r="W539" s="41"/>
      <c r="X539" s="38" t="str">
        <f t="shared" si="47"/>
        <v/>
      </c>
      <c r="Y539" s="38" t="str">
        <f t="shared" si="48"/>
        <v/>
      </c>
      <c r="Z539" s="38" t="str">
        <f t="shared" si="49"/>
        <v/>
      </c>
      <c r="AA539" s="13">
        <f t="shared" si="50"/>
        <v>0</v>
      </c>
      <c r="AB539" s="11"/>
    </row>
    <row r="540" spans="2:28" ht="15.75" x14ac:dyDescent="0.2">
      <c r="B540" s="7" t="s">
        <v>1671</v>
      </c>
      <c r="C540" s="5" t="s">
        <v>1662</v>
      </c>
      <c r="D540" s="5" t="s">
        <v>1672</v>
      </c>
      <c r="E540" s="5" t="s">
        <v>1673</v>
      </c>
      <c r="F540" s="16" t="s">
        <v>1674</v>
      </c>
      <c r="G540" s="5" t="s">
        <v>1675</v>
      </c>
      <c r="H540" s="9" cm="1">
        <f t="array" ref="H540">INDEX(LatestMeasureDefSheet!$AH$2:$AH$6759,MATCH(E540,LatestMeasureDefSheet!$C$2:$C$6759,0),)</f>
        <v>0.04</v>
      </c>
      <c r="I540" s="10" t="str" cm="1">
        <f t="array" ref="I540">INDEX(LatestMeasureDefSheet!$G$2:$G$6759,MATCH(E540,LatestMeasureDefSheet!$C$2:$C$6759,0),)</f>
        <v>Units</v>
      </c>
      <c r="J540" s="11" cm="1">
        <f t="array" ref="J540">INDEX(LatestMeasureDefSheet!$H$2:$H$6759,MATCH(E540,LatestMeasureDefSheet!$C$2:$C$6759,0),)</f>
        <v>0</v>
      </c>
      <c r="K540" s="11" cm="1">
        <f t="array" ref="K540">INDEX(LatestMeasureDefSheet!$I$2:$I$6759,MATCH(E540,LatestMeasureDefSheet!$C$2:$C$6759,0),)</f>
        <v>0</v>
      </c>
      <c r="L540" s="11" cm="1">
        <f t="array" ref="L540">INDEX(LatestMeasureDefSheet!$L$2:$L$6759,MATCH(E540,LatestMeasureDefSheet!$C$2:$C$6759,0),)</f>
        <v>3.3999999999999998E-3</v>
      </c>
      <c r="M540" s="11" cm="1">
        <f t="array" ref="M540">INDEX(LatestMeasureDefSheet!$AJ$2:$AJ$6759,MATCH(E540,LatestMeasureDefSheet!$C$2:$C$6759,0),)</f>
        <v>25</v>
      </c>
      <c r="N540" s="12" t="str" cm="1">
        <f t="array" ref="N540">IF(INDEX(LatestMeasureDefSheet!$Q$2:$Q$6759,MATCH(E540,LatestMeasureDefSheet!$C$2:$C$6759,0),)="",INDEX(LatestMeasureDefSheet!$G$2:$G$6759,MATCH(E540,LatestMeasureDefSheet!$C$2:$C$6759,0),),INDEX(LatestMeasureDefSheet!$Q$2:$Q$6759,MATCH(E540,LatestMeasureDefSheet!$C$2:$C$6759,0),))</f>
        <v>Units</v>
      </c>
      <c r="O540" s="11" cm="1">
        <f t="array" ref="O540">INDEX(LatestMeasureDefSheet!$R$2:$R$6759,MATCH(E540,LatestMeasureDefSheet!$C$2:$C$6759,0),)</f>
        <v>0</v>
      </c>
      <c r="P540" s="11" cm="1">
        <f t="array" ref="P540">INDEX(LatestMeasureDefSheet!$S$2:$S$6759,MATCH(E540,LatestMeasureDefSheet!$C$2:$C$6759,0),)</f>
        <v>0</v>
      </c>
      <c r="Q540" s="11" cm="1">
        <f t="array" ref="Q540">INDEX(LatestMeasureDefSheet!$T$2:$T$6759,MATCH(E540,LatestMeasureDefSheet!$C$2:$C$6759,0),)</f>
        <v>0</v>
      </c>
      <c r="R540" s="11" cm="1">
        <f t="array" ref="R540">INDEX(LatestMeasureDefSheet!$U$2:$U$6759,MATCH(E540,LatestMeasureDefSheet!$C$2:$C$6759,0),)</f>
        <v>0</v>
      </c>
      <c r="S540" s="11" cm="1">
        <f t="array" ref="S540">INDEX(LatestMeasureDefSheet!$V$2:$V$6759,MATCH(E540,LatestMeasureDefSheet!$C$2:$C$6759,0),)</f>
        <v>0</v>
      </c>
      <c r="T540" s="11" t="str">
        <f t="shared" si="46"/>
        <v/>
      </c>
      <c r="U540" s="41"/>
      <c r="V540" s="41"/>
      <c r="W540" s="41"/>
      <c r="X540" s="38" t="str">
        <f t="shared" si="47"/>
        <v/>
      </c>
      <c r="Y540" s="38" t="str">
        <f t="shared" si="48"/>
        <v/>
      </c>
      <c r="Z540" s="38" t="str">
        <f t="shared" si="49"/>
        <v/>
      </c>
      <c r="AA540" s="13">
        <f t="shared" si="50"/>
        <v>0</v>
      </c>
      <c r="AB540" s="11"/>
    </row>
    <row r="541" spans="2:28" ht="15.75" x14ac:dyDescent="0.2">
      <c r="B541" s="7" t="s">
        <v>1671</v>
      </c>
      <c r="C541" s="5" t="s">
        <v>1662</v>
      </c>
      <c r="D541" s="5" t="s">
        <v>1672</v>
      </c>
      <c r="E541" s="5" t="s">
        <v>1676</v>
      </c>
      <c r="F541" s="16" t="s">
        <v>1677</v>
      </c>
      <c r="G541" s="5" t="s">
        <v>1678</v>
      </c>
      <c r="H541" s="9" cm="1">
        <f t="array" ref="H541">INDEX(LatestMeasureDefSheet!$AH$2:$AH$6759,MATCH(E541,LatestMeasureDefSheet!$C$2:$C$6759,0),)</f>
        <v>0.03</v>
      </c>
      <c r="I541" s="10" t="str" cm="1">
        <f t="array" ref="I541">INDEX(LatestMeasureDefSheet!$G$2:$G$6759,MATCH(E541,LatestMeasureDefSheet!$C$2:$C$6759,0),)</f>
        <v>Units</v>
      </c>
      <c r="J541" s="11" cm="1">
        <f t="array" ref="J541">INDEX(LatestMeasureDefSheet!$H$2:$H$6759,MATCH(E541,LatestMeasureDefSheet!$C$2:$C$6759,0),)</f>
        <v>0</v>
      </c>
      <c r="K541" s="11" cm="1">
        <f t="array" ref="K541">INDEX(LatestMeasureDefSheet!$I$2:$I$6759,MATCH(E541,LatestMeasureDefSheet!$C$2:$C$6759,0),)</f>
        <v>0</v>
      </c>
      <c r="L541" s="11" cm="1">
        <f t="array" ref="L541">INDEX(LatestMeasureDefSheet!$L$2:$L$6759,MATCH(E541,LatestMeasureDefSheet!$C$2:$C$6759,0),)</f>
        <v>3.3999999999999998E-3</v>
      </c>
      <c r="M541" s="11" cm="1">
        <f t="array" ref="M541">INDEX(LatestMeasureDefSheet!$AJ$2:$AJ$6759,MATCH(E541,LatestMeasureDefSheet!$C$2:$C$6759,0),)</f>
        <v>25</v>
      </c>
      <c r="N541" s="12" t="str" cm="1">
        <f t="array" ref="N541">IF(INDEX(LatestMeasureDefSheet!$Q$2:$Q$6759,MATCH(E541,LatestMeasureDefSheet!$C$2:$C$6759,0),)="",INDEX(LatestMeasureDefSheet!$G$2:$G$6759,MATCH(E541,LatestMeasureDefSheet!$C$2:$C$6759,0),),INDEX(LatestMeasureDefSheet!$Q$2:$Q$6759,MATCH(E541,LatestMeasureDefSheet!$C$2:$C$6759,0),))</f>
        <v>Units</v>
      </c>
      <c r="O541" s="11" cm="1">
        <f t="array" ref="O541">INDEX(LatestMeasureDefSheet!$R$2:$R$6759,MATCH(E541,LatestMeasureDefSheet!$C$2:$C$6759,0),)</f>
        <v>0</v>
      </c>
      <c r="P541" s="11" cm="1">
        <f t="array" ref="P541">INDEX(LatestMeasureDefSheet!$S$2:$S$6759,MATCH(E541,LatestMeasureDefSheet!$C$2:$C$6759,0),)</f>
        <v>0</v>
      </c>
      <c r="Q541" s="11" cm="1">
        <f t="array" ref="Q541">INDEX(LatestMeasureDefSheet!$T$2:$T$6759,MATCH(E541,LatestMeasureDefSheet!$C$2:$C$6759,0),)</f>
        <v>0</v>
      </c>
      <c r="R541" s="11" cm="1">
        <f t="array" ref="R541">INDEX(LatestMeasureDefSheet!$U$2:$U$6759,MATCH(E541,LatestMeasureDefSheet!$C$2:$C$6759,0),)</f>
        <v>0</v>
      </c>
      <c r="S541" s="11" cm="1">
        <f t="array" ref="S541">INDEX(LatestMeasureDefSheet!$V$2:$V$6759,MATCH(E541,LatestMeasureDefSheet!$C$2:$C$6759,0),)</f>
        <v>0</v>
      </c>
      <c r="T541" s="11" t="str">
        <f t="shared" si="46"/>
        <v/>
      </c>
      <c r="U541" s="41"/>
      <c r="V541" s="41"/>
      <c r="W541" s="41"/>
      <c r="X541" s="38" t="str">
        <f t="shared" si="47"/>
        <v/>
      </c>
      <c r="Y541" s="38" t="str">
        <f t="shared" si="48"/>
        <v/>
      </c>
      <c r="Z541" s="38" t="str">
        <f t="shared" si="49"/>
        <v/>
      </c>
      <c r="AA541" s="13">
        <f t="shared" si="50"/>
        <v>0</v>
      </c>
      <c r="AB541" s="11"/>
    </row>
    <row r="542" spans="2:28" ht="15.75" x14ac:dyDescent="0.2">
      <c r="B542" s="7" t="s">
        <v>1671</v>
      </c>
      <c r="C542" s="5" t="s">
        <v>1662</v>
      </c>
      <c r="D542" s="5" t="s">
        <v>1672</v>
      </c>
      <c r="E542" s="5" t="s">
        <v>1679</v>
      </c>
      <c r="F542" s="16" t="s">
        <v>1680</v>
      </c>
      <c r="G542" s="5" t="s">
        <v>1681</v>
      </c>
      <c r="H542" s="9" cm="1">
        <f t="array" ref="H542">INDEX(LatestMeasureDefSheet!$AH$2:$AH$6759,MATCH(E542,LatestMeasureDefSheet!$C$2:$C$6759,0),)</f>
        <v>50</v>
      </c>
      <c r="I542" s="10" t="str" cm="1">
        <f t="array" ref="I542">INDEX(LatestMeasureDefSheet!$G$2:$G$6759,MATCH(E542,LatestMeasureDefSheet!$C$2:$C$6759,0),)</f>
        <v>HP</v>
      </c>
      <c r="J542" s="11" cm="1">
        <f t="array" ref="J542">INDEX(LatestMeasureDefSheet!$H$2:$H$6759,MATCH(E542,LatestMeasureDefSheet!$C$2:$C$6759,0),)</f>
        <v>349</v>
      </c>
      <c r="K542" s="11" cm="1">
        <f t="array" ref="K542">INDEX(LatestMeasureDefSheet!$I$2:$I$6759,MATCH(E542,LatestMeasureDefSheet!$C$2:$C$6759,0),)</f>
        <v>0</v>
      </c>
      <c r="L542" s="11" cm="1">
        <f t="array" ref="L542">INDEX(LatestMeasureDefSheet!$L$2:$L$6759,MATCH(E542,LatestMeasureDefSheet!$C$2:$C$6759,0),)</f>
        <v>0</v>
      </c>
      <c r="M542" s="11" cm="1">
        <f t="array" ref="M542">INDEX(LatestMeasureDefSheet!$AJ$2:$AJ$6759,MATCH(E542,LatestMeasureDefSheet!$C$2:$C$6759,0),)</f>
        <v>15</v>
      </c>
      <c r="N542" s="12" t="str" cm="1">
        <f t="array" ref="N542">IF(INDEX(LatestMeasureDefSheet!$Q$2:$Q$6759,MATCH(E542,LatestMeasureDefSheet!$C$2:$C$6759,0),)="",INDEX(LatestMeasureDefSheet!$G$2:$G$6759,MATCH(E542,LatestMeasureDefSheet!$C$2:$C$6759,0),),INDEX(LatestMeasureDefSheet!$Q$2:$Q$6759,MATCH(E542,LatestMeasureDefSheet!$C$2:$C$6759,0),))</f>
        <v>HP</v>
      </c>
      <c r="O542" s="11" cm="1">
        <f t="array" ref="O542">INDEX(LatestMeasureDefSheet!$R$2:$R$6759,MATCH(E542,LatestMeasureDefSheet!$C$2:$C$6759,0),)</f>
        <v>0</v>
      </c>
      <c r="P542" s="11" cm="1">
        <f t="array" ref="P542">INDEX(LatestMeasureDefSheet!$S$2:$S$6759,MATCH(E542,LatestMeasureDefSheet!$C$2:$C$6759,0),)</f>
        <v>0</v>
      </c>
      <c r="Q542" s="11" cm="1">
        <f t="array" ref="Q542">INDEX(LatestMeasureDefSheet!$T$2:$T$6759,MATCH(E542,LatestMeasureDefSheet!$C$2:$C$6759,0),)</f>
        <v>0</v>
      </c>
      <c r="R542" s="11" cm="1">
        <f t="array" ref="R542">INDEX(LatestMeasureDefSheet!$U$2:$U$6759,MATCH(E542,LatestMeasureDefSheet!$C$2:$C$6759,0),)</f>
        <v>0</v>
      </c>
      <c r="S542" s="11" cm="1">
        <f t="array" ref="S542">INDEX(LatestMeasureDefSheet!$V$2:$V$6759,MATCH(E542,LatestMeasureDefSheet!$C$2:$C$6759,0),)</f>
        <v>0</v>
      </c>
      <c r="T542" s="11" t="str">
        <f t="shared" si="46"/>
        <v/>
      </c>
      <c r="U542" s="41"/>
      <c r="V542" s="41"/>
      <c r="W542" s="41"/>
      <c r="X542" s="38" t="str">
        <f t="shared" si="47"/>
        <v/>
      </c>
      <c r="Y542" s="38" t="str">
        <f t="shared" si="48"/>
        <v/>
      </c>
      <c r="Z542" s="38" t="str">
        <f t="shared" si="49"/>
        <v/>
      </c>
      <c r="AA542" s="13">
        <f t="shared" si="50"/>
        <v>0</v>
      </c>
      <c r="AB542" s="11"/>
    </row>
    <row r="543" spans="2:28" ht="15.75" x14ac:dyDescent="0.2">
      <c r="B543" s="7" t="s">
        <v>1671</v>
      </c>
      <c r="C543" s="5" t="s">
        <v>1662</v>
      </c>
      <c r="D543" s="5" t="s">
        <v>1682</v>
      </c>
      <c r="E543" s="5" t="s">
        <v>1683</v>
      </c>
      <c r="F543" s="16" t="s">
        <v>1684</v>
      </c>
      <c r="G543" s="5" t="s">
        <v>1685</v>
      </c>
      <c r="H543" s="9" cm="1">
        <f t="array" ref="H543">INDEX(LatestMeasureDefSheet!$AH$2:$AH$6759,MATCH(E543,LatestMeasureDefSheet!$C$2:$C$6759,0),)</f>
        <v>0.25</v>
      </c>
      <c r="I543" s="10" t="str" cm="1">
        <f t="array" ref="I543">INDEX(LatestMeasureDefSheet!$G$2:$G$6759,MATCH(E543,LatestMeasureDefSheet!$C$2:$C$6759,0),)</f>
        <v>Square Feet</v>
      </c>
      <c r="J543" s="11" cm="1">
        <f t="array" ref="J543">INDEX(LatestMeasureDefSheet!$H$2:$H$6759,MATCH(E543,LatestMeasureDefSheet!$C$2:$C$6759,0),)</f>
        <v>0</v>
      </c>
      <c r="K543" s="11" cm="1">
        <f t="array" ref="K543">INDEX(LatestMeasureDefSheet!$I$2:$I$6759,MATCH(E543,LatestMeasureDefSheet!$C$2:$C$6759,0),)</f>
        <v>0</v>
      </c>
      <c r="L543" s="11" cm="1">
        <f t="array" ref="L543">INDEX(LatestMeasureDefSheet!$L$2:$L$6759,MATCH(E543,LatestMeasureDefSheet!$C$2:$C$6759,0),)</f>
        <v>1.26E-2</v>
      </c>
      <c r="M543" s="11" cm="1">
        <f t="array" ref="M543">INDEX(LatestMeasureDefSheet!$AJ$2:$AJ$6759,MATCH(E543,LatestMeasureDefSheet!$C$2:$C$6759,0),)</f>
        <v>5</v>
      </c>
      <c r="N543" s="12" t="str" cm="1">
        <f t="array" ref="N543">IF(INDEX(LatestMeasureDefSheet!$Q$2:$Q$6759,MATCH(E543,LatestMeasureDefSheet!$C$2:$C$6759,0),)="",INDEX(LatestMeasureDefSheet!$G$2:$G$6759,MATCH(E543,LatestMeasureDefSheet!$C$2:$C$6759,0),),INDEX(LatestMeasureDefSheet!$Q$2:$Q$6759,MATCH(E543,LatestMeasureDefSheet!$C$2:$C$6759,0),))</f>
        <v>Square Feet</v>
      </c>
      <c r="O543" s="11" cm="1">
        <f t="array" ref="O543">INDEX(LatestMeasureDefSheet!$R$2:$R$6759,MATCH(E543,LatestMeasureDefSheet!$C$2:$C$6759,0),)</f>
        <v>0</v>
      </c>
      <c r="P543" s="11" cm="1">
        <f t="array" ref="P543">INDEX(LatestMeasureDefSheet!$S$2:$S$6759,MATCH(E543,LatestMeasureDefSheet!$C$2:$C$6759,0),)</f>
        <v>0</v>
      </c>
      <c r="Q543" s="11" cm="1">
        <f t="array" ref="Q543">INDEX(LatestMeasureDefSheet!$T$2:$T$6759,MATCH(E543,LatestMeasureDefSheet!$C$2:$C$6759,0),)</f>
        <v>0</v>
      </c>
      <c r="R543" s="11" cm="1">
        <f t="array" ref="R543">INDEX(LatestMeasureDefSheet!$U$2:$U$6759,MATCH(E543,LatestMeasureDefSheet!$C$2:$C$6759,0),)</f>
        <v>0</v>
      </c>
      <c r="S543" s="11" cm="1">
        <f t="array" ref="S543">INDEX(LatestMeasureDefSheet!$V$2:$V$6759,MATCH(E543,LatestMeasureDefSheet!$C$2:$C$6759,0),)</f>
        <v>0</v>
      </c>
      <c r="T543" s="11" t="str">
        <f t="shared" si="46"/>
        <v/>
      </c>
      <c r="U543" s="41"/>
      <c r="V543" s="41"/>
      <c r="W543" s="41"/>
      <c r="X543" s="38" t="str">
        <f t="shared" si="47"/>
        <v/>
      </c>
      <c r="Y543" s="38" t="str">
        <f t="shared" si="48"/>
        <v/>
      </c>
      <c r="Z543" s="38" t="str">
        <f t="shared" si="49"/>
        <v/>
      </c>
      <c r="AA543" s="13">
        <f t="shared" si="50"/>
        <v>0</v>
      </c>
      <c r="AB543" s="11"/>
    </row>
    <row r="544" spans="2:28" ht="15.75" x14ac:dyDescent="0.2">
      <c r="B544" s="7" t="s">
        <v>1671</v>
      </c>
      <c r="C544" s="5" t="s">
        <v>1662</v>
      </c>
      <c r="D544" s="5" t="s">
        <v>1682</v>
      </c>
      <c r="E544" s="5" t="s">
        <v>1686</v>
      </c>
      <c r="F544" s="16" t="s">
        <v>1687</v>
      </c>
      <c r="G544" s="5" t="s">
        <v>1688</v>
      </c>
      <c r="H544" s="9" cm="1">
        <f t="array" ref="H544">INDEX(LatestMeasureDefSheet!$AH$2:$AH$6759,MATCH(E544,LatestMeasureDefSheet!$C$2:$C$6759,0),)</f>
        <v>0.5</v>
      </c>
      <c r="I544" s="10" t="str" cm="1">
        <f t="array" ref="I544">INDEX(LatestMeasureDefSheet!$G$2:$G$6759,MATCH(E544,LatestMeasureDefSheet!$C$2:$C$6759,0),)</f>
        <v>Square Feet</v>
      </c>
      <c r="J544" s="11" cm="1">
        <f t="array" ref="J544">INDEX(LatestMeasureDefSheet!$H$2:$H$6759,MATCH(E544,LatestMeasureDefSheet!$C$2:$C$6759,0),)</f>
        <v>0</v>
      </c>
      <c r="K544" s="11" cm="1">
        <f t="array" ref="K544">INDEX(LatestMeasureDefSheet!$I$2:$I$6759,MATCH(E544,LatestMeasureDefSheet!$C$2:$C$6759,0),)</f>
        <v>0</v>
      </c>
      <c r="L544" s="11" cm="1">
        <f t="array" ref="L544">INDEX(LatestMeasureDefSheet!$L$2:$L$6759,MATCH(E544,LatestMeasureDefSheet!$C$2:$C$6759,0),)</f>
        <v>4.24E-2</v>
      </c>
      <c r="M544" s="11" cm="1">
        <f t="array" ref="M544">INDEX(LatestMeasureDefSheet!$AJ$2:$AJ$6759,MATCH(E544,LatestMeasureDefSheet!$C$2:$C$6759,0),)</f>
        <v>4</v>
      </c>
      <c r="N544" s="12" t="str" cm="1">
        <f t="array" ref="N544">IF(INDEX(LatestMeasureDefSheet!$Q$2:$Q$6759,MATCH(E544,LatestMeasureDefSheet!$C$2:$C$6759,0),)="",INDEX(LatestMeasureDefSheet!$G$2:$G$6759,MATCH(E544,LatestMeasureDefSheet!$C$2:$C$6759,0),),INDEX(LatestMeasureDefSheet!$Q$2:$Q$6759,MATCH(E544,LatestMeasureDefSheet!$C$2:$C$6759,0),))</f>
        <v>Square Feet</v>
      </c>
      <c r="O544" s="11" cm="1">
        <f t="array" ref="O544">INDEX(LatestMeasureDefSheet!$R$2:$R$6759,MATCH(E544,LatestMeasureDefSheet!$C$2:$C$6759,0),)</f>
        <v>0</v>
      </c>
      <c r="P544" s="11" cm="1">
        <f t="array" ref="P544">INDEX(LatestMeasureDefSheet!$S$2:$S$6759,MATCH(E544,LatestMeasureDefSheet!$C$2:$C$6759,0),)</f>
        <v>0</v>
      </c>
      <c r="Q544" s="11" cm="1">
        <f t="array" ref="Q544">INDEX(LatestMeasureDefSheet!$T$2:$T$6759,MATCH(E544,LatestMeasureDefSheet!$C$2:$C$6759,0),)</f>
        <v>0</v>
      </c>
      <c r="R544" s="11" cm="1">
        <f t="array" ref="R544">INDEX(LatestMeasureDefSheet!$U$2:$U$6759,MATCH(E544,LatestMeasureDefSheet!$C$2:$C$6759,0),)</f>
        <v>0</v>
      </c>
      <c r="S544" s="11" cm="1">
        <f t="array" ref="S544">INDEX(LatestMeasureDefSheet!$V$2:$V$6759,MATCH(E544,LatestMeasureDefSheet!$C$2:$C$6759,0),)</f>
        <v>0</v>
      </c>
      <c r="T544" s="11" t="str">
        <f t="shared" si="46"/>
        <v/>
      </c>
      <c r="U544" s="41"/>
      <c r="V544" s="41"/>
      <c r="W544" s="41"/>
      <c r="X544" s="38" t="str">
        <f t="shared" si="47"/>
        <v/>
      </c>
      <c r="Y544" s="38" t="str">
        <f t="shared" si="48"/>
        <v/>
      </c>
      <c r="Z544" s="38" t="str">
        <f t="shared" si="49"/>
        <v/>
      </c>
      <c r="AA544" s="13">
        <f t="shared" si="50"/>
        <v>0</v>
      </c>
      <c r="AB544" s="11"/>
    </row>
    <row r="545" spans="2:28" ht="15.75" x14ac:dyDescent="0.2">
      <c r="B545" s="7" t="s">
        <v>1671</v>
      </c>
      <c r="C545" s="5" t="s">
        <v>1662</v>
      </c>
      <c r="D545" s="5" t="s">
        <v>1682</v>
      </c>
      <c r="E545" s="5" t="s">
        <v>1689</v>
      </c>
      <c r="F545" s="16" t="s">
        <v>1690</v>
      </c>
      <c r="G545" s="5" t="s">
        <v>1691</v>
      </c>
      <c r="H545" s="9" cm="1">
        <f t="array" ref="H545">INDEX(LatestMeasureDefSheet!$AH$2:$AH$6759,MATCH(E545,LatestMeasureDefSheet!$C$2:$C$6759,0),)</f>
        <v>0.15</v>
      </c>
      <c r="I545" s="10" t="str" cm="1">
        <f t="array" ref="I545">INDEX(LatestMeasureDefSheet!$G$2:$G$6759,MATCH(E545,LatestMeasureDefSheet!$C$2:$C$6759,0),)</f>
        <v>Square Feet</v>
      </c>
      <c r="J545" s="11" cm="1">
        <f t="array" ref="J545">INDEX(LatestMeasureDefSheet!$H$2:$H$6759,MATCH(E545,LatestMeasureDefSheet!$C$2:$C$6759,0),)</f>
        <v>0</v>
      </c>
      <c r="K545" s="11" cm="1">
        <f t="array" ref="K545">INDEX(LatestMeasureDefSheet!$I$2:$I$6759,MATCH(E545,LatestMeasureDefSheet!$C$2:$C$6759,0),)</f>
        <v>0</v>
      </c>
      <c r="L545" s="11" cm="1">
        <f t="array" ref="L545">INDEX(LatestMeasureDefSheet!$L$2:$L$6759,MATCH(E545,LatestMeasureDefSheet!$C$2:$C$6759,0),)</f>
        <v>1.32E-2</v>
      </c>
      <c r="M545" s="11" cm="1">
        <f t="array" ref="M545">INDEX(LatestMeasureDefSheet!$AJ$2:$AJ$6759,MATCH(E545,LatestMeasureDefSheet!$C$2:$C$6759,0),)</f>
        <v>5</v>
      </c>
      <c r="N545" s="12" t="str" cm="1">
        <f t="array" ref="N545">IF(INDEX(LatestMeasureDefSheet!$Q$2:$Q$6759,MATCH(E545,LatestMeasureDefSheet!$C$2:$C$6759,0),)="",INDEX(LatestMeasureDefSheet!$G$2:$G$6759,MATCH(E545,LatestMeasureDefSheet!$C$2:$C$6759,0),),INDEX(LatestMeasureDefSheet!$Q$2:$Q$6759,MATCH(E545,LatestMeasureDefSheet!$C$2:$C$6759,0),))</f>
        <v>Square Feet</v>
      </c>
      <c r="O545" s="11" cm="1">
        <f t="array" ref="O545">INDEX(LatestMeasureDefSheet!$R$2:$R$6759,MATCH(E545,LatestMeasureDefSheet!$C$2:$C$6759,0),)</f>
        <v>0</v>
      </c>
      <c r="P545" s="11" cm="1">
        <f t="array" ref="P545">INDEX(LatestMeasureDefSheet!$S$2:$S$6759,MATCH(E545,LatestMeasureDefSheet!$C$2:$C$6759,0),)</f>
        <v>0</v>
      </c>
      <c r="Q545" s="11" cm="1">
        <f t="array" ref="Q545">INDEX(LatestMeasureDefSheet!$T$2:$T$6759,MATCH(E545,LatestMeasureDefSheet!$C$2:$C$6759,0),)</f>
        <v>0</v>
      </c>
      <c r="R545" s="11" cm="1">
        <f t="array" ref="R545">INDEX(LatestMeasureDefSheet!$U$2:$U$6759,MATCH(E545,LatestMeasureDefSheet!$C$2:$C$6759,0),)</f>
        <v>0</v>
      </c>
      <c r="S545" s="11" cm="1">
        <f t="array" ref="S545">INDEX(LatestMeasureDefSheet!$V$2:$V$6759,MATCH(E545,LatestMeasureDefSheet!$C$2:$C$6759,0),)</f>
        <v>0</v>
      </c>
      <c r="T545" s="11" t="str">
        <f t="shared" si="46"/>
        <v/>
      </c>
      <c r="U545" s="41"/>
      <c r="V545" s="41"/>
      <c r="W545" s="41"/>
      <c r="X545" s="38" t="str">
        <f t="shared" si="47"/>
        <v/>
      </c>
      <c r="Y545" s="38" t="str">
        <f t="shared" si="48"/>
        <v/>
      </c>
      <c r="Z545" s="38" t="str">
        <f t="shared" si="49"/>
        <v/>
      </c>
      <c r="AA545" s="13">
        <f t="shared" si="50"/>
        <v>0</v>
      </c>
      <c r="AB545" s="11"/>
    </row>
    <row r="546" spans="2:28" ht="15.75" x14ac:dyDescent="0.2">
      <c r="B546" s="7" t="s">
        <v>1671</v>
      </c>
      <c r="C546" s="5" t="s">
        <v>1662</v>
      </c>
      <c r="D546" s="5" t="s">
        <v>1682</v>
      </c>
      <c r="E546" s="5" t="s">
        <v>1692</v>
      </c>
      <c r="F546" s="16" t="s">
        <v>1693</v>
      </c>
      <c r="G546" s="5" t="s">
        <v>1694</v>
      </c>
      <c r="H546" s="9" cm="1">
        <f t="array" ref="H546">INDEX(LatestMeasureDefSheet!$AH$2:$AH$6759,MATCH(E546,LatestMeasureDefSheet!$C$2:$C$6759,0),)</f>
        <v>0.3</v>
      </c>
      <c r="I546" s="10" t="str" cm="1">
        <f t="array" ref="I546">INDEX(LatestMeasureDefSheet!$G$2:$G$6759,MATCH(E546,LatestMeasureDefSheet!$C$2:$C$6759,0),)</f>
        <v>Square Feet</v>
      </c>
      <c r="J546" s="11" cm="1">
        <f t="array" ref="J546">INDEX(LatestMeasureDefSheet!$H$2:$H$6759,MATCH(E546,LatestMeasureDefSheet!$C$2:$C$6759,0),)</f>
        <v>0</v>
      </c>
      <c r="K546" s="11" cm="1">
        <f t="array" ref="K546">INDEX(LatestMeasureDefSheet!$I$2:$I$6759,MATCH(E546,LatestMeasureDefSheet!$C$2:$C$6759,0),)</f>
        <v>0</v>
      </c>
      <c r="L546" s="11" cm="1">
        <f t="array" ref="L546">INDEX(LatestMeasureDefSheet!$L$2:$L$6759,MATCH(E546,LatestMeasureDefSheet!$C$2:$C$6759,0),)</f>
        <v>1.8700000000000001E-2</v>
      </c>
      <c r="M546" s="11" cm="1">
        <f t="array" ref="M546">INDEX(LatestMeasureDefSheet!$AJ$2:$AJ$6759,MATCH(E546,LatestMeasureDefSheet!$C$2:$C$6759,0),)</f>
        <v>15</v>
      </c>
      <c r="N546" s="12" t="str" cm="1">
        <f t="array" ref="N546">IF(INDEX(LatestMeasureDefSheet!$Q$2:$Q$6759,MATCH(E546,LatestMeasureDefSheet!$C$2:$C$6759,0),)="",INDEX(LatestMeasureDefSheet!$G$2:$G$6759,MATCH(E546,LatestMeasureDefSheet!$C$2:$C$6759,0),),INDEX(LatestMeasureDefSheet!$Q$2:$Q$6759,MATCH(E546,LatestMeasureDefSheet!$C$2:$C$6759,0),))</f>
        <v>Square Feet</v>
      </c>
      <c r="O546" s="11" cm="1">
        <f t="array" ref="O546">INDEX(LatestMeasureDefSheet!$R$2:$R$6759,MATCH(E546,LatestMeasureDefSheet!$C$2:$C$6759,0),)</f>
        <v>0</v>
      </c>
      <c r="P546" s="11" cm="1">
        <f t="array" ref="P546">INDEX(LatestMeasureDefSheet!$S$2:$S$6759,MATCH(E546,LatestMeasureDefSheet!$C$2:$C$6759,0),)</f>
        <v>0</v>
      </c>
      <c r="Q546" s="11" cm="1">
        <f t="array" ref="Q546">INDEX(LatestMeasureDefSheet!$T$2:$T$6759,MATCH(E546,LatestMeasureDefSheet!$C$2:$C$6759,0),)</f>
        <v>0</v>
      </c>
      <c r="R546" s="11" cm="1">
        <f t="array" ref="R546">INDEX(LatestMeasureDefSheet!$U$2:$U$6759,MATCH(E546,LatestMeasureDefSheet!$C$2:$C$6759,0),)</f>
        <v>0</v>
      </c>
      <c r="S546" s="11" cm="1">
        <f t="array" ref="S546">INDEX(LatestMeasureDefSheet!$V$2:$V$6759,MATCH(E546,LatestMeasureDefSheet!$C$2:$C$6759,0),)</f>
        <v>0</v>
      </c>
      <c r="T546" s="11" t="str">
        <f t="shared" si="46"/>
        <v/>
      </c>
      <c r="U546" s="41"/>
      <c r="V546" s="41"/>
      <c r="W546" s="41"/>
      <c r="X546" s="38" t="str">
        <f t="shared" si="47"/>
        <v/>
      </c>
      <c r="Y546" s="38" t="str">
        <f t="shared" si="48"/>
        <v/>
      </c>
      <c r="Z546" s="38" t="str">
        <f t="shared" si="49"/>
        <v/>
      </c>
      <c r="AA546" s="13">
        <f t="shared" si="50"/>
        <v>0</v>
      </c>
      <c r="AB546" s="11"/>
    </row>
    <row r="547" spans="2:28" ht="15.75" x14ac:dyDescent="0.2">
      <c r="B547" s="7" t="s">
        <v>1671</v>
      </c>
      <c r="C547" s="5" t="s">
        <v>1662</v>
      </c>
      <c r="D547" s="5" t="s">
        <v>1682</v>
      </c>
      <c r="E547" s="5" t="s">
        <v>1695</v>
      </c>
      <c r="F547" s="16" t="s">
        <v>1696</v>
      </c>
      <c r="G547" s="5" t="s">
        <v>1697</v>
      </c>
      <c r="H547" s="9" cm="1">
        <f t="array" ref="H547">INDEX(LatestMeasureDefSheet!$AH$2:$AH$6759,MATCH(E547,LatestMeasureDefSheet!$C$2:$C$6759,0),)</f>
        <v>0.5</v>
      </c>
      <c r="I547" s="10" t="str" cm="1">
        <f t="array" ref="I547">INDEX(LatestMeasureDefSheet!$G$2:$G$6759,MATCH(E547,LatestMeasureDefSheet!$C$2:$C$6759,0),)</f>
        <v>Square Feet</v>
      </c>
      <c r="J547" s="11" cm="1">
        <f t="array" ref="J547">INDEX(LatestMeasureDefSheet!$H$2:$H$6759,MATCH(E547,LatestMeasureDefSheet!$C$2:$C$6759,0),)</f>
        <v>0</v>
      </c>
      <c r="K547" s="11" cm="1">
        <f t="array" ref="K547">INDEX(LatestMeasureDefSheet!$I$2:$I$6759,MATCH(E547,LatestMeasureDefSheet!$C$2:$C$6759,0),)</f>
        <v>0</v>
      </c>
      <c r="L547" s="11" cm="1">
        <f t="array" ref="L547">INDEX(LatestMeasureDefSheet!$L$2:$L$6759,MATCH(E547,LatestMeasureDefSheet!$C$2:$C$6759,0),)</f>
        <v>3.3000000000000002E-2</v>
      </c>
      <c r="M547" s="11" cm="1">
        <f t="array" ref="M547">INDEX(LatestMeasureDefSheet!$AJ$2:$AJ$6759,MATCH(E547,LatestMeasureDefSheet!$C$2:$C$6759,0),)</f>
        <v>20</v>
      </c>
      <c r="N547" s="12" t="str" cm="1">
        <f t="array" ref="N547">IF(INDEX(LatestMeasureDefSheet!$Q$2:$Q$6759,MATCH(E547,LatestMeasureDefSheet!$C$2:$C$6759,0),)="",INDEX(LatestMeasureDefSheet!$G$2:$G$6759,MATCH(E547,LatestMeasureDefSheet!$C$2:$C$6759,0),),INDEX(LatestMeasureDefSheet!$Q$2:$Q$6759,MATCH(E547,LatestMeasureDefSheet!$C$2:$C$6759,0),))</f>
        <v>Square Feet</v>
      </c>
      <c r="O547" s="11" cm="1">
        <f t="array" ref="O547">INDEX(LatestMeasureDefSheet!$R$2:$R$6759,MATCH(E547,LatestMeasureDefSheet!$C$2:$C$6759,0),)</f>
        <v>0</v>
      </c>
      <c r="P547" s="11" cm="1">
        <f t="array" ref="P547">INDEX(LatestMeasureDefSheet!$S$2:$S$6759,MATCH(E547,LatestMeasureDefSheet!$C$2:$C$6759,0),)</f>
        <v>0</v>
      </c>
      <c r="Q547" s="11" cm="1">
        <f t="array" ref="Q547">INDEX(LatestMeasureDefSheet!$T$2:$T$6759,MATCH(E547,LatestMeasureDefSheet!$C$2:$C$6759,0),)</f>
        <v>0</v>
      </c>
      <c r="R547" s="11" cm="1">
        <f t="array" ref="R547">INDEX(LatestMeasureDefSheet!$U$2:$U$6759,MATCH(E547,LatestMeasureDefSheet!$C$2:$C$6759,0),)</f>
        <v>0</v>
      </c>
      <c r="S547" s="11" cm="1">
        <f t="array" ref="S547">INDEX(LatestMeasureDefSheet!$V$2:$V$6759,MATCH(E547,LatestMeasureDefSheet!$C$2:$C$6759,0),)</f>
        <v>0</v>
      </c>
      <c r="T547" s="11" t="str">
        <f t="shared" si="46"/>
        <v/>
      </c>
      <c r="U547" s="41"/>
      <c r="V547" s="41"/>
      <c r="W547" s="41"/>
      <c r="X547" s="38" t="str">
        <f t="shared" si="47"/>
        <v/>
      </c>
      <c r="Y547" s="38" t="str">
        <f t="shared" si="48"/>
        <v/>
      </c>
      <c r="Z547" s="38" t="str">
        <f t="shared" si="49"/>
        <v/>
      </c>
      <c r="AA547" s="13">
        <f t="shared" si="50"/>
        <v>0</v>
      </c>
      <c r="AB547" s="11"/>
    </row>
    <row r="548" spans="2:28" ht="15.75" x14ac:dyDescent="0.2">
      <c r="B548" s="7" t="s">
        <v>1671</v>
      </c>
      <c r="C548" s="5" t="s">
        <v>1662</v>
      </c>
      <c r="D548" s="5" t="s">
        <v>1682</v>
      </c>
      <c r="E548" s="5" t="s">
        <v>1698</v>
      </c>
      <c r="F548" s="16" t="s">
        <v>1699</v>
      </c>
      <c r="G548" s="5" t="s">
        <v>1700</v>
      </c>
      <c r="H548" s="9" cm="1">
        <f t="array" ref="H548">INDEX(LatestMeasureDefSheet!$AH$2:$AH$6759,MATCH(E548,LatestMeasureDefSheet!$C$2:$C$6759,0),)</f>
        <v>0.25</v>
      </c>
      <c r="I548" s="10" t="str" cm="1">
        <f t="array" ref="I548">INDEX(LatestMeasureDefSheet!$G$2:$G$6759,MATCH(E548,LatestMeasureDefSheet!$C$2:$C$6759,0),)</f>
        <v>Square Feet</v>
      </c>
      <c r="J548" s="11" cm="1">
        <f t="array" ref="J548">INDEX(LatestMeasureDefSheet!$H$2:$H$6759,MATCH(E548,LatestMeasureDefSheet!$C$2:$C$6759,0),)</f>
        <v>0</v>
      </c>
      <c r="K548" s="11" cm="1">
        <f t="array" ref="K548">INDEX(LatestMeasureDefSheet!$I$2:$I$6759,MATCH(E548,LatestMeasureDefSheet!$C$2:$C$6759,0),)</f>
        <v>0</v>
      </c>
      <c r="L548" s="11" cm="1">
        <f t="array" ref="L548">INDEX(LatestMeasureDefSheet!$L$2:$L$6759,MATCH(E548,LatestMeasureDefSheet!$C$2:$C$6759,0),)</f>
        <v>2.06E-2</v>
      </c>
      <c r="M548" s="11" cm="1">
        <f t="array" ref="M548">INDEX(LatestMeasureDefSheet!$AJ$2:$AJ$6759,MATCH(E548,LatestMeasureDefSheet!$C$2:$C$6759,0),)</f>
        <v>20</v>
      </c>
      <c r="N548" s="12" t="str" cm="1">
        <f t="array" ref="N548">IF(INDEX(LatestMeasureDefSheet!$Q$2:$Q$6759,MATCH(E548,LatestMeasureDefSheet!$C$2:$C$6759,0),)="",INDEX(LatestMeasureDefSheet!$G$2:$G$6759,MATCH(E548,LatestMeasureDefSheet!$C$2:$C$6759,0),),INDEX(LatestMeasureDefSheet!$Q$2:$Q$6759,MATCH(E548,LatestMeasureDefSheet!$C$2:$C$6759,0),))</f>
        <v>Square Feet</v>
      </c>
      <c r="O548" s="11" cm="1">
        <f t="array" ref="O548">INDEX(LatestMeasureDefSheet!$R$2:$R$6759,MATCH(E548,LatestMeasureDefSheet!$C$2:$C$6759,0),)</f>
        <v>0</v>
      </c>
      <c r="P548" s="11" cm="1">
        <f t="array" ref="P548">INDEX(LatestMeasureDefSheet!$S$2:$S$6759,MATCH(E548,LatestMeasureDefSheet!$C$2:$C$6759,0),)</f>
        <v>0</v>
      </c>
      <c r="Q548" s="11" cm="1">
        <f t="array" ref="Q548">INDEX(LatestMeasureDefSheet!$T$2:$T$6759,MATCH(E548,LatestMeasureDefSheet!$C$2:$C$6759,0),)</f>
        <v>0</v>
      </c>
      <c r="R548" s="11" cm="1">
        <f t="array" ref="R548">INDEX(LatestMeasureDefSheet!$U$2:$U$6759,MATCH(E548,LatestMeasureDefSheet!$C$2:$C$6759,0),)</f>
        <v>0</v>
      </c>
      <c r="S548" s="11" cm="1">
        <f t="array" ref="S548">INDEX(LatestMeasureDefSheet!$V$2:$V$6759,MATCH(E548,LatestMeasureDefSheet!$C$2:$C$6759,0),)</f>
        <v>0</v>
      </c>
      <c r="T548" s="11" t="str">
        <f t="shared" si="46"/>
        <v/>
      </c>
      <c r="U548" s="41"/>
      <c r="V548" s="41"/>
      <c r="W548" s="41"/>
      <c r="X548" s="38" t="str">
        <f t="shared" si="47"/>
        <v/>
      </c>
      <c r="Y548" s="38" t="str">
        <f t="shared" si="48"/>
        <v/>
      </c>
      <c r="Z548" s="38" t="str">
        <f t="shared" si="49"/>
        <v/>
      </c>
      <c r="AA548" s="13">
        <f t="shared" si="50"/>
        <v>0</v>
      </c>
      <c r="AB548" s="11"/>
    </row>
    <row r="549" spans="2:28" ht="15.75" x14ac:dyDescent="0.2">
      <c r="B549" s="7" t="s">
        <v>1671</v>
      </c>
      <c r="C549" s="5" t="s">
        <v>1662</v>
      </c>
      <c r="D549" s="27" t="s">
        <v>1701</v>
      </c>
      <c r="E549" s="5" t="s">
        <v>1702</v>
      </c>
      <c r="F549" s="16" t="s">
        <v>1703</v>
      </c>
      <c r="G549" s="5" t="s">
        <v>1704</v>
      </c>
      <c r="H549" s="9" cm="1">
        <f t="array" ref="H549">INDEX(LatestMeasureDefSheet!$AH$2:$AH$6759,MATCH(E549,LatestMeasureDefSheet!$C$2:$C$6759,0),)</f>
        <v>30</v>
      </c>
      <c r="I549" s="10" t="str" cm="1">
        <f t="array" ref="I549">INDEX(LatestMeasureDefSheet!$G$2:$G$6759,MATCH(E549,LatestMeasureDefSheet!$C$2:$C$6759,0),)</f>
        <v>Units</v>
      </c>
      <c r="J549" s="11" cm="1">
        <f t="array" ref="J549">INDEX(LatestMeasureDefSheet!$H$2:$H$6759,MATCH(E549,LatestMeasureDefSheet!$C$2:$C$6759,0),)</f>
        <v>372.14</v>
      </c>
      <c r="K549" s="11" cm="1">
        <f t="array" ref="K549">INDEX(LatestMeasureDefSheet!$I$2:$I$6759,MATCH(E549,LatestMeasureDefSheet!$C$2:$C$6759,0),)</f>
        <v>7.0099999999999996E-2</v>
      </c>
      <c r="L549" s="11" cm="1">
        <f t="array" ref="L549">INDEX(LatestMeasureDefSheet!$L$2:$L$6759,MATCH(E549,LatestMeasureDefSheet!$C$2:$C$6759,0),)</f>
        <v>0</v>
      </c>
      <c r="M549" s="11" cm="1">
        <f t="array" ref="M549">INDEX(LatestMeasureDefSheet!$AJ$2:$AJ$6759,MATCH(E549,LatestMeasureDefSheet!$C$2:$C$6759,0),)</f>
        <v>7</v>
      </c>
      <c r="N549" s="12" t="str" cm="1">
        <f t="array" ref="N549">IF(INDEX(LatestMeasureDefSheet!$Q$2:$Q$6759,MATCH(E549,LatestMeasureDefSheet!$C$2:$C$6759,0),)="",INDEX(LatestMeasureDefSheet!$G$2:$G$6759,MATCH(E549,LatestMeasureDefSheet!$C$2:$C$6759,0),),INDEX(LatestMeasureDefSheet!$Q$2:$Q$6759,MATCH(E549,LatestMeasureDefSheet!$C$2:$C$6759,0),))</f>
        <v>Units</v>
      </c>
      <c r="O549" s="11" cm="1">
        <f t="array" ref="O549">INDEX(LatestMeasureDefSheet!$R$2:$R$6759,MATCH(E549,LatestMeasureDefSheet!$C$2:$C$6759,0),)</f>
        <v>0</v>
      </c>
      <c r="P549" s="11" cm="1">
        <f t="array" ref="P549">INDEX(LatestMeasureDefSheet!$S$2:$S$6759,MATCH(E549,LatestMeasureDefSheet!$C$2:$C$6759,0),)</f>
        <v>0</v>
      </c>
      <c r="Q549" s="11" cm="1">
        <f t="array" ref="Q549">INDEX(LatestMeasureDefSheet!$T$2:$T$6759,MATCH(E549,LatestMeasureDefSheet!$C$2:$C$6759,0),)</f>
        <v>0</v>
      </c>
      <c r="R549" s="11" cm="1">
        <f t="array" ref="R549">INDEX(LatestMeasureDefSheet!$U$2:$U$6759,MATCH(E549,LatestMeasureDefSheet!$C$2:$C$6759,0),)</f>
        <v>0</v>
      </c>
      <c r="S549" s="11" cm="1">
        <f t="array" ref="S549">INDEX(LatestMeasureDefSheet!$V$2:$V$6759,MATCH(E549,LatestMeasureDefSheet!$C$2:$C$6759,0),)</f>
        <v>0</v>
      </c>
      <c r="T549" s="11" t="str">
        <f t="shared" si="46"/>
        <v/>
      </c>
      <c r="U549" s="41"/>
      <c r="V549" s="41"/>
      <c r="W549" s="41"/>
      <c r="X549" s="38" t="str">
        <f t="shared" si="47"/>
        <v/>
      </c>
      <c r="Y549" s="38" t="str">
        <f t="shared" si="48"/>
        <v/>
      </c>
      <c r="Z549" s="38" t="str">
        <f t="shared" si="49"/>
        <v/>
      </c>
      <c r="AA549" s="13">
        <f t="shared" si="50"/>
        <v>0</v>
      </c>
      <c r="AB549" s="11"/>
    </row>
    <row r="550" spans="2:28" ht="15.75" x14ac:dyDescent="0.2">
      <c r="B550" s="7" t="s">
        <v>1671</v>
      </c>
      <c r="C550" s="5" t="s">
        <v>1662</v>
      </c>
      <c r="D550" s="27" t="s">
        <v>1701</v>
      </c>
      <c r="E550" s="5" t="s">
        <v>1705</v>
      </c>
      <c r="F550" s="16" t="s">
        <v>1706</v>
      </c>
      <c r="G550" s="5" t="s">
        <v>1707</v>
      </c>
      <c r="H550" s="9" cm="1">
        <f t="array" ref="H550">INDEX(LatestMeasureDefSheet!$AH$2:$AH$6759,MATCH(E550,LatestMeasureDefSheet!$C$2:$C$6759,0),)</f>
        <v>50</v>
      </c>
      <c r="I550" s="10" t="str" cm="1">
        <f t="array" ref="I550">INDEX(LatestMeasureDefSheet!$G$2:$G$6759,MATCH(E550,LatestMeasureDefSheet!$C$2:$C$6759,0),)</f>
        <v>Units</v>
      </c>
      <c r="J550" s="11" cm="1">
        <f t="array" ref="J550">INDEX(LatestMeasureDefSheet!$H$2:$H$6759,MATCH(E550,LatestMeasureDefSheet!$C$2:$C$6759,0),)</f>
        <v>625.23</v>
      </c>
      <c r="K550" s="11" cm="1">
        <f t="array" ref="K550">INDEX(LatestMeasureDefSheet!$I$2:$I$6759,MATCH(E550,LatestMeasureDefSheet!$C$2:$C$6759,0),)</f>
        <v>0.11799999999999999</v>
      </c>
      <c r="L550" s="11" cm="1">
        <f t="array" ref="L550">INDEX(LatestMeasureDefSheet!$L$2:$L$6759,MATCH(E550,LatestMeasureDefSheet!$C$2:$C$6759,0),)</f>
        <v>0</v>
      </c>
      <c r="M550" s="11" cm="1">
        <f t="array" ref="M550">INDEX(LatestMeasureDefSheet!$AJ$2:$AJ$6759,MATCH(E550,LatestMeasureDefSheet!$C$2:$C$6759,0),)</f>
        <v>7</v>
      </c>
      <c r="N550" s="12" t="str" cm="1">
        <f t="array" ref="N550">IF(INDEX(LatestMeasureDefSheet!$Q$2:$Q$6759,MATCH(E550,LatestMeasureDefSheet!$C$2:$C$6759,0),)="",INDEX(LatestMeasureDefSheet!$G$2:$G$6759,MATCH(E550,LatestMeasureDefSheet!$C$2:$C$6759,0),),INDEX(LatestMeasureDefSheet!$Q$2:$Q$6759,MATCH(E550,LatestMeasureDefSheet!$C$2:$C$6759,0),))</f>
        <v>Units</v>
      </c>
      <c r="O550" s="11" cm="1">
        <f t="array" ref="O550">INDEX(LatestMeasureDefSheet!$R$2:$R$6759,MATCH(E550,LatestMeasureDefSheet!$C$2:$C$6759,0),)</f>
        <v>0</v>
      </c>
      <c r="P550" s="11" cm="1">
        <f t="array" ref="P550">INDEX(LatestMeasureDefSheet!$S$2:$S$6759,MATCH(E550,LatestMeasureDefSheet!$C$2:$C$6759,0),)</f>
        <v>0</v>
      </c>
      <c r="Q550" s="11" cm="1">
        <f t="array" ref="Q550">INDEX(LatestMeasureDefSheet!$T$2:$T$6759,MATCH(E550,LatestMeasureDefSheet!$C$2:$C$6759,0),)</f>
        <v>0</v>
      </c>
      <c r="R550" s="11" cm="1">
        <f t="array" ref="R550">INDEX(LatestMeasureDefSheet!$U$2:$U$6759,MATCH(E550,LatestMeasureDefSheet!$C$2:$C$6759,0),)</f>
        <v>0</v>
      </c>
      <c r="S550" s="11" cm="1">
        <f t="array" ref="S550">INDEX(LatestMeasureDefSheet!$V$2:$V$6759,MATCH(E550,LatestMeasureDefSheet!$C$2:$C$6759,0),)</f>
        <v>0</v>
      </c>
      <c r="T550" s="11" t="str">
        <f t="shared" ref="T550:T604" si="51">IF(I550=N550,"","Performance Measure")</f>
        <v/>
      </c>
      <c r="U550" s="41"/>
      <c r="V550" s="41"/>
      <c r="W550" s="41"/>
      <c r="X550" s="38" t="str">
        <f t="shared" si="47"/>
        <v/>
      </c>
      <c r="Y550" s="38" t="str">
        <f t="shared" si="48"/>
        <v/>
      </c>
      <c r="Z550" s="38" t="str">
        <f t="shared" si="49"/>
        <v/>
      </c>
      <c r="AA550" s="13">
        <f t="shared" si="50"/>
        <v>0</v>
      </c>
      <c r="AB550" s="11"/>
    </row>
    <row r="551" spans="2:28" ht="15.75" x14ac:dyDescent="0.2">
      <c r="B551" s="7" t="s">
        <v>1671</v>
      </c>
      <c r="C551" s="5" t="s">
        <v>1662</v>
      </c>
      <c r="D551" s="27" t="s">
        <v>1701</v>
      </c>
      <c r="E551" s="5" t="s">
        <v>1708</v>
      </c>
      <c r="F551" s="16" t="s">
        <v>1709</v>
      </c>
      <c r="G551" s="5" t="s">
        <v>1710</v>
      </c>
      <c r="H551" s="9" cm="1">
        <f t="array" ref="H551">INDEX(LatestMeasureDefSheet!$AH$2:$AH$6759,MATCH(E551,LatestMeasureDefSheet!$C$2:$C$6759,0),)</f>
        <v>100</v>
      </c>
      <c r="I551" s="10" t="str" cm="1">
        <f t="array" ref="I551">INDEX(LatestMeasureDefSheet!$G$2:$G$6759,MATCH(E551,LatestMeasureDefSheet!$C$2:$C$6759,0),)</f>
        <v>Units</v>
      </c>
      <c r="J551" s="11" cm="1">
        <f t="array" ref="J551">INDEX(LatestMeasureDefSheet!$H$2:$H$6759,MATCH(E551,LatestMeasureDefSheet!$C$2:$C$6759,0),)</f>
        <v>1122.3599999999999</v>
      </c>
      <c r="K551" s="11" cm="1">
        <f t="array" ref="K551">INDEX(LatestMeasureDefSheet!$I$2:$I$6759,MATCH(E551,LatestMeasureDefSheet!$C$2:$C$6759,0),)</f>
        <v>0.21099999999999999</v>
      </c>
      <c r="L551" s="11" cm="1">
        <f t="array" ref="L551">INDEX(LatestMeasureDefSheet!$L$2:$L$6759,MATCH(E551,LatestMeasureDefSheet!$C$2:$C$6759,0),)</f>
        <v>0</v>
      </c>
      <c r="M551" s="11" cm="1">
        <f t="array" ref="M551">INDEX(LatestMeasureDefSheet!$AJ$2:$AJ$6759,MATCH(E551,LatestMeasureDefSheet!$C$2:$C$6759,0),)</f>
        <v>7</v>
      </c>
      <c r="N551" s="12" t="str" cm="1">
        <f t="array" ref="N551">IF(INDEX(LatestMeasureDefSheet!$Q$2:$Q$6759,MATCH(E551,LatestMeasureDefSheet!$C$2:$C$6759,0),)="",INDEX(LatestMeasureDefSheet!$G$2:$G$6759,MATCH(E551,LatestMeasureDefSheet!$C$2:$C$6759,0),),INDEX(LatestMeasureDefSheet!$Q$2:$Q$6759,MATCH(E551,LatestMeasureDefSheet!$C$2:$C$6759,0),))</f>
        <v>Units</v>
      </c>
      <c r="O551" s="11" cm="1">
        <f t="array" ref="O551">INDEX(LatestMeasureDefSheet!$R$2:$R$6759,MATCH(E551,LatestMeasureDefSheet!$C$2:$C$6759,0),)</f>
        <v>0</v>
      </c>
      <c r="P551" s="11" cm="1">
        <f t="array" ref="P551">INDEX(LatestMeasureDefSheet!$S$2:$S$6759,MATCH(E551,LatestMeasureDefSheet!$C$2:$C$6759,0),)</f>
        <v>0</v>
      </c>
      <c r="Q551" s="11" cm="1">
        <f t="array" ref="Q551">INDEX(LatestMeasureDefSheet!$T$2:$T$6759,MATCH(E551,LatestMeasureDefSheet!$C$2:$C$6759,0),)</f>
        <v>0</v>
      </c>
      <c r="R551" s="11" cm="1">
        <f t="array" ref="R551">INDEX(LatestMeasureDefSheet!$U$2:$U$6759,MATCH(E551,LatestMeasureDefSheet!$C$2:$C$6759,0),)</f>
        <v>0</v>
      </c>
      <c r="S551" s="11" cm="1">
        <f t="array" ref="S551">INDEX(LatestMeasureDefSheet!$V$2:$V$6759,MATCH(E551,LatestMeasureDefSheet!$C$2:$C$6759,0),)</f>
        <v>0</v>
      </c>
      <c r="T551" s="11" t="str">
        <f t="shared" si="51"/>
        <v/>
      </c>
      <c r="U551" s="41"/>
      <c r="V551" s="41"/>
      <c r="W551" s="41"/>
      <c r="X551" s="38" t="str">
        <f t="shared" si="47"/>
        <v/>
      </c>
      <c r="Y551" s="38" t="str">
        <f t="shared" si="48"/>
        <v/>
      </c>
      <c r="Z551" s="38" t="str">
        <f t="shared" si="49"/>
        <v/>
      </c>
      <c r="AA551" s="13">
        <f t="shared" si="50"/>
        <v>0</v>
      </c>
      <c r="AB551" s="11"/>
    </row>
    <row r="552" spans="2:28" ht="15.75" x14ac:dyDescent="0.2">
      <c r="B552" s="7" t="s">
        <v>1671</v>
      </c>
      <c r="C552" s="5" t="s">
        <v>1662</v>
      </c>
      <c r="D552" s="27" t="s">
        <v>1701</v>
      </c>
      <c r="E552" s="5" t="s">
        <v>1711</v>
      </c>
      <c r="F552" s="16" t="s">
        <v>1712</v>
      </c>
      <c r="G552" s="5" t="s">
        <v>1713</v>
      </c>
      <c r="H552" s="9" cm="1">
        <f t="array" ref="H552">INDEX(LatestMeasureDefSheet!$AH$2:$AH$6759,MATCH(E552,LatestMeasureDefSheet!$C$2:$C$6759,0),)</f>
        <v>250</v>
      </c>
      <c r="I552" s="10" t="str" cm="1">
        <f t="array" ref="I552">INDEX(LatestMeasureDefSheet!$G$2:$G$6759,MATCH(E552,LatestMeasureDefSheet!$C$2:$C$6759,0),)</f>
        <v>Units</v>
      </c>
      <c r="J552" s="11" cm="1">
        <f t="array" ref="J552">INDEX(LatestMeasureDefSheet!$H$2:$H$6759,MATCH(E552,LatestMeasureDefSheet!$C$2:$C$6759,0),)</f>
        <v>3217</v>
      </c>
      <c r="K552" s="11" cm="1">
        <f t="array" ref="K552">INDEX(LatestMeasureDefSheet!$I$2:$I$6759,MATCH(E552,LatestMeasureDefSheet!$C$2:$C$6759,0),)</f>
        <v>0.60599999999999998</v>
      </c>
      <c r="L552" s="11" cm="1">
        <f t="array" ref="L552">INDEX(LatestMeasureDefSheet!$L$2:$L$6759,MATCH(E552,LatestMeasureDefSheet!$C$2:$C$6759,0),)</f>
        <v>0</v>
      </c>
      <c r="M552" s="11" cm="1">
        <f t="array" ref="M552">INDEX(LatestMeasureDefSheet!$AJ$2:$AJ$6759,MATCH(E552,LatestMeasureDefSheet!$C$2:$C$6759,0),)</f>
        <v>10</v>
      </c>
      <c r="N552" s="12" t="str" cm="1">
        <f t="array" ref="N552">IF(INDEX(LatestMeasureDefSheet!$Q$2:$Q$6759,MATCH(E552,LatestMeasureDefSheet!$C$2:$C$6759,0),)="",INDEX(LatestMeasureDefSheet!$G$2:$G$6759,MATCH(E552,LatestMeasureDefSheet!$C$2:$C$6759,0),),INDEX(LatestMeasureDefSheet!$Q$2:$Q$6759,MATCH(E552,LatestMeasureDefSheet!$C$2:$C$6759,0),))</f>
        <v>Units</v>
      </c>
      <c r="O552" s="11" cm="1">
        <f t="array" ref="O552">INDEX(LatestMeasureDefSheet!$R$2:$R$6759,MATCH(E552,LatestMeasureDefSheet!$C$2:$C$6759,0),)</f>
        <v>0</v>
      </c>
      <c r="P552" s="11" cm="1">
        <f t="array" ref="P552">INDEX(LatestMeasureDefSheet!$S$2:$S$6759,MATCH(E552,LatestMeasureDefSheet!$C$2:$C$6759,0),)</f>
        <v>0</v>
      </c>
      <c r="Q552" s="11" cm="1">
        <f t="array" ref="Q552">INDEX(LatestMeasureDefSheet!$T$2:$T$6759,MATCH(E552,LatestMeasureDefSheet!$C$2:$C$6759,0),)</f>
        <v>0</v>
      </c>
      <c r="R552" s="11" cm="1">
        <f t="array" ref="R552">INDEX(LatestMeasureDefSheet!$U$2:$U$6759,MATCH(E552,LatestMeasureDefSheet!$C$2:$C$6759,0),)</f>
        <v>0</v>
      </c>
      <c r="S552" s="11" cm="1">
        <f t="array" ref="S552">INDEX(LatestMeasureDefSheet!$V$2:$V$6759,MATCH(E552,LatestMeasureDefSheet!$C$2:$C$6759,0),)</f>
        <v>0</v>
      </c>
      <c r="T552" s="11" t="str">
        <f t="shared" si="51"/>
        <v/>
      </c>
      <c r="U552" s="41"/>
      <c r="V552" s="41"/>
      <c r="W552" s="41"/>
      <c r="X552" s="38" t="str">
        <f t="shared" si="47"/>
        <v/>
      </c>
      <c r="Y552" s="38" t="str">
        <f t="shared" si="48"/>
        <v/>
      </c>
      <c r="Z552" s="38" t="str">
        <f t="shared" si="49"/>
        <v/>
      </c>
      <c r="AA552" s="13">
        <f t="shared" si="50"/>
        <v>0</v>
      </c>
      <c r="AB552" s="11"/>
    </row>
    <row r="553" spans="2:28" ht="15.75" x14ac:dyDescent="0.2">
      <c r="B553" s="7" t="s">
        <v>1671</v>
      </c>
      <c r="C553" s="5" t="s">
        <v>1662</v>
      </c>
      <c r="D553" s="27" t="s">
        <v>1701</v>
      </c>
      <c r="E553" s="5" t="s">
        <v>1714</v>
      </c>
      <c r="F553" s="16" t="s">
        <v>1715</v>
      </c>
      <c r="G553" s="5" t="s">
        <v>1716</v>
      </c>
      <c r="H553" s="9" cm="1">
        <f t="array" ref="H553">INDEX(LatestMeasureDefSheet!$AH$2:$AH$6759,MATCH(E553,LatestMeasureDefSheet!$C$2:$C$6759,0),)</f>
        <v>400</v>
      </c>
      <c r="I553" s="10" t="str" cm="1">
        <f t="array" ref="I553">INDEX(LatestMeasureDefSheet!$G$2:$G$6759,MATCH(E553,LatestMeasureDefSheet!$C$2:$C$6759,0),)</f>
        <v>Units</v>
      </c>
      <c r="J553" s="11" cm="1">
        <f t="array" ref="J553">INDEX(LatestMeasureDefSheet!$H$2:$H$6759,MATCH(E553,LatestMeasureDefSheet!$C$2:$C$6759,0),)</f>
        <v>4938</v>
      </c>
      <c r="K553" s="11" cm="1">
        <f t="array" ref="K553">INDEX(LatestMeasureDefSheet!$I$2:$I$6759,MATCH(E553,LatestMeasureDefSheet!$C$2:$C$6759,0),)</f>
        <v>0.93</v>
      </c>
      <c r="L553" s="11" cm="1">
        <f t="array" ref="L553">INDEX(LatestMeasureDefSheet!$L$2:$L$6759,MATCH(E553,LatestMeasureDefSheet!$C$2:$C$6759,0),)</f>
        <v>0</v>
      </c>
      <c r="M553" s="11" cm="1">
        <f t="array" ref="M553">INDEX(LatestMeasureDefSheet!$AJ$2:$AJ$6759,MATCH(E553,LatestMeasureDefSheet!$C$2:$C$6759,0),)</f>
        <v>10</v>
      </c>
      <c r="N553" s="12" t="str" cm="1">
        <f t="array" ref="N553">IF(INDEX(LatestMeasureDefSheet!$Q$2:$Q$6759,MATCH(E553,LatestMeasureDefSheet!$C$2:$C$6759,0),)="",INDEX(LatestMeasureDefSheet!$G$2:$G$6759,MATCH(E553,LatestMeasureDefSheet!$C$2:$C$6759,0),),INDEX(LatestMeasureDefSheet!$Q$2:$Q$6759,MATCH(E553,LatestMeasureDefSheet!$C$2:$C$6759,0),))</f>
        <v>Units</v>
      </c>
      <c r="O553" s="11" cm="1">
        <f t="array" ref="O553">INDEX(LatestMeasureDefSheet!$R$2:$R$6759,MATCH(E553,LatestMeasureDefSheet!$C$2:$C$6759,0),)</f>
        <v>0</v>
      </c>
      <c r="P553" s="11" cm="1">
        <f t="array" ref="P553">INDEX(LatestMeasureDefSheet!$S$2:$S$6759,MATCH(E553,LatestMeasureDefSheet!$C$2:$C$6759,0),)</f>
        <v>0</v>
      </c>
      <c r="Q553" s="11" cm="1">
        <f t="array" ref="Q553">INDEX(LatestMeasureDefSheet!$T$2:$T$6759,MATCH(E553,LatestMeasureDefSheet!$C$2:$C$6759,0),)</f>
        <v>0</v>
      </c>
      <c r="R553" s="11" cm="1">
        <f t="array" ref="R553">INDEX(LatestMeasureDefSheet!$U$2:$U$6759,MATCH(E553,LatestMeasureDefSheet!$C$2:$C$6759,0),)</f>
        <v>0</v>
      </c>
      <c r="S553" s="11" cm="1">
        <f t="array" ref="S553">INDEX(LatestMeasureDefSheet!$V$2:$V$6759,MATCH(E553,LatestMeasureDefSheet!$C$2:$C$6759,0),)</f>
        <v>0</v>
      </c>
      <c r="T553" s="11" t="str">
        <f t="shared" si="51"/>
        <v/>
      </c>
      <c r="U553" s="41"/>
      <c r="V553" s="41"/>
      <c r="W553" s="41"/>
      <c r="X553" s="38" t="str">
        <f t="shared" si="47"/>
        <v/>
      </c>
      <c r="Y553" s="38" t="str">
        <f t="shared" si="48"/>
        <v/>
      </c>
      <c r="Z553" s="38" t="str">
        <f t="shared" si="49"/>
        <v/>
      </c>
      <c r="AA553" s="13">
        <f t="shared" si="50"/>
        <v>0</v>
      </c>
      <c r="AB553" s="11"/>
    </row>
    <row r="554" spans="2:28" ht="15.75" x14ac:dyDescent="0.2">
      <c r="B554" s="7" t="s">
        <v>1671</v>
      </c>
      <c r="C554" s="5" t="s">
        <v>1662</v>
      </c>
      <c r="D554" s="27" t="s">
        <v>1701</v>
      </c>
      <c r="E554" s="5" t="s">
        <v>1717</v>
      </c>
      <c r="F554" s="16" t="s">
        <v>1718</v>
      </c>
      <c r="G554" s="5" t="s">
        <v>1719</v>
      </c>
      <c r="H554" s="9" cm="1">
        <f t="array" ref="H554">INDEX(LatestMeasureDefSheet!$AH$2:$AH$6759,MATCH(E554,LatestMeasureDefSheet!$C$2:$C$6759,0),)</f>
        <v>500</v>
      </c>
      <c r="I554" s="10" t="str" cm="1">
        <f t="array" ref="I554">INDEX(LatestMeasureDefSheet!$G$2:$G$6759,MATCH(E554,LatestMeasureDefSheet!$C$2:$C$6759,0),)</f>
        <v>Units</v>
      </c>
      <c r="J554" s="11" cm="1">
        <f t="array" ref="J554">INDEX(LatestMeasureDefSheet!$H$2:$H$6759,MATCH(E554,LatestMeasureDefSheet!$C$2:$C$6759,0),)</f>
        <v>6576.85</v>
      </c>
      <c r="K554" s="11" cm="1">
        <f t="array" ref="K554">INDEX(LatestMeasureDefSheet!$I$2:$I$6759,MATCH(E554,LatestMeasureDefSheet!$C$2:$C$6759,0),)</f>
        <v>1.24</v>
      </c>
      <c r="L554" s="11" cm="1">
        <f t="array" ref="L554">INDEX(LatestMeasureDefSheet!$L$2:$L$6759,MATCH(E554,LatestMeasureDefSheet!$C$2:$C$6759,0),)</f>
        <v>0</v>
      </c>
      <c r="M554" s="11" cm="1">
        <f t="array" ref="M554">INDEX(LatestMeasureDefSheet!$AJ$2:$AJ$6759,MATCH(E554,LatestMeasureDefSheet!$C$2:$C$6759,0),)</f>
        <v>10</v>
      </c>
      <c r="N554" s="12" t="str" cm="1">
        <f t="array" ref="N554">IF(INDEX(LatestMeasureDefSheet!$Q$2:$Q$6759,MATCH(E554,LatestMeasureDefSheet!$C$2:$C$6759,0),)="",INDEX(LatestMeasureDefSheet!$G$2:$G$6759,MATCH(E554,LatestMeasureDefSheet!$C$2:$C$6759,0),),INDEX(LatestMeasureDefSheet!$Q$2:$Q$6759,MATCH(E554,LatestMeasureDefSheet!$C$2:$C$6759,0),))</f>
        <v>Units</v>
      </c>
      <c r="O554" s="11" cm="1">
        <f t="array" ref="O554">INDEX(LatestMeasureDefSheet!$R$2:$R$6759,MATCH(E554,LatestMeasureDefSheet!$C$2:$C$6759,0),)</f>
        <v>0</v>
      </c>
      <c r="P554" s="11" cm="1">
        <f t="array" ref="P554">INDEX(LatestMeasureDefSheet!$S$2:$S$6759,MATCH(E554,LatestMeasureDefSheet!$C$2:$C$6759,0),)</f>
        <v>0</v>
      </c>
      <c r="Q554" s="11" cm="1">
        <f t="array" ref="Q554">INDEX(LatestMeasureDefSheet!$T$2:$T$6759,MATCH(E554,LatestMeasureDefSheet!$C$2:$C$6759,0),)</f>
        <v>0</v>
      </c>
      <c r="R554" s="11" cm="1">
        <f t="array" ref="R554">INDEX(LatestMeasureDefSheet!$U$2:$U$6759,MATCH(E554,LatestMeasureDefSheet!$C$2:$C$6759,0),)</f>
        <v>0</v>
      </c>
      <c r="S554" s="11" cm="1">
        <f t="array" ref="S554">INDEX(LatestMeasureDefSheet!$V$2:$V$6759,MATCH(E554,LatestMeasureDefSheet!$C$2:$C$6759,0),)</f>
        <v>0</v>
      </c>
      <c r="T554" s="11" t="str">
        <f t="shared" si="51"/>
        <v/>
      </c>
      <c r="U554" s="41"/>
      <c r="V554" s="41"/>
      <c r="W554" s="41"/>
      <c r="X554" s="38" t="str">
        <f t="shared" si="47"/>
        <v/>
      </c>
      <c r="Y554" s="38" t="str">
        <f t="shared" si="48"/>
        <v/>
      </c>
      <c r="Z554" s="38" t="str">
        <f t="shared" si="49"/>
        <v/>
      </c>
      <c r="AA554" s="13">
        <f t="shared" si="50"/>
        <v>0</v>
      </c>
      <c r="AB554" s="11"/>
    </row>
    <row r="555" spans="2:28" ht="15.75" x14ac:dyDescent="0.2">
      <c r="B555" s="7" t="s">
        <v>1671</v>
      </c>
      <c r="C555" s="5" t="s">
        <v>1662</v>
      </c>
      <c r="D555" s="27" t="s">
        <v>1701</v>
      </c>
      <c r="E555" s="5" t="s">
        <v>1720</v>
      </c>
      <c r="F555" s="16" t="s">
        <v>1721</v>
      </c>
      <c r="G555" s="5" t="s">
        <v>1722</v>
      </c>
      <c r="H555" s="9" cm="1">
        <f t="array" ref="H555">INDEX(LatestMeasureDefSheet!$AH$2:$AH$6759,MATCH(E555,LatestMeasureDefSheet!$C$2:$C$6759,0),)</f>
        <v>700</v>
      </c>
      <c r="I555" s="10" t="str" cm="1">
        <f t="array" ref="I555">INDEX(LatestMeasureDefSheet!$G$2:$G$6759,MATCH(E555,LatestMeasureDefSheet!$C$2:$C$6759,0),)</f>
        <v>Units</v>
      </c>
      <c r="J555" s="11" cm="1">
        <f t="array" ref="J555">INDEX(LatestMeasureDefSheet!$H$2:$H$6759,MATCH(E555,LatestMeasureDefSheet!$C$2:$C$6759,0),)</f>
        <v>8543.34</v>
      </c>
      <c r="K555" s="11" cm="1">
        <f t="array" ref="K555">INDEX(LatestMeasureDefSheet!$I$2:$I$6759,MATCH(E555,LatestMeasureDefSheet!$C$2:$C$6759,0),)</f>
        <v>1.61</v>
      </c>
      <c r="L555" s="11" cm="1">
        <f t="array" ref="L555">INDEX(LatestMeasureDefSheet!$L$2:$L$6759,MATCH(E555,LatestMeasureDefSheet!$C$2:$C$6759,0),)</f>
        <v>0</v>
      </c>
      <c r="M555" s="11" cm="1">
        <f t="array" ref="M555">INDEX(LatestMeasureDefSheet!$AJ$2:$AJ$6759,MATCH(E555,LatestMeasureDefSheet!$C$2:$C$6759,0),)</f>
        <v>10</v>
      </c>
      <c r="N555" s="12" t="str" cm="1">
        <f t="array" ref="N555">IF(INDEX(LatestMeasureDefSheet!$Q$2:$Q$6759,MATCH(E555,LatestMeasureDefSheet!$C$2:$C$6759,0),)="",INDEX(LatestMeasureDefSheet!$G$2:$G$6759,MATCH(E555,LatestMeasureDefSheet!$C$2:$C$6759,0),),INDEX(LatestMeasureDefSheet!$Q$2:$Q$6759,MATCH(E555,LatestMeasureDefSheet!$C$2:$C$6759,0),))</f>
        <v>Units</v>
      </c>
      <c r="O555" s="11" cm="1">
        <f t="array" ref="O555">INDEX(LatestMeasureDefSheet!$R$2:$R$6759,MATCH(E555,LatestMeasureDefSheet!$C$2:$C$6759,0),)</f>
        <v>0</v>
      </c>
      <c r="P555" s="11" cm="1">
        <f t="array" ref="P555">INDEX(LatestMeasureDefSheet!$S$2:$S$6759,MATCH(E555,LatestMeasureDefSheet!$C$2:$C$6759,0),)</f>
        <v>0</v>
      </c>
      <c r="Q555" s="11" cm="1">
        <f t="array" ref="Q555">INDEX(LatestMeasureDefSheet!$T$2:$T$6759,MATCH(E555,LatestMeasureDefSheet!$C$2:$C$6759,0),)</f>
        <v>0</v>
      </c>
      <c r="R555" s="11" cm="1">
        <f t="array" ref="R555">INDEX(LatestMeasureDefSheet!$U$2:$U$6759,MATCH(E555,LatestMeasureDefSheet!$C$2:$C$6759,0),)</f>
        <v>0</v>
      </c>
      <c r="S555" s="11" cm="1">
        <f t="array" ref="S555">INDEX(LatestMeasureDefSheet!$V$2:$V$6759,MATCH(E555,LatestMeasureDefSheet!$C$2:$C$6759,0),)</f>
        <v>0</v>
      </c>
      <c r="T555" s="11" t="str">
        <f t="shared" si="51"/>
        <v/>
      </c>
      <c r="U555" s="41"/>
      <c r="V555" s="41"/>
      <c r="W555" s="41"/>
      <c r="X555" s="38" t="str">
        <f t="shared" si="47"/>
        <v/>
      </c>
      <c r="Y555" s="38" t="str">
        <f t="shared" si="48"/>
        <v/>
      </c>
      <c r="Z555" s="38" t="str">
        <f t="shared" si="49"/>
        <v/>
      </c>
      <c r="AA555" s="13">
        <f t="shared" si="50"/>
        <v>0</v>
      </c>
      <c r="AB555" s="11"/>
    </row>
    <row r="556" spans="2:28" ht="15.75" x14ac:dyDescent="0.2">
      <c r="B556" s="7" t="s">
        <v>1671</v>
      </c>
      <c r="C556" s="5" t="s">
        <v>1662</v>
      </c>
      <c r="D556" s="27" t="s">
        <v>1701</v>
      </c>
      <c r="E556" s="5" t="s">
        <v>1723</v>
      </c>
      <c r="F556" s="16" t="s">
        <v>1724</v>
      </c>
      <c r="G556" s="5" t="s">
        <v>1725</v>
      </c>
      <c r="H556" s="9" cm="1">
        <f t="array" ref="H556">INDEX(LatestMeasureDefSheet!$AH$2:$AH$6759,MATCH(E556,LatestMeasureDefSheet!$C$2:$C$6759,0),)</f>
        <v>800</v>
      </c>
      <c r="I556" s="10" t="str" cm="1">
        <f t="array" ref="I556">INDEX(LatestMeasureDefSheet!$G$2:$G$6759,MATCH(E556,LatestMeasureDefSheet!$C$2:$C$6759,0),)</f>
        <v>Units</v>
      </c>
      <c r="J556" s="11" cm="1">
        <f t="array" ref="J556">INDEX(LatestMeasureDefSheet!$H$2:$H$6759,MATCH(E556,LatestMeasureDefSheet!$C$2:$C$6759,0),)</f>
        <v>10018.120000000001</v>
      </c>
      <c r="K556" s="11" cm="1">
        <f t="array" ref="K556">INDEX(LatestMeasureDefSheet!$I$2:$I$6759,MATCH(E556,LatestMeasureDefSheet!$C$2:$C$6759,0),)</f>
        <v>1.89</v>
      </c>
      <c r="L556" s="11" cm="1">
        <f t="array" ref="L556">INDEX(LatestMeasureDefSheet!$L$2:$L$6759,MATCH(E556,LatestMeasureDefSheet!$C$2:$C$6759,0),)</f>
        <v>0</v>
      </c>
      <c r="M556" s="11" cm="1">
        <f t="array" ref="M556">INDEX(LatestMeasureDefSheet!$AJ$2:$AJ$6759,MATCH(E556,LatestMeasureDefSheet!$C$2:$C$6759,0),)</f>
        <v>10</v>
      </c>
      <c r="N556" s="12" t="str" cm="1">
        <f t="array" ref="N556">IF(INDEX(LatestMeasureDefSheet!$Q$2:$Q$6759,MATCH(E556,LatestMeasureDefSheet!$C$2:$C$6759,0),)="",INDEX(LatestMeasureDefSheet!$G$2:$G$6759,MATCH(E556,LatestMeasureDefSheet!$C$2:$C$6759,0),),INDEX(LatestMeasureDefSheet!$Q$2:$Q$6759,MATCH(E556,LatestMeasureDefSheet!$C$2:$C$6759,0),))</f>
        <v>Units</v>
      </c>
      <c r="O556" s="11" cm="1">
        <f t="array" ref="O556">INDEX(LatestMeasureDefSheet!$R$2:$R$6759,MATCH(E556,LatestMeasureDefSheet!$C$2:$C$6759,0),)</f>
        <v>0</v>
      </c>
      <c r="P556" s="11" cm="1">
        <f t="array" ref="P556">INDEX(LatestMeasureDefSheet!$S$2:$S$6759,MATCH(E556,LatestMeasureDefSheet!$C$2:$C$6759,0),)</f>
        <v>0</v>
      </c>
      <c r="Q556" s="11" cm="1">
        <f t="array" ref="Q556">INDEX(LatestMeasureDefSheet!$T$2:$T$6759,MATCH(E556,LatestMeasureDefSheet!$C$2:$C$6759,0),)</f>
        <v>0</v>
      </c>
      <c r="R556" s="11" cm="1">
        <f t="array" ref="R556">INDEX(LatestMeasureDefSheet!$U$2:$U$6759,MATCH(E556,LatestMeasureDefSheet!$C$2:$C$6759,0),)</f>
        <v>0</v>
      </c>
      <c r="S556" s="11" cm="1">
        <f t="array" ref="S556">INDEX(LatestMeasureDefSheet!$V$2:$V$6759,MATCH(E556,LatestMeasureDefSheet!$C$2:$C$6759,0),)</f>
        <v>0</v>
      </c>
      <c r="T556" s="11" t="str">
        <f t="shared" si="51"/>
        <v/>
      </c>
      <c r="U556" s="41"/>
      <c r="V556" s="41"/>
      <c r="W556" s="41"/>
      <c r="X556" s="38" t="str">
        <f t="shared" si="47"/>
        <v/>
      </c>
      <c r="Y556" s="38" t="str">
        <f t="shared" si="48"/>
        <v/>
      </c>
      <c r="Z556" s="38" t="str">
        <f t="shared" si="49"/>
        <v/>
      </c>
      <c r="AA556" s="13">
        <f t="shared" si="50"/>
        <v>0</v>
      </c>
      <c r="AB556" s="11"/>
    </row>
    <row r="557" spans="2:28" ht="15.75" x14ac:dyDescent="0.2">
      <c r="B557" s="7" t="s">
        <v>1671</v>
      </c>
      <c r="C557" s="5" t="s">
        <v>1662</v>
      </c>
      <c r="D557" s="27" t="s">
        <v>1701</v>
      </c>
      <c r="E557" s="5" t="s">
        <v>1726</v>
      </c>
      <c r="F557" s="16" t="s">
        <v>1727</v>
      </c>
      <c r="G557" s="5" t="s">
        <v>1728</v>
      </c>
      <c r="H557" s="9" cm="1">
        <f t="array" ref="H557">INDEX(LatestMeasureDefSheet!$AH$2:$AH$6759,MATCH(E557,LatestMeasureDefSheet!$C$2:$C$6759,0),)</f>
        <v>190</v>
      </c>
      <c r="I557" s="10" t="str" cm="1">
        <f t="array" ref="I557">INDEX(LatestMeasureDefSheet!$G$2:$G$6759,MATCH(E557,LatestMeasureDefSheet!$C$2:$C$6759,0),)</f>
        <v>Units</v>
      </c>
      <c r="J557" s="11" cm="1">
        <f t="array" ref="J557">INDEX(LatestMeasureDefSheet!$H$2:$H$6759,MATCH(E557,LatestMeasureDefSheet!$C$2:$C$6759,0),)</f>
        <v>1586</v>
      </c>
      <c r="K557" s="11" cm="1">
        <f t="array" ref="K557">INDEX(LatestMeasureDefSheet!$I$2:$I$6759,MATCH(E557,LatestMeasureDefSheet!$C$2:$C$6759,0),)</f>
        <v>0.29899999999999999</v>
      </c>
      <c r="L557" s="11" cm="1">
        <f t="array" ref="L557">INDEX(LatestMeasureDefSheet!$L$2:$L$6759,MATCH(E557,LatestMeasureDefSheet!$C$2:$C$6759,0),)</f>
        <v>0</v>
      </c>
      <c r="M557" s="11" cm="1">
        <f t="array" ref="M557">INDEX(LatestMeasureDefSheet!$AJ$2:$AJ$6759,MATCH(E557,LatestMeasureDefSheet!$C$2:$C$6759,0),)</f>
        <v>15</v>
      </c>
      <c r="N557" s="12" t="str" cm="1">
        <f t="array" ref="N557">IF(INDEX(LatestMeasureDefSheet!$Q$2:$Q$6759,MATCH(E557,LatestMeasureDefSheet!$C$2:$C$6759,0),)="",INDEX(LatestMeasureDefSheet!$G$2:$G$6759,MATCH(E557,LatestMeasureDefSheet!$C$2:$C$6759,0),),INDEX(LatestMeasureDefSheet!$Q$2:$Q$6759,MATCH(E557,LatestMeasureDefSheet!$C$2:$C$6759,0),))</f>
        <v>Units</v>
      </c>
      <c r="O557" s="11" cm="1">
        <f t="array" ref="O557">INDEX(LatestMeasureDefSheet!$R$2:$R$6759,MATCH(E557,LatestMeasureDefSheet!$C$2:$C$6759,0),)</f>
        <v>0</v>
      </c>
      <c r="P557" s="11" cm="1">
        <f t="array" ref="P557">INDEX(LatestMeasureDefSheet!$S$2:$S$6759,MATCH(E557,LatestMeasureDefSheet!$C$2:$C$6759,0),)</f>
        <v>0</v>
      </c>
      <c r="Q557" s="11" cm="1">
        <f t="array" ref="Q557">INDEX(LatestMeasureDefSheet!$T$2:$T$6759,MATCH(E557,LatestMeasureDefSheet!$C$2:$C$6759,0),)</f>
        <v>0</v>
      </c>
      <c r="R557" s="11" cm="1">
        <f t="array" ref="R557">INDEX(LatestMeasureDefSheet!$U$2:$U$6759,MATCH(E557,LatestMeasureDefSheet!$C$2:$C$6759,0),)</f>
        <v>0</v>
      </c>
      <c r="S557" s="11" cm="1">
        <f t="array" ref="S557">INDEX(LatestMeasureDefSheet!$V$2:$V$6759,MATCH(E557,LatestMeasureDefSheet!$C$2:$C$6759,0),)</f>
        <v>0</v>
      </c>
      <c r="T557" s="11" t="str">
        <f t="shared" si="51"/>
        <v/>
      </c>
      <c r="U557" s="41"/>
      <c r="V557" s="41"/>
      <c r="W557" s="41"/>
      <c r="X557" s="38" t="str">
        <f t="shared" si="47"/>
        <v/>
      </c>
      <c r="Y557" s="38" t="str">
        <f t="shared" si="48"/>
        <v/>
      </c>
      <c r="Z557" s="38" t="str">
        <f t="shared" si="49"/>
        <v/>
      </c>
      <c r="AA557" s="13">
        <f t="shared" si="50"/>
        <v>0</v>
      </c>
      <c r="AB557" s="11"/>
    </row>
    <row r="558" spans="2:28" ht="15.75" x14ac:dyDescent="0.2">
      <c r="B558" s="7" t="s">
        <v>1671</v>
      </c>
      <c r="C558" s="5" t="s">
        <v>1662</v>
      </c>
      <c r="D558" s="5" t="s">
        <v>1729</v>
      </c>
      <c r="E558" s="5" t="s">
        <v>1730</v>
      </c>
      <c r="F558" s="16" t="s">
        <v>1731</v>
      </c>
      <c r="G558" s="5" t="s">
        <v>1732</v>
      </c>
      <c r="H558" s="9" cm="1">
        <f t="array" ref="H558">INDEX(LatestMeasureDefSheet!$AH$2:$AH$6759,MATCH(E558,LatestMeasureDefSheet!$C$2:$C$6759,0),)</f>
        <v>40</v>
      </c>
      <c r="I558" s="10" t="str" cm="1">
        <f t="array" ref="I558">INDEX(LatestMeasureDefSheet!$G$2:$G$6759,MATCH(E558,LatestMeasureDefSheet!$C$2:$C$6759,0),)</f>
        <v>HP</v>
      </c>
      <c r="J558" s="11" cm="1">
        <f t="array" ref="J558">INDEX(LatestMeasureDefSheet!$H$2:$H$6759,MATCH(E558,LatestMeasureDefSheet!$C$2:$C$6759,0),)</f>
        <v>195</v>
      </c>
      <c r="K558" s="11" cm="1">
        <f t="array" ref="K558">INDEX(LatestMeasureDefSheet!$I$2:$I$6759,MATCH(E558,LatestMeasureDefSheet!$C$2:$C$6759,0),)</f>
        <v>5.2999999999999999E-2</v>
      </c>
      <c r="L558" s="11" cm="1">
        <f t="array" ref="L558">INDEX(LatestMeasureDefSheet!$L$2:$L$6759,MATCH(E558,LatestMeasureDefSheet!$C$2:$C$6759,0),)</f>
        <v>0</v>
      </c>
      <c r="M558" s="11" cm="1">
        <f t="array" ref="M558">INDEX(LatestMeasureDefSheet!$AJ$2:$AJ$6759,MATCH(E558,LatestMeasureDefSheet!$C$2:$C$6759,0),)</f>
        <v>15</v>
      </c>
      <c r="N558" s="12" t="str" cm="1">
        <f t="array" ref="N558">IF(INDEX(LatestMeasureDefSheet!$Q$2:$Q$6759,MATCH(E558,LatestMeasureDefSheet!$C$2:$C$6759,0),)="",INDEX(LatestMeasureDefSheet!$G$2:$G$6759,MATCH(E558,LatestMeasureDefSheet!$C$2:$C$6759,0),),INDEX(LatestMeasureDefSheet!$Q$2:$Q$6759,MATCH(E558,LatestMeasureDefSheet!$C$2:$C$6759,0),))</f>
        <v>HP</v>
      </c>
      <c r="O558" s="11" cm="1">
        <f t="array" ref="O558">INDEX(LatestMeasureDefSheet!$R$2:$R$6759,MATCH(E558,LatestMeasureDefSheet!$C$2:$C$6759,0),)</f>
        <v>0</v>
      </c>
      <c r="P558" s="11" cm="1">
        <f t="array" ref="P558">INDEX(LatestMeasureDefSheet!$S$2:$S$6759,MATCH(E558,LatestMeasureDefSheet!$C$2:$C$6759,0),)</f>
        <v>0</v>
      </c>
      <c r="Q558" s="11" cm="1">
        <f t="array" ref="Q558">INDEX(LatestMeasureDefSheet!$T$2:$T$6759,MATCH(E558,LatestMeasureDefSheet!$C$2:$C$6759,0),)</f>
        <v>0</v>
      </c>
      <c r="R558" s="11" cm="1">
        <f t="array" ref="R558">INDEX(LatestMeasureDefSheet!$U$2:$U$6759,MATCH(E558,LatestMeasureDefSheet!$C$2:$C$6759,0),)</f>
        <v>0</v>
      </c>
      <c r="S558" s="11" cm="1">
        <f t="array" ref="S558">INDEX(LatestMeasureDefSheet!$V$2:$V$6759,MATCH(E558,LatestMeasureDefSheet!$C$2:$C$6759,0),)</f>
        <v>0</v>
      </c>
      <c r="T558" s="11" t="str">
        <f t="shared" si="51"/>
        <v/>
      </c>
      <c r="U558" s="41"/>
      <c r="V558" s="41"/>
      <c r="W558" s="41"/>
      <c r="X558" s="38" t="str">
        <f t="shared" si="47"/>
        <v/>
      </c>
      <c r="Y558" s="38" t="str">
        <f t="shared" si="48"/>
        <v/>
      </c>
      <c r="Z558" s="38" t="str">
        <f t="shared" si="49"/>
        <v/>
      </c>
      <c r="AA558" s="13">
        <f t="shared" si="50"/>
        <v>0</v>
      </c>
      <c r="AB558" s="11"/>
    </row>
    <row r="559" spans="2:28" ht="15.75" x14ac:dyDescent="0.2">
      <c r="B559" s="7" t="s">
        <v>1671</v>
      </c>
      <c r="C559" s="5" t="s">
        <v>1662</v>
      </c>
      <c r="D559" s="5" t="s">
        <v>1729</v>
      </c>
      <c r="E559" s="5" t="s">
        <v>1733</v>
      </c>
      <c r="F559" s="16" t="s">
        <v>1734</v>
      </c>
      <c r="G559" s="5" t="s">
        <v>1735</v>
      </c>
      <c r="H559" s="9" cm="1">
        <f t="array" ref="H559">INDEX(LatestMeasureDefSheet!$AH$2:$AH$6759,MATCH(E559,LatestMeasureDefSheet!$C$2:$C$6759,0),)</f>
        <v>40</v>
      </c>
      <c r="I559" s="10" t="str" cm="1">
        <f t="array" ref="I559">INDEX(LatestMeasureDefSheet!$G$2:$G$6759,MATCH(E559,LatestMeasureDefSheet!$C$2:$C$6759,0),)</f>
        <v>HP</v>
      </c>
      <c r="J559" s="11" cm="1">
        <f t="array" ref="J559">INDEX(LatestMeasureDefSheet!$H$2:$H$6759,MATCH(E559,LatestMeasureDefSheet!$C$2:$C$6759,0),)</f>
        <v>195</v>
      </c>
      <c r="K559" s="11" cm="1">
        <f t="array" ref="K559">INDEX(LatestMeasureDefSheet!$I$2:$I$6759,MATCH(E559,LatestMeasureDefSheet!$C$2:$C$6759,0),)</f>
        <v>5.2999999999999999E-2</v>
      </c>
      <c r="L559" s="11" cm="1">
        <f t="array" ref="L559">INDEX(LatestMeasureDefSheet!$L$2:$L$6759,MATCH(E559,LatestMeasureDefSheet!$C$2:$C$6759,0),)</f>
        <v>0</v>
      </c>
      <c r="M559" s="11" cm="1">
        <f t="array" ref="M559">INDEX(LatestMeasureDefSheet!$AJ$2:$AJ$6759,MATCH(E559,LatestMeasureDefSheet!$C$2:$C$6759,0),)</f>
        <v>15</v>
      </c>
      <c r="N559" s="12" t="str" cm="1">
        <f t="array" ref="N559">IF(INDEX(LatestMeasureDefSheet!$Q$2:$Q$6759,MATCH(E559,LatestMeasureDefSheet!$C$2:$C$6759,0),)="",INDEX(LatestMeasureDefSheet!$G$2:$G$6759,MATCH(E559,LatestMeasureDefSheet!$C$2:$C$6759,0),),INDEX(LatestMeasureDefSheet!$Q$2:$Q$6759,MATCH(E559,LatestMeasureDefSheet!$C$2:$C$6759,0),))</f>
        <v>HP</v>
      </c>
      <c r="O559" s="11" cm="1">
        <f t="array" ref="O559">INDEX(LatestMeasureDefSheet!$R$2:$R$6759,MATCH(E559,LatestMeasureDefSheet!$C$2:$C$6759,0),)</f>
        <v>0</v>
      </c>
      <c r="P559" s="11" cm="1">
        <f t="array" ref="P559">INDEX(LatestMeasureDefSheet!$S$2:$S$6759,MATCH(E559,LatestMeasureDefSheet!$C$2:$C$6759,0),)</f>
        <v>0</v>
      </c>
      <c r="Q559" s="11" cm="1">
        <f t="array" ref="Q559">INDEX(LatestMeasureDefSheet!$T$2:$T$6759,MATCH(E559,LatestMeasureDefSheet!$C$2:$C$6759,0),)</f>
        <v>0</v>
      </c>
      <c r="R559" s="11" cm="1">
        <f t="array" ref="R559">INDEX(LatestMeasureDefSheet!$U$2:$U$6759,MATCH(E559,LatestMeasureDefSheet!$C$2:$C$6759,0),)</f>
        <v>0</v>
      </c>
      <c r="S559" s="11" cm="1">
        <f t="array" ref="S559">INDEX(LatestMeasureDefSheet!$V$2:$V$6759,MATCH(E559,LatestMeasureDefSheet!$C$2:$C$6759,0),)</f>
        <v>0</v>
      </c>
      <c r="T559" s="11" t="str">
        <f t="shared" si="51"/>
        <v/>
      </c>
      <c r="U559" s="41"/>
      <c r="V559" s="41"/>
      <c r="W559" s="41"/>
      <c r="X559" s="38" t="str">
        <f t="shared" si="47"/>
        <v/>
      </c>
      <c r="Y559" s="38" t="str">
        <f t="shared" si="48"/>
        <v/>
      </c>
      <c r="Z559" s="38" t="str">
        <f t="shared" si="49"/>
        <v/>
      </c>
      <c r="AA559" s="13">
        <f t="shared" si="50"/>
        <v>0</v>
      </c>
      <c r="AB559" s="11"/>
    </row>
    <row r="560" spans="2:28" ht="15.75" x14ac:dyDescent="0.2">
      <c r="B560" s="7" t="s">
        <v>1671</v>
      </c>
      <c r="C560" s="5" t="s">
        <v>1662</v>
      </c>
      <c r="D560" s="5" t="s">
        <v>1729</v>
      </c>
      <c r="E560" s="5" t="s">
        <v>1736</v>
      </c>
      <c r="F560" s="16" t="s">
        <v>1737</v>
      </c>
      <c r="G560" s="5" t="s">
        <v>1738</v>
      </c>
      <c r="H560" s="9" cm="1">
        <f t="array" ref="H560">INDEX(LatestMeasureDefSheet!$AH$2:$AH$6759,MATCH(E560,LatestMeasureDefSheet!$C$2:$C$6759,0),)</f>
        <v>50</v>
      </c>
      <c r="I560" s="10" t="str" cm="1">
        <f t="array" ref="I560">INDEX(LatestMeasureDefSheet!$G$2:$G$6759,MATCH(E560,LatestMeasureDefSheet!$C$2:$C$6759,0),)</f>
        <v>Units</v>
      </c>
      <c r="J560" s="11" cm="1">
        <f t="array" ref="J560">INDEX(LatestMeasureDefSheet!$H$2:$H$6759,MATCH(E560,LatestMeasureDefSheet!$C$2:$C$6759,0),)</f>
        <v>185</v>
      </c>
      <c r="K560" s="11" cm="1">
        <f t="array" ref="K560">INDEX(LatestMeasureDefSheet!$I$2:$I$6759,MATCH(E560,LatestMeasureDefSheet!$C$2:$C$6759,0),)</f>
        <v>0.216</v>
      </c>
      <c r="L560" s="11" cm="1">
        <f t="array" ref="L560">INDEX(LatestMeasureDefSheet!$L$2:$L$6759,MATCH(E560,LatestMeasureDefSheet!$C$2:$C$6759,0),)</f>
        <v>0</v>
      </c>
      <c r="M560" s="11" cm="1">
        <f t="array" ref="M560">INDEX(LatestMeasureDefSheet!$AJ$2:$AJ$6759,MATCH(E560,LatestMeasureDefSheet!$C$2:$C$6759,0),)</f>
        <v>15</v>
      </c>
      <c r="N560" s="12" t="str" cm="1">
        <f t="array" ref="N560">IF(INDEX(LatestMeasureDefSheet!$Q$2:$Q$6759,MATCH(E560,LatestMeasureDefSheet!$C$2:$C$6759,0),)="",INDEX(LatestMeasureDefSheet!$G$2:$G$6759,MATCH(E560,LatestMeasureDefSheet!$C$2:$C$6759,0),),INDEX(LatestMeasureDefSheet!$Q$2:$Q$6759,MATCH(E560,LatestMeasureDefSheet!$C$2:$C$6759,0),))</f>
        <v>Units</v>
      </c>
      <c r="O560" s="11" cm="1">
        <f t="array" ref="O560">INDEX(LatestMeasureDefSheet!$R$2:$R$6759,MATCH(E560,LatestMeasureDefSheet!$C$2:$C$6759,0),)</f>
        <v>0</v>
      </c>
      <c r="P560" s="11" cm="1">
        <f t="array" ref="P560">INDEX(LatestMeasureDefSheet!$S$2:$S$6759,MATCH(E560,LatestMeasureDefSheet!$C$2:$C$6759,0),)</f>
        <v>0</v>
      </c>
      <c r="Q560" s="11" cm="1">
        <f t="array" ref="Q560">INDEX(LatestMeasureDefSheet!$T$2:$T$6759,MATCH(E560,LatestMeasureDefSheet!$C$2:$C$6759,0),)</f>
        <v>0</v>
      </c>
      <c r="R560" s="11" cm="1">
        <f t="array" ref="R560">INDEX(LatestMeasureDefSheet!$U$2:$U$6759,MATCH(E560,LatestMeasureDefSheet!$C$2:$C$6759,0),)</f>
        <v>0</v>
      </c>
      <c r="S560" s="11" cm="1">
        <f t="array" ref="S560">INDEX(LatestMeasureDefSheet!$V$2:$V$6759,MATCH(E560,LatestMeasureDefSheet!$C$2:$C$6759,0),)</f>
        <v>0</v>
      </c>
      <c r="T560" s="11" t="str">
        <f t="shared" si="51"/>
        <v/>
      </c>
      <c r="U560" s="41"/>
      <c r="V560" s="41"/>
      <c r="W560" s="41"/>
      <c r="X560" s="38" t="str">
        <f t="shared" si="47"/>
        <v/>
      </c>
      <c r="Y560" s="38" t="str">
        <f t="shared" si="48"/>
        <v/>
      </c>
      <c r="Z560" s="38" t="str">
        <f t="shared" si="49"/>
        <v/>
      </c>
      <c r="AA560" s="13">
        <f t="shared" si="50"/>
        <v>0</v>
      </c>
      <c r="AB560" s="11"/>
    </row>
    <row r="561" spans="2:28" ht="15.75" x14ac:dyDescent="0.2">
      <c r="B561" s="7" t="s">
        <v>1671</v>
      </c>
      <c r="C561" s="5" t="s">
        <v>1662</v>
      </c>
      <c r="D561" s="5" t="s">
        <v>1729</v>
      </c>
      <c r="E561" s="5" t="s">
        <v>1739</v>
      </c>
      <c r="F561" s="16" t="s">
        <v>1740</v>
      </c>
      <c r="G561" s="5" t="s">
        <v>1741</v>
      </c>
      <c r="H561" s="9" cm="1">
        <f t="array" ref="H561">INDEX(LatestMeasureDefSheet!$AH$2:$AH$6759,MATCH(E561,LatestMeasureDefSheet!$C$2:$C$6759,0),)</f>
        <v>0.5</v>
      </c>
      <c r="I561" s="10" t="str" cm="1">
        <f t="array" ref="I561">INDEX(LatestMeasureDefSheet!$G$2:$G$6759,MATCH(E561,LatestMeasureDefSheet!$C$2:$C$6759,0),)</f>
        <v>Units</v>
      </c>
      <c r="J561" s="11" cm="1">
        <f t="array" ref="J561">INDEX(LatestMeasureDefSheet!$H$2:$H$6759,MATCH(E561,LatestMeasureDefSheet!$C$2:$C$6759,0),)</f>
        <v>4.99</v>
      </c>
      <c r="K561" s="11" cm="1">
        <f t="array" ref="K561">INDEX(LatestMeasureDefSheet!$I$2:$I$6759,MATCH(E561,LatestMeasureDefSheet!$C$2:$C$6759,0),)</f>
        <v>2.3999999999999998E-3</v>
      </c>
      <c r="L561" s="11" cm="1">
        <f t="array" ref="L561">INDEX(LatestMeasureDefSheet!$L$2:$L$6759,MATCH(E561,LatestMeasureDefSheet!$C$2:$C$6759,0),)</f>
        <v>0</v>
      </c>
      <c r="M561" s="11" cm="1">
        <f t="array" ref="M561">INDEX(LatestMeasureDefSheet!$AJ$2:$AJ$6759,MATCH(E561,LatestMeasureDefSheet!$C$2:$C$6759,0),)</f>
        <v>15</v>
      </c>
      <c r="N561" s="12" t="str" cm="1">
        <f t="array" ref="N561">IF(INDEX(LatestMeasureDefSheet!$Q$2:$Q$6759,MATCH(E561,LatestMeasureDefSheet!$C$2:$C$6759,0),)="",INDEX(LatestMeasureDefSheet!$G$2:$G$6759,MATCH(E561,LatestMeasureDefSheet!$C$2:$C$6759,0),),INDEX(LatestMeasureDefSheet!$Q$2:$Q$6759,MATCH(E561,LatestMeasureDefSheet!$C$2:$C$6759,0),))</f>
        <v>Units</v>
      </c>
      <c r="O561" s="11" cm="1">
        <f t="array" ref="O561">INDEX(LatestMeasureDefSheet!$R$2:$R$6759,MATCH(E561,LatestMeasureDefSheet!$C$2:$C$6759,0),)</f>
        <v>0</v>
      </c>
      <c r="P561" s="11" cm="1">
        <f t="array" ref="P561">INDEX(LatestMeasureDefSheet!$S$2:$S$6759,MATCH(E561,LatestMeasureDefSheet!$C$2:$C$6759,0),)</f>
        <v>0</v>
      </c>
      <c r="Q561" s="11" cm="1">
        <f t="array" ref="Q561">INDEX(LatestMeasureDefSheet!$T$2:$T$6759,MATCH(E561,LatestMeasureDefSheet!$C$2:$C$6759,0),)</f>
        <v>0</v>
      </c>
      <c r="R561" s="11" cm="1">
        <f t="array" ref="R561">INDEX(LatestMeasureDefSheet!$U$2:$U$6759,MATCH(E561,LatestMeasureDefSheet!$C$2:$C$6759,0),)</f>
        <v>0</v>
      </c>
      <c r="S561" s="11" cm="1">
        <f t="array" ref="S561">INDEX(LatestMeasureDefSheet!$V$2:$V$6759,MATCH(E561,LatestMeasureDefSheet!$C$2:$C$6759,0),)</f>
        <v>0</v>
      </c>
      <c r="T561" s="11" t="str">
        <f t="shared" si="51"/>
        <v/>
      </c>
      <c r="U561" s="41"/>
      <c r="V561" s="41"/>
      <c r="W561" s="41"/>
      <c r="X561" s="38" t="str">
        <f t="shared" si="47"/>
        <v/>
      </c>
      <c r="Y561" s="38" t="str">
        <f t="shared" si="48"/>
        <v/>
      </c>
      <c r="Z561" s="38" t="str">
        <f t="shared" si="49"/>
        <v/>
      </c>
      <c r="AA561" s="13">
        <f t="shared" si="50"/>
        <v>0</v>
      </c>
      <c r="AB561" s="11"/>
    </row>
    <row r="562" spans="2:28" ht="15.75" x14ac:dyDescent="0.2">
      <c r="B562" s="7" t="s">
        <v>1671</v>
      </c>
      <c r="C562" s="5" t="s">
        <v>1662</v>
      </c>
      <c r="D562" s="5" t="s">
        <v>1729</v>
      </c>
      <c r="E562" s="5" t="s">
        <v>1742</v>
      </c>
      <c r="F562" s="16" t="s">
        <v>1743</v>
      </c>
      <c r="G562" s="5" t="s">
        <v>1744</v>
      </c>
      <c r="H562" s="9" t="e" cm="1">
        <f t="array" ref="H562">INDEX(LatestMeasureDefSheet!$AH$2:$AH$6759,MATCH(E562,LatestMeasureDefSheet!$C$2:$C$6759,0),)</f>
        <v>#N/A</v>
      </c>
      <c r="I562" s="10" t="e" cm="1">
        <f t="array" ref="I562">INDEX(LatestMeasureDefSheet!$G$2:$G$6759,MATCH(E562,LatestMeasureDefSheet!$C$2:$C$6759,0),)</f>
        <v>#N/A</v>
      </c>
      <c r="J562" s="11" t="e" cm="1">
        <f t="array" ref="J562">INDEX(LatestMeasureDefSheet!$H$2:$H$6759,MATCH(E562,LatestMeasureDefSheet!$C$2:$C$6759,0),)</f>
        <v>#N/A</v>
      </c>
      <c r="K562" s="11" t="e" cm="1">
        <f t="array" ref="K562">INDEX(LatestMeasureDefSheet!$I$2:$I$6759,MATCH(E562,LatestMeasureDefSheet!$C$2:$C$6759,0),)</f>
        <v>#N/A</v>
      </c>
      <c r="L562" s="11" t="e" cm="1">
        <f t="array" ref="L562">INDEX(LatestMeasureDefSheet!$L$2:$L$6759,MATCH(E562,LatestMeasureDefSheet!$C$2:$C$6759,0),)</f>
        <v>#N/A</v>
      </c>
      <c r="M562" s="11" t="e" cm="1">
        <f t="array" ref="M562">INDEX(LatestMeasureDefSheet!$AJ$2:$AJ$6759,MATCH(E562,LatestMeasureDefSheet!$C$2:$C$6759,0),)</f>
        <v>#N/A</v>
      </c>
      <c r="N562" s="12" t="e" cm="1">
        <f t="array" ref="N562">IF(INDEX(LatestMeasureDefSheet!$Q$2:$Q$6759,MATCH(E562,LatestMeasureDefSheet!$C$2:$C$6759,0),)="",INDEX(LatestMeasureDefSheet!$G$2:$G$6759,MATCH(E562,LatestMeasureDefSheet!$C$2:$C$6759,0),),INDEX(LatestMeasureDefSheet!$Q$2:$Q$6759,MATCH(E562,LatestMeasureDefSheet!$C$2:$C$6759,0),))</f>
        <v>#N/A</v>
      </c>
      <c r="O562" s="11" t="e" cm="1">
        <f t="array" ref="O562">INDEX(LatestMeasureDefSheet!$R$2:$R$6759,MATCH(E562,LatestMeasureDefSheet!$C$2:$C$6759,0),)</f>
        <v>#N/A</v>
      </c>
      <c r="P562" s="11" t="e" cm="1">
        <f t="array" ref="P562">INDEX(LatestMeasureDefSheet!$S$2:$S$6759,MATCH(E562,LatestMeasureDefSheet!$C$2:$C$6759,0),)</f>
        <v>#N/A</v>
      </c>
      <c r="Q562" s="11" t="e" cm="1">
        <f t="array" ref="Q562">INDEX(LatestMeasureDefSheet!$T$2:$T$6759,MATCH(E562,LatestMeasureDefSheet!$C$2:$C$6759,0),)</f>
        <v>#N/A</v>
      </c>
      <c r="R562" s="11" t="e" cm="1">
        <f t="array" ref="R562">INDEX(LatestMeasureDefSheet!$U$2:$U$6759,MATCH(E562,LatestMeasureDefSheet!$C$2:$C$6759,0),)</f>
        <v>#N/A</v>
      </c>
      <c r="S562" s="11" t="e" cm="1">
        <f t="array" ref="S562">INDEX(LatestMeasureDefSheet!$V$2:$V$6759,MATCH(E562,LatestMeasureDefSheet!$C$2:$C$6759,0),)</f>
        <v>#N/A</v>
      </c>
      <c r="T562" s="11" t="e">
        <f t="shared" si="51"/>
        <v>#N/A</v>
      </c>
      <c r="U562" s="41"/>
      <c r="V562" s="41"/>
      <c r="W562" s="41"/>
      <c r="X562" s="38" t="str">
        <f t="shared" si="47"/>
        <v/>
      </c>
      <c r="Y562" s="38" t="str">
        <f t="shared" si="48"/>
        <v/>
      </c>
      <c r="Z562" s="38" t="str">
        <f t="shared" si="49"/>
        <v/>
      </c>
      <c r="AA562" s="13" t="e">
        <f t="shared" si="50"/>
        <v>#N/A</v>
      </c>
      <c r="AB562" s="11"/>
    </row>
    <row r="563" spans="2:28" ht="15.75" x14ac:dyDescent="0.2">
      <c r="B563" s="7" t="s">
        <v>1671</v>
      </c>
      <c r="C563" s="5" t="s">
        <v>1662</v>
      </c>
      <c r="D563" s="5" t="s">
        <v>1745</v>
      </c>
      <c r="E563" s="5" t="s">
        <v>1746</v>
      </c>
      <c r="F563" s="16" t="s">
        <v>1747</v>
      </c>
      <c r="G563" s="5" t="s">
        <v>1748</v>
      </c>
      <c r="H563" s="9" cm="1">
        <f t="array" ref="H563">INDEX(LatestMeasureDefSheet!$AH$2:$AH$6759,MATCH(E563,LatestMeasureDefSheet!$C$2:$C$6759,0),)</f>
        <v>0.08</v>
      </c>
      <c r="I563" s="10" t="str" cm="1">
        <f t="array" ref="I563">INDEX(LatestMeasureDefSheet!$G$2:$G$6759,MATCH(E563,LatestMeasureDefSheet!$C$2:$C$6759,0),)</f>
        <v>Units</v>
      </c>
      <c r="J563" s="11" cm="1">
        <f t="array" ref="J563">INDEX(LatestMeasureDefSheet!$H$2:$H$6759,MATCH(E563,LatestMeasureDefSheet!$C$2:$C$6759,0),)</f>
        <v>0.193</v>
      </c>
      <c r="K563" s="11" cm="1">
        <f t="array" ref="K563">INDEX(LatestMeasureDefSheet!$I$2:$I$6759,MATCH(E563,LatestMeasureDefSheet!$C$2:$C$6759,0),)</f>
        <v>0</v>
      </c>
      <c r="L563" s="11" cm="1">
        <f t="array" ref="L563">INDEX(LatestMeasureDefSheet!$L$2:$L$6759,MATCH(E563,LatestMeasureDefSheet!$C$2:$C$6759,0),)</f>
        <v>0</v>
      </c>
      <c r="M563" s="11" cm="1">
        <f t="array" ref="M563">INDEX(LatestMeasureDefSheet!$AJ$2:$AJ$6759,MATCH(E563,LatestMeasureDefSheet!$C$2:$C$6759,0),)</f>
        <v>15</v>
      </c>
      <c r="N563" s="12" t="str" cm="1">
        <f t="array" ref="N563">IF(INDEX(LatestMeasureDefSheet!$Q$2:$Q$6759,MATCH(E563,LatestMeasureDefSheet!$C$2:$C$6759,0),)="",INDEX(LatestMeasureDefSheet!$G$2:$G$6759,MATCH(E563,LatestMeasureDefSheet!$C$2:$C$6759,0),),INDEX(LatestMeasureDefSheet!$Q$2:$Q$6759,MATCH(E563,LatestMeasureDefSheet!$C$2:$C$6759,0),))</f>
        <v>Units</v>
      </c>
      <c r="O563" s="11" cm="1">
        <f t="array" ref="O563">INDEX(LatestMeasureDefSheet!$R$2:$R$6759,MATCH(E563,LatestMeasureDefSheet!$C$2:$C$6759,0),)</f>
        <v>0</v>
      </c>
      <c r="P563" s="11" cm="1">
        <f t="array" ref="P563">INDEX(LatestMeasureDefSheet!$S$2:$S$6759,MATCH(E563,LatestMeasureDefSheet!$C$2:$C$6759,0),)</f>
        <v>0</v>
      </c>
      <c r="Q563" s="11" cm="1">
        <f t="array" ref="Q563">INDEX(LatestMeasureDefSheet!$T$2:$T$6759,MATCH(E563,LatestMeasureDefSheet!$C$2:$C$6759,0),)</f>
        <v>0</v>
      </c>
      <c r="R563" s="11" cm="1">
        <f t="array" ref="R563">INDEX(LatestMeasureDefSheet!$U$2:$U$6759,MATCH(E563,LatestMeasureDefSheet!$C$2:$C$6759,0),)</f>
        <v>0</v>
      </c>
      <c r="S563" s="11" cm="1">
        <f t="array" ref="S563">INDEX(LatestMeasureDefSheet!$V$2:$V$6759,MATCH(E563,LatestMeasureDefSheet!$C$2:$C$6759,0),)</f>
        <v>0</v>
      </c>
      <c r="T563" s="11" t="str">
        <f t="shared" si="51"/>
        <v/>
      </c>
      <c r="U563" s="41"/>
      <c r="V563" s="41"/>
      <c r="W563" s="41"/>
      <c r="X563" s="38" t="str">
        <f t="shared" si="47"/>
        <v/>
      </c>
      <c r="Y563" s="38" t="str">
        <f t="shared" si="48"/>
        <v/>
      </c>
      <c r="Z563" s="38" t="str">
        <f t="shared" si="49"/>
        <v/>
      </c>
      <c r="AA563" s="13">
        <f t="shared" si="50"/>
        <v>0</v>
      </c>
      <c r="AB563" s="11"/>
    </row>
    <row r="564" spans="2:28" ht="15.75" x14ac:dyDescent="0.2">
      <c r="B564" s="7" t="s">
        <v>1671</v>
      </c>
      <c r="C564" s="5" t="s">
        <v>1662</v>
      </c>
      <c r="D564" s="5" t="s">
        <v>1745</v>
      </c>
      <c r="E564" s="5" t="s">
        <v>1749</v>
      </c>
      <c r="F564" s="16" t="s">
        <v>1750</v>
      </c>
      <c r="G564" s="5" t="s">
        <v>1751</v>
      </c>
      <c r="H564" s="9" cm="1">
        <f t="array" ref="H564">INDEX(LatestMeasureDefSheet!$AH$2:$AH$6759,MATCH(E564,LatestMeasureDefSheet!$C$2:$C$6759,0),)</f>
        <v>0.04</v>
      </c>
      <c r="I564" s="10" t="str" cm="1">
        <f t="array" ref="I564">INDEX(LatestMeasureDefSheet!$G$2:$G$6759,MATCH(E564,LatestMeasureDefSheet!$C$2:$C$6759,0),)</f>
        <v>Units</v>
      </c>
      <c r="J564" s="11" cm="1">
        <f t="array" ref="J564">INDEX(LatestMeasureDefSheet!$H$2:$H$6759,MATCH(E564,LatestMeasureDefSheet!$C$2:$C$6759,0),)</f>
        <v>0.48630000000000001</v>
      </c>
      <c r="K564" s="11" cm="1">
        <f t="array" ref="K564">INDEX(LatestMeasureDefSheet!$I$2:$I$6759,MATCH(E564,LatestMeasureDefSheet!$C$2:$C$6759,0),)</f>
        <v>1E-4</v>
      </c>
      <c r="L564" s="11" cm="1">
        <f t="array" ref="L564">INDEX(LatestMeasureDefSheet!$L$2:$L$6759,MATCH(E564,LatestMeasureDefSheet!$C$2:$C$6759,0),)</f>
        <v>0</v>
      </c>
      <c r="M564" s="11" cm="1">
        <f t="array" ref="M564">INDEX(LatestMeasureDefSheet!$AJ$2:$AJ$6759,MATCH(E564,LatestMeasureDefSheet!$C$2:$C$6759,0),)</f>
        <v>15</v>
      </c>
      <c r="N564" s="12" t="str" cm="1">
        <f t="array" ref="N564">IF(INDEX(LatestMeasureDefSheet!$Q$2:$Q$6759,MATCH(E564,LatestMeasureDefSheet!$C$2:$C$6759,0),)="",INDEX(LatestMeasureDefSheet!$G$2:$G$6759,MATCH(E564,LatestMeasureDefSheet!$C$2:$C$6759,0),),INDEX(LatestMeasureDefSheet!$Q$2:$Q$6759,MATCH(E564,LatestMeasureDefSheet!$C$2:$C$6759,0),))</f>
        <v>Units</v>
      </c>
      <c r="O564" s="11" cm="1">
        <f t="array" ref="O564">INDEX(LatestMeasureDefSheet!$R$2:$R$6759,MATCH(E564,LatestMeasureDefSheet!$C$2:$C$6759,0),)</f>
        <v>0</v>
      </c>
      <c r="P564" s="11" cm="1">
        <f t="array" ref="P564">INDEX(LatestMeasureDefSheet!$S$2:$S$6759,MATCH(E564,LatestMeasureDefSheet!$C$2:$C$6759,0),)</f>
        <v>0</v>
      </c>
      <c r="Q564" s="11" cm="1">
        <f t="array" ref="Q564">INDEX(LatestMeasureDefSheet!$T$2:$T$6759,MATCH(E564,LatestMeasureDefSheet!$C$2:$C$6759,0),)</f>
        <v>0</v>
      </c>
      <c r="R564" s="11" cm="1">
        <f t="array" ref="R564">INDEX(LatestMeasureDefSheet!$U$2:$U$6759,MATCH(E564,LatestMeasureDefSheet!$C$2:$C$6759,0),)</f>
        <v>0</v>
      </c>
      <c r="S564" s="11" cm="1">
        <f t="array" ref="S564">INDEX(LatestMeasureDefSheet!$V$2:$V$6759,MATCH(E564,LatestMeasureDefSheet!$C$2:$C$6759,0),)</f>
        <v>0</v>
      </c>
      <c r="T564" s="11" t="str">
        <f t="shared" si="51"/>
        <v/>
      </c>
      <c r="U564" s="41"/>
      <c r="V564" s="41"/>
      <c r="W564" s="41"/>
      <c r="X564" s="38" t="str">
        <f t="shared" si="47"/>
        <v/>
      </c>
      <c r="Y564" s="38" t="str">
        <f t="shared" si="48"/>
        <v/>
      </c>
      <c r="Z564" s="38" t="str">
        <f t="shared" si="49"/>
        <v/>
      </c>
      <c r="AA564" s="13">
        <f t="shared" si="50"/>
        <v>0</v>
      </c>
      <c r="AB564" s="11"/>
    </row>
    <row r="565" spans="2:28" ht="15.75" x14ac:dyDescent="0.2">
      <c r="B565" s="7" t="s">
        <v>1671</v>
      </c>
      <c r="C565" s="5" t="s">
        <v>1662</v>
      </c>
      <c r="D565" s="5" t="s">
        <v>1745</v>
      </c>
      <c r="E565" s="5" t="s">
        <v>1752</v>
      </c>
      <c r="F565" s="16" t="s">
        <v>1753</v>
      </c>
      <c r="G565" s="5" t="s">
        <v>1754</v>
      </c>
      <c r="H565" s="9" cm="1">
        <f t="array" ref="H565">INDEX(LatestMeasureDefSheet!$AH$2:$AH$6759,MATCH(E565,LatestMeasureDefSheet!$C$2:$C$6759,0),)</f>
        <v>0.08</v>
      </c>
      <c r="I565" s="10" t="str" cm="1">
        <f t="array" ref="I565">INDEX(LatestMeasureDefSheet!$G$2:$G$6759,MATCH(E565,LatestMeasureDefSheet!$C$2:$C$6759,0),)</f>
        <v>Units</v>
      </c>
      <c r="J565" s="11" cm="1">
        <f t="array" ref="J565">INDEX(LatestMeasureDefSheet!$H$2:$H$6759,MATCH(E565,LatestMeasureDefSheet!$C$2:$C$6759,0),)</f>
        <v>0.26019999999999999</v>
      </c>
      <c r="K565" s="11" cm="1">
        <f t="array" ref="K565">INDEX(LatestMeasureDefSheet!$I$2:$I$6759,MATCH(E565,LatestMeasureDefSheet!$C$2:$C$6759,0),)</f>
        <v>0</v>
      </c>
      <c r="L565" s="11" cm="1">
        <f t="array" ref="L565">INDEX(LatestMeasureDefSheet!$L$2:$L$6759,MATCH(E565,LatestMeasureDefSheet!$C$2:$C$6759,0),)</f>
        <v>0</v>
      </c>
      <c r="M565" s="11" cm="1">
        <f t="array" ref="M565">INDEX(LatestMeasureDefSheet!$AJ$2:$AJ$6759,MATCH(E565,LatestMeasureDefSheet!$C$2:$C$6759,0),)</f>
        <v>15</v>
      </c>
      <c r="N565" s="12" t="str" cm="1">
        <f t="array" ref="N565">IF(INDEX(LatestMeasureDefSheet!$Q$2:$Q$6759,MATCH(E565,LatestMeasureDefSheet!$C$2:$C$6759,0),)="",INDEX(LatestMeasureDefSheet!$G$2:$G$6759,MATCH(E565,LatestMeasureDefSheet!$C$2:$C$6759,0),),INDEX(LatestMeasureDefSheet!$Q$2:$Q$6759,MATCH(E565,LatestMeasureDefSheet!$C$2:$C$6759,0),))</f>
        <v>Units</v>
      </c>
      <c r="O565" s="11" cm="1">
        <f t="array" ref="O565">INDEX(LatestMeasureDefSheet!$R$2:$R$6759,MATCH(E565,LatestMeasureDefSheet!$C$2:$C$6759,0),)</f>
        <v>0</v>
      </c>
      <c r="P565" s="11" cm="1">
        <f t="array" ref="P565">INDEX(LatestMeasureDefSheet!$S$2:$S$6759,MATCH(E565,LatestMeasureDefSheet!$C$2:$C$6759,0),)</f>
        <v>0</v>
      </c>
      <c r="Q565" s="11" cm="1">
        <f t="array" ref="Q565">INDEX(LatestMeasureDefSheet!$T$2:$T$6759,MATCH(E565,LatestMeasureDefSheet!$C$2:$C$6759,0),)</f>
        <v>0</v>
      </c>
      <c r="R565" s="11" cm="1">
        <f t="array" ref="R565">INDEX(LatestMeasureDefSheet!$U$2:$U$6759,MATCH(E565,LatestMeasureDefSheet!$C$2:$C$6759,0),)</f>
        <v>0</v>
      </c>
      <c r="S565" s="11" cm="1">
        <f t="array" ref="S565">INDEX(LatestMeasureDefSheet!$V$2:$V$6759,MATCH(E565,LatestMeasureDefSheet!$C$2:$C$6759,0),)</f>
        <v>0</v>
      </c>
      <c r="T565" s="11" t="str">
        <f t="shared" si="51"/>
        <v/>
      </c>
      <c r="U565" s="41"/>
      <c r="V565" s="41"/>
      <c r="W565" s="41"/>
      <c r="X565" s="38" t="str">
        <f t="shared" si="47"/>
        <v/>
      </c>
      <c r="Y565" s="38" t="str">
        <f t="shared" si="48"/>
        <v/>
      </c>
      <c r="Z565" s="38" t="str">
        <f t="shared" si="49"/>
        <v/>
      </c>
      <c r="AA565" s="13">
        <f t="shared" si="50"/>
        <v>0</v>
      </c>
      <c r="AB565" s="11"/>
    </row>
    <row r="566" spans="2:28" ht="15.75" x14ac:dyDescent="0.2">
      <c r="B566" s="7" t="s">
        <v>1671</v>
      </c>
      <c r="C566" s="5" t="s">
        <v>1662</v>
      </c>
      <c r="D566" s="5" t="s">
        <v>1745</v>
      </c>
      <c r="E566" s="5" t="s">
        <v>1755</v>
      </c>
      <c r="F566" s="16" t="s">
        <v>1756</v>
      </c>
      <c r="G566" s="5" t="s">
        <v>1757</v>
      </c>
      <c r="H566" s="9" cm="1">
        <f t="array" ref="H566">INDEX(LatestMeasureDefSheet!$AH$2:$AH$6759,MATCH(E566,LatestMeasureDefSheet!$C$2:$C$6759,0),)</f>
        <v>0.04</v>
      </c>
      <c r="I566" s="10" t="str" cm="1">
        <f t="array" ref="I566">INDEX(LatestMeasureDefSheet!$G$2:$G$6759,MATCH(E566,LatestMeasureDefSheet!$C$2:$C$6759,0),)</f>
        <v>Units</v>
      </c>
      <c r="J566" s="11" cm="1">
        <f t="array" ref="J566">INDEX(LatestMeasureDefSheet!$H$2:$H$6759,MATCH(E566,LatestMeasureDefSheet!$C$2:$C$6759,0),)</f>
        <v>0.65549999999999997</v>
      </c>
      <c r="K566" s="11" cm="1">
        <f t="array" ref="K566">INDEX(LatestMeasureDefSheet!$I$2:$I$6759,MATCH(E566,LatestMeasureDefSheet!$C$2:$C$6759,0),)</f>
        <v>1E-4</v>
      </c>
      <c r="L566" s="11" cm="1">
        <f t="array" ref="L566">INDEX(LatestMeasureDefSheet!$L$2:$L$6759,MATCH(E566,LatestMeasureDefSheet!$C$2:$C$6759,0),)</f>
        <v>0</v>
      </c>
      <c r="M566" s="11" cm="1">
        <f t="array" ref="M566">INDEX(LatestMeasureDefSheet!$AJ$2:$AJ$6759,MATCH(E566,LatestMeasureDefSheet!$C$2:$C$6759,0),)</f>
        <v>15</v>
      </c>
      <c r="N566" s="12" t="str" cm="1">
        <f t="array" ref="N566">IF(INDEX(LatestMeasureDefSheet!$Q$2:$Q$6759,MATCH(E566,LatestMeasureDefSheet!$C$2:$C$6759,0),)="",INDEX(LatestMeasureDefSheet!$G$2:$G$6759,MATCH(E566,LatestMeasureDefSheet!$C$2:$C$6759,0),),INDEX(LatestMeasureDefSheet!$Q$2:$Q$6759,MATCH(E566,LatestMeasureDefSheet!$C$2:$C$6759,0),))</f>
        <v>Units</v>
      </c>
      <c r="O566" s="11" cm="1">
        <f t="array" ref="O566">INDEX(LatestMeasureDefSheet!$R$2:$R$6759,MATCH(E566,LatestMeasureDefSheet!$C$2:$C$6759,0),)</f>
        <v>0</v>
      </c>
      <c r="P566" s="11" cm="1">
        <f t="array" ref="P566">INDEX(LatestMeasureDefSheet!$S$2:$S$6759,MATCH(E566,LatestMeasureDefSheet!$C$2:$C$6759,0),)</f>
        <v>0</v>
      </c>
      <c r="Q566" s="11" cm="1">
        <f t="array" ref="Q566">INDEX(LatestMeasureDefSheet!$T$2:$T$6759,MATCH(E566,LatestMeasureDefSheet!$C$2:$C$6759,0),)</f>
        <v>0</v>
      </c>
      <c r="R566" s="11" cm="1">
        <f t="array" ref="R566">INDEX(LatestMeasureDefSheet!$U$2:$U$6759,MATCH(E566,LatestMeasureDefSheet!$C$2:$C$6759,0),)</f>
        <v>0</v>
      </c>
      <c r="S566" s="11" cm="1">
        <f t="array" ref="S566">INDEX(LatestMeasureDefSheet!$V$2:$V$6759,MATCH(E566,LatestMeasureDefSheet!$C$2:$C$6759,0),)</f>
        <v>0</v>
      </c>
      <c r="T566" s="11" t="str">
        <f t="shared" si="51"/>
        <v/>
      </c>
      <c r="U566" s="41"/>
      <c r="V566" s="41"/>
      <c r="W566" s="41"/>
      <c r="X566" s="38" t="str">
        <f t="shared" si="47"/>
        <v/>
      </c>
      <c r="Y566" s="38" t="str">
        <f t="shared" si="48"/>
        <v/>
      </c>
      <c r="Z566" s="38" t="str">
        <f t="shared" si="49"/>
        <v/>
      </c>
      <c r="AA566" s="13">
        <f t="shared" si="50"/>
        <v>0</v>
      </c>
      <c r="AB566" s="11"/>
    </row>
    <row r="567" spans="2:28" ht="15.75" x14ac:dyDescent="0.2">
      <c r="B567" s="7" t="s">
        <v>1671</v>
      </c>
      <c r="C567" s="5" t="s">
        <v>1662</v>
      </c>
      <c r="D567" s="5" t="s">
        <v>1745</v>
      </c>
      <c r="E567" s="5" t="s">
        <v>1758</v>
      </c>
      <c r="F567" s="16" t="s">
        <v>1759</v>
      </c>
      <c r="G567" s="5" t="s">
        <v>1760</v>
      </c>
      <c r="H567" s="9" cm="1">
        <f t="array" ref="H567">INDEX(LatestMeasureDefSheet!$AH$2:$AH$6759,MATCH(E567,LatestMeasureDefSheet!$C$2:$C$6759,0),)</f>
        <v>100</v>
      </c>
      <c r="I567" s="10" t="str" cm="1">
        <f t="array" ref="I567">INDEX(LatestMeasureDefSheet!$G$2:$G$6759,MATCH(E567,LatestMeasureDefSheet!$C$2:$C$6759,0),)</f>
        <v>HP</v>
      </c>
      <c r="J567" s="11" cm="1">
        <f t="array" ref="J567">INDEX(LatestMeasureDefSheet!$H$2:$H$6759,MATCH(E567,LatestMeasureDefSheet!$C$2:$C$6759,0),)</f>
        <v>597.79999999999995</v>
      </c>
      <c r="K567" s="11" cm="1">
        <f t="array" ref="K567">INDEX(LatestMeasureDefSheet!$I$2:$I$6759,MATCH(E567,LatestMeasureDefSheet!$C$2:$C$6759,0),)</f>
        <v>0.113</v>
      </c>
      <c r="L567" s="11" cm="1">
        <f t="array" ref="L567">INDEX(LatestMeasureDefSheet!$L$2:$L$6759,MATCH(E567,LatestMeasureDefSheet!$C$2:$C$6759,0),)</f>
        <v>0</v>
      </c>
      <c r="M567" s="11" cm="1">
        <f t="array" ref="M567">INDEX(LatestMeasureDefSheet!$AJ$2:$AJ$6759,MATCH(E567,LatestMeasureDefSheet!$C$2:$C$6759,0),)</f>
        <v>10</v>
      </c>
      <c r="N567" s="12" t="str" cm="1">
        <f t="array" ref="N567">IF(INDEX(LatestMeasureDefSheet!$Q$2:$Q$6759,MATCH(E567,LatestMeasureDefSheet!$C$2:$C$6759,0),)="",INDEX(LatestMeasureDefSheet!$G$2:$G$6759,MATCH(E567,LatestMeasureDefSheet!$C$2:$C$6759,0),),INDEX(LatestMeasureDefSheet!$Q$2:$Q$6759,MATCH(E567,LatestMeasureDefSheet!$C$2:$C$6759,0),))</f>
        <v>HP</v>
      </c>
      <c r="O567" s="11" cm="1">
        <f t="array" ref="O567">INDEX(LatestMeasureDefSheet!$R$2:$R$6759,MATCH(E567,LatestMeasureDefSheet!$C$2:$C$6759,0),)</f>
        <v>0</v>
      </c>
      <c r="P567" s="11" cm="1">
        <f t="array" ref="P567">INDEX(LatestMeasureDefSheet!$S$2:$S$6759,MATCH(E567,LatestMeasureDefSheet!$C$2:$C$6759,0),)</f>
        <v>0</v>
      </c>
      <c r="Q567" s="11" cm="1">
        <f t="array" ref="Q567">INDEX(LatestMeasureDefSheet!$T$2:$T$6759,MATCH(E567,LatestMeasureDefSheet!$C$2:$C$6759,0),)</f>
        <v>0</v>
      </c>
      <c r="R567" s="11" cm="1">
        <f t="array" ref="R567">INDEX(LatestMeasureDefSheet!$U$2:$U$6759,MATCH(E567,LatestMeasureDefSheet!$C$2:$C$6759,0),)</f>
        <v>0</v>
      </c>
      <c r="S567" s="11" cm="1">
        <f t="array" ref="S567">INDEX(LatestMeasureDefSheet!$V$2:$V$6759,MATCH(E567,LatestMeasureDefSheet!$C$2:$C$6759,0),)</f>
        <v>0</v>
      </c>
      <c r="T567" s="11" t="str">
        <f t="shared" si="51"/>
        <v/>
      </c>
      <c r="U567" s="41"/>
      <c r="V567" s="41"/>
      <c r="W567" s="41"/>
      <c r="X567" s="38" t="str">
        <f t="shared" si="47"/>
        <v/>
      </c>
      <c r="Y567" s="38" t="str">
        <f t="shared" si="48"/>
        <v/>
      </c>
      <c r="Z567" s="38" t="str">
        <f t="shared" si="49"/>
        <v/>
      </c>
      <c r="AA567" s="13">
        <f t="shared" si="50"/>
        <v>0</v>
      </c>
      <c r="AB567" s="11"/>
    </row>
    <row r="568" spans="2:28" ht="15.75" x14ac:dyDescent="0.2">
      <c r="B568" s="7" t="s">
        <v>1671</v>
      </c>
      <c r="C568" s="5" t="s">
        <v>1662</v>
      </c>
      <c r="D568" s="5" t="s">
        <v>1745</v>
      </c>
      <c r="E568" s="5" t="s">
        <v>1761</v>
      </c>
      <c r="F568" s="16" t="s">
        <v>1762</v>
      </c>
      <c r="G568" s="5" t="s">
        <v>1763</v>
      </c>
      <c r="H568" s="9" cm="1">
        <f t="array" ref="H568">INDEX(LatestMeasureDefSheet!$AH$2:$AH$6759,MATCH(E568,LatestMeasureDefSheet!$C$2:$C$6759,0),)</f>
        <v>0.1</v>
      </c>
      <c r="I568" s="10" t="str" cm="1">
        <f t="array" ref="I568">INDEX(LatestMeasureDefSheet!$G$2:$G$6759,MATCH(E568,LatestMeasureDefSheet!$C$2:$C$6759,0),)</f>
        <v>Units</v>
      </c>
      <c r="J568" s="11" cm="1">
        <f t="array" ref="J568">INDEX(LatestMeasureDefSheet!$H$2:$H$6759,MATCH(E568,LatestMeasureDefSheet!$C$2:$C$6759,0),)</f>
        <v>0.58399999999999996</v>
      </c>
      <c r="K568" s="11" cm="1">
        <f t="array" ref="K568">INDEX(LatestMeasureDefSheet!$I$2:$I$6759,MATCH(E568,LatestMeasureDefSheet!$C$2:$C$6759,0),)</f>
        <v>1E-4</v>
      </c>
      <c r="L568" s="11" cm="1">
        <f t="array" ref="L568">INDEX(LatestMeasureDefSheet!$L$2:$L$6759,MATCH(E568,LatestMeasureDefSheet!$C$2:$C$6759,0),)</f>
        <v>0</v>
      </c>
      <c r="M568" s="11" cm="1">
        <f t="array" ref="M568">INDEX(LatestMeasureDefSheet!$AJ$2:$AJ$6759,MATCH(E568,LatestMeasureDefSheet!$C$2:$C$6759,0),)</f>
        <v>15</v>
      </c>
      <c r="N568" s="12" t="str" cm="1">
        <f t="array" ref="N568">IF(INDEX(LatestMeasureDefSheet!$Q$2:$Q$6759,MATCH(E568,LatestMeasureDefSheet!$C$2:$C$6759,0),)="",INDEX(LatestMeasureDefSheet!$G$2:$G$6759,MATCH(E568,LatestMeasureDefSheet!$C$2:$C$6759,0),),INDEX(LatestMeasureDefSheet!$Q$2:$Q$6759,MATCH(E568,LatestMeasureDefSheet!$C$2:$C$6759,0),))</f>
        <v>Units</v>
      </c>
      <c r="O568" s="11" cm="1">
        <f t="array" ref="O568">INDEX(LatestMeasureDefSheet!$R$2:$R$6759,MATCH(E568,LatestMeasureDefSheet!$C$2:$C$6759,0),)</f>
        <v>0</v>
      </c>
      <c r="P568" s="11" cm="1">
        <f t="array" ref="P568">INDEX(LatestMeasureDefSheet!$S$2:$S$6759,MATCH(E568,LatestMeasureDefSheet!$C$2:$C$6759,0),)</f>
        <v>0</v>
      </c>
      <c r="Q568" s="11" cm="1">
        <f t="array" ref="Q568">INDEX(LatestMeasureDefSheet!$T$2:$T$6759,MATCH(E568,LatestMeasureDefSheet!$C$2:$C$6759,0),)</f>
        <v>0</v>
      </c>
      <c r="R568" s="11" cm="1">
        <f t="array" ref="R568">INDEX(LatestMeasureDefSheet!$U$2:$U$6759,MATCH(E568,LatestMeasureDefSheet!$C$2:$C$6759,0),)</f>
        <v>0</v>
      </c>
      <c r="S568" s="11" cm="1">
        <f t="array" ref="S568">INDEX(LatestMeasureDefSheet!$V$2:$V$6759,MATCH(E568,LatestMeasureDefSheet!$C$2:$C$6759,0),)</f>
        <v>0</v>
      </c>
      <c r="T568" s="11" t="str">
        <f t="shared" si="51"/>
        <v/>
      </c>
      <c r="U568" s="41"/>
      <c r="V568" s="41"/>
      <c r="W568" s="41"/>
      <c r="X568" s="38" t="str">
        <f t="shared" si="47"/>
        <v/>
      </c>
      <c r="Y568" s="38" t="str">
        <f t="shared" si="48"/>
        <v/>
      </c>
      <c r="Z568" s="38" t="str">
        <f t="shared" si="49"/>
        <v/>
      </c>
      <c r="AA568" s="13">
        <f t="shared" si="50"/>
        <v>0</v>
      </c>
      <c r="AB568" s="11"/>
    </row>
    <row r="569" spans="2:28" ht="15.75" x14ac:dyDescent="0.2">
      <c r="B569" s="7" t="s">
        <v>1671</v>
      </c>
      <c r="C569" s="5" t="s">
        <v>1662</v>
      </c>
      <c r="D569" s="5" t="s">
        <v>1745</v>
      </c>
      <c r="E569" s="5" t="s">
        <v>1764</v>
      </c>
      <c r="F569" s="16" t="s">
        <v>1765</v>
      </c>
      <c r="G569" s="5" t="s">
        <v>1766</v>
      </c>
      <c r="H569" s="9" cm="1">
        <f t="array" ref="H569">INDEX(LatestMeasureDefSheet!$AH$2:$AH$6759,MATCH(E569,LatestMeasureDefSheet!$C$2:$C$6759,0),)</f>
        <v>0.14000000000000001</v>
      </c>
      <c r="I569" s="10" t="str" cm="1">
        <f t="array" ref="I569">INDEX(LatestMeasureDefSheet!$G$2:$G$6759,MATCH(E569,LatestMeasureDefSheet!$C$2:$C$6759,0),)</f>
        <v>Units</v>
      </c>
      <c r="J569" s="11" cm="1">
        <f t="array" ref="J569">INDEX(LatestMeasureDefSheet!$H$2:$H$6759,MATCH(E569,LatestMeasureDefSheet!$C$2:$C$6759,0),)</f>
        <v>1.1719999999999999</v>
      </c>
      <c r="K569" s="11" cm="1">
        <f t="array" ref="K569">INDEX(LatestMeasureDefSheet!$I$2:$I$6759,MATCH(E569,LatestMeasureDefSheet!$C$2:$C$6759,0),)</f>
        <v>2.0000000000000001E-4</v>
      </c>
      <c r="L569" s="11" cm="1">
        <f t="array" ref="L569">INDEX(LatestMeasureDefSheet!$L$2:$L$6759,MATCH(E569,LatestMeasureDefSheet!$C$2:$C$6759,0),)</f>
        <v>0</v>
      </c>
      <c r="M569" s="11" cm="1">
        <f t="array" ref="M569">INDEX(LatestMeasureDefSheet!$AJ$2:$AJ$6759,MATCH(E569,LatestMeasureDefSheet!$C$2:$C$6759,0),)</f>
        <v>15</v>
      </c>
      <c r="N569" s="12" t="str" cm="1">
        <f t="array" ref="N569">IF(INDEX(LatestMeasureDefSheet!$Q$2:$Q$6759,MATCH(E569,LatestMeasureDefSheet!$C$2:$C$6759,0),)="",INDEX(LatestMeasureDefSheet!$G$2:$G$6759,MATCH(E569,LatestMeasureDefSheet!$C$2:$C$6759,0),),INDEX(LatestMeasureDefSheet!$Q$2:$Q$6759,MATCH(E569,LatestMeasureDefSheet!$C$2:$C$6759,0),))</f>
        <v>Units</v>
      </c>
      <c r="O569" s="11" cm="1">
        <f t="array" ref="O569">INDEX(LatestMeasureDefSheet!$R$2:$R$6759,MATCH(E569,LatestMeasureDefSheet!$C$2:$C$6759,0),)</f>
        <v>0</v>
      </c>
      <c r="P569" s="11" cm="1">
        <f t="array" ref="P569">INDEX(LatestMeasureDefSheet!$S$2:$S$6759,MATCH(E569,LatestMeasureDefSheet!$C$2:$C$6759,0),)</f>
        <v>0</v>
      </c>
      <c r="Q569" s="11" cm="1">
        <f t="array" ref="Q569">INDEX(LatestMeasureDefSheet!$T$2:$T$6759,MATCH(E569,LatestMeasureDefSheet!$C$2:$C$6759,0),)</f>
        <v>0</v>
      </c>
      <c r="R569" s="11" cm="1">
        <f t="array" ref="R569">INDEX(LatestMeasureDefSheet!$U$2:$U$6759,MATCH(E569,LatestMeasureDefSheet!$C$2:$C$6759,0),)</f>
        <v>0</v>
      </c>
      <c r="S569" s="11" cm="1">
        <f t="array" ref="S569">INDEX(LatestMeasureDefSheet!$V$2:$V$6759,MATCH(E569,LatestMeasureDefSheet!$C$2:$C$6759,0),)</f>
        <v>0</v>
      </c>
      <c r="T569" s="11" t="str">
        <f t="shared" si="51"/>
        <v/>
      </c>
      <c r="U569" s="41"/>
      <c r="V569" s="41"/>
      <c r="W569" s="41"/>
      <c r="X569" s="38" t="str">
        <f t="shared" si="47"/>
        <v/>
      </c>
      <c r="Y569" s="38" t="str">
        <f t="shared" si="48"/>
        <v/>
      </c>
      <c r="Z569" s="38" t="str">
        <f t="shared" si="49"/>
        <v/>
      </c>
      <c r="AA569" s="13">
        <f t="shared" si="50"/>
        <v>0</v>
      </c>
      <c r="AB569" s="11"/>
    </row>
    <row r="570" spans="2:28" ht="15.75" x14ac:dyDescent="0.2">
      <c r="B570" s="7" t="s">
        <v>1671</v>
      </c>
      <c r="C570" s="5" t="s">
        <v>1662</v>
      </c>
      <c r="D570" s="5" t="s">
        <v>1745</v>
      </c>
      <c r="E570" s="5" t="s">
        <v>1767</v>
      </c>
      <c r="F570" s="16" t="s">
        <v>1768</v>
      </c>
      <c r="G570" s="5" t="s">
        <v>1769</v>
      </c>
      <c r="H570" s="9" cm="1">
        <f t="array" ref="H570">INDEX(LatestMeasureDefSheet!$AH$2:$AH$6759,MATCH(E570,LatestMeasureDefSheet!$C$2:$C$6759,0),)</f>
        <v>0.2</v>
      </c>
      <c r="I570" s="10" t="str" cm="1">
        <f t="array" ref="I570">INDEX(LatestMeasureDefSheet!$G$2:$G$6759,MATCH(E570,LatestMeasureDefSheet!$C$2:$C$6759,0),)</f>
        <v>Units</v>
      </c>
      <c r="J570" s="11" cm="1">
        <f t="array" ref="J570">INDEX(LatestMeasureDefSheet!$H$2:$H$6759,MATCH(E570,LatestMeasureDefSheet!$C$2:$C$6759,0),)</f>
        <v>1.212</v>
      </c>
      <c r="K570" s="11" cm="1">
        <f t="array" ref="K570">INDEX(LatestMeasureDefSheet!$I$2:$I$6759,MATCH(E570,LatestMeasureDefSheet!$C$2:$C$6759,0),)</f>
        <v>2.0000000000000001E-4</v>
      </c>
      <c r="L570" s="11" cm="1">
        <f t="array" ref="L570">INDEX(LatestMeasureDefSheet!$L$2:$L$6759,MATCH(E570,LatestMeasureDefSheet!$C$2:$C$6759,0),)</f>
        <v>0</v>
      </c>
      <c r="M570" s="11" cm="1">
        <f t="array" ref="M570">INDEX(LatestMeasureDefSheet!$AJ$2:$AJ$6759,MATCH(E570,LatestMeasureDefSheet!$C$2:$C$6759,0),)</f>
        <v>15</v>
      </c>
      <c r="N570" s="12" t="str" cm="1">
        <f t="array" ref="N570">IF(INDEX(LatestMeasureDefSheet!$Q$2:$Q$6759,MATCH(E570,LatestMeasureDefSheet!$C$2:$C$6759,0),)="",INDEX(LatestMeasureDefSheet!$G$2:$G$6759,MATCH(E570,LatestMeasureDefSheet!$C$2:$C$6759,0),),INDEX(LatestMeasureDefSheet!$Q$2:$Q$6759,MATCH(E570,LatestMeasureDefSheet!$C$2:$C$6759,0),))</f>
        <v>Units</v>
      </c>
      <c r="O570" s="11" cm="1">
        <f t="array" ref="O570">INDEX(LatestMeasureDefSheet!$R$2:$R$6759,MATCH(E570,LatestMeasureDefSheet!$C$2:$C$6759,0),)</f>
        <v>0</v>
      </c>
      <c r="P570" s="11" cm="1">
        <f t="array" ref="P570">INDEX(LatestMeasureDefSheet!$S$2:$S$6759,MATCH(E570,LatestMeasureDefSheet!$C$2:$C$6759,0),)</f>
        <v>0</v>
      </c>
      <c r="Q570" s="11" cm="1">
        <f t="array" ref="Q570">INDEX(LatestMeasureDefSheet!$T$2:$T$6759,MATCH(E570,LatestMeasureDefSheet!$C$2:$C$6759,0),)</f>
        <v>0</v>
      </c>
      <c r="R570" s="11" cm="1">
        <f t="array" ref="R570">INDEX(LatestMeasureDefSheet!$U$2:$U$6759,MATCH(E570,LatestMeasureDefSheet!$C$2:$C$6759,0),)</f>
        <v>0</v>
      </c>
      <c r="S570" s="11" cm="1">
        <f t="array" ref="S570">INDEX(LatestMeasureDefSheet!$V$2:$V$6759,MATCH(E570,LatestMeasureDefSheet!$C$2:$C$6759,0),)</f>
        <v>0</v>
      </c>
      <c r="T570" s="11" t="str">
        <f t="shared" si="51"/>
        <v/>
      </c>
      <c r="U570" s="41"/>
      <c r="V570" s="41"/>
      <c r="W570" s="41"/>
      <c r="X570" s="38" t="str">
        <f t="shared" si="47"/>
        <v/>
      </c>
      <c r="Y570" s="38" t="str">
        <f t="shared" si="48"/>
        <v/>
      </c>
      <c r="Z570" s="38" t="str">
        <f t="shared" si="49"/>
        <v/>
      </c>
      <c r="AA570" s="13">
        <f t="shared" si="50"/>
        <v>0</v>
      </c>
      <c r="AB570" s="11"/>
    </row>
    <row r="571" spans="2:28" ht="15.75" x14ac:dyDescent="0.2">
      <c r="B571" s="7" t="s">
        <v>1671</v>
      </c>
      <c r="C571" s="5" t="s">
        <v>1662</v>
      </c>
      <c r="D571" s="5" t="s">
        <v>1745</v>
      </c>
      <c r="E571" s="5" t="s">
        <v>1770</v>
      </c>
      <c r="F571" s="16" t="s">
        <v>1771</v>
      </c>
      <c r="G571" s="5" t="s">
        <v>1772</v>
      </c>
      <c r="H571" s="9" cm="1">
        <f t="array" ref="H571">INDEX(LatestMeasureDefSheet!$AH$2:$AH$6759,MATCH(E571,LatestMeasureDefSheet!$C$2:$C$6759,0),)</f>
        <v>0.3</v>
      </c>
      <c r="I571" s="10" t="str" cm="1">
        <f t="array" ref="I571">INDEX(LatestMeasureDefSheet!$G$2:$G$6759,MATCH(E571,LatestMeasureDefSheet!$C$2:$C$6759,0),)</f>
        <v>Units</v>
      </c>
      <c r="J571" s="11" cm="1">
        <f t="array" ref="J571">INDEX(LatestMeasureDefSheet!$H$2:$H$6759,MATCH(E571,LatestMeasureDefSheet!$C$2:$C$6759,0),)</f>
        <v>1.76</v>
      </c>
      <c r="K571" s="11" cm="1">
        <f t="array" ref="K571">INDEX(LatestMeasureDefSheet!$I$2:$I$6759,MATCH(E571,LatestMeasureDefSheet!$C$2:$C$6759,0),)</f>
        <v>2.9999999999999997E-4</v>
      </c>
      <c r="L571" s="11" cm="1">
        <f t="array" ref="L571">INDEX(LatestMeasureDefSheet!$L$2:$L$6759,MATCH(E571,LatestMeasureDefSheet!$C$2:$C$6759,0),)</f>
        <v>0</v>
      </c>
      <c r="M571" s="11" cm="1">
        <f t="array" ref="M571">INDEX(LatestMeasureDefSheet!$AJ$2:$AJ$6759,MATCH(E571,LatestMeasureDefSheet!$C$2:$C$6759,0),)</f>
        <v>15</v>
      </c>
      <c r="N571" s="12" t="str" cm="1">
        <f t="array" ref="N571">IF(INDEX(LatestMeasureDefSheet!$Q$2:$Q$6759,MATCH(E571,LatestMeasureDefSheet!$C$2:$C$6759,0),)="",INDEX(LatestMeasureDefSheet!$G$2:$G$6759,MATCH(E571,LatestMeasureDefSheet!$C$2:$C$6759,0),),INDEX(LatestMeasureDefSheet!$Q$2:$Q$6759,MATCH(E571,LatestMeasureDefSheet!$C$2:$C$6759,0),))</f>
        <v>Units</v>
      </c>
      <c r="O571" s="11" cm="1">
        <f t="array" ref="O571">INDEX(LatestMeasureDefSheet!$R$2:$R$6759,MATCH(E571,LatestMeasureDefSheet!$C$2:$C$6759,0),)</f>
        <v>0</v>
      </c>
      <c r="P571" s="11" cm="1">
        <f t="array" ref="P571">INDEX(LatestMeasureDefSheet!$S$2:$S$6759,MATCH(E571,LatestMeasureDefSheet!$C$2:$C$6759,0),)</f>
        <v>0</v>
      </c>
      <c r="Q571" s="11" cm="1">
        <f t="array" ref="Q571">INDEX(LatestMeasureDefSheet!$T$2:$T$6759,MATCH(E571,LatestMeasureDefSheet!$C$2:$C$6759,0),)</f>
        <v>0</v>
      </c>
      <c r="R571" s="11" cm="1">
        <f t="array" ref="R571">INDEX(LatestMeasureDefSheet!$U$2:$U$6759,MATCH(E571,LatestMeasureDefSheet!$C$2:$C$6759,0),)</f>
        <v>0</v>
      </c>
      <c r="S571" s="11" cm="1">
        <f t="array" ref="S571">INDEX(LatestMeasureDefSheet!$V$2:$V$6759,MATCH(E571,LatestMeasureDefSheet!$C$2:$C$6759,0),)</f>
        <v>0</v>
      </c>
      <c r="T571" s="11" t="str">
        <f t="shared" si="51"/>
        <v/>
      </c>
      <c r="U571" s="41"/>
      <c r="V571" s="41"/>
      <c r="W571" s="41"/>
      <c r="X571" s="38" t="str">
        <f t="shared" si="47"/>
        <v/>
      </c>
      <c r="Y571" s="38" t="str">
        <f t="shared" si="48"/>
        <v/>
      </c>
      <c r="Z571" s="38" t="str">
        <f t="shared" si="49"/>
        <v/>
      </c>
      <c r="AA571" s="13">
        <f t="shared" si="50"/>
        <v>0</v>
      </c>
      <c r="AB571" s="11"/>
    </row>
    <row r="572" spans="2:28" ht="15.75" x14ac:dyDescent="0.2">
      <c r="B572" s="7" t="s">
        <v>1671</v>
      </c>
      <c r="C572" s="5" t="s">
        <v>1662</v>
      </c>
      <c r="D572" s="5" t="s">
        <v>1745</v>
      </c>
      <c r="E572" s="5" t="s">
        <v>1773</v>
      </c>
      <c r="F572" s="16" t="s">
        <v>1774</v>
      </c>
      <c r="G572" s="5" t="s">
        <v>1775</v>
      </c>
      <c r="H572" s="9" cm="1">
        <f t="array" ref="H572">INDEX(LatestMeasureDefSheet!$AH$2:$AH$6759,MATCH(E572,LatestMeasureDefSheet!$C$2:$C$6759,0),)</f>
        <v>0.06</v>
      </c>
      <c r="I572" s="10" t="str" cm="1">
        <f t="array" ref="I572">INDEX(LatestMeasureDefSheet!$G$2:$G$6759,MATCH(E572,LatestMeasureDefSheet!$C$2:$C$6759,0),)</f>
        <v>Units</v>
      </c>
      <c r="J572" s="11" cm="1">
        <f t="array" ref="J572">INDEX(LatestMeasureDefSheet!$H$2:$H$6759,MATCH(E572,LatestMeasureDefSheet!$C$2:$C$6759,0),)</f>
        <v>0</v>
      </c>
      <c r="K572" s="11" cm="1">
        <f t="array" ref="K572">INDEX(LatestMeasureDefSheet!$I$2:$I$6759,MATCH(E572,LatestMeasureDefSheet!$C$2:$C$6759,0),)</f>
        <v>0</v>
      </c>
      <c r="L572" s="11" cm="1">
        <f t="array" ref="L572">INDEX(LatestMeasureDefSheet!$L$2:$L$6759,MATCH(E572,LatestMeasureDefSheet!$C$2:$C$6759,0),)</f>
        <v>7.3000000000000001E-3</v>
      </c>
      <c r="M572" s="11" cm="1">
        <f t="array" ref="M572">INDEX(LatestMeasureDefSheet!$AJ$2:$AJ$6759,MATCH(E572,LatestMeasureDefSheet!$C$2:$C$6759,0),)</f>
        <v>15</v>
      </c>
      <c r="N572" s="12" t="str" cm="1">
        <f t="array" ref="N572">IF(INDEX(LatestMeasureDefSheet!$Q$2:$Q$6759,MATCH(E572,LatestMeasureDefSheet!$C$2:$C$6759,0),)="",INDEX(LatestMeasureDefSheet!$G$2:$G$6759,MATCH(E572,LatestMeasureDefSheet!$C$2:$C$6759,0),),INDEX(LatestMeasureDefSheet!$Q$2:$Q$6759,MATCH(E572,LatestMeasureDefSheet!$C$2:$C$6759,0),))</f>
        <v>Units</v>
      </c>
      <c r="O572" s="11" cm="1">
        <f t="array" ref="O572">INDEX(LatestMeasureDefSheet!$R$2:$R$6759,MATCH(E572,LatestMeasureDefSheet!$C$2:$C$6759,0),)</f>
        <v>0</v>
      </c>
      <c r="P572" s="11" cm="1">
        <f t="array" ref="P572">INDEX(LatestMeasureDefSheet!$S$2:$S$6759,MATCH(E572,LatestMeasureDefSheet!$C$2:$C$6759,0),)</f>
        <v>0</v>
      </c>
      <c r="Q572" s="11" cm="1">
        <f t="array" ref="Q572">INDEX(LatestMeasureDefSheet!$T$2:$T$6759,MATCH(E572,LatestMeasureDefSheet!$C$2:$C$6759,0),)</f>
        <v>0</v>
      </c>
      <c r="R572" s="11" cm="1">
        <f t="array" ref="R572">INDEX(LatestMeasureDefSheet!$U$2:$U$6759,MATCH(E572,LatestMeasureDefSheet!$C$2:$C$6759,0),)</f>
        <v>0</v>
      </c>
      <c r="S572" s="11" cm="1">
        <f t="array" ref="S572">INDEX(LatestMeasureDefSheet!$V$2:$V$6759,MATCH(E572,LatestMeasureDefSheet!$C$2:$C$6759,0),)</f>
        <v>0</v>
      </c>
      <c r="T572" s="11" t="str">
        <f t="shared" si="51"/>
        <v/>
      </c>
      <c r="U572" s="41"/>
      <c r="V572" s="41"/>
      <c r="W572" s="41"/>
      <c r="X572" s="38" t="str">
        <f t="shared" si="47"/>
        <v/>
      </c>
      <c r="Y572" s="38" t="str">
        <f t="shared" si="48"/>
        <v/>
      </c>
      <c r="Z572" s="38" t="str">
        <f t="shared" si="49"/>
        <v/>
      </c>
      <c r="AA572" s="13">
        <f t="shared" si="50"/>
        <v>0</v>
      </c>
      <c r="AB572" s="11"/>
    </row>
    <row r="573" spans="2:28" ht="15.75" x14ac:dyDescent="0.2">
      <c r="B573" s="7" t="s">
        <v>1671</v>
      </c>
      <c r="C573" s="5" t="s">
        <v>1662</v>
      </c>
      <c r="D573" s="5" t="s">
        <v>1745</v>
      </c>
      <c r="E573" s="5" t="s">
        <v>1776</v>
      </c>
      <c r="F573" s="16" t="s">
        <v>1777</v>
      </c>
      <c r="G573" s="5" t="s">
        <v>1778</v>
      </c>
      <c r="H573" s="9" cm="1">
        <f t="array" ref="H573">INDEX(LatestMeasureDefSheet!$AH$2:$AH$6759,MATCH(E573,LatestMeasureDefSheet!$C$2:$C$6759,0),)</f>
        <v>0.04</v>
      </c>
      <c r="I573" s="10" t="str" cm="1">
        <f t="array" ref="I573">INDEX(LatestMeasureDefSheet!$G$2:$G$6759,MATCH(E573,LatestMeasureDefSheet!$C$2:$C$6759,0),)</f>
        <v>Units</v>
      </c>
      <c r="J573" s="11" cm="1">
        <f t="array" ref="J573">INDEX(LatestMeasureDefSheet!$H$2:$H$6759,MATCH(E573,LatestMeasureDefSheet!$C$2:$C$6759,0),)</f>
        <v>9.7299999999999998E-2</v>
      </c>
      <c r="K573" s="11" cm="1">
        <f t="array" ref="K573">INDEX(LatestMeasureDefSheet!$I$2:$I$6759,MATCH(E573,LatestMeasureDefSheet!$C$2:$C$6759,0),)</f>
        <v>0</v>
      </c>
      <c r="L573" s="11" cm="1">
        <f t="array" ref="L573">INDEX(LatestMeasureDefSheet!$L$2:$L$6759,MATCH(E573,LatestMeasureDefSheet!$C$2:$C$6759,0),)</f>
        <v>0</v>
      </c>
      <c r="M573" s="11" cm="1">
        <f t="array" ref="M573">INDEX(LatestMeasureDefSheet!$AJ$2:$AJ$6759,MATCH(E573,LatestMeasureDefSheet!$C$2:$C$6759,0),)</f>
        <v>5</v>
      </c>
      <c r="N573" s="12" t="str" cm="1">
        <f t="array" ref="N573">IF(INDEX(LatestMeasureDefSheet!$Q$2:$Q$6759,MATCH(E573,LatestMeasureDefSheet!$C$2:$C$6759,0),)="",INDEX(LatestMeasureDefSheet!$G$2:$G$6759,MATCH(E573,LatestMeasureDefSheet!$C$2:$C$6759,0),),INDEX(LatestMeasureDefSheet!$Q$2:$Q$6759,MATCH(E573,LatestMeasureDefSheet!$C$2:$C$6759,0),))</f>
        <v>Units</v>
      </c>
      <c r="O573" s="11" cm="1">
        <f t="array" ref="O573">INDEX(LatestMeasureDefSheet!$R$2:$R$6759,MATCH(E573,LatestMeasureDefSheet!$C$2:$C$6759,0),)</f>
        <v>0</v>
      </c>
      <c r="P573" s="11" cm="1">
        <f t="array" ref="P573">INDEX(LatestMeasureDefSheet!$S$2:$S$6759,MATCH(E573,LatestMeasureDefSheet!$C$2:$C$6759,0),)</f>
        <v>0</v>
      </c>
      <c r="Q573" s="11" cm="1">
        <f t="array" ref="Q573">INDEX(LatestMeasureDefSheet!$T$2:$T$6759,MATCH(E573,LatestMeasureDefSheet!$C$2:$C$6759,0),)</f>
        <v>0</v>
      </c>
      <c r="R573" s="11" cm="1">
        <f t="array" ref="R573">INDEX(LatestMeasureDefSheet!$U$2:$U$6759,MATCH(E573,LatestMeasureDefSheet!$C$2:$C$6759,0),)</f>
        <v>0</v>
      </c>
      <c r="S573" s="11" cm="1">
        <f t="array" ref="S573">INDEX(LatestMeasureDefSheet!$V$2:$V$6759,MATCH(E573,LatestMeasureDefSheet!$C$2:$C$6759,0),)</f>
        <v>0</v>
      </c>
      <c r="T573" s="11" t="str">
        <f t="shared" si="51"/>
        <v/>
      </c>
      <c r="U573" s="41"/>
      <c r="V573" s="41"/>
      <c r="W573" s="41"/>
      <c r="X573" s="38" t="str">
        <f t="shared" si="47"/>
        <v/>
      </c>
      <c r="Y573" s="38" t="str">
        <f t="shared" si="48"/>
        <v/>
      </c>
      <c r="Z573" s="38" t="str">
        <f t="shared" si="49"/>
        <v/>
      </c>
      <c r="AA573" s="13">
        <f t="shared" si="50"/>
        <v>0</v>
      </c>
      <c r="AB573" s="11"/>
    </row>
    <row r="574" spans="2:28" ht="15.75" x14ac:dyDescent="0.2">
      <c r="B574" s="7" t="s">
        <v>1671</v>
      </c>
      <c r="C574" s="5" t="s">
        <v>1662</v>
      </c>
      <c r="D574" s="5" t="s">
        <v>1779</v>
      </c>
      <c r="E574" s="5" t="s">
        <v>1780</v>
      </c>
      <c r="F574" s="16" t="s">
        <v>1781</v>
      </c>
      <c r="G574" s="5" t="s">
        <v>1782</v>
      </c>
      <c r="H574" s="9" cm="1">
        <f t="array" ref="H574">INDEX(LatestMeasureDefSheet!$AH$2:$AH$6759,MATCH(E574,LatestMeasureDefSheet!$C$2:$C$6759,0),)</f>
        <v>0.32</v>
      </c>
      <c r="I574" s="10" t="str" cm="1">
        <f t="array" ref="I574">INDEX(LatestMeasureDefSheet!$G$2:$G$6759,MATCH(E574,LatestMeasureDefSheet!$C$2:$C$6759,0),)</f>
        <v>Watts Removed</v>
      </c>
      <c r="J574" s="11" cm="1">
        <f t="array" ref="J574">INDEX(LatestMeasureDefSheet!$H$2:$H$6759,MATCH(E574,LatestMeasureDefSheet!$C$2:$C$6759,0),)</f>
        <v>4.38</v>
      </c>
      <c r="K574" s="11" cm="1">
        <f t="array" ref="K574">INDEX(LatestMeasureDefSheet!$I$2:$I$6759,MATCH(E574,LatestMeasureDefSheet!$C$2:$C$6759,0),)</f>
        <v>1E-3</v>
      </c>
      <c r="L574" s="11" cm="1">
        <f t="array" ref="L574">INDEX(LatestMeasureDefSheet!$L$2:$L$6759,MATCH(E574,LatestMeasureDefSheet!$C$2:$C$6759,0),)</f>
        <v>0</v>
      </c>
      <c r="M574" s="11" cm="1">
        <f t="array" ref="M574">INDEX(LatestMeasureDefSheet!$AJ$2:$AJ$6759,MATCH(E574,LatestMeasureDefSheet!$C$2:$C$6759,0),)</f>
        <v>11</v>
      </c>
      <c r="N574" s="12" t="str" cm="1">
        <f t="array" ref="N574">IF(INDEX(LatestMeasureDefSheet!$Q$2:$Q$6759,MATCH(E574,LatestMeasureDefSheet!$C$2:$C$6759,0),)="",INDEX(LatestMeasureDefSheet!$G$2:$G$6759,MATCH(E574,LatestMeasureDefSheet!$C$2:$C$6759,0),),INDEX(LatestMeasureDefSheet!$Q$2:$Q$6759,MATCH(E574,LatestMeasureDefSheet!$C$2:$C$6759,0),))</f>
        <v>Watts Removed</v>
      </c>
      <c r="O574" s="11" cm="1">
        <f t="array" ref="O574">INDEX(LatestMeasureDefSheet!$R$2:$R$6759,MATCH(E574,LatestMeasureDefSheet!$C$2:$C$6759,0),)</f>
        <v>0</v>
      </c>
      <c r="P574" s="11" cm="1">
        <f t="array" ref="P574">INDEX(LatestMeasureDefSheet!$S$2:$S$6759,MATCH(E574,LatestMeasureDefSheet!$C$2:$C$6759,0),)</f>
        <v>0</v>
      </c>
      <c r="Q574" s="11" cm="1">
        <f t="array" ref="Q574">INDEX(LatestMeasureDefSheet!$T$2:$T$6759,MATCH(E574,LatestMeasureDefSheet!$C$2:$C$6759,0),)</f>
        <v>0</v>
      </c>
      <c r="R574" s="11" cm="1">
        <f t="array" ref="R574">INDEX(LatestMeasureDefSheet!$U$2:$U$6759,MATCH(E574,LatestMeasureDefSheet!$C$2:$C$6759,0),)</f>
        <v>0</v>
      </c>
      <c r="S574" s="11" cm="1">
        <f t="array" ref="S574">INDEX(LatestMeasureDefSheet!$V$2:$V$6759,MATCH(E574,LatestMeasureDefSheet!$C$2:$C$6759,0),)</f>
        <v>0</v>
      </c>
      <c r="T574" s="11" t="str">
        <f t="shared" si="51"/>
        <v/>
      </c>
      <c r="U574" s="41"/>
      <c r="V574" s="41"/>
      <c r="W574" s="41"/>
      <c r="X574" s="38" t="str">
        <f t="shared" si="47"/>
        <v/>
      </c>
      <c r="Y574" s="38" t="str">
        <f t="shared" si="48"/>
        <v/>
      </c>
      <c r="Z574" s="38" t="str">
        <f t="shared" si="49"/>
        <v/>
      </c>
      <c r="AA574" s="13">
        <f t="shared" si="50"/>
        <v>0</v>
      </c>
      <c r="AB574" s="11"/>
    </row>
    <row r="575" spans="2:28" ht="15.75" x14ac:dyDescent="0.2">
      <c r="B575" s="7" t="s">
        <v>1671</v>
      </c>
      <c r="C575" s="5" t="s">
        <v>1662</v>
      </c>
      <c r="D575" s="5" t="s">
        <v>1779</v>
      </c>
      <c r="E575" s="5" t="s">
        <v>1783</v>
      </c>
      <c r="F575" s="16" t="s">
        <v>1784</v>
      </c>
      <c r="G575" s="5" t="s">
        <v>1785</v>
      </c>
      <c r="H575" s="9" cm="1">
        <f t="array" ref="H575">INDEX(LatestMeasureDefSheet!$AH$2:$AH$6759,MATCH(E575,LatestMeasureDefSheet!$C$2:$C$6759,0),)</f>
        <v>0.47</v>
      </c>
      <c r="I575" s="10" t="str" cm="1">
        <f t="array" ref="I575">INDEX(LatestMeasureDefSheet!$G$2:$G$6759,MATCH(E575,LatestMeasureDefSheet!$C$2:$C$6759,0),)</f>
        <v>Watts Removed</v>
      </c>
      <c r="J575" s="11" cm="1">
        <f t="array" ref="J575">INDEX(LatestMeasureDefSheet!$H$2:$H$6759,MATCH(E575,LatestMeasureDefSheet!$C$2:$C$6759,0),)</f>
        <v>6.57</v>
      </c>
      <c r="K575" s="11" cm="1">
        <f t="array" ref="K575">INDEX(LatestMeasureDefSheet!$I$2:$I$6759,MATCH(E575,LatestMeasureDefSheet!$C$2:$C$6759,0),)</f>
        <v>1E-3</v>
      </c>
      <c r="L575" s="11" cm="1">
        <f t="array" ref="L575">INDEX(LatestMeasureDefSheet!$L$2:$L$6759,MATCH(E575,LatestMeasureDefSheet!$C$2:$C$6759,0),)</f>
        <v>0</v>
      </c>
      <c r="M575" s="11" cm="1">
        <f t="array" ref="M575">INDEX(LatestMeasureDefSheet!$AJ$2:$AJ$6759,MATCH(E575,LatestMeasureDefSheet!$C$2:$C$6759,0),)</f>
        <v>7.6</v>
      </c>
      <c r="N575" s="12" t="str" cm="1">
        <f t="array" ref="N575">IF(INDEX(LatestMeasureDefSheet!$Q$2:$Q$6759,MATCH(E575,LatestMeasureDefSheet!$C$2:$C$6759,0),)="",INDEX(LatestMeasureDefSheet!$G$2:$G$6759,MATCH(E575,LatestMeasureDefSheet!$C$2:$C$6759,0),),INDEX(LatestMeasureDefSheet!$Q$2:$Q$6759,MATCH(E575,LatestMeasureDefSheet!$C$2:$C$6759,0),))</f>
        <v>Watts Removed</v>
      </c>
      <c r="O575" s="11" cm="1">
        <f t="array" ref="O575">INDEX(LatestMeasureDefSheet!$R$2:$R$6759,MATCH(E575,LatestMeasureDefSheet!$C$2:$C$6759,0),)</f>
        <v>0</v>
      </c>
      <c r="P575" s="11" cm="1">
        <f t="array" ref="P575">INDEX(LatestMeasureDefSheet!$S$2:$S$6759,MATCH(E575,LatestMeasureDefSheet!$C$2:$C$6759,0),)</f>
        <v>0</v>
      </c>
      <c r="Q575" s="11" cm="1">
        <f t="array" ref="Q575">INDEX(LatestMeasureDefSheet!$T$2:$T$6759,MATCH(E575,LatestMeasureDefSheet!$C$2:$C$6759,0),)</f>
        <v>0</v>
      </c>
      <c r="R575" s="11" cm="1">
        <f t="array" ref="R575">INDEX(LatestMeasureDefSheet!$U$2:$U$6759,MATCH(E575,LatestMeasureDefSheet!$C$2:$C$6759,0),)</f>
        <v>0</v>
      </c>
      <c r="S575" s="11" cm="1">
        <f t="array" ref="S575">INDEX(LatestMeasureDefSheet!$V$2:$V$6759,MATCH(E575,LatestMeasureDefSheet!$C$2:$C$6759,0),)</f>
        <v>0</v>
      </c>
      <c r="T575" s="11" t="str">
        <f t="shared" si="51"/>
        <v/>
      </c>
      <c r="U575" s="41"/>
      <c r="V575" s="41"/>
      <c r="W575" s="41"/>
      <c r="X575" s="38" t="str">
        <f t="shared" si="47"/>
        <v/>
      </c>
      <c r="Y575" s="38" t="str">
        <f t="shared" si="48"/>
        <v/>
      </c>
      <c r="Z575" s="38" t="str">
        <f t="shared" si="49"/>
        <v/>
      </c>
      <c r="AA575" s="13">
        <f t="shared" si="50"/>
        <v>0</v>
      </c>
      <c r="AB575" s="11"/>
    </row>
    <row r="576" spans="2:28" ht="15.75" x14ac:dyDescent="0.2">
      <c r="B576" s="7" t="s">
        <v>1671</v>
      </c>
      <c r="C576" s="5" t="s">
        <v>1662</v>
      </c>
      <c r="D576" s="5" t="s">
        <v>1779</v>
      </c>
      <c r="E576" s="5" t="s">
        <v>1786</v>
      </c>
      <c r="F576" s="16" t="s">
        <v>1787</v>
      </c>
      <c r="G576" s="5" t="s">
        <v>1788</v>
      </c>
      <c r="H576" s="9" cm="1">
        <f t="array" ref="H576">INDEX(LatestMeasureDefSheet!$AH$2:$AH$6759,MATCH(E576,LatestMeasureDefSheet!$C$2:$C$6759,0),)</f>
        <v>0.7</v>
      </c>
      <c r="I576" s="10" t="str" cm="1">
        <f t="array" ref="I576">INDEX(LatestMeasureDefSheet!$G$2:$G$6759,MATCH(E576,LatestMeasureDefSheet!$C$2:$C$6759,0),)</f>
        <v>Watts Removed</v>
      </c>
      <c r="J576" s="11" cm="1">
        <f t="array" ref="J576">INDEX(LatestMeasureDefSheet!$H$2:$H$6759,MATCH(E576,LatestMeasureDefSheet!$C$2:$C$6759,0),)</f>
        <v>6.2050000000000001</v>
      </c>
      <c r="K576" s="11" cm="1">
        <f t="array" ref="K576">INDEX(LatestMeasureDefSheet!$I$2:$I$6759,MATCH(E576,LatestMeasureDefSheet!$C$2:$C$6759,0),)</f>
        <v>1E-3</v>
      </c>
      <c r="L576" s="11" cm="1">
        <f t="array" ref="L576">INDEX(LatestMeasureDefSheet!$L$2:$L$6759,MATCH(E576,LatestMeasureDefSheet!$C$2:$C$6759,0),)</f>
        <v>0</v>
      </c>
      <c r="M576" s="11" cm="1">
        <f t="array" ref="M576">INDEX(LatestMeasureDefSheet!$AJ$2:$AJ$6759,MATCH(E576,LatestMeasureDefSheet!$C$2:$C$6759,0),)</f>
        <v>16</v>
      </c>
      <c r="N576" s="12" t="str" cm="1">
        <f t="array" ref="N576">IF(INDEX(LatestMeasureDefSheet!$Q$2:$Q$6759,MATCH(E576,LatestMeasureDefSheet!$C$2:$C$6759,0),)="",INDEX(LatestMeasureDefSheet!$G$2:$G$6759,MATCH(E576,LatestMeasureDefSheet!$C$2:$C$6759,0),),INDEX(LatestMeasureDefSheet!$Q$2:$Q$6759,MATCH(E576,LatestMeasureDefSheet!$C$2:$C$6759,0),))</f>
        <v>Watts Removed</v>
      </c>
      <c r="O576" s="11" cm="1">
        <f t="array" ref="O576">INDEX(LatestMeasureDefSheet!$R$2:$R$6759,MATCH(E576,LatestMeasureDefSheet!$C$2:$C$6759,0),)</f>
        <v>0</v>
      </c>
      <c r="P576" s="11" cm="1">
        <f t="array" ref="P576">INDEX(LatestMeasureDefSheet!$S$2:$S$6759,MATCH(E576,LatestMeasureDefSheet!$C$2:$C$6759,0),)</f>
        <v>0</v>
      </c>
      <c r="Q576" s="11" cm="1">
        <f t="array" ref="Q576">INDEX(LatestMeasureDefSheet!$T$2:$T$6759,MATCH(E576,LatestMeasureDefSheet!$C$2:$C$6759,0),)</f>
        <v>0</v>
      </c>
      <c r="R576" s="11" cm="1">
        <f t="array" ref="R576">INDEX(LatestMeasureDefSheet!$U$2:$U$6759,MATCH(E576,LatestMeasureDefSheet!$C$2:$C$6759,0),)</f>
        <v>0</v>
      </c>
      <c r="S576" s="11" cm="1">
        <f t="array" ref="S576">INDEX(LatestMeasureDefSheet!$V$2:$V$6759,MATCH(E576,LatestMeasureDefSheet!$C$2:$C$6759,0),)</f>
        <v>0</v>
      </c>
      <c r="T576" s="11" t="str">
        <f t="shared" si="51"/>
        <v/>
      </c>
      <c r="U576" s="41"/>
      <c r="V576" s="41"/>
      <c r="W576" s="41"/>
      <c r="X576" s="38" t="str">
        <f t="shared" si="47"/>
        <v/>
      </c>
      <c r="Y576" s="38" t="str">
        <f t="shared" si="48"/>
        <v/>
      </c>
      <c r="Z576" s="38" t="str">
        <f t="shared" si="49"/>
        <v/>
      </c>
      <c r="AA576" s="13">
        <f t="shared" si="50"/>
        <v>0</v>
      </c>
      <c r="AB576" s="11"/>
    </row>
    <row r="577" spans="2:28" ht="15.75" x14ac:dyDescent="0.2">
      <c r="B577" s="7" t="s">
        <v>1671</v>
      </c>
      <c r="C577" s="5" t="s">
        <v>1662</v>
      </c>
      <c r="D577" s="5" t="s">
        <v>1779</v>
      </c>
      <c r="E577" s="5" t="s">
        <v>1789</v>
      </c>
      <c r="F577" s="16" t="s">
        <v>1790</v>
      </c>
      <c r="G577" s="5" t="s">
        <v>1791</v>
      </c>
      <c r="H577" s="9" cm="1">
        <f t="array" ref="H577">INDEX(LatestMeasureDefSheet!$AH$2:$AH$6759,MATCH(E577,LatestMeasureDefSheet!$C$2:$C$6759,0),)</f>
        <v>0.7</v>
      </c>
      <c r="I577" s="10" t="str" cm="1">
        <f t="array" ref="I577">INDEX(LatestMeasureDefSheet!$G$2:$G$6759,MATCH(E577,LatestMeasureDefSheet!$C$2:$C$6759,0),)</f>
        <v>Watts Removed</v>
      </c>
      <c r="J577" s="11" cm="1">
        <f t="array" ref="J577">INDEX(LatestMeasureDefSheet!$H$2:$H$6759,MATCH(E577,LatestMeasureDefSheet!$C$2:$C$6759,0),)</f>
        <v>5.84</v>
      </c>
      <c r="K577" s="11" cm="1">
        <f t="array" ref="K577">INDEX(LatestMeasureDefSheet!$I$2:$I$6759,MATCH(E577,LatestMeasureDefSheet!$C$2:$C$6759,0),)</f>
        <v>1E-3</v>
      </c>
      <c r="L577" s="11" cm="1">
        <f t="array" ref="L577">INDEX(LatestMeasureDefSheet!$L$2:$L$6759,MATCH(E577,LatestMeasureDefSheet!$C$2:$C$6759,0),)</f>
        <v>0</v>
      </c>
      <c r="M577" s="11" cm="1">
        <f t="array" ref="M577">INDEX(LatestMeasureDefSheet!$AJ$2:$AJ$6759,MATCH(E577,LatestMeasureDefSheet!$C$2:$C$6759,0),)</f>
        <v>9</v>
      </c>
      <c r="N577" s="12" t="str" cm="1">
        <f t="array" ref="N577">IF(INDEX(LatestMeasureDefSheet!$Q$2:$Q$6759,MATCH(E577,LatestMeasureDefSheet!$C$2:$C$6759,0),)="",INDEX(LatestMeasureDefSheet!$G$2:$G$6759,MATCH(E577,LatestMeasureDefSheet!$C$2:$C$6759,0),),INDEX(LatestMeasureDefSheet!$Q$2:$Q$6759,MATCH(E577,LatestMeasureDefSheet!$C$2:$C$6759,0),))</f>
        <v>Watts Removed</v>
      </c>
      <c r="O577" s="11" cm="1">
        <f t="array" ref="O577">INDEX(LatestMeasureDefSheet!$R$2:$R$6759,MATCH(E577,LatestMeasureDefSheet!$C$2:$C$6759,0),)</f>
        <v>0</v>
      </c>
      <c r="P577" s="11" cm="1">
        <f t="array" ref="P577">INDEX(LatestMeasureDefSheet!$S$2:$S$6759,MATCH(E577,LatestMeasureDefSheet!$C$2:$C$6759,0),)</f>
        <v>0</v>
      </c>
      <c r="Q577" s="11" cm="1">
        <f t="array" ref="Q577">INDEX(LatestMeasureDefSheet!$T$2:$T$6759,MATCH(E577,LatestMeasureDefSheet!$C$2:$C$6759,0),)</f>
        <v>0</v>
      </c>
      <c r="R577" s="11" cm="1">
        <f t="array" ref="R577">INDEX(LatestMeasureDefSheet!$U$2:$U$6759,MATCH(E577,LatestMeasureDefSheet!$C$2:$C$6759,0),)</f>
        <v>0</v>
      </c>
      <c r="S577" s="11" cm="1">
        <f t="array" ref="S577">INDEX(LatestMeasureDefSheet!$V$2:$V$6759,MATCH(E577,LatestMeasureDefSheet!$C$2:$C$6759,0),)</f>
        <v>0</v>
      </c>
      <c r="T577" s="11" t="str">
        <f t="shared" si="51"/>
        <v/>
      </c>
      <c r="U577" s="41"/>
      <c r="V577" s="41"/>
      <c r="W577" s="41"/>
      <c r="X577" s="38" t="str">
        <f t="shared" si="47"/>
        <v/>
      </c>
      <c r="Y577" s="38" t="str">
        <f t="shared" si="48"/>
        <v/>
      </c>
      <c r="Z577" s="38" t="str">
        <f t="shared" si="49"/>
        <v/>
      </c>
      <c r="AA577" s="13">
        <f t="shared" si="50"/>
        <v>0</v>
      </c>
      <c r="AB577" s="11"/>
    </row>
    <row r="578" spans="2:28" ht="15.75" x14ac:dyDescent="0.2">
      <c r="B578" s="7" t="s">
        <v>1671</v>
      </c>
      <c r="C578" s="5" t="s">
        <v>1662</v>
      </c>
      <c r="D578" s="5" t="s">
        <v>1792</v>
      </c>
      <c r="E578" s="5" t="s">
        <v>1793</v>
      </c>
      <c r="F578" s="16" t="s">
        <v>1794</v>
      </c>
      <c r="G578" s="5" t="s">
        <v>1795</v>
      </c>
      <c r="H578" s="9" cm="1">
        <f t="array" ref="H578">INDEX(LatestMeasureDefSheet!$AH$2:$AH$6759,MATCH(E578,LatestMeasureDefSheet!$C$2:$C$6759,0),)</f>
        <v>0.25</v>
      </c>
      <c r="I578" s="10" t="str" cm="1">
        <f t="array" ref="I578">INDEX(LatestMeasureDefSheet!$G$2:$G$6759,MATCH(E578,LatestMeasureDefSheet!$C$2:$C$6759,0),)</f>
        <v>Watts Installed</v>
      </c>
      <c r="J578" s="11" cm="1">
        <f t="array" ref="J578">INDEX(LatestMeasureDefSheet!$H$2:$H$6759,MATCH(E578,LatestMeasureDefSheet!$C$2:$C$6759,0),)</f>
        <v>3.58</v>
      </c>
      <c r="K578" s="11" cm="1">
        <f t="array" ref="K578">INDEX(LatestMeasureDefSheet!$I$2:$I$6759,MATCH(E578,LatestMeasureDefSheet!$C$2:$C$6759,0),)</f>
        <v>8.0000000000000004E-4</v>
      </c>
      <c r="L578" s="11" cm="1">
        <f t="array" ref="L578">INDEX(LatestMeasureDefSheet!$L$2:$L$6759,MATCH(E578,LatestMeasureDefSheet!$C$2:$C$6759,0),)</f>
        <v>0</v>
      </c>
      <c r="M578" s="11" cm="1">
        <f t="array" ref="M578">INDEX(LatestMeasureDefSheet!$AJ$2:$AJ$6759,MATCH(E578,LatestMeasureDefSheet!$C$2:$C$6759,0),)</f>
        <v>11</v>
      </c>
      <c r="N578" s="12" t="str" cm="1">
        <f t="array" ref="N578">IF(INDEX(LatestMeasureDefSheet!$Q$2:$Q$6759,MATCH(E578,LatestMeasureDefSheet!$C$2:$C$6759,0),)="",INDEX(LatestMeasureDefSheet!$G$2:$G$6759,MATCH(E578,LatestMeasureDefSheet!$C$2:$C$6759,0),),INDEX(LatestMeasureDefSheet!$Q$2:$Q$6759,MATCH(E578,LatestMeasureDefSheet!$C$2:$C$6759,0),))</f>
        <v>Watts Installed</v>
      </c>
      <c r="O578" s="11" cm="1">
        <f t="array" ref="O578">INDEX(LatestMeasureDefSheet!$R$2:$R$6759,MATCH(E578,LatestMeasureDefSheet!$C$2:$C$6759,0),)</f>
        <v>0</v>
      </c>
      <c r="P578" s="11" cm="1">
        <f t="array" ref="P578">INDEX(LatestMeasureDefSheet!$S$2:$S$6759,MATCH(E578,LatestMeasureDefSheet!$C$2:$C$6759,0),)</f>
        <v>0</v>
      </c>
      <c r="Q578" s="11" cm="1">
        <f t="array" ref="Q578">INDEX(LatestMeasureDefSheet!$T$2:$T$6759,MATCH(E578,LatestMeasureDefSheet!$C$2:$C$6759,0),)</f>
        <v>0</v>
      </c>
      <c r="R578" s="11" cm="1">
        <f t="array" ref="R578">INDEX(LatestMeasureDefSheet!$U$2:$U$6759,MATCH(E578,LatestMeasureDefSheet!$C$2:$C$6759,0),)</f>
        <v>0</v>
      </c>
      <c r="S578" s="11" cm="1">
        <f t="array" ref="S578">INDEX(LatestMeasureDefSheet!$V$2:$V$6759,MATCH(E578,LatestMeasureDefSheet!$C$2:$C$6759,0),)</f>
        <v>0</v>
      </c>
      <c r="T578" s="11" t="str">
        <f t="shared" si="51"/>
        <v/>
      </c>
      <c r="U578" s="41"/>
      <c r="V578" s="41"/>
      <c r="W578" s="41"/>
      <c r="X578" s="38" t="str">
        <f t="shared" si="47"/>
        <v/>
      </c>
      <c r="Y578" s="38" t="str">
        <f t="shared" si="48"/>
        <v/>
      </c>
      <c r="Z578" s="38" t="str">
        <f t="shared" si="49"/>
        <v/>
      </c>
      <c r="AA578" s="13">
        <f t="shared" si="50"/>
        <v>0</v>
      </c>
      <c r="AB578" s="11"/>
    </row>
    <row r="579" spans="2:28" ht="15.75" x14ac:dyDescent="0.2">
      <c r="B579" s="7" t="s">
        <v>1671</v>
      </c>
      <c r="C579" s="5" t="s">
        <v>1662</v>
      </c>
      <c r="D579" s="5" t="s">
        <v>1792</v>
      </c>
      <c r="E579" s="5" t="s">
        <v>1796</v>
      </c>
      <c r="F579" s="16" t="s">
        <v>1797</v>
      </c>
      <c r="G579" s="5" t="s">
        <v>1798</v>
      </c>
      <c r="H579" s="9" cm="1">
        <f t="array" ref="H579">INDEX(LatestMeasureDefSheet!$AH$2:$AH$6759,MATCH(E579,LatestMeasureDefSheet!$C$2:$C$6759,0),)</f>
        <v>0.4</v>
      </c>
      <c r="I579" s="10" t="str" cm="1">
        <f t="array" ref="I579">INDEX(LatestMeasureDefSheet!$G$2:$G$6759,MATCH(E579,LatestMeasureDefSheet!$C$2:$C$6759,0),)</f>
        <v>Watts Installed</v>
      </c>
      <c r="J579" s="11" cm="1">
        <f t="array" ref="J579">INDEX(LatestMeasureDefSheet!$H$2:$H$6759,MATCH(E579,LatestMeasureDefSheet!$C$2:$C$6759,0),)</f>
        <v>5.38</v>
      </c>
      <c r="K579" s="11" cm="1">
        <f t="array" ref="K579">INDEX(LatestMeasureDefSheet!$I$2:$I$6759,MATCH(E579,LatestMeasureDefSheet!$C$2:$C$6759,0),)</f>
        <v>8.0000000000000004E-4</v>
      </c>
      <c r="L579" s="11" cm="1">
        <f t="array" ref="L579">INDEX(LatestMeasureDefSheet!$L$2:$L$6759,MATCH(E579,LatestMeasureDefSheet!$C$2:$C$6759,0),)</f>
        <v>0</v>
      </c>
      <c r="M579" s="11" cm="1">
        <f t="array" ref="M579">INDEX(LatestMeasureDefSheet!$AJ$2:$AJ$6759,MATCH(E579,LatestMeasureDefSheet!$C$2:$C$6759,0),)</f>
        <v>7.6</v>
      </c>
      <c r="N579" s="12" t="str" cm="1">
        <f t="array" ref="N579">IF(INDEX(LatestMeasureDefSheet!$Q$2:$Q$6759,MATCH(E579,LatestMeasureDefSheet!$C$2:$C$6759,0),)="",INDEX(LatestMeasureDefSheet!$G$2:$G$6759,MATCH(E579,LatestMeasureDefSheet!$C$2:$C$6759,0),),INDEX(LatestMeasureDefSheet!$Q$2:$Q$6759,MATCH(E579,LatestMeasureDefSheet!$C$2:$C$6759,0),))</f>
        <v>Watts Installed</v>
      </c>
      <c r="O579" s="11" cm="1">
        <f t="array" ref="O579">INDEX(LatestMeasureDefSheet!$R$2:$R$6759,MATCH(E579,LatestMeasureDefSheet!$C$2:$C$6759,0),)</f>
        <v>0</v>
      </c>
      <c r="P579" s="11" cm="1">
        <f t="array" ref="P579">INDEX(LatestMeasureDefSheet!$S$2:$S$6759,MATCH(E579,LatestMeasureDefSheet!$C$2:$C$6759,0),)</f>
        <v>0</v>
      </c>
      <c r="Q579" s="11" cm="1">
        <f t="array" ref="Q579">INDEX(LatestMeasureDefSheet!$T$2:$T$6759,MATCH(E579,LatestMeasureDefSheet!$C$2:$C$6759,0),)</f>
        <v>0</v>
      </c>
      <c r="R579" s="11" cm="1">
        <f t="array" ref="R579">INDEX(LatestMeasureDefSheet!$U$2:$U$6759,MATCH(E579,LatestMeasureDefSheet!$C$2:$C$6759,0),)</f>
        <v>0</v>
      </c>
      <c r="S579" s="11" cm="1">
        <f t="array" ref="S579">INDEX(LatestMeasureDefSheet!$V$2:$V$6759,MATCH(E579,LatestMeasureDefSheet!$C$2:$C$6759,0),)</f>
        <v>0</v>
      </c>
      <c r="T579" s="11" t="str">
        <f t="shared" si="51"/>
        <v/>
      </c>
      <c r="U579" s="41"/>
      <c r="V579" s="41"/>
      <c r="W579" s="41"/>
      <c r="X579" s="38" t="str">
        <f t="shared" si="47"/>
        <v/>
      </c>
      <c r="Y579" s="38" t="str">
        <f t="shared" si="48"/>
        <v/>
      </c>
      <c r="Z579" s="38" t="str">
        <f t="shared" si="49"/>
        <v/>
      </c>
      <c r="AA579" s="13">
        <f t="shared" si="50"/>
        <v>0</v>
      </c>
      <c r="AB579" s="11"/>
    </row>
    <row r="580" spans="2:28" ht="15.75" x14ac:dyDescent="0.2">
      <c r="B580" s="7" t="s">
        <v>1671</v>
      </c>
      <c r="C580" s="5" t="s">
        <v>1662</v>
      </c>
      <c r="D580" s="5" t="s">
        <v>1799</v>
      </c>
      <c r="E580" s="5" t="s">
        <v>1800</v>
      </c>
      <c r="F580" s="16" t="s">
        <v>1801</v>
      </c>
      <c r="G580" s="5" t="s">
        <v>1802</v>
      </c>
      <c r="H580" s="9" cm="1">
        <f t="array" ref="H580">INDEX(LatestMeasureDefSheet!$AH$2:$AH$6759,MATCH(E580,LatestMeasureDefSheet!$C$2:$C$6759,0),)</f>
        <v>0.5</v>
      </c>
      <c r="I580" s="10" t="str" cm="1">
        <f t="array" ref="I580">INDEX(LatestMeasureDefSheet!$G$2:$G$6759,MATCH(E580,LatestMeasureDefSheet!$C$2:$C$6759,0),)</f>
        <v>Units</v>
      </c>
      <c r="J580" s="11" cm="1">
        <f t="array" ref="J580">INDEX(LatestMeasureDefSheet!$H$2:$H$6759,MATCH(E580,LatestMeasureDefSheet!$C$2:$C$6759,0),)</f>
        <v>7.61</v>
      </c>
      <c r="K580" s="11" cm="1">
        <f t="array" ref="K580">INDEX(LatestMeasureDefSheet!$I$2:$I$6759,MATCH(E580,LatestMeasureDefSheet!$C$2:$C$6759,0),)</f>
        <v>8.0000000000000004E-4</v>
      </c>
      <c r="L580" s="11" cm="1">
        <f t="array" ref="L580">INDEX(LatestMeasureDefSheet!$L$2:$L$6759,MATCH(E580,LatestMeasureDefSheet!$C$2:$C$6759,0),)</f>
        <v>0</v>
      </c>
      <c r="M580" s="11" cm="1">
        <f t="array" ref="M580">INDEX(LatestMeasureDefSheet!$AJ$2:$AJ$6759,MATCH(E580,LatestMeasureDefSheet!$C$2:$C$6759,0),)</f>
        <v>10</v>
      </c>
      <c r="N580" s="12" t="str" cm="1">
        <f t="array" ref="N580">IF(INDEX(LatestMeasureDefSheet!$Q$2:$Q$6759,MATCH(E580,LatestMeasureDefSheet!$C$2:$C$6759,0),)="",INDEX(LatestMeasureDefSheet!$G$2:$G$6759,MATCH(E580,LatestMeasureDefSheet!$C$2:$C$6759,0),),INDEX(LatestMeasureDefSheet!$Q$2:$Q$6759,MATCH(E580,LatestMeasureDefSheet!$C$2:$C$6759,0),))</f>
        <v>Units</v>
      </c>
      <c r="O580" s="11" cm="1">
        <f t="array" ref="O580">INDEX(LatestMeasureDefSheet!$R$2:$R$6759,MATCH(E580,LatestMeasureDefSheet!$C$2:$C$6759,0),)</f>
        <v>0</v>
      </c>
      <c r="P580" s="11" cm="1">
        <f t="array" ref="P580">INDEX(LatestMeasureDefSheet!$S$2:$S$6759,MATCH(E580,LatestMeasureDefSheet!$C$2:$C$6759,0),)</f>
        <v>0</v>
      </c>
      <c r="Q580" s="11" cm="1">
        <f t="array" ref="Q580">INDEX(LatestMeasureDefSheet!$T$2:$T$6759,MATCH(E580,LatestMeasureDefSheet!$C$2:$C$6759,0),)</f>
        <v>0</v>
      </c>
      <c r="R580" s="11" cm="1">
        <f t="array" ref="R580">INDEX(LatestMeasureDefSheet!$U$2:$U$6759,MATCH(E580,LatestMeasureDefSheet!$C$2:$C$6759,0),)</f>
        <v>0</v>
      </c>
      <c r="S580" s="11" cm="1">
        <f t="array" ref="S580">INDEX(LatestMeasureDefSheet!$V$2:$V$6759,MATCH(E580,LatestMeasureDefSheet!$C$2:$C$6759,0),)</f>
        <v>0</v>
      </c>
      <c r="T580" s="11" t="str">
        <f t="shared" si="51"/>
        <v/>
      </c>
      <c r="U580" s="41"/>
      <c r="V580" s="41"/>
      <c r="W580" s="41"/>
      <c r="X580" s="38" t="str">
        <f t="shared" si="47"/>
        <v/>
      </c>
      <c r="Y580" s="38" t="str">
        <f t="shared" si="48"/>
        <v/>
      </c>
      <c r="Z580" s="38" t="str">
        <f t="shared" si="49"/>
        <v/>
      </c>
      <c r="AA580" s="13">
        <f t="shared" si="50"/>
        <v>0</v>
      </c>
      <c r="AB580" s="11"/>
    </row>
    <row r="581" spans="2:28" ht="15.75" x14ac:dyDescent="0.2">
      <c r="B581" s="7"/>
      <c r="C581" s="5"/>
      <c r="D581" s="5"/>
      <c r="E581" s="5" t="s">
        <v>1803</v>
      </c>
      <c r="F581" s="16" t="s">
        <v>1804</v>
      </c>
      <c r="G581" s="5" t="s">
        <v>1805</v>
      </c>
      <c r="H581" s="9" cm="1">
        <f t="array" ref="H581">INDEX(LatestMeasureDefSheet!$AH$2:$AH$6759,MATCH(E581,LatestMeasureDefSheet!$C$2:$C$6759,0),)</f>
        <v>0.08</v>
      </c>
      <c r="I581" s="10" t="str" cm="1">
        <f t="array" ref="I581">INDEX(LatestMeasureDefSheet!$G$2:$G$6759,MATCH(E581,LatestMeasureDefSheet!$C$2:$C$6759,0),)</f>
        <v>Watts Removed</v>
      </c>
      <c r="J581" s="11" cm="1">
        <f t="array" ref="J581">INDEX(LatestMeasureDefSheet!$H$2:$H$6759,MATCH(E581,LatestMeasureDefSheet!$C$2:$C$6759,0),)</f>
        <v>1.0069999999999999</v>
      </c>
      <c r="K581" s="11" cm="1">
        <f t="array" ref="K581">INDEX(LatestMeasureDefSheet!$I$2:$I$6759,MATCH(E581,LatestMeasureDefSheet!$C$2:$C$6759,0),)</f>
        <v>2.0000000000000001E-4</v>
      </c>
      <c r="L581" s="11" cm="1">
        <f t="array" ref="L581">INDEX(LatestMeasureDefSheet!$L$2:$L$6759,MATCH(E581,LatestMeasureDefSheet!$C$2:$C$6759,0),)</f>
        <v>0</v>
      </c>
      <c r="M581" s="11" cm="1">
        <f t="array" ref="M581">INDEX(LatestMeasureDefSheet!$AJ$2:$AJ$6759,MATCH(E581,LatestMeasureDefSheet!$C$2:$C$6759,0),)</f>
        <v>11</v>
      </c>
      <c r="N581" s="12" t="str" cm="1">
        <f t="array" ref="N581">IF(INDEX(LatestMeasureDefSheet!$Q$2:$Q$6759,MATCH(E581,LatestMeasureDefSheet!$C$2:$C$6759,0),)="",INDEX(LatestMeasureDefSheet!$G$2:$G$6759,MATCH(E581,LatestMeasureDefSheet!$C$2:$C$6759,0),),INDEX(LatestMeasureDefSheet!$Q$2:$Q$6759,MATCH(E581,LatestMeasureDefSheet!$C$2:$C$6759,0),))</f>
        <v>Watts Removed</v>
      </c>
      <c r="O581" s="11" cm="1">
        <f t="array" ref="O581">INDEX(LatestMeasureDefSheet!$R$2:$R$6759,MATCH(E581,LatestMeasureDefSheet!$C$2:$C$6759,0),)</f>
        <v>0</v>
      </c>
      <c r="P581" s="11" cm="1">
        <f t="array" ref="P581">INDEX(LatestMeasureDefSheet!$S$2:$S$6759,MATCH(E581,LatestMeasureDefSheet!$C$2:$C$6759,0),)</f>
        <v>0</v>
      </c>
      <c r="Q581" s="11" cm="1">
        <f t="array" ref="Q581">INDEX(LatestMeasureDefSheet!$T$2:$T$6759,MATCH(E581,LatestMeasureDefSheet!$C$2:$C$6759,0),)</f>
        <v>0</v>
      </c>
      <c r="R581" s="11" cm="1">
        <f t="array" ref="R581">INDEX(LatestMeasureDefSheet!$U$2:$U$6759,MATCH(E581,LatestMeasureDefSheet!$C$2:$C$6759,0),)</f>
        <v>0</v>
      </c>
      <c r="S581" s="11" cm="1">
        <f t="array" ref="S581">INDEX(LatestMeasureDefSheet!$V$2:$V$6759,MATCH(E581,LatestMeasureDefSheet!$C$2:$C$6759,0),)</f>
        <v>0</v>
      </c>
      <c r="T581" s="11" t="str">
        <f t="shared" si="51"/>
        <v/>
      </c>
      <c r="U581" s="42"/>
      <c r="V581" s="41"/>
      <c r="W581" s="41"/>
      <c r="X581" s="38" t="str">
        <f t="shared" si="47"/>
        <v/>
      </c>
      <c r="Y581" s="38" t="str">
        <f t="shared" si="48"/>
        <v/>
      </c>
      <c r="Z581" s="38" t="str">
        <f t="shared" si="49"/>
        <v/>
      </c>
      <c r="AA581" s="13">
        <f t="shared" si="50"/>
        <v>0</v>
      </c>
      <c r="AB581" s="11" t="s">
        <v>1806</v>
      </c>
    </row>
    <row r="582" spans="2:28" ht="15.75" x14ac:dyDescent="0.2">
      <c r="B582" s="7" t="s">
        <v>1671</v>
      </c>
      <c r="C582" s="5" t="s">
        <v>1662</v>
      </c>
      <c r="D582" s="5" t="s">
        <v>1807</v>
      </c>
      <c r="E582" s="5" t="s">
        <v>1808</v>
      </c>
      <c r="F582" s="16" t="s">
        <v>1809</v>
      </c>
      <c r="G582" s="5" t="s">
        <v>1810</v>
      </c>
      <c r="H582" s="9" cm="1">
        <f t="array" ref="H582">INDEX(LatestMeasureDefSheet!$AH$2:$AH$6759,MATCH(E582,LatestMeasureDefSheet!$C$2:$C$6759,0),)</f>
        <v>0.1</v>
      </c>
      <c r="I582" s="10" t="str" cm="1">
        <f t="array" ref="I582">INDEX(LatestMeasureDefSheet!$G$2:$G$6759,MATCH(E582,LatestMeasureDefSheet!$C$2:$C$6759,0),)</f>
        <v>Watts Removed</v>
      </c>
      <c r="J582" s="11" cm="1">
        <f t="array" ref="J582">INDEX(LatestMeasureDefSheet!$H$2:$H$6759,MATCH(E582,LatestMeasureDefSheet!$C$2:$C$6759,0),)</f>
        <v>1.5109999999999999</v>
      </c>
      <c r="K582" s="11" cm="1">
        <f t="array" ref="K582">INDEX(LatestMeasureDefSheet!$I$2:$I$6759,MATCH(E582,LatestMeasureDefSheet!$C$2:$C$6759,0),)</f>
        <v>2.0000000000000001E-4</v>
      </c>
      <c r="L582" s="11" cm="1">
        <f t="array" ref="L582">INDEX(LatestMeasureDefSheet!$L$2:$L$6759,MATCH(E582,LatestMeasureDefSheet!$C$2:$C$6759,0),)</f>
        <v>0</v>
      </c>
      <c r="M582" s="11" cm="1">
        <f t="array" ref="M582">INDEX(LatestMeasureDefSheet!$AJ$2:$AJ$6759,MATCH(E582,LatestMeasureDefSheet!$C$2:$C$6759,0),)</f>
        <v>11</v>
      </c>
      <c r="N582" s="12" t="str" cm="1">
        <f t="array" ref="N582">IF(INDEX(LatestMeasureDefSheet!$Q$2:$Q$6759,MATCH(E582,LatestMeasureDefSheet!$C$2:$C$6759,0),)="",INDEX(LatestMeasureDefSheet!$G$2:$G$6759,MATCH(E582,LatestMeasureDefSheet!$C$2:$C$6759,0),),INDEX(LatestMeasureDefSheet!$Q$2:$Q$6759,MATCH(E582,LatestMeasureDefSheet!$C$2:$C$6759,0),))</f>
        <v>Watts Removed</v>
      </c>
      <c r="O582" s="11" cm="1">
        <f t="array" ref="O582">INDEX(LatestMeasureDefSheet!$R$2:$R$6759,MATCH(E582,LatestMeasureDefSheet!$C$2:$C$6759,0),)</f>
        <v>0</v>
      </c>
      <c r="P582" s="11" cm="1">
        <f t="array" ref="P582">INDEX(LatestMeasureDefSheet!$S$2:$S$6759,MATCH(E582,LatestMeasureDefSheet!$C$2:$C$6759,0),)</f>
        <v>0</v>
      </c>
      <c r="Q582" s="11" cm="1">
        <f t="array" ref="Q582">INDEX(LatestMeasureDefSheet!$T$2:$T$6759,MATCH(E582,LatestMeasureDefSheet!$C$2:$C$6759,0),)</f>
        <v>0</v>
      </c>
      <c r="R582" s="11" cm="1">
        <f t="array" ref="R582">INDEX(LatestMeasureDefSheet!$U$2:$U$6759,MATCH(E582,LatestMeasureDefSheet!$C$2:$C$6759,0),)</f>
        <v>0</v>
      </c>
      <c r="S582" s="11" cm="1">
        <f t="array" ref="S582">INDEX(LatestMeasureDefSheet!$V$2:$V$6759,MATCH(E582,LatestMeasureDefSheet!$C$2:$C$6759,0),)</f>
        <v>0</v>
      </c>
      <c r="T582" s="11" t="str">
        <f t="shared" si="51"/>
        <v/>
      </c>
      <c r="U582" s="41"/>
      <c r="V582" s="41"/>
      <c r="W582" s="41"/>
      <c r="X582" s="38" t="str">
        <f t="shared" si="47"/>
        <v/>
      </c>
      <c r="Y582" s="38" t="str">
        <f t="shared" si="48"/>
        <v/>
      </c>
      <c r="Z582" s="38" t="str">
        <f t="shared" si="49"/>
        <v/>
      </c>
      <c r="AA582" s="13">
        <f t="shared" si="50"/>
        <v>0</v>
      </c>
      <c r="AB582" s="11" t="s">
        <v>1811</v>
      </c>
    </row>
    <row r="583" spans="2:28" ht="15.75" x14ac:dyDescent="0.2">
      <c r="B583" s="7" t="s">
        <v>1671</v>
      </c>
      <c r="C583" s="5" t="s">
        <v>1662</v>
      </c>
      <c r="D583" s="5" t="s">
        <v>1812</v>
      </c>
      <c r="E583" s="5" t="s">
        <v>1813</v>
      </c>
      <c r="F583" s="16" t="s">
        <v>1814</v>
      </c>
      <c r="G583" s="5" t="s">
        <v>1815</v>
      </c>
      <c r="H583" s="9" cm="1">
        <f t="array" ref="H583">INDEX(LatestMeasureDefSheet!$AH$2:$AH$6759,MATCH(E583,LatestMeasureDefSheet!$C$2:$C$6759,0),)</f>
        <v>100</v>
      </c>
      <c r="I583" s="10" t="str" cm="1">
        <f t="array" ref="I583">INDEX(LatestMeasureDefSheet!$G$2:$G$6759,MATCH(E583,LatestMeasureDefSheet!$C$2:$C$6759,0),)</f>
        <v>HP</v>
      </c>
      <c r="J583" s="11" cm="1">
        <f t="array" ref="J583">INDEX(LatestMeasureDefSheet!$H$2:$H$6759,MATCH(E583,LatestMeasureDefSheet!$C$2:$C$6759,0),)</f>
        <v>537.1</v>
      </c>
      <c r="K583" s="11" cm="1">
        <f t="array" ref="K583">INDEX(LatestMeasureDefSheet!$I$2:$I$6759,MATCH(E583,LatestMeasureDefSheet!$C$2:$C$6759,0),)</f>
        <v>0</v>
      </c>
      <c r="L583" s="11" cm="1">
        <f t="array" ref="L583">INDEX(LatestMeasureDefSheet!$L$2:$L$6759,MATCH(E583,LatestMeasureDefSheet!$C$2:$C$6759,0),)</f>
        <v>0</v>
      </c>
      <c r="M583" s="11" cm="1">
        <f t="array" ref="M583">INDEX(LatestMeasureDefSheet!$AJ$2:$AJ$6759,MATCH(E583,LatestMeasureDefSheet!$C$2:$C$6759,0),)</f>
        <v>15</v>
      </c>
      <c r="N583" s="12" t="str" cm="1">
        <f t="array" ref="N583">IF(INDEX(LatestMeasureDefSheet!$Q$2:$Q$6759,MATCH(E583,LatestMeasureDefSheet!$C$2:$C$6759,0),)="",INDEX(LatestMeasureDefSheet!$G$2:$G$6759,MATCH(E583,LatestMeasureDefSheet!$C$2:$C$6759,0),),INDEX(LatestMeasureDefSheet!$Q$2:$Q$6759,MATCH(E583,LatestMeasureDefSheet!$C$2:$C$6759,0),))</f>
        <v>HP</v>
      </c>
      <c r="O583" s="11" cm="1">
        <f t="array" ref="O583">INDEX(LatestMeasureDefSheet!$R$2:$R$6759,MATCH(E583,LatestMeasureDefSheet!$C$2:$C$6759,0),)</f>
        <v>0</v>
      </c>
      <c r="P583" s="11" cm="1">
        <f t="array" ref="P583">INDEX(LatestMeasureDefSheet!$S$2:$S$6759,MATCH(E583,LatestMeasureDefSheet!$C$2:$C$6759,0),)</f>
        <v>0</v>
      </c>
      <c r="Q583" s="11" cm="1">
        <f t="array" ref="Q583">INDEX(LatestMeasureDefSheet!$T$2:$T$6759,MATCH(E583,LatestMeasureDefSheet!$C$2:$C$6759,0),)</f>
        <v>0</v>
      </c>
      <c r="R583" s="11" cm="1">
        <f t="array" ref="R583">INDEX(LatestMeasureDefSheet!$U$2:$U$6759,MATCH(E583,LatestMeasureDefSheet!$C$2:$C$6759,0),)</f>
        <v>0</v>
      </c>
      <c r="S583" s="11" cm="1">
        <f t="array" ref="S583">INDEX(LatestMeasureDefSheet!$V$2:$V$6759,MATCH(E583,LatestMeasureDefSheet!$C$2:$C$6759,0),)</f>
        <v>0</v>
      </c>
      <c r="T583" s="11" t="str">
        <f t="shared" si="51"/>
        <v/>
      </c>
      <c r="U583" s="41"/>
      <c r="V583" s="41"/>
      <c r="W583" s="41"/>
      <c r="X583" s="38" t="str">
        <f t="shared" si="47"/>
        <v/>
      </c>
      <c r="Y583" s="38" t="str">
        <f t="shared" si="48"/>
        <v/>
      </c>
      <c r="Z583" s="38" t="str">
        <f t="shared" si="49"/>
        <v/>
      </c>
      <c r="AA583" s="13">
        <f t="shared" si="50"/>
        <v>0</v>
      </c>
      <c r="AB583" s="11"/>
    </row>
    <row r="584" spans="2:28" ht="15.75" x14ac:dyDescent="0.2">
      <c r="B584" s="7" t="s">
        <v>1671</v>
      </c>
      <c r="C584" s="5" t="s">
        <v>1662</v>
      </c>
      <c r="D584" s="5" t="s">
        <v>1816</v>
      </c>
      <c r="E584" s="5" t="s">
        <v>1817</v>
      </c>
      <c r="F584" s="16" t="s">
        <v>1818</v>
      </c>
      <c r="G584" s="5" t="s">
        <v>1819</v>
      </c>
      <c r="H584" s="9" cm="1">
        <f t="array" ref="H584">INDEX(LatestMeasureDefSheet!$AH$2:$AH$6759,MATCH(E584,LatestMeasureDefSheet!$C$2:$C$6759,0),)</f>
        <v>50</v>
      </c>
      <c r="I584" s="10" t="str" cm="1">
        <f t="array" ref="I584">INDEX(LatestMeasureDefSheet!$G$2:$G$6759,MATCH(E584,LatestMeasureDefSheet!$C$2:$C$6759,0),)</f>
        <v>Units</v>
      </c>
      <c r="J584" s="11" cm="1">
        <f t="array" ref="J584">INDEX(LatestMeasureDefSheet!$H$2:$H$6759,MATCH(E584,LatestMeasureDefSheet!$C$2:$C$6759,0),)</f>
        <v>382.85700000000003</v>
      </c>
      <c r="K584" s="11" cm="1">
        <f t="array" ref="K584">INDEX(LatestMeasureDefSheet!$I$2:$I$6759,MATCH(E584,LatestMeasureDefSheet!$C$2:$C$6759,0),)</f>
        <v>7.2099999999999997E-2</v>
      </c>
      <c r="L584" s="11" cm="1">
        <f t="array" ref="L584">INDEX(LatestMeasureDefSheet!$L$2:$L$6759,MATCH(E584,LatestMeasureDefSheet!$C$2:$C$6759,0),)</f>
        <v>0</v>
      </c>
      <c r="M584" s="11" cm="1">
        <f t="array" ref="M584">INDEX(LatestMeasureDefSheet!$AJ$2:$AJ$6759,MATCH(E584,LatestMeasureDefSheet!$C$2:$C$6759,0),)</f>
        <v>15</v>
      </c>
      <c r="N584" s="12" t="str" cm="1">
        <f t="array" ref="N584">IF(INDEX(LatestMeasureDefSheet!$Q$2:$Q$6759,MATCH(E584,LatestMeasureDefSheet!$C$2:$C$6759,0),)="",INDEX(LatestMeasureDefSheet!$G$2:$G$6759,MATCH(E584,LatestMeasureDefSheet!$C$2:$C$6759,0),),INDEX(LatestMeasureDefSheet!$Q$2:$Q$6759,MATCH(E584,LatestMeasureDefSheet!$C$2:$C$6759,0),))</f>
        <v>Units</v>
      </c>
      <c r="O584" s="11" cm="1">
        <f t="array" ref="O584">INDEX(LatestMeasureDefSheet!$R$2:$R$6759,MATCH(E584,LatestMeasureDefSheet!$C$2:$C$6759,0),)</f>
        <v>0</v>
      </c>
      <c r="P584" s="11" cm="1">
        <f t="array" ref="P584">INDEX(LatestMeasureDefSheet!$S$2:$S$6759,MATCH(E584,LatestMeasureDefSheet!$C$2:$C$6759,0),)</f>
        <v>0</v>
      </c>
      <c r="Q584" s="11" cm="1">
        <f t="array" ref="Q584">INDEX(LatestMeasureDefSheet!$T$2:$T$6759,MATCH(E584,LatestMeasureDefSheet!$C$2:$C$6759,0),)</f>
        <v>0</v>
      </c>
      <c r="R584" s="11" cm="1">
        <f t="array" ref="R584">INDEX(LatestMeasureDefSheet!$U$2:$U$6759,MATCH(E584,LatestMeasureDefSheet!$C$2:$C$6759,0),)</f>
        <v>0</v>
      </c>
      <c r="S584" s="11" cm="1">
        <f t="array" ref="S584">INDEX(LatestMeasureDefSheet!$V$2:$V$6759,MATCH(E584,LatestMeasureDefSheet!$C$2:$C$6759,0),)</f>
        <v>0</v>
      </c>
      <c r="T584" s="11" t="str">
        <f t="shared" si="51"/>
        <v/>
      </c>
      <c r="U584" s="41"/>
      <c r="V584" s="41"/>
      <c r="W584" s="41"/>
      <c r="X584" s="38" t="str">
        <f t="shared" si="47"/>
        <v/>
      </c>
      <c r="Y584" s="38" t="str">
        <f t="shared" si="48"/>
        <v/>
      </c>
      <c r="Z584" s="38" t="str">
        <f t="shared" si="49"/>
        <v/>
      </c>
      <c r="AA584" s="13">
        <f t="shared" si="50"/>
        <v>0</v>
      </c>
      <c r="AB584" s="11"/>
    </row>
    <row r="585" spans="2:28" ht="15.75" x14ac:dyDescent="0.2">
      <c r="B585" s="7" t="s">
        <v>1671</v>
      </c>
      <c r="C585" s="5" t="s">
        <v>1662</v>
      </c>
      <c r="D585" s="5" t="s">
        <v>1816</v>
      </c>
      <c r="E585" s="5" t="s">
        <v>1820</v>
      </c>
      <c r="F585" s="16" t="s">
        <v>1821</v>
      </c>
      <c r="G585" s="5" t="s">
        <v>1822</v>
      </c>
      <c r="H585" s="9" cm="1">
        <f t="array" ref="H585">INDEX(LatestMeasureDefSheet!$AH$2:$AH$6759,MATCH(E585,LatestMeasureDefSheet!$C$2:$C$6759,0),)</f>
        <v>100</v>
      </c>
      <c r="I585" s="10" t="str" cm="1">
        <f t="array" ref="I585">INDEX(LatestMeasureDefSheet!$G$2:$G$6759,MATCH(E585,LatestMeasureDefSheet!$C$2:$C$6759,0),)</f>
        <v>Units</v>
      </c>
      <c r="J585" s="11" cm="1">
        <f t="array" ref="J585">INDEX(LatestMeasureDefSheet!$H$2:$H$6759,MATCH(E585,LatestMeasureDefSheet!$C$2:$C$6759,0),)</f>
        <v>765.8</v>
      </c>
      <c r="K585" s="11" cm="1">
        <f t="array" ref="K585">INDEX(LatestMeasureDefSheet!$I$2:$I$6759,MATCH(E585,LatestMeasureDefSheet!$C$2:$C$6759,0),)</f>
        <v>0.14399999999999999</v>
      </c>
      <c r="L585" s="11" cm="1">
        <f t="array" ref="L585">INDEX(LatestMeasureDefSheet!$L$2:$L$6759,MATCH(E585,LatestMeasureDefSheet!$C$2:$C$6759,0),)</f>
        <v>0</v>
      </c>
      <c r="M585" s="11" cm="1">
        <f t="array" ref="M585">INDEX(LatestMeasureDefSheet!$AJ$2:$AJ$6759,MATCH(E585,LatestMeasureDefSheet!$C$2:$C$6759,0),)</f>
        <v>15</v>
      </c>
      <c r="N585" s="12" t="str" cm="1">
        <f t="array" ref="N585">IF(INDEX(LatestMeasureDefSheet!$Q$2:$Q$6759,MATCH(E585,LatestMeasureDefSheet!$C$2:$C$6759,0),)="",INDEX(LatestMeasureDefSheet!$G$2:$G$6759,MATCH(E585,LatestMeasureDefSheet!$C$2:$C$6759,0),),INDEX(LatestMeasureDefSheet!$Q$2:$Q$6759,MATCH(E585,LatestMeasureDefSheet!$C$2:$C$6759,0),))</f>
        <v>Units</v>
      </c>
      <c r="O585" s="11" cm="1">
        <f t="array" ref="O585">INDEX(LatestMeasureDefSheet!$R$2:$R$6759,MATCH(E585,LatestMeasureDefSheet!$C$2:$C$6759,0),)</f>
        <v>0</v>
      </c>
      <c r="P585" s="11" cm="1">
        <f t="array" ref="P585">INDEX(LatestMeasureDefSheet!$S$2:$S$6759,MATCH(E585,LatestMeasureDefSheet!$C$2:$C$6759,0),)</f>
        <v>0</v>
      </c>
      <c r="Q585" s="11" cm="1">
        <f t="array" ref="Q585">INDEX(LatestMeasureDefSheet!$T$2:$T$6759,MATCH(E585,LatestMeasureDefSheet!$C$2:$C$6759,0),)</f>
        <v>0</v>
      </c>
      <c r="R585" s="11" cm="1">
        <f t="array" ref="R585">INDEX(LatestMeasureDefSheet!$U$2:$U$6759,MATCH(E585,LatestMeasureDefSheet!$C$2:$C$6759,0),)</f>
        <v>0</v>
      </c>
      <c r="S585" s="11" cm="1">
        <f t="array" ref="S585">INDEX(LatestMeasureDefSheet!$V$2:$V$6759,MATCH(E585,LatestMeasureDefSheet!$C$2:$C$6759,0),)</f>
        <v>0</v>
      </c>
      <c r="T585" s="11" t="str">
        <f t="shared" si="51"/>
        <v/>
      </c>
      <c r="U585" s="41"/>
      <c r="V585" s="41"/>
      <c r="W585" s="41"/>
      <c r="X585" s="38" t="str">
        <f t="shared" si="47"/>
        <v/>
      </c>
      <c r="Y585" s="38" t="str">
        <f t="shared" si="48"/>
        <v/>
      </c>
      <c r="Z585" s="38" t="str">
        <f t="shared" si="49"/>
        <v/>
      </c>
      <c r="AA585" s="13">
        <f t="shared" si="50"/>
        <v>0</v>
      </c>
      <c r="AB585" s="11"/>
    </row>
    <row r="586" spans="2:28" ht="15.75" x14ac:dyDescent="0.2">
      <c r="B586" s="7" t="s">
        <v>3</v>
      </c>
      <c r="C586" s="5" t="s">
        <v>1662</v>
      </c>
      <c r="D586" s="5" t="s">
        <v>1823</v>
      </c>
      <c r="E586" s="5" t="s">
        <v>1824</v>
      </c>
      <c r="F586" s="16" t="s">
        <v>1825</v>
      </c>
      <c r="G586" s="5" t="s">
        <v>1826</v>
      </c>
      <c r="H586" s="9" cm="1">
        <f t="array" ref="H586">INDEX(LatestMeasureDefSheet!$AH$2:$AH$6759,MATCH(E586,LatestMeasureDefSheet!$C$2:$C$6759,0),)</f>
        <v>60</v>
      </c>
      <c r="I586" s="10" t="str" cm="1">
        <f t="array" ref="I586">INDEX(LatestMeasureDefSheet!$G$2:$G$6759,MATCH(E586,LatestMeasureDefSheet!$C$2:$C$6759,0),)</f>
        <v>HP</v>
      </c>
      <c r="J586" s="11" cm="1">
        <f t="array" ref="J586">INDEX(LatestMeasureDefSheet!$H$2:$H$6759,MATCH(E586,LatestMeasureDefSheet!$C$2:$C$6759,0),)</f>
        <v>145</v>
      </c>
      <c r="K586" s="11" cm="1">
        <f t="array" ref="K586">INDEX(LatestMeasureDefSheet!$I$2:$I$6759,MATCH(E586,LatestMeasureDefSheet!$C$2:$C$6759,0),)</f>
        <v>8.1600000000000006E-2</v>
      </c>
      <c r="L586" s="11" cm="1">
        <f t="array" ref="L586">INDEX(LatestMeasureDefSheet!$L$2:$L$6759,MATCH(E586,LatestMeasureDefSheet!$C$2:$C$6759,0),)</f>
        <v>0</v>
      </c>
      <c r="M586" s="11" cm="1">
        <f t="array" ref="M586">INDEX(LatestMeasureDefSheet!$AJ$2:$AJ$6759,MATCH(E586,LatestMeasureDefSheet!$C$2:$C$6759,0),)</f>
        <v>15</v>
      </c>
      <c r="N586" s="12" t="str" cm="1">
        <f t="array" ref="N586">IF(INDEX(LatestMeasureDefSheet!$Q$2:$Q$6759,MATCH(E586,LatestMeasureDefSheet!$C$2:$C$6759,0),)="",INDEX(LatestMeasureDefSheet!$G$2:$G$6759,MATCH(E586,LatestMeasureDefSheet!$C$2:$C$6759,0),),INDEX(LatestMeasureDefSheet!$Q$2:$Q$6759,MATCH(E586,LatestMeasureDefSheet!$C$2:$C$6759,0),))</f>
        <v>HP</v>
      </c>
      <c r="O586" s="11" cm="1">
        <f t="array" ref="O586">INDEX(LatestMeasureDefSheet!$R$2:$R$6759,MATCH(E586,LatestMeasureDefSheet!$C$2:$C$6759,0),)</f>
        <v>0</v>
      </c>
      <c r="P586" s="11" cm="1">
        <f t="array" ref="P586">INDEX(LatestMeasureDefSheet!$S$2:$S$6759,MATCH(E586,LatestMeasureDefSheet!$C$2:$C$6759,0),)</f>
        <v>0</v>
      </c>
      <c r="Q586" s="11" cm="1">
        <f t="array" ref="Q586">INDEX(LatestMeasureDefSheet!$T$2:$T$6759,MATCH(E586,LatestMeasureDefSheet!$C$2:$C$6759,0),)</f>
        <v>0</v>
      </c>
      <c r="R586" s="11" cm="1">
        <f t="array" ref="R586">INDEX(LatestMeasureDefSheet!$U$2:$U$6759,MATCH(E586,LatestMeasureDefSheet!$C$2:$C$6759,0),)</f>
        <v>0</v>
      </c>
      <c r="S586" s="11" cm="1">
        <f t="array" ref="S586">INDEX(LatestMeasureDefSheet!$V$2:$V$6759,MATCH(E586,LatestMeasureDefSheet!$C$2:$C$6759,0),)</f>
        <v>0</v>
      </c>
      <c r="T586" s="11" t="str">
        <f t="shared" si="51"/>
        <v/>
      </c>
      <c r="U586" s="41"/>
      <c r="V586" s="41"/>
      <c r="W586" s="41"/>
      <c r="X586" s="38" t="str">
        <f t="shared" si="47"/>
        <v/>
      </c>
      <c r="Y586" s="38" t="str">
        <f t="shared" si="48"/>
        <v/>
      </c>
      <c r="Z586" s="38" t="str">
        <f t="shared" si="49"/>
        <v/>
      </c>
      <c r="AA586" s="13">
        <f t="shared" si="50"/>
        <v>0</v>
      </c>
      <c r="AB586" s="11"/>
    </row>
    <row r="587" spans="2:28" ht="15.75" x14ac:dyDescent="0.2">
      <c r="B587" s="7" t="s">
        <v>3</v>
      </c>
      <c r="C587" s="5" t="s">
        <v>1662</v>
      </c>
      <c r="D587" s="5" t="s">
        <v>1823</v>
      </c>
      <c r="E587" s="5" t="s">
        <v>1827</v>
      </c>
      <c r="F587" s="16" t="s">
        <v>1828</v>
      </c>
      <c r="G587" s="5" t="s">
        <v>1829</v>
      </c>
      <c r="H587" s="9" cm="1">
        <f t="array" ref="H587">INDEX(LatestMeasureDefSheet!$AH$2:$AH$6759,MATCH(E587,LatestMeasureDefSheet!$C$2:$C$6759,0),)</f>
        <v>80</v>
      </c>
      <c r="I587" s="10" t="str" cm="1">
        <f t="array" ref="I587">INDEX(LatestMeasureDefSheet!$G$2:$G$6759,MATCH(E587,LatestMeasureDefSheet!$C$2:$C$6759,0),)</f>
        <v>HP</v>
      </c>
      <c r="J587" s="11" cm="1">
        <f t="array" ref="J587">INDEX(LatestMeasureDefSheet!$H$2:$H$6759,MATCH(E587,LatestMeasureDefSheet!$C$2:$C$6759,0),)</f>
        <v>434</v>
      </c>
      <c r="K587" s="11" cm="1">
        <f t="array" ref="K587">INDEX(LatestMeasureDefSheet!$I$2:$I$6759,MATCH(E587,LatestMeasureDefSheet!$C$2:$C$6759,0),)</f>
        <v>8.1600000000000006E-2</v>
      </c>
      <c r="L587" s="11" cm="1">
        <f t="array" ref="L587">INDEX(LatestMeasureDefSheet!$L$2:$L$6759,MATCH(E587,LatestMeasureDefSheet!$C$2:$C$6759,0),)</f>
        <v>0</v>
      </c>
      <c r="M587" s="11" cm="1">
        <f t="array" ref="M587">INDEX(LatestMeasureDefSheet!$AJ$2:$AJ$6759,MATCH(E587,LatestMeasureDefSheet!$C$2:$C$6759,0),)</f>
        <v>15</v>
      </c>
      <c r="N587" s="12" t="str" cm="1">
        <f t="array" ref="N587">IF(INDEX(LatestMeasureDefSheet!$Q$2:$Q$6759,MATCH(E587,LatestMeasureDefSheet!$C$2:$C$6759,0),)="",INDEX(LatestMeasureDefSheet!$G$2:$G$6759,MATCH(E587,LatestMeasureDefSheet!$C$2:$C$6759,0),),INDEX(LatestMeasureDefSheet!$Q$2:$Q$6759,MATCH(E587,LatestMeasureDefSheet!$C$2:$C$6759,0),))</f>
        <v>HP</v>
      </c>
      <c r="O587" s="11" cm="1">
        <f t="array" ref="O587">INDEX(LatestMeasureDefSheet!$R$2:$R$6759,MATCH(E587,LatestMeasureDefSheet!$C$2:$C$6759,0),)</f>
        <v>0</v>
      </c>
      <c r="P587" s="11" cm="1">
        <f t="array" ref="P587">INDEX(LatestMeasureDefSheet!$S$2:$S$6759,MATCH(E587,LatestMeasureDefSheet!$C$2:$C$6759,0),)</f>
        <v>0</v>
      </c>
      <c r="Q587" s="11" cm="1">
        <f t="array" ref="Q587">INDEX(LatestMeasureDefSheet!$T$2:$T$6759,MATCH(E587,LatestMeasureDefSheet!$C$2:$C$6759,0),)</f>
        <v>0</v>
      </c>
      <c r="R587" s="11" cm="1">
        <f t="array" ref="R587">INDEX(LatestMeasureDefSheet!$U$2:$U$6759,MATCH(E587,LatestMeasureDefSheet!$C$2:$C$6759,0),)</f>
        <v>0</v>
      </c>
      <c r="S587" s="11" cm="1">
        <f t="array" ref="S587">INDEX(LatestMeasureDefSheet!$V$2:$V$6759,MATCH(E587,LatestMeasureDefSheet!$C$2:$C$6759,0),)</f>
        <v>0</v>
      </c>
      <c r="T587" s="11" t="str">
        <f t="shared" si="51"/>
        <v/>
      </c>
      <c r="U587" s="41"/>
      <c r="V587" s="41"/>
      <c r="W587" s="41"/>
      <c r="X587" s="38" t="str">
        <f t="shared" si="47"/>
        <v/>
      </c>
      <c r="Y587" s="38" t="str">
        <f t="shared" si="48"/>
        <v/>
      </c>
      <c r="Z587" s="38" t="str">
        <f t="shared" si="49"/>
        <v/>
      </c>
      <c r="AA587" s="13">
        <f t="shared" si="50"/>
        <v>0</v>
      </c>
      <c r="AB587" s="11"/>
    </row>
    <row r="588" spans="2:28" ht="15.75" x14ac:dyDescent="0.2">
      <c r="B588" s="7" t="s">
        <v>3</v>
      </c>
      <c r="C588" s="5" t="s">
        <v>1662</v>
      </c>
      <c r="D588" s="5" t="s">
        <v>1823</v>
      </c>
      <c r="E588" s="5" t="s">
        <v>1830</v>
      </c>
      <c r="F588" s="16" t="s">
        <v>1831</v>
      </c>
      <c r="G588" s="5" t="s">
        <v>1832</v>
      </c>
      <c r="H588" s="9" cm="1">
        <f t="array" ref="H588">INDEX(LatestMeasureDefSheet!$AH$2:$AH$6759,MATCH(E588,LatestMeasureDefSheet!$C$2:$C$6759,0),)</f>
        <v>40</v>
      </c>
      <c r="I588" s="10" t="str" cm="1">
        <f t="array" ref="I588">INDEX(LatestMeasureDefSheet!$G$2:$G$6759,MATCH(E588,LatestMeasureDefSheet!$C$2:$C$6759,0),)</f>
        <v>HP</v>
      </c>
      <c r="J588" s="11" cm="1">
        <f t="array" ref="J588">INDEX(LatestMeasureDefSheet!$H$2:$H$6759,MATCH(E588,LatestMeasureDefSheet!$C$2:$C$6759,0),)</f>
        <v>260</v>
      </c>
      <c r="K588" s="11" cm="1">
        <f t="array" ref="K588">INDEX(LatestMeasureDefSheet!$I$2:$I$6759,MATCH(E588,LatestMeasureDefSheet!$C$2:$C$6759,0),)</f>
        <v>0.14699999999999999</v>
      </c>
      <c r="L588" s="11" cm="1">
        <f t="array" ref="L588">INDEX(LatestMeasureDefSheet!$L$2:$L$6759,MATCH(E588,LatestMeasureDefSheet!$C$2:$C$6759,0),)</f>
        <v>0</v>
      </c>
      <c r="M588" s="11" cm="1">
        <f t="array" ref="M588">INDEX(LatestMeasureDefSheet!$AJ$2:$AJ$6759,MATCH(E588,LatestMeasureDefSheet!$C$2:$C$6759,0),)</f>
        <v>15</v>
      </c>
      <c r="N588" s="12" t="str" cm="1">
        <f t="array" ref="N588">IF(INDEX(LatestMeasureDefSheet!$Q$2:$Q$6759,MATCH(E588,LatestMeasureDefSheet!$C$2:$C$6759,0),)="",INDEX(LatestMeasureDefSheet!$G$2:$G$6759,MATCH(E588,LatestMeasureDefSheet!$C$2:$C$6759,0),),INDEX(LatestMeasureDefSheet!$Q$2:$Q$6759,MATCH(E588,LatestMeasureDefSheet!$C$2:$C$6759,0),))</f>
        <v>HP</v>
      </c>
      <c r="O588" s="11" cm="1">
        <f t="array" ref="O588">INDEX(LatestMeasureDefSheet!$R$2:$R$6759,MATCH(E588,LatestMeasureDefSheet!$C$2:$C$6759,0),)</f>
        <v>0</v>
      </c>
      <c r="P588" s="11" cm="1">
        <f t="array" ref="P588">INDEX(LatestMeasureDefSheet!$S$2:$S$6759,MATCH(E588,LatestMeasureDefSheet!$C$2:$C$6759,0),)</f>
        <v>0</v>
      </c>
      <c r="Q588" s="11" cm="1">
        <f t="array" ref="Q588">INDEX(LatestMeasureDefSheet!$T$2:$T$6759,MATCH(E588,LatestMeasureDefSheet!$C$2:$C$6759,0),)</f>
        <v>0</v>
      </c>
      <c r="R588" s="11" cm="1">
        <f t="array" ref="R588">INDEX(LatestMeasureDefSheet!$U$2:$U$6759,MATCH(E588,LatestMeasureDefSheet!$C$2:$C$6759,0),)</f>
        <v>0</v>
      </c>
      <c r="S588" s="11" cm="1">
        <f t="array" ref="S588">INDEX(LatestMeasureDefSheet!$V$2:$V$6759,MATCH(E588,LatestMeasureDefSheet!$C$2:$C$6759,0),)</f>
        <v>0</v>
      </c>
      <c r="T588" s="11" t="str">
        <f t="shared" si="51"/>
        <v/>
      </c>
      <c r="U588" s="41"/>
      <c r="V588" s="41"/>
      <c r="W588" s="41"/>
      <c r="X588" s="38" t="str">
        <f t="shared" si="47"/>
        <v/>
      </c>
      <c r="Y588" s="38" t="str">
        <f t="shared" si="48"/>
        <v/>
      </c>
      <c r="Z588" s="38" t="str">
        <f t="shared" si="49"/>
        <v/>
      </c>
      <c r="AA588" s="13">
        <f t="shared" si="50"/>
        <v>0</v>
      </c>
      <c r="AB588" s="11"/>
    </row>
    <row r="589" spans="2:28" ht="15.75" x14ac:dyDescent="0.2">
      <c r="B589" s="7" t="s">
        <v>3</v>
      </c>
      <c r="C589" s="5" t="s">
        <v>1662</v>
      </c>
      <c r="D589" s="5" t="s">
        <v>1823</v>
      </c>
      <c r="E589" s="5" t="s">
        <v>1833</v>
      </c>
      <c r="F589" s="16" t="s">
        <v>1834</v>
      </c>
      <c r="G589" s="5" t="s">
        <v>1835</v>
      </c>
      <c r="H589" s="9" cm="1">
        <f t="array" ref="H589">INDEX(LatestMeasureDefSheet!$AH$2:$AH$6759,MATCH(E589,LatestMeasureDefSheet!$C$2:$C$6759,0),)</f>
        <v>50</v>
      </c>
      <c r="I589" s="10" t="str" cm="1">
        <f t="array" ref="I589">INDEX(LatestMeasureDefSheet!$G$2:$G$6759,MATCH(E589,LatestMeasureDefSheet!$C$2:$C$6759,0),)</f>
        <v>HP</v>
      </c>
      <c r="J589" s="11" cm="1">
        <f t="array" ref="J589">INDEX(LatestMeasureDefSheet!$H$2:$H$6759,MATCH(E589,LatestMeasureDefSheet!$C$2:$C$6759,0),)</f>
        <v>780</v>
      </c>
      <c r="K589" s="11" cm="1">
        <f t="array" ref="K589">INDEX(LatestMeasureDefSheet!$I$2:$I$6759,MATCH(E589,LatestMeasureDefSheet!$C$2:$C$6759,0),)</f>
        <v>0.14699999999999999</v>
      </c>
      <c r="L589" s="11" cm="1">
        <f t="array" ref="L589">INDEX(LatestMeasureDefSheet!$L$2:$L$6759,MATCH(E589,LatestMeasureDefSheet!$C$2:$C$6759,0),)</f>
        <v>0</v>
      </c>
      <c r="M589" s="11" cm="1">
        <f t="array" ref="M589">INDEX(LatestMeasureDefSheet!$AJ$2:$AJ$6759,MATCH(E589,LatestMeasureDefSheet!$C$2:$C$6759,0),)</f>
        <v>15</v>
      </c>
      <c r="N589" s="12" t="str" cm="1">
        <f t="array" ref="N589">IF(INDEX(LatestMeasureDefSheet!$Q$2:$Q$6759,MATCH(E589,LatestMeasureDefSheet!$C$2:$C$6759,0),)="",INDEX(LatestMeasureDefSheet!$G$2:$G$6759,MATCH(E589,LatestMeasureDefSheet!$C$2:$C$6759,0),),INDEX(LatestMeasureDefSheet!$Q$2:$Q$6759,MATCH(E589,LatestMeasureDefSheet!$C$2:$C$6759,0),))</f>
        <v>HP</v>
      </c>
      <c r="O589" s="11" cm="1">
        <f t="array" ref="O589">INDEX(LatestMeasureDefSheet!$R$2:$R$6759,MATCH(E589,LatestMeasureDefSheet!$C$2:$C$6759,0),)</f>
        <v>0</v>
      </c>
      <c r="P589" s="11" cm="1">
        <f t="array" ref="P589">INDEX(LatestMeasureDefSheet!$S$2:$S$6759,MATCH(E589,LatestMeasureDefSheet!$C$2:$C$6759,0),)</f>
        <v>0</v>
      </c>
      <c r="Q589" s="11" cm="1">
        <f t="array" ref="Q589">INDEX(LatestMeasureDefSheet!$T$2:$T$6759,MATCH(E589,LatestMeasureDefSheet!$C$2:$C$6759,0),)</f>
        <v>0</v>
      </c>
      <c r="R589" s="11" cm="1">
        <f t="array" ref="R589">INDEX(LatestMeasureDefSheet!$U$2:$U$6759,MATCH(E589,LatestMeasureDefSheet!$C$2:$C$6759,0),)</f>
        <v>0</v>
      </c>
      <c r="S589" s="11" cm="1">
        <f t="array" ref="S589">INDEX(LatestMeasureDefSheet!$V$2:$V$6759,MATCH(E589,LatestMeasureDefSheet!$C$2:$C$6759,0),)</f>
        <v>0</v>
      </c>
      <c r="T589" s="11" t="str">
        <f t="shared" si="51"/>
        <v/>
      </c>
      <c r="U589" s="41"/>
      <c r="V589" s="41"/>
      <c r="W589" s="41"/>
      <c r="X589" s="38" t="str">
        <f t="shared" si="47"/>
        <v/>
      </c>
      <c r="Y589" s="38" t="str">
        <f t="shared" si="48"/>
        <v/>
      </c>
      <c r="Z589" s="38" t="str">
        <f t="shared" si="49"/>
        <v/>
      </c>
      <c r="AA589" s="13">
        <f t="shared" si="50"/>
        <v>0</v>
      </c>
      <c r="AB589" s="11"/>
    </row>
    <row r="590" spans="2:28" ht="15.75" x14ac:dyDescent="0.2">
      <c r="B590" s="7" t="s">
        <v>239</v>
      </c>
      <c r="C590" s="5" t="s">
        <v>1836</v>
      </c>
      <c r="D590" s="5" t="s">
        <v>1837</v>
      </c>
      <c r="E590" s="5" t="s">
        <v>1838</v>
      </c>
      <c r="F590" s="16" t="s">
        <v>1839</v>
      </c>
      <c r="G590" s="5" t="s">
        <v>1840</v>
      </c>
      <c r="H590" s="9" cm="1">
        <f t="array" ref="H590">INDEX(LatestMeasureDefSheet!$AH$2:$AH$6759,MATCH(E590,LatestMeasureDefSheet!$C$2:$C$6759,0),)</f>
        <v>0.08</v>
      </c>
      <c r="I590" s="10" t="str" cm="1">
        <f t="array" ref="I590">INDEX(LatestMeasureDefSheet!$G$2:$G$6759,MATCH(E590,LatestMeasureDefSheet!$C$2:$C$6759,0),)</f>
        <v>Units</v>
      </c>
      <c r="J590" s="11" cm="1">
        <f t="array" ref="J590">INDEX(LatestMeasureDefSheet!$H$2:$H$6759,MATCH(E590,LatestMeasureDefSheet!$C$2:$C$6759,0),)</f>
        <v>0</v>
      </c>
      <c r="K590" s="11" cm="1">
        <f t="array" ref="K590">INDEX(LatestMeasureDefSheet!$I$2:$I$6759,MATCH(E590,LatestMeasureDefSheet!$C$2:$C$6759,0),)</f>
        <v>0</v>
      </c>
      <c r="L590" s="11" cm="1">
        <f t="array" ref="L590">INDEX(LatestMeasureDefSheet!$L$2:$L$6759,MATCH(E590,LatestMeasureDefSheet!$C$2:$C$6759,0),)</f>
        <v>0</v>
      </c>
      <c r="M590" s="11" cm="1">
        <f t="array" ref="M590">INDEX(LatestMeasureDefSheet!$AJ$2:$AJ$6759,MATCH(E590,LatestMeasureDefSheet!$C$2:$C$6759,0),)</f>
        <v>0</v>
      </c>
      <c r="N590" s="12" t="str" cm="1">
        <f t="array" ref="N590">IF(INDEX(LatestMeasureDefSheet!$Q$2:$Q$6759,MATCH(E590,LatestMeasureDefSheet!$C$2:$C$6759,0),)="",INDEX(LatestMeasureDefSheet!$G$2:$G$6759,MATCH(E590,LatestMeasureDefSheet!$C$2:$C$6759,0),),INDEX(LatestMeasureDefSheet!$Q$2:$Q$6759,MATCH(E590,LatestMeasureDefSheet!$C$2:$C$6759,0),))</f>
        <v>Units</v>
      </c>
      <c r="O590" s="11" cm="1">
        <f t="array" ref="O590">INDEX(LatestMeasureDefSheet!$R$2:$R$6759,MATCH(E590,LatestMeasureDefSheet!$C$2:$C$6759,0),)</f>
        <v>0</v>
      </c>
      <c r="P590" s="11" cm="1">
        <f t="array" ref="P590">INDEX(LatestMeasureDefSheet!$S$2:$S$6759,MATCH(E590,LatestMeasureDefSheet!$C$2:$C$6759,0),)</f>
        <v>0</v>
      </c>
      <c r="Q590" s="11" cm="1">
        <f t="array" ref="Q590">INDEX(LatestMeasureDefSheet!$T$2:$T$6759,MATCH(E590,LatestMeasureDefSheet!$C$2:$C$6759,0),)</f>
        <v>0</v>
      </c>
      <c r="R590" s="11" cm="1">
        <f t="array" ref="R590">INDEX(LatestMeasureDefSheet!$U$2:$U$6759,MATCH(E590,LatestMeasureDefSheet!$C$2:$C$6759,0),)</f>
        <v>0</v>
      </c>
      <c r="S590" s="11" cm="1">
        <f t="array" ref="S590">INDEX(LatestMeasureDefSheet!$V$2:$V$6759,MATCH(E590,LatestMeasureDefSheet!$C$2:$C$6759,0),)</f>
        <v>0</v>
      </c>
      <c r="T590" s="11" t="str">
        <f t="shared" si="51"/>
        <v/>
      </c>
      <c r="U590" s="41"/>
      <c r="V590" s="41"/>
      <c r="W590" s="41"/>
      <c r="X590" s="38" t="str">
        <f t="shared" si="47"/>
        <v/>
      </c>
      <c r="Y590" s="38" t="str">
        <f t="shared" si="48"/>
        <v/>
      </c>
      <c r="Z590" s="38" t="str">
        <f t="shared" si="49"/>
        <v/>
      </c>
      <c r="AA590" s="13">
        <f t="shared" si="50"/>
        <v>0</v>
      </c>
      <c r="AB590" s="11"/>
    </row>
    <row r="591" spans="2:28" ht="15.75" x14ac:dyDescent="0.2">
      <c r="B591" s="7" t="s">
        <v>239</v>
      </c>
      <c r="C591" s="5" t="s">
        <v>1836</v>
      </c>
      <c r="D591" s="5" t="s">
        <v>1837</v>
      </c>
      <c r="E591" s="5" t="s">
        <v>1841</v>
      </c>
      <c r="F591" s="16" t="s">
        <v>1842</v>
      </c>
      <c r="G591" s="5" t="s">
        <v>1843</v>
      </c>
      <c r="H591" s="9" cm="1">
        <f t="array" ref="H591">INDEX(LatestMeasureDefSheet!$AH$2:$AH$6759,MATCH(E591,LatestMeasureDefSheet!$C$2:$C$6759,0),)</f>
        <v>0.12</v>
      </c>
      <c r="I591" s="10" t="str" cm="1">
        <f t="array" ref="I591">INDEX(LatestMeasureDefSheet!$G$2:$G$6759,MATCH(E591,LatestMeasureDefSheet!$C$2:$C$6759,0),)</f>
        <v>Units</v>
      </c>
      <c r="J591" s="11" cm="1">
        <f t="array" ref="J591">INDEX(LatestMeasureDefSheet!$H$2:$H$6759,MATCH(E591,LatestMeasureDefSheet!$C$2:$C$6759,0),)</f>
        <v>0</v>
      </c>
      <c r="K591" s="11" cm="1">
        <f t="array" ref="K591">INDEX(LatestMeasureDefSheet!$I$2:$I$6759,MATCH(E591,LatestMeasureDefSheet!$C$2:$C$6759,0),)</f>
        <v>0</v>
      </c>
      <c r="L591" s="11" cm="1">
        <f t="array" ref="L591">INDEX(LatestMeasureDefSheet!$L$2:$L$6759,MATCH(E591,LatestMeasureDefSheet!$C$2:$C$6759,0),)</f>
        <v>0</v>
      </c>
      <c r="M591" s="11" cm="1">
        <f t="array" ref="M591">INDEX(LatestMeasureDefSheet!$AJ$2:$AJ$6759,MATCH(E591,LatestMeasureDefSheet!$C$2:$C$6759,0),)</f>
        <v>0</v>
      </c>
      <c r="N591" s="12" t="str" cm="1">
        <f t="array" ref="N591">IF(INDEX(LatestMeasureDefSheet!$Q$2:$Q$6759,MATCH(E591,LatestMeasureDefSheet!$C$2:$C$6759,0),)="",INDEX(LatestMeasureDefSheet!$G$2:$G$6759,MATCH(E591,LatestMeasureDefSheet!$C$2:$C$6759,0),),INDEX(LatestMeasureDefSheet!$Q$2:$Q$6759,MATCH(E591,LatestMeasureDefSheet!$C$2:$C$6759,0),))</f>
        <v>Units</v>
      </c>
      <c r="O591" s="11" cm="1">
        <f t="array" ref="O591">INDEX(LatestMeasureDefSheet!$R$2:$R$6759,MATCH(E591,LatestMeasureDefSheet!$C$2:$C$6759,0),)</f>
        <v>0</v>
      </c>
      <c r="P591" s="11" cm="1">
        <f t="array" ref="P591">INDEX(LatestMeasureDefSheet!$S$2:$S$6759,MATCH(E591,LatestMeasureDefSheet!$C$2:$C$6759,0),)</f>
        <v>0</v>
      </c>
      <c r="Q591" s="11" cm="1">
        <f t="array" ref="Q591">INDEX(LatestMeasureDefSheet!$T$2:$T$6759,MATCH(E591,LatestMeasureDefSheet!$C$2:$C$6759,0),)</f>
        <v>0</v>
      </c>
      <c r="R591" s="11" cm="1">
        <f t="array" ref="R591">INDEX(LatestMeasureDefSheet!$U$2:$U$6759,MATCH(E591,LatestMeasureDefSheet!$C$2:$C$6759,0),)</f>
        <v>0</v>
      </c>
      <c r="S591" s="11" cm="1">
        <f t="array" ref="S591">INDEX(LatestMeasureDefSheet!$V$2:$V$6759,MATCH(E591,LatestMeasureDefSheet!$C$2:$C$6759,0),)</f>
        <v>0</v>
      </c>
      <c r="T591" s="11" t="str">
        <f t="shared" si="51"/>
        <v/>
      </c>
      <c r="U591" s="41"/>
      <c r="V591" s="41"/>
      <c r="W591" s="41"/>
      <c r="X591" s="38" t="str">
        <f t="shared" si="47"/>
        <v/>
      </c>
      <c r="Y591" s="38" t="str">
        <f t="shared" si="48"/>
        <v/>
      </c>
      <c r="Z591" s="38" t="str">
        <f t="shared" si="49"/>
        <v/>
      </c>
      <c r="AA591" s="13">
        <f t="shared" si="50"/>
        <v>0</v>
      </c>
      <c r="AB591" s="11"/>
    </row>
    <row r="592" spans="2:28" ht="15.75" x14ac:dyDescent="0.2">
      <c r="B592" s="7" t="s">
        <v>239</v>
      </c>
      <c r="C592" s="5" t="s">
        <v>1836</v>
      </c>
      <c r="D592" s="5" t="s">
        <v>1837</v>
      </c>
      <c r="E592" s="5" t="s">
        <v>1844</v>
      </c>
      <c r="F592" s="16" t="s">
        <v>1845</v>
      </c>
      <c r="G592" s="5" t="s">
        <v>1846</v>
      </c>
      <c r="H592" s="9" cm="1">
        <f t="array" ref="H592">INDEX(LatestMeasureDefSheet!$AH$2:$AH$6759,MATCH(E592,LatestMeasureDefSheet!$C$2:$C$6759,0),)</f>
        <v>0.14000000000000001</v>
      </c>
      <c r="I592" s="10" t="str" cm="1">
        <f t="array" ref="I592">INDEX(LatestMeasureDefSheet!$G$2:$G$6759,MATCH(E592,LatestMeasureDefSheet!$C$2:$C$6759,0),)</f>
        <v>Units</v>
      </c>
      <c r="J592" s="11" cm="1">
        <f t="array" ref="J592">INDEX(LatestMeasureDefSheet!$H$2:$H$6759,MATCH(E592,LatestMeasureDefSheet!$C$2:$C$6759,0),)</f>
        <v>0</v>
      </c>
      <c r="K592" s="11" cm="1">
        <f t="array" ref="K592">INDEX(LatestMeasureDefSheet!$I$2:$I$6759,MATCH(E592,LatestMeasureDefSheet!$C$2:$C$6759,0),)</f>
        <v>0</v>
      </c>
      <c r="L592" s="11" cm="1">
        <f t="array" ref="L592">INDEX(LatestMeasureDefSheet!$L$2:$L$6759,MATCH(E592,LatestMeasureDefSheet!$C$2:$C$6759,0),)</f>
        <v>0</v>
      </c>
      <c r="M592" s="11" cm="1">
        <f t="array" ref="M592">INDEX(LatestMeasureDefSheet!$AJ$2:$AJ$6759,MATCH(E592,LatestMeasureDefSheet!$C$2:$C$6759,0),)</f>
        <v>0</v>
      </c>
      <c r="N592" s="12" t="str" cm="1">
        <f t="array" ref="N592">IF(INDEX(LatestMeasureDefSheet!$Q$2:$Q$6759,MATCH(E592,LatestMeasureDefSheet!$C$2:$C$6759,0),)="",INDEX(LatestMeasureDefSheet!$G$2:$G$6759,MATCH(E592,LatestMeasureDefSheet!$C$2:$C$6759,0),),INDEX(LatestMeasureDefSheet!$Q$2:$Q$6759,MATCH(E592,LatestMeasureDefSheet!$C$2:$C$6759,0),))</f>
        <v>Units</v>
      </c>
      <c r="O592" s="11" cm="1">
        <f t="array" ref="O592">INDEX(LatestMeasureDefSheet!$R$2:$R$6759,MATCH(E592,LatestMeasureDefSheet!$C$2:$C$6759,0),)</f>
        <v>0</v>
      </c>
      <c r="P592" s="11" cm="1">
        <f t="array" ref="P592">INDEX(LatestMeasureDefSheet!$S$2:$S$6759,MATCH(E592,LatestMeasureDefSheet!$C$2:$C$6759,0),)</f>
        <v>0</v>
      </c>
      <c r="Q592" s="11" cm="1">
        <f t="array" ref="Q592">INDEX(LatestMeasureDefSheet!$T$2:$T$6759,MATCH(E592,LatestMeasureDefSheet!$C$2:$C$6759,0),)</f>
        <v>0</v>
      </c>
      <c r="R592" s="11" cm="1">
        <f t="array" ref="R592">INDEX(LatestMeasureDefSheet!$U$2:$U$6759,MATCH(E592,LatestMeasureDefSheet!$C$2:$C$6759,0),)</f>
        <v>0</v>
      </c>
      <c r="S592" s="11" cm="1">
        <f t="array" ref="S592">INDEX(LatestMeasureDefSheet!$V$2:$V$6759,MATCH(E592,LatestMeasureDefSheet!$C$2:$C$6759,0),)</f>
        <v>0</v>
      </c>
      <c r="T592" s="11" t="str">
        <f t="shared" si="51"/>
        <v/>
      </c>
      <c r="U592" s="41"/>
      <c r="V592" s="41"/>
      <c r="W592" s="41"/>
      <c r="X592" s="38" t="str">
        <f t="shared" si="47"/>
        <v/>
      </c>
      <c r="Y592" s="38" t="str">
        <f t="shared" si="48"/>
        <v/>
      </c>
      <c r="Z592" s="38" t="str">
        <f t="shared" si="49"/>
        <v/>
      </c>
      <c r="AA592" s="13">
        <f t="shared" si="50"/>
        <v>0</v>
      </c>
      <c r="AB592" s="11"/>
    </row>
    <row r="593" spans="2:28" ht="15.75" x14ac:dyDescent="0.2">
      <c r="B593" s="7" t="s">
        <v>239</v>
      </c>
      <c r="C593" s="5" t="s">
        <v>1836</v>
      </c>
      <c r="D593" s="5" t="s">
        <v>1837</v>
      </c>
      <c r="E593" s="5" t="s">
        <v>1847</v>
      </c>
      <c r="F593" s="16" t="s">
        <v>1839</v>
      </c>
      <c r="G593" s="5" t="s">
        <v>1840</v>
      </c>
      <c r="H593" s="9" cm="1">
        <f t="array" ref="H593">INDEX(LatestMeasureDefSheet!$AH$2:$AH$6759,MATCH(E593,LatestMeasureDefSheet!$C$2:$C$6759,0),)</f>
        <v>8</v>
      </c>
      <c r="I593" s="10" t="str" cm="1">
        <f t="array" ref="I593">INDEX(LatestMeasureDefSheet!$G$2:$G$6759,MATCH(E593,LatestMeasureDefSheet!$C$2:$C$6759,0),)</f>
        <v>Units</v>
      </c>
      <c r="J593" s="11" cm="1">
        <f t="array" ref="J593">INDEX(LatestMeasureDefSheet!$H$2:$H$6759,MATCH(E593,LatestMeasureDefSheet!$C$2:$C$6759,0),)</f>
        <v>0</v>
      </c>
      <c r="K593" s="11" cm="1">
        <f t="array" ref="K593">INDEX(LatestMeasureDefSheet!$I$2:$I$6759,MATCH(E593,LatestMeasureDefSheet!$C$2:$C$6759,0),)</f>
        <v>0</v>
      </c>
      <c r="L593" s="11" cm="1">
        <f t="array" ref="L593">INDEX(LatestMeasureDefSheet!$L$2:$L$6759,MATCH(E593,LatestMeasureDefSheet!$C$2:$C$6759,0),)</f>
        <v>0</v>
      </c>
      <c r="M593" s="11" cm="1">
        <f t="array" ref="M593">INDEX(LatestMeasureDefSheet!$AJ$2:$AJ$6759,MATCH(E593,LatestMeasureDefSheet!$C$2:$C$6759,0),)</f>
        <v>0</v>
      </c>
      <c r="N593" s="12" t="str" cm="1">
        <f t="array" ref="N593">IF(INDEX(LatestMeasureDefSheet!$Q$2:$Q$6759,MATCH(E593,LatestMeasureDefSheet!$C$2:$C$6759,0),)="",INDEX(LatestMeasureDefSheet!$G$2:$G$6759,MATCH(E593,LatestMeasureDefSheet!$C$2:$C$6759,0),),INDEX(LatestMeasureDefSheet!$Q$2:$Q$6759,MATCH(E593,LatestMeasureDefSheet!$C$2:$C$6759,0),))</f>
        <v>Units</v>
      </c>
      <c r="O593" s="11" cm="1">
        <f t="array" ref="O593">INDEX(LatestMeasureDefSheet!$R$2:$R$6759,MATCH(E593,LatestMeasureDefSheet!$C$2:$C$6759,0),)</f>
        <v>0</v>
      </c>
      <c r="P593" s="11" cm="1">
        <f t="array" ref="P593">INDEX(LatestMeasureDefSheet!$S$2:$S$6759,MATCH(E593,LatestMeasureDefSheet!$C$2:$C$6759,0),)</f>
        <v>0</v>
      </c>
      <c r="Q593" s="11" cm="1">
        <f t="array" ref="Q593">INDEX(LatestMeasureDefSheet!$T$2:$T$6759,MATCH(E593,LatestMeasureDefSheet!$C$2:$C$6759,0),)</f>
        <v>0</v>
      </c>
      <c r="R593" s="11" cm="1">
        <f t="array" ref="R593">INDEX(LatestMeasureDefSheet!$U$2:$U$6759,MATCH(E593,LatestMeasureDefSheet!$C$2:$C$6759,0),)</f>
        <v>0</v>
      </c>
      <c r="S593" s="11" cm="1">
        <f t="array" ref="S593">INDEX(LatestMeasureDefSheet!$V$2:$V$6759,MATCH(E593,LatestMeasureDefSheet!$C$2:$C$6759,0),)</f>
        <v>0</v>
      </c>
      <c r="T593" s="11" t="str">
        <f t="shared" si="51"/>
        <v/>
      </c>
      <c r="U593" s="41"/>
      <c r="V593" s="41"/>
      <c r="W593" s="41"/>
      <c r="X593" s="38" t="str">
        <f t="shared" si="47"/>
        <v/>
      </c>
      <c r="Y593" s="38" t="str">
        <f t="shared" si="48"/>
        <v/>
      </c>
      <c r="Z593" s="38" t="str">
        <f t="shared" si="49"/>
        <v/>
      </c>
      <c r="AA593" s="13">
        <f t="shared" si="50"/>
        <v>0</v>
      </c>
      <c r="AB593" s="11"/>
    </row>
    <row r="594" spans="2:28" ht="15.75" x14ac:dyDescent="0.2">
      <c r="B594" s="7" t="s">
        <v>239</v>
      </c>
      <c r="C594" s="5" t="s">
        <v>1836</v>
      </c>
      <c r="D594" s="5" t="s">
        <v>1837</v>
      </c>
      <c r="E594" s="5" t="s">
        <v>1848</v>
      </c>
      <c r="F594" s="16" t="s">
        <v>1842</v>
      </c>
      <c r="G594" s="5" t="s">
        <v>1843</v>
      </c>
      <c r="H594" s="9" cm="1">
        <f t="array" ref="H594">INDEX(LatestMeasureDefSheet!$AH$2:$AH$6759,MATCH(E594,LatestMeasureDefSheet!$C$2:$C$6759,0),)</f>
        <v>9</v>
      </c>
      <c r="I594" s="10" t="str" cm="1">
        <f t="array" ref="I594">INDEX(LatestMeasureDefSheet!$G$2:$G$6759,MATCH(E594,LatestMeasureDefSheet!$C$2:$C$6759,0),)</f>
        <v>Units</v>
      </c>
      <c r="J594" s="11" cm="1">
        <f t="array" ref="J594">INDEX(LatestMeasureDefSheet!$H$2:$H$6759,MATCH(E594,LatestMeasureDefSheet!$C$2:$C$6759,0),)</f>
        <v>0</v>
      </c>
      <c r="K594" s="11" cm="1">
        <f t="array" ref="K594">INDEX(LatestMeasureDefSheet!$I$2:$I$6759,MATCH(E594,LatestMeasureDefSheet!$C$2:$C$6759,0),)</f>
        <v>0</v>
      </c>
      <c r="L594" s="11" cm="1">
        <f t="array" ref="L594">INDEX(LatestMeasureDefSheet!$L$2:$L$6759,MATCH(E594,LatestMeasureDefSheet!$C$2:$C$6759,0),)</f>
        <v>0</v>
      </c>
      <c r="M594" s="11" cm="1">
        <f t="array" ref="M594">INDEX(LatestMeasureDefSheet!$AJ$2:$AJ$6759,MATCH(E594,LatestMeasureDefSheet!$C$2:$C$6759,0),)</f>
        <v>0</v>
      </c>
      <c r="N594" s="12" t="str" cm="1">
        <f t="array" ref="N594">IF(INDEX(LatestMeasureDefSheet!$Q$2:$Q$6759,MATCH(E594,LatestMeasureDefSheet!$C$2:$C$6759,0),)="",INDEX(LatestMeasureDefSheet!$G$2:$G$6759,MATCH(E594,LatestMeasureDefSheet!$C$2:$C$6759,0),),INDEX(LatestMeasureDefSheet!$Q$2:$Q$6759,MATCH(E594,LatestMeasureDefSheet!$C$2:$C$6759,0),))</f>
        <v>Units</v>
      </c>
      <c r="O594" s="11" cm="1">
        <f t="array" ref="O594">INDEX(LatestMeasureDefSheet!$R$2:$R$6759,MATCH(E594,LatestMeasureDefSheet!$C$2:$C$6759,0),)</f>
        <v>0</v>
      </c>
      <c r="P594" s="11" cm="1">
        <f t="array" ref="P594">INDEX(LatestMeasureDefSheet!$S$2:$S$6759,MATCH(E594,LatestMeasureDefSheet!$C$2:$C$6759,0),)</f>
        <v>0</v>
      </c>
      <c r="Q594" s="11" cm="1">
        <f t="array" ref="Q594">INDEX(LatestMeasureDefSheet!$T$2:$T$6759,MATCH(E594,LatestMeasureDefSheet!$C$2:$C$6759,0),)</f>
        <v>0</v>
      </c>
      <c r="R594" s="11" cm="1">
        <f t="array" ref="R594">INDEX(LatestMeasureDefSheet!$U$2:$U$6759,MATCH(E594,LatestMeasureDefSheet!$C$2:$C$6759,0),)</f>
        <v>0</v>
      </c>
      <c r="S594" s="11" cm="1">
        <f t="array" ref="S594">INDEX(LatestMeasureDefSheet!$V$2:$V$6759,MATCH(E594,LatestMeasureDefSheet!$C$2:$C$6759,0),)</f>
        <v>0</v>
      </c>
      <c r="T594" s="11" t="str">
        <f t="shared" si="51"/>
        <v/>
      </c>
      <c r="U594" s="41"/>
      <c r="V594" s="41"/>
      <c r="W594" s="41"/>
      <c r="X594" s="38" t="str">
        <f t="shared" si="47"/>
        <v/>
      </c>
      <c r="Y594" s="38" t="str">
        <f t="shared" si="48"/>
        <v/>
      </c>
      <c r="Z594" s="38" t="str">
        <f t="shared" si="49"/>
        <v/>
      </c>
      <c r="AA594" s="13">
        <f t="shared" si="50"/>
        <v>0</v>
      </c>
      <c r="AB594" s="11"/>
    </row>
    <row r="595" spans="2:28" ht="15.75" x14ac:dyDescent="0.2">
      <c r="B595" s="7" t="s">
        <v>239</v>
      </c>
      <c r="C595" s="5" t="s">
        <v>1836</v>
      </c>
      <c r="D595" s="5" t="s">
        <v>1837</v>
      </c>
      <c r="E595" s="5" t="s">
        <v>1849</v>
      </c>
      <c r="F595" s="16" t="s">
        <v>1845</v>
      </c>
      <c r="G595" s="5" t="s">
        <v>1846</v>
      </c>
      <c r="H595" s="9" cm="1">
        <f t="array" ref="H595">INDEX(LatestMeasureDefSheet!$AH$2:$AH$6759,MATCH(E595,LatestMeasureDefSheet!$C$2:$C$6759,0),)</f>
        <v>10</v>
      </c>
      <c r="I595" s="10" t="str" cm="1">
        <f t="array" ref="I595">INDEX(LatestMeasureDefSheet!$G$2:$G$6759,MATCH(E595,LatestMeasureDefSheet!$C$2:$C$6759,0),)</f>
        <v>Units</v>
      </c>
      <c r="J595" s="11" cm="1">
        <f t="array" ref="J595">INDEX(LatestMeasureDefSheet!$H$2:$H$6759,MATCH(E595,LatestMeasureDefSheet!$C$2:$C$6759,0),)</f>
        <v>0</v>
      </c>
      <c r="K595" s="11" cm="1">
        <f t="array" ref="K595">INDEX(LatestMeasureDefSheet!$I$2:$I$6759,MATCH(E595,LatestMeasureDefSheet!$C$2:$C$6759,0),)</f>
        <v>0</v>
      </c>
      <c r="L595" s="11" cm="1">
        <f t="array" ref="L595">INDEX(LatestMeasureDefSheet!$L$2:$L$6759,MATCH(E595,LatestMeasureDefSheet!$C$2:$C$6759,0),)</f>
        <v>0</v>
      </c>
      <c r="M595" s="11" cm="1">
        <f t="array" ref="M595">INDEX(LatestMeasureDefSheet!$AJ$2:$AJ$6759,MATCH(E595,LatestMeasureDefSheet!$C$2:$C$6759,0),)</f>
        <v>0</v>
      </c>
      <c r="N595" s="12" t="str" cm="1">
        <f t="array" ref="N595">IF(INDEX(LatestMeasureDefSheet!$Q$2:$Q$6759,MATCH(E595,LatestMeasureDefSheet!$C$2:$C$6759,0),)="",INDEX(LatestMeasureDefSheet!$G$2:$G$6759,MATCH(E595,LatestMeasureDefSheet!$C$2:$C$6759,0),),INDEX(LatestMeasureDefSheet!$Q$2:$Q$6759,MATCH(E595,LatestMeasureDefSheet!$C$2:$C$6759,0),))</f>
        <v>Units</v>
      </c>
      <c r="O595" s="11" cm="1">
        <f t="array" ref="O595">INDEX(LatestMeasureDefSheet!$R$2:$R$6759,MATCH(E595,LatestMeasureDefSheet!$C$2:$C$6759,0),)</f>
        <v>0</v>
      </c>
      <c r="P595" s="11" cm="1">
        <f t="array" ref="P595">INDEX(LatestMeasureDefSheet!$S$2:$S$6759,MATCH(E595,LatestMeasureDefSheet!$C$2:$C$6759,0),)</f>
        <v>0</v>
      </c>
      <c r="Q595" s="11" cm="1">
        <f t="array" ref="Q595">INDEX(LatestMeasureDefSheet!$T$2:$T$6759,MATCH(E595,LatestMeasureDefSheet!$C$2:$C$6759,0),)</f>
        <v>0</v>
      </c>
      <c r="R595" s="11" cm="1">
        <f t="array" ref="R595">INDEX(LatestMeasureDefSheet!$U$2:$U$6759,MATCH(E595,LatestMeasureDefSheet!$C$2:$C$6759,0),)</f>
        <v>0</v>
      </c>
      <c r="S595" s="11" cm="1">
        <f t="array" ref="S595">INDEX(LatestMeasureDefSheet!$V$2:$V$6759,MATCH(E595,LatestMeasureDefSheet!$C$2:$C$6759,0),)</f>
        <v>0</v>
      </c>
      <c r="T595" s="11" t="str">
        <f t="shared" si="51"/>
        <v/>
      </c>
      <c r="U595" s="41"/>
      <c r="V595" s="41"/>
      <c r="W595" s="41"/>
      <c r="X595" s="38" t="str">
        <f t="shared" ref="X595:X604" si="52">IF($U595=0,"",IF($T595="",J595*$U595,Q595*$U595*$V595))</f>
        <v/>
      </c>
      <c r="Y595" s="38" t="str">
        <f t="shared" ref="Y595:Y604" si="53">IF($U595=0,"",IF($T595="",K595*$U595,R595*$U595*$V595))</f>
        <v/>
      </c>
      <c r="Z595" s="38" t="str">
        <f t="shared" ref="Z595:Z604" si="54">IF($U595=0,"",IF($T595="",L595*$U595,S595*$U595*$V595))</f>
        <v/>
      </c>
      <c r="AA595" s="13">
        <f t="shared" ref="AA595:AA604" si="55">H595*$U595</f>
        <v>0</v>
      </c>
      <c r="AB595" s="11"/>
    </row>
    <row r="596" spans="2:28" ht="15.75" x14ac:dyDescent="0.2">
      <c r="B596" s="7" t="s">
        <v>1850</v>
      </c>
      <c r="C596" s="5" t="s">
        <v>1850</v>
      </c>
      <c r="D596" s="5" t="s">
        <v>1850</v>
      </c>
      <c r="E596" s="5" t="s">
        <v>1851</v>
      </c>
      <c r="F596" s="16" t="s">
        <v>1852</v>
      </c>
      <c r="G596" s="5" t="s">
        <v>1853</v>
      </c>
      <c r="H596" s="9" cm="1">
        <f t="array" ref="H596">INDEX(LatestMeasureDefSheet!$AH$2:$AH$6759,MATCH(E596,LatestMeasureDefSheet!$C$2:$C$6759,0),)</f>
        <v>0.1</v>
      </c>
      <c r="I596" s="10" t="str" cm="1">
        <f t="array" ref="I596">INDEX(LatestMeasureDefSheet!$G$2:$G$6759,MATCH(E596,LatestMeasureDefSheet!$C$2:$C$6759,0),)</f>
        <v>Units</v>
      </c>
      <c r="J596" s="11" cm="1">
        <f t="array" ref="J596">INDEX(LatestMeasureDefSheet!$H$2:$H$6759,MATCH(E596,LatestMeasureDefSheet!$C$2:$C$6759,0),)</f>
        <v>0</v>
      </c>
      <c r="K596" s="11" cm="1">
        <f t="array" ref="K596">INDEX(LatestMeasureDefSheet!$I$2:$I$6759,MATCH(E596,LatestMeasureDefSheet!$C$2:$C$6759,0),)</f>
        <v>0</v>
      </c>
      <c r="L596" s="11" cm="1">
        <f t="array" ref="L596">INDEX(LatestMeasureDefSheet!$L$2:$L$6759,MATCH(E596,LatestMeasureDefSheet!$C$2:$C$6759,0),)</f>
        <v>0</v>
      </c>
      <c r="M596" s="11" cm="1">
        <f t="array" ref="M596">INDEX(LatestMeasureDefSheet!$AJ$2:$AJ$6759,MATCH(E596,LatestMeasureDefSheet!$C$2:$C$6759,0),)</f>
        <v>0</v>
      </c>
      <c r="N596" s="12" t="str" cm="1">
        <f t="array" ref="N596">IF(INDEX(LatestMeasureDefSheet!$Q$2:$Q$6759,MATCH(E596,LatestMeasureDefSheet!$C$2:$C$6759,0),)="",INDEX(LatestMeasureDefSheet!$G$2:$G$6759,MATCH(E596,LatestMeasureDefSheet!$C$2:$C$6759,0),),INDEX(LatestMeasureDefSheet!$Q$2:$Q$6759,MATCH(E596,LatestMeasureDefSheet!$C$2:$C$6759,0),))</f>
        <v>Units</v>
      </c>
      <c r="O596" s="11" cm="1">
        <f t="array" ref="O596">INDEX(LatestMeasureDefSheet!$R$2:$R$6759,MATCH(E596,LatestMeasureDefSheet!$C$2:$C$6759,0),)</f>
        <v>0</v>
      </c>
      <c r="P596" s="11" cm="1">
        <f t="array" ref="P596">INDEX(LatestMeasureDefSheet!$S$2:$S$6759,MATCH(E596,LatestMeasureDefSheet!$C$2:$C$6759,0),)</f>
        <v>0</v>
      </c>
      <c r="Q596" s="11" cm="1">
        <f t="array" ref="Q596">INDEX(LatestMeasureDefSheet!$T$2:$T$6759,MATCH(E596,LatestMeasureDefSheet!$C$2:$C$6759,0),)</f>
        <v>0</v>
      </c>
      <c r="R596" s="11" cm="1">
        <f t="array" ref="R596">INDEX(LatestMeasureDefSheet!$U$2:$U$6759,MATCH(E596,LatestMeasureDefSheet!$C$2:$C$6759,0),)</f>
        <v>0</v>
      </c>
      <c r="S596" s="11" cm="1">
        <f t="array" ref="S596">INDEX(LatestMeasureDefSheet!$V$2:$V$6759,MATCH(E596,LatestMeasureDefSheet!$C$2:$C$6759,0),)</f>
        <v>0</v>
      </c>
      <c r="T596" s="11" t="str">
        <f t="shared" si="51"/>
        <v/>
      </c>
      <c r="U596" s="41"/>
      <c r="V596" s="41"/>
      <c r="W596" s="41"/>
      <c r="X596" s="38" t="str">
        <f t="shared" si="52"/>
        <v/>
      </c>
      <c r="Y596" s="38" t="str">
        <f t="shared" si="53"/>
        <v/>
      </c>
      <c r="Z596" s="38" t="str">
        <f t="shared" si="54"/>
        <v/>
      </c>
      <c r="AA596" s="13">
        <f t="shared" si="55"/>
        <v>0</v>
      </c>
      <c r="AB596" s="11"/>
    </row>
    <row r="597" spans="2:28" ht="15.75" x14ac:dyDescent="0.2">
      <c r="B597" s="7" t="s">
        <v>1850</v>
      </c>
      <c r="C597" s="5" t="s">
        <v>1850</v>
      </c>
      <c r="D597" s="5" t="s">
        <v>1850</v>
      </c>
      <c r="E597" s="5" t="s">
        <v>1854</v>
      </c>
      <c r="F597" s="16" t="s">
        <v>1855</v>
      </c>
      <c r="G597" s="5" t="s">
        <v>1856</v>
      </c>
      <c r="H597" s="9" cm="1">
        <f t="array" ref="H597">INDEX(LatestMeasureDefSheet!$AH$2:$AH$6759,MATCH(E597,LatestMeasureDefSheet!$C$2:$C$6759,0),)</f>
        <v>12</v>
      </c>
      <c r="I597" s="10" t="str" cm="1">
        <f t="array" ref="I597">INDEX(LatestMeasureDefSheet!$G$2:$G$6759,MATCH(E597,LatestMeasureDefSheet!$C$2:$C$6759,0),)</f>
        <v>Units</v>
      </c>
      <c r="J597" s="11" cm="1">
        <f t="array" ref="J597">INDEX(LatestMeasureDefSheet!$H$2:$H$6759,MATCH(E597,LatestMeasureDefSheet!$C$2:$C$6759,0),)</f>
        <v>0</v>
      </c>
      <c r="K597" s="11" cm="1">
        <f t="array" ref="K597">INDEX(LatestMeasureDefSheet!$I$2:$I$6759,MATCH(E597,LatestMeasureDefSheet!$C$2:$C$6759,0),)</f>
        <v>0</v>
      </c>
      <c r="L597" s="11" cm="1">
        <f t="array" ref="L597">INDEX(LatestMeasureDefSheet!$L$2:$L$6759,MATCH(E597,LatestMeasureDefSheet!$C$2:$C$6759,0),)</f>
        <v>0</v>
      </c>
      <c r="M597" s="11" cm="1">
        <f t="array" ref="M597">INDEX(LatestMeasureDefSheet!$AJ$2:$AJ$6759,MATCH(E597,LatestMeasureDefSheet!$C$2:$C$6759,0),)</f>
        <v>0</v>
      </c>
      <c r="N597" s="12" t="str" cm="1">
        <f t="array" ref="N597">IF(INDEX(LatestMeasureDefSheet!$Q$2:$Q$6759,MATCH(E597,LatestMeasureDefSheet!$C$2:$C$6759,0),)="",INDEX(LatestMeasureDefSheet!$G$2:$G$6759,MATCH(E597,LatestMeasureDefSheet!$C$2:$C$6759,0),),INDEX(LatestMeasureDefSheet!$Q$2:$Q$6759,MATCH(E597,LatestMeasureDefSheet!$C$2:$C$6759,0),))</f>
        <v>Units</v>
      </c>
      <c r="O597" s="11" cm="1">
        <f t="array" ref="O597">INDEX(LatestMeasureDefSheet!$R$2:$R$6759,MATCH(E597,LatestMeasureDefSheet!$C$2:$C$6759,0),)</f>
        <v>0</v>
      </c>
      <c r="P597" s="11" cm="1">
        <f t="array" ref="P597">INDEX(LatestMeasureDefSheet!$S$2:$S$6759,MATCH(E597,LatestMeasureDefSheet!$C$2:$C$6759,0),)</f>
        <v>0</v>
      </c>
      <c r="Q597" s="11" cm="1">
        <f t="array" ref="Q597">INDEX(LatestMeasureDefSheet!$T$2:$T$6759,MATCH(E597,LatestMeasureDefSheet!$C$2:$C$6759,0),)</f>
        <v>0</v>
      </c>
      <c r="R597" s="11" cm="1">
        <f t="array" ref="R597">INDEX(LatestMeasureDefSheet!$U$2:$U$6759,MATCH(E597,LatestMeasureDefSheet!$C$2:$C$6759,0),)</f>
        <v>0</v>
      </c>
      <c r="S597" s="11" cm="1">
        <f t="array" ref="S597">INDEX(LatestMeasureDefSheet!$V$2:$V$6759,MATCH(E597,LatestMeasureDefSheet!$C$2:$C$6759,0),)</f>
        <v>0</v>
      </c>
      <c r="T597" s="11" t="str">
        <f t="shared" si="51"/>
        <v/>
      </c>
      <c r="U597" s="41"/>
      <c r="V597" s="41"/>
      <c r="W597" s="41"/>
      <c r="X597" s="38" t="str">
        <f t="shared" si="52"/>
        <v/>
      </c>
      <c r="Y597" s="38" t="str">
        <f t="shared" si="53"/>
        <v/>
      </c>
      <c r="Z597" s="38" t="str">
        <f t="shared" si="54"/>
        <v/>
      </c>
      <c r="AA597" s="13">
        <f t="shared" si="55"/>
        <v>0</v>
      </c>
      <c r="AB597" s="11"/>
    </row>
    <row r="598" spans="2:28" ht="15.75" x14ac:dyDescent="0.2">
      <c r="C598" s="5"/>
      <c r="E598" s="5" t="s">
        <v>1857</v>
      </c>
      <c r="F598" s="16" t="s">
        <v>1858</v>
      </c>
      <c r="G598" s="5" t="s">
        <v>1859</v>
      </c>
      <c r="H598" s="9" cm="1">
        <f t="array" ref="H598">INDEX(LatestMeasureDefSheet!$AH$2:$AH$6759,MATCH(E598,LatestMeasureDefSheet!$C$2:$C$6759,0),)</f>
        <v>0.35</v>
      </c>
      <c r="I598" s="10" t="str" cm="1">
        <f t="array" ref="I598">INDEX(LatestMeasureDefSheet!$G$2:$G$6759,MATCH(E598,LatestMeasureDefSheet!$C$2:$C$6759,0),)</f>
        <v>Watts Removed</v>
      </c>
      <c r="J598" s="11" cm="1">
        <f t="array" ref="J598">INDEX(LatestMeasureDefSheet!$H$2:$H$6759,MATCH(E598,LatestMeasureDefSheet!$C$2:$C$6759,0),)</f>
        <v>4.03</v>
      </c>
      <c r="K598" s="11" cm="1">
        <f t="array" ref="K598">INDEX(LatestMeasureDefSheet!$I$2:$I$6759,MATCH(E598,LatestMeasureDefSheet!$C$2:$C$6759,0),)</f>
        <v>1E-3</v>
      </c>
      <c r="L598" s="11" cm="1">
        <f t="array" ref="L598">INDEX(LatestMeasureDefSheet!$L$2:$L$6759,MATCH(E598,LatestMeasureDefSheet!$C$2:$C$6759,0),)</f>
        <v>0</v>
      </c>
      <c r="M598" s="11" cm="1">
        <f t="array" ref="M598">INDEX(LatestMeasureDefSheet!$AJ$2:$AJ$6759,MATCH(E598,LatestMeasureDefSheet!$C$2:$C$6759,0),)</f>
        <v>12</v>
      </c>
      <c r="N598" s="12" t="str" cm="1">
        <f t="array" ref="N598">IF(INDEX(LatestMeasureDefSheet!$Q$2:$Q$6759,MATCH(E598,LatestMeasureDefSheet!$C$2:$C$6759,0),)="",INDEX(LatestMeasureDefSheet!$G$2:$G$6759,MATCH(E598,LatestMeasureDefSheet!$C$2:$C$6759,0),),INDEX(LatestMeasureDefSheet!$Q$2:$Q$6759,MATCH(E598,LatestMeasureDefSheet!$C$2:$C$6759,0),))</f>
        <v>Watts Removed</v>
      </c>
      <c r="O598" s="11" cm="1">
        <f t="array" ref="O598">INDEX(LatestMeasureDefSheet!$R$2:$R$6759,MATCH(E598,LatestMeasureDefSheet!$C$2:$C$6759,0),)</f>
        <v>0</v>
      </c>
      <c r="P598" s="11" cm="1">
        <f t="array" ref="P598">INDEX(LatestMeasureDefSheet!$S$2:$S$6759,MATCH(E598,LatestMeasureDefSheet!$C$2:$C$6759,0),)</f>
        <v>0</v>
      </c>
      <c r="Q598" s="11" cm="1">
        <f t="array" ref="Q598">INDEX(LatestMeasureDefSheet!$T$2:$T$6759,MATCH(E598,LatestMeasureDefSheet!$C$2:$C$6759,0),)</f>
        <v>0</v>
      </c>
      <c r="R598" s="11" cm="1">
        <f t="array" ref="R598">INDEX(LatestMeasureDefSheet!$U$2:$U$6759,MATCH(E598,LatestMeasureDefSheet!$C$2:$C$6759,0),)</f>
        <v>0</v>
      </c>
      <c r="S598" s="11" cm="1">
        <f t="array" ref="S598">INDEX(LatestMeasureDefSheet!$V$2:$V$6759,MATCH(E598,LatestMeasureDefSheet!$C$2:$C$6759,0),)</f>
        <v>0</v>
      </c>
      <c r="T598" s="11" t="str">
        <f t="shared" si="51"/>
        <v/>
      </c>
      <c r="U598" s="41"/>
      <c r="V598" s="41"/>
      <c r="W598" s="41"/>
      <c r="X598" s="38" t="str">
        <f t="shared" si="52"/>
        <v/>
      </c>
      <c r="Y598" s="38" t="str">
        <f t="shared" si="53"/>
        <v/>
      </c>
      <c r="Z598" s="38" t="str">
        <f t="shared" si="54"/>
        <v/>
      </c>
      <c r="AA598" s="13">
        <f t="shared" si="55"/>
        <v>0</v>
      </c>
      <c r="AB598" s="11"/>
    </row>
    <row r="599" spans="2:28" ht="15.75" x14ac:dyDescent="0.2">
      <c r="C599" s="5"/>
      <c r="E599" s="5" t="s">
        <v>1860</v>
      </c>
      <c r="F599" s="16" t="s">
        <v>1861</v>
      </c>
      <c r="G599" s="5" t="s">
        <v>1862</v>
      </c>
      <c r="H599" s="9" cm="1">
        <f t="array" ref="H599">INDEX(LatestMeasureDefSheet!$AH$2:$AH$6759,MATCH(E599,LatestMeasureDefSheet!$C$2:$C$6759,0),)</f>
        <v>0.5</v>
      </c>
      <c r="I599" s="10" t="str" cm="1">
        <f t="array" ref="I599">INDEX(LatestMeasureDefSheet!$G$2:$G$6759,MATCH(E599,LatestMeasureDefSheet!$C$2:$C$6759,0),)</f>
        <v>Watts Removed</v>
      </c>
      <c r="J599" s="11" cm="1">
        <f t="array" ref="J599">INDEX(LatestMeasureDefSheet!$H$2:$H$6759,MATCH(E599,LatestMeasureDefSheet!$C$2:$C$6759,0),)</f>
        <v>6.0439999999999996</v>
      </c>
      <c r="K599" s="11" cm="1">
        <f t="array" ref="K599">INDEX(LatestMeasureDefSheet!$I$2:$I$6759,MATCH(E599,LatestMeasureDefSheet!$C$2:$C$6759,0),)</f>
        <v>1E-3</v>
      </c>
      <c r="L599" s="11" cm="1">
        <f t="array" ref="L599">INDEX(LatestMeasureDefSheet!$L$2:$L$6759,MATCH(E599,LatestMeasureDefSheet!$C$2:$C$6759,0),)</f>
        <v>0</v>
      </c>
      <c r="M599" s="11" cm="1">
        <f t="array" ref="M599">INDEX(LatestMeasureDefSheet!$AJ$2:$AJ$6759,MATCH(E599,LatestMeasureDefSheet!$C$2:$C$6759,0),)</f>
        <v>12</v>
      </c>
      <c r="N599" s="12" t="str" cm="1">
        <f t="array" ref="N599">IF(INDEX(LatestMeasureDefSheet!$Q$2:$Q$6759,MATCH(E599,LatestMeasureDefSheet!$C$2:$C$6759,0),)="",INDEX(LatestMeasureDefSheet!$G$2:$G$6759,MATCH(E599,LatestMeasureDefSheet!$C$2:$C$6759,0),),INDEX(LatestMeasureDefSheet!$Q$2:$Q$6759,MATCH(E599,LatestMeasureDefSheet!$C$2:$C$6759,0),))</f>
        <v>Watts Removed</v>
      </c>
      <c r="O599" s="11" cm="1">
        <f t="array" ref="O599">INDEX(LatestMeasureDefSheet!$R$2:$R$6759,MATCH(E599,LatestMeasureDefSheet!$C$2:$C$6759,0),)</f>
        <v>0</v>
      </c>
      <c r="P599" s="11" cm="1">
        <f t="array" ref="P599">INDEX(LatestMeasureDefSheet!$S$2:$S$6759,MATCH(E599,LatestMeasureDefSheet!$C$2:$C$6759,0),)</f>
        <v>0</v>
      </c>
      <c r="Q599" s="11" cm="1">
        <f t="array" ref="Q599">INDEX(LatestMeasureDefSheet!$T$2:$T$6759,MATCH(E599,LatestMeasureDefSheet!$C$2:$C$6759,0),)</f>
        <v>0</v>
      </c>
      <c r="R599" s="11" cm="1">
        <f t="array" ref="R599">INDEX(LatestMeasureDefSheet!$U$2:$U$6759,MATCH(E599,LatestMeasureDefSheet!$C$2:$C$6759,0),)</f>
        <v>0</v>
      </c>
      <c r="S599" s="11" cm="1">
        <f t="array" ref="S599">INDEX(LatestMeasureDefSheet!$V$2:$V$6759,MATCH(E599,LatestMeasureDefSheet!$C$2:$C$6759,0),)</f>
        <v>0</v>
      </c>
      <c r="T599" s="11" t="str">
        <f t="shared" si="51"/>
        <v/>
      </c>
      <c r="U599" s="41"/>
      <c r="V599" s="41"/>
      <c r="W599" s="41"/>
      <c r="X599" s="38" t="str">
        <f t="shared" si="52"/>
        <v/>
      </c>
      <c r="Y599" s="38" t="str">
        <f t="shared" si="53"/>
        <v/>
      </c>
      <c r="Z599" s="38" t="str">
        <f t="shared" si="54"/>
        <v/>
      </c>
      <c r="AA599" s="13">
        <f t="shared" si="55"/>
        <v>0</v>
      </c>
      <c r="AB599" s="11"/>
    </row>
    <row r="600" spans="2:28" ht="15.75" x14ac:dyDescent="0.2">
      <c r="B600" s="5"/>
      <c r="C600" s="5"/>
      <c r="D600" s="5"/>
      <c r="E600" s="5" t="s">
        <v>1863</v>
      </c>
      <c r="F600" s="16" t="s">
        <v>1864</v>
      </c>
      <c r="G600" s="5" t="s">
        <v>1865</v>
      </c>
      <c r="H600" s="9" cm="1">
        <f t="array" ref="H600">INDEX(LatestMeasureDefSheet!$AH$2:$AH$6759,MATCH(E600,LatestMeasureDefSheet!$C$2:$C$6759,0),)</f>
        <v>125</v>
      </c>
      <c r="I600" s="10" t="str" cm="1">
        <f t="array" ref="I600">INDEX(LatestMeasureDefSheet!$G$2:$G$6759,MATCH(E600,LatestMeasureDefSheet!$C$2:$C$6759,0),)</f>
        <v>Tons</v>
      </c>
      <c r="J600" s="11" cm="1">
        <f t="array" ref="J600">INDEX(LatestMeasureDefSheet!$H$2:$H$6759,MATCH(E600,LatestMeasureDefSheet!$C$2:$C$6759,0),)</f>
        <v>455.89819999999997</v>
      </c>
      <c r="K600" s="11" cm="1">
        <f t="array" ref="K600">INDEX(LatestMeasureDefSheet!$I$2:$I$6759,MATCH(E600,LatestMeasureDefSheet!$C$2:$C$6759,0),)</f>
        <v>5.2699999999999997E-2</v>
      </c>
      <c r="L600" s="11" cm="1">
        <f t="array" ref="L600">INDEX(LatestMeasureDefSheet!$L$2:$L$6759,MATCH(E600,LatestMeasureDefSheet!$C$2:$C$6759,0),)</f>
        <v>0</v>
      </c>
      <c r="M600" s="11" cm="1">
        <f t="array" ref="M600">INDEX(LatestMeasureDefSheet!$AJ$2:$AJ$6759,MATCH(E600,LatestMeasureDefSheet!$C$2:$C$6759,0),)</f>
        <v>15</v>
      </c>
      <c r="N600" s="12" t="str" cm="1">
        <f t="array" ref="N600">IF(INDEX(LatestMeasureDefSheet!$Q$2:$Q$6759,MATCH(E600,LatestMeasureDefSheet!$C$2:$C$6759,0),)="",INDEX(LatestMeasureDefSheet!$G$2:$G$6759,MATCH(E600,LatestMeasureDefSheet!$C$2:$C$6759,0),),INDEX(LatestMeasureDefSheet!$Q$2:$Q$6759,MATCH(E600,LatestMeasureDefSheet!$C$2:$C$6759,0),))</f>
        <v>Tons</v>
      </c>
      <c r="O600" s="11" cm="1">
        <f t="array" ref="O600">INDEX(LatestMeasureDefSheet!$R$2:$R$6759,MATCH(E600,LatestMeasureDefSheet!$C$2:$C$6759,0),)</f>
        <v>0</v>
      </c>
      <c r="P600" s="11" cm="1">
        <f t="array" ref="P600">INDEX(LatestMeasureDefSheet!$S$2:$S$6759,MATCH(E600,LatestMeasureDefSheet!$C$2:$C$6759,0),)</f>
        <v>0</v>
      </c>
      <c r="Q600" s="11" cm="1">
        <f t="array" ref="Q600">INDEX(LatestMeasureDefSheet!$T$2:$T$6759,MATCH(E600,LatestMeasureDefSheet!$C$2:$C$6759,0),)</f>
        <v>0</v>
      </c>
      <c r="R600" s="11" cm="1">
        <f t="array" ref="R600">INDEX(LatestMeasureDefSheet!$U$2:$U$6759,MATCH(E600,LatestMeasureDefSheet!$C$2:$C$6759,0),)</f>
        <v>0</v>
      </c>
      <c r="S600" s="11" cm="1">
        <f t="array" ref="S600">INDEX(LatestMeasureDefSheet!$V$2:$V$6759,MATCH(E600,LatestMeasureDefSheet!$C$2:$C$6759,0),)</f>
        <v>0</v>
      </c>
      <c r="T600" s="11" t="str">
        <f t="shared" si="51"/>
        <v/>
      </c>
      <c r="U600" s="41"/>
      <c r="V600" s="41"/>
      <c r="W600" s="41"/>
      <c r="X600" s="38" t="str">
        <f t="shared" si="52"/>
        <v/>
      </c>
      <c r="Y600" s="38" t="str">
        <f t="shared" si="53"/>
        <v/>
      </c>
      <c r="Z600" s="38" t="str">
        <f t="shared" si="54"/>
        <v/>
      </c>
      <c r="AA600" s="13">
        <f t="shared" si="55"/>
        <v>0</v>
      </c>
      <c r="AB600" s="11"/>
    </row>
    <row r="601" spans="2:28" ht="15.75" x14ac:dyDescent="0.2">
      <c r="B601" s="5"/>
      <c r="C601" s="5"/>
      <c r="D601" s="5"/>
      <c r="E601" s="5" t="s">
        <v>1866</v>
      </c>
      <c r="F601" s="16" t="s">
        <v>1867</v>
      </c>
      <c r="G601" s="5" t="s">
        <v>1868</v>
      </c>
      <c r="H601" s="9" cm="1">
        <f t="array" ref="H601">INDEX(LatestMeasureDefSheet!$AH$2:$AH$6759,MATCH(E601,LatestMeasureDefSheet!$C$2:$C$6759,0),)</f>
        <v>100</v>
      </c>
      <c r="I601" s="10" t="str" cm="1">
        <f t="array" ref="I601">INDEX(LatestMeasureDefSheet!$G$2:$G$6759,MATCH(E601,LatestMeasureDefSheet!$C$2:$C$6759,0),)</f>
        <v>Tons</v>
      </c>
      <c r="J601" s="11" cm="1">
        <f t="array" ref="J601">INDEX(LatestMeasureDefSheet!$H$2:$H$6759,MATCH(E601,LatestMeasureDefSheet!$C$2:$C$6759,0),)</f>
        <v>951.83109999999999</v>
      </c>
      <c r="K601" s="11" cm="1">
        <f t="array" ref="K601">INDEX(LatestMeasureDefSheet!$I$2:$I$6759,MATCH(E601,LatestMeasureDefSheet!$C$2:$C$6759,0),)</f>
        <v>0.18279999999999999</v>
      </c>
      <c r="L601" s="11" cm="1">
        <f t="array" ref="L601">INDEX(LatestMeasureDefSheet!$L$2:$L$6759,MATCH(E601,LatestMeasureDefSheet!$C$2:$C$6759,0),)</f>
        <v>0</v>
      </c>
      <c r="M601" s="11" cm="1">
        <f t="array" ref="M601">INDEX(LatestMeasureDefSheet!$AJ$2:$AJ$6759,MATCH(E601,LatestMeasureDefSheet!$C$2:$C$6759,0),)</f>
        <v>15</v>
      </c>
      <c r="N601" s="12" t="str" cm="1">
        <f t="array" ref="N601">IF(INDEX(LatestMeasureDefSheet!$Q$2:$Q$6759,MATCH(E601,LatestMeasureDefSheet!$C$2:$C$6759,0),)="",INDEX(LatestMeasureDefSheet!$G$2:$G$6759,MATCH(E601,LatestMeasureDefSheet!$C$2:$C$6759,0),),INDEX(LatestMeasureDefSheet!$Q$2:$Q$6759,MATCH(E601,LatestMeasureDefSheet!$C$2:$C$6759,0),))</f>
        <v>Tons</v>
      </c>
      <c r="O601" s="11" cm="1">
        <f t="array" ref="O601">INDEX(LatestMeasureDefSheet!$R$2:$R$6759,MATCH(E601,LatestMeasureDefSheet!$C$2:$C$6759,0),)</f>
        <v>0</v>
      </c>
      <c r="P601" s="11" cm="1">
        <f t="array" ref="P601">INDEX(LatestMeasureDefSheet!$S$2:$S$6759,MATCH(E601,LatestMeasureDefSheet!$C$2:$C$6759,0),)</f>
        <v>0</v>
      </c>
      <c r="Q601" s="11" cm="1">
        <f t="array" ref="Q601">INDEX(LatestMeasureDefSheet!$T$2:$T$6759,MATCH(E601,LatestMeasureDefSheet!$C$2:$C$6759,0),)</f>
        <v>0</v>
      </c>
      <c r="R601" s="11" cm="1">
        <f t="array" ref="R601">INDEX(LatestMeasureDefSheet!$U$2:$U$6759,MATCH(E601,LatestMeasureDefSheet!$C$2:$C$6759,0),)</f>
        <v>0</v>
      </c>
      <c r="S601" s="11" cm="1">
        <f t="array" ref="S601">INDEX(LatestMeasureDefSheet!$V$2:$V$6759,MATCH(E601,LatestMeasureDefSheet!$C$2:$C$6759,0),)</f>
        <v>0</v>
      </c>
      <c r="T601" s="11" t="str">
        <f t="shared" si="51"/>
        <v/>
      </c>
      <c r="U601" s="41"/>
      <c r="V601" s="41"/>
      <c r="W601" s="41"/>
      <c r="X601" s="38" t="str">
        <f t="shared" si="52"/>
        <v/>
      </c>
      <c r="Y601" s="38" t="str">
        <f t="shared" si="53"/>
        <v/>
      </c>
      <c r="Z601" s="38" t="str">
        <f t="shared" si="54"/>
        <v/>
      </c>
      <c r="AA601" s="13">
        <f t="shared" si="55"/>
        <v>0</v>
      </c>
      <c r="AB601" s="11"/>
    </row>
    <row r="602" spans="2:28" ht="15.75" x14ac:dyDescent="0.2">
      <c r="B602" s="5"/>
      <c r="C602" s="5"/>
      <c r="D602" s="5"/>
      <c r="E602" s="5" t="s">
        <v>1869</v>
      </c>
      <c r="F602" s="16" t="s">
        <v>1870</v>
      </c>
      <c r="G602" s="5" t="s">
        <v>1871</v>
      </c>
      <c r="H602" s="9" cm="1">
        <f t="array" ref="H602">INDEX(LatestMeasureDefSheet!$AH$2:$AH$6759,MATCH(E602,LatestMeasureDefSheet!$C$2:$C$6759,0),)</f>
        <v>100</v>
      </c>
      <c r="I602" s="10" t="str" cm="1">
        <f t="array" ref="I602">INDEX(LatestMeasureDefSheet!$G$2:$G$6759,MATCH(E602,LatestMeasureDefSheet!$C$2:$C$6759,0),)</f>
        <v>Tons</v>
      </c>
      <c r="J602" s="11" cm="1">
        <f t="array" ref="J602">INDEX(LatestMeasureDefSheet!$H$2:$H$6759,MATCH(E602,LatestMeasureDefSheet!$C$2:$C$6759,0),)</f>
        <v>51.020899999999997</v>
      </c>
      <c r="K602" s="11" cm="1">
        <f t="array" ref="K602">INDEX(LatestMeasureDefSheet!$I$2:$I$6759,MATCH(E602,LatestMeasureDefSheet!$C$2:$C$6759,0),)</f>
        <v>4.9000000000000002E-2</v>
      </c>
      <c r="L602" s="11" cm="1">
        <f t="array" ref="L602">INDEX(LatestMeasureDefSheet!$L$2:$L$6759,MATCH(E602,LatestMeasureDefSheet!$C$2:$C$6759,0),)</f>
        <v>0</v>
      </c>
      <c r="M602" s="11" cm="1">
        <f t="array" ref="M602">INDEX(LatestMeasureDefSheet!$AJ$2:$AJ$6759,MATCH(E602,LatestMeasureDefSheet!$C$2:$C$6759,0),)</f>
        <v>15</v>
      </c>
      <c r="N602" s="12" t="str" cm="1">
        <f t="array" ref="N602">IF(INDEX(LatestMeasureDefSheet!$Q$2:$Q$6759,MATCH(E602,LatestMeasureDefSheet!$C$2:$C$6759,0),)="",INDEX(LatestMeasureDefSheet!$G$2:$G$6759,MATCH(E602,LatestMeasureDefSheet!$C$2:$C$6759,0),),INDEX(LatestMeasureDefSheet!$Q$2:$Q$6759,MATCH(E602,LatestMeasureDefSheet!$C$2:$C$6759,0),))</f>
        <v>Tons</v>
      </c>
      <c r="O602" s="11" cm="1">
        <f t="array" ref="O602">INDEX(LatestMeasureDefSheet!$R$2:$R$6759,MATCH(E602,LatestMeasureDefSheet!$C$2:$C$6759,0),)</f>
        <v>0</v>
      </c>
      <c r="P602" s="11" cm="1">
        <f t="array" ref="P602">INDEX(LatestMeasureDefSheet!$S$2:$S$6759,MATCH(E602,LatestMeasureDefSheet!$C$2:$C$6759,0),)</f>
        <v>0</v>
      </c>
      <c r="Q602" s="11" cm="1">
        <f t="array" ref="Q602">INDEX(LatestMeasureDefSheet!$T$2:$T$6759,MATCH(E602,LatestMeasureDefSheet!$C$2:$C$6759,0),)</f>
        <v>0</v>
      </c>
      <c r="R602" s="11" cm="1">
        <f t="array" ref="R602">INDEX(LatestMeasureDefSheet!$U$2:$U$6759,MATCH(E602,LatestMeasureDefSheet!$C$2:$C$6759,0),)</f>
        <v>0</v>
      </c>
      <c r="S602" s="11" cm="1">
        <f t="array" ref="S602">INDEX(LatestMeasureDefSheet!$V$2:$V$6759,MATCH(E602,LatestMeasureDefSheet!$C$2:$C$6759,0),)</f>
        <v>0</v>
      </c>
      <c r="T602" s="11" t="str">
        <f t="shared" si="51"/>
        <v/>
      </c>
      <c r="U602" s="41"/>
      <c r="V602" s="41"/>
      <c r="W602" s="41"/>
      <c r="X602" s="38" t="str">
        <f t="shared" si="52"/>
        <v/>
      </c>
      <c r="Y602" s="38" t="str">
        <f t="shared" si="53"/>
        <v/>
      </c>
      <c r="Z602" s="38" t="str">
        <f t="shared" si="54"/>
        <v/>
      </c>
      <c r="AA602" s="13">
        <f t="shared" si="55"/>
        <v>0</v>
      </c>
      <c r="AB602" s="11"/>
    </row>
    <row r="603" spans="2:28" ht="15.75" x14ac:dyDescent="0.2">
      <c r="B603" s="5"/>
      <c r="C603" s="5"/>
      <c r="D603" s="5"/>
      <c r="E603" s="5" t="s">
        <v>1872</v>
      </c>
      <c r="F603" s="16" t="s">
        <v>1873</v>
      </c>
      <c r="G603" s="5" t="s">
        <v>1874</v>
      </c>
      <c r="H603" s="9" cm="1">
        <f t="array" ref="H603">INDEX(LatestMeasureDefSheet!$AH$2:$AH$6759,MATCH(E603,LatestMeasureDefSheet!$C$2:$C$6759,0),)</f>
        <v>50</v>
      </c>
      <c r="I603" s="10" t="str" cm="1">
        <f t="array" ref="I603">INDEX(LatestMeasureDefSheet!$G$2:$G$6759,MATCH(E603,LatestMeasureDefSheet!$C$2:$C$6759,0),)</f>
        <v>Tons</v>
      </c>
      <c r="J603" s="11" cm="1">
        <f t="array" ref="J603">INDEX(LatestMeasureDefSheet!$H$2:$H$6759,MATCH(E603,LatestMeasureDefSheet!$C$2:$C$6759,0),)</f>
        <v>185.63570000000001</v>
      </c>
      <c r="K603" s="11" cm="1">
        <f t="array" ref="K603">INDEX(LatestMeasureDefSheet!$I$2:$I$6759,MATCH(E603,LatestMeasureDefSheet!$C$2:$C$6759,0),)</f>
        <v>0.16880000000000001</v>
      </c>
      <c r="L603" s="11" cm="1">
        <f t="array" ref="L603">INDEX(LatestMeasureDefSheet!$L$2:$L$6759,MATCH(E603,LatestMeasureDefSheet!$C$2:$C$6759,0),)</f>
        <v>0</v>
      </c>
      <c r="M603" s="11" cm="1">
        <f t="array" ref="M603">INDEX(LatestMeasureDefSheet!$AJ$2:$AJ$6759,MATCH(E603,LatestMeasureDefSheet!$C$2:$C$6759,0),)</f>
        <v>15</v>
      </c>
      <c r="N603" s="12" t="str" cm="1">
        <f t="array" ref="N603">IF(INDEX(LatestMeasureDefSheet!$Q$2:$Q$6759,MATCH(E603,LatestMeasureDefSheet!$C$2:$C$6759,0),)="",INDEX(LatestMeasureDefSheet!$G$2:$G$6759,MATCH(E603,LatestMeasureDefSheet!$C$2:$C$6759,0),),INDEX(LatestMeasureDefSheet!$Q$2:$Q$6759,MATCH(E603,LatestMeasureDefSheet!$C$2:$C$6759,0),))</f>
        <v>Tons</v>
      </c>
      <c r="O603" s="11" cm="1">
        <f t="array" ref="O603">INDEX(LatestMeasureDefSheet!$R$2:$R$6759,MATCH(E603,LatestMeasureDefSheet!$C$2:$C$6759,0),)</f>
        <v>0</v>
      </c>
      <c r="P603" s="11" cm="1">
        <f t="array" ref="P603">INDEX(LatestMeasureDefSheet!$S$2:$S$6759,MATCH(E603,LatestMeasureDefSheet!$C$2:$C$6759,0),)</f>
        <v>0</v>
      </c>
      <c r="Q603" s="11" cm="1">
        <f t="array" ref="Q603">INDEX(LatestMeasureDefSheet!$T$2:$T$6759,MATCH(E603,LatestMeasureDefSheet!$C$2:$C$6759,0),)</f>
        <v>0</v>
      </c>
      <c r="R603" s="11" cm="1">
        <f t="array" ref="R603">INDEX(LatestMeasureDefSheet!$U$2:$U$6759,MATCH(E603,LatestMeasureDefSheet!$C$2:$C$6759,0),)</f>
        <v>0</v>
      </c>
      <c r="S603" s="11" cm="1">
        <f t="array" ref="S603">INDEX(LatestMeasureDefSheet!$V$2:$V$6759,MATCH(E603,LatestMeasureDefSheet!$C$2:$C$6759,0),)</f>
        <v>0</v>
      </c>
      <c r="T603" s="11" t="str">
        <f t="shared" si="51"/>
        <v/>
      </c>
      <c r="U603" s="41"/>
      <c r="V603" s="41"/>
      <c r="W603" s="41"/>
      <c r="X603" s="38" t="str">
        <f t="shared" si="52"/>
        <v/>
      </c>
      <c r="Y603" s="38" t="str">
        <f t="shared" si="53"/>
        <v/>
      </c>
      <c r="Z603" s="38" t="str">
        <f t="shared" si="54"/>
        <v/>
      </c>
      <c r="AA603" s="13">
        <f t="shared" si="55"/>
        <v>0</v>
      </c>
      <c r="AB603" s="11"/>
    </row>
    <row r="604" spans="2:28" ht="15.75" x14ac:dyDescent="0.2">
      <c r="B604" s="5"/>
      <c r="C604" s="5"/>
      <c r="D604" s="5"/>
      <c r="E604" s="5" t="s">
        <v>1875</v>
      </c>
      <c r="F604" s="16" t="s">
        <v>1876</v>
      </c>
      <c r="G604" s="5" t="s">
        <v>1877</v>
      </c>
      <c r="H604" s="9" cm="1">
        <f t="array" ref="H604">INDEX(LatestMeasureDefSheet!$AH$2:$AH$6759,MATCH(E604,LatestMeasureDefSheet!$C$2:$C$6759,0),)</f>
        <v>50</v>
      </c>
      <c r="I604" s="10" t="str" cm="1">
        <f t="array" ref="I604">INDEX(LatestMeasureDefSheet!$G$2:$G$6759,MATCH(E604,LatestMeasureDefSheet!$C$2:$C$6759,0),)</f>
        <v>Tons</v>
      </c>
      <c r="J604" s="11" cm="1">
        <f t="array" ref="J604">INDEX(LatestMeasureDefSheet!$H$2:$H$6759,MATCH(E604,LatestMeasureDefSheet!$C$2:$C$6759,0),)</f>
        <v>62.1004</v>
      </c>
      <c r="K604" s="11" cm="1">
        <f t="array" ref="K604">INDEX(LatestMeasureDefSheet!$I$2:$I$6759,MATCH(E604,LatestMeasureDefSheet!$C$2:$C$6759,0),)</f>
        <v>6.3899999999999998E-2</v>
      </c>
      <c r="L604" s="11" cm="1">
        <f t="array" ref="L604">INDEX(LatestMeasureDefSheet!$L$2:$L$6759,MATCH(E604,LatestMeasureDefSheet!$C$2:$C$6759,0),)</f>
        <v>0</v>
      </c>
      <c r="M604" s="11" cm="1">
        <f t="array" ref="M604">INDEX(LatestMeasureDefSheet!$AJ$2:$AJ$6759,MATCH(E604,LatestMeasureDefSheet!$C$2:$C$6759,0),)</f>
        <v>15</v>
      </c>
      <c r="N604" s="12" t="str" cm="1">
        <f t="array" ref="N604">IF(INDEX(LatestMeasureDefSheet!$Q$2:$Q$6759,MATCH(E604,LatestMeasureDefSheet!$C$2:$C$6759,0),)="",INDEX(LatestMeasureDefSheet!$G$2:$G$6759,MATCH(E604,LatestMeasureDefSheet!$C$2:$C$6759,0),),INDEX(LatestMeasureDefSheet!$Q$2:$Q$6759,MATCH(E604,LatestMeasureDefSheet!$C$2:$C$6759,0),))</f>
        <v>Tons</v>
      </c>
      <c r="O604" s="11" cm="1">
        <f t="array" ref="O604">INDEX(LatestMeasureDefSheet!$R$2:$R$6759,MATCH(E604,LatestMeasureDefSheet!$C$2:$C$6759,0),)</f>
        <v>0</v>
      </c>
      <c r="P604" s="11" cm="1">
        <f t="array" ref="P604">INDEX(LatestMeasureDefSheet!$S$2:$S$6759,MATCH(E604,LatestMeasureDefSheet!$C$2:$C$6759,0),)</f>
        <v>0</v>
      </c>
      <c r="Q604" s="11" cm="1">
        <f t="array" ref="Q604">INDEX(LatestMeasureDefSheet!$T$2:$T$6759,MATCH(E604,LatestMeasureDefSheet!$C$2:$C$6759,0),)</f>
        <v>0</v>
      </c>
      <c r="R604" s="11" cm="1">
        <f t="array" ref="R604">INDEX(LatestMeasureDefSheet!$U$2:$U$6759,MATCH(E604,LatestMeasureDefSheet!$C$2:$C$6759,0),)</f>
        <v>0</v>
      </c>
      <c r="S604" s="11" cm="1">
        <f t="array" ref="S604">INDEX(LatestMeasureDefSheet!$V$2:$V$6759,MATCH(E604,LatestMeasureDefSheet!$C$2:$C$6759,0),)</f>
        <v>0</v>
      </c>
      <c r="T604" s="11" t="str">
        <f t="shared" si="51"/>
        <v/>
      </c>
      <c r="U604" s="41"/>
      <c r="V604" s="41"/>
      <c r="W604" s="41"/>
      <c r="X604" s="38" t="str">
        <f t="shared" si="52"/>
        <v/>
      </c>
      <c r="Y604" s="38" t="str">
        <f t="shared" si="53"/>
        <v/>
      </c>
      <c r="Z604" s="38" t="str">
        <f t="shared" si="54"/>
        <v/>
      </c>
      <c r="AA604" s="13">
        <f t="shared" si="55"/>
        <v>0</v>
      </c>
      <c r="AB604" s="11"/>
    </row>
    <row r="605" spans="2:28" ht="15.75" x14ac:dyDescent="0.2">
      <c r="C605" s="5"/>
      <c r="E605" s="5" t="s">
        <v>1878</v>
      </c>
      <c r="F605" s="16" t="s">
        <v>936</v>
      </c>
      <c r="G605" s="5"/>
      <c r="H605" s="9"/>
      <c r="I605" s="10"/>
      <c r="J605" s="11"/>
      <c r="K605" s="11"/>
      <c r="L605" s="11"/>
      <c r="M605" s="11"/>
      <c r="N605" s="12"/>
      <c r="O605" s="11"/>
      <c r="P605" s="11"/>
      <c r="Q605" s="11"/>
      <c r="R605" s="11"/>
      <c r="S605" s="11"/>
      <c r="T605" s="11"/>
      <c r="U605" s="41"/>
      <c r="V605" s="41"/>
      <c r="W605" s="41"/>
      <c r="X605" s="38"/>
      <c r="Y605" s="38"/>
      <c r="Z605" s="38"/>
      <c r="AA605" s="13"/>
      <c r="AB605" s="11"/>
    </row>
  </sheetData>
  <autoFilter ref="B2:AB604" xr:uid="{DA633522-27BA-4FAD-8762-C69D79FC4ADD}"/>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79CA-AB9E-4A06-A6D5-68876D534D91}">
  <sheetPr codeName="Sheet11"/>
  <dimension ref="A1:AM17"/>
  <sheetViews>
    <sheetView showGridLines="0" workbookViewId="0">
      <selection activeCell="D17" sqref="D17"/>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53.140625" customWidth="1"/>
    <col min="20" max="20" width="10.140625" bestFit="1" customWidth="1"/>
    <col min="21" max="21" width="11.28515625" bestFit="1" customWidth="1"/>
    <col min="22" max="22" width="25.7109375" bestFit="1" customWidth="1"/>
    <col min="23" max="23" width="30.28515625" bestFit="1" customWidth="1"/>
    <col min="25" max="25" width="25.7109375" bestFit="1" customWidth="1"/>
    <col min="26" max="29" width="11" customWidth="1"/>
    <col min="31" max="39" width="9.140625" hidden="1" customWidth="1"/>
  </cols>
  <sheetData>
    <row r="1" spans="1:39" x14ac:dyDescent="0.2">
      <c r="A1" s="50" t="s">
        <v>1918</v>
      </c>
    </row>
    <row r="3" spans="1:39"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AE3" s="6" t="s">
        <v>6</v>
      </c>
      <c r="AF3" s="6" t="s">
        <v>7</v>
      </c>
      <c r="AG3" s="6" t="s">
        <v>12</v>
      </c>
      <c r="AH3" s="6" t="s">
        <v>13</v>
      </c>
      <c r="AI3" s="6" t="s">
        <v>14</v>
      </c>
      <c r="AJ3" s="6" t="s">
        <v>17</v>
      </c>
      <c r="AK3" s="6" t="s">
        <v>18</v>
      </c>
      <c r="AL3" s="6" t="s">
        <v>19</v>
      </c>
      <c r="AM3" s="6" t="s">
        <v>20</v>
      </c>
    </row>
    <row r="4" spans="1:39" ht="15.75" x14ac:dyDescent="0.25">
      <c r="A4" s="16" t="s">
        <v>500</v>
      </c>
      <c r="B4" s="15" t="s">
        <v>501</v>
      </c>
      <c r="C4" s="9" cm="1">
        <f t="array" ref="C4">INDEX(LatestMeasureDefSheet!$AH:$AH,MATCH($AF4,LatestMeasureDefSheet!$C:$C,0),)</f>
        <v>4</v>
      </c>
      <c r="D4" s="10" t="str" cm="1">
        <f t="array" ref="D4">INDEX(LatestMeasureDefSheet!$G:$G,MATCH($AF4,LatestMeasureDefSheet!$C:$C,0),)</f>
        <v>Units</v>
      </c>
      <c r="E4" s="11" cm="1">
        <f t="array" ref="E4">INDEX(LatestMeasureDefSheet!$AJ:$AJ,MATCH($AF4,LatestMeasureDefSheet!$C:$C,0),)</f>
        <v>5</v>
      </c>
      <c r="F4" s="8" t="str" cm="1">
        <f t="array" ref="F4">IF(INDEX(LatestMeasureDefSheet!$Q:$Q,MATCH($AF4,LatestMeasureDefSheet!$C:$C,0),)="",INDEX(LatestMeasureDefSheet!$G:$G,MATCH($AF4,LatestMeasureDefSheet!$C:$C,0),),INDEX(LatestMeasureDefSheet!$Q:$Q,MATCH($AF4,LatestMeasureDefSheet!$C:$C,0),))</f>
        <v>Units</v>
      </c>
      <c r="G4" s="11" cm="1">
        <f t="array" ref="G4">INDEX(LatestMeasureDefSheet!$R:$R,MATCH($AF4,LatestMeasureDefSheet!$C:$C,0),)</f>
        <v>0</v>
      </c>
      <c r="H4" s="11" t="s">
        <v>1920</v>
      </c>
      <c r="I4" s="41">
        <v>5</v>
      </c>
      <c r="J4" s="67">
        <v>10</v>
      </c>
      <c r="K4" s="41"/>
      <c r="L4" s="41"/>
      <c r="M4" s="77">
        <f t="shared" ref="M4:M15" si="0">IF($I4=0,"",IF($H4="",AG4*$I4,AK4*$I4*$K4))</f>
        <v>320.64999999999998</v>
      </c>
      <c r="N4" s="77">
        <f t="shared" ref="N4:N15" si="1">IF($I4=0,"",IF($H4="",AH4*$I4,AL4*$I4*$K4))</f>
        <v>0</v>
      </c>
      <c r="O4" s="77">
        <f t="shared" ref="O4:O15" si="2">IF($I4=0,"",IF($H4="",AI4*$I4,AM4*$I4*$K4))</f>
        <v>0</v>
      </c>
      <c r="P4" s="49">
        <f t="shared" ref="P4:P14" si="3">C4*$I4</f>
        <v>20</v>
      </c>
      <c r="Q4" s="49">
        <f t="shared" ref="Q4:Q17" si="4">J4*$I4</f>
        <v>50</v>
      </c>
      <c r="R4" s="10"/>
      <c r="V4" s="97" t="s">
        <v>1925</v>
      </c>
      <c r="W4" s="97"/>
      <c r="Y4" s="97" t="s">
        <v>1926</v>
      </c>
      <c r="Z4" s="97"/>
      <c r="AA4" s="97"/>
      <c r="AB4" s="97"/>
      <c r="AC4" s="97"/>
      <c r="AE4" s="5" t="s">
        <v>498</v>
      </c>
      <c r="AF4" s="5" t="s">
        <v>499</v>
      </c>
      <c r="AG4" s="11" cm="1">
        <f t="array" ref="AG4">INDEX(LatestMeasureDefSheet!$H:$H,MATCH($AF4,LatestMeasureDefSheet!$C:$C,0),)</f>
        <v>64.13</v>
      </c>
      <c r="AH4" s="11" cm="1">
        <f t="array" ref="AH4">INDEX(LatestMeasureDefSheet!$I:$I,MATCH(AF4,LatestMeasureDefSheet!$C:$C,0),)</f>
        <v>0</v>
      </c>
      <c r="AI4" s="11" cm="1">
        <f t="array" ref="AI4">INDEX(LatestMeasureDefSheet!$L:$L,MATCH(AF4,LatestMeasureDefSheet!$C:$C,0),)</f>
        <v>0</v>
      </c>
      <c r="AJ4" s="11" cm="1">
        <f t="array" ref="AJ4">INDEX(LatestMeasureDefSheet!$S:$S,MATCH(AF4,LatestMeasureDefSheet!$C:$C,0),)</f>
        <v>0</v>
      </c>
      <c r="AK4" s="11" cm="1">
        <f t="array" ref="AK4">INDEX(LatestMeasureDefSheet!$T:$T,MATCH(AF4,LatestMeasureDefSheet!$C:$C,0),)</f>
        <v>0</v>
      </c>
      <c r="AL4" s="11" cm="1">
        <f t="array" ref="AL4">INDEX(LatestMeasureDefSheet!$U:$U,MATCH(AF4,LatestMeasureDefSheet!$C:$C,0),)</f>
        <v>0</v>
      </c>
      <c r="AM4" s="11" cm="1">
        <f t="array" ref="AM4">INDEX(LatestMeasureDefSheet!$V:$V,MATCH(AF4,LatestMeasureDefSheet!$C:$C,0),)</f>
        <v>0</v>
      </c>
    </row>
    <row r="5" spans="1:39" ht="31.5" x14ac:dyDescent="0.25">
      <c r="A5" s="16" t="s">
        <v>503</v>
      </c>
      <c r="B5" s="15" t="s">
        <v>504</v>
      </c>
      <c r="C5" s="9" cm="1">
        <f t="array" ref="C5">INDEX(LatestMeasureDefSheet!$AH:$AH,MATCH($AF5,LatestMeasureDefSheet!$C:$C,0),)</f>
        <v>12</v>
      </c>
      <c r="D5" s="10" t="str" cm="1">
        <f t="array" ref="D5">INDEX(LatestMeasureDefSheet!$G:$G,MATCH($AF5,LatestMeasureDefSheet!$C:$C,0),)</f>
        <v>PCs Controlled</v>
      </c>
      <c r="E5" s="11" cm="1">
        <f t="array" ref="E5">INDEX(LatestMeasureDefSheet!$AJ:$AJ,MATCH($AF5,LatestMeasureDefSheet!$C:$C,0),)</f>
        <v>4</v>
      </c>
      <c r="F5" s="8" t="str" cm="1">
        <f t="array" ref="F5">IF(INDEX(LatestMeasureDefSheet!$Q:$Q,MATCH($AF5,LatestMeasureDefSheet!$C:$C,0),)="",INDEX(LatestMeasureDefSheet!$G:$G,MATCH($AF5,LatestMeasureDefSheet!$C:$C,0),),INDEX(LatestMeasureDefSheet!$Q:$Q,MATCH($AF5,LatestMeasureDefSheet!$C:$C,0),))</f>
        <v>PCs Controlled</v>
      </c>
      <c r="G5" s="11" cm="1">
        <f t="array" ref="G5">INDEX(LatestMeasureDefSheet!$R:$R,MATCH($AF5,LatestMeasureDefSheet!$C:$C,0),)</f>
        <v>0</v>
      </c>
      <c r="H5" s="11" t="s">
        <v>1920</v>
      </c>
      <c r="I5" s="41"/>
      <c r="J5" s="67"/>
      <c r="K5" s="41"/>
      <c r="L5" s="41"/>
      <c r="M5" s="77" t="str">
        <f t="shared" si="0"/>
        <v/>
      </c>
      <c r="N5" s="77" t="str">
        <f t="shared" si="1"/>
        <v/>
      </c>
      <c r="O5" s="77" t="str">
        <f t="shared" si="2"/>
        <v/>
      </c>
      <c r="P5" s="49">
        <f t="shared" si="3"/>
        <v>0</v>
      </c>
      <c r="Q5" s="49">
        <f t="shared" si="4"/>
        <v>0</v>
      </c>
      <c r="R5" s="10"/>
      <c r="V5" s="61" t="s">
        <v>1928</v>
      </c>
      <c r="W5" s="61" t="s">
        <v>1929</v>
      </c>
      <c r="Y5" s="61" t="s">
        <v>1928</v>
      </c>
      <c r="Z5" s="61" t="s">
        <v>1930</v>
      </c>
      <c r="AA5" s="61" t="s">
        <v>1931</v>
      </c>
      <c r="AB5" s="61" t="s">
        <v>1932</v>
      </c>
      <c r="AC5" s="61" t="s">
        <v>1933</v>
      </c>
      <c r="AE5" s="5" t="s">
        <v>498</v>
      </c>
      <c r="AF5" s="5" t="s">
        <v>502</v>
      </c>
      <c r="AG5" s="11" cm="1">
        <f t="array" ref="AG5">INDEX(LatestMeasureDefSheet!$H:$H,MATCH($AF5,LatestMeasureDefSheet!$C:$C,0),)</f>
        <v>135</v>
      </c>
      <c r="AH5" s="11" cm="1">
        <f t="array" ref="AH5">INDEX(LatestMeasureDefSheet!$I:$I,MATCH(AF5,LatestMeasureDefSheet!$C:$C,0),)</f>
        <v>1.7299999999999999E-2</v>
      </c>
      <c r="AI5" s="11" cm="1">
        <f t="array" ref="AI5">INDEX(LatestMeasureDefSheet!$L:$L,MATCH(AF5,LatestMeasureDefSheet!$C:$C,0),)</f>
        <v>0</v>
      </c>
      <c r="AJ5" s="11" cm="1">
        <f t="array" ref="AJ5">INDEX(LatestMeasureDefSheet!$S:$S,MATCH(AF5,LatestMeasureDefSheet!$C:$C,0),)</f>
        <v>0</v>
      </c>
      <c r="AK5" s="11" cm="1">
        <f t="array" ref="AK5">INDEX(LatestMeasureDefSheet!$T:$T,MATCH(AF5,LatestMeasureDefSheet!$C:$C,0),)</f>
        <v>0</v>
      </c>
      <c r="AL5" s="11" cm="1">
        <f t="array" ref="AL5">INDEX(LatestMeasureDefSheet!$U:$U,MATCH(AF5,LatestMeasureDefSheet!$C:$C,0),)</f>
        <v>0</v>
      </c>
      <c r="AM5" s="11" cm="1">
        <f t="array" ref="AM5">INDEX(LatestMeasureDefSheet!$V:$V,MATCH(AF5,LatestMeasureDefSheet!$C:$C,0),)</f>
        <v>0</v>
      </c>
    </row>
    <row r="6" spans="1:39" ht="15.75" x14ac:dyDescent="0.25">
      <c r="A6" s="16" t="s">
        <v>509</v>
      </c>
      <c r="B6" s="15" t="s">
        <v>510</v>
      </c>
      <c r="C6" s="9" cm="1">
        <f t="array" ref="C6">INDEX(LatestMeasureDefSheet!$AH:$AH,MATCH($AF6,LatestMeasureDefSheet!$C:$C,0),)</f>
        <v>65</v>
      </c>
      <c r="D6" s="10" t="str" cm="1">
        <f t="array" ref="D6">INDEX(LatestMeasureDefSheet!$G:$G,MATCH($AF6,LatestMeasureDefSheet!$C:$C,0),)</f>
        <v>Units</v>
      </c>
      <c r="E6" s="11" cm="1">
        <f t="array" ref="E6">INDEX(LatestMeasureDefSheet!$AJ:$AJ,MATCH($AF6,LatestMeasureDefSheet!$C:$C,0),)</f>
        <v>10</v>
      </c>
      <c r="F6" s="8" t="str" cm="1">
        <f t="array" ref="F6">IF(INDEX(LatestMeasureDefSheet!$Q:$Q,MATCH($AF6,LatestMeasureDefSheet!$C:$C,0),)="",INDEX(LatestMeasureDefSheet!$G:$G,MATCH($AF6,LatestMeasureDefSheet!$C:$C,0),),INDEX(LatestMeasureDefSheet!$Q:$Q,MATCH($AF6,LatestMeasureDefSheet!$C:$C,0),))</f>
        <v>Units</v>
      </c>
      <c r="G6" s="11" cm="1">
        <f t="array" ref="G6">INDEX(LatestMeasureDefSheet!$R:$R,MATCH($AF6,LatestMeasureDefSheet!$C:$C,0),)</f>
        <v>0</v>
      </c>
      <c r="H6" s="11" t="s">
        <v>1920</v>
      </c>
      <c r="I6" s="41"/>
      <c r="J6" s="67"/>
      <c r="K6" s="41"/>
      <c r="L6" s="41"/>
      <c r="M6" s="77" t="str">
        <f t="shared" si="0"/>
        <v/>
      </c>
      <c r="N6" s="77" t="str">
        <f t="shared" si="1"/>
        <v/>
      </c>
      <c r="O6" s="77" t="str">
        <f t="shared" si="2"/>
        <v/>
      </c>
      <c r="P6" s="49">
        <f t="shared" si="3"/>
        <v>0</v>
      </c>
      <c r="Q6" s="49">
        <f t="shared" si="4"/>
        <v>0</v>
      </c>
      <c r="R6" s="10"/>
      <c r="V6" s="56" t="s">
        <v>1934</v>
      </c>
      <c r="W6" s="60">
        <v>1</v>
      </c>
      <c r="Y6" s="56" t="s">
        <v>1934</v>
      </c>
      <c r="Z6" s="60">
        <v>0.55000000000000004</v>
      </c>
      <c r="AA6" s="60">
        <v>0.53</v>
      </c>
      <c r="AB6" s="60">
        <v>0.51</v>
      </c>
      <c r="AC6" s="60">
        <v>0.49</v>
      </c>
      <c r="AE6" s="5" t="s">
        <v>498</v>
      </c>
      <c r="AF6" s="5" t="s">
        <v>508</v>
      </c>
      <c r="AG6" s="11" cm="1">
        <f t="array" ref="AG6">INDEX(LatestMeasureDefSheet!$H:$H,MATCH($AF6,LatestMeasureDefSheet!$C:$C,0),)</f>
        <v>800</v>
      </c>
      <c r="AH6" s="11" cm="1">
        <f t="array" ref="AH6">INDEX(LatestMeasureDefSheet!$I:$I,MATCH(AF6,LatestMeasureDefSheet!$C:$C,0),)</f>
        <v>4.2000000000000003E-2</v>
      </c>
      <c r="AI6" s="11" cm="1">
        <f t="array" ref="AI6">INDEX(LatestMeasureDefSheet!$L:$L,MATCH(AF6,LatestMeasureDefSheet!$C:$C,0),)</f>
        <v>0</v>
      </c>
      <c r="AJ6" s="11" cm="1">
        <f t="array" ref="AJ6">INDEX(LatestMeasureDefSheet!$S:$S,MATCH(AF6,LatestMeasureDefSheet!$C:$C,0),)</f>
        <v>0</v>
      </c>
      <c r="AK6" s="11" cm="1">
        <f t="array" ref="AK6">INDEX(LatestMeasureDefSheet!$T:$T,MATCH(AF6,LatestMeasureDefSheet!$C:$C,0),)</f>
        <v>0</v>
      </c>
      <c r="AL6" s="11" cm="1">
        <f t="array" ref="AL6">INDEX(LatestMeasureDefSheet!$U:$U,MATCH(AF6,LatestMeasureDefSheet!$C:$C,0),)</f>
        <v>0</v>
      </c>
      <c r="AM6" s="11" cm="1">
        <f t="array" ref="AM6">INDEX(LatestMeasureDefSheet!$V:$V,MATCH(AF6,LatestMeasureDefSheet!$C:$C,0),)</f>
        <v>0</v>
      </c>
    </row>
    <row r="7" spans="1:39" ht="15.75" x14ac:dyDescent="0.25">
      <c r="A7" s="16" t="s">
        <v>512</v>
      </c>
      <c r="B7" s="15" t="s">
        <v>513</v>
      </c>
      <c r="C7" s="9" cm="1">
        <f t="array" ref="C7">INDEX(LatestMeasureDefSheet!$AH:$AH,MATCH($AF7,LatestMeasureDefSheet!$C:$C,0),)</f>
        <v>50</v>
      </c>
      <c r="D7" s="10" t="str" cm="1">
        <f t="array" ref="D7">INDEX(LatestMeasureDefSheet!$G:$G,MATCH($AF7,LatestMeasureDefSheet!$C:$C,0),)</f>
        <v>Units</v>
      </c>
      <c r="E7" s="11" cm="1">
        <f t="array" ref="E7">INDEX(LatestMeasureDefSheet!$AJ:$AJ,MATCH($AF7,LatestMeasureDefSheet!$C:$C,0),)</f>
        <v>5</v>
      </c>
      <c r="F7" s="8" t="str" cm="1">
        <f t="array" ref="F7">IF(INDEX(LatestMeasureDefSheet!$Q:$Q,MATCH($AF7,LatestMeasureDefSheet!$C:$C,0),)="",INDEX(LatestMeasureDefSheet!$G:$G,MATCH($AF7,LatestMeasureDefSheet!$C:$C,0),),INDEX(LatestMeasureDefSheet!$Q:$Q,MATCH($AF7,LatestMeasureDefSheet!$C:$C,0),))</f>
        <v>Units</v>
      </c>
      <c r="G7" s="11" cm="1">
        <f t="array" ref="G7">INDEX(LatestMeasureDefSheet!$R:$R,MATCH($AF7,LatestMeasureDefSheet!$C:$C,0),)</f>
        <v>0</v>
      </c>
      <c r="H7" s="11" t="s">
        <v>1920</v>
      </c>
      <c r="I7" s="41"/>
      <c r="J7" s="67"/>
      <c r="K7" s="41"/>
      <c r="L7" s="41"/>
      <c r="M7" s="77" t="str">
        <f t="shared" si="0"/>
        <v/>
      </c>
      <c r="N7" s="77" t="str">
        <f t="shared" si="1"/>
        <v/>
      </c>
      <c r="O7" s="77" t="str">
        <f t="shared" si="2"/>
        <v/>
      </c>
      <c r="P7" s="49">
        <f t="shared" si="3"/>
        <v>0</v>
      </c>
      <c r="Q7" s="49">
        <f t="shared" si="4"/>
        <v>0</v>
      </c>
      <c r="R7" s="10"/>
      <c r="V7" s="56" t="s">
        <v>1935</v>
      </c>
      <c r="W7" s="60">
        <v>0.96</v>
      </c>
      <c r="Y7" s="56" t="s">
        <v>1935</v>
      </c>
      <c r="Z7" s="60">
        <v>0.56999999999999995</v>
      </c>
      <c r="AA7" s="60">
        <v>0.55000000000000004</v>
      </c>
      <c r="AB7" s="60">
        <v>0.54</v>
      </c>
      <c r="AC7" s="60">
        <v>0.51</v>
      </c>
      <c r="AE7" s="5" t="s">
        <v>498</v>
      </c>
      <c r="AF7" s="5" t="s">
        <v>511</v>
      </c>
      <c r="AG7" s="11" cm="1">
        <f t="array" ref="AG7">INDEX(LatestMeasureDefSheet!$H:$H,MATCH($AF7,LatestMeasureDefSheet!$C:$C,0),)</f>
        <v>605</v>
      </c>
      <c r="AH7" s="11" cm="1">
        <f t="array" ref="AH7">INDEX(LatestMeasureDefSheet!$I:$I,MATCH(AF7,LatestMeasureDefSheet!$C:$C,0),)</f>
        <v>0</v>
      </c>
      <c r="AI7" s="11" cm="1">
        <f t="array" ref="AI7">INDEX(LatestMeasureDefSheet!$L:$L,MATCH(AF7,LatestMeasureDefSheet!$C:$C,0),)</f>
        <v>0</v>
      </c>
      <c r="AJ7" s="11" cm="1">
        <f t="array" ref="AJ7">INDEX(LatestMeasureDefSheet!$S:$S,MATCH(AF7,LatestMeasureDefSheet!$C:$C,0),)</f>
        <v>0</v>
      </c>
      <c r="AK7" s="11" cm="1">
        <f t="array" ref="AK7">INDEX(LatestMeasureDefSheet!$T:$T,MATCH(AF7,LatestMeasureDefSheet!$C:$C,0),)</f>
        <v>0</v>
      </c>
      <c r="AL7" s="11" cm="1">
        <f t="array" ref="AL7">INDEX(LatestMeasureDefSheet!$U:$U,MATCH(AF7,LatestMeasureDefSheet!$C:$C,0),)</f>
        <v>0</v>
      </c>
      <c r="AM7" s="11" cm="1">
        <f t="array" ref="AM7">INDEX(LatestMeasureDefSheet!$V:$V,MATCH(AF7,LatestMeasureDefSheet!$C:$C,0),)</f>
        <v>0</v>
      </c>
    </row>
    <row r="8" spans="1:39" ht="15.75" x14ac:dyDescent="0.25">
      <c r="A8" s="16" t="s">
        <v>515</v>
      </c>
      <c r="B8" s="15" t="s">
        <v>516</v>
      </c>
      <c r="C8" s="9" cm="1">
        <f t="array" ref="C8">INDEX(LatestMeasureDefSheet!$AH:$AH,MATCH($AF8,LatestMeasureDefSheet!$C:$C,0),)</f>
        <v>25</v>
      </c>
      <c r="D8" s="10" t="str" cm="1">
        <f t="array" ref="D8">INDEX(LatestMeasureDefSheet!$G:$G,MATCH($AF8,LatestMeasureDefSheet!$C:$C,0),)</f>
        <v>Units</v>
      </c>
      <c r="E8" s="11" cm="1">
        <f t="array" ref="E8">INDEX(LatestMeasureDefSheet!$AJ:$AJ,MATCH($AF8,LatestMeasureDefSheet!$C:$C,0),)</f>
        <v>5</v>
      </c>
      <c r="F8" s="8" t="str" cm="1">
        <f t="array" ref="F8">IF(INDEX(LatestMeasureDefSheet!$Q:$Q,MATCH($AF8,LatestMeasureDefSheet!$C:$C,0),)="",INDEX(LatestMeasureDefSheet!$G:$G,MATCH($AF8,LatestMeasureDefSheet!$C:$C,0),),INDEX(LatestMeasureDefSheet!$Q:$Q,MATCH($AF8,LatestMeasureDefSheet!$C:$C,0),))</f>
        <v>Units</v>
      </c>
      <c r="G8" s="11" cm="1">
        <f t="array" ref="G8">INDEX(LatestMeasureDefSheet!$R:$R,MATCH($AF8,LatestMeasureDefSheet!$C:$C,0),)</f>
        <v>0</v>
      </c>
      <c r="H8" s="11" t="s">
        <v>1920</v>
      </c>
      <c r="I8" s="41"/>
      <c r="J8" s="67"/>
      <c r="K8" s="41"/>
      <c r="L8" s="41"/>
      <c r="M8" s="77" t="str">
        <f t="shared" si="0"/>
        <v/>
      </c>
      <c r="N8" s="77" t="str">
        <f t="shared" si="1"/>
        <v/>
      </c>
      <c r="O8" s="77" t="str">
        <f t="shared" si="2"/>
        <v/>
      </c>
      <c r="P8" s="49">
        <f t="shared" si="3"/>
        <v>0</v>
      </c>
      <c r="Q8" s="49">
        <f t="shared" si="4"/>
        <v>0</v>
      </c>
      <c r="R8" s="10"/>
      <c r="V8" s="56" t="s">
        <v>1936</v>
      </c>
      <c r="W8" s="60">
        <v>0.98</v>
      </c>
      <c r="Y8" s="56" t="s">
        <v>1936</v>
      </c>
      <c r="Z8" s="60">
        <v>0.55000000000000004</v>
      </c>
      <c r="AA8" s="60">
        <v>0.53</v>
      </c>
      <c r="AB8" s="60">
        <v>0.52</v>
      </c>
      <c r="AC8" s="60">
        <v>0.49</v>
      </c>
      <c r="AE8" s="5" t="s">
        <v>498</v>
      </c>
      <c r="AF8" s="5" t="s">
        <v>514</v>
      </c>
      <c r="AG8" s="11" cm="1">
        <f t="array" ref="AG8">INDEX(LatestMeasureDefSheet!$H:$H,MATCH($AF8,LatestMeasureDefSheet!$C:$C,0),)</f>
        <v>342.5</v>
      </c>
      <c r="AH8" s="11" cm="1">
        <f t="array" ref="AH8">INDEX(LatestMeasureDefSheet!$I:$I,MATCH(AF8,LatestMeasureDefSheet!$C:$C,0),)</f>
        <v>0</v>
      </c>
      <c r="AI8" s="11" cm="1">
        <f t="array" ref="AI8">INDEX(LatestMeasureDefSheet!$L:$L,MATCH(AF8,LatestMeasureDefSheet!$C:$C,0),)</f>
        <v>0</v>
      </c>
      <c r="AJ8" s="11" cm="1">
        <f t="array" ref="AJ8">INDEX(LatestMeasureDefSheet!$S:$S,MATCH(AF8,LatestMeasureDefSheet!$C:$C,0),)</f>
        <v>0</v>
      </c>
      <c r="AK8" s="11" cm="1">
        <f t="array" ref="AK8">INDEX(LatestMeasureDefSheet!$T:$T,MATCH(AF8,LatestMeasureDefSheet!$C:$C,0),)</f>
        <v>0</v>
      </c>
      <c r="AL8" s="11" cm="1">
        <f t="array" ref="AL8">INDEX(LatestMeasureDefSheet!$U:$U,MATCH(AF8,LatestMeasureDefSheet!$C:$C,0),)</f>
        <v>0</v>
      </c>
      <c r="AM8" s="11" cm="1">
        <f t="array" ref="AM8">INDEX(LatestMeasureDefSheet!$V:$V,MATCH(AF8,LatestMeasureDefSheet!$C:$C,0),)</f>
        <v>0</v>
      </c>
    </row>
    <row r="9" spans="1:39" ht="15.75" x14ac:dyDescent="0.25">
      <c r="A9" s="16" t="s">
        <v>520</v>
      </c>
      <c r="B9" s="15" t="s">
        <v>521</v>
      </c>
      <c r="C9" s="9" cm="1">
        <f t="array" ref="C9">INDEX(LatestMeasureDefSheet!$AH:$AH,MATCH($AF9,LatestMeasureDefSheet!$C:$C,0),)</f>
        <v>100</v>
      </c>
      <c r="D9" s="10" t="str" cm="1">
        <f t="array" ref="D9">INDEX(LatestMeasureDefSheet!$G:$G,MATCH($AF9,LatestMeasureDefSheet!$C:$C,0),)</f>
        <v>Units</v>
      </c>
      <c r="E9" s="11" cm="1">
        <f t="array" ref="E9">INDEX(LatestMeasureDefSheet!$AJ:$AJ,MATCH($AF9,LatestMeasureDefSheet!$C:$C,0),)</f>
        <v>10</v>
      </c>
      <c r="F9" s="8" t="str" cm="1">
        <f t="array" ref="F9">IF(INDEX(LatestMeasureDefSheet!$Q:$Q,MATCH($AF9,LatestMeasureDefSheet!$C:$C,0),)="",INDEX(LatestMeasureDefSheet!$G:$G,MATCH($AF9,LatestMeasureDefSheet!$C:$C,0),),INDEX(LatestMeasureDefSheet!$Q:$Q,MATCH($AF9,LatestMeasureDefSheet!$C:$C,0),))</f>
        <v>Units</v>
      </c>
      <c r="G9" s="11" cm="1">
        <f t="array" ref="G9">INDEX(LatestMeasureDefSheet!$R:$R,MATCH($AF9,LatestMeasureDefSheet!$C:$C,0),)</f>
        <v>0</v>
      </c>
      <c r="H9" s="11" t="s">
        <v>1920</v>
      </c>
      <c r="I9" s="41"/>
      <c r="J9" s="67"/>
      <c r="K9" s="41"/>
      <c r="L9" s="41"/>
      <c r="M9" s="77" t="str">
        <f t="shared" si="0"/>
        <v/>
      </c>
      <c r="N9" s="77" t="str">
        <f t="shared" si="1"/>
        <v/>
      </c>
      <c r="O9" s="77" t="str">
        <f t="shared" si="2"/>
        <v/>
      </c>
      <c r="P9" s="49">
        <f t="shared" si="3"/>
        <v>0</v>
      </c>
      <c r="Q9" s="49">
        <f t="shared" si="4"/>
        <v>0</v>
      </c>
      <c r="R9" s="10"/>
      <c r="V9" s="56" t="s">
        <v>1937</v>
      </c>
      <c r="W9" s="60">
        <v>0.99</v>
      </c>
      <c r="Y9" s="56" t="s">
        <v>1937</v>
      </c>
      <c r="Z9" s="60">
        <v>0.57999999999999996</v>
      </c>
      <c r="AA9" s="60">
        <v>0.55000000000000004</v>
      </c>
      <c r="AB9" s="60">
        <v>0.51</v>
      </c>
      <c r="AC9" s="60">
        <v>0.51</v>
      </c>
      <c r="AE9" s="5" t="s">
        <v>518</v>
      </c>
      <c r="AF9" s="5" t="s">
        <v>519</v>
      </c>
      <c r="AG9" s="11" cm="1">
        <f t="array" ref="AG9">INDEX(LatestMeasureDefSheet!$H:$H,MATCH($AF9,LatestMeasureDefSheet!$C:$C,0),)</f>
        <v>965</v>
      </c>
      <c r="AH9" s="11" cm="1">
        <f t="array" ref="AH9">INDEX(LatestMeasureDefSheet!$I:$I,MATCH(AF9,LatestMeasureDefSheet!$C:$C,0),)</f>
        <v>7.7100000000000002E-2</v>
      </c>
      <c r="AI9" s="11" cm="1">
        <f t="array" ref="AI9">INDEX(LatestMeasureDefSheet!$L:$L,MATCH(AF9,LatestMeasureDefSheet!$C:$C,0),)</f>
        <v>0</v>
      </c>
      <c r="AJ9" s="11" cm="1">
        <f t="array" ref="AJ9">INDEX(LatestMeasureDefSheet!$S:$S,MATCH(AF9,LatestMeasureDefSheet!$C:$C,0),)</f>
        <v>0</v>
      </c>
      <c r="AK9" s="11" cm="1">
        <f t="array" ref="AK9">INDEX(LatestMeasureDefSheet!$T:$T,MATCH(AF9,LatestMeasureDefSheet!$C:$C,0),)</f>
        <v>0</v>
      </c>
      <c r="AL9" s="11" cm="1">
        <f t="array" ref="AL9">INDEX(LatestMeasureDefSheet!$U:$U,MATCH(AF9,LatestMeasureDefSheet!$C:$C,0),)</f>
        <v>0</v>
      </c>
      <c r="AM9" s="11" cm="1">
        <f t="array" ref="AM9">INDEX(LatestMeasureDefSheet!$V:$V,MATCH(AF9,LatestMeasureDefSheet!$C:$C,0),)</f>
        <v>0</v>
      </c>
    </row>
    <row r="10" spans="1:39" ht="15.75" x14ac:dyDescent="0.25">
      <c r="A10" s="16" t="s">
        <v>523</v>
      </c>
      <c r="B10" s="15" t="s">
        <v>524</v>
      </c>
      <c r="C10" s="9" cm="1">
        <f t="array" ref="C10">INDEX(LatestMeasureDefSheet!$AH:$AH,MATCH($AF10,LatestMeasureDefSheet!$C:$C,0),)</f>
        <v>5</v>
      </c>
      <c r="D10" s="10" t="str" cm="1">
        <f t="array" ref="D10">INDEX(LatestMeasureDefSheet!$G:$G,MATCH($AF10,LatestMeasureDefSheet!$C:$C,0),)</f>
        <v>HP</v>
      </c>
      <c r="E10" s="11" cm="1">
        <f t="array" ref="E10">INDEX(LatestMeasureDefSheet!$AJ:$AJ,MATCH($AF10,LatestMeasureDefSheet!$C:$C,0),)</f>
        <v>5</v>
      </c>
      <c r="F10" s="8" t="str" cm="1">
        <f t="array" ref="F10">IF(INDEX(LatestMeasureDefSheet!$Q:$Q,MATCH($AF10,LatestMeasureDefSheet!$C:$C,0),)="",INDEX(LatestMeasureDefSheet!$G:$G,MATCH($AF10,LatestMeasureDefSheet!$C:$C,0),),INDEX(LatestMeasureDefSheet!$Q:$Q,MATCH($AF10,LatestMeasureDefSheet!$C:$C,0),))</f>
        <v>HP</v>
      </c>
      <c r="G10" s="11" cm="1">
        <f t="array" ref="G10">INDEX(LatestMeasureDefSheet!$R:$R,MATCH($AF10,LatestMeasureDefSheet!$C:$C,0),)</f>
        <v>0</v>
      </c>
      <c r="H10" s="11" t="s">
        <v>1920</v>
      </c>
      <c r="I10" s="41">
        <v>10</v>
      </c>
      <c r="J10" s="67">
        <v>20</v>
      </c>
      <c r="K10" s="41"/>
      <c r="L10" s="41"/>
      <c r="M10" s="77">
        <f t="shared" si="0"/>
        <v>720</v>
      </c>
      <c r="N10" s="77">
        <f t="shared" si="1"/>
        <v>0.39200000000000002</v>
      </c>
      <c r="O10" s="77">
        <f t="shared" si="2"/>
        <v>0</v>
      </c>
      <c r="P10" s="49">
        <f t="shared" si="3"/>
        <v>50</v>
      </c>
      <c r="Q10" s="49">
        <f t="shared" si="4"/>
        <v>200</v>
      </c>
      <c r="R10" s="10"/>
      <c r="V10" s="56" t="s">
        <v>1938</v>
      </c>
      <c r="W10" s="60">
        <v>0.99</v>
      </c>
      <c r="Y10" s="56" t="s">
        <v>1938</v>
      </c>
      <c r="Z10" s="60">
        <v>0.54</v>
      </c>
      <c r="AA10" s="60">
        <v>0.55000000000000004</v>
      </c>
      <c r="AB10" s="60">
        <v>0.51</v>
      </c>
      <c r="AC10" s="60">
        <v>0.49</v>
      </c>
      <c r="AE10" s="5" t="s">
        <v>518</v>
      </c>
      <c r="AF10" s="5" t="s">
        <v>522</v>
      </c>
      <c r="AG10" s="11" cm="1">
        <f t="array" ref="AG10">INDEX(LatestMeasureDefSheet!$H:$H,MATCH($AF10,LatestMeasureDefSheet!$C:$C,0),)</f>
        <v>72</v>
      </c>
      <c r="AH10" s="11" cm="1">
        <f t="array" ref="AH10">INDEX(LatestMeasureDefSheet!$I:$I,MATCH(AF10,LatestMeasureDefSheet!$C:$C,0),)</f>
        <v>3.9199999999999999E-2</v>
      </c>
      <c r="AI10" s="11" cm="1">
        <f t="array" ref="AI10">INDEX(LatestMeasureDefSheet!$L:$L,MATCH(AF10,LatestMeasureDefSheet!$C:$C,0),)</f>
        <v>0</v>
      </c>
      <c r="AJ10" s="11" cm="1">
        <f t="array" ref="AJ10">INDEX(LatestMeasureDefSheet!$S:$S,MATCH(AF10,LatestMeasureDefSheet!$C:$C,0),)</f>
        <v>0</v>
      </c>
      <c r="AK10" s="11" cm="1">
        <f t="array" ref="AK10">INDEX(LatestMeasureDefSheet!$T:$T,MATCH(AF10,LatestMeasureDefSheet!$C:$C,0),)</f>
        <v>0</v>
      </c>
      <c r="AL10" s="11" cm="1">
        <f t="array" ref="AL10">INDEX(LatestMeasureDefSheet!$U:$U,MATCH(AF10,LatestMeasureDefSheet!$C:$C,0),)</f>
        <v>0</v>
      </c>
      <c r="AM10" s="11" cm="1">
        <f t="array" ref="AM10">INDEX(LatestMeasureDefSheet!$V:$V,MATCH(AF10,LatestMeasureDefSheet!$C:$C,0),)</f>
        <v>0</v>
      </c>
    </row>
    <row r="11" spans="1:39" ht="15.75" x14ac:dyDescent="0.25">
      <c r="A11" s="16" t="s">
        <v>526</v>
      </c>
      <c r="B11" s="15" t="s">
        <v>527</v>
      </c>
      <c r="C11" s="9" cm="1">
        <f t="array" ref="C11">INDEX(LatestMeasureDefSheet!$AH:$AH,MATCH($AF11,LatestMeasureDefSheet!$C:$C,0),)</f>
        <v>2.5</v>
      </c>
      <c r="D11" s="10" t="str" cm="1">
        <f t="array" ref="D11">INDEX(LatestMeasureDefSheet!$G:$G,MATCH($AF11,LatestMeasureDefSheet!$C:$C,0),)</f>
        <v>HP</v>
      </c>
      <c r="E11" s="11" cm="1">
        <f t="array" ref="E11">INDEX(LatestMeasureDefSheet!$AJ:$AJ,MATCH($AF11,LatestMeasureDefSheet!$C:$C,0),)</f>
        <v>5</v>
      </c>
      <c r="F11" s="8" t="str" cm="1">
        <f t="array" ref="F11">IF(INDEX(LatestMeasureDefSheet!$Q:$Q,MATCH($AF11,LatestMeasureDefSheet!$C:$C,0),)="",INDEX(LatestMeasureDefSheet!$G:$G,MATCH($AF11,LatestMeasureDefSheet!$C:$C,0),),INDEX(LatestMeasureDefSheet!$Q:$Q,MATCH($AF11,LatestMeasureDefSheet!$C:$C,0),))</f>
        <v>HP</v>
      </c>
      <c r="G11" s="11" cm="1">
        <f t="array" ref="G11">INDEX(LatestMeasureDefSheet!$R:$R,MATCH($AF11,LatestMeasureDefSheet!$C:$C,0),)</f>
        <v>0</v>
      </c>
      <c r="H11" s="11" t="s">
        <v>1920</v>
      </c>
      <c r="I11" s="41"/>
      <c r="J11" s="67"/>
      <c r="K11" s="41"/>
      <c r="L11" s="41"/>
      <c r="M11" s="77" t="str">
        <f t="shared" si="0"/>
        <v/>
      </c>
      <c r="N11" s="77" t="str">
        <f t="shared" si="1"/>
        <v/>
      </c>
      <c r="O11" s="77" t="str">
        <f t="shared" si="2"/>
        <v/>
      </c>
      <c r="P11" s="49">
        <f t="shared" si="3"/>
        <v>0</v>
      </c>
      <c r="Q11" s="49">
        <f t="shared" si="4"/>
        <v>0</v>
      </c>
      <c r="R11" s="10"/>
      <c r="V11" s="56" t="s">
        <v>1939</v>
      </c>
      <c r="W11" s="60">
        <v>0.98</v>
      </c>
      <c r="Y11" s="56" t="s">
        <v>1939</v>
      </c>
      <c r="Z11" s="60">
        <v>0.56000000000000005</v>
      </c>
      <c r="AA11" s="60">
        <v>0.56999999999999995</v>
      </c>
      <c r="AB11" s="60">
        <v>0.54</v>
      </c>
      <c r="AC11" s="60">
        <v>0.51</v>
      </c>
      <c r="AE11" s="5" t="s">
        <v>518</v>
      </c>
      <c r="AF11" s="5" t="s">
        <v>525</v>
      </c>
      <c r="AG11" s="11" cm="1">
        <f t="array" ref="AG11">INDEX(LatestMeasureDefSheet!$H:$H,MATCH($AF11,LatestMeasureDefSheet!$C:$C,0),)</f>
        <v>65.400000000000006</v>
      </c>
      <c r="AH11" s="11" cm="1">
        <f t="array" ref="AH11">INDEX(LatestMeasureDefSheet!$I:$I,MATCH(AF11,LatestMeasureDefSheet!$C:$C,0),)</f>
        <v>3.56E-2</v>
      </c>
      <c r="AI11" s="11" cm="1">
        <f t="array" ref="AI11">INDEX(LatestMeasureDefSheet!$L:$L,MATCH(AF11,LatestMeasureDefSheet!$C:$C,0),)</f>
        <v>0</v>
      </c>
      <c r="AJ11" s="11" cm="1">
        <f t="array" ref="AJ11">INDEX(LatestMeasureDefSheet!$S:$S,MATCH(AF11,LatestMeasureDefSheet!$C:$C,0),)</f>
        <v>0</v>
      </c>
      <c r="AK11" s="11" cm="1">
        <f t="array" ref="AK11">INDEX(LatestMeasureDefSheet!$T:$T,MATCH(AF11,LatestMeasureDefSheet!$C:$C,0),)</f>
        <v>0</v>
      </c>
      <c r="AL11" s="11" cm="1">
        <f t="array" ref="AL11">INDEX(LatestMeasureDefSheet!$U:$U,MATCH(AF11,LatestMeasureDefSheet!$C:$C,0),)</f>
        <v>0</v>
      </c>
      <c r="AM11" s="11" cm="1">
        <f t="array" ref="AM11">INDEX(LatestMeasureDefSheet!$V:$V,MATCH(AF11,LatestMeasureDefSheet!$C:$C,0),)</f>
        <v>0</v>
      </c>
    </row>
    <row r="12" spans="1:39" ht="31.5" x14ac:dyDescent="0.25">
      <c r="A12" s="16" t="s">
        <v>530</v>
      </c>
      <c r="B12" s="15" t="s">
        <v>531</v>
      </c>
      <c r="C12" s="9" cm="1">
        <f t="array" ref="C12">INDEX(LatestMeasureDefSheet!$AH:$AH,MATCH($AF12,LatestMeasureDefSheet!$C:$C,0),)</f>
        <v>75</v>
      </c>
      <c r="D12" s="10" t="str" cm="1">
        <f t="array" ref="D12">INDEX(LatestMeasureDefSheet!$G:$G,MATCH($AF12,LatestMeasureDefSheet!$C:$C,0),)</f>
        <v>kW</v>
      </c>
      <c r="E12" s="11" cm="1">
        <f t="array" ref="E12">INDEX(LatestMeasureDefSheet!$AJ:$AJ,MATCH($AF12,LatestMeasureDefSheet!$C:$C,0),)</f>
        <v>10</v>
      </c>
      <c r="F12" s="8" t="str" cm="1">
        <f t="array" ref="F12">IF(INDEX(LatestMeasureDefSheet!$Q:$Q,MATCH($AF12,LatestMeasureDefSheet!$C:$C,0),)="",INDEX(LatestMeasureDefSheet!$G:$G,MATCH($AF12,LatestMeasureDefSheet!$C:$C,0),),INDEX(LatestMeasureDefSheet!$Q:$Q,MATCH($AF12,LatestMeasureDefSheet!$C:$C,0),))</f>
        <v>kW</v>
      </c>
      <c r="G12" s="11" cm="1">
        <f t="array" ref="G12">INDEX(LatestMeasureDefSheet!$R:$R,MATCH($AF12,LatestMeasureDefSheet!$C:$C,0),)</f>
        <v>0</v>
      </c>
      <c r="H12" s="11" t="s">
        <v>1920</v>
      </c>
      <c r="I12" s="41"/>
      <c r="J12" s="67"/>
      <c r="K12" s="41"/>
      <c r="L12" s="41"/>
      <c r="M12" s="77" t="str">
        <f t="shared" si="0"/>
        <v/>
      </c>
      <c r="N12" s="77" t="str">
        <f t="shared" si="1"/>
        <v/>
      </c>
      <c r="O12" s="77" t="str">
        <f t="shared" si="2"/>
        <v/>
      </c>
      <c r="P12" s="49">
        <f t="shared" si="3"/>
        <v>0</v>
      </c>
      <c r="Q12" s="49">
        <f t="shared" si="4"/>
        <v>0</v>
      </c>
      <c r="R12" s="10"/>
      <c r="V12" s="56" t="s">
        <v>1940</v>
      </c>
      <c r="W12" s="60">
        <v>0.98</v>
      </c>
      <c r="Y12" s="56" t="s">
        <v>1940</v>
      </c>
      <c r="Z12" s="60">
        <v>0.56000000000000005</v>
      </c>
      <c r="AA12" s="60">
        <v>0.55000000000000004</v>
      </c>
      <c r="AB12" s="60">
        <v>0.52</v>
      </c>
      <c r="AC12" s="60">
        <v>0.5</v>
      </c>
      <c r="AE12" s="5" t="s">
        <v>528</v>
      </c>
      <c r="AF12" s="5" t="s">
        <v>529</v>
      </c>
      <c r="AG12" s="11" cm="1">
        <f t="array" ref="AG12">INDEX(LatestMeasureDefSheet!$H:$H,MATCH($AF12,LatestMeasureDefSheet!$C:$C,0),)</f>
        <v>568.73080000000004</v>
      </c>
      <c r="AH12" s="11" cm="1">
        <f t="array" ref="AH12">INDEX(LatestMeasureDefSheet!$I:$I,MATCH(AF12,LatestMeasureDefSheet!$C:$C,0),)</f>
        <v>6.1699999999999998E-2</v>
      </c>
      <c r="AI12" s="11" cm="1">
        <f t="array" ref="AI12">INDEX(LatestMeasureDefSheet!$L:$L,MATCH(AF12,LatestMeasureDefSheet!$C:$C,0),)</f>
        <v>0</v>
      </c>
      <c r="AJ12" s="11" cm="1">
        <f t="array" ref="AJ12">INDEX(LatestMeasureDefSheet!$S:$S,MATCH(AF12,LatestMeasureDefSheet!$C:$C,0),)</f>
        <v>0</v>
      </c>
      <c r="AK12" s="11" cm="1">
        <f t="array" ref="AK12">INDEX(LatestMeasureDefSheet!$T:$T,MATCH(AF12,LatestMeasureDefSheet!$C:$C,0),)</f>
        <v>0</v>
      </c>
      <c r="AL12" s="11" cm="1">
        <f t="array" ref="AL12">INDEX(LatestMeasureDefSheet!$U:$U,MATCH(AF12,LatestMeasureDefSheet!$C:$C,0),)</f>
        <v>0</v>
      </c>
      <c r="AM12" s="11" cm="1">
        <f t="array" ref="AM12">INDEX(LatestMeasureDefSheet!$V:$V,MATCH(AF12,LatestMeasureDefSheet!$C:$C,0),)</f>
        <v>0</v>
      </c>
    </row>
    <row r="13" spans="1:39" ht="31.5" x14ac:dyDescent="0.25">
      <c r="A13" s="16" t="s">
        <v>533</v>
      </c>
      <c r="B13" s="15" t="s">
        <v>534</v>
      </c>
      <c r="C13" s="9" cm="1">
        <f t="array" ref="C13">INDEX(LatestMeasureDefSheet!$AH:$AH,MATCH($AF13,LatestMeasureDefSheet!$C:$C,0),)</f>
        <v>55</v>
      </c>
      <c r="D13" s="10" t="str" cm="1">
        <f t="array" ref="D13">INDEX(LatestMeasureDefSheet!$G:$G,MATCH($AF13,LatestMeasureDefSheet!$C:$C,0),)</f>
        <v>kW</v>
      </c>
      <c r="E13" s="11" cm="1">
        <f t="array" ref="E13">INDEX(LatestMeasureDefSheet!$AJ:$AJ,MATCH($AF13,LatestMeasureDefSheet!$C:$C,0),)</f>
        <v>10</v>
      </c>
      <c r="F13" s="8" t="str" cm="1">
        <f t="array" ref="F13">IF(INDEX(LatestMeasureDefSheet!$Q:$Q,MATCH($AF13,LatestMeasureDefSheet!$C:$C,0),)="",INDEX(LatestMeasureDefSheet!$G:$G,MATCH($AF13,LatestMeasureDefSheet!$C:$C,0),),INDEX(LatestMeasureDefSheet!$Q:$Q,MATCH($AF13,LatestMeasureDefSheet!$C:$C,0),))</f>
        <v>kW</v>
      </c>
      <c r="G13" s="11" cm="1">
        <f t="array" ref="G13">INDEX(LatestMeasureDefSheet!$R:$R,MATCH($AF13,LatestMeasureDefSheet!$C:$C,0),)</f>
        <v>0</v>
      </c>
      <c r="H13" s="11" t="s">
        <v>1920</v>
      </c>
      <c r="I13" s="41"/>
      <c r="J13" s="67"/>
      <c r="K13" s="41"/>
      <c r="L13" s="41"/>
      <c r="M13" s="77" t="str">
        <f t="shared" si="0"/>
        <v/>
      </c>
      <c r="N13" s="77" t="str">
        <f t="shared" si="1"/>
        <v/>
      </c>
      <c r="O13" s="77" t="str">
        <f t="shared" si="2"/>
        <v/>
      </c>
      <c r="P13" s="49">
        <f t="shared" si="3"/>
        <v>0</v>
      </c>
      <c r="Q13" s="49">
        <f t="shared" si="4"/>
        <v>0</v>
      </c>
      <c r="R13" s="10"/>
      <c r="V13" s="56" t="s">
        <v>1942</v>
      </c>
      <c r="W13" s="60">
        <v>0.98</v>
      </c>
      <c r="Y13" s="56" t="s">
        <v>1942</v>
      </c>
      <c r="Z13" s="60">
        <v>0.56000000000000005</v>
      </c>
      <c r="AA13" s="60">
        <v>0.55000000000000004</v>
      </c>
      <c r="AB13" s="60">
        <v>0.52</v>
      </c>
      <c r="AC13" s="60">
        <v>0.5</v>
      </c>
      <c r="AE13" s="5" t="s">
        <v>528</v>
      </c>
      <c r="AF13" s="5" t="s">
        <v>532</v>
      </c>
      <c r="AG13" s="11" cm="1">
        <f t="array" ref="AG13">INDEX(LatestMeasureDefSheet!$H:$H,MATCH($AF13,LatestMeasureDefSheet!$C:$C,0),)</f>
        <v>491.45760000000001</v>
      </c>
      <c r="AH13" s="11" cm="1">
        <f t="array" ref="AH13">INDEX(LatestMeasureDefSheet!$I:$I,MATCH(AF13,LatestMeasureDefSheet!$C:$C,0),)</f>
        <v>6.1699999999999998E-2</v>
      </c>
      <c r="AI13" s="11" cm="1">
        <f t="array" ref="AI13">INDEX(LatestMeasureDefSheet!$L:$L,MATCH(AF13,LatestMeasureDefSheet!$C:$C,0),)</f>
        <v>0</v>
      </c>
      <c r="AJ13" s="11" cm="1">
        <f t="array" ref="AJ13">INDEX(LatestMeasureDefSheet!$S:$S,MATCH(AF13,LatestMeasureDefSheet!$C:$C,0),)</f>
        <v>0</v>
      </c>
      <c r="AK13" s="11" cm="1">
        <f t="array" ref="AK13">INDEX(LatestMeasureDefSheet!$T:$T,MATCH(AF13,LatestMeasureDefSheet!$C:$C,0),)</f>
        <v>0</v>
      </c>
      <c r="AL13" s="11" cm="1">
        <f t="array" ref="AL13">INDEX(LatestMeasureDefSheet!$U:$U,MATCH(AF13,LatestMeasureDefSheet!$C:$C,0),)</f>
        <v>0</v>
      </c>
      <c r="AM13" s="11" cm="1">
        <f t="array" ref="AM13">INDEX(LatestMeasureDefSheet!$V:$V,MATCH(AF13,LatestMeasureDefSheet!$C:$C,0),)</f>
        <v>0</v>
      </c>
    </row>
    <row r="14" spans="1:39" ht="31.5" x14ac:dyDescent="0.25">
      <c r="A14" s="16" t="s">
        <v>536</v>
      </c>
      <c r="B14" s="15" t="s">
        <v>537</v>
      </c>
      <c r="C14" s="9" cm="1">
        <f t="array" ref="C14">INDEX(LatestMeasureDefSheet!$AH:$AH,MATCH($AF14,LatestMeasureDefSheet!$C:$C,0),)</f>
        <v>125</v>
      </c>
      <c r="D14" s="10" t="str" cm="1">
        <f t="array" ref="D14">INDEX(LatestMeasureDefSheet!$G:$G,MATCH($AF14,LatestMeasureDefSheet!$C:$C,0),)</f>
        <v>kW</v>
      </c>
      <c r="E14" s="11" cm="1">
        <f t="array" ref="E14">INDEX(LatestMeasureDefSheet!$AJ:$AJ,MATCH($AF14,LatestMeasureDefSheet!$C:$C,0),)</f>
        <v>10</v>
      </c>
      <c r="F14" s="8" t="str" cm="1">
        <f t="array" ref="F14">IF(INDEX(LatestMeasureDefSheet!$Q:$Q,MATCH($AF14,LatestMeasureDefSheet!$C:$C,0),)="",INDEX(LatestMeasureDefSheet!$G:$G,MATCH($AF14,LatestMeasureDefSheet!$C:$C,0),),INDEX(LatestMeasureDefSheet!$Q:$Q,MATCH($AF14,LatestMeasureDefSheet!$C:$C,0),))</f>
        <v>kW</v>
      </c>
      <c r="G14" s="11" cm="1">
        <f t="array" ref="G14">INDEX(LatestMeasureDefSheet!$R:$R,MATCH($AF14,LatestMeasureDefSheet!$C:$C,0),)</f>
        <v>0</v>
      </c>
      <c r="H14" s="11" t="s">
        <v>1920</v>
      </c>
      <c r="I14" s="41"/>
      <c r="J14" s="67"/>
      <c r="K14" s="41"/>
      <c r="L14" s="41"/>
      <c r="M14" s="77" t="str">
        <f t="shared" si="0"/>
        <v/>
      </c>
      <c r="N14" s="77" t="str">
        <f t="shared" si="1"/>
        <v/>
      </c>
      <c r="O14" s="77" t="str">
        <f t="shared" si="2"/>
        <v/>
      </c>
      <c r="P14" s="49">
        <f t="shared" si="3"/>
        <v>0</v>
      </c>
      <c r="Q14" s="49">
        <f t="shared" si="4"/>
        <v>0</v>
      </c>
      <c r="R14" s="10"/>
      <c r="V14" s="56" t="s">
        <v>1943</v>
      </c>
      <c r="W14" s="60">
        <v>0.96</v>
      </c>
      <c r="Y14" s="56" t="s">
        <v>1943</v>
      </c>
      <c r="Z14" s="60">
        <v>0.66</v>
      </c>
      <c r="AA14" s="60">
        <v>0.63</v>
      </c>
      <c r="AB14" s="60">
        <v>0.6</v>
      </c>
      <c r="AC14" s="60">
        <v>0.6</v>
      </c>
      <c r="AE14" s="5" t="s">
        <v>528</v>
      </c>
      <c r="AF14" s="5" t="s">
        <v>535</v>
      </c>
      <c r="AG14" s="11" cm="1">
        <f t="array" ref="AG14">INDEX(LatestMeasureDefSheet!$H:$H,MATCH($AF14,LatestMeasureDefSheet!$C:$C,0),)</f>
        <v>964.49710000000005</v>
      </c>
      <c r="AH14" s="11" cm="1">
        <f t="array" ref="AH14">INDEX(LatestMeasureDefSheet!$I:$I,MATCH(AF14,LatestMeasureDefSheet!$C:$C,0),)</f>
        <v>0.1047</v>
      </c>
      <c r="AI14" s="11" cm="1">
        <f t="array" ref="AI14">INDEX(LatestMeasureDefSheet!$L:$L,MATCH(AF14,LatestMeasureDefSheet!$C:$C,0),)</f>
        <v>0</v>
      </c>
      <c r="AJ14" s="11" cm="1">
        <f t="array" ref="AJ14">INDEX(LatestMeasureDefSheet!$S:$S,MATCH(AF14,LatestMeasureDefSheet!$C:$C,0),)</f>
        <v>0</v>
      </c>
      <c r="AK14" s="11" cm="1">
        <f t="array" ref="AK14">INDEX(LatestMeasureDefSheet!$T:$T,MATCH(AF14,LatestMeasureDefSheet!$C:$C,0),)</f>
        <v>0</v>
      </c>
      <c r="AL14" s="11" cm="1">
        <f t="array" ref="AL14">INDEX(LatestMeasureDefSheet!$U:$U,MATCH(AF14,LatestMeasureDefSheet!$C:$C,0),)</f>
        <v>0</v>
      </c>
      <c r="AM14" s="11" cm="1">
        <f t="array" ref="AM14">INDEX(LatestMeasureDefSheet!$V:$V,MATCH(AF14,LatestMeasureDefSheet!$C:$C,0),)</f>
        <v>0</v>
      </c>
    </row>
    <row r="15" spans="1:39" ht="31.5" x14ac:dyDescent="0.25">
      <c r="A15" s="16" t="s">
        <v>539</v>
      </c>
      <c r="B15" s="15" t="s">
        <v>540</v>
      </c>
      <c r="C15" s="9" cm="1">
        <f t="array" ref="C15">INDEX(LatestMeasureDefSheet!$AH:$AH,MATCH($AF15,LatestMeasureDefSheet!$C:$C,0),)</f>
        <v>100</v>
      </c>
      <c r="D15" s="10" t="str" cm="1">
        <f t="array" ref="D15">INDEX(LatestMeasureDefSheet!$G:$G,MATCH($AF15,LatestMeasureDefSheet!$C:$C,0),)</f>
        <v>kW</v>
      </c>
      <c r="E15" s="11" cm="1">
        <f t="array" ref="E15">INDEX(LatestMeasureDefSheet!$AJ:$AJ,MATCH($AF15,LatestMeasureDefSheet!$C:$C,0),)</f>
        <v>10</v>
      </c>
      <c r="F15" s="8" t="str" cm="1">
        <f t="array" ref="F15">IF(INDEX(LatestMeasureDefSheet!$Q:$Q,MATCH($AF15,LatestMeasureDefSheet!$C:$C,0),)="",INDEX(LatestMeasureDefSheet!$G:$G,MATCH($AF15,LatestMeasureDefSheet!$C:$C,0),),INDEX(LatestMeasureDefSheet!$Q:$Q,MATCH($AF15,LatestMeasureDefSheet!$C:$C,0),))</f>
        <v>kW</v>
      </c>
      <c r="G15" s="11" cm="1">
        <f t="array" ref="G15">INDEX(LatestMeasureDefSheet!$R:$R,MATCH($AF15,LatestMeasureDefSheet!$C:$C,0),)</f>
        <v>0</v>
      </c>
      <c r="H15" s="11" t="s">
        <v>1920</v>
      </c>
      <c r="I15" s="41"/>
      <c r="J15" s="67"/>
      <c r="K15" s="41"/>
      <c r="L15" s="41"/>
      <c r="M15" s="77" t="str">
        <f t="shared" si="0"/>
        <v/>
      </c>
      <c r="N15" s="77" t="str">
        <f t="shared" si="1"/>
        <v/>
      </c>
      <c r="O15" s="77" t="str">
        <f t="shared" si="2"/>
        <v/>
      </c>
      <c r="P15" s="49">
        <f>C15*$I15</f>
        <v>0</v>
      </c>
      <c r="Q15" s="49">
        <f t="shared" si="4"/>
        <v>0</v>
      </c>
      <c r="R15" s="10"/>
      <c r="V15" s="56" t="s">
        <v>1944</v>
      </c>
      <c r="W15" s="60">
        <v>0.96</v>
      </c>
      <c r="Y15" s="56" t="s">
        <v>1944</v>
      </c>
      <c r="Z15" s="60">
        <v>0.66</v>
      </c>
      <c r="AA15" s="60">
        <v>0.63</v>
      </c>
      <c r="AB15" s="60">
        <v>0.6</v>
      </c>
      <c r="AC15" s="60">
        <v>0.6</v>
      </c>
      <c r="AE15" s="5" t="s">
        <v>528</v>
      </c>
      <c r="AF15" s="5" t="s">
        <v>538</v>
      </c>
      <c r="AG15" s="11" cm="1">
        <f t="array" ref="AG15">INDEX(LatestMeasureDefSheet!$H:$H,MATCH($AF15,LatestMeasureDefSheet!$C:$C,0),)</f>
        <v>833.45129999999995</v>
      </c>
      <c r="AH15" s="11" cm="1">
        <f t="array" ref="AH15">INDEX(LatestMeasureDefSheet!$I:$I,MATCH(AF15,LatestMeasureDefSheet!$C:$C,0),)</f>
        <v>0.1047</v>
      </c>
      <c r="AI15" s="11" cm="1">
        <f t="array" ref="AI15">INDEX(LatestMeasureDefSheet!$L:$L,MATCH(AF15,LatestMeasureDefSheet!$C:$C,0),)</f>
        <v>0</v>
      </c>
      <c r="AJ15" s="11" cm="1">
        <f t="array" ref="AJ15">INDEX(LatestMeasureDefSheet!$S:$S,MATCH(AF15,LatestMeasureDefSheet!$C:$C,0),)</f>
        <v>0</v>
      </c>
      <c r="AK15" s="11" cm="1">
        <f t="array" ref="AK15">INDEX(LatestMeasureDefSheet!$T:$T,MATCH(AF15,LatestMeasureDefSheet!$C:$C,0),)</f>
        <v>0</v>
      </c>
      <c r="AL15" s="11" cm="1">
        <f t="array" ref="AL15">INDEX(LatestMeasureDefSheet!$U:$U,MATCH(AF15,LatestMeasureDefSheet!$C:$C,0),)</f>
        <v>0</v>
      </c>
      <c r="AM15" s="11" cm="1">
        <f t="array" ref="AM15">INDEX(LatestMeasureDefSheet!$V:$V,MATCH(AF15,LatestMeasureDefSheet!$C:$C,0),)</f>
        <v>0</v>
      </c>
    </row>
    <row r="16" spans="1:39" ht="63" x14ac:dyDescent="0.25">
      <c r="A16" s="16" t="s">
        <v>543</v>
      </c>
      <c r="B16" s="15" t="s">
        <v>1946</v>
      </c>
      <c r="C16" s="9" cm="1">
        <f t="array" ref="C16">INDEX(LatestMeasureDefSheet!$AH:$AH,MATCH($AF16,LatestMeasureDefSheet!$C:$C,0),)</f>
        <v>0.15</v>
      </c>
      <c r="D16" s="10" t="str" cm="1">
        <f t="array" ref="D16">INDEX(LatestMeasureDefSheet!$G:$G,MATCH($AF16,LatestMeasureDefSheet!$C:$C,0),)</f>
        <v>kWh</v>
      </c>
      <c r="E16" s="11">
        <v>15</v>
      </c>
      <c r="F16" s="8" t="str" cm="1">
        <f t="array" ref="F16">IF(INDEX(LatestMeasureDefSheet!$Q:$Q,MATCH($AF16,LatestMeasureDefSheet!$C:$C,0),)="",INDEX(LatestMeasureDefSheet!$G:$G,MATCH($AF16,LatestMeasureDefSheet!$C:$C,0),),INDEX(LatestMeasureDefSheet!$Q:$Q,MATCH($AF16,LatestMeasureDefSheet!$C:$C,0),))</f>
        <v>kWh</v>
      </c>
      <c r="G16" s="41"/>
      <c r="H16" s="11"/>
      <c r="I16" s="41"/>
      <c r="J16" s="67"/>
      <c r="K16" s="41"/>
      <c r="L16" s="41"/>
      <c r="M16" s="77" t="str">
        <f>IF($I16=0,"",$I16*($G16-$L16)*$K16*27.5/0.01)</f>
        <v/>
      </c>
      <c r="N16" s="77" t="str">
        <f>IF($I16=0,"",$I16*($G16-$L16)*$K16*0.0042/0.01)</f>
        <v/>
      </c>
      <c r="O16" s="77" t="str">
        <f>IF($I16=0,"",($G16-$L16)*$K16*$I16*0)</f>
        <v/>
      </c>
      <c r="P16" s="49">
        <f>IFERROR(M16*C16,0)</f>
        <v>0</v>
      </c>
      <c r="Q16" s="49">
        <f t="shared" si="4"/>
        <v>0</v>
      </c>
      <c r="R16" s="10" t="s">
        <v>3745</v>
      </c>
      <c r="V16" s="1" t="s">
        <v>1945</v>
      </c>
      <c r="AE16" s="17" t="s">
        <v>541</v>
      </c>
      <c r="AF16" s="17" t="s">
        <v>542</v>
      </c>
      <c r="AG16" s="11" cm="1">
        <f t="array" ref="AG16">INDEX(LatestMeasureDefSheet!$H:$H,MATCH($AF16,LatestMeasureDefSheet!$C:$C,0),)</f>
        <v>0</v>
      </c>
      <c r="AH16" s="11" cm="1">
        <f t="array" ref="AH16">INDEX(LatestMeasureDefSheet!$I:$I,MATCH(AF16,LatestMeasureDefSheet!$C:$C,0),)</f>
        <v>0</v>
      </c>
      <c r="AI16" s="11" cm="1">
        <f t="array" ref="AI16">INDEX(LatestMeasureDefSheet!$L:$L,MATCH(AF16,LatestMeasureDefSheet!$C:$C,0),)</f>
        <v>0</v>
      </c>
      <c r="AJ16" s="11" cm="1">
        <f t="array" ref="AJ16">INDEX(LatestMeasureDefSheet!$S:$S,MATCH(AF16,LatestMeasureDefSheet!$C:$C,0),)</f>
        <v>0</v>
      </c>
      <c r="AK16" s="11" cm="1">
        <f t="array" ref="AK16">INDEX(LatestMeasureDefSheet!$T:$T,MATCH(AF16,LatestMeasureDefSheet!$C:$C,0),)</f>
        <v>0</v>
      </c>
      <c r="AL16" s="11" cm="1">
        <f t="array" ref="AL16">INDEX(LatestMeasureDefSheet!$U:$U,MATCH(AF16,LatestMeasureDefSheet!$C:$C,0),)</f>
        <v>0</v>
      </c>
      <c r="AM16" s="11" cm="1">
        <f t="array" ref="AM16">INDEX(LatestMeasureDefSheet!$V:$V,MATCH(AF16,LatestMeasureDefSheet!$C:$C,0),)</f>
        <v>0</v>
      </c>
    </row>
    <row r="17" spans="1:39" ht="63" x14ac:dyDescent="0.25">
      <c r="A17" s="16" t="s">
        <v>546</v>
      </c>
      <c r="B17" s="15" t="s">
        <v>1948</v>
      </c>
      <c r="C17" s="9" cm="1">
        <f t="array" ref="C17">INDEX(LatestMeasureDefSheet!$AH:$AH,MATCH($AF17,LatestMeasureDefSheet!$C:$C,0),)</f>
        <v>0.15</v>
      </c>
      <c r="D17" s="10" t="str" cm="1">
        <f t="array" ref="D17">INDEX(LatestMeasureDefSheet!$G:$G,MATCH($AF17,LatestMeasureDefSheet!$C:$C,0),)</f>
        <v>kWh</v>
      </c>
      <c r="E17" s="11">
        <v>15</v>
      </c>
      <c r="F17" s="8" t="str" cm="1">
        <f t="array" ref="F17">IF(INDEX(LatestMeasureDefSheet!$Q:$Q,MATCH($AF17,LatestMeasureDefSheet!$C:$C,0),)="",INDEX(LatestMeasureDefSheet!$G:$G,MATCH($AF17,LatestMeasureDefSheet!$C:$C,0),),INDEX(LatestMeasureDefSheet!$Q:$Q,MATCH($AF17,LatestMeasureDefSheet!$C:$C,0),))</f>
        <v>kWh</v>
      </c>
      <c r="G17" s="41"/>
      <c r="H17" s="11"/>
      <c r="I17" s="41"/>
      <c r="J17" s="67"/>
      <c r="K17" s="41"/>
      <c r="L17" s="41"/>
      <c r="M17" s="77" t="str">
        <f>IF($I17=0,"",$I17*($G17-$L17)*$K17*11/0.01)</f>
        <v/>
      </c>
      <c r="N17" s="77" t="str">
        <f>IF($I17=0,"",$I17*($G17-$L17)*$K17*0.0042/0.01)</f>
        <v/>
      </c>
      <c r="O17" s="77" t="str">
        <f>IF($I17=0,"",($G17-$L17)*$K17*$I17*0)</f>
        <v/>
      </c>
      <c r="P17" s="49">
        <f>IFERROR(M17*C17,0)</f>
        <v>0</v>
      </c>
      <c r="Q17" s="49">
        <f t="shared" si="4"/>
        <v>0</v>
      </c>
      <c r="R17" s="10" t="s">
        <v>3745</v>
      </c>
      <c r="V17" s="62" t="s">
        <v>1947</v>
      </c>
      <c r="AE17" s="17" t="s">
        <v>541</v>
      </c>
      <c r="AF17" s="17" t="s">
        <v>545</v>
      </c>
      <c r="AG17" s="11" cm="1">
        <f t="array" ref="AG17">INDEX(LatestMeasureDefSheet!$H:$H,MATCH($AF17,LatestMeasureDefSheet!$C:$C,0),)</f>
        <v>0</v>
      </c>
      <c r="AH17" s="11" cm="1">
        <f t="array" ref="AH17">INDEX(LatestMeasureDefSheet!$I:$I,MATCH(AF17,LatestMeasureDefSheet!$C:$C,0),)</f>
        <v>0</v>
      </c>
      <c r="AI17" s="11" cm="1">
        <f t="array" ref="AI17">INDEX(LatestMeasureDefSheet!$L:$L,MATCH(AF17,LatestMeasureDefSheet!$C:$C,0),)</f>
        <v>0</v>
      </c>
      <c r="AJ17" s="11" cm="1">
        <f t="array" ref="AJ17">INDEX(LatestMeasureDefSheet!$S:$S,MATCH(AF17,LatestMeasureDefSheet!$C:$C,0),)</f>
        <v>0</v>
      </c>
      <c r="AK17" s="11" cm="1">
        <f t="array" ref="AK17">INDEX(LatestMeasureDefSheet!$T:$T,MATCH(AF17,LatestMeasureDefSheet!$C:$C,0),)</f>
        <v>0</v>
      </c>
      <c r="AL17" s="11" cm="1">
        <f t="array" ref="AL17">INDEX(LatestMeasureDefSheet!$U:$U,MATCH(AF17,LatestMeasureDefSheet!$C:$C,0),)</f>
        <v>0</v>
      </c>
      <c r="AM17" s="11" cm="1">
        <f t="array" ref="AM17">INDEX(LatestMeasureDefSheet!$V:$V,MATCH(AF17,LatestMeasureDefSheet!$C:$C,0),)</f>
        <v>0</v>
      </c>
    </row>
  </sheetData>
  <sheetProtection algorithmName="SHA-512" hashValue="bfSoVMnGNvYaHeePJtE33joPZd3InNR7ausbe4oD5LdwT24piRu0RoXUbQ1HncejM9wsativDJg250Z/3OkIDw==" saltValue="IkraxhtEd6lDZS8Mognllw==" spinCount="100000" sheet="1" objects="1" scenarios="1"/>
  <protectedRanges>
    <protectedRange sqref="I4:J17 G16:G17 K16:L17" name="Range1"/>
  </protectedRanges>
  <autoFilter ref="A3:R3" xr:uid="{DA633522-27BA-4FAD-8762-C69D79FC4ADD}"/>
  <mergeCells count="2">
    <mergeCell ref="V4:W4"/>
    <mergeCell ref="Y4:AC4"/>
  </mergeCells>
  <conditionalFormatting sqref="K4:K17">
    <cfRule type="expression" dxfId="22" priority="2">
      <formula>$H4=""</formula>
    </cfRule>
  </conditionalFormatting>
  <conditionalFormatting sqref="L4:L17">
    <cfRule type="expression" dxfId="21" priority="4">
      <formula>$H4=""</formula>
    </cfRule>
    <cfRule type="expression" dxfId="20" priority="5">
      <formula>$H4="Performance"</formula>
    </cfRule>
  </conditionalFormatting>
  <conditionalFormatting sqref="K16:K17">
    <cfRule type="expression" dxfId="19" priority="3">
      <formula>$H16=""</formula>
    </cfRule>
  </conditionalFormatting>
  <hyperlinks>
    <hyperlink ref="A1" location="Summary!A1" display="Take me to the Summary page" xr:uid="{9B95953E-E8F8-4982-9942-9D61FA0E4D09}"/>
  </hyperlink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A4449-CAA3-44AA-AC77-FC546142572A}">
  <sheetPr codeName="Sheet12"/>
  <dimension ref="A1:AB32"/>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7109375" bestFit="1"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551</v>
      </c>
      <c r="B4" s="15" t="s">
        <v>552</v>
      </c>
      <c r="C4" s="9" cm="1">
        <f t="array" ref="C4">INDEX(LatestMeasureDefSheet!$AH:$AH,MATCH($U4,LatestMeasureDefSheet!$C:$C,0),)</f>
        <v>25</v>
      </c>
      <c r="D4" s="10" t="str" cm="1">
        <f t="array" ref="D4">INDEX(LatestMeasureDefSheet!$G:$G,MATCH($U4,LatestMeasureDefSheet!$C:$C,0),)</f>
        <v>Tons</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67"/>
      <c r="K4" s="41"/>
      <c r="L4" s="41"/>
      <c r="M4" s="77" t="str">
        <f t="shared" ref="M4:M32" si="0">IF($I4=0,"",IF($H4="",V4*$I4,Z4*$I4*$K4))</f>
        <v/>
      </c>
      <c r="N4" s="77" t="str">
        <f t="shared" ref="N4:N32" si="1">IF($I4=0,"",IF($H4="",W4*$I4,AA4*$I4*$K4))</f>
        <v/>
      </c>
      <c r="O4" s="77" t="str">
        <f t="shared" ref="O4:O32" si="2">IF($I4=0,"",IF($H4="",X4*$I4,AB4*$I4*$K4))</f>
        <v/>
      </c>
      <c r="P4" s="49">
        <f t="shared" ref="P4:P32" si="3">C4*$I4</f>
        <v>0</v>
      </c>
      <c r="Q4" s="49">
        <f t="shared" ref="Q4:Q32" si="4">J4*$I4</f>
        <v>0</v>
      </c>
      <c r="R4" s="10"/>
      <c r="T4" s="5" t="s">
        <v>549</v>
      </c>
      <c r="U4" s="5" t="s">
        <v>550</v>
      </c>
      <c r="V4" s="11" cm="1">
        <f t="array" ref="V4">INDEX(LatestMeasureDefSheet!$H:$H,MATCH($U4,LatestMeasureDefSheet!$C:$C,0),)</f>
        <v>237</v>
      </c>
      <c r="W4" s="11" cm="1">
        <f t="array" ref="W4">INDEX(LatestMeasureDefSheet!$I:$I,MATCH($U4,LatestMeasureDefSheet!$C:$C,0),)</f>
        <v>3.04E-2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554</v>
      </c>
      <c r="B5" s="15" t="s">
        <v>555</v>
      </c>
      <c r="C5" s="9" cm="1">
        <f t="array" ref="C5">INDEX(LatestMeasureDefSheet!$AH:$AH,MATCH($U5,LatestMeasureDefSheet!$C:$C,0),)</f>
        <v>25</v>
      </c>
      <c r="D5" s="10" t="str" cm="1">
        <f t="array" ref="D5">INDEX(LatestMeasureDefSheet!$G:$G,MATCH($U5,LatestMeasureDefSheet!$C:$C,0),)</f>
        <v>Tons</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549</v>
      </c>
      <c r="U5" s="5" t="s">
        <v>553</v>
      </c>
      <c r="V5" s="11" cm="1">
        <f t="array" ref="V5">INDEX(LatestMeasureDefSheet!$H:$H,MATCH($U5,LatestMeasureDefSheet!$C:$C,0),)</f>
        <v>209</v>
      </c>
      <c r="W5" s="11" cm="1">
        <f t="array" ref="W5">INDEX(LatestMeasureDefSheet!$I:$I,MATCH($U5,LatestMeasureDefSheet!$C:$C,0),)</f>
        <v>2.6800000000000001E-2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557</v>
      </c>
      <c r="B6" s="15" t="s">
        <v>558</v>
      </c>
      <c r="C6" s="9" cm="1">
        <f t="array" ref="C6">INDEX(LatestMeasureDefSheet!$AH:$AH,MATCH($U6,LatestMeasureDefSheet!$C:$C,0),)</f>
        <v>18</v>
      </c>
      <c r="D6" s="10" t="str" cm="1">
        <f t="array" ref="D6">INDEX(LatestMeasureDefSheet!$G:$G,MATCH($U6,LatestMeasureDefSheet!$C:$C,0),)</f>
        <v>Tons</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549</v>
      </c>
      <c r="U6" s="5" t="s">
        <v>556</v>
      </c>
      <c r="V6" s="11" cm="1">
        <f t="array" ref="V6">INDEX(LatestMeasureDefSheet!$H:$H,MATCH($U6,LatestMeasureDefSheet!$C:$C,0),)</f>
        <v>138.244</v>
      </c>
      <c r="W6" s="11" cm="1">
        <f t="array" ref="W6">INDEX(LatestMeasureDefSheet!$I:$I,MATCH($U6,LatestMeasureDefSheet!$C:$C,0),)</f>
        <v>1.77E-2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560</v>
      </c>
      <c r="B7" s="15" t="s">
        <v>561</v>
      </c>
      <c r="C7" s="9" cm="1">
        <f t="array" ref="C7">INDEX(LatestMeasureDefSheet!$AH:$AH,MATCH($U7,LatestMeasureDefSheet!$C:$C,0),)</f>
        <v>15</v>
      </c>
      <c r="D7" s="10" t="str" cm="1">
        <f t="array" ref="D7">INDEX(LatestMeasureDefSheet!$G:$G,MATCH($U7,LatestMeasureDefSheet!$C:$C,0),)</f>
        <v>Tons</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549</v>
      </c>
      <c r="U7" s="5" t="s">
        <v>559</v>
      </c>
      <c r="V7" s="11" cm="1">
        <f t="array" ref="V7">INDEX(LatestMeasureDefSheet!$H:$H,MATCH($U7,LatestMeasureDefSheet!$C:$C,0),)</f>
        <v>82.945999999999998</v>
      </c>
      <c r="W7" s="11" cm="1">
        <f t="array" ref="W7">INDEX(LatestMeasureDefSheet!$I:$I,MATCH($U7,LatestMeasureDefSheet!$C:$C,0),)</f>
        <v>1.06E-2</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563</v>
      </c>
      <c r="B8" s="15" t="s">
        <v>564</v>
      </c>
      <c r="C8" s="9" cm="1">
        <f t="array" ref="C8">INDEX(LatestMeasureDefSheet!$AH:$AH,MATCH($U8,LatestMeasureDefSheet!$C:$C,0),)</f>
        <v>7.5</v>
      </c>
      <c r="D8" s="10" t="str" cm="1">
        <f t="array" ref="D8">INDEX(LatestMeasureDefSheet!$G:$G,MATCH($U8,LatestMeasureDefSheet!$C:$C,0),)</f>
        <v>Tons</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549</v>
      </c>
      <c r="U8" s="5" t="s">
        <v>562</v>
      </c>
      <c r="V8" s="11" cm="1">
        <f t="array" ref="V8">INDEX(LatestMeasureDefSheet!$H:$H,MATCH($U8,LatestMeasureDefSheet!$C:$C,0),)</f>
        <v>55.298000000000002</v>
      </c>
      <c r="W8" s="11" cm="1">
        <f t="array" ref="W8">INDEX(LatestMeasureDefSheet!$I:$I,MATCH($U8,LatestMeasureDefSheet!$C:$C,0),)</f>
        <v>7.1000000000000004E-3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47.25" x14ac:dyDescent="0.25">
      <c r="A9" s="16" t="s">
        <v>566</v>
      </c>
      <c r="B9" s="15" t="s">
        <v>567</v>
      </c>
      <c r="C9" s="9" cm="1">
        <f t="array" ref="C9">INDEX(LatestMeasureDefSheet!$AH:$AH,MATCH($U9,LatestMeasureDefSheet!$C:$C,0),)</f>
        <v>4000</v>
      </c>
      <c r="D9" s="10" t="str" cm="1">
        <f t="array" ref="D9">INDEX(LatestMeasureDefSheet!$G:$G,MATCH($U9,LatestMeasureDefSheet!$C:$C,0),)</f>
        <v>Units</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549</v>
      </c>
      <c r="U9" s="5" t="s">
        <v>565</v>
      </c>
      <c r="V9" s="11" cm="1">
        <f t="array" ref="V9">INDEX(LatestMeasureDefSheet!$H:$H,MATCH($U9,LatestMeasureDefSheet!$C:$C,0),)</f>
        <v>32562</v>
      </c>
      <c r="W9" s="11" cm="1">
        <f t="array" ref="W9">INDEX(LatestMeasureDefSheet!$I:$I,MATCH($U9,LatestMeasureDefSheet!$C:$C,0),)</f>
        <v>4.26</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47.25" x14ac:dyDescent="0.25">
      <c r="A10" s="16" t="s">
        <v>569</v>
      </c>
      <c r="B10" s="15" t="s">
        <v>570</v>
      </c>
      <c r="C10" s="9" cm="1">
        <f t="array" ref="C10">INDEX(LatestMeasureDefSheet!$AH:$AH,MATCH($U10,LatestMeasureDefSheet!$C:$C,0),)</f>
        <v>2500</v>
      </c>
      <c r="D10" s="10" t="str" cm="1">
        <f t="array" ref="D10">INDEX(LatestMeasureDefSheet!$G:$G,MATCH($U10,LatestMeasureDefSheet!$C:$C,0),)</f>
        <v>Units</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549</v>
      </c>
      <c r="U10" s="5" t="s">
        <v>568</v>
      </c>
      <c r="V10" s="11" cm="1">
        <f t="array" ref="V10">INDEX(LatestMeasureDefSheet!$H:$H,MATCH($U10,LatestMeasureDefSheet!$C:$C,0),)</f>
        <v>21708</v>
      </c>
      <c r="W10" s="11" cm="1">
        <f t="array" ref="W10">INDEX(LatestMeasureDefSheet!$I:$I,MATCH($U10,LatestMeasureDefSheet!$C:$C,0),)</f>
        <v>4.26</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572</v>
      </c>
      <c r="B11" s="15" t="s">
        <v>573</v>
      </c>
      <c r="C11" s="9" cm="1">
        <f t="array" ref="C11">INDEX(LatestMeasureDefSheet!$AH:$AH,MATCH($U11,LatestMeasureDefSheet!$C:$C,0),)</f>
        <v>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549</v>
      </c>
      <c r="U11" s="5" t="s">
        <v>571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0.68440000000000001</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574</v>
      </c>
      <c r="B12" s="15" t="s">
        <v>575</v>
      </c>
      <c r="C12" s="9" cm="1">
        <f t="array" ref="C12">INDEX(LatestMeasureDefSheet!$AH:$AH,MATCH($U12,LatestMeasureDefSheet!$C:$C,0),)</f>
        <v>50</v>
      </c>
      <c r="D12" s="10" t="str" cm="1">
        <f t="array" ref="D12">INDEX(LatestMeasureDefSheet!$G:$G,MATCH($U12,LatestMeasureDefSheet!$C:$C,0),)</f>
        <v>Units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549</v>
      </c>
      <c r="U12" s="5" t="s">
        <v>375</v>
      </c>
      <c r="V12" s="11" cm="1">
        <f t="array" ref="V12">INDEX(LatestMeasureDefSheet!$H:$H,MATCH($U12,LatestMeasureDefSheet!$C:$C,0),)</f>
        <v>565</v>
      </c>
      <c r="W12" s="11" cm="1">
        <f t="array" ref="W12">INDEX(LatestMeasureDefSheet!$I:$I,MATCH($U12,LatestMeasureDefSheet!$C:$C,0),)</f>
        <v>7.2400000000000006E-2</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47.25" x14ac:dyDescent="0.25">
      <c r="A13" s="16" t="s">
        <v>578</v>
      </c>
      <c r="B13" s="15" t="s">
        <v>579</v>
      </c>
      <c r="C13" s="9" cm="1">
        <f t="array" ref="C13">INDEX(LatestMeasureDefSheet!$AH:$AH,MATCH($U13,LatestMeasureDefSheet!$C:$C,0),)</f>
        <v>1.5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576</v>
      </c>
      <c r="U13" s="5" t="s">
        <v>577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0.1176</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581</v>
      </c>
      <c r="B14" s="15" t="s">
        <v>582</v>
      </c>
      <c r="C14" s="9" cm="1">
        <f t="array" ref="C14">INDEX(LatestMeasureDefSheet!$AH:$AH,MATCH($U14,LatestMeasureDefSheet!$C:$C,0),)</f>
        <v>0.15</v>
      </c>
      <c r="D14" s="10" t="str" cm="1">
        <f t="array" ref="D14">INDEX(LatestMeasureDefSheet!$G:$G,MATCH($U14,LatestMeasureDefSheet!$C:$C,0),)</f>
        <v>CFM</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CFM</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576</v>
      </c>
      <c r="U14" s="5" t="s">
        <v>580</v>
      </c>
      <c r="V14" s="11" cm="1">
        <f t="array" ref="V14">INDEX(LatestMeasureDefSheet!$H:$H,MATCH($U14,LatestMeasureDefSheet!$C:$C,0),)</f>
        <v>2.19</v>
      </c>
      <c r="W14" s="11" cm="1">
        <f t="array" ref="W14">INDEX(LatestMeasureDefSheet!$I:$I,MATCH($U14,LatestMeasureDefSheet!$C:$C,0),)</f>
        <v>2.9999999999999997E-4</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584</v>
      </c>
      <c r="B15" s="15" t="s">
        <v>585</v>
      </c>
      <c r="C15" s="9" cm="1">
        <f t="array" ref="C15">INDEX(LatestMeasureDefSheet!$AH:$AH,MATCH($U15,LatestMeasureDefSheet!$C:$C,0),)</f>
        <v>175</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576</v>
      </c>
      <c r="U15" s="5" t="s">
        <v>583</v>
      </c>
      <c r="V15" s="11" cm="1">
        <f t="array" ref="V15">INDEX(LatestMeasureDefSheet!$H:$H,MATCH($U15,LatestMeasureDefSheet!$C:$C,0),)</f>
        <v>2360</v>
      </c>
      <c r="W15" s="11" cm="1">
        <f t="array" ref="W15">INDEX(LatestMeasureDefSheet!$I:$I,MATCH($U15,LatestMeasureDefSheet!$C:$C,0),)</f>
        <v>0.308</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587</v>
      </c>
      <c r="B16" s="15" t="s">
        <v>588</v>
      </c>
      <c r="C16" s="9" cm="1">
        <f t="array" ref="C16">INDEX(LatestMeasureDefSheet!$AH:$AH,MATCH($U16,LatestMeasureDefSheet!$C:$C,0),)</f>
        <v>0.75</v>
      </c>
      <c r="D16" s="10" t="str" cm="1">
        <f t="array" ref="D16">INDEX(LatestMeasureDefSheet!$G:$G,MATCH($U16,LatestMeasureDefSheet!$C:$C,0),)</f>
        <v>CFM</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CFM</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576</v>
      </c>
      <c r="U16" s="5" t="s">
        <v>586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0.104</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590</v>
      </c>
      <c r="B17" s="15" t="s">
        <v>591</v>
      </c>
      <c r="C17" s="9" cm="1">
        <f t="array" ref="C17">INDEX(LatestMeasureDefSheet!$AH:$AH,MATCH($U17,LatestMeasureDefSheet!$C:$C,0),)</f>
        <v>1.25</v>
      </c>
      <c r="D17" s="10" t="str" cm="1">
        <f t="array" ref="D17">INDEX(LatestMeasureDefSheet!$G:$G,MATCH($U17,LatestMeasureDefSheet!$C:$C,0),)</f>
        <v>CFM</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CFM</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576</v>
      </c>
      <c r="U17" s="5" t="s">
        <v>589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0.16439999999999999</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593</v>
      </c>
      <c r="B18" s="15" t="s">
        <v>594</v>
      </c>
      <c r="C18" s="9" cm="1">
        <f t="array" ref="C18">INDEX(LatestMeasureDefSheet!$AH:$AH,MATCH($U18,LatestMeasureDefSheet!$C:$C,0),)</f>
        <v>20</v>
      </c>
      <c r="D18" s="10" t="str" cm="1">
        <f t="array" ref="D18">INDEX(LatestMeasureDefSheet!$G:$G,MATCH($U18,LatestMeasureDefSheet!$C:$C,0),)</f>
        <v>CFM</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CFM</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576</v>
      </c>
      <c r="U18" s="5" t="s">
        <v>592</v>
      </c>
      <c r="V18" s="11" cm="1">
        <f t="array" ref="V18">INDEX(LatestMeasureDefSheet!$H:$H,MATCH($U18,LatestMeasureDefSheet!$C:$C,0),)</f>
        <v>295.5</v>
      </c>
      <c r="W18" s="11" cm="1">
        <f t="array" ref="W18">INDEX(LatestMeasureDefSheet!$I:$I,MATCH($U18,LatestMeasureDefSheet!$C:$C,0),)</f>
        <v>3.8699999999999998E-2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596</v>
      </c>
      <c r="B19" s="15" t="s">
        <v>597</v>
      </c>
      <c r="C19" s="9" cm="1">
        <f t="array" ref="C19">INDEX(LatestMeasureDefSheet!$AH:$AH,MATCH($U19,LatestMeasureDefSheet!$C:$C,0),)</f>
        <v>30</v>
      </c>
      <c r="D19" s="10" t="str" cm="1">
        <f t="array" ref="D19">INDEX(LatestMeasureDefSheet!$G:$G,MATCH($U19,LatestMeasureDefSheet!$C:$C,0),)</f>
        <v>CFM</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CFM</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576</v>
      </c>
      <c r="U19" s="5" t="s">
        <v>595</v>
      </c>
      <c r="V19" s="11" cm="1">
        <f t="array" ref="V19">INDEX(LatestMeasureDefSheet!$H:$H,MATCH($U19,LatestMeasureDefSheet!$C:$C,0),)</f>
        <v>468</v>
      </c>
      <c r="W19" s="11" cm="1">
        <f t="array" ref="W19">INDEX(LatestMeasureDefSheet!$I:$I,MATCH($U19,LatestMeasureDefSheet!$C:$C,0),)</f>
        <v>6.1199999999999997E-2</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600</v>
      </c>
      <c r="B20" s="15" t="s">
        <v>601</v>
      </c>
      <c r="C20" s="9" cm="1">
        <f t="array" ref="C20">INDEX(LatestMeasureDefSheet!$AH:$AH,MATCH($U20,LatestMeasureDefSheet!$C:$C,0),)</f>
        <v>75</v>
      </c>
      <c r="D20" s="10" t="str" cm="1">
        <f t="array" ref="D20">INDEX(LatestMeasureDefSheet!$G:$G,MATCH($U20,LatestMeasureDefSheet!$C:$C,0),)</f>
        <v>CFM</v>
      </c>
      <c r="E20" s="11" cm="1">
        <f t="array" ref="E20">INDEX(LatestMeasureDefSheet!$AJ:$AJ,MATCH($U20,LatestMeasureDefSheet!$C:$C,0),)</f>
        <v>20</v>
      </c>
      <c r="F20" s="8" t="str" cm="1">
        <f t="array" ref="F20">IF(INDEX(LatestMeasureDefSheet!$Q:$Q,MATCH(U20,LatestMeasureDefSheet!$C:$C,0),)="",INDEX(LatestMeasureDefSheet!$G:$G,MATCH(U20,LatestMeasureDefSheet!$C:$C,0),),INDEX(LatestMeasureDefSheet!$Q:$Q,MATCH(U20,LatestMeasureDefSheet!$C:$C,0),))</f>
        <v>CFM</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598</v>
      </c>
      <c r="U20" s="5" t="s">
        <v>599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7.2342000000000004</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603</v>
      </c>
      <c r="B21" s="15" t="s">
        <v>604</v>
      </c>
      <c r="C21" s="9" cm="1">
        <f t="array" ref="C21">INDEX(LatestMeasureDefSheet!$AH:$AH,MATCH($U21,LatestMeasureDefSheet!$C:$C,0),)</f>
        <v>100</v>
      </c>
      <c r="D21" s="10" t="str" cm="1">
        <f t="array" ref="D21">INDEX(LatestMeasureDefSheet!$G:$G,MATCH($U21,LatestMeasureDefSheet!$C:$C,0),)</f>
        <v>CFM</v>
      </c>
      <c r="E21" s="11" cm="1">
        <f t="array" ref="E21">INDEX(LatestMeasureDefSheet!$AJ:$AJ,MATCH($U21,LatestMeasureDefSheet!$C:$C,0),)</f>
        <v>20</v>
      </c>
      <c r="F21" s="8" t="str" cm="1">
        <f t="array" ref="F21">IF(INDEX(LatestMeasureDefSheet!$Q:$Q,MATCH(U21,LatestMeasureDefSheet!$C:$C,0),)="",INDEX(LatestMeasureDefSheet!$G:$G,MATCH(U21,LatestMeasureDefSheet!$C:$C,0),),INDEX(LatestMeasureDefSheet!$Q:$Q,MATCH(U21,LatestMeasureDefSheet!$C:$C,0),))</f>
        <v>CFM</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598</v>
      </c>
      <c r="U21" s="5" t="s">
        <v>602</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9.5130999999999997</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606</v>
      </c>
      <c r="B22" s="15" t="s">
        <v>607</v>
      </c>
      <c r="C22" s="9" cm="1">
        <f t="array" ref="C22">INDEX(LatestMeasureDefSheet!$AH:$AH,MATCH($U22,LatestMeasureDefSheet!$C:$C,0),)</f>
        <v>20</v>
      </c>
      <c r="D22" s="10" t="str" cm="1">
        <f t="array" ref="D22">INDEX(LatestMeasureDefSheet!$G:$G,MATCH($U22,LatestMeasureDefSheet!$C:$C,0),)</f>
        <v>CFM</v>
      </c>
      <c r="E22" s="11" cm="1">
        <f t="array" ref="E22">INDEX(LatestMeasureDefSheet!$AJ:$AJ,MATCH($U22,LatestMeasureDefSheet!$C:$C,0),)</f>
        <v>20</v>
      </c>
      <c r="F22" s="8" t="str" cm="1">
        <f t="array" ref="F22">IF(INDEX(LatestMeasureDefSheet!$Q:$Q,MATCH(U22,LatestMeasureDefSheet!$C:$C,0),)="",INDEX(LatestMeasureDefSheet!$G:$G,MATCH(U22,LatestMeasureDefSheet!$C:$C,0),),INDEX(LatestMeasureDefSheet!$Q:$Q,MATCH(U22,LatestMeasureDefSheet!$C:$C,0),))</f>
        <v>CFM</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598</v>
      </c>
      <c r="U22" s="5" t="s">
        <v>605</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1.3567</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609</v>
      </c>
      <c r="B23" s="15" t="s">
        <v>610</v>
      </c>
      <c r="C23" s="9" cm="1">
        <f t="array" ref="C23">INDEX(LatestMeasureDefSheet!$AH:$AH,MATCH($U23,LatestMeasureDefSheet!$C:$C,0),)</f>
        <v>25</v>
      </c>
      <c r="D23" s="10" t="str" cm="1">
        <f t="array" ref="D23">INDEX(LatestMeasureDefSheet!$G:$G,MATCH($U23,LatestMeasureDefSheet!$C:$C,0),)</f>
        <v>CFM</v>
      </c>
      <c r="E23" s="11" cm="1">
        <f t="array" ref="E23">INDEX(LatestMeasureDefSheet!$AJ:$AJ,MATCH($U23,LatestMeasureDefSheet!$C:$C,0),)</f>
        <v>20</v>
      </c>
      <c r="F23" s="8" t="str" cm="1">
        <f t="array" ref="F23">IF(INDEX(LatestMeasureDefSheet!$Q:$Q,MATCH(U23,LatestMeasureDefSheet!$C:$C,0),)="",INDEX(LatestMeasureDefSheet!$G:$G,MATCH(U23,LatestMeasureDefSheet!$C:$C,0),),INDEX(LatestMeasureDefSheet!$Q:$Q,MATCH(U23,LatestMeasureDefSheet!$C:$C,0),))</f>
        <v>CFM</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598</v>
      </c>
      <c r="U23" s="5" t="s">
        <v>608</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1.7833000000000001</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47.25" x14ac:dyDescent="0.25">
      <c r="A24" s="16" t="s">
        <v>613</v>
      </c>
      <c r="B24" s="15" t="s">
        <v>614</v>
      </c>
      <c r="C24" s="9" cm="1">
        <f t="array" ref="C24">INDEX(LatestMeasureDefSheet!$AH:$AH,MATCH($U24,LatestMeasureDefSheet!$C:$C,0),)</f>
        <v>200</v>
      </c>
      <c r="D24" s="10" t="str" cm="1">
        <f t="array" ref="D24">INDEX(LatestMeasureDefSheet!$G:$G,MATCH($U24,LatestMeasureDefSheet!$C:$C,0),)</f>
        <v>Units</v>
      </c>
      <c r="E24" s="11" cm="1">
        <f t="array" ref="E24">INDEX(LatestMeasureDefSheet!$AJ:$AJ,MATCH($U24,LatestMeasureDefSheet!$C:$C,0),)</f>
        <v>20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611</v>
      </c>
      <c r="U24" s="5" t="s">
        <v>612</v>
      </c>
      <c r="V24" s="11" cm="1">
        <f t="array" ref="V24">INDEX(LatestMeasureDefSheet!$H:$H,MATCH($U24,LatestMeasureDefSheet!$C:$C,0),)</f>
        <v>1460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47.25" x14ac:dyDescent="0.25">
      <c r="A25" s="16" t="s">
        <v>616</v>
      </c>
      <c r="B25" s="15" t="s">
        <v>617</v>
      </c>
      <c r="C25" s="9" cm="1">
        <f t="array" ref="C25">INDEX(LatestMeasureDefSheet!$AH:$AH,MATCH($U25,LatestMeasureDefSheet!$C:$C,0),)</f>
        <v>400</v>
      </c>
      <c r="D25" s="10" t="str" cm="1">
        <f t="array" ref="D25">INDEX(LatestMeasureDefSheet!$G:$G,MATCH($U25,LatestMeasureDefSheet!$C:$C,0),)</f>
        <v>Units</v>
      </c>
      <c r="E25" s="11" cm="1">
        <f t="array" ref="E25">INDEX(LatestMeasureDefSheet!$AJ:$AJ,MATCH($U25,LatestMeasureDefSheet!$C:$C,0),)</f>
        <v>20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611</v>
      </c>
      <c r="U25" s="5" t="s">
        <v>615</v>
      </c>
      <c r="V25" s="11" cm="1">
        <f t="array" ref="V25">INDEX(LatestMeasureDefSheet!$H:$H,MATCH($U25,LatestMeasureDefSheet!$C:$C,0),)</f>
        <v>2688</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47.25" x14ac:dyDescent="0.25">
      <c r="A26" s="16" t="s">
        <v>619</v>
      </c>
      <c r="B26" s="15" t="s">
        <v>620</v>
      </c>
      <c r="C26" s="9" cm="1">
        <f t="array" ref="C26">INDEX(LatestMeasureDefSheet!$AH:$AH,MATCH($U26,LatestMeasureDefSheet!$C:$C,0),)</f>
        <v>600</v>
      </c>
      <c r="D26" s="10" t="str" cm="1">
        <f t="array" ref="D26">INDEX(LatestMeasureDefSheet!$G:$G,MATCH($U26,LatestMeasureDefSheet!$C:$C,0),)</f>
        <v>Units</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611</v>
      </c>
      <c r="U26" s="5" t="s">
        <v>618</v>
      </c>
      <c r="V26" s="11" cm="1">
        <f t="array" ref="V26">INDEX(LatestMeasureDefSheet!$H:$H,MATCH($U26,LatestMeasureDefSheet!$C:$C,0),)</f>
        <v>3638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622</v>
      </c>
      <c r="B27" s="15" t="s">
        <v>623</v>
      </c>
      <c r="C27" s="9" cm="1">
        <f t="array" ref="C27">INDEX(LatestMeasureDefSheet!$AH:$AH,MATCH($U27,LatestMeasureDefSheet!$C:$C,0),)</f>
        <v>100</v>
      </c>
      <c r="D27" s="10" t="str" cm="1">
        <f t="array" ref="D27">INDEX(LatestMeasureDefSheet!$G:$G,MATCH($U27,LatestMeasureDefSheet!$C:$C,0),)</f>
        <v>Square Feet</v>
      </c>
      <c r="E27" s="11" cm="1">
        <f t="array" ref="E27">INDEX(LatestMeasureDefSheet!$AJ:$AJ,MATCH($U27,LatestMeasureDefSheet!$C:$C,0),)</f>
        <v>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611</v>
      </c>
      <c r="U27" s="5" t="s">
        <v>621</v>
      </c>
      <c r="V27" s="11" cm="1">
        <f t="array" ref="V27">INDEX(LatestMeasureDefSheet!$H:$H,MATCH($U27,LatestMeasureDefSheet!$C:$C,0),)</f>
        <v>1210</v>
      </c>
      <c r="W27" s="11" cm="1">
        <f t="array" ref="W27">INDEX(LatestMeasureDefSheet!$I:$I,MATCH($U27,LatestMeasureDefSheet!$C:$C,0),)</f>
        <v>0.155</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625</v>
      </c>
      <c r="B28" s="15" t="s">
        <v>626</v>
      </c>
      <c r="C28" s="9" cm="1">
        <f t="array" ref="C28">INDEX(LatestMeasureDefSheet!$AH:$AH,MATCH($U28,LatestMeasureDefSheet!$C:$C,0),)</f>
        <v>500</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611</v>
      </c>
      <c r="U28" s="5" t="s">
        <v>624</v>
      </c>
      <c r="V28" s="11" cm="1">
        <f t="array" ref="V28">INDEX(LatestMeasureDefSheet!$H:$H,MATCH($U28,LatestMeasureDefSheet!$C:$C,0),)</f>
        <v>1503</v>
      </c>
      <c r="W28" s="11" cm="1">
        <f t="array" ref="W28">INDEX(LatestMeasureDefSheet!$I:$I,MATCH($U28,LatestMeasureDefSheet!$C:$C,0),)</f>
        <v>0.78600000000000003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629</v>
      </c>
      <c r="B29" s="15" t="s">
        <v>630</v>
      </c>
      <c r="C29" s="9" cm="1">
        <f t="array" ref="C29">INDEX(LatestMeasureDefSheet!$AH:$AH,MATCH($U29,LatestMeasureDefSheet!$C:$C,0),)</f>
        <v>0.6</v>
      </c>
      <c r="D29" s="10" t="str" cm="1">
        <f t="array" ref="D29">INDEX(LatestMeasureDefSheet!$G:$G,MATCH($U29,LatestMeasureDefSheet!$C:$C,0),)</f>
        <v>CFM</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CFM</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s="5" t="s">
        <v>627</v>
      </c>
      <c r="U29" s="5" t="s">
        <v>628</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7.5499999999999998E-2</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632</v>
      </c>
      <c r="B30" s="15" t="s">
        <v>633</v>
      </c>
      <c r="C30" s="9" cm="1">
        <f t="array" ref="C30">INDEX(LatestMeasureDefSheet!$AH:$AH,MATCH($U30,LatestMeasureDefSheet!$C:$C,0),)</f>
        <v>1</v>
      </c>
      <c r="D30" s="10" t="str" cm="1">
        <f t="array" ref="D30">INDEX(LatestMeasureDefSheet!$G:$G,MATCH($U30,LatestMeasureDefSheet!$C:$C,0),)</f>
        <v>CFM</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CFM</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5" t="s">
        <v>627</v>
      </c>
      <c r="U30" s="5" t="s">
        <v>631</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0.12659999999999999</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635</v>
      </c>
      <c r="B31" s="15" t="s">
        <v>636</v>
      </c>
      <c r="C31" s="9" cm="1">
        <f t="array" ref="C31">INDEX(LatestMeasureDefSheet!$AH:$AH,MATCH($U31,LatestMeasureDefSheet!$C:$C,0),)</f>
        <v>0.7</v>
      </c>
      <c r="D31" s="10" t="str" cm="1">
        <f t="array" ref="D31">INDEX(LatestMeasureDefSheet!$G:$G,MATCH($U31,LatestMeasureDefSheet!$C:$C,0),)</f>
        <v>CFM</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CFM</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5" t="s">
        <v>627</v>
      </c>
      <c r="U31" s="5" t="s">
        <v>634</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6.4000000000000001E-2</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638</v>
      </c>
      <c r="B32" s="15" t="s">
        <v>639</v>
      </c>
      <c r="C32" s="9" cm="1">
        <f t="array" ref="C32">INDEX(LatestMeasureDefSheet!$AH:$AH,MATCH($U32,LatestMeasureDefSheet!$C:$C,0),)</f>
        <v>1.25</v>
      </c>
      <c r="D32" s="10" t="str" cm="1">
        <f t="array" ref="D32">INDEX(LatestMeasureDefSheet!$G:$G,MATCH($U32,LatestMeasureDefSheet!$C:$C,0),)</f>
        <v>CFM</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CFM</v>
      </c>
      <c r="G32" s="11" cm="1">
        <f t="array" ref="G32">INDEX(LatestMeasureDefSheet!$R:$R,MATCH($U32,LatestMeasureDefSheet!$C:$C,0),)</f>
        <v>0</v>
      </c>
      <c r="H32" s="11" t="s">
        <v>1920</v>
      </c>
      <c r="I32" s="41"/>
      <c r="J32" s="67"/>
      <c r="K32" s="41"/>
      <c r="L32" s="41"/>
      <c r="M32" s="77" t="str">
        <f t="shared" si="0"/>
        <v/>
      </c>
      <c r="N32" s="77" t="str">
        <f t="shared" si="1"/>
        <v/>
      </c>
      <c r="O32" s="77" t="str">
        <f t="shared" si="2"/>
        <v/>
      </c>
      <c r="P32" s="49">
        <f t="shared" si="3"/>
        <v>0</v>
      </c>
      <c r="Q32" s="49">
        <f t="shared" si="4"/>
        <v>0</v>
      </c>
      <c r="R32" s="10"/>
      <c r="T32" s="5" t="s">
        <v>627</v>
      </c>
      <c r="U32" s="5" t="s">
        <v>637</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0.1071</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sheetData>
  <sheetProtection algorithmName="SHA-512" hashValue="xvnJnvcJNF/wGq80u8SkiYfyy+v/w27gAARqGf6CbXOjnZ2RNX0qwDmKzcRqa0FZgPZ7ogHjdlxDmKDc0YzVKQ==" saltValue="aelQjjmYW3ihRm4iwUgSow==" spinCount="100000" sheet="1" objects="1" scenarios="1"/>
  <protectedRanges>
    <protectedRange sqref="I4:I32" name="Range1"/>
    <protectedRange sqref="J4:J32" name="Range1_1"/>
  </protectedRanges>
  <autoFilter ref="A3:R3" xr:uid="{DA633522-27BA-4FAD-8762-C69D79FC4ADD}"/>
  <conditionalFormatting sqref="K4:L32">
    <cfRule type="expression" dxfId="18" priority="1">
      <formula>$H4=""</formula>
    </cfRule>
  </conditionalFormatting>
  <hyperlinks>
    <hyperlink ref="A1" location="Summary!A1" display="Take me to the Summary page" xr:uid="{5DDD181C-34CE-47E8-983A-C920B181E65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919C9-C416-450D-A3F6-CDB0C0DCE7D4}">
  <sheetPr codeName="Sheet10"/>
  <dimension ref="A1:AB93"/>
  <sheetViews>
    <sheetView showGridLines="0" zoomScaleNormal="10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68" style="63"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4" t="s">
        <v>28</v>
      </c>
      <c r="T3" s="6" t="s">
        <v>6</v>
      </c>
      <c r="U3" s="6" t="s">
        <v>7</v>
      </c>
      <c r="V3" s="6" t="s">
        <v>12</v>
      </c>
      <c r="W3" s="6" t="s">
        <v>13</v>
      </c>
      <c r="X3" s="6" t="s">
        <v>14</v>
      </c>
      <c r="Y3" s="6" t="s">
        <v>17</v>
      </c>
      <c r="Z3" s="6" t="s">
        <v>18</v>
      </c>
      <c r="AA3" s="6" t="s">
        <v>19</v>
      </c>
      <c r="AB3" s="6" t="s">
        <v>20</v>
      </c>
    </row>
    <row r="4" spans="1:28" ht="15.75" x14ac:dyDescent="0.25">
      <c r="A4" s="16" t="s">
        <v>643</v>
      </c>
      <c r="B4" s="15" t="s">
        <v>644</v>
      </c>
      <c r="C4" s="9" cm="1">
        <f t="array" ref="C4">INDEX(LatestMeasureDefSheet!$AH:$AH,MATCH($U4,LatestMeasureDefSheet!$C:$C,0),)</f>
        <v>30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67"/>
      <c r="K4" s="41"/>
      <c r="L4" s="41"/>
      <c r="M4" s="77" t="str">
        <f t="shared" ref="M4:M26" si="0">IF($I4=0,"",IF($H4="",V4*$I4,Z4*$I4*$K4))</f>
        <v/>
      </c>
      <c r="N4" s="77" t="str">
        <f t="shared" ref="N4:N26" si="1">IF($I4=0,"",IF($H4="",W4*$I4,AA4*$I4*$K4))</f>
        <v/>
      </c>
      <c r="O4" s="77" t="str">
        <f t="shared" ref="O4:O26" si="2">IF($I4=0,"",IF($H4="",X4*$I4,AB4*$I4*$K4))</f>
        <v/>
      </c>
      <c r="P4" s="49">
        <f t="shared" ref="P4:P26" si="3">C4*$I4</f>
        <v>0</v>
      </c>
      <c r="Q4" s="49">
        <f t="shared" ref="Q4:Q35" si="4">J4*$I4</f>
        <v>0</v>
      </c>
      <c r="R4" s="10"/>
      <c r="T4" s="5" t="s">
        <v>641</v>
      </c>
      <c r="U4" s="5" t="s">
        <v>642</v>
      </c>
      <c r="V4" s="11" cm="1">
        <f t="array" ref="V4">INDEX(LatestMeasureDefSheet!$H:$H,MATCH($U4,LatestMeasureDefSheet!$C:$C,0),)</f>
        <v>354.62220000000002</v>
      </c>
      <c r="W4" s="11" cm="1">
        <f t="array" ref="W4">INDEX(LatestMeasureDefSheet!$I:$I,MATCH($U4,LatestMeasureDefSheet!$C:$C,0),)</f>
        <v>4.9599999999999998E-2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648</v>
      </c>
      <c r="B5" s="15" t="s">
        <v>649</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641</v>
      </c>
      <c r="U5" s="5" t="s">
        <v>647</v>
      </c>
      <c r="V5" s="11" cm="1">
        <f t="array" ref="V5">INDEX(LatestMeasureDefSheet!$H:$H,MATCH($U5,LatestMeasureDefSheet!$C:$C,0),)</f>
        <v>101.73699999999999</v>
      </c>
      <c r="W5" s="11" cm="1">
        <f t="array" ref="W5">INDEX(LatestMeasureDefSheet!$I:$I,MATCH($U5,LatestMeasureDefSheet!$C:$C,0),)</f>
        <v>3.1800000000000002E-2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651</v>
      </c>
      <c r="B6" s="15" t="s">
        <v>652</v>
      </c>
      <c r="C6" s="9" cm="1">
        <f t="array" ref="C6">INDEX(LatestMeasureDefSheet!$AH:$AH,MATCH($U6,LatestMeasureDefSheet!$C:$C,0),)</f>
        <v>40</v>
      </c>
      <c r="D6" s="10" t="str" cm="1">
        <f t="array" ref="D6">INDEX(LatestMeasureDefSheet!$G:$G,MATCH($U6,LatestMeasureDefSheet!$C:$C,0),)</f>
        <v>Tons</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641</v>
      </c>
      <c r="U6" s="5" t="s">
        <v>650</v>
      </c>
      <c r="V6" s="11" cm="1">
        <f t="array" ref="V6">INDEX(LatestMeasureDefSheet!$H:$H,MATCH($U6,LatestMeasureDefSheet!$C:$C,0),)</f>
        <v>51.520600000000002</v>
      </c>
      <c r="W6" s="11" cm="1">
        <f t="array" ref="W6">INDEX(LatestMeasureDefSheet!$I:$I,MATCH($U6,LatestMeasureDefSheet!$C:$C,0),)</f>
        <v>4.1200000000000001E-2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654</v>
      </c>
      <c r="B7" s="15" t="s">
        <v>655</v>
      </c>
      <c r="C7" s="9" cm="1">
        <f t="array" ref="C7">INDEX(LatestMeasureDefSheet!$AH:$AH,MATCH($U7,LatestMeasureDefSheet!$C:$C,0),)</f>
        <v>30</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641</v>
      </c>
      <c r="U7" s="5" t="s">
        <v>653</v>
      </c>
      <c r="V7" s="11" cm="1">
        <f t="array" ref="V7">INDEX(LatestMeasureDefSheet!$H:$H,MATCH($U7,LatestMeasureDefSheet!$C:$C,0),)</f>
        <v>43.996000000000002</v>
      </c>
      <c r="W7" s="11" cm="1">
        <f t="array" ref="W7">INDEX(LatestMeasureDefSheet!$I:$I,MATCH($U7,LatestMeasureDefSheet!$C:$C,0),)</f>
        <v>8.7900000000000006E-2</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657</v>
      </c>
      <c r="B8" s="15" t="s">
        <v>658</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641</v>
      </c>
      <c r="U8" s="5" t="s">
        <v>656</v>
      </c>
      <c r="V8" s="11" cm="1">
        <f t="array" ref="V8">INDEX(LatestMeasureDefSheet!$H:$H,MATCH($U8,LatestMeasureDefSheet!$C:$C,0),)</f>
        <v>47.064799999999998</v>
      </c>
      <c r="W8" s="11" cm="1">
        <f t="array" ref="W8">INDEX(LatestMeasureDefSheet!$I:$I,MATCH($U8,LatestMeasureDefSheet!$C:$C,0),)</f>
        <v>3.9199999999999999E-2</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8" t="s">
        <v>660</v>
      </c>
      <c r="B9" s="15" t="s">
        <v>646</v>
      </c>
      <c r="C9" s="9" cm="1">
        <f t="array" ref="C9">INDEX(LatestMeasureDefSheet!$AH:$AH,MATCH($U9,LatestMeasureDefSheet!$C:$C,0),)</f>
        <v>40</v>
      </c>
      <c r="D9" s="10" t="str" cm="1">
        <f t="array" ref="D9">INDEX(LatestMeasureDefSheet!$G:$G,MATCH($U9,LatestMeasureDefSheet!$C:$C,0),)</f>
        <v>Tons</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Tons</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641</v>
      </c>
      <c r="U9" s="5" t="s">
        <v>659</v>
      </c>
      <c r="V9" s="11" cm="1">
        <f t="array" ref="V9">INDEX(LatestMeasureDefSheet!$H:$H,MATCH($U9,LatestMeasureDefSheet!$C:$C,0),)</f>
        <v>96.551699999999997</v>
      </c>
      <c r="W9" s="11" cm="1">
        <f t="array" ref="W9">INDEX(LatestMeasureDefSheet!$I:$I,MATCH($U9,LatestMeasureDefSheet!$C:$C,0),)</f>
        <v>4.8099999999999997E-2</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672</v>
      </c>
      <c r="B10" s="15" t="s">
        <v>673</v>
      </c>
      <c r="C10" s="9" cm="1">
        <f t="array" ref="C10">INDEX(LatestMeasureDefSheet!$AH:$AH,MATCH($U10,LatestMeasureDefSheet!$C:$C,0),)</f>
        <v>40</v>
      </c>
      <c r="D10" s="10" t="str" cm="1">
        <f t="array" ref="D10">INDEX(LatestMeasureDefSheet!$G:$G,MATCH($U10,LatestMeasureDefSheet!$C:$C,0),)</f>
        <v>Tons</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Tons</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671</v>
      </c>
      <c r="U10" s="5" t="s">
        <v>659</v>
      </c>
      <c r="V10" s="11" cm="1">
        <f t="array" ref="V10">INDEX(LatestMeasureDefSheet!$H:$H,MATCH($U10,LatestMeasureDefSheet!$C:$C,0),)</f>
        <v>96.551699999999997</v>
      </c>
      <c r="W10" s="11" cm="1">
        <f t="array" ref="W10">INDEX(LatestMeasureDefSheet!$I:$I,MATCH($U10,LatestMeasureDefSheet!$C:$C,0),)</f>
        <v>4.8099999999999997E-2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663</v>
      </c>
      <c r="B11" s="15" t="s">
        <v>664</v>
      </c>
      <c r="C11" s="9" cm="1">
        <f t="array" ref="C11">INDEX(LatestMeasureDefSheet!$AH:$AH,MATCH($U11,LatestMeasureDefSheet!$C:$C,0),)</f>
        <v>40</v>
      </c>
      <c r="D11" s="10" t="str" cm="1">
        <f t="array" ref="D11">INDEX(LatestMeasureDefSheet!$G:$G,MATCH($U11,LatestMeasureDefSheet!$C:$C,0),)</f>
        <v>Tons</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Tons</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671</v>
      </c>
      <c r="U11" s="5" t="s">
        <v>662</v>
      </c>
      <c r="V11" s="11" cm="1">
        <f t="array" ref="V11">INDEX(LatestMeasureDefSheet!$H:$H,MATCH($U11,LatestMeasureDefSheet!$C:$C,0),)</f>
        <v>51.868499999999997</v>
      </c>
      <c r="W11" s="11" cm="1">
        <f t="array" ref="W11">INDEX(LatestMeasureDefSheet!$I:$I,MATCH($U11,LatestMeasureDefSheet!$C:$C,0),)</f>
        <v>6.3700000000000007E-2</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666</v>
      </c>
      <c r="B12" s="15" t="s">
        <v>667</v>
      </c>
      <c r="C12" s="9" cm="1">
        <f t="array" ref="C12">INDEX(LatestMeasureDefSheet!$AH:$AH,MATCH($U12,LatestMeasureDefSheet!$C:$C,0),)</f>
        <v>30</v>
      </c>
      <c r="D12" s="10" t="str" cm="1">
        <f t="array" ref="D12">INDEX(LatestMeasureDefSheet!$G:$G,MATCH($U12,LatestMeasureDefSheet!$C:$C,0),)</f>
        <v>Tons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Tons</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671</v>
      </c>
      <c r="U12" s="5" t="s">
        <v>665</v>
      </c>
      <c r="V12" s="11" cm="1">
        <f t="array" ref="V12">INDEX(LatestMeasureDefSheet!$H:$H,MATCH($U12,LatestMeasureDefSheet!$C:$C,0),)</f>
        <v>90.406899999999993</v>
      </c>
      <c r="W12" s="11" cm="1">
        <f t="array" ref="W12">INDEX(LatestMeasureDefSheet!$I:$I,MATCH($U12,LatestMeasureDefSheet!$C:$C,0),)</f>
        <v>6.8599999999999994E-2</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669</v>
      </c>
      <c r="B13" s="15" t="s">
        <v>670</v>
      </c>
      <c r="C13" s="9" cm="1">
        <f t="array" ref="C13">INDEX(LatestMeasureDefSheet!$AH:$AH,MATCH($U13,LatestMeasureDefSheet!$C:$C,0),)</f>
        <v>30</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671</v>
      </c>
      <c r="U13" s="5" t="s">
        <v>668</v>
      </c>
      <c r="V13" s="11" cm="1">
        <f t="array" ref="V13">INDEX(LatestMeasureDefSheet!$H:$H,MATCH($U13,LatestMeasureDefSheet!$C:$C,0),)</f>
        <v>62.1004</v>
      </c>
      <c r="W13" s="11" cm="1">
        <f t="array" ref="W13">INDEX(LatestMeasureDefSheet!$I:$I,MATCH($U13,LatestMeasureDefSheet!$C:$C,0),)</f>
        <v>6.3899999999999998E-2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676</v>
      </c>
      <c r="B14" s="15" t="s">
        <v>677</v>
      </c>
      <c r="C14" s="9" cm="1">
        <f t="array" ref="C14">INDEX(LatestMeasureDefSheet!$AH:$AH,MATCH($U14,LatestMeasureDefSheet!$C:$C,0),)</f>
        <v>20</v>
      </c>
      <c r="D14" s="10" t="str" cm="1">
        <f t="array" ref="D14">INDEX(LatestMeasureDefSheet!$G:$G,MATCH($U14,LatestMeasureDefSheet!$C:$C,0),)</f>
        <v>MBH</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MBH</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674</v>
      </c>
      <c r="U14" s="5" t="s">
        <v>675</v>
      </c>
      <c r="V14" s="11" cm="1">
        <f t="array" ref="V14">INDEX(LatestMeasureDefSheet!$H:$H,MATCH($U14,LatestMeasureDefSheet!$C:$C,0),)</f>
        <v>65.94</v>
      </c>
      <c r="W14" s="11" cm="1">
        <f t="array" ref="W14">INDEX(LatestMeasureDefSheet!$I:$I,MATCH($U14,LatestMeasureDefSheet!$C:$C,0),)</f>
        <v>8.6999999999999994E-3</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679</v>
      </c>
      <c r="B15" s="15" t="s">
        <v>680</v>
      </c>
      <c r="C15" s="9" cm="1">
        <f t="array" ref="C15">INDEX(LatestMeasureDefSheet!$AH:$AH,MATCH($U15,LatestMeasureDefSheet!$C:$C,0),)</f>
        <v>20</v>
      </c>
      <c r="D15" s="10" t="str" cm="1">
        <f t="array" ref="D15">INDEX(LatestMeasureDefSheet!$G:$G,MATCH($U15,LatestMeasureDefSheet!$C:$C,0),)</f>
        <v>MBH</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MBH</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674</v>
      </c>
      <c r="U15" s="5" t="s">
        <v>678</v>
      </c>
      <c r="V15" s="11" cm="1">
        <f t="array" ref="V15">INDEX(LatestMeasureDefSheet!$H:$H,MATCH($U15,LatestMeasureDefSheet!$C:$C,0),)</f>
        <v>57.84</v>
      </c>
      <c r="W15" s="11" cm="1">
        <f t="array" ref="W15">INDEX(LatestMeasureDefSheet!$I:$I,MATCH($U15,LatestMeasureDefSheet!$C:$C,0),)</f>
        <v>7.6E-3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682</v>
      </c>
      <c r="B16" s="15" t="s">
        <v>683</v>
      </c>
      <c r="C16" s="9" cm="1">
        <f t="array" ref="C16">INDEX(LatestMeasureDefSheet!$AH:$AH,MATCH($U16,LatestMeasureDefSheet!$C:$C,0),)</f>
        <v>20</v>
      </c>
      <c r="D16" s="10" t="str" cm="1">
        <f t="array" ref="D16">INDEX(LatestMeasureDefSheet!$G:$G,MATCH($U16,LatestMeasureDefSheet!$C:$C,0),)</f>
        <v>MBH</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674</v>
      </c>
      <c r="U16" s="5" t="s">
        <v>681</v>
      </c>
      <c r="V16" s="11" cm="1">
        <f t="array" ref="V16">INDEX(LatestMeasureDefSheet!$H:$H,MATCH($U16,LatestMeasureDefSheet!$C:$C,0),)</f>
        <v>69.78</v>
      </c>
      <c r="W16" s="11" cm="1">
        <f t="array" ref="W16">INDEX(LatestMeasureDefSheet!$I:$I,MATCH($U16,LatestMeasureDefSheet!$C:$C,0),)</f>
        <v>9.1999999999999998E-3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47.25" x14ac:dyDescent="0.25">
      <c r="A17" s="16" t="s">
        <v>685</v>
      </c>
      <c r="B17" s="15" t="s">
        <v>686</v>
      </c>
      <c r="C17" s="9" cm="1">
        <f t="array" ref="C17">INDEX(LatestMeasureDefSheet!$AH:$AH,MATCH($U17,LatestMeasureDefSheet!$C:$C,0),)</f>
        <v>20</v>
      </c>
      <c r="D17" s="10" t="str" cm="1">
        <f t="array" ref="D17">INDEX(LatestMeasureDefSheet!$G:$G,MATCH($U17,LatestMeasureDefSheet!$C:$C,0),)</f>
        <v>MBH</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674</v>
      </c>
      <c r="U17" s="5" t="s">
        <v>684</v>
      </c>
      <c r="V17" s="11" cm="1">
        <f t="array" ref="V17">INDEX(LatestMeasureDefSheet!$H:$H,MATCH($U17,LatestMeasureDefSheet!$C:$C,0),)</f>
        <v>52.13</v>
      </c>
      <c r="W17" s="11" cm="1">
        <f t="array" ref="W17">INDEX(LatestMeasureDefSheet!$I:$I,MATCH($U17,LatestMeasureDefSheet!$C:$C,0),)</f>
        <v>6.7999999999999996E-3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47.25" x14ac:dyDescent="0.25">
      <c r="A18" s="16" t="s">
        <v>688</v>
      </c>
      <c r="B18" s="15" t="s">
        <v>689</v>
      </c>
      <c r="C18" s="9" cm="1">
        <f t="array" ref="C18">INDEX(LatestMeasureDefSheet!$AH:$AH,MATCH($U18,LatestMeasureDefSheet!$C:$C,0),)</f>
        <v>20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674</v>
      </c>
      <c r="U18" s="5" t="s">
        <v>687</v>
      </c>
      <c r="V18" s="11" cm="1">
        <f t="array" ref="V18">INDEX(LatestMeasureDefSheet!$H:$H,MATCH($U18,LatestMeasureDefSheet!$C:$C,0),)</f>
        <v>48.85</v>
      </c>
      <c r="W18" s="11" cm="1">
        <f t="array" ref="W18">INDEX(LatestMeasureDefSheet!$I:$I,MATCH($U18,LatestMeasureDefSheet!$C:$C,0),)</f>
        <v>6.4000000000000003E-3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691</v>
      </c>
      <c r="B19" s="15" t="s">
        <v>692</v>
      </c>
      <c r="C19" s="9" cm="1">
        <f t="array" ref="C19">INDEX(LatestMeasureDefSheet!$AH:$AH,MATCH($U19,LatestMeasureDefSheet!$C:$C,0),)</f>
        <v>20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674</v>
      </c>
      <c r="U19" s="5" t="s">
        <v>690</v>
      </c>
      <c r="V19" s="11" cm="1">
        <f t="array" ref="V19">INDEX(LatestMeasureDefSheet!$H:$H,MATCH($U19,LatestMeasureDefSheet!$C:$C,0),)</f>
        <v>57.34</v>
      </c>
      <c r="W19" s="11" cm="1">
        <f t="array" ref="W19">INDEX(LatestMeasureDefSheet!$I:$I,MATCH($U19,LatestMeasureDefSheet!$C:$C,0),)</f>
        <v>7.4999999999999997E-3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47.25" x14ac:dyDescent="0.25">
      <c r="A20" s="16" t="s">
        <v>694</v>
      </c>
      <c r="B20" s="15" t="s">
        <v>695</v>
      </c>
      <c r="C20" s="9" cm="1">
        <f t="array" ref="C20">INDEX(LatestMeasureDefSheet!$AH:$AH,MATCH($U20,LatestMeasureDefSheet!$C:$C,0),)</f>
        <v>20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674</v>
      </c>
      <c r="U20" s="5" t="s">
        <v>693</v>
      </c>
      <c r="V20" s="11" cm="1">
        <f t="array" ref="V20">INDEX(LatestMeasureDefSheet!$H:$H,MATCH($U20,LatestMeasureDefSheet!$C:$C,0),)</f>
        <v>51.52</v>
      </c>
      <c r="W20" s="11" cm="1">
        <f t="array" ref="W20">INDEX(LatestMeasureDefSheet!$I:$I,MATCH($U20,LatestMeasureDefSheet!$C:$C,0),)</f>
        <v>6.7999999999999996E-3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47.25" x14ac:dyDescent="0.25">
      <c r="A21" s="16" t="s">
        <v>697</v>
      </c>
      <c r="B21" s="15" t="s">
        <v>698</v>
      </c>
      <c r="C21" s="9" cm="1">
        <f t="array" ref="C21">INDEX(LatestMeasureDefSheet!$AH:$AH,MATCH($U21,LatestMeasureDefSheet!$C:$C,0),)</f>
        <v>20</v>
      </c>
      <c r="D21" s="10" t="str" cm="1">
        <f t="array" ref="D21">INDEX(LatestMeasureDefSheet!$G:$G,MATCH($U21,LatestMeasureDefSheet!$C:$C,0),)</f>
        <v>MBH</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674</v>
      </c>
      <c r="U21" s="5" t="s">
        <v>696</v>
      </c>
      <c r="V21" s="11" cm="1">
        <f t="array" ref="V21">INDEX(LatestMeasureDefSheet!$H:$H,MATCH($U21,LatestMeasureDefSheet!$C:$C,0),)</f>
        <v>49.77</v>
      </c>
      <c r="W21" s="11" cm="1">
        <f t="array" ref="W21">INDEX(LatestMeasureDefSheet!$I:$I,MATCH($U21,LatestMeasureDefSheet!$C:$C,0),)</f>
        <v>6.4999999999999997E-3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700</v>
      </c>
      <c r="B22" s="15" t="s">
        <v>701</v>
      </c>
      <c r="C22" s="9" cm="1">
        <f t="array" ref="C22">INDEX(LatestMeasureDefSheet!$AH:$AH,MATCH($U22,LatestMeasureDefSheet!$C:$C,0),)</f>
        <v>20</v>
      </c>
      <c r="D22" s="10" t="str" cm="1">
        <f t="array" ref="D22">INDEX(LatestMeasureDefSheet!$G:$G,MATCH($U22,LatestMeasureDefSheet!$C:$C,0),)</f>
        <v>MBH</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674</v>
      </c>
      <c r="U22" s="5" t="s">
        <v>699</v>
      </c>
      <c r="V22" s="11" cm="1">
        <f t="array" ref="V22">INDEX(LatestMeasureDefSheet!$H:$H,MATCH($U22,LatestMeasureDefSheet!$C:$C,0),)</f>
        <v>58.61</v>
      </c>
      <c r="W22" s="11" cm="1">
        <f t="array" ref="W22">INDEX(LatestMeasureDefSheet!$I:$I,MATCH($U22,LatestMeasureDefSheet!$C:$C,0),)</f>
        <v>7.7000000000000002E-3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704</v>
      </c>
      <c r="B23" s="15" t="s">
        <v>705</v>
      </c>
      <c r="C23" s="9" cm="1">
        <f t="array" ref="C23">INDEX(LatestMeasureDefSheet!$AH:$AH,MATCH($U23,LatestMeasureDefSheet!$C:$C,0),)</f>
        <v>10</v>
      </c>
      <c r="D23" s="10" t="str" cm="1">
        <f t="array" ref="D23">INDEX(LatestMeasureDefSheet!$G:$G,MATCH($U23,LatestMeasureDefSheet!$C:$C,0),)</f>
        <v>MBH</v>
      </c>
      <c r="E23" s="11" cm="1">
        <f t="array" ref="E23">INDEX(LatestMeasureDefSheet!$AJ:$AJ,MATCH($U23,LatestMeasureDefSheet!$C:$C,0),)</f>
        <v>15</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702</v>
      </c>
      <c r="U23" s="5" t="s">
        <v>703</v>
      </c>
      <c r="V23" s="11" cm="1">
        <f t="array" ref="V23">INDEX(LatestMeasureDefSheet!$H:$H,MATCH($U23,LatestMeasureDefSheet!$C:$C,0),)</f>
        <v>62.93</v>
      </c>
      <c r="W23" s="11" cm="1">
        <f t="array" ref="W23">INDEX(LatestMeasureDefSheet!$I:$I,MATCH($U23,LatestMeasureDefSheet!$C:$C,0),)</f>
        <v>7.1999999999999998E-3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707</v>
      </c>
      <c r="B24" s="15" t="s">
        <v>708</v>
      </c>
      <c r="C24" s="9" cm="1">
        <f t="array" ref="C24">INDEX(LatestMeasureDefSheet!$AH:$AH,MATCH($U24,LatestMeasureDefSheet!$C:$C,0),)</f>
        <v>10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702</v>
      </c>
      <c r="U24" s="5" t="s">
        <v>706</v>
      </c>
      <c r="V24" s="11" cm="1">
        <f t="array" ref="V24">INDEX(LatestMeasureDefSheet!$H:$H,MATCH($U24,LatestMeasureDefSheet!$C:$C,0),)</f>
        <v>49.75</v>
      </c>
      <c r="W24" s="11" cm="1">
        <f t="array" ref="W24">INDEX(LatestMeasureDefSheet!$I:$I,MATCH($U24,LatestMeasureDefSheet!$C:$C,0),)</f>
        <v>5.7000000000000002E-3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710</v>
      </c>
      <c r="B25" s="15" t="s">
        <v>711</v>
      </c>
      <c r="C25" s="9" cm="1">
        <f t="array" ref="C25">INDEX(LatestMeasureDefSheet!$AH:$AH,MATCH($U25,LatestMeasureDefSheet!$C:$C,0),)</f>
        <v>10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702</v>
      </c>
      <c r="U25" s="5" t="s">
        <v>709</v>
      </c>
      <c r="V25" s="11" cm="1">
        <f t="array" ref="V25">INDEX(LatestMeasureDefSheet!$H:$H,MATCH($U25,LatestMeasureDefSheet!$C:$C,0),)</f>
        <v>66.59</v>
      </c>
      <c r="W25" s="11" cm="1">
        <f t="array" ref="W25">INDEX(LatestMeasureDefSheet!$I:$I,MATCH($U25,LatestMeasureDefSheet!$C:$C,0),)</f>
        <v>7.6E-3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713</v>
      </c>
      <c r="B26" s="15" t="s">
        <v>714</v>
      </c>
      <c r="C26" s="9" cm="1">
        <f t="array" ref="C26">INDEX(LatestMeasureDefSheet!$AH:$AH,MATCH($U26,LatestMeasureDefSheet!$C:$C,0),)</f>
        <v>10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702</v>
      </c>
      <c r="U26" s="5" t="s">
        <v>712</v>
      </c>
      <c r="V26" s="11" cm="1">
        <f t="array" ref="V26">INDEX(LatestMeasureDefSheet!$H:$H,MATCH($U26,LatestMeasureDefSheet!$C:$C,0),)</f>
        <v>54.72</v>
      </c>
      <c r="W26" s="11" cm="1">
        <f t="array" ref="W26">INDEX(LatestMeasureDefSheet!$I:$I,MATCH($U26,LatestMeasureDefSheet!$C:$C,0),)</f>
        <v>6.1999999999999998E-3</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716</v>
      </c>
      <c r="B27" s="15" t="s">
        <v>717</v>
      </c>
      <c r="C27" s="9" cm="1">
        <f t="array" ref="C27">INDEX(LatestMeasureDefSheet!$AH:$AH,MATCH($U27,LatestMeasureDefSheet!$C:$C,0),)</f>
        <v>10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67"/>
      <c r="K27" s="41"/>
      <c r="L27" s="41"/>
      <c r="M27" s="77" t="str">
        <f t="shared" ref="M27:M44" si="5">IF($I27=0,"",IF($H27="",V27*$I27,Z27*$I27*$K27))</f>
        <v/>
      </c>
      <c r="N27" s="77" t="str">
        <f t="shared" ref="N27:N44" si="6">IF($I27=0,"",IF($H27="",W27*$I27,AA27*$I27*$K27))</f>
        <v/>
      </c>
      <c r="O27" s="77" t="str">
        <f t="shared" ref="O27:O44" si="7">IF($I27=0,"",IF($H27="",X27*$I27,AB27*$I27*$K27))</f>
        <v/>
      </c>
      <c r="P27" s="49">
        <f t="shared" ref="P27:P44" si="8">C27*$I27</f>
        <v>0</v>
      </c>
      <c r="Q27" s="49">
        <f t="shared" si="4"/>
        <v>0</v>
      </c>
      <c r="R27" s="10"/>
      <c r="T27" s="5" t="s">
        <v>702</v>
      </c>
      <c r="U27" s="5" t="s">
        <v>715</v>
      </c>
      <c r="V27" s="11" cm="1">
        <f t="array" ref="V27">INDEX(LatestMeasureDefSheet!$H:$H,MATCH($U27,LatestMeasureDefSheet!$C:$C,0),)</f>
        <v>55.2</v>
      </c>
      <c r="W27" s="11" cm="1">
        <f t="array" ref="W27">INDEX(LatestMeasureDefSheet!$I:$I,MATCH($U27,LatestMeasureDefSheet!$C:$C,0),)</f>
        <v>6.3E-3</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719</v>
      </c>
      <c r="B28" s="15" t="s">
        <v>720</v>
      </c>
      <c r="C28" s="9" cm="1">
        <f t="array" ref="C28">INDEX(LatestMeasureDefSheet!$AH:$AH,MATCH($U28,LatestMeasureDefSheet!$C:$C,0),)</f>
        <v>10</v>
      </c>
      <c r="D28" s="10" t="str" cm="1">
        <f t="array" ref="D28">INDEX(LatestMeasureDefSheet!$G:$G,MATCH($U28,LatestMeasureDefSheet!$C:$C,0),)</f>
        <v>MBH</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MBH</v>
      </c>
      <c r="G28" s="11" cm="1">
        <f t="array" ref="G28">INDEX(LatestMeasureDefSheet!$R:$R,MATCH($U28,LatestMeasureDefSheet!$C:$C,0),)</f>
        <v>0</v>
      </c>
      <c r="H28" s="11" t="s">
        <v>1920</v>
      </c>
      <c r="I28" s="41"/>
      <c r="J28" s="67"/>
      <c r="K28" s="41"/>
      <c r="L28" s="41"/>
      <c r="M28" s="77" t="str">
        <f t="shared" si="5"/>
        <v/>
      </c>
      <c r="N28" s="77" t="str">
        <f t="shared" si="6"/>
        <v/>
      </c>
      <c r="O28" s="77" t="str">
        <f t="shared" si="7"/>
        <v/>
      </c>
      <c r="P28" s="49">
        <f t="shared" si="8"/>
        <v>0</v>
      </c>
      <c r="Q28" s="49">
        <f t="shared" si="4"/>
        <v>0</v>
      </c>
      <c r="R28" s="10"/>
      <c r="T28" s="5" t="s">
        <v>702</v>
      </c>
      <c r="U28" s="5" t="s">
        <v>718</v>
      </c>
      <c r="V28" s="11" cm="1">
        <f t="array" ref="V28">INDEX(LatestMeasureDefSheet!$H:$H,MATCH($U28,LatestMeasureDefSheet!$C:$C,0),)</f>
        <v>46.62</v>
      </c>
      <c r="W28" s="11" cm="1">
        <f t="array" ref="W28">INDEX(LatestMeasureDefSheet!$I:$I,MATCH($U28,LatestMeasureDefSheet!$C:$C,0),)</f>
        <v>5.3E-3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47.25" x14ac:dyDescent="0.25">
      <c r="A29" s="16" t="s">
        <v>722</v>
      </c>
      <c r="B29" s="15" t="s">
        <v>723</v>
      </c>
      <c r="C29" s="9" cm="1">
        <f t="array" ref="C29">INDEX(LatestMeasureDefSheet!$AH:$AH,MATCH($U29,LatestMeasureDefSheet!$C:$C,0),)</f>
        <v>20</v>
      </c>
      <c r="D29" s="10" t="str" cm="1">
        <f t="array" ref="D29">INDEX(LatestMeasureDefSheet!$G:$G,MATCH($U29,LatestMeasureDefSheet!$C:$C,0),)</f>
        <v>MBH</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MBH</v>
      </c>
      <c r="G29" s="11" cm="1">
        <f t="array" ref="G29">INDEX(LatestMeasureDefSheet!$R:$R,MATCH($U29,LatestMeasureDefSheet!$C:$C,0),)</f>
        <v>0</v>
      </c>
      <c r="H29" s="11" t="s">
        <v>1920</v>
      </c>
      <c r="I29" s="41"/>
      <c r="J29" s="67"/>
      <c r="K29" s="41"/>
      <c r="L29" s="41"/>
      <c r="M29" s="77" t="str">
        <f t="shared" si="5"/>
        <v/>
      </c>
      <c r="N29" s="77" t="str">
        <f t="shared" si="6"/>
        <v/>
      </c>
      <c r="O29" s="77" t="str">
        <f t="shared" si="7"/>
        <v/>
      </c>
      <c r="P29" s="49">
        <f t="shared" si="8"/>
        <v>0</v>
      </c>
      <c r="Q29" s="49">
        <f t="shared" si="4"/>
        <v>0</v>
      </c>
      <c r="R29" s="10"/>
      <c r="T29" s="5" t="s">
        <v>702</v>
      </c>
      <c r="U29" s="5" t="s">
        <v>721</v>
      </c>
      <c r="V29" s="11" cm="1">
        <f t="array" ref="V29">INDEX(LatestMeasureDefSheet!$H:$H,MATCH($U29,LatestMeasureDefSheet!$C:$C,0),)</f>
        <v>115.8</v>
      </c>
      <c r="W29" s="11" cm="1">
        <f t="array" ref="W29">INDEX(LatestMeasureDefSheet!$I:$I,MATCH($U29,LatestMeasureDefSheet!$C:$C,0),)</f>
        <v>1.03E-2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47.25" x14ac:dyDescent="0.25">
      <c r="A30" s="16" t="s">
        <v>725</v>
      </c>
      <c r="B30" s="15" t="s">
        <v>726</v>
      </c>
      <c r="C30" s="9" cm="1">
        <f t="array" ref="C30">INDEX(LatestMeasureDefSheet!$AH:$AH,MATCH($U30,LatestMeasureDefSheet!$C:$C,0),)</f>
        <v>20</v>
      </c>
      <c r="D30" s="10" t="str" cm="1">
        <f t="array" ref="D30">INDEX(LatestMeasureDefSheet!$G:$G,MATCH($U30,LatestMeasureDefSheet!$C:$C,0),)</f>
        <v>MBH</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MBH</v>
      </c>
      <c r="G30" s="11" cm="1">
        <f t="array" ref="G30">INDEX(LatestMeasureDefSheet!$R:$R,MATCH($U30,LatestMeasureDefSheet!$C:$C,0),)</f>
        <v>0</v>
      </c>
      <c r="H30" s="11" t="s">
        <v>1920</v>
      </c>
      <c r="I30" s="41"/>
      <c r="J30" s="67"/>
      <c r="K30" s="41"/>
      <c r="L30" s="41"/>
      <c r="M30" s="77" t="str">
        <f t="shared" si="5"/>
        <v/>
      </c>
      <c r="N30" s="77" t="str">
        <f t="shared" si="6"/>
        <v/>
      </c>
      <c r="O30" s="77" t="str">
        <f t="shared" si="7"/>
        <v/>
      </c>
      <c r="P30" s="49">
        <f t="shared" si="8"/>
        <v>0</v>
      </c>
      <c r="Q30" s="49">
        <f t="shared" si="4"/>
        <v>0</v>
      </c>
      <c r="R30" s="10"/>
      <c r="T30" s="5" t="s">
        <v>702</v>
      </c>
      <c r="U30" s="5" t="s">
        <v>724</v>
      </c>
      <c r="V30" s="11" cm="1">
        <f t="array" ref="V30">INDEX(LatestMeasureDefSheet!$H:$H,MATCH($U30,LatestMeasureDefSheet!$C:$C,0),)</f>
        <v>91.55</v>
      </c>
      <c r="W30" s="11" cm="1">
        <f t="array" ref="W30">INDEX(LatestMeasureDefSheet!$I:$I,MATCH($U30,LatestMeasureDefSheet!$C:$C,0),)</f>
        <v>1.32E-2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47.25" x14ac:dyDescent="0.25">
      <c r="A31" s="16" t="s">
        <v>728</v>
      </c>
      <c r="B31" s="15" t="s">
        <v>729</v>
      </c>
      <c r="C31" s="9" cm="1">
        <f t="array" ref="C31">INDEX(LatestMeasureDefSheet!$AH:$AH,MATCH($U31,LatestMeasureDefSheet!$C:$C,0),)</f>
        <v>20</v>
      </c>
      <c r="D31" s="10" t="str" cm="1">
        <f t="array" ref="D31">INDEX(LatestMeasureDefSheet!$G:$G,MATCH($U31,LatestMeasureDefSheet!$C:$C,0),)</f>
        <v>MBH</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MBH</v>
      </c>
      <c r="G31" s="11" cm="1">
        <f t="array" ref="G31">INDEX(LatestMeasureDefSheet!$R:$R,MATCH($U31,LatestMeasureDefSheet!$C:$C,0),)</f>
        <v>0</v>
      </c>
      <c r="H31" s="11" t="s">
        <v>1920</v>
      </c>
      <c r="I31" s="41"/>
      <c r="J31" s="67"/>
      <c r="K31" s="41"/>
      <c r="L31" s="41"/>
      <c r="M31" s="77" t="str">
        <f t="shared" si="5"/>
        <v/>
      </c>
      <c r="N31" s="77" t="str">
        <f t="shared" si="6"/>
        <v/>
      </c>
      <c r="O31" s="77" t="str">
        <f t="shared" si="7"/>
        <v/>
      </c>
      <c r="P31" s="49">
        <f t="shared" si="8"/>
        <v>0</v>
      </c>
      <c r="Q31" s="49">
        <f t="shared" si="4"/>
        <v>0</v>
      </c>
      <c r="R31" s="10"/>
      <c r="T31" s="5" t="s">
        <v>702</v>
      </c>
      <c r="U31" s="5" t="s">
        <v>727</v>
      </c>
      <c r="V31" s="11" cm="1">
        <f t="array" ref="V31">INDEX(LatestMeasureDefSheet!$H:$H,MATCH($U31,LatestMeasureDefSheet!$C:$C,0),)</f>
        <v>122.6</v>
      </c>
      <c r="W31" s="11" cm="1">
        <f t="array" ref="W31">INDEX(LatestMeasureDefSheet!$I:$I,MATCH($U31,LatestMeasureDefSheet!$C:$C,0),)</f>
        <v>9.7999999999999997E-3</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47.25" x14ac:dyDescent="0.25">
      <c r="A32" s="16" t="s">
        <v>731</v>
      </c>
      <c r="B32" s="15" t="s">
        <v>732</v>
      </c>
      <c r="C32" s="9" cm="1">
        <f t="array" ref="C32">INDEX(LatestMeasureDefSheet!$AH:$AH,MATCH($U32,LatestMeasureDefSheet!$C:$C,0),)</f>
        <v>20</v>
      </c>
      <c r="D32" s="10" t="str" cm="1">
        <f t="array" ref="D32">INDEX(LatestMeasureDefSheet!$G:$G,MATCH($U32,LatestMeasureDefSheet!$C:$C,0),)</f>
        <v>MBH</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MBH</v>
      </c>
      <c r="G32" s="11" cm="1">
        <f t="array" ref="G32">INDEX(LatestMeasureDefSheet!$R:$R,MATCH($U32,LatestMeasureDefSheet!$C:$C,0),)</f>
        <v>0</v>
      </c>
      <c r="H32" s="11" t="s">
        <v>1920</v>
      </c>
      <c r="I32" s="41"/>
      <c r="J32" s="67"/>
      <c r="K32" s="41"/>
      <c r="L32" s="41"/>
      <c r="M32" s="77" t="str">
        <f t="shared" si="5"/>
        <v/>
      </c>
      <c r="N32" s="77" t="str">
        <f t="shared" si="6"/>
        <v/>
      </c>
      <c r="O32" s="77" t="str">
        <f t="shared" si="7"/>
        <v/>
      </c>
      <c r="P32" s="49">
        <f t="shared" si="8"/>
        <v>0</v>
      </c>
      <c r="Q32" s="49">
        <f t="shared" si="4"/>
        <v>0</v>
      </c>
      <c r="R32" s="10"/>
      <c r="T32" s="5" t="s">
        <v>702</v>
      </c>
      <c r="U32" s="5" t="s">
        <v>730</v>
      </c>
      <c r="V32" s="11" cm="1">
        <f t="array" ref="V32">INDEX(LatestMeasureDefSheet!$H:$H,MATCH($U32,LatestMeasureDefSheet!$C:$C,0),)</f>
        <v>100.7</v>
      </c>
      <c r="W32" s="11" cm="1">
        <f t="array" ref="W32">INDEX(LatestMeasureDefSheet!$I:$I,MATCH($U32,LatestMeasureDefSheet!$C:$C,0),)</f>
        <v>1.4E-2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47.25" x14ac:dyDescent="0.25">
      <c r="A33" s="16" t="s">
        <v>734</v>
      </c>
      <c r="B33" s="15" t="s">
        <v>735</v>
      </c>
      <c r="C33" s="9" cm="1">
        <f t="array" ref="C33">INDEX(LatestMeasureDefSheet!$AH:$AH,MATCH($U33,LatestMeasureDefSheet!$C:$C,0),)</f>
        <v>20</v>
      </c>
      <c r="D33" s="10" t="str" cm="1">
        <f t="array" ref="D33">INDEX(LatestMeasureDefSheet!$G:$G,MATCH($U33,LatestMeasureDefSheet!$C:$C,0),)</f>
        <v>MBH</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MBH</v>
      </c>
      <c r="G33" s="11" cm="1">
        <f t="array" ref="G33">INDEX(LatestMeasureDefSheet!$R:$R,MATCH($U33,LatestMeasureDefSheet!$C:$C,0),)</f>
        <v>0</v>
      </c>
      <c r="H33" s="11" t="s">
        <v>1920</v>
      </c>
      <c r="I33" s="41"/>
      <c r="J33" s="67"/>
      <c r="K33" s="41"/>
      <c r="L33" s="41"/>
      <c r="M33" s="77" t="str">
        <f t="shared" si="5"/>
        <v/>
      </c>
      <c r="N33" s="77" t="str">
        <f t="shared" si="6"/>
        <v/>
      </c>
      <c r="O33" s="77" t="str">
        <f t="shared" si="7"/>
        <v/>
      </c>
      <c r="P33" s="49">
        <f t="shared" si="8"/>
        <v>0</v>
      </c>
      <c r="Q33" s="49">
        <f t="shared" si="4"/>
        <v>0</v>
      </c>
      <c r="R33" s="10"/>
      <c r="T33" s="5" t="s">
        <v>702</v>
      </c>
      <c r="U33" s="5" t="s">
        <v>733</v>
      </c>
      <c r="V33" s="11" cm="1">
        <f t="array" ref="V33">INDEX(LatestMeasureDefSheet!$H:$H,MATCH($U33,LatestMeasureDefSheet!$C:$C,0),)</f>
        <v>101.6</v>
      </c>
      <c r="W33" s="11" cm="1">
        <f t="array" ref="W33">INDEX(LatestMeasureDefSheet!$I:$I,MATCH($U33,LatestMeasureDefSheet!$C:$C,0),)</f>
        <v>0.105</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47.25" x14ac:dyDescent="0.25">
      <c r="A34" s="16" t="s">
        <v>737</v>
      </c>
      <c r="B34" s="15" t="s">
        <v>738</v>
      </c>
      <c r="C34" s="9" cm="1">
        <f t="array" ref="C34">INDEX(LatestMeasureDefSheet!$AH:$AH,MATCH($U34,LatestMeasureDefSheet!$C:$C,0),)</f>
        <v>20</v>
      </c>
      <c r="D34" s="10" t="str" cm="1">
        <f t="array" ref="D34">INDEX(LatestMeasureDefSheet!$G:$G,MATCH($U34,LatestMeasureDefSheet!$C:$C,0),)</f>
        <v>MBH</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MBH</v>
      </c>
      <c r="G34" s="11" cm="1">
        <f t="array" ref="G34">INDEX(LatestMeasureDefSheet!$R:$R,MATCH($U34,LatestMeasureDefSheet!$C:$C,0),)</f>
        <v>0</v>
      </c>
      <c r="H34" s="11" t="s">
        <v>1920</v>
      </c>
      <c r="I34" s="41"/>
      <c r="J34" s="67"/>
      <c r="K34" s="41"/>
      <c r="L34" s="41"/>
      <c r="M34" s="77" t="str">
        <f t="shared" si="5"/>
        <v/>
      </c>
      <c r="N34" s="77" t="str">
        <f t="shared" si="6"/>
        <v/>
      </c>
      <c r="O34" s="77" t="str">
        <f t="shared" si="7"/>
        <v/>
      </c>
      <c r="P34" s="49">
        <f t="shared" si="8"/>
        <v>0</v>
      </c>
      <c r="Q34" s="49">
        <f t="shared" si="4"/>
        <v>0</v>
      </c>
      <c r="R34" s="10"/>
      <c r="T34" s="5" t="s">
        <v>702</v>
      </c>
      <c r="U34" s="5" t="s">
        <v>736</v>
      </c>
      <c r="V34" s="11" cm="1">
        <f t="array" ref="V34">INDEX(LatestMeasureDefSheet!$H:$H,MATCH($U34,LatestMeasureDefSheet!$C:$C,0),)</f>
        <v>85.79</v>
      </c>
      <c r="W34" s="11" cm="1">
        <f t="array" ref="W34">INDEX(LatestMeasureDefSheet!$I:$I,MATCH($U34,LatestMeasureDefSheet!$C:$C,0),)</f>
        <v>1.1599999999999999E-2</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741</v>
      </c>
      <c r="B35" s="15" t="s">
        <v>742</v>
      </c>
      <c r="C35" s="9" cm="1">
        <f t="array" ref="C35">INDEX(LatestMeasureDefSheet!$AH:$AH,MATCH($U35,LatestMeasureDefSheet!$C:$C,0),)</f>
        <v>50</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Tons</v>
      </c>
      <c r="G35" s="11" cm="1">
        <f t="array" ref="G35">INDEX(LatestMeasureDefSheet!$R:$R,MATCH($U35,LatestMeasureDefSheet!$C:$C,0),)</f>
        <v>1E-3</v>
      </c>
      <c r="H35" s="11" t="s">
        <v>3742</v>
      </c>
      <c r="I35" s="41"/>
      <c r="J35" s="67"/>
      <c r="K35" s="41"/>
      <c r="L35" s="41"/>
      <c r="M35" s="77" t="str">
        <f t="shared" si="5"/>
        <v/>
      </c>
      <c r="N35" s="77" t="str">
        <f t="shared" si="6"/>
        <v/>
      </c>
      <c r="O35" s="77" t="str">
        <f t="shared" si="7"/>
        <v/>
      </c>
      <c r="P35" s="49">
        <f t="shared" si="8"/>
        <v>0</v>
      </c>
      <c r="Q35" s="49">
        <f t="shared" si="4"/>
        <v>0</v>
      </c>
      <c r="R35" s="10"/>
      <c r="T35" s="5" t="s">
        <v>739</v>
      </c>
      <c r="U35" s="5" t="s">
        <v>740</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1</v>
      </c>
      <c r="Z35" s="11" cm="1">
        <f t="array" ref="Z35">INDEX(LatestMeasureDefSheet!$T:$T,MATCH($U35,LatestMeasureDefSheet!$C:$C,0),)</f>
        <v>57.704700000000003</v>
      </c>
      <c r="AA35" s="11" cm="1">
        <f t="array" ref="AA35">INDEX(LatestMeasureDefSheet!$U:$U,MATCH($U35,LatestMeasureDefSheet!$C:$C,0),)</f>
        <v>3.7900000000000003E-2</v>
      </c>
      <c r="AB35" s="11" cm="1">
        <f t="array" ref="AB35">INDEX(LatestMeasureDefSheet!$V:$V,MATCH($U35,LatestMeasureDefSheet!$C:$C,0),)</f>
        <v>0</v>
      </c>
    </row>
    <row r="36" spans="1:28" ht="31.5" x14ac:dyDescent="0.25">
      <c r="A36" s="16" t="s">
        <v>744</v>
      </c>
      <c r="B36" s="15" t="s">
        <v>745</v>
      </c>
      <c r="C36" s="9" cm="1">
        <f t="array" ref="C36">INDEX(LatestMeasureDefSheet!$AH:$AH,MATCH($U36,LatestMeasureDefSheet!$C:$C,0),)</f>
        <v>60</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Tons</v>
      </c>
      <c r="G36" s="11" cm="1">
        <f t="array" ref="G36">INDEX(LatestMeasureDefSheet!$R:$R,MATCH($U36,LatestMeasureDefSheet!$C:$C,0),)</f>
        <v>1E-3</v>
      </c>
      <c r="H36" s="11" t="s">
        <v>3742</v>
      </c>
      <c r="I36" s="41"/>
      <c r="J36" s="67"/>
      <c r="K36" s="41"/>
      <c r="L36" s="41"/>
      <c r="M36" s="77" t="str">
        <f t="shared" si="5"/>
        <v/>
      </c>
      <c r="N36" s="77" t="str">
        <f t="shared" si="6"/>
        <v/>
      </c>
      <c r="O36" s="77" t="str">
        <f t="shared" si="7"/>
        <v/>
      </c>
      <c r="P36" s="49">
        <f t="shared" si="8"/>
        <v>0</v>
      </c>
      <c r="Q36" s="49">
        <f t="shared" ref="Q36:Q67" si="9">J36*$I36</f>
        <v>0</v>
      </c>
      <c r="R36" s="10"/>
      <c r="T36" s="5" t="s">
        <v>739</v>
      </c>
      <c r="U36" s="5" t="s">
        <v>743</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1</v>
      </c>
      <c r="Z36" s="11" cm="1">
        <f t="array" ref="Z36">INDEX(LatestMeasureDefSheet!$T:$T,MATCH($U36,LatestMeasureDefSheet!$C:$C,0),)</f>
        <v>71.651300000000006</v>
      </c>
      <c r="AA36" s="11" cm="1">
        <f t="array" ref="AA36">INDEX(LatestMeasureDefSheet!$U:$U,MATCH($U36,LatestMeasureDefSheet!$C:$C,0),)</f>
        <v>4.8399999999999999E-2</v>
      </c>
      <c r="AB36" s="11" cm="1">
        <f t="array" ref="AB36">INDEX(LatestMeasureDefSheet!$V:$V,MATCH($U36,LatestMeasureDefSheet!$C:$C,0),)</f>
        <v>0</v>
      </c>
    </row>
    <row r="37" spans="1:28" ht="31.5" x14ac:dyDescent="0.25">
      <c r="A37" s="16" t="s">
        <v>747</v>
      </c>
      <c r="B37" s="15" t="s">
        <v>748</v>
      </c>
      <c r="C37" s="9" cm="1">
        <f t="array" ref="C37">INDEX(LatestMeasureDefSheet!$AH:$AH,MATCH($U37,LatestMeasureDefSheet!$C:$C,0),)</f>
        <v>70</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Tons</v>
      </c>
      <c r="G37" s="11" cm="1">
        <f t="array" ref="G37">INDEX(LatestMeasureDefSheet!$R:$R,MATCH($U37,LatestMeasureDefSheet!$C:$C,0),)</f>
        <v>1E-3</v>
      </c>
      <c r="H37" s="11" t="s">
        <v>3742</v>
      </c>
      <c r="I37" s="41"/>
      <c r="J37" s="67"/>
      <c r="K37" s="41"/>
      <c r="L37" s="41"/>
      <c r="M37" s="77" t="str">
        <f t="shared" si="5"/>
        <v/>
      </c>
      <c r="N37" s="77" t="str">
        <f t="shared" si="6"/>
        <v/>
      </c>
      <c r="O37" s="77" t="str">
        <f t="shared" si="7"/>
        <v/>
      </c>
      <c r="P37" s="49">
        <f t="shared" si="8"/>
        <v>0</v>
      </c>
      <c r="Q37" s="49">
        <f t="shared" si="9"/>
        <v>0</v>
      </c>
      <c r="R37" s="10"/>
      <c r="T37" s="5" t="s">
        <v>739</v>
      </c>
      <c r="U37" s="5" t="s">
        <v>746</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0</v>
      </c>
      <c r="Y37" s="11" cm="1">
        <f t="array" ref="Y37">INDEX(LatestMeasureDefSheet!$S:$S,MATCH($U37,LatestMeasureDefSheet!$C:$C,0),)</f>
        <v>1</v>
      </c>
      <c r="Z37" s="11" cm="1">
        <f t="array" ref="Z37">INDEX(LatestMeasureDefSheet!$T:$T,MATCH($U37,LatestMeasureDefSheet!$C:$C,0),)</f>
        <v>89.183300000000003</v>
      </c>
      <c r="AA37" s="11" cm="1">
        <f t="array" ref="AA37">INDEX(LatestMeasureDefSheet!$U:$U,MATCH($U37,LatestMeasureDefSheet!$C:$C,0),)</f>
        <v>5.9799999999999999E-2</v>
      </c>
      <c r="AB37" s="11" cm="1">
        <f t="array" ref="AB37">INDEX(LatestMeasureDefSheet!$V:$V,MATCH($U37,LatestMeasureDefSheet!$C:$C,0),)</f>
        <v>0</v>
      </c>
    </row>
    <row r="38" spans="1:28" ht="15.75" x14ac:dyDescent="0.25">
      <c r="A38" s="16" t="s">
        <v>750</v>
      </c>
      <c r="B38" s="15" t="s">
        <v>751</v>
      </c>
      <c r="C38" s="9" cm="1">
        <f t="array" ref="C38">INDEX(LatestMeasureDefSheet!$AH:$AH,MATCH($U38,LatestMeasureDefSheet!$C:$C,0),)</f>
        <v>30</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Tons</v>
      </c>
      <c r="G38" s="11" cm="1">
        <f t="array" ref="G38">INDEX(LatestMeasureDefSheet!$R:$R,MATCH($U38,LatestMeasureDefSheet!$C:$C,0),)</f>
        <v>1E-3</v>
      </c>
      <c r="H38" s="11" t="s">
        <v>3742</v>
      </c>
      <c r="I38" s="41"/>
      <c r="J38" s="67"/>
      <c r="K38" s="41"/>
      <c r="L38" s="41"/>
      <c r="M38" s="77" t="str">
        <f t="shared" si="5"/>
        <v/>
      </c>
      <c r="N38" s="77" t="str">
        <f t="shared" si="6"/>
        <v/>
      </c>
      <c r="O38" s="77" t="str">
        <f t="shared" si="7"/>
        <v/>
      </c>
      <c r="P38" s="49">
        <f t="shared" si="8"/>
        <v>0</v>
      </c>
      <c r="Q38" s="49">
        <f t="shared" si="9"/>
        <v>0</v>
      </c>
      <c r="R38" s="10"/>
      <c r="T38" s="5" t="s">
        <v>739</v>
      </c>
      <c r="U38" s="5" t="s">
        <v>749</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1</v>
      </c>
      <c r="Z38" s="11" cm="1">
        <f t="array" ref="Z38">INDEX(LatestMeasureDefSheet!$T:$T,MATCH($U38,LatestMeasureDefSheet!$C:$C,0),)</f>
        <v>388.69450000000001</v>
      </c>
      <c r="AA38" s="11" cm="1">
        <f t="array" ref="AA38">INDEX(LatestMeasureDefSheet!$U:$U,MATCH($U38,LatestMeasureDefSheet!$C:$C,0),)</f>
        <v>3.7900000000000003E-2</v>
      </c>
      <c r="AB38" s="11" cm="1">
        <f t="array" ref="AB38">INDEX(LatestMeasureDefSheet!$V:$V,MATCH($U38,LatestMeasureDefSheet!$C:$C,0),)</f>
        <v>0</v>
      </c>
    </row>
    <row r="39" spans="1:28" ht="31.5" x14ac:dyDescent="0.25">
      <c r="A39" s="16" t="s">
        <v>753</v>
      </c>
      <c r="B39" s="15" t="s">
        <v>754</v>
      </c>
      <c r="C39" s="9" cm="1">
        <f t="array" ref="C39">INDEX(LatestMeasureDefSheet!$AH:$AH,MATCH($U39,LatestMeasureDefSheet!$C:$C,0),)</f>
        <v>40</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Tons</v>
      </c>
      <c r="G39" s="11" cm="1">
        <f t="array" ref="G39">INDEX(LatestMeasureDefSheet!$R:$R,MATCH($U39,LatestMeasureDefSheet!$C:$C,0),)</f>
        <v>1E-3</v>
      </c>
      <c r="H39" s="11" t="s">
        <v>3742</v>
      </c>
      <c r="I39" s="41"/>
      <c r="J39" s="67"/>
      <c r="K39" s="41"/>
      <c r="L39" s="41"/>
      <c r="M39" s="77" t="str">
        <f t="shared" si="5"/>
        <v/>
      </c>
      <c r="N39" s="77" t="str">
        <f t="shared" si="6"/>
        <v/>
      </c>
      <c r="O39" s="77" t="str">
        <f t="shared" si="7"/>
        <v/>
      </c>
      <c r="P39" s="49">
        <f t="shared" si="8"/>
        <v>0</v>
      </c>
      <c r="Q39" s="49">
        <f t="shared" si="9"/>
        <v>0</v>
      </c>
      <c r="R39" s="10"/>
      <c r="T39" s="5" t="s">
        <v>739</v>
      </c>
      <c r="U39" s="5" t="s">
        <v>752</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300.95159999999998</v>
      </c>
      <c r="AA39" s="11" cm="1">
        <f t="array" ref="AA39">INDEX(LatestMeasureDefSheet!$U:$U,MATCH($U39,LatestMeasureDefSheet!$C:$C,0),)</f>
        <v>5.9799999999999999E-2</v>
      </c>
      <c r="AB39" s="11" cm="1">
        <f t="array" ref="AB39">INDEX(LatestMeasureDefSheet!$V:$V,MATCH($U39,LatestMeasureDefSheet!$C:$C,0),)</f>
        <v>0</v>
      </c>
    </row>
    <row r="40" spans="1:28" ht="31.5" x14ac:dyDescent="0.25">
      <c r="A40" s="16" t="s">
        <v>756</v>
      </c>
      <c r="B40" s="15" t="s">
        <v>757</v>
      </c>
      <c r="C40" s="9" cm="1">
        <f t="array" ref="C40">INDEX(LatestMeasureDefSheet!$AH:$AH,MATCH($U40,LatestMeasureDefSheet!$C:$C,0),)</f>
        <v>35</v>
      </c>
      <c r="D40" s="10" t="str" cm="1">
        <f t="array" ref="D40">INDEX(LatestMeasureDefSheet!$G:$G,MATCH($U40,LatestMeasureDefSheet!$C:$C,0),)</f>
        <v>Units</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Tons</v>
      </c>
      <c r="G40" s="11" cm="1">
        <f t="array" ref="G40">INDEX(LatestMeasureDefSheet!$R:$R,MATCH($U40,LatestMeasureDefSheet!$C:$C,0),)</f>
        <v>1E-3</v>
      </c>
      <c r="H40" s="11" t="s">
        <v>3742</v>
      </c>
      <c r="I40" s="41"/>
      <c r="J40" s="67"/>
      <c r="K40" s="41"/>
      <c r="L40" s="41"/>
      <c r="M40" s="77" t="str">
        <f t="shared" si="5"/>
        <v/>
      </c>
      <c r="N40" s="77" t="str">
        <f t="shared" si="6"/>
        <v/>
      </c>
      <c r="O40" s="77" t="str">
        <f t="shared" si="7"/>
        <v/>
      </c>
      <c r="P40" s="49">
        <f t="shared" si="8"/>
        <v>0</v>
      </c>
      <c r="Q40" s="49">
        <f t="shared" si="9"/>
        <v>0</v>
      </c>
      <c r="R40" s="10"/>
      <c r="T40" s="5" t="s">
        <v>739</v>
      </c>
      <c r="U40" s="5" t="s">
        <v>755</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v>
      </c>
      <c r="Y40" s="11" cm="1">
        <f t="array" ref="Y40">INDEX(LatestMeasureDefSheet!$S:$S,MATCH($U40,LatestMeasureDefSheet!$C:$C,0),)</f>
        <v>1</v>
      </c>
      <c r="Z40" s="11" cm="1">
        <f t="array" ref="Z40">INDEX(LatestMeasureDefSheet!$T:$T,MATCH($U40,LatestMeasureDefSheet!$C:$C,0),)</f>
        <v>253.05600000000001</v>
      </c>
      <c r="AA40" s="11" cm="1">
        <f t="array" ref="AA40">INDEX(LatestMeasureDefSheet!$U:$U,MATCH($U40,LatestMeasureDefSheet!$C:$C,0),)</f>
        <v>5.0500000000000003E-2</v>
      </c>
      <c r="AB40" s="11" cm="1">
        <f t="array" ref="AB40">INDEX(LatestMeasureDefSheet!$V:$V,MATCH($U40,LatestMeasureDefSheet!$C:$C,0),)</f>
        <v>0</v>
      </c>
    </row>
    <row r="41" spans="1:28" ht="15.75" x14ac:dyDescent="0.25">
      <c r="A41" s="16" t="s">
        <v>759</v>
      </c>
      <c r="B41" s="15" t="s">
        <v>760</v>
      </c>
      <c r="C41" s="9" cm="1">
        <f t="array" ref="C41">INDEX(LatestMeasureDefSheet!$AH:$AH,MATCH($U41,LatestMeasureDefSheet!$C:$C,0),)</f>
        <v>50</v>
      </c>
      <c r="D41" s="10" t="str" cm="1">
        <f t="array" ref="D41">INDEX(LatestMeasureDefSheet!$G:$G,MATCH($U41,LatestMeasureDefSheet!$C:$C,0),)</f>
        <v>Units</v>
      </c>
      <c r="E41" s="11" cm="1">
        <f t="array" ref="E41">INDEX(LatestMeasureDefSheet!$AJ:$AJ,MATCH($U41,LatestMeasureDefSheet!$C:$C,0),)</f>
        <v>15</v>
      </c>
      <c r="F41" s="8" t="str" cm="1">
        <f t="array" ref="F41">IF(INDEX(LatestMeasureDefSheet!$Q:$Q,MATCH(U41,LatestMeasureDefSheet!$C:$C,0),)="",INDEX(LatestMeasureDefSheet!$G:$G,MATCH(U41,LatestMeasureDefSheet!$C:$C,0),),INDEX(LatestMeasureDefSheet!$Q:$Q,MATCH(U41,LatestMeasureDefSheet!$C:$C,0),))</f>
        <v>Tons</v>
      </c>
      <c r="G41" s="11" cm="1">
        <f t="array" ref="G41">INDEX(LatestMeasureDefSheet!$R:$R,MATCH($U41,LatestMeasureDefSheet!$C:$C,0),)</f>
        <v>1E-3</v>
      </c>
      <c r="H41" s="11" t="s">
        <v>3742</v>
      </c>
      <c r="I41" s="41"/>
      <c r="J41" s="67"/>
      <c r="K41" s="41"/>
      <c r="L41" s="41"/>
      <c r="M41" s="77" t="str">
        <f t="shared" si="5"/>
        <v/>
      </c>
      <c r="N41" s="77" t="str">
        <f t="shared" si="6"/>
        <v/>
      </c>
      <c r="O41" s="77" t="str">
        <f t="shared" si="7"/>
        <v/>
      </c>
      <c r="P41" s="49">
        <f t="shared" si="8"/>
        <v>0</v>
      </c>
      <c r="Q41" s="49">
        <f t="shared" si="9"/>
        <v>0</v>
      </c>
      <c r="R41" s="10"/>
      <c r="T41" s="5" t="s">
        <v>739</v>
      </c>
      <c r="U41" s="5" t="s">
        <v>758</v>
      </c>
      <c r="V41" s="11" cm="1">
        <f t="array" ref="V41">INDEX(LatestMeasureDefSheet!$H:$H,MATCH($U41,LatestMeasureDefSheet!$C:$C,0),)</f>
        <v>0</v>
      </c>
      <c r="W41" s="11" cm="1">
        <f t="array" ref="W41">INDEX(LatestMeasureDefSheet!$I:$I,MATCH($U41,LatestMeasureDefSheet!$C:$C,0),)</f>
        <v>0</v>
      </c>
      <c r="X41" s="11" cm="1">
        <f t="array" ref="X41">INDEX(LatestMeasureDefSheet!$L:$L,MATCH($U41,LatestMeasureDefSheet!$C:$C,0),)</f>
        <v>0</v>
      </c>
      <c r="Y41" s="11" cm="1">
        <f t="array" ref="Y41">INDEX(LatestMeasureDefSheet!$S:$S,MATCH($U41,LatestMeasureDefSheet!$C:$C,0),)</f>
        <v>1</v>
      </c>
      <c r="Z41" s="11" cm="1">
        <f t="array" ref="Z41">INDEX(LatestMeasureDefSheet!$T:$T,MATCH($U41,LatestMeasureDefSheet!$C:$C,0),)</f>
        <v>167.8391</v>
      </c>
      <c r="AA41" s="11" cm="1">
        <f t="array" ref="AA41">INDEX(LatestMeasureDefSheet!$U:$U,MATCH($U41,LatestMeasureDefSheet!$C:$C,0),)</f>
        <v>2.6599999999999999E-2</v>
      </c>
      <c r="AB41" s="11" cm="1">
        <f t="array" ref="AB41">INDEX(LatestMeasureDefSheet!$V:$V,MATCH($U41,LatestMeasureDefSheet!$C:$C,0),)</f>
        <v>0</v>
      </c>
    </row>
    <row r="42" spans="1:28" ht="15.75" x14ac:dyDescent="0.25">
      <c r="A42" s="16" t="s">
        <v>759</v>
      </c>
      <c r="B42" s="15" t="s">
        <v>761</v>
      </c>
      <c r="C42" s="9" cm="1">
        <f t="array" ref="C42">INDEX(LatestMeasureDefSheet!$AH:$AH,MATCH($U42,LatestMeasureDefSheet!$C:$C,0),)</f>
        <v>50</v>
      </c>
      <c r="D42" s="10" t="str" cm="1">
        <f t="array" ref="D42">INDEX(LatestMeasureDefSheet!$G:$G,MATCH($U42,LatestMeasureDefSheet!$C:$C,0),)</f>
        <v>Units</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Tons</v>
      </c>
      <c r="G42" s="11" cm="1">
        <f t="array" ref="G42">INDEX(LatestMeasureDefSheet!$R:$R,MATCH($U42,LatestMeasureDefSheet!$C:$C,0),)</f>
        <v>1E-3</v>
      </c>
      <c r="H42" s="11" t="s">
        <v>3742</v>
      </c>
      <c r="I42" s="41"/>
      <c r="J42" s="67"/>
      <c r="K42" s="41"/>
      <c r="L42" s="41"/>
      <c r="M42" s="77" t="str">
        <f t="shared" si="5"/>
        <v/>
      </c>
      <c r="N42" s="77" t="str">
        <f t="shared" si="6"/>
        <v/>
      </c>
      <c r="O42" s="77" t="str">
        <f t="shared" si="7"/>
        <v/>
      </c>
      <c r="P42" s="49">
        <f t="shared" si="8"/>
        <v>0</v>
      </c>
      <c r="Q42" s="49">
        <f t="shared" si="9"/>
        <v>0</v>
      </c>
      <c r="R42" s="10"/>
      <c r="T42" s="5" t="s">
        <v>739</v>
      </c>
      <c r="U42" s="5" t="s">
        <v>758</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1</v>
      </c>
      <c r="Z42" s="11" cm="1">
        <f t="array" ref="Z42">INDEX(LatestMeasureDefSheet!$T:$T,MATCH($U42,LatestMeasureDefSheet!$C:$C,0),)</f>
        <v>167.8391</v>
      </c>
      <c r="AA42" s="11" cm="1">
        <f t="array" ref="AA42">INDEX(LatestMeasureDefSheet!$U:$U,MATCH($U42,LatestMeasureDefSheet!$C:$C,0),)</f>
        <v>2.6599999999999999E-2</v>
      </c>
      <c r="AB42" s="11" cm="1">
        <f t="array" ref="AB42">INDEX(LatestMeasureDefSheet!$V:$V,MATCH($U42,LatestMeasureDefSheet!$C:$C,0),)</f>
        <v>0</v>
      </c>
    </row>
    <row r="43" spans="1:28" ht="15.75" x14ac:dyDescent="0.2">
      <c r="A43" s="16" t="s">
        <v>764</v>
      </c>
      <c r="B43" s="15" t="s">
        <v>765</v>
      </c>
      <c r="C43" s="9" cm="1">
        <f t="array" ref="C43">INDEX(LatestMeasureDefSheet!$AH:$AH,MATCH($U43,LatestMeasureDefSheet!$C:$C,0),)</f>
        <v>30</v>
      </c>
      <c r="D43" s="10" t="str" cm="1">
        <f t="array" ref="D43">INDEX(LatestMeasureDefSheet!$G:$G,MATCH($U43,LatestMeasureDefSheet!$C:$C,0),)</f>
        <v>Tons</v>
      </c>
      <c r="E43" s="11" cm="1">
        <f t="array" ref="E43">INDEX(LatestMeasureDefSheet!$AJ:$AJ,MATCH($U43,LatestMeasureDefSheet!$C:$C,0),)</f>
        <v>0</v>
      </c>
      <c r="F43" s="8" t="str" cm="1">
        <f t="array" ref="F43">IF(INDEX(LatestMeasureDefSheet!$Q:$Q,MATCH(U43,LatestMeasureDefSheet!$C:$C,0),)="",INDEX(LatestMeasureDefSheet!$G:$G,MATCH(U43,LatestMeasureDefSheet!$C:$C,0),),INDEX(LatestMeasureDefSheet!$Q:$Q,MATCH(U43,LatestMeasureDefSheet!$C:$C,0),))</f>
        <v>Tons</v>
      </c>
      <c r="G43" s="11" cm="1">
        <f t="array" ref="G43">INDEX(LatestMeasureDefSheet!$R:$R,MATCH($U43,LatestMeasureDefSheet!$C:$C,0),)</f>
        <v>0</v>
      </c>
      <c r="H43" s="11"/>
      <c r="I43" s="41"/>
      <c r="J43" s="67"/>
      <c r="K43" s="41"/>
      <c r="L43" s="41"/>
      <c r="M43" s="76" t="str">
        <f t="shared" si="5"/>
        <v/>
      </c>
      <c r="N43" s="76" t="str">
        <f t="shared" si="6"/>
        <v/>
      </c>
      <c r="O43" s="76" t="str">
        <f t="shared" si="7"/>
        <v/>
      </c>
      <c r="P43" s="49">
        <f t="shared" si="8"/>
        <v>0</v>
      </c>
      <c r="Q43" s="49">
        <f t="shared" si="9"/>
        <v>0</v>
      </c>
      <c r="R43" s="10" t="s">
        <v>3786</v>
      </c>
      <c r="T43" s="5" t="s">
        <v>762</v>
      </c>
      <c r="U43" s="5" t="s">
        <v>763</v>
      </c>
      <c r="V43" s="11" cm="1">
        <f t="array" ref="V43">INDEX(LatestMeasureDefSheet!$H:$H,MATCH($U43,LatestMeasureDefSheet!$C:$C,0),)</f>
        <v>0</v>
      </c>
      <c r="W43" s="11" cm="1">
        <f t="array" ref="W43">INDEX(LatestMeasureDefSheet!$I:$I,MATCH($U43,LatestMeasureDefSheet!$C:$C,0),)</f>
        <v>0</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768</v>
      </c>
      <c r="B44" s="15" t="s">
        <v>769</v>
      </c>
      <c r="C44" s="9" cm="1">
        <f t="array" ref="C44">INDEX(LatestMeasureDefSheet!$AH:$AH,MATCH($U44,LatestMeasureDefSheet!$C:$C,0),)</f>
        <v>0.1</v>
      </c>
      <c r="D44" s="10" t="str" cm="1">
        <f t="array" ref="D44">INDEX(LatestMeasureDefSheet!$G:$G,MATCH($U44,LatestMeasureDefSheet!$C:$C,0),)</f>
        <v>Square Feet</v>
      </c>
      <c r="E44" s="11" cm="1">
        <f t="array" ref="E44">INDEX(LatestMeasureDefSheet!$AJ:$AJ,MATCH($U44,LatestMeasureDefSheet!$C:$C,0),)</f>
        <v>10</v>
      </c>
      <c r="F44" s="8" t="str" cm="1">
        <f t="array" ref="F44">IF(INDEX(LatestMeasureDefSheet!$Q:$Q,MATCH(U44,LatestMeasureDefSheet!$C:$C,0),)="",INDEX(LatestMeasureDefSheet!$G:$G,MATCH(U44,LatestMeasureDefSheet!$C:$C,0),),INDEX(LatestMeasureDefSheet!$Q:$Q,MATCH(U44,LatestMeasureDefSheet!$C:$C,0),))</f>
        <v>Square Feet</v>
      </c>
      <c r="G44" s="11" cm="1">
        <f t="array" ref="G44">INDEX(LatestMeasureDefSheet!$R:$R,MATCH($U44,LatestMeasureDefSheet!$C:$C,0),)</f>
        <v>0</v>
      </c>
      <c r="H44" s="11" t="s">
        <v>1920</v>
      </c>
      <c r="I44" s="41"/>
      <c r="J44" s="67"/>
      <c r="K44" s="41"/>
      <c r="L44" s="41"/>
      <c r="M44" s="77" t="str">
        <f t="shared" si="5"/>
        <v/>
      </c>
      <c r="N44" s="77" t="str">
        <f t="shared" si="6"/>
        <v/>
      </c>
      <c r="O44" s="77" t="str">
        <f t="shared" si="7"/>
        <v/>
      </c>
      <c r="P44" s="49">
        <f t="shared" si="8"/>
        <v>0</v>
      </c>
      <c r="Q44" s="49">
        <f t="shared" si="9"/>
        <v>0</v>
      </c>
      <c r="R44" s="10"/>
      <c r="T44" s="5" t="s">
        <v>766</v>
      </c>
      <c r="U44" s="5" t="s">
        <v>767</v>
      </c>
      <c r="V44" s="11" cm="1">
        <f t="array" ref="V44">INDEX(LatestMeasureDefSheet!$H:$H,MATCH($U44,LatestMeasureDefSheet!$C:$C,0),)</f>
        <v>1.4970000000000001</v>
      </c>
      <c r="W44" s="11" cm="1">
        <f t="array" ref="W44">INDEX(LatestMeasureDefSheet!$I:$I,MATCH($U44,LatestMeasureDefSheet!$C:$C,0),)</f>
        <v>0</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63" x14ac:dyDescent="0.25">
      <c r="A45" s="16" t="s">
        <v>773</v>
      </c>
      <c r="B45" s="15" t="s">
        <v>774</v>
      </c>
      <c r="C45" s="9" cm="1">
        <f t="array" ref="C45">INDEX(LatestMeasureDefSheet!$AH:$AH,MATCH($U45,LatestMeasureDefSheet!$C:$C,0),)</f>
        <v>7</v>
      </c>
      <c r="D45" s="10" t="str" cm="1">
        <f t="array" ref="D45">INDEX(LatestMeasureDefSheet!$G:$G,MATCH($U45,LatestMeasureDefSheet!$C:$C,0),)</f>
        <v>Tons</v>
      </c>
      <c r="E45" s="11" cm="1">
        <f t="array" ref="E45">INDEX(LatestMeasureDefSheet!$AJ:$AJ,MATCH($U45,LatestMeasureDefSheet!$C:$C,0),)</f>
        <v>20</v>
      </c>
      <c r="F45" s="8" t="str" cm="1">
        <f t="array" ref="F45">IF(INDEX(LatestMeasureDefSheet!$Q:$Q,MATCH(U45,LatestMeasureDefSheet!$C:$C,0),)="",INDEX(LatestMeasureDefSheet!$G:$G,MATCH(U45,LatestMeasureDefSheet!$C:$C,0),),INDEX(LatestMeasureDefSheet!$Q:$Q,MATCH(U45,LatestMeasureDefSheet!$C:$C,0),))</f>
        <v>Additional 0.01 kW/Ton Reduction</v>
      </c>
      <c r="G45" s="11" cm="1">
        <f t="array" ref="G45">INDEX(LatestMeasureDefSheet!$R:$R,MATCH($U45,LatestMeasureDefSheet!$C:$C,0),)</f>
        <v>1.19</v>
      </c>
      <c r="H45" s="11" t="s">
        <v>3741</v>
      </c>
      <c r="I45" s="41"/>
      <c r="J45" s="67"/>
      <c r="K45" s="41"/>
      <c r="L45" s="41"/>
      <c r="M45" s="77" t="str">
        <f>IF($I45=0,"",$I45*(V45*$K45+$K45*($G45-$L45)/$Y45*Z45))</f>
        <v/>
      </c>
      <c r="N45" s="77" t="str">
        <f>IF($I45=0,"",$I45*(W45*$K45+$K45*AA45*($G45-$L45)/$Y45))</f>
        <v/>
      </c>
      <c r="O45" s="77" t="str">
        <f>IF($I45=0,"",$I45*(X45*$K45+$K45*AB45*($G45-$L45)/$Y45))</f>
        <v/>
      </c>
      <c r="P45" s="49">
        <f t="shared" ref="P45:P68" si="10">C45*K45*$I45</f>
        <v>0</v>
      </c>
      <c r="Q45" s="49">
        <f t="shared" si="9"/>
        <v>0</v>
      </c>
      <c r="R45" s="10" t="s">
        <v>1952</v>
      </c>
      <c r="T45" s="5" t="s">
        <v>771</v>
      </c>
      <c r="U45" s="5" t="s">
        <v>772</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0.01</v>
      </c>
      <c r="Z45" s="11" cm="1">
        <f t="array" ref="Z45">INDEX(LatestMeasureDefSheet!$T:$T,MATCH($U45,LatestMeasureDefSheet!$C:$C,0),)</f>
        <v>16.9573</v>
      </c>
      <c r="AA45" s="11" cm="1">
        <f t="array" ref="AA45">INDEX(LatestMeasureDefSheet!$U:$U,MATCH($U45,LatestMeasureDefSheet!$C:$C,0),)</f>
        <v>4.8999999999999998E-3</v>
      </c>
      <c r="AB45" s="11" cm="1">
        <f t="array" ref="AB45">INDEX(LatestMeasureDefSheet!$V:$V,MATCH($U45,LatestMeasureDefSheet!$C:$C,0),)</f>
        <v>0</v>
      </c>
    </row>
    <row r="46" spans="1:28" ht="63" x14ac:dyDescent="0.25">
      <c r="A46" s="16" t="s">
        <v>773</v>
      </c>
      <c r="B46" s="15" t="s">
        <v>777</v>
      </c>
      <c r="C46" s="9" cm="1">
        <f t="array" ref="C46">INDEX(LatestMeasureDefSheet!$AH:$AH,MATCH($U46,LatestMeasureDefSheet!$C:$C,0),)</f>
        <v>7</v>
      </c>
      <c r="D46" s="10" t="str" cm="1">
        <f t="array" ref="D46">INDEX(LatestMeasureDefSheet!$G:$G,MATCH($U46,LatestMeasureDefSheet!$C:$C,0),)</f>
        <v>Tons</v>
      </c>
      <c r="E46" s="11" cm="1">
        <f t="array" ref="E46">INDEX(LatestMeasureDefSheet!$AJ:$AJ,MATCH($U46,LatestMeasureDefSheet!$C:$C,0),)</f>
        <v>20</v>
      </c>
      <c r="F46" s="8" t="str" cm="1">
        <f t="array" ref="F46">IF(INDEX(LatestMeasureDefSheet!$Q:$Q,MATCH(U46,LatestMeasureDefSheet!$C:$C,0),)="",INDEX(LatestMeasureDefSheet!$G:$G,MATCH(U46,LatestMeasureDefSheet!$C:$C,0),),INDEX(LatestMeasureDefSheet!$Q:$Q,MATCH(U46,LatestMeasureDefSheet!$C:$C,0),))</f>
        <v>Additional 0.01 kW/Ton Reduction</v>
      </c>
      <c r="G46" s="11" cm="1">
        <f t="array" ref="G46">INDEX(LatestMeasureDefSheet!$R:$R,MATCH($U46,LatestMeasureDefSheet!$C:$C,0),)</f>
        <v>0.76</v>
      </c>
      <c r="H46" s="11" t="s">
        <v>3741</v>
      </c>
      <c r="I46" s="41"/>
      <c r="J46" s="67"/>
      <c r="K46" s="41"/>
      <c r="L46" s="41"/>
      <c r="M46" s="77" t="str">
        <f t="shared" ref="M46:M68" si="11">IF($I46=0,"",$I46*(V46*$K46+$K46*($G46-$L46)/$Y46*Z46))</f>
        <v/>
      </c>
      <c r="N46" s="77" t="str">
        <f t="shared" ref="N46:N68" si="12">IF($I46=0,"",$I46*(W46*$K46+$K46*AA46*($G46-$L46)/$Y46))</f>
        <v/>
      </c>
      <c r="O46" s="77" t="str">
        <f t="shared" ref="O46:O68" si="13">IF($I46=0,"",$I46*(X46*$K46+$K46*AB46*($G46-$L46)/$Y46))</f>
        <v/>
      </c>
      <c r="P46" s="49">
        <f t="shared" si="10"/>
        <v>0</v>
      </c>
      <c r="Q46" s="49">
        <f t="shared" si="9"/>
        <v>0</v>
      </c>
      <c r="R46" s="10" t="s">
        <v>1953</v>
      </c>
      <c r="T46" s="5" t="s">
        <v>771</v>
      </c>
      <c r="U46" s="5" t="s">
        <v>776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0.01</v>
      </c>
      <c r="Z46" s="11" cm="1">
        <f t="array" ref="Z46">INDEX(LatestMeasureDefSheet!$T:$T,MATCH($U46,LatestMeasureDefSheet!$C:$C,0),)</f>
        <v>15.2171</v>
      </c>
      <c r="AA46" s="11" cm="1">
        <f t="array" ref="AA46">INDEX(LatestMeasureDefSheet!$U:$U,MATCH($U46,LatestMeasureDefSheet!$C:$C,0),)</f>
        <v>1.4E-3</v>
      </c>
      <c r="AB46" s="11" cm="1">
        <f t="array" ref="AB46">INDEX(LatestMeasureDefSheet!$V:$V,MATCH($U46,LatestMeasureDefSheet!$C:$C,0),)</f>
        <v>0</v>
      </c>
    </row>
    <row r="47" spans="1:28" ht="63" x14ac:dyDescent="0.25">
      <c r="A47" s="16" t="s">
        <v>779</v>
      </c>
      <c r="B47" s="15" t="s">
        <v>780</v>
      </c>
      <c r="C47" s="9" cm="1">
        <f t="array" ref="C47">INDEX(LatestMeasureDefSheet!$AH:$AH,MATCH($U47,LatestMeasureDefSheet!$C:$C,0),)</f>
        <v>7</v>
      </c>
      <c r="D47" s="10" t="str" cm="1">
        <f t="array" ref="D47">INDEX(LatestMeasureDefSheet!$G:$G,MATCH($U47,LatestMeasureDefSheet!$C:$C,0),)</f>
        <v>Tons</v>
      </c>
      <c r="E47" s="11" cm="1">
        <f t="array" ref="E47">INDEX(LatestMeasureDefSheet!$AJ:$AJ,MATCH($U47,LatestMeasureDefSheet!$C:$C,0),)</f>
        <v>20</v>
      </c>
      <c r="F47" s="8" t="str" cm="1">
        <f t="array" ref="F47">IF(INDEX(LatestMeasureDefSheet!$Q:$Q,MATCH(U47,LatestMeasureDefSheet!$C:$C,0),)="",INDEX(LatestMeasureDefSheet!$G:$G,MATCH(U47,LatestMeasureDefSheet!$C:$C,0),),INDEX(LatestMeasureDefSheet!$Q:$Q,MATCH(U47,LatestMeasureDefSheet!$C:$C,0),))</f>
        <v>Additional 0.01 kW/Ton Reduction</v>
      </c>
      <c r="G47" s="11" cm="1">
        <f t="array" ref="G47">INDEX(LatestMeasureDefSheet!$R:$R,MATCH($U47,LatestMeasureDefSheet!$C:$C,0),)</f>
        <v>1.19</v>
      </c>
      <c r="H47" s="11" t="s">
        <v>3741</v>
      </c>
      <c r="I47" s="41"/>
      <c r="J47" s="67"/>
      <c r="K47" s="41"/>
      <c r="L47" s="41"/>
      <c r="M47" s="77" t="str">
        <f t="shared" si="11"/>
        <v/>
      </c>
      <c r="N47" s="77" t="str">
        <f t="shared" si="12"/>
        <v/>
      </c>
      <c r="O47" s="77" t="str">
        <f t="shared" si="13"/>
        <v/>
      </c>
      <c r="P47" s="49">
        <f t="shared" si="10"/>
        <v>0</v>
      </c>
      <c r="Q47" s="49">
        <f t="shared" si="9"/>
        <v>0</v>
      </c>
      <c r="R47" s="10" t="s">
        <v>1952</v>
      </c>
      <c r="T47" s="5" t="s">
        <v>771</v>
      </c>
      <c r="U47" s="5" t="s">
        <v>778</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0</v>
      </c>
      <c r="Y47" s="11" cm="1">
        <f t="array" ref="Y47">INDEX(LatestMeasureDefSheet!$S:$S,MATCH($U47,LatestMeasureDefSheet!$C:$C,0),)</f>
        <v>0.01</v>
      </c>
      <c r="Z47" s="11" cm="1">
        <f t="array" ref="Z47">INDEX(LatestMeasureDefSheet!$T:$T,MATCH($U47,LatestMeasureDefSheet!$C:$C,0),)</f>
        <v>23.042000000000002</v>
      </c>
      <c r="AA47" s="11" cm="1">
        <f t="array" ref="AA47">INDEX(LatestMeasureDefSheet!$U:$U,MATCH($U47,LatestMeasureDefSheet!$C:$C,0),)</f>
        <v>7.4300000000000005E-2</v>
      </c>
      <c r="AB47" s="11" cm="1">
        <f t="array" ref="AB47">INDEX(LatestMeasureDefSheet!$V:$V,MATCH($U47,LatestMeasureDefSheet!$C:$C,0),)</f>
        <v>0</v>
      </c>
    </row>
    <row r="48" spans="1:28" ht="63" x14ac:dyDescent="0.25">
      <c r="A48" s="16" t="s">
        <v>779</v>
      </c>
      <c r="B48" s="72" t="s">
        <v>782</v>
      </c>
      <c r="C48" s="9" cm="1">
        <f t="array" ref="C48">INDEX(LatestMeasureDefSheet!$AH:$AH,MATCH($U48,LatestMeasureDefSheet!$C:$C,0),)</f>
        <v>7</v>
      </c>
      <c r="D48" s="10" t="str" cm="1">
        <f t="array" ref="D48">INDEX(LatestMeasureDefSheet!$G:$G,MATCH($U48,LatestMeasureDefSheet!$C:$C,0),)</f>
        <v>Tons</v>
      </c>
      <c r="E48" s="11" cm="1">
        <f t="array" ref="E48">INDEX(LatestMeasureDefSheet!$AJ:$AJ,MATCH($U48,LatestMeasureDefSheet!$C:$C,0),)</f>
        <v>20</v>
      </c>
      <c r="F48" s="8" t="str" cm="1">
        <f t="array" ref="F48">IF(INDEX(LatestMeasureDefSheet!$Q:$Q,MATCH(U48,LatestMeasureDefSheet!$C:$C,0),)="",INDEX(LatestMeasureDefSheet!$G:$G,MATCH(U48,LatestMeasureDefSheet!$C:$C,0),),INDEX(LatestMeasureDefSheet!$Q:$Q,MATCH(U48,LatestMeasureDefSheet!$C:$C,0),))</f>
        <v>Additional 0.01 kW/Ton Reduction</v>
      </c>
      <c r="G48" s="11" cm="1">
        <f t="array" ref="G48">INDEX(LatestMeasureDefSheet!$R:$R,MATCH($U48,LatestMeasureDefSheet!$C:$C,0),)</f>
        <v>0.75</v>
      </c>
      <c r="H48" s="11" t="s">
        <v>3741</v>
      </c>
      <c r="I48" s="41"/>
      <c r="J48" s="67"/>
      <c r="K48" s="41"/>
      <c r="L48" s="41"/>
      <c r="M48" s="77" t="str">
        <f t="shared" si="11"/>
        <v/>
      </c>
      <c r="N48" s="77" t="str">
        <f t="shared" si="12"/>
        <v/>
      </c>
      <c r="O48" s="77" t="str">
        <f t="shared" si="13"/>
        <v/>
      </c>
      <c r="P48" s="49">
        <f t="shared" si="10"/>
        <v>0</v>
      </c>
      <c r="Q48" s="49">
        <f t="shared" si="9"/>
        <v>0</v>
      </c>
      <c r="R48" s="10" t="s">
        <v>1953</v>
      </c>
      <c r="T48" s="5" t="s">
        <v>771</v>
      </c>
      <c r="U48" s="5" t="s">
        <v>781</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0</v>
      </c>
      <c r="Y48" s="11" cm="1">
        <f t="array" ref="Y48">INDEX(LatestMeasureDefSheet!$S:$S,MATCH($U48,LatestMeasureDefSheet!$C:$C,0),)</f>
        <v>0.01</v>
      </c>
      <c r="Z48" s="11" cm="1">
        <f t="array" ref="Z48">INDEX(LatestMeasureDefSheet!$T:$T,MATCH($U48,LatestMeasureDefSheet!$C:$C,0),)</f>
        <v>20.554300000000001</v>
      </c>
      <c r="AA48" s="11" cm="1">
        <f t="array" ref="AA48">INDEX(LatestMeasureDefSheet!$U:$U,MATCH($U48,LatestMeasureDefSheet!$C:$C,0),)</f>
        <v>3.0000000000000001E-3</v>
      </c>
      <c r="AB48" s="11" cm="1">
        <f t="array" ref="AB48">INDEX(LatestMeasureDefSheet!$V:$V,MATCH($U48,LatestMeasureDefSheet!$C:$C,0),)</f>
        <v>0</v>
      </c>
    </row>
    <row r="49" spans="1:28" ht="63" x14ac:dyDescent="0.25">
      <c r="A49" s="16" t="s">
        <v>784</v>
      </c>
      <c r="B49" s="15" t="s">
        <v>785</v>
      </c>
      <c r="C49" s="9" cm="1">
        <f t="array" ref="C49">INDEX(LatestMeasureDefSheet!$AH:$AH,MATCH($U49,LatestMeasureDefSheet!$C:$C,0),)</f>
        <v>10</v>
      </c>
      <c r="D49" s="10" t="str" cm="1">
        <f t="array" ref="D49">INDEX(LatestMeasureDefSheet!$G:$G,MATCH($U49,LatestMeasureDefSheet!$C:$C,0),)</f>
        <v>Tons</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Additional 0.01 kW/Ton Reduction</v>
      </c>
      <c r="G49" s="11" cm="1">
        <f t="array" ref="G49">INDEX(LatestMeasureDefSheet!$R:$R,MATCH($U49,LatestMeasureDefSheet!$C:$C,0),)</f>
        <v>0.75</v>
      </c>
      <c r="H49" s="11" t="s">
        <v>3741</v>
      </c>
      <c r="I49" s="41"/>
      <c r="J49" s="67"/>
      <c r="K49" s="41"/>
      <c r="L49" s="41"/>
      <c r="M49" s="77" t="str">
        <f t="shared" si="11"/>
        <v/>
      </c>
      <c r="N49" s="77" t="str">
        <f t="shared" si="12"/>
        <v/>
      </c>
      <c r="O49" s="77" t="str">
        <f t="shared" si="13"/>
        <v/>
      </c>
      <c r="P49" s="49">
        <f t="shared" si="10"/>
        <v>0</v>
      </c>
      <c r="Q49" s="49">
        <f t="shared" si="9"/>
        <v>0</v>
      </c>
      <c r="R49" s="10" t="s">
        <v>1952</v>
      </c>
      <c r="T49" s="5" t="s">
        <v>771</v>
      </c>
      <c r="U49" s="5" t="s">
        <v>783</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0</v>
      </c>
      <c r="Y49" s="11" cm="1">
        <f t="array" ref="Y49">INDEX(LatestMeasureDefSheet!$S:$S,MATCH($U49,LatestMeasureDefSheet!$C:$C,0),)</f>
        <v>0.01</v>
      </c>
      <c r="Z49" s="11" cm="1">
        <f t="array" ref="Z49">INDEX(LatestMeasureDefSheet!$T:$T,MATCH($U49,LatestMeasureDefSheet!$C:$C,0),)</f>
        <v>19.156199999999998</v>
      </c>
      <c r="AA49" s="11" cm="1">
        <f t="array" ref="AA49">INDEX(LatestMeasureDefSheet!$U:$U,MATCH($U49,LatestMeasureDefSheet!$C:$C,0),)</f>
        <v>1.43E-2</v>
      </c>
      <c r="AB49" s="11" cm="1">
        <f t="array" ref="AB49">INDEX(LatestMeasureDefSheet!$V:$V,MATCH($U49,LatestMeasureDefSheet!$C:$C,0),)</f>
        <v>0</v>
      </c>
    </row>
    <row r="50" spans="1:28" ht="63" x14ac:dyDescent="0.25">
      <c r="A50" s="16" t="s">
        <v>787</v>
      </c>
      <c r="B50" s="15" t="s">
        <v>788</v>
      </c>
      <c r="C50" s="9" cm="1">
        <f t="array" ref="C50">INDEX(LatestMeasureDefSheet!$AH:$AH,MATCH($U50,LatestMeasureDefSheet!$C:$C,0),)</f>
        <v>10</v>
      </c>
      <c r="D50" s="10" t="str" cm="1">
        <f t="array" ref="D50">INDEX(LatestMeasureDefSheet!$G:$G,MATCH($U50,LatestMeasureDefSheet!$C:$C,0),)</f>
        <v>Tons</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Additional 0.01 kW/Ton Reduction</v>
      </c>
      <c r="G50" s="11" cm="1">
        <f t="array" ref="G50">INDEX(LatestMeasureDefSheet!$R:$R,MATCH($U50,LatestMeasureDefSheet!$C:$C,0),)</f>
        <v>0.72</v>
      </c>
      <c r="H50" s="11" t="s">
        <v>3741</v>
      </c>
      <c r="I50" s="41"/>
      <c r="J50" s="67"/>
      <c r="K50" s="41"/>
      <c r="L50" s="41"/>
      <c r="M50" s="77" t="str">
        <f t="shared" si="11"/>
        <v/>
      </c>
      <c r="N50" s="77" t="str">
        <f t="shared" si="12"/>
        <v/>
      </c>
      <c r="O50" s="77" t="str">
        <f t="shared" si="13"/>
        <v/>
      </c>
      <c r="P50" s="49">
        <f t="shared" si="10"/>
        <v>0</v>
      </c>
      <c r="Q50" s="49">
        <f t="shared" si="9"/>
        <v>0</v>
      </c>
      <c r="R50" s="10" t="s">
        <v>1953</v>
      </c>
      <c r="T50" s="5" t="s">
        <v>771</v>
      </c>
      <c r="U50" s="5" t="s">
        <v>786</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v>
      </c>
      <c r="Y50" s="11" cm="1">
        <f t="array" ref="Y50">INDEX(LatestMeasureDefSheet!$S:$S,MATCH($U50,LatestMeasureDefSheet!$C:$C,0),)</f>
        <v>0.01</v>
      </c>
      <c r="Z50" s="11" cm="1">
        <f t="array" ref="Z50">INDEX(LatestMeasureDefSheet!$T:$T,MATCH($U50,LatestMeasureDefSheet!$C:$C,0),)</f>
        <v>19.271999999999998</v>
      </c>
      <c r="AA50" s="11" cm="1">
        <f t="array" ref="AA50">INDEX(LatestMeasureDefSheet!$U:$U,MATCH($U50,LatestMeasureDefSheet!$C:$C,0),)</f>
        <v>1.52E-2</v>
      </c>
      <c r="AB50" s="11" cm="1">
        <f t="array" ref="AB50">INDEX(LatestMeasureDefSheet!$V:$V,MATCH($U50,LatestMeasureDefSheet!$C:$C,0),)</f>
        <v>0</v>
      </c>
    </row>
    <row r="51" spans="1:28" ht="63" x14ac:dyDescent="0.25">
      <c r="A51" s="16" t="s">
        <v>790</v>
      </c>
      <c r="B51" s="15" t="s">
        <v>791</v>
      </c>
      <c r="C51" s="9" cm="1">
        <f t="array" ref="C51">INDEX(LatestMeasureDefSheet!$AH:$AH,MATCH($U51,LatestMeasureDefSheet!$C:$C,0),)</f>
        <v>10</v>
      </c>
      <c r="D51" s="10" t="str" cm="1">
        <f t="array" ref="D51">INDEX(LatestMeasureDefSheet!$G:$G,MATCH($U51,LatestMeasureDefSheet!$C:$C,0),)</f>
        <v>Tons</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Additional 0.01 kW/Ton Reduction</v>
      </c>
      <c r="G51" s="11" cm="1">
        <f t="array" ref="G51">INDEX(LatestMeasureDefSheet!$R:$R,MATCH($U51,LatestMeasureDefSheet!$C:$C,0),)</f>
        <v>0.66</v>
      </c>
      <c r="H51" s="11" t="s">
        <v>3741</v>
      </c>
      <c r="I51" s="41"/>
      <c r="J51" s="67"/>
      <c r="K51" s="41"/>
      <c r="L51" s="41"/>
      <c r="M51" s="77" t="str">
        <f t="shared" si="11"/>
        <v/>
      </c>
      <c r="N51" s="77" t="str">
        <f t="shared" si="12"/>
        <v/>
      </c>
      <c r="O51" s="77" t="str">
        <f t="shared" si="13"/>
        <v/>
      </c>
      <c r="P51" s="49">
        <f t="shared" si="10"/>
        <v>0</v>
      </c>
      <c r="Q51" s="49">
        <f t="shared" si="9"/>
        <v>0</v>
      </c>
      <c r="R51" s="10" t="s">
        <v>1952</v>
      </c>
      <c r="T51" s="5" t="s">
        <v>771</v>
      </c>
      <c r="U51" s="5" t="s">
        <v>789</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v>
      </c>
      <c r="Y51" s="11" cm="1">
        <f t="array" ref="Y51">INDEX(LatestMeasureDefSheet!$S:$S,MATCH($U51,LatestMeasureDefSheet!$C:$C,0),)</f>
        <v>0.01</v>
      </c>
      <c r="Z51" s="11" cm="1">
        <f t="array" ref="Z51">INDEX(LatestMeasureDefSheet!$T:$T,MATCH($U51,LatestMeasureDefSheet!$C:$C,0),)</f>
        <v>19.621300000000002</v>
      </c>
      <c r="AA51" s="11" cm="1">
        <f t="array" ref="AA51">INDEX(LatestMeasureDefSheet!$U:$U,MATCH($U51,LatestMeasureDefSheet!$C:$C,0),)</f>
        <v>1.34E-2</v>
      </c>
      <c r="AB51" s="11" cm="1">
        <f t="array" ref="AB51">INDEX(LatestMeasureDefSheet!$V:$V,MATCH($U51,LatestMeasureDefSheet!$C:$C,0),)</f>
        <v>0</v>
      </c>
    </row>
    <row r="52" spans="1:28" ht="63" x14ac:dyDescent="0.25">
      <c r="A52" s="16" t="s">
        <v>793</v>
      </c>
      <c r="B52" s="15" t="s">
        <v>794</v>
      </c>
      <c r="C52" s="9" cm="1">
        <f t="array" ref="C52">INDEX(LatestMeasureDefSheet!$AH:$AH,MATCH($U52,LatestMeasureDefSheet!$C:$C,0),)</f>
        <v>10</v>
      </c>
      <c r="D52" s="10" t="str" cm="1">
        <f t="array" ref="D52">INDEX(LatestMeasureDefSheet!$G:$G,MATCH($U52,LatestMeasureDefSheet!$C:$C,0),)</f>
        <v>Tons</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Additional 0.01 kW/Ton Reduction</v>
      </c>
      <c r="G52" s="11" cm="1">
        <f t="array" ref="G52">INDEX(LatestMeasureDefSheet!$R:$R,MATCH($U52,LatestMeasureDefSheet!$C:$C,0),)</f>
        <v>0.61</v>
      </c>
      <c r="H52" s="11" t="s">
        <v>3741</v>
      </c>
      <c r="I52" s="41"/>
      <c r="J52" s="67"/>
      <c r="K52" s="41"/>
      <c r="L52" s="41"/>
      <c r="M52" s="77" t="str">
        <f t="shared" si="11"/>
        <v/>
      </c>
      <c r="N52" s="77" t="str">
        <f t="shared" si="12"/>
        <v/>
      </c>
      <c r="O52" s="77" t="str">
        <f t="shared" si="13"/>
        <v/>
      </c>
      <c r="P52" s="49">
        <f t="shared" si="10"/>
        <v>0</v>
      </c>
      <c r="Q52" s="49">
        <f t="shared" si="9"/>
        <v>0</v>
      </c>
      <c r="R52" s="10" t="s">
        <v>1953</v>
      </c>
      <c r="T52" s="5" t="s">
        <v>771</v>
      </c>
      <c r="U52" s="5" t="s">
        <v>792</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v>
      </c>
      <c r="Y52" s="11" cm="1">
        <f t="array" ref="Y52">INDEX(LatestMeasureDefSheet!$S:$S,MATCH($U52,LatestMeasureDefSheet!$C:$C,0),)</f>
        <v>0.01</v>
      </c>
      <c r="Z52" s="11" cm="1">
        <f t="array" ref="Z52">INDEX(LatestMeasureDefSheet!$T:$T,MATCH($U52,LatestMeasureDefSheet!$C:$C,0),)</f>
        <v>20.110600000000002</v>
      </c>
      <c r="AA52" s="11" cm="1">
        <f t="array" ref="AA52">INDEX(LatestMeasureDefSheet!$U:$U,MATCH($U52,LatestMeasureDefSheet!$C:$C,0),)</f>
        <v>1.29E-2</v>
      </c>
      <c r="AB52" s="11" cm="1">
        <f t="array" ref="AB52">INDEX(LatestMeasureDefSheet!$V:$V,MATCH($U52,LatestMeasureDefSheet!$C:$C,0),)</f>
        <v>0</v>
      </c>
    </row>
    <row r="53" spans="1:28" ht="63" x14ac:dyDescent="0.25">
      <c r="A53" s="16" t="s">
        <v>796</v>
      </c>
      <c r="B53" s="15" t="s">
        <v>797</v>
      </c>
      <c r="C53" s="9" cm="1">
        <f t="array" ref="C53">INDEX(LatestMeasureDefSheet!$AH:$AH,MATCH($U53,LatestMeasureDefSheet!$C:$C,0),)</f>
        <v>10</v>
      </c>
      <c r="D53" s="10" t="str" cm="1">
        <f t="array" ref="D53">INDEX(LatestMeasureDefSheet!$G:$G,MATCH($U53,LatestMeasureDefSheet!$C:$C,0),)</f>
        <v>Tons</v>
      </c>
      <c r="E53" s="11" cm="1">
        <f t="array" ref="E53">INDEX(LatestMeasureDefSheet!$AJ:$AJ,MATCH($U53,LatestMeasureDefSheet!$C:$C,0),)</f>
        <v>20</v>
      </c>
      <c r="F53" s="8" t="str" cm="1">
        <f t="array" ref="F53">IF(INDEX(LatestMeasureDefSheet!$Q:$Q,MATCH(U53,LatestMeasureDefSheet!$C:$C,0),)="",INDEX(LatestMeasureDefSheet!$G:$G,MATCH(U53,LatestMeasureDefSheet!$C:$C,0),),INDEX(LatestMeasureDefSheet!$Q:$Q,MATCH(U53,LatestMeasureDefSheet!$C:$C,0),))</f>
        <v>Additional 0.01 kW/Ton Reduction</v>
      </c>
      <c r="G53" s="11" cm="1">
        <f t="array" ref="G53">INDEX(LatestMeasureDefSheet!$R:$R,MATCH($U53,LatestMeasureDefSheet!$C:$C,0),)</f>
        <v>0.56000000000000005</v>
      </c>
      <c r="H53" s="11" t="s">
        <v>3741</v>
      </c>
      <c r="I53" s="41"/>
      <c r="J53" s="67"/>
      <c r="K53" s="41"/>
      <c r="L53" s="41"/>
      <c r="M53" s="77" t="str">
        <f t="shared" si="11"/>
        <v/>
      </c>
      <c r="N53" s="77" t="str">
        <f t="shared" si="12"/>
        <v/>
      </c>
      <c r="O53" s="77" t="str">
        <f t="shared" si="13"/>
        <v/>
      </c>
      <c r="P53" s="49">
        <f t="shared" si="10"/>
        <v>0</v>
      </c>
      <c r="Q53" s="49">
        <f t="shared" si="9"/>
        <v>0</v>
      </c>
      <c r="R53" s="10" t="s">
        <v>1952</v>
      </c>
      <c r="T53" s="5" t="s">
        <v>771</v>
      </c>
      <c r="U53" s="5" t="s">
        <v>795</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0</v>
      </c>
      <c r="Y53" s="11" cm="1">
        <f t="array" ref="Y53">INDEX(LatestMeasureDefSheet!$S:$S,MATCH($U53,LatestMeasureDefSheet!$C:$C,0),)</f>
        <v>0.01</v>
      </c>
      <c r="Z53" s="11" cm="1">
        <f t="array" ref="Z53">INDEX(LatestMeasureDefSheet!$T:$T,MATCH($U53,LatestMeasureDefSheet!$C:$C,0),)</f>
        <v>20.738499999999998</v>
      </c>
      <c r="AA53" s="11" cm="1">
        <f t="array" ref="AA53">INDEX(LatestMeasureDefSheet!$U:$U,MATCH($U53,LatestMeasureDefSheet!$C:$C,0),)</f>
        <v>1.2500000000000001E-2</v>
      </c>
      <c r="AB53" s="11" cm="1">
        <f t="array" ref="AB53">INDEX(LatestMeasureDefSheet!$V:$V,MATCH($U53,LatestMeasureDefSheet!$C:$C,0),)</f>
        <v>0</v>
      </c>
    </row>
    <row r="54" spans="1:28" ht="63" x14ac:dyDescent="0.25">
      <c r="A54" s="16" t="s">
        <v>799</v>
      </c>
      <c r="B54" s="15" t="s">
        <v>800</v>
      </c>
      <c r="C54" s="9" cm="1">
        <f t="array" ref="C54">INDEX(LatestMeasureDefSheet!$AH:$AH,MATCH($U54,LatestMeasureDefSheet!$C:$C,0),)</f>
        <v>10</v>
      </c>
      <c r="D54" s="10" t="str" cm="1">
        <f t="array" ref="D54">INDEX(LatestMeasureDefSheet!$G:$G,MATCH($U54,LatestMeasureDefSheet!$C:$C,0),)</f>
        <v>Tons</v>
      </c>
      <c r="E54" s="11" cm="1">
        <f t="array" ref="E54">INDEX(LatestMeasureDefSheet!$AJ:$AJ,MATCH($U54,LatestMeasureDefSheet!$C:$C,0),)</f>
        <v>20</v>
      </c>
      <c r="F54" s="8" t="str" cm="1">
        <f t="array" ref="F54">IF(INDEX(LatestMeasureDefSheet!$Q:$Q,MATCH(U54,LatestMeasureDefSheet!$C:$C,0),)="",INDEX(LatestMeasureDefSheet!$G:$G,MATCH(U54,LatestMeasureDefSheet!$C:$C,0),),INDEX(LatestMeasureDefSheet!$Q:$Q,MATCH(U54,LatestMeasureDefSheet!$C:$C,0),))</f>
        <v>Additional 0.01 kW/Ton Reduction</v>
      </c>
      <c r="G54" s="11" cm="1">
        <f t="array" ref="G54">INDEX(LatestMeasureDefSheet!$R:$R,MATCH($U54,LatestMeasureDefSheet!$C:$C,0),)</f>
        <v>0.61</v>
      </c>
      <c r="H54" s="11" t="s">
        <v>3741</v>
      </c>
      <c r="I54" s="41"/>
      <c r="J54" s="67"/>
      <c r="K54" s="41"/>
      <c r="L54" s="41"/>
      <c r="M54" s="77" t="str">
        <f t="shared" si="11"/>
        <v/>
      </c>
      <c r="N54" s="77" t="str">
        <f t="shared" si="12"/>
        <v/>
      </c>
      <c r="O54" s="77" t="str">
        <f t="shared" si="13"/>
        <v/>
      </c>
      <c r="P54" s="49">
        <f t="shared" si="10"/>
        <v>0</v>
      </c>
      <c r="Q54" s="49">
        <f t="shared" si="9"/>
        <v>0</v>
      </c>
      <c r="R54" s="10" t="s">
        <v>1953</v>
      </c>
      <c r="T54" s="5" t="s">
        <v>771</v>
      </c>
      <c r="U54" s="5" t="s">
        <v>798</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0</v>
      </c>
      <c r="Y54" s="11" cm="1">
        <f t="array" ref="Y54">INDEX(LatestMeasureDefSheet!$S:$S,MATCH($U54,LatestMeasureDefSheet!$C:$C,0),)</f>
        <v>0.01</v>
      </c>
      <c r="Z54" s="11" cm="1">
        <f t="array" ref="Z54">INDEX(LatestMeasureDefSheet!$T:$T,MATCH($U54,LatestMeasureDefSheet!$C:$C,0),)</f>
        <v>21.617999999999999</v>
      </c>
      <c r="AA54" s="11" cm="1">
        <f t="array" ref="AA54">INDEX(LatestMeasureDefSheet!$U:$U,MATCH($U54,LatestMeasureDefSheet!$C:$C,0),)</f>
        <v>1.29E-2</v>
      </c>
      <c r="AB54" s="11" cm="1">
        <f t="array" ref="AB54">INDEX(LatestMeasureDefSheet!$V:$V,MATCH($U54,LatestMeasureDefSheet!$C:$C,0),)</f>
        <v>0</v>
      </c>
    </row>
    <row r="55" spans="1:28" ht="63" x14ac:dyDescent="0.25">
      <c r="A55" s="16" t="s">
        <v>802</v>
      </c>
      <c r="B55" s="15" t="s">
        <v>803</v>
      </c>
      <c r="C55" s="9" cm="1">
        <f t="array" ref="C55">INDEX(LatestMeasureDefSheet!$AH:$AH,MATCH($U55,LatestMeasureDefSheet!$C:$C,0),)</f>
        <v>10</v>
      </c>
      <c r="D55" s="10" t="str" cm="1">
        <f t="array" ref="D55">INDEX(LatestMeasureDefSheet!$G:$G,MATCH($U55,LatestMeasureDefSheet!$C:$C,0),)</f>
        <v>Tons</v>
      </c>
      <c r="E55" s="11" cm="1">
        <f t="array" ref="E55">INDEX(LatestMeasureDefSheet!$AJ:$AJ,MATCH($U55,LatestMeasureDefSheet!$C:$C,0),)</f>
        <v>20</v>
      </c>
      <c r="F55" s="8" t="str" cm="1">
        <f t="array" ref="F55">IF(INDEX(LatestMeasureDefSheet!$Q:$Q,MATCH(U55,LatestMeasureDefSheet!$C:$C,0),)="",INDEX(LatestMeasureDefSheet!$G:$G,MATCH(U55,LatestMeasureDefSheet!$C:$C,0),),INDEX(LatestMeasureDefSheet!$Q:$Q,MATCH(U55,LatestMeasureDefSheet!$C:$C,0),))</f>
        <v>Additional 0.01 kW/Ton Reduction</v>
      </c>
      <c r="G55" s="11" cm="1">
        <f t="array" ref="G55">INDEX(LatestMeasureDefSheet!$R:$R,MATCH($U55,LatestMeasureDefSheet!$C:$C,0),)</f>
        <v>0.61</v>
      </c>
      <c r="H55" s="11" t="s">
        <v>3741</v>
      </c>
      <c r="I55" s="41"/>
      <c r="J55" s="67"/>
      <c r="K55" s="41"/>
      <c r="L55" s="41"/>
      <c r="M55" s="77" t="str">
        <f t="shared" si="11"/>
        <v/>
      </c>
      <c r="N55" s="77" t="str">
        <f t="shared" si="12"/>
        <v/>
      </c>
      <c r="O55" s="77" t="str">
        <f t="shared" si="13"/>
        <v/>
      </c>
      <c r="P55" s="49">
        <f t="shared" si="10"/>
        <v>0</v>
      </c>
      <c r="Q55" s="49">
        <f t="shared" si="9"/>
        <v>0</v>
      </c>
      <c r="R55" s="10" t="s">
        <v>1952</v>
      </c>
      <c r="T55" s="5" t="s">
        <v>771</v>
      </c>
      <c r="U55" s="5" t="s">
        <v>801</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0</v>
      </c>
      <c r="Y55" s="11" cm="1">
        <f t="array" ref="Y55">INDEX(LatestMeasureDefSheet!$S:$S,MATCH($U55,LatestMeasureDefSheet!$C:$C,0),)</f>
        <v>0.01</v>
      </c>
      <c r="Z55" s="11" cm="1">
        <f t="array" ref="Z55">INDEX(LatestMeasureDefSheet!$T:$T,MATCH($U55,LatestMeasureDefSheet!$C:$C,0),)</f>
        <v>21.617999999999999</v>
      </c>
      <c r="AA55" s="11" cm="1">
        <f t="array" ref="AA55">INDEX(LatestMeasureDefSheet!$U:$U,MATCH($U55,LatestMeasureDefSheet!$C:$C,0),)</f>
        <v>1.29E-2</v>
      </c>
      <c r="AB55" s="11" cm="1">
        <f t="array" ref="AB55">INDEX(LatestMeasureDefSheet!$V:$V,MATCH($U55,LatestMeasureDefSheet!$C:$C,0),)</f>
        <v>0</v>
      </c>
    </row>
    <row r="56" spans="1:28" ht="63" x14ac:dyDescent="0.25">
      <c r="A56" s="16" t="s">
        <v>805</v>
      </c>
      <c r="B56" s="15" t="s">
        <v>806</v>
      </c>
      <c r="C56" s="9" cm="1">
        <f t="array" ref="C56">INDEX(LatestMeasureDefSheet!$AH:$AH,MATCH($U56,LatestMeasureDefSheet!$C:$C,0),)</f>
        <v>10</v>
      </c>
      <c r="D56" s="10" t="str" cm="1">
        <f t="array" ref="D56">INDEX(LatestMeasureDefSheet!$G:$G,MATCH($U56,LatestMeasureDefSheet!$C:$C,0),)</f>
        <v>Tons</v>
      </c>
      <c r="E56" s="11" cm="1">
        <f t="array" ref="E56">INDEX(LatestMeasureDefSheet!$AJ:$AJ,MATCH($U56,LatestMeasureDefSheet!$C:$C,0),)</f>
        <v>20</v>
      </c>
      <c r="F56" s="8" t="str" cm="1">
        <f t="array" ref="F56">IF(INDEX(LatestMeasureDefSheet!$Q:$Q,MATCH(U56,LatestMeasureDefSheet!$C:$C,0),)="",INDEX(LatestMeasureDefSheet!$G:$G,MATCH(U56,LatestMeasureDefSheet!$C:$C,0),),INDEX(LatestMeasureDefSheet!$Q:$Q,MATCH(U56,LatestMeasureDefSheet!$C:$C,0),))</f>
        <v>Additional 0.01 kW/Ton Reduction</v>
      </c>
      <c r="G56" s="11" cm="1">
        <f t="array" ref="G56">INDEX(LatestMeasureDefSheet!$R:$R,MATCH($U56,LatestMeasureDefSheet!$C:$C,0),)</f>
        <v>0.56000000000000005</v>
      </c>
      <c r="H56" s="11" t="s">
        <v>3741</v>
      </c>
      <c r="I56" s="41"/>
      <c r="J56" s="67"/>
      <c r="K56" s="41"/>
      <c r="L56" s="41"/>
      <c r="M56" s="77" t="str">
        <f t="shared" si="11"/>
        <v/>
      </c>
      <c r="N56" s="77" t="str">
        <f t="shared" si="12"/>
        <v/>
      </c>
      <c r="O56" s="77" t="str">
        <f t="shared" si="13"/>
        <v/>
      </c>
      <c r="P56" s="49">
        <f t="shared" si="10"/>
        <v>0</v>
      </c>
      <c r="Q56" s="49">
        <f t="shared" si="9"/>
        <v>0</v>
      </c>
      <c r="R56" s="10" t="s">
        <v>1953</v>
      </c>
      <c r="T56" s="5" t="s">
        <v>771</v>
      </c>
      <c r="U56" s="5" t="s">
        <v>804</v>
      </c>
      <c r="V56" s="11" cm="1">
        <f t="array" ref="V56">INDEX(LatestMeasureDefSheet!$H:$H,MATCH($U56,LatestMeasureDefSheet!$C:$C,0),)</f>
        <v>0</v>
      </c>
      <c r="W56" s="11" cm="1">
        <f t="array" ref="W56">INDEX(LatestMeasureDefSheet!$I:$I,MATCH($U56,LatestMeasureDefSheet!$C:$C,0),)</f>
        <v>0</v>
      </c>
      <c r="X56" s="11" cm="1">
        <f t="array" ref="X56">INDEX(LatestMeasureDefSheet!$L:$L,MATCH($U56,LatestMeasureDefSheet!$C:$C,0),)</f>
        <v>0</v>
      </c>
      <c r="Y56" s="11" cm="1">
        <f t="array" ref="Y56">INDEX(LatestMeasureDefSheet!$S:$S,MATCH($U56,LatestMeasureDefSheet!$C:$C,0),)</f>
        <v>0.01</v>
      </c>
      <c r="Z56" s="11" cm="1">
        <f t="array" ref="Z56">INDEX(LatestMeasureDefSheet!$T:$T,MATCH($U56,LatestMeasureDefSheet!$C:$C,0),)</f>
        <v>22.006799999999998</v>
      </c>
      <c r="AA56" s="11" cm="1">
        <f t="array" ref="AA56">INDEX(LatestMeasureDefSheet!$U:$U,MATCH($U56,LatestMeasureDefSheet!$C:$C,0),)</f>
        <v>1.23E-2</v>
      </c>
      <c r="AB56" s="11" cm="1">
        <f t="array" ref="AB56">INDEX(LatestMeasureDefSheet!$V:$V,MATCH($U56,LatestMeasureDefSheet!$C:$C,0),)</f>
        <v>0</v>
      </c>
    </row>
    <row r="57" spans="1:28" ht="63" x14ac:dyDescent="0.25">
      <c r="A57" s="16" t="s">
        <v>808</v>
      </c>
      <c r="B57" s="15" t="s">
        <v>809</v>
      </c>
      <c r="C57" s="9" cm="1">
        <f t="array" ref="C57">INDEX(LatestMeasureDefSheet!$AH:$AH,MATCH($U57,LatestMeasureDefSheet!$C:$C,0),)</f>
        <v>10</v>
      </c>
      <c r="D57" s="10" t="str" cm="1">
        <f t="array" ref="D57">INDEX(LatestMeasureDefSheet!$G:$G,MATCH($U57,LatestMeasureDefSheet!$C:$C,0),)</f>
        <v>Tons</v>
      </c>
      <c r="E57" s="11" cm="1">
        <f t="array" ref="E57">INDEX(LatestMeasureDefSheet!$AJ:$AJ,MATCH($U57,LatestMeasureDefSheet!$C:$C,0),)</f>
        <v>20</v>
      </c>
      <c r="F57" s="8" t="str" cm="1">
        <f t="array" ref="F57">IF(INDEX(LatestMeasureDefSheet!$Q:$Q,MATCH(U57,LatestMeasureDefSheet!$C:$C,0),)="",INDEX(LatestMeasureDefSheet!$G:$G,MATCH(U57,LatestMeasureDefSheet!$C:$C,0),),INDEX(LatestMeasureDefSheet!$Q:$Q,MATCH(U57,LatestMeasureDefSheet!$C:$C,0),))</f>
        <v>Additional 0.01 kW/Ton Reduction</v>
      </c>
      <c r="G57" s="11" cm="1">
        <f t="array" ref="G57">INDEX(LatestMeasureDefSheet!$R:$R,MATCH($U57,LatestMeasureDefSheet!$C:$C,0),)</f>
        <v>0.56000000000000005</v>
      </c>
      <c r="H57" s="11" t="s">
        <v>3741</v>
      </c>
      <c r="I57" s="41"/>
      <c r="J57" s="67"/>
      <c r="K57" s="41"/>
      <c r="L57" s="41"/>
      <c r="M57" s="77" t="str">
        <f t="shared" si="11"/>
        <v/>
      </c>
      <c r="N57" s="77" t="str">
        <f t="shared" si="12"/>
        <v/>
      </c>
      <c r="O57" s="77" t="str">
        <f t="shared" si="13"/>
        <v/>
      </c>
      <c r="P57" s="49">
        <f t="shared" si="10"/>
        <v>0</v>
      </c>
      <c r="Q57" s="49">
        <f t="shared" si="9"/>
        <v>0</v>
      </c>
      <c r="R57" s="10" t="s">
        <v>1952</v>
      </c>
      <c r="T57" s="5" t="s">
        <v>771</v>
      </c>
      <c r="U57" s="5" t="s">
        <v>807</v>
      </c>
      <c r="V57" s="11" cm="1">
        <f t="array" ref="V57">INDEX(LatestMeasureDefSheet!$H:$H,MATCH($U57,LatestMeasureDefSheet!$C:$C,0),)</f>
        <v>0</v>
      </c>
      <c r="W57" s="11" cm="1">
        <f t="array" ref="W57">INDEX(LatestMeasureDefSheet!$I:$I,MATCH($U57,LatestMeasureDefSheet!$C:$C,0),)</f>
        <v>0</v>
      </c>
      <c r="X57" s="11" cm="1">
        <f t="array" ref="X57">INDEX(LatestMeasureDefSheet!$L:$L,MATCH($U57,LatestMeasureDefSheet!$C:$C,0),)</f>
        <v>0</v>
      </c>
      <c r="Y57" s="11" cm="1">
        <f t="array" ref="Y57">INDEX(LatestMeasureDefSheet!$S:$S,MATCH($U57,LatestMeasureDefSheet!$C:$C,0),)</f>
        <v>0.01</v>
      </c>
      <c r="Z57" s="11" cm="1">
        <f t="array" ref="Z57">INDEX(LatestMeasureDefSheet!$T:$T,MATCH($U57,LatestMeasureDefSheet!$C:$C,0),)</f>
        <v>21.574100000000001</v>
      </c>
      <c r="AA57" s="11" cm="1">
        <f t="array" ref="AA57">INDEX(LatestMeasureDefSheet!$U:$U,MATCH($U57,LatestMeasureDefSheet!$C:$C,0),)</f>
        <v>1.2200000000000001E-2</v>
      </c>
      <c r="AB57" s="11" cm="1">
        <f t="array" ref="AB57">INDEX(LatestMeasureDefSheet!$V:$V,MATCH($U57,LatestMeasureDefSheet!$C:$C,0),)</f>
        <v>0</v>
      </c>
    </row>
    <row r="58" spans="1:28" ht="63" x14ac:dyDescent="0.25">
      <c r="A58" s="16" t="s">
        <v>811</v>
      </c>
      <c r="B58" s="15" t="s">
        <v>812</v>
      </c>
      <c r="C58" s="9" cm="1">
        <f t="array" ref="C58">INDEX(LatestMeasureDefSheet!$AH:$AH,MATCH($U58,LatestMeasureDefSheet!$C:$C,0),)</f>
        <v>10</v>
      </c>
      <c r="D58" s="10" t="str" cm="1">
        <f t="array" ref="D58">INDEX(LatestMeasureDefSheet!$G:$G,MATCH($U58,LatestMeasureDefSheet!$C:$C,0),)</f>
        <v>Tons</v>
      </c>
      <c r="E58" s="11" cm="1">
        <f t="array" ref="E58">INDEX(LatestMeasureDefSheet!$AJ:$AJ,MATCH($U58,LatestMeasureDefSheet!$C:$C,0),)</f>
        <v>20</v>
      </c>
      <c r="F58" s="8" t="str" cm="1">
        <f t="array" ref="F58">IF(INDEX(LatestMeasureDefSheet!$Q:$Q,MATCH(U58,LatestMeasureDefSheet!$C:$C,0),)="",INDEX(LatestMeasureDefSheet!$G:$G,MATCH(U58,LatestMeasureDefSheet!$C:$C,0),),INDEX(LatestMeasureDefSheet!$Q:$Q,MATCH(U58,LatestMeasureDefSheet!$C:$C,0),))</f>
        <v>Additional 0.01 kW/Ton Reduction</v>
      </c>
      <c r="G58" s="11" cm="1">
        <f t="array" ref="G58">INDEX(LatestMeasureDefSheet!$R:$R,MATCH($U58,LatestMeasureDefSheet!$C:$C,0),)</f>
        <v>0.56000000000000005</v>
      </c>
      <c r="H58" s="11" t="s">
        <v>3741</v>
      </c>
      <c r="I58" s="41"/>
      <c r="J58" s="67"/>
      <c r="K58" s="41"/>
      <c r="L58" s="41"/>
      <c r="M58" s="77" t="str">
        <f t="shared" si="11"/>
        <v/>
      </c>
      <c r="N58" s="77" t="str">
        <f t="shared" si="12"/>
        <v/>
      </c>
      <c r="O58" s="77" t="str">
        <f t="shared" si="13"/>
        <v/>
      </c>
      <c r="P58" s="49">
        <f t="shared" si="10"/>
        <v>0</v>
      </c>
      <c r="Q58" s="49">
        <f t="shared" si="9"/>
        <v>0</v>
      </c>
      <c r="R58" s="10" t="s">
        <v>1953</v>
      </c>
      <c r="T58" s="5" t="s">
        <v>771</v>
      </c>
      <c r="U58" s="5" t="s">
        <v>810</v>
      </c>
      <c r="V58" s="11" cm="1">
        <f t="array" ref="V58">INDEX(LatestMeasureDefSheet!$H:$H,MATCH($U58,LatestMeasureDefSheet!$C:$C,0),)</f>
        <v>0</v>
      </c>
      <c r="W58" s="11" cm="1">
        <f t="array" ref="W58">INDEX(LatestMeasureDefSheet!$I:$I,MATCH($U58,LatestMeasureDefSheet!$C:$C,0),)</f>
        <v>0</v>
      </c>
      <c r="X58" s="11" cm="1">
        <f t="array" ref="X58">INDEX(LatestMeasureDefSheet!$L:$L,MATCH($U58,LatestMeasureDefSheet!$C:$C,0),)</f>
        <v>0</v>
      </c>
      <c r="Y58" s="11" cm="1">
        <f t="array" ref="Y58">INDEX(LatestMeasureDefSheet!$S:$S,MATCH($U58,LatestMeasureDefSheet!$C:$C,0),)</f>
        <v>0.01</v>
      </c>
      <c r="Z58" s="11" cm="1">
        <f t="array" ref="Z58">INDEX(LatestMeasureDefSheet!$T:$T,MATCH($U58,LatestMeasureDefSheet!$C:$C,0),)</f>
        <v>21.850899999999999</v>
      </c>
      <c r="AA58" s="11" cm="1">
        <f t="array" ref="AA58">INDEX(LatestMeasureDefSheet!$U:$U,MATCH($U58,LatestMeasureDefSheet!$C:$C,0),)</f>
        <v>1.3299999999999999E-2</v>
      </c>
      <c r="AB58" s="11" cm="1">
        <f t="array" ref="AB58">INDEX(LatestMeasureDefSheet!$V:$V,MATCH($U58,LatestMeasureDefSheet!$C:$C,0),)</f>
        <v>0</v>
      </c>
    </row>
    <row r="59" spans="1:28" ht="63" x14ac:dyDescent="0.25">
      <c r="A59" s="16" t="s">
        <v>784</v>
      </c>
      <c r="B59" s="15" t="s">
        <v>814</v>
      </c>
      <c r="C59" s="9" cm="1">
        <f t="array" ref="C59">INDEX(LatestMeasureDefSheet!$AH:$AH,MATCH($U59,LatestMeasureDefSheet!$C:$C,0),)</f>
        <v>10</v>
      </c>
      <c r="D59" s="10" t="str" cm="1">
        <f t="array" ref="D59">INDEX(LatestMeasureDefSheet!$G:$G,MATCH($U59,LatestMeasureDefSheet!$C:$C,0),)</f>
        <v>Tons</v>
      </c>
      <c r="E59" s="11" cm="1">
        <f t="array" ref="E59">INDEX(LatestMeasureDefSheet!$AJ:$AJ,MATCH($U59,LatestMeasureDefSheet!$C:$C,0),)</f>
        <v>20</v>
      </c>
      <c r="F59" s="8" t="str" cm="1">
        <f t="array" ref="F59">IF(INDEX(LatestMeasureDefSheet!$Q:$Q,MATCH(U59,LatestMeasureDefSheet!$C:$C,0),)="",INDEX(LatestMeasureDefSheet!$G:$G,MATCH(U59,LatestMeasureDefSheet!$C:$C,0),),INDEX(LatestMeasureDefSheet!$Q:$Q,MATCH(U59,LatestMeasureDefSheet!$C:$C,0),))</f>
        <v>Additional 0.01 kW/Ton Reduction</v>
      </c>
      <c r="G59" s="11" cm="1">
        <f t="array" ref="G59">INDEX(LatestMeasureDefSheet!$R:$R,MATCH($U59,LatestMeasureDefSheet!$C:$C,0),)</f>
        <v>0.5</v>
      </c>
      <c r="H59" s="11" t="s">
        <v>3741</v>
      </c>
      <c r="I59" s="41"/>
      <c r="J59" s="67"/>
      <c r="K59" s="41"/>
      <c r="L59" s="41"/>
      <c r="M59" s="77" t="str">
        <f t="shared" si="11"/>
        <v/>
      </c>
      <c r="N59" s="77" t="str">
        <f t="shared" si="12"/>
        <v/>
      </c>
      <c r="O59" s="77" t="str">
        <f t="shared" si="13"/>
        <v/>
      </c>
      <c r="P59" s="49">
        <f t="shared" si="10"/>
        <v>0</v>
      </c>
      <c r="Q59" s="49">
        <f t="shared" si="9"/>
        <v>0</v>
      </c>
      <c r="R59" s="10" t="s">
        <v>1952</v>
      </c>
      <c r="T59" s="5" t="s">
        <v>771</v>
      </c>
      <c r="U59" s="5" t="s">
        <v>813</v>
      </c>
      <c r="V59" s="11" cm="1">
        <f t="array" ref="V59">INDEX(LatestMeasureDefSheet!$H:$H,MATCH($U59,LatestMeasureDefSheet!$C:$C,0),)</f>
        <v>0</v>
      </c>
      <c r="W59" s="11" cm="1">
        <f t="array" ref="W59">INDEX(LatestMeasureDefSheet!$I:$I,MATCH($U59,LatestMeasureDefSheet!$C:$C,0),)</f>
        <v>0</v>
      </c>
      <c r="X59" s="11" cm="1">
        <f t="array" ref="X59">INDEX(LatestMeasureDefSheet!$L:$L,MATCH($U59,LatestMeasureDefSheet!$C:$C,0),)</f>
        <v>0</v>
      </c>
      <c r="Y59" s="11" cm="1">
        <f t="array" ref="Y59">INDEX(LatestMeasureDefSheet!$S:$S,MATCH($U59,LatestMeasureDefSheet!$C:$C,0),)</f>
        <v>0.01</v>
      </c>
      <c r="Z59" s="11" cm="1">
        <f t="array" ref="Z59">INDEX(LatestMeasureDefSheet!$T:$T,MATCH($U59,LatestMeasureDefSheet!$C:$C,0),)</f>
        <v>14.0328</v>
      </c>
      <c r="AA59" s="11" cm="1">
        <f t="array" ref="AA59">INDEX(LatestMeasureDefSheet!$U:$U,MATCH($U59,LatestMeasureDefSheet!$C:$C,0),)</f>
        <v>3.3E-3</v>
      </c>
      <c r="AB59" s="11" cm="1">
        <f t="array" ref="AB59">INDEX(LatestMeasureDefSheet!$V:$V,MATCH($U59,LatestMeasureDefSheet!$C:$C,0),)</f>
        <v>0</v>
      </c>
    </row>
    <row r="60" spans="1:28" ht="63" x14ac:dyDescent="0.25">
      <c r="A60" s="16" t="s">
        <v>787</v>
      </c>
      <c r="B60" s="15" t="s">
        <v>816</v>
      </c>
      <c r="C60" s="9" cm="1">
        <f t="array" ref="C60">INDEX(LatestMeasureDefSheet!$AH:$AH,MATCH($U60,LatestMeasureDefSheet!$C:$C,0),)</f>
        <v>10</v>
      </c>
      <c r="D60" s="10" t="str" cm="1">
        <f t="array" ref="D60">INDEX(LatestMeasureDefSheet!$G:$G,MATCH($U60,LatestMeasureDefSheet!$C:$C,0),)</f>
        <v>Tons</v>
      </c>
      <c r="E60" s="11" cm="1">
        <f t="array" ref="E60">INDEX(LatestMeasureDefSheet!$AJ:$AJ,MATCH($U60,LatestMeasureDefSheet!$C:$C,0),)</f>
        <v>20</v>
      </c>
      <c r="F60" s="8" t="str" cm="1">
        <f t="array" ref="F60">IF(INDEX(LatestMeasureDefSheet!$Q:$Q,MATCH(U60,LatestMeasureDefSheet!$C:$C,0),)="",INDEX(LatestMeasureDefSheet!$G:$G,MATCH(U60,LatestMeasureDefSheet!$C:$C,0),),INDEX(LatestMeasureDefSheet!$Q:$Q,MATCH(U60,LatestMeasureDefSheet!$C:$C,0),))</f>
        <v>Additional 0.01 kW/Ton Reduction</v>
      </c>
      <c r="G60" s="11" cm="1">
        <f t="array" ref="G60">INDEX(LatestMeasureDefSheet!$R:$R,MATCH($U60,LatestMeasureDefSheet!$C:$C,0),)</f>
        <v>0.49</v>
      </c>
      <c r="H60" s="11" t="s">
        <v>3741</v>
      </c>
      <c r="I60" s="41"/>
      <c r="J60" s="67"/>
      <c r="K60" s="41"/>
      <c r="L60" s="41"/>
      <c r="M60" s="77" t="str">
        <f t="shared" si="11"/>
        <v/>
      </c>
      <c r="N60" s="77" t="str">
        <f t="shared" si="12"/>
        <v/>
      </c>
      <c r="O60" s="77" t="str">
        <f t="shared" si="13"/>
        <v/>
      </c>
      <c r="P60" s="49">
        <f t="shared" si="10"/>
        <v>0</v>
      </c>
      <c r="Q60" s="49">
        <f t="shared" si="9"/>
        <v>0</v>
      </c>
      <c r="R60" s="10" t="s">
        <v>1953</v>
      </c>
      <c r="T60" s="5" t="s">
        <v>771</v>
      </c>
      <c r="U60" s="5" t="s">
        <v>815</v>
      </c>
      <c r="V60" s="11" cm="1">
        <f t="array" ref="V60">INDEX(LatestMeasureDefSheet!$H:$H,MATCH($U60,LatestMeasureDefSheet!$C:$C,0),)</f>
        <v>0</v>
      </c>
      <c r="W60" s="11" cm="1">
        <f t="array" ref="W60">INDEX(LatestMeasureDefSheet!$I:$I,MATCH($U60,LatestMeasureDefSheet!$C:$C,0),)</f>
        <v>0</v>
      </c>
      <c r="X60" s="11" cm="1">
        <f t="array" ref="X60">INDEX(LatestMeasureDefSheet!$L:$L,MATCH($U60,LatestMeasureDefSheet!$C:$C,0),)</f>
        <v>0</v>
      </c>
      <c r="Y60" s="11" cm="1">
        <f t="array" ref="Y60">INDEX(LatestMeasureDefSheet!$S:$S,MATCH($U60,LatestMeasureDefSheet!$C:$C,0),)</f>
        <v>0.01</v>
      </c>
      <c r="Z60" s="11" cm="1">
        <f t="array" ref="Z60">INDEX(LatestMeasureDefSheet!$T:$T,MATCH($U60,LatestMeasureDefSheet!$C:$C,0),)</f>
        <v>11.843299999999999</v>
      </c>
      <c r="AA60" s="11" cm="1">
        <f t="array" ref="AA60">INDEX(LatestMeasureDefSheet!$U:$U,MATCH($U60,LatestMeasureDefSheet!$C:$C,0),)</f>
        <v>2.7000000000000001E-3</v>
      </c>
      <c r="AB60" s="11" cm="1">
        <f t="array" ref="AB60">INDEX(LatestMeasureDefSheet!$V:$V,MATCH($U60,LatestMeasureDefSheet!$C:$C,0),)</f>
        <v>0</v>
      </c>
    </row>
    <row r="61" spans="1:28" ht="63" x14ac:dyDescent="0.25">
      <c r="A61" s="16" t="s">
        <v>790</v>
      </c>
      <c r="B61" s="15" t="s">
        <v>818</v>
      </c>
      <c r="C61" s="9" cm="1">
        <f t="array" ref="C61">INDEX(LatestMeasureDefSheet!$AH:$AH,MATCH($U61,LatestMeasureDefSheet!$C:$C,0),)</f>
        <v>10</v>
      </c>
      <c r="D61" s="10" t="str" cm="1">
        <f t="array" ref="D61">INDEX(LatestMeasureDefSheet!$G:$G,MATCH($U61,LatestMeasureDefSheet!$C:$C,0),)</f>
        <v>Tons</v>
      </c>
      <c r="E61" s="11" cm="1">
        <f t="array" ref="E61">INDEX(LatestMeasureDefSheet!$AJ:$AJ,MATCH($U61,LatestMeasureDefSheet!$C:$C,0),)</f>
        <v>20</v>
      </c>
      <c r="F61" s="8" t="str" cm="1">
        <f t="array" ref="F61">IF(INDEX(LatestMeasureDefSheet!$Q:$Q,MATCH(U61,LatestMeasureDefSheet!$C:$C,0),)="",INDEX(LatestMeasureDefSheet!$G:$G,MATCH(U61,LatestMeasureDefSheet!$C:$C,0),),INDEX(LatestMeasureDefSheet!$Q:$Q,MATCH(U61,LatestMeasureDefSheet!$C:$C,0),))</f>
        <v>Additional 0.01 kW/Ton Reduction</v>
      </c>
      <c r="G61" s="11" cm="1">
        <f t="array" ref="G61">INDEX(LatestMeasureDefSheet!$R:$R,MATCH($U61,LatestMeasureDefSheet!$C:$C,0),)</f>
        <v>0.44</v>
      </c>
      <c r="H61" s="11" t="s">
        <v>3741</v>
      </c>
      <c r="I61" s="41"/>
      <c r="J61" s="67"/>
      <c r="K61" s="41"/>
      <c r="L61" s="41"/>
      <c r="M61" s="77" t="str">
        <f t="shared" si="11"/>
        <v/>
      </c>
      <c r="N61" s="77" t="str">
        <f t="shared" si="12"/>
        <v/>
      </c>
      <c r="O61" s="77" t="str">
        <f t="shared" si="13"/>
        <v/>
      </c>
      <c r="P61" s="49">
        <f t="shared" si="10"/>
        <v>0</v>
      </c>
      <c r="Q61" s="49">
        <f t="shared" si="9"/>
        <v>0</v>
      </c>
      <c r="R61" s="10" t="s">
        <v>1952</v>
      </c>
      <c r="T61" s="5" t="s">
        <v>771</v>
      </c>
      <c r="U61" s="5" t="s">
        <v>817</v>
      </c>
      <c r="V61" s="11" cm="1">
        <f t="array" ref="V61">INDEX(LatestMeasureDefSheet!$H:$H,MATCH($U61,LatestMeasureDefSheet!$C:$C,0),)</f>
        <v>0</v>
      </c>
      <c r="W61" s="11" cm="1">
        <f t="array" ref="W61">INDEX(LatestMeasureDefSheet!$I:$I,MATCH($U61,LatestMeasureDefSheet!$C:$C,0),)</f>
        <v>0</v>
      </c>
      <c r="X61" s="11" cm="1">
        <f t="array" ref="X61">INDEX(LatestMeasureDefSheet!$L:$L,MATCH($U61,LatestMeasureDefSheet!$C:$C,0),)</f>
        <v>0</v>
      </c>
      <c r="Y61" s="11" cm="1">
        <f t="array" ref="Y61">INDEX(LatestMeasureDefSheet!$S:$S,MATCH($U61,LatestMeasureDefSheet!$C:$C,0),)</f>
        <v>0.01</v>
      </c>
      <c r="Z61" s="11" cm="1">
        <f t="array" ref="Z61">INDEX(LatestMeasureDefSheet!$T:$T,MATCH($U61,LatestMeasureDefSheet!$C:$C,0),)</f>
        <v>8.6142000000000003</v>
      </c>
      <c r="AA61" s="11" cm="1">
        <f t="array" ref="AA61">INDEX(LatestMeasureDefSheet!$U:$U,MATCH($U61,LatestMeasureDefSheet!$C:$C,0),)</f>
        <v>0</v>
      </c>
      <c r="AB61" s="11" cm="1">
        <f t="array" ref="AB61">INDEX(LatestMeasureDefSheet!$V:$V,MATCH($U61,LatestMeasureDefSheet!$C:$C,0),)</f>
        <v>0</v>
      </c>
    </row>
    <row r="62" spans="1:28" ht="63" x14ac:dyDescent="0.25">
      <c r="A62" s="16" t="s">
        <v>793</v>
      </c>
      <c r="B62" s="15" t="s">
        <v>820</v>
      </c>
      <c r="C62" s="9" cm="1">
        <f t="array" ref="C62">INDEX(LatestMeasureDefSheet!$AH:$AH,MATCH($U62,LatestMeasureDefSheet!$C:$C,0),)</f>
        <v>10</v>
      </c>
      <c r="D62" s="10" t="str" cm="1">
        <f t="array" ref="D62">INDEX(LatestMeasureDefSheet!$G:$G,MATCH($U62,LatestMeasureDefSheet!$C:$C,0),)</f>
        <v>Tons</v>
      </c>
      <c r="E62" s="11" cm="1">
        <f t="array" ref="E62">INDEX(LatestMeasureDefSheet!$AJ:$AJ,MATCH($U62,LatestMeasureDefSheet!$C:$C,0),)</f>
        <v>20</v>
      </c>
      <c r="F62" s="8" t="str" cm="1">
        <f t="array" ref="F62">IF(INDEX(LatestMeasureDefSheet!$Q:$Q,MATCH(U62,LatestMeasureDefSheet!$C:$C,0),)="",INDEX(LatestMeasureDefSheet!$G:$G,MATCH(U62,LatestMeasureDefSheet!$C:$C,0),),INDEX(LatestMeasureDefSheet!$Q:$Q,MATCH(U62,LatestMeasureDefSheet!$C:$C,0),))</f>
        <v>Additional 0.01 kW/Ton Reduction</v>
      </c>
      <c r="G62" s="11" cm="1">
        <f t="array" ref="G62">INDEX(LatestMeasureDefSheet!$R:$R,MATCH($U62,LatestMeasureDefSheet!$C:$C,0),)</f>
        <v>0.41</v>
      </c>
      <c r="H62" s="11" t="s">
        <v>3741</v>
      </c>
      <c r="I62" s="41"/>
      <c r="J62" s="67"/>
      <c r="K62" s="41"/>
      <c r="L62" s="41"/>
      <c r="M62" s="77" t="str">
        <f t="shared" si="11"/>
        <v/>
      </c>
      <c r="N62" s="77" t="str">
        <f t="shared" si="12"/>
        <v/>
      </c>
      <c r="O62" s="77" t="str">
        <f t="shared" si="13"/>
        <v/>
      </c>
      <c r="P62" s="49">
        <f t="shared" si="10"/>
        <v>0</v>
      </c>
      <c r="Q62" s="49">
        <f t="shared" si="9"/>
        <v>0</v>
      </c>
      <c r="R62" s="10" t="s">
        <v>1953</v>
      </c>
      <c r="T62" s="5" t="s">
        <v>771</v>
      </c>
      <c r="U62" s="5" t="s">
        <v>819</v>
      </c>
      <c r="V62" s="11" cm="1">
        <f t="array" ref="V62">INDEX(LatestMeasureDefSheet!$H:$H,MATCH($U62,LatestMeasureDefSheet!$C:$C,0),)</f>
        <v>0</v>
      </c>
      <c r="W62" s="11" cm="1">
        <f t="array" ref="W62">INDEX(LatestMeasureDefSheet!$I:$I,MATCH($U62,LatestMeasureDefSheet!$C:$C,0),)</f>
        <v>0</v>
      </c>
      <c r="X62" s="11" cm="1">
        <f t="array" ref="X62">INDEX(LatestMeasureDefSheet!$L:$L,MATCH($U62,LatestMeasureDefSheet!$C:$C,0),)</f>
        <v>0</v>
      </c>
      <c r="Y62" s="11" cm="1">
        <f t="array" ref="Y62">INDEX(LatestMeasureDefSheet!$S:$S,MATCH($U62,LatestMeasureDefSheet!$C:$C,0),)</f>
        <v>0.01</v>
      </c>
      <c r="Z62" s="11" cm="1">
        <f t="array" ref="Z62">INDEX(LatestMeasureDefSheet!$T:$T,MATCH($U62,LatestMeasureDefSheet!$C:$C,0),)</f>
        <v>15.9125</v>
      </c>
      <c r="AA62" s="11" cm="1">
        <f t="array" ref="AA62">INDEX(LatestMeasureDefSheet!$U:$U,MATCH($U62,LatestMeasureDefSheet!$C:$C,0),)</f>
        <v>3.3E-3</v>
      </c>
      <c r="AB62" s="11" cm="1">
        <f t="array" ref="AB62">INDEX(LatestMeasureDefSheet!$V:$V,MATCH($U62,LatestMeasureDefSheet!$C:$C,0),)</f>
        <v>0</v>
      </c>
    </row>
    <row r="63" spans="1:28" ht="63" x14ac:dyDescent="0.25">
      <c r="A63" s="16" t="s">
        <v>796</v>
      </c>
      <c r="B63" s="15" t="s">
        <v>822</v>
      </c>
      <c r="C63" s="9" cm="1">
        <f t="array" ref="C63">INDEX(LatestMeasureDefSheet!$AH:$AH,MATCH($U63,LatestMeasureDefSheet!$C:$C,0),)</f>
        <v>10</v>
      </c>
      <c r="D63" s="10" t="str" cm="1">
        <f t="array" ref="D63">INDEX(LatestMeasureDefSheet!$G:$G,MATCH($U63,LatestMeasureDefSheet!$C:$C,0),)</f>
        <v>Tons</v>
      </c>
      <c r="E63" s="11" cm="1">
        <f t="array" ref="E63">INDEX(LatestMeasureDefSheet!$AJ:$AJ,MATCH($U63,LatestMeasureDefSheet!$C:$C,0),)</f>
        <v>20</v>
      </c>
      <c r="F63" s="8" t="str" cm="1">
        <f t="array" ref="F63">IF(INDEX(LatestMeasureDefSheet!$Q:$Q,MATCH(U63,LatestMeasureDefSheet!$C:$C,0),)="",INDEX(LatestMeasureDefSheet!$G:$G,MATCH(U63,LatestMeasureDefSheet!$C:$C,0),),INDEX(LatestMeasureDefSheet!$Q:$Q,MATCH(U63,LatestMeasureDefSheet!$C:$C,0),))</f>
        <v>Additional 0.01 kW/Ton Reduction</v>
      </c>
      <c r="G63" s="11" cm="1">
        <f t="array" ref="G63">INDEX(LatestMeasureDefSheet!$R:$R,MATCH($U63,LatestMeasureDefSheet!$C:$C,0),)</f>
        <v>0.38</v>
      </c>
      <c r="H63" s="11" t="s">
        <v>3741</v>
      </c>
      <c r="I63" s="41"/>
      <c r="J63" s="67"/>
      <c r="K63" s="41"/>
      <c r="L63" s="41"/>
      <c r="M63" s="77" t="str">
        <f t="shared" si="11"/>
        <v/>
      </c>
      <c r="N63" s="77" t="str">
        <f t="shared" si="12"/>
        <v/>
      </c>
      <c r="O63" s="77" t="str">
        <f t="shared" si="13"/>
        <v/>
      </c>
      <c r="P63" s="49">
        <f t="shared" si="10"/>
        <v>0</v>
      </c>
      <c r="Q63" s="49">
        <f t="shared" si="9"/>
        <v>0</v>
      </c>
      <c r="R63" s="10" t="s">
        <v>1952</v>
      </c>
      <c r="T63" s="5" t="s">
        <v>771</v>
      </c>
      <c r="U63" s="5" t="s">
        <v>821</v>
      </c>
      <c r="V63" s="11" cm="1">
        <f t="array" ref="V63">INDEX(LatestMeasureDefSheet!$H:$H,MATCH($U63,LatestMeasureDefSheet!$C:$C,0),)</f>
        <v>0</v>
      </c>
      <c r="W63" s="11" cm="1">
        <f t="array" ref="W63">INDEX(LatestMeasureDefSheet!$I:$I,MATCH($U63,LatestMeasureDefSheet!$C:$C,0),)</f>
        <v>0</v>
      </c>
      <c r="X63" s="11" cm="1">
        <f t="array" ref="X63">INDEX(LatestMeasureDefSheet!$L:$L,MATCH($U63,LatestMeasureDefSheet!$C:$C,0),)</f>
        <v>0</v>
      </c>
      <c r="Y63" s="11" cm="1">
        <f t="array" ref="Y63">INDEX(LatestMeasureDefSheet!$S:$S,MATCH($U63,LatestMeasureDefSheet!$C:$C,0),)</f>
        <v>0.01</v>
      </c>
      <c r="Z63" s="11" cm="1">
        <f t="array" ref="Z63">INDEX(LatestMeasureDefSheet!$T:$T,MATCH($U63,LatestMeasureDefSheet!$C:$C,0),)</f>
        <v>7.5110999999999999</v>
      </c>
      <c r="AA63" s="11" cm="1">
        <f t="array" ref="AA63">INDEX(LatestMeasureDefSheet!$U:$U,MATCH($U63,LatestMeasureDefSheet!$C:$C,0),)</f>
        <v>1E-4</v>
      </c>
      <c r="AB63" s="11" cm="1">
        <f t="array" ref="AB63">INDEX(LatestMeasureDefSheet!$V:$V,MATCH($U63,LatestMeasureDefSheet!$C:$C,0),)</f>
        <v>0</v>
      </c>
    </row>
    <row r="64" spans="1:28" ht="63" x14ac:dyDescent="0.25">
      <c r="A64" s="16" t="s">
        <v>799</v>
      </c>
      <c r="B64" s="15" t="s">
        <v>824</v>
      </c>
      <c r="C64" s="9" cm="1">
        <f t="array" ref="C64">INDEX(LatestMeasureDefSheet!$AH:$AH,MATCH($U64,LatestMeasureDefSheet!$C:$C,0),)</f>
        <v>10</v>
      </c>
      <c r="D64" s="10" t="str" cm="1">
        <f t="array" ref="D64">INDEX(LatestMeasureDefSheet!$G:$G,MATCH($U64,LatestMeasureDefSheet!$C:$C,0),)</f>
        <v>Tons</v>
      </c>
      <c r="E64" s="11" cm="1">
        <f t="array" ref="E64">INDEX(LatestMeasureDefSheet!$AJ:$AJ,MATCH($U64,LatestMeasureDefSheet!$C:$C,0),)</f>
        <v>20</v>
      </c>
      <c r="F64" s="8" t="str" cm="1">
        <f t="array" ref="F64">IF(INDEX(LatestMeasureDefSheet!$Q:$Q,MATCH(U64,LatestMeasureDefSheet!$C:$C,0),)="",INDEX(LatestMeasureDefSheet!$G:$G,MATCH(U64,LatestMeasureDefSheet!$C:$C,0),),INDEX(LatestMeasureDefSheet!$Q:$Q,MATCH(U64,LatestMeasureDefSheet!$C:$C,0),))</f>
        <v>Additional 0.01 kW/Ton Reduction</v>
      </c>
      <c r="G64" s="11" cm="1">
        <f t="array" ref="G64">INDEX(LatestMeasureDefSheet!$R:$R,MATCH($U64,LatestMeasureDefSheet!$C:$C,0),)</f>
        <v>0.44</v>
      </c>
      <c r="H64" s="11" t="s">
        <v>3741</v>
      </c>
      <c r="I64" s="41"/>
      <c r="J64" s="67"/>
      <c r="K64" s="41"/>
      <c r="L64" s="41"/>
      <c r="M64" s="77" t="str">
        <f t="shared" si="11"/>
        <v/>
      </c>
      <c r="N64" s="77" t="str">
        <f t="shared" si="12"/>
        <v/>
      </c>
      <c r="O64" s="77" t="str">
        <f t="shared" si="13"/>
        <v/>
      </c>
      <c r="P64" s="49">
        <f t="shared" si="10"/>
        <v>0</v>
      </c>
      <c r="Q64" s="49">
        <f t="shared" si="9"/>
        <v>0</v>
      </c>
      <c r="R64" s="10" t="s">
        <v>1953</v>
      </c>
      <c r="T64" s="5" t="s">
        <v>771</v>
      </c>
      <c r="U64" s="5" t="s">
        <v>823</v>
      </c>
      <c r="V64" s="11" cm="1">
        <f t="array" ref="V64">INDEX(LatestMeasureDefSheet!$H:$H,MATCH($U64,LatestMeasureDefSheet!$C:$C,0),)</f>
        <v>0</v>
      </c>
      <c r="W64" s="11" cm="1">
        <f t="array" ref="W64">INDEX(LatestMeasureDefSheet!$I:$I,MATCH($U64,LatestMeasureDefSheet!$C:$C,0),)</f>
        <v>0</v>
      </c>
      <c r="X64" s="11" cm="1">
        <f t="array" ref="X64">INDEX(LatestMeasureDefSheet!$L:$L,MATCH($U64,LatestMeasureDefSheet!$C:$C,0),)</f>
        <v>0</v>
      </c>
      <c r="Y64" s="11" cm="1">
        <f t="array" ref="Y64">INDEX(LatestMeasureDefSheet!$S:$S,MATCH($U64,LatestMeasureDefSheet!$C:$C,0),)</f>
        <v>0.01</v>
      </c>
      <c r="Z64" s="11" cm="1">
        <f t="array" ref="Z64">INDEX(LatestMeasureDefSheet!$T:$T,MATCH($U64,LatestMeasureDefSheet!$C:$C,0),)</f>
        <v>11.613099999999999</v>
      </c>
      <c r="AA64" s="11" cm="1">
        <f t="array" ref="AA64">INDEX(LatestMeasureDefSheet!$U:$U,MATCH($U64,LatestMeasureDefSheet!$C:$C,0),)</f>
        <v>1.4E-3</v>
      </c>
      <c r="AB64" s="11" cm="1">
        <f t="array" ref="AB64">INDEX(LatestMeasureDefSheet!$V:$V,MATCH($U64,LatestMeasureDefSheet!$C:$C,0),)</f>
        <v>0</v>
      </c>
    </row>
    <row r="65" spans="1:28" ht="63" x14ac:dyDescent="0.25">
      <c r="A65" s="16" t="s">
        <v>802</v>
      </c>
      <c r="B65" s="15" t="s">
        <v>826</v>
      </c>
      <c r="C65" s="9" cm="1">
        <f t="array" ref="C65">INDEX(LatestMeasureDefSheet!$AH:$AH,MATCH($U65,LatestMeasureDefSheet!$C:$C,0),)</f>
        <v>10</v>
      </c>
      <c r="D65" s="10" t="str" cm="1">
        <f t="array" ref="D65">INDEX(LatestMeasureDefSheet!$G:$G,MATCH($U65,LatestMeasureDefSheet!$C:$C,0),)</f>
        <v>Tons</v>
      </c>
      <c r="E65" s="11" cm="1">
        <f t="array" ref="E65">INDEX(LatestMeasureDefSheet!$AJ:$AJ,MATCH($U65,LatestMeasureDefSheet!$C:$C,0),)</f>
        <v>20</v>
      </c>
      <c r="F65" s="8" t="str" cm="1">
        <f t="array" ref="F65">IF(INDEX(LatestMeasureDefSheet!$Q:$Q,MATCH(U65,LatestMeasureDefSheet!$C:$C,0),)="",INDEX(LatestMeasureDefSheet!$G:$G,MATCH(U65,LatestMeasureDefSheet!$C:$C,0),),INDEX(LatestMeasureDefSheet!$Q:$Q,MATCH(U65,LatestMeasureDefSheet!$C:$C,0),))</f>
        <v>Additional 0.01 kW/Ton Reduction</v>
      </c>
      <c r="G65" s="11" cm="1">
        <f t="array" ref="G65">INDEX(LatestMeasureDefSheet!$R:$R,MATCH($U65,LatestMeasureDefSheet!$C:$C,0),)</f>
        <v>0.4</v>
      </c>
      <c r="H65" s="11" t="s">
        <v>3741</v>
      </c>
      <c r="I65" s="41"/>
      <c r="J65" s="67"/>
      <c r="K65" s="41"/>
      <c r="L65" s="41"/>
      <c r="M65" s="77" t="str">
        <f t="shared" si="11"/>
        <v/>
      </c>
      <c r="N65" s="77" t="str">
        <f t="shared" si="12"/>
        <v/>
      </c>
      <c r="O65" s="77" t="str">
        <f t="shared" si="13"/>
        <v/>
      </c>
      <c r="P65" s="49">
        <f t="shared" si="10"/>
        <v>0</v>
      </c>
      <c r="Q65" s="49">
        <f t="shared" si="9"/>
        <v>0</v>
      </c>
      <c r="R65" s="10" t="s">
        <v>1952</v>
      </c>
      <c r="T65" s="5" t="s">
        <v>771</v>
      </c>
      <c r="U65" s="5" t="s">
        <v>825</v>
      </c>
      <c r="V65" s="11" cm="1">
        <f t="array" ref="V65">INDEX(LatestMeasureDefSheet!$H:$H,MATCH($U65,LatestMeasureDefSheet!$C:$C,0),)</f>
        <v>0</v>
      </c>
      <c r="W65" s="11" cm="1">
        <f t="array" ref="W65">INDEX(LatestMeasureDefSheet!$I:$I,MATCH($U65,LatestMeasureDefSheet!$C:$C,0),)</f>
        <v>0</v>
      </c>
      <c r="X65" s="11" cm="1">
        <f t="array" ref="X65">INDEX(LatestMeasureDefSheet!$L:$L,MATCH($U65,LatestMeasureDefSheet!$C:$C,0),)</f>
        <v>0</v>
      </c>
      <c r="Y65" s="11" cm="1">
        <f t="array" ref="Y65">INDEX(LatestMeasureDefSheet!$S:$S,MATCH($U65,LatestMeasureDefSheet!$C:$C,0),)</f>
        <v>0.01</v>
      </c>
      <c r="Z65" s="11" cm="1">
        <f t="array" ref="Z65">INDEX(LatestMeasureDefSheet!$T:$T,MATCH($U65,LatestMeasureDefSheet!$C:$C,0),)</f>
        <v>11.7753</v>
      </c>
      <c r="AA65" s="11" cm="1">
        <f t="array" ref="AA65">INDEX(LatestMeasureDefSheet!$U:$U,MATCH($U65,LatestMeasureDefSheet!$C:$C,0),)</f>
        <v>1.1000000000000001E-3</v>
      </c>
      <c r="AB65" s="11" cm="1">
        <f t="array" ref="AB65">INDEX(LatestMeasureDefSheet!$V:$V,MATCH($U65,LatestMeasureDefSheet!$C:$C,0),)</f>
        <v>0</v>
      </c>
    </row>
    <row r="66" spans="1:28" ht="63" x14ac:dyDescent="0.25">
      <c r="A66" s="16" t="s">
        <v>805</v>
      </c>
      <c r="B66" s="15" t="s">
        <v>828</v>
      </c>
      <c r="C66" s="9" cm="1">
        <f t="array" ref="C66">INDEX(LatestMeasureDefSheet!$AH:$AH,MATCH($U66,LatestMeasureDefSheet!$C:$C,0),)</f>
        <v>10</v>
      </c>
      <c r="D66" s="10" t="str" cm="1">
        <f t="array" ref="D66">INDEX(LatestMeasureDefSheet!$G:$G,MATCH($U66,LatestMeasureDefSheet!$C:$C,0),)</f>
        <v>Tons</v>
      </c>
      <c r="E66" s="11" cm="1">
        <f t="array" ref="E66">INDEX(LatestMeasureDefSheet!$AJ:$AJ,MATCH($U66,LatestMeasureDefSheet!$C:$C,0),)</f>
        <v>20</v>
      </c>
      <c r="F66" s="8" t="str" cm="1">
        <f t="array" ref="F66">IF(INDEX(LatestMeasureDefSheet!$Q:$Q,MATCH(U66,LatestMeasureDefSheet!$C:$C,0),)="",INDEX(LatestMeasureDefSheet!$G:$G,MATCH(U66,LatestMeasureDefSheet!$C:$C,0),),INDEX(LatestMeasureDefSheet!$Q:$Q,MATCH(U66,LatestMeasureDefSheet!$C:$C,0),))</f>
        <v>Additional 0.01 kW/Ton Reduction</v>
      </c>
      <c r="G66" s="11" cm="1">
        <f t="array" ref="G66">INDEX(LatestMeasureDefSheet!$R:$R,MATCH($U66,LatestMeasureDefSheet!$C:$C,0),)</f>
        <v>0.39</v>
      </c>
      <c r="H66" s="11" t="s">
        <v>3741</v>
      </c>
      <c r="I66" s="41"/>
      <c r="J66" s="67"/>
      <c r="K66" s="41"/>
      <c r="L66" s="41"/>
      <c r="M66" s="77" t="str">
        <f t="shared" si="11"/>
        <v/>
      </c>
      <c r="N66" s="77" t="str">
        <f t="shared" si="12"/>
        <v/>
      </c>
      <c r="O66" s="77" t="str">
        <f t="shared" si="13"/>
        <v/>
      </c>
      <c r="P66" s="49">
        <f t="shared" si="10"/>
        <v>0</v>
      </c>
      <c r="Q66" s="49">
        <f t="shared" si="9"/>
        <v>0</v>
      </c>
      <c r="R66" s="10" t="s">
        <v>1953</v>
      </c>
      <c r="T66" s="5" t="s">
        <v>771</v>
      </c>
      <c r="U66" s="5" t="s">
        <v>827</v>
      </c>
      <c r="V66" s="11" cm="1">
        <f t="array" ref="V66">INDEX(LatestMeasureDefSheet!$H:$H,MATCH($U66,LatestMeasureDefSheet!$C:$C,0),)</f>
        <v>0</v>
      </c>
      <c r="W66" s="11" cm="1">
        <f t="array" ref="W66">INDEX(LatestMeasureDefSheet!$I:$I,MATCH($U66,LatestMeasureDefSheet!$C:$C,0),)</f>
        <v>0</v>
      </c>
      <c r="X66" s="11" cm="1">
        <f t="array" ref="X66">INDEX(LatestMeasureDefSheet!$L:$L,MATCH($U66,LatestMeasureDefSheet!$C:$C,0),)</f>
        <v>0</v>
      </c>
      <c r="Y66" s="11" cm="1">
        <f t="array" ref="Y66">INDEX(LatestMeasureDefSheet!$S:$S,MATCH($U66,LatestMeasureDefSheet!$C:$C,0),)</f>
        <v>0.01</v>
      </c>
      <c r="Z66" s="11" cm="1">
        <f t="array" ref="Z66">INDEX(LatestMeasureDefSheet!$T:$T,MATCH($U66,LatestMeasureDefSheet!$C:$C,0),)</f>
        <v>10.225099999999999</v>
      </c>
      <c r="AA66" s="11" cm="1">
        <f t="array" ref="AA66">INDEX(LatestMeasureDefSheet!$U:$U,MATCH($U66,LatestMeasureDefSheet!$C:$C,0),)</f>
        <v>0</v>
      </c>
      <c r="AB66" s="11" cm="1">
        <f t="array" ref="AB66">INDEX(LatestMeasureDefSheet!$V:$V,MATCH($U66,LatestMeasureDefSheet!$C:$C,0),)</f>
        <v>0</v>
      </c>
    </row>
    <row r="67" spans="1:28" ht="63" x14ac:dyDescent="0.25">
      <c r="A67" s="16" t="s">
        <v>808</v>
      </c>
      <c r="B67" s="15" t="s">
        <v>830</v>
      </c>
      <c r="C67" s="9" cm="1">
        <f t="array" ref="C67">INDEX(LatestMeasureDefSheet!$AH:$AH,MATCH($U67,LatestMeasureDefSheet!$C:$C,0),)</f>
        <v>10</v>
      </c>
      <c r="D67" s="10" t="str" cm="1">
        <f t="array" ref="D67">INDEX(LatestMeasureDefSheet!$G:$G,MATCH($U67,LatestMeasureDefSheet!$C:$C,0),)</f>
        <v>Tons</v>
      </c>
      <c r="E67" s="11" cm="1">
        <f t="array" ref="E67">INDEX(LatestMeasureDefSheet!$AJ:$AJ,MATCH($U67,LatestMeasureDefSheet!$C:$C,0),)</f>
        <v>20</v>
      </c>
      <c r="F67" s="8" t="str" cm="1">
        <f t="array" ref="F67">IF(INDEX(LatestMeasureDefSheet!$Q:$Q,MATCH(U67,LatestMeasureDefSheet!$C:$C,0),)="",INDEX(LatestMeasureDefSheet!$G:$G,MATCH(U67,LatestMeasureDefSheet!$C:$C,0),),INDEX(LatestMeasureDefSheet!$Q:$Q,MATCH(U67,LatestMeasureDefSheet!$C:$C,0),))</f>
        <v>Additional 0.01 kW/Ton Reduction</v>
      </c>
      <c r="G67" s="11" cm="1">
        <f t="array" ref="G67">INDEX(LatestMeasureDefSheet!$R:$R,MATCH($U67,LatestMeasureDefSheet!$C:$C,0),)</f>
        <v>0.38</v>
      </c>
      <c r="H67" s="11" t="s">
        <v>3741</v>
      </c>
      <c r="I67" s="41"/>
      <c r="J67" s="67"/>
      <c r="K67" s="41"/>
      <c r="L67" s="41"/>
      <c r="M67" s="77" t="str">
        <f t="shared" si="11"/>
        <v/>
      </c>
      <c r="N67" s="77" t="str">
        <f t="shared" si="12"/>
        <v/>
      </c>
      <c r="O67" s="77" t="str">
        <f t="shared" si="13"/>
        <v/>
      </c>
      <c r="P67" s="49">
        <f t="shared" si="10"/>
        <v>0</v>
      </c>
      <c r="Q67" s="49">
        <f t="shared" si="9"/>
        <v>0</v>
      </c>
      <c r="R67" s="10" t="s">
        <v>1952</v>
      </c>
      <c r="T67" s="5" t="s">
        <v>771</v>
      </c>
      <c r="U67" s="5" t="s">
        <v>829</v>
      </c>
      <c r="V67" s="11" cm="1">
        <f t="array" ref="V67">INDEX(LatestMeasureDefSheet!$H:$H,MATCH($U67,LatestMeasureDefSheet!$C:$C,0),)</f>
        <v>0</v>
      </c>
      <c r="W67" s="11" cm="1">
        <f t="array" ref="W67">INDEX(LatestMeasureDefSheet!$I:$I,MATCH($U67,LatestMeasureDefSheet!$C:$C,0),)</f>
        <v>0</v>
      </c>
      <c r="X67" s="11" cm="1">
        <f t="array" ref="X67">INDEX(LatestMeasureDefSheet!$L:$L,MATCH($U67,LatestMeasureDefSheet!$C:$C,0),)</f>
        <v>0</v>
      </c>
      <c r="Y67" s="11" cm="1">
        <f t="array" ref="Y67">INDEX(LatestMeasureDefSheet!$S:$S,MATCH($U67,LatestMeasureDefSheet!$C:$C,0),)</f>
        <v>0.01</v>
      </c>
      <c r="Z67" s="11" cm="1">
        <f t="array" ref="Z67">INDEX(LatestMeasureDefSheet!$T:$T,MATCH($U67,LatestMeasureDefSheet!$C:$C,0),)</f>
        <v>13.708299999999999</v>
      </c>
      <c r="AA67" s="11" cm="1">
        <f t="array" ref="AA67">INDEX(LatestMeasureDefSheet!$U:$U,MATCH($U67,LatestMeasureDefSheet!$C:$C,0),)</f>
        <v>1.4E-3</v>
      </c>
      <c r="AB67" s="11" cm="1">
        <f t="array" ref="AB67">INDEX(LatestMeasureDefSheet!$V:$V,MATCH($U67,LatestMeasureDefSheet!$C:$C,0),)</f>
        <v>0</v>
      </c>
    </row>
    <row r="68" spans="1:28" ht="63" x14ac:dyDescent="0.25">
      <c r="A68" s="16" t="s">
        <v>811</v>
      </c>
      <c r="B68" s="15" t="s">
        <v>832</v>
      </c>
      <c r="C68" s="9" cm="1">
        <f t="array" ref="C68">INDEX(LatestMeasureDefSheet!$AH:$AH,MATCH($U68,LatestMeasureDefSheet!$C:$C,0),)</f>
        <v>10</v>
      </c>
      <c r="D68" s="10" t="str" cm="1">
        <f t="array" ref="D68">INDEX(LatestMeasureDefSheet!$G:$G,MATCH($U68,LatestMeasureDefSheet!$C:$C,0),)</f>
        <v>Tons</v>
      </c>
      <c r="E68" s="11" cm="1">
        <f t="array" ref="E68">INDEX(LatestMeasureDefSheet!$AJ:$AJ,MATCH($U68,LatestMeasureDefSheet!$C:$C,0),)</f>
        <v>20</v>
      </c>
      <c r="F68" s="8" t="str" cm="1">
        <f t="array" ref="F68">IF(INDEX(LatestMeasureDefSheet!$Q:$Q,MATCH(U68,LatestMeasureDefSheet!$C:$C,0),)="",INDEX(LatestMeasureDefSheet!$G:$G,MATCH(U68,LatestMeasureDefSheet!$C:$C,0),),INDEX(LatestMeasureDefSheet!$Q:$Q,MATCH(U68,LatestMeasureDefSheet!$C:$C,0),))</f>
        <v>Additional 0.01 kW/Ton Reduction</v>
      </c>
      <c r="G68" s="11" cm="1">
        <f t="array" ref="G68">INDEX(LatestMeasureDefSheet!$R:$R,MATCH($U68,LatestMeasureDefSheet!$C:$C,0),)</f>
        <v>0.38</v>
      </c>
      <c r="H68" s="11" t="s">
        <v>3741</v>
      </c>
      <c r="I68" s="41"/>
      <c r="J68" s="67"/>
      <c r="K68" s="41"/>
      <c r="L68" s="41"/>
      <c r="M68" s="77" t="str">
        <f t="shared" si="11"/>
        <v/>
      </c>
      <c r="N68" s="77" t="str">
        <f t="shared" si="12"/>
        <v/>
      </c>
      <c r="O68" s="77" t="str">
        <f t="shared" si="13"/>
        <v/>
      </c>
      <c r="P68" s="49">
        <f t="shared" si="10"/>
        <v>0</v>
      </c>
      <c r="Q68" s="49">
        <f t="shared" ref="Q68:Q93" si="14">J68*$I68</f>
        <v>0</v>
      </c>
      <c r="R68" s="10" t="s">
        <v>1953</v>
      </c>
      <c r="T68" s="5" t="s">
        <v>771</v>
      </c>
      <c r="U68" s="5" t="s">
        <v>831</v>
      </c>
      <c r="V68" s="11" cm="1">
        <f t="array" ref="V68">INDEX(LatestMeasureDefSheet!$H:$H,MATCH($U68,LatestMeasureDefSheet!$C:$C,0),)</f>
        <v>0</v>
      </c>
      <c r="W68" s="11" cm="1">
        <f t="array" ref="W68">INDEX(LatestMeasureDefSheet!$I:$I,MATCH($U68,LatestMeasureDefSheet!$C:$C,0),)</f>
        <v>0</v>
      </c>
      <c r="X68" s="11" cm="1">
        <f t="array" ref="X68">INDEX(LatestMeasureDefSheet!$L:$L,MATCH($U68,LatestMeasureDefSheet!$C:$C,0),)</f>
        <v>0</v>
      </c>
      <c r="Y68" s="11" cm="1">
        <f t="array" ref="Y68">INDEX(LatestMeasureDefSheet!$S:$S,MATCH($U68,LatestMeasureDefSheet!$C:$C,0),)</f>
        <v>0.01</v>
      </c>
      <c r="Z68" s="11" cm="1">
        <f t="array" ref="Z68">INDEX(LatestMeasureDefSheet!$T:$T,MATCH($U68,LatestMeasureDefSheet!$C:$C,0),)</f>
        <v>13.130599999999999</v>
      </c>
      <c r="AA68" s="11" cm="1">
        <f t="array" ref="AA68">INDEX(LatestMeasureDefSheet!$U:$U,MATCH($U68,LatestMeasureDefSheet!$C:$C,0),)</f>
        <v>2.0999999999999999E-3</v>
      </c>
      <c r="AB68" s="11" cm="1">
        <f t="array" ref="AB68">INDEX(LatestMeasureDefSheet!$V:$V,MATCH($U68,LatestMeasureDefSheet!$C:$C,0),)</f>
        <v>0</v>
      </c>
    </row>
    <row r="69" spans="1:28" ht="31.5" x14ac:dyDescent="0.25">
      <c r="A69" s="16" t="s">
        <v>835</v>
      </c>
      <c r="B69" s="15" t="s">
        <v>836</v>
      </c>
      <c r="C69" s="9" cm="1">
        <f t="array" ref="C69">INDEX(LatestMeasureDefSheet!$AH:$AH,MATCH($U69,LatestMeasureDefSheet!$C:$C,0),)</f>
        <v>400</v>
      </c>
      <c r="D69" s="10" t="str" cm="1">
        <f t="array" ref="D69">INDEX(LatestMeasureDefSheet!$G:$G,MATCH($U69,LatestMeasureDefSheet!$C:$C,0),)</f>
        <v>Units</v>
      </c>
      <c r="E69" s="11" cm="1">
        <f t="array" ref="E69">INDEX(LatestMeasureDefSheet!$AJ:$AJ,MATCH($U69,LatestMeasureDefSheet!$C:$C,0),)</f>
        <v>10</v>
      </c>
      <c r="F69" s="8" t="str" cm="1">
        <f t="array" ref="F69">IF(INDEX(LatestMeasureDefSheet!$Q:$Q,MATCH(U69,LatestMeasureDefSheet!$C:$C,0),)="",INDEX(LatestMeasureDefSheet!$G:$G,MATCH(U69,LatestMeasureDefSheet!$C:$C,0),),INDEX(LatestMeasureDefSheet!$Q:$Q,MATCH(U69,LatestMeasureDefSheet!$C:$C,0),))</f>
        <v>Units</v>
      </c>
      <c r="G69" s="11" cm="1">
        <f t="array" ref="G69">INDEX(LatestMeasureDefSheet!$R:$R,MATCH($U69,LatestMeasureDefSheet!$C:$C,0),)</f>
        <v>0</v>
      </c>
      <c r="H69" s="11" t="s">
        <v>1920</v>
      </c>
      <c r="I69" s="41"/>
      <c r="J69" s="67"/>
      <c r="K69" s="41"/>
      <c r="L69" s="41"/>
      <c r="M69" s="77" t="str">
        <f t="shared" ref="M69:M93" si="15">IF($I69=0,"",IF($H69="",V69*$I69,Z69*$I69*$K69))</f>
        <v/>
      </c>
      <c r="N69" s="77" t="str">
        <f t="shared" ref="N69:N93" si="16">IF($I69=0,"",IF($H69="",W69*$I69,AA69*$I69*$K69))</f>
        <v/>
      </c>
      <c r="O69" s="77" t="str">
        <f t="shared" ref="O69:O93" si="17">IF($I69=0,"",IF($H69="",X69*$I69,AB69*$I69*$K69))</f>
        <v/>
      </c>
      <c r="P69" s="49">
        <f t="shared" ref="P69:P93" si="18">C69*$I69</f>
        <v>0</v>
      </c>
      <c r="Q69" s="49">
        <f t="shared" si="14"/>
        <v>0</v>
      </c>
      <c r="R69" s="10"/>
      <c r="T69" s="5" t="s">
        <v>833</v>
      </c>
      <c r="U69" s="5" t="s">
        <v>834</v>
      </c>
      <c r="V69" s="11" cm="1">
        <f t="array" ref="V69">INDEX(LatestMeasureDefSheet!$H:$H,MATCH($U69,LatestMeasureDefSheet!$C:$C,0),)</f>
        <v>6576.85</v>
      </c>
      <c r="W69" s="11" cm="1">
        <f t="array" ref="W69">INDEX(LatestMeasureDefSheet!$I:$I,MATCH($U69,LatestMeasureDefSheet!$C:$C,0),)</f>
        <v>1.24</v>
      </c>
      <c r="X69" s="11" cm="1">
        <f t="array" ref="X69">INDEX(LatestMeasureDefSheet!$L:$L,MATCH($U69,LatestMeasureDefSheet!$C:$C,0),)</f>
        <v>0</v>
      </c>
      <c r="Y69" s="11" cm="1">
        <f t="array" ref="Y69">INDEX(LatestMeasureDefSheet!$S:$S,MATCH($U69,LatestMeasureDefSheet!$C:$C,0),)</f>
        <v>0</v>
      </c>
      <c r="Z69" s="11" cm="1">
        <f t="array" ref="Z69">INDEX(LatestMeasureDefSheet!$T:$T,MATCH($U69,LatestMeasureDefSheet!$C:$C,0),)</f>
        <v>0</v>
      </c>
      <c r="AA69" s="11" cm="1">
        <f t="array" ref="AA69">INDEX(LatestMeasureDefSheet!$U:$U,MATCH($U69,LatestMeasureDefSheet!$C:$C,0),)</f>
        <v>0</v>
      </c>
      <c r="AB69" s="11" cm="1">
        <f t="array" ref="AB69">INDEX(LatestMeasureDefSheet!$V:$V,MATCH($U69,LatestMeasureDefSheet!$C:$C,0),)</f>
        <v>0</v>
      </c>
    </row>
    <row r="70" spans="1:28" ht="31.5" x14ac:dyDescent="0.25">
      <c r="A70" s="16" t="s">
        <v>838</v>
      </c>
      <c r="B70" s="15" t="s">
        <v>839</v>
      </c>
      <c r="C70" s="9" cm="1">
        <f t="array" ref="C70">INDEX(LatestMeasureDefSheet!$AH:$AH,MATCH($U70,LatestMeasureDefSheet!$C:$C,0),)</f>
        <v>0.2</v>
      </c>
      <c r="D70" s="10" t="str" cm="1">
        <f t="array" ref="D70">INDEX(LatestMeasureDefSheet!$G:$G,MATCH($U70,LatestMeasureDefSheet!$C:$C,0),)</f>
        <v>Square Feet</v>
      </c>
      <c r="E70" s="11" cm="1">
        <f t="array" ref="E70">INDEX(LatestMeasureDefSheet!$AJ:$AJ,MATCH($U70,LatestMeasureDefSheet!$C:$C,0),)</f>
        <v>15</v>
      </c>
      <c r="F70" s="8" t="str" cm="1">
        <f t="array" ref="F70">IF(INDEX(LatestMeasureDefSheet!$Q:$Q,MATCH(U70,LatestMeasureDefSheet!$C:$C,0),)="",INDEX(LatestMeasureDefSheet!$G:$G,MATCH(U70,LatestMeasureDefSheet!$C:$C,0),),INDEX(LatestMeasureDefSheet!$Q:$Q,MATCH(U70,LatestMeasureDefSheet!$C:$C,0),))</f>
        <v>Square Feet</v>
      </c>
      <c r="G70" s="11" cm="1">
        <f t="array" ref="G70">INDEX(LatestMeasureDefSheet!$R:$R,MATCH($U70,LatestMeasureDefSheet!$C:$C,0),)</f>
        <v>0</v>
      </c>
      <c r="H70" s="11" t="s">
        <v>1920</v>
      </c>
      <c r="I70" s="41"/>
      <c r="J70" s="67"/>
      <c r="K70" s="41"/>
      <c r="L70" s="41"/>
      <c r="M70" s="77" t="str">
        <f t="shared" si="15"/>
        <v/>
      </c>
      <c r="N70" s="77" t="str">
        <f t="shared" si="16"/>
        <v/>
      </c>
      <c r="O70" s="77" t="str">
        <f t="shared" si="17"/>
        <v/>
      </c>
      <c r="P70" s="49">
        <f t="shared" si="18"/>
        <v>0</v>
      </c>
      <c r="Q70" s="49">
        <f t="shared" si="14"/>
        <v>0</v>
      </c>
      <c r="R70" s="10"/>
      <c r="T70" s="5" t="s">
        <v>833</v>
      </c>
      <c r="U70" s="5" t="s">
        <v>837</v>
      </c>
      <c r="V70" s="11" cm="1">
        <f t="array" ref="V70">INDEX(LatestMeasureDefSheet!$H:$H,MATCH($U70,LatestMeasureDefSheet!$C:$C,0),)</f>
        <v>0</v>
      </c>
      <c r="W70" s="11" cm="1">
        <f t="array" ref="W70">INDEX(LatestMeasureDefSheet!$I:$I,MATCH($U70,LatestMeasureDefSheet!$C:$C,0),)</f>
        <v>0</v>
      </c>
      <c r="X70" s="11" cm="1">
        <f t="array" ref="X70">INDEX(LatestMeasureDefSheet!$L:$L,MATCH($U70,LatestMeasureDefSheet!$C:$C,0),)</f>
        <v>1.2500000000000001E-2</v>
      </c>
      <c r="Y70" s="11" cm="1">
        <f t="array" ref="Y70">INDEX(LatestMeasureDefSheet!$S:$S,MATCH($U70,LatestMeasureDefSheet!$C:$C,0),)</f>
        <v>0</v>
      </c>
      <c r="Z70" s="11" cm="1">
        <f t="array" ref="Z70">INDEX(LatestMeasureDefSheet!$T:$T,MATCH($U70,LatestMeasureDefSheet!$C:$C,0),)</f>
        <v>0</v>
      </c>
      <c r="AA70" s="11" cm="1">
        <f t="array" ref="AA70">INDEX(LatestMeasureDefSheet!$U:$U,MATCH($U70,LatestMeasureDefSheet!$C:$C,0),)</f>
        <v>0</v>
      </c>
      <c r="AB70" s="11" cm="1">
        <f t="array" ref="AB70">INDEX(LatestMeasureDefSheet!$V:$V,MATCH($U70,LatestMeasureDefSheet!$C:$C,0),)</f>
        <v>0</v>
      </c>
    </row>
    <row r="71" spans="1:28" ht="31.5" x14ac:dyDescent="0.25">
      <c r="A71" s="16" t="s">
        <v>842</v>
      </c>
      <c r="B71" s="15" t="s">
        <v>843</v>
      </c>
      <c r="C71" s="9" cm="1">
        <f t="array" ref="C71">INDEX(LatestMeasureDefSheet!$AH:$AH,MATCH($U71,LatestMeasureDefSheet!$C:$C,0),)</f>
        <v>1.5</v>
      </c>
      <c r="D71" s="10" t="str" cm="1">
        <f t="array" ref="D71">INDEX(LatestMeasureDefSheet!$G:$G,MATCH($U71,LatestMeasureDefSheet!$C:$C,0),)</f>
        <v>MBH</v>
      </c>
      <c r="E71" s="11" cm="1">
        <f t="array" ref="E71">INDEX(LatestMeasureDefSheet!$AJ:$AJ,MATCH($U71,LatestMeasureDefSheet!$C:$C,0),)</f>
        <v>25</v>
      </c>
      <c r="F71" s="8" t="str" cm="1">
        <f t="array" ref="F71">IF(INDEX(LatestMeasureDefSheet!$Q:$Q,MATCH(U71,LatestMeasureDefSheet!$C:$C,0),)="",INDEX(LatestMeasureDefSheet!$G:$G,MATCH(U71,LatestMeasureDefSheet!$C:$C,0),),INDEX(LatestMeasureDefSheet!$Q:$Q,MATCH(U71,LatestMeasureDefSheet!$C:$C,0),))</f>
        <v>MBH</v>
      </c>
      <c r="G71" s="11" cm="1">
        <f t="array" ref="G71">INDEX(LatestMeasureDefSheet!$R:$R,MATCH($U71,LatestMeasureDefSheet!$C:$C,0),)</f>
        <v>0</v>
      </c>
      <c r="H71" s="11" t="s">
        <v>1920</v>
      </c>
      <c r="I71" s="41"/>
      <c r="J71" s="67"/>
      <c r="K71" s="41"/>
      <c r="L71" s="41"/>
      <c r="M71" s="77" t="str">
        <f t="shared" si="15"/>
        <v/>
      </c>
      <c r="N71" s="77" t="str">
        <f t="shared" si="16"/>
        <v/>
      </c>
      <c r="O71" s="77" t="str">
        <f t="shared" si="17"/>
        <v/>
      </c>
      <c r="P71" s="49">
        <f t="shared" si="18"/>
        <v>0</v>
      </c>
      <c r="Q71" s="49">
        <f t="shared" si="14"/>
        <v>0</v>
      </c>
      <c r="R71" s="10"/>
      <c r="T71" s="5" t="s">
        <v>840</v>
      </c>
      <c r="U71" s="5" t="s">
        <v>841</v>
      </c>
      <c r="V71" s="11" cm="1">
        <f t="array" ref="V71">INDEX(LatestMeasureDefSheet!$H:$H,MATCH($U71,LatestMeasureDefSheet!$C:$C,0),)</f>
        <v>0</v>
      </c>
      <c r="W71" s="11" cm="1">
        <f t="array" ref="W71">INDEX(LatestMeasureDefSheet!$I:$I,MATCH($U71,LatestMeasureDefSheet!$C:$C,0),)</f>
        <v>0</v>
      </c>
      <c r="X71" s="11" cm="1">
        <f t="array" ref="X71">INDEX(LatestMeasureDefSheet!$L:$L,MATCH($U71,LatestMeasureDefSheet!$C:$C,0),)</f>
        <v>0.51759999999999995</v>
      </c>
      <c r="Y71" s="11" cm="1">
        <f t="array" ref="Y71">INDEX(LatestMeasureDefSheet!$S:$S,MATCH($U71,LatestMeasureDefSheet!$C:$C,0),)</f>
        <v>0</v>
      </c>
      <c r="Z71" s="11" cm="1">
        <f t="array" ref="Z71">INDEX(LatestMeasureDefSheet!$T:$T,MATCH($U71,LatestMeasureDefSheet!$C:$C,0),)</f>
        <v>0</v>
      </c>
      <c r="AA71" s="11" cm="1">
        <f t="array" ref="AA71">INDEX(LatestMeasureDefSheet!$U:$U,MATCH($U71,LatestMeasureDefSheet!$C:$C,0),)</f>
        <v>0</v>
      </c>
      <c r="AB71" s="11" cm="1">
        <f t="array" ref="AB71">INDEX(LatestMeasureDefSheet!$V:$V,MATCH($U71,LatestMeasureDefSheet!$C:$C,0),)</f>
        <v>0</v>
      </c>
    </row>
    <row r="72" spans="1:28" ht="31.5" x14ac:dyDescent="0.25">
      <c r="A72" s="16" t="s">
        <v>845</v>
      </c>
      <c r="B72" s="15" t="s">
        <v>846</v>
      </c>
      <c r="C72" s="9" cm="1">
        <f t="array" ref="C72">INDEX(LatestMeasureDefSheet!$AH:$AH,MATCH($U72,LatestMeasureDefSheet!$C:$C,0),)</f>
        <v>2</v>
      </c>
      <c r="D72" s="10" t="str" cm="1">
        <f t="array" ref="D72">INDEX(LatestMeasureDefSheet!$G:$G,MATCH($U72,LatestMeasureDefSheet!$C:$C,0),)</f>
        <v>MBH</v>
      </c>
      <c r="E72" s="11" cm="1">
        <f t="array" ref="E72">INDEX(LatestMeasureDefSheet!$AJ:$AJ,MATCH($U72,LatestMeasureDefSheet!$C:$C,0),)</f>
        <v>25</v>
      </c>
      <c r="F72" s="8" t="str" cm="1">
        <f t="array" ref="F72">IF(INDEX(LatestMeasureDefSheet!$Q:$Q,MATCH(U72,LatestMeasureDefSheet!$C:$C,0),)="",INDEX(LatestMeasureDefSheet!$G:$G,MATCH(U72,LatestMeasureDefSheet!$C:$C,0),),INDEX(LatestMeasureDefSheet!$Q:$Q,MATCH(U72,LatestMeasureDefSheet!$C:$C,0),))</f>
        <v>MBH</v>
      </c>
      <c r="G72" s="11" cm="1">
        <f t="array" ref="G72">INDEX(LatestMeasureDefSheet!$R:$R,MATCH($U72,LatestMeasureDefSheet!$C:$C,0),)</f>
        <v>0</v>
      </c>
      <c r="H72" s="11" t="s">
        <v>1920</v>
      </c>
      <c r="I72" s="41"/>
      <c r="J72" s="67"/>
      <c r="K72" s="41"/>
      <c r="L72" s="41"/>
      <c r="M72" s="77" t="str">
        <f t="shared" si="15"/>
        <v/>
      </c>
      <c r="N72" s="77" t="str">
        <f t="shared" si="16"/>
        <v/>
      </c>
      <c r="O72" s="77" t="str">
        <f t="shared" si="17"/>
        <v/>
      </c>
      <c r="P72" s="49">
        <f t="shared" si="18"/>
        <v>0</v>
      </c>
      <c r="Q72" s="49">
        <f t="shared" si="14"/>
        <v>0</v>
      </c>
      <c r="R72" s="10"/>
      <c r="T72" s="5" t="s">
        <v>840</v>
      </c>
      <c r="U72" s="5" t="s">
        <v>844</v>
      </c>
      <c r="V72" s="11" cm="1">
        <f t="array" ref="V72">INDEX(LatestMeasureDefSheet!$H:$H,MATCH($U72,LatestMeasureDefSheet!$C:$C,0),)</f>
        <v>0</v>
      </c>
      <c r="W72" s="11" cm="1">
        <f t="array" ref="W72">INDEX(LatestMeasureDefSheet!$I:$I,MATCH($U72,LatestMeasureDefSheet!$C:$C,0),)</f>
        <v>0</v>
      </c>
      <c r="X72" s="11" cm="1">
        <f t="array" ref="X72">INDEX(LatestMeasureDefSheet!$L:$L,MATCH($U72,LatestMeasureDefSheet!$C:$C,0),)</f>
        <v>9.8699999999999996E-2</v>
      </c>
      <c r="Y72" s="11" cm="1">
        <f t="array" ref="Y72">INDEX(LatestMeasureDefSheet!$S:$S,MATCH($U72,LatestMeasureDefSheet!$C:$C,0),)</f>
        <v>0</v>
      </c>
      <c r="Z72" s="11" cm="1">
        <f t="array" ref="Z72">INDEX(LatestMeasureDefSheet!$T:$T,MATCH($U72,LatestMeasureDefSheet!$C:$C,0),)</f>
        <v>0</v>
      </c>
      <c r="AA72" s="11" cm="1">
        <f t="array" ref="AA72">INDEX(LatestMeasureDefSheet!$U:$U,MATCH($U72,LatestMeasureDefSheet!$C:$C,0),)</f>
        <v>0</v>
      </c>
      <c r="AB72" s="11" cm="1">
        <f t="array" ref="AB72">INDEX(LatestMeasureDefSheet!$V:$V,MATCH($U72,LatestMeasureDefSheet!$C:$C,0),)</f>
        <v>0</v>
      </c>
    </row>
    <row r="73" spans="1:28" ht="15.75" x14ac:dyDescent="0.25">
      <c r="A73" s="16" t="s">
        <v>848</v>
      </c>
      <c r="B73" s="15" t="s">
        <v>849</v>
      </c>
      <c r="C73" s="9" cm="1">
        <f t="array" ref="C73">INDEX(LatestMeasureDefSheet!$AH:$AH,MATCH($U73,LatestMeasureDefSheet!$C:$C,0),)</f>
        <v>1.25</v>
      </c>
      <c r="D73" s="10" t="str" cm="1">
        <f t="array" ref="D73">INDEX(LatestMeasureDefSheet!$G:$G,MATCH($U73,LatestMeasureDefSheet!$C:$C,0),)</f>
        <v>MBH</v>
      </c>
      <c r="E73" s="11" cm="1">
        <f t="array" ref="E73">INDEX(LatestMeasureDefSheet!$AJ:$AJ,MATCH($U73,LatestMeasureDefSheet!$C:$C,0),)</f>
        <v>25</v>
      </c>
      <c r="F73" s="8" t="str" cm="1">
        <f t="array" ref="F73">IF(INDEX(LatestMeasureDefSheet!$Q:$Q,MATCH(U73,LatestMeasureDefSheet!$C:$C,0),)="",INDEX(LatestMeasureDefSheet!$G:$G,MATCH(U73,LatestMeasureDefSheet!$C:$C,0),),INDEX(LatestMeasureDefSheet!$Q:$Q,MATCH(U73,LatestMeasureDefSheet!$C:$C,0),))</f>
        <v>MBH</v>
      </c>
      <c r="G73" s="11" cm="1">
        <f t="array" ref="G73">INDEX(LatestMeasureDefSheet!$R:$R,MATCH($U73,LatestMeasureDefSheet!$C:$C,0),)</f>
        <v>0</v>
      </c>
      <c r="H73" s="11" t="s">
        <v>1920</v>
      </c>
      <c r="I73" s="41"/>
      <c r="J73" s="67"/>
      <c r="K73" s="41"/>
      <c r="L73" s="41"/>
      <c r="M73" s="77" t="str">
        <f t="shared" si="15"/>
        <v/>
      </c>
      <c r="N73" s="77" t="str">
        <f t="shared" si="16"/>
        <v/>
      </c>
      <c r="O73" s="77" t="str">
        <f t="shared" si="17"/>
        <v/>
      </c>
      <c r="P73" s="49">
        <f t="shared" si="18"/>
        <v>0</v>
      </c>
      <c r="Q73" s="49">
        <f t="shared" si="14"/>
        <v>0</v>
      </c>
      <c r="R73" s="10"/>
      <c r="T73" s="5" t="s">
        <v>840</v>
      </c>
      <c r="U73" s="5" t="s">
        <v>847</v>
      </c>
      <c r="V73" s="11" cm="1">
        <f t="array" ref="V73">INDEX(LatestMeasureDefSheet!$H:$H,MATCH($U73,LatestMeasureDefSheet!$C:$C,0),)</f>
        <v>0</v>
      </c>
      <c r="W73" s="11" cm="1">
        <f t="array" ref="W73">INDEX(LatestMeasureDefSheet!$I:$I,MATCH($U73,LatestMeasureDefSheet!$C:$C,0),)</f>
        <v>0</v>
      </c>
      <c r="X73" s="11" cm="1">
        <f t="array" ref="X73">INDEX(LatestMeasureDefSheet!$L:$L,MATCH($U73,LatestMeasureDefSheet!$C:$C,0),)</f>
        <v>7.5600000000000001E-2</v>
      </c>
      <c r="Y73" s="11" cm="1">
        <f t="array" ref="Y73">INDEX(LatestMeasureDefSheet!$S:$S,MATCH($U73,LatestMeasureDefSheet!$C:$C,0),)</f>
        <v>0</v>
      </c>
      <c r="Z73" s="11" cm="1">
        <f t="array" ref="Z73">INDEX(LatestMeasureDefSheet!$T:$T,MATCH($U73,LatestMeasureDefSheet!$C:$C,0),)</f>
        <v>0</v>
      </c>
      <c r="AA73" s="11" cm="1">
        <f t="array" ref="AA73">INDEX(LatestMeasureDefSheet!$U:$U,MATCH($U73,LatestMeasureDefSheet!$C:$C,0),)</f>
        <v>0</v>
      </c>
      <c r="AB73" s="11" cm="1">
        <f t="array" ref="AB73">INDEX(LatestMeasureDefSheet!$V:$V,MATCH($U73,LatestMeasureDefSheet!$C:$C,0),)</f>
        <v>0</v>
      </c>
    </row>
    <row r="74" spans="1:28" ht="31.5" x14ac:dyDescent="0.25">
      <c r="A74" s="16" t="s">
        <v>851</v>
      </c>
      <c r="B74" s="15" t="s">
        <v>852</v>
      </c>
      <c r="C74" s="9" cm="1">
        <f t="array" ref="C74">INDEX(LatestMeasureDefSheet!$AH:$AH,MATCH($U74,LatestMeasureDefSheet!$C:$C,0),)</f>
        <v>2</v>
      </c>
      <c r="D74" s="10" t="str" cm="1">
        <f t="array" ref="D74">INDEX(LatestMeasureDefSheet!$G:$G,MATCH($U74,LatestMeasureDefSheet!$C:$C,0),)</f>
        <v>MBH</v>
      </c>
      <c r="E74" s="11" cm="1">
        <f t="array" ref="E74">INDEX(LatestMeasureDefSheet!$AJ:$AJ,MATCH($U74,LatestMeasureDefSheet!$C:$C,0),)</f>
        <v>25</v>
      </c>
      <c r="F74" s="8" t="str" cm="1">
        <f t="array" ref="F74">IF(INDEX(LatestMeasureDefSheet!$Q:$Q,MATCH(U74,LatestMeasureDefSheet!$C:$C,0),)="",INDEX(LatestMeasureDefSheet!$G:$G,MATCH(U74,LatestMeasureDefSheet!$C:$C,0),),INDEX(LatestMeasureDefSheet!$Q:$Q,MATCH(U74,LatestMeasureDefSheet!$C:$C,0),))</f>
        <v>MBH</v>
      </c>
      <c r="G74" s="11" cm="1">
        <f t="array" ref="G74">INDEX(LatestMeasureDefSheet!$R:$R,MATCH($U74,LatestMeasureDefSheet!$C:$C,0),)</f>
        <v>0</v>
      </c>
      <c r="H74" s="11" t="s">
        <v>1920</v>
      </c>
      <c r="I74" s="41"/>
      <c r="J74" s="67"/>
      <c r="K74" s="41"/>
      <c r="L74" s="41"/>
      <c r="M74" s="77" t="str">
        <f t="shared" si="15"/>
        <v/>
      </c>
      <c r="N74" s="77" t="str">
        <f t="shared" si="16"/>
        <v/>
      </c>
      <c r="O74" s="77" t="str">
        <f t="shared" si="17"/>
        <v/>
      </c>
      <c r="P74" s="49">
        <f t="shared" si="18"/>
        <v>0</v>
      </c>
      <c r="Q74" s="49">
        <f t="shared" si="14"/>
        <v>0</v>
      </c>
      <c r="R74" s="10"/>
      <c r="T74" s="5" t="s">
        <v>840</v>
      </c>
      <c r="U74" s="5" t="s">
        <v>850</v>
      </c>
      <c r="V74" s="11" cm="1">
        <f t="array" ref="V74">INDEX(LatestMeasureDefSheet!$H:$H,MATCH($U74,LatestMeasureDefSheet!$C:$C,0),)</f>
        <v>0</v>
      </c>
      <c r="W74" s="11" cm="1">
        <f t="array" ref="W74">INDEX(LatestMeasureDefSheet!$I:$I,MATCH($U74,LatestMeasureDefSheet!$C:$C,0),)</f>
        <v>0</v>
      </c>
      <c r="X74" s="11" cm="1">
        <f t="array" ref="X74">INDEX(LatestMeasureDefSheet!$L:$L,MATCH($U74,LatestMeasureDefSheet!$C:$C,0),)</f>
        <v>6.3899999999999998E-2</v>
      </c>
      <c r="Y74" s="11" cm="1">
        <f t="array" ref="Y74">INDEX(LatestMeasureDefSheet!$S:$S,MATCH($U74,LatestMeasureDefSheet!$C:$C,0),)</f>
        <v>0</v>
      </c>
      <c r="Z74" s="11" cm="1">
        <f t="array" ref="Z74">INDEX(LatestMeasureDefSheet!$T:$T,MATCH($U74,LatestMeasureDefSheet!$C:$C,0),)</f>
        <v>0</v>
      </c>
      <c r="AA74" s="11" cm="1">
        <f t="array" ref="AA74">INDEX(LatestMeasureDefSheet!$U:$U,MATCH($U74,LatestMeasureDefSheet!$C:$C,0),)</f>
        <v>0</v>
      </c>
      <c r="AB74" s="11" cm="1">
        <f t="array" ref="AB74">INDEX(LatestMeasureDefSheet!$V:$V,MATCH($U74,LatestMeasureDefSheet!$C:$C,0),)</f>
        <v>0</v>
      </c>
    </row>
    <row r="75" spans="1:28" ht="15.75" x14ac:dyDescent="0.25">
      <c r="A75" s="16" t="s">
        <v>854</v>
      </c>
      <c r="B75" s="15" t="s">
        <v>855</v>
      </c>
      <c r="C75" s="9" cm="1">
        <f t="array" ref="C75">INDEX(LatestMeasureDefSheet!$AH:$AH,MATCH($U75,LatestMeasureDefSheet!$C:$C,0),)</f>
        <v>1.2</v>
      </c>
      <c r="D75" s="10" t="str" cm="1">
        <f t="array" ref="D75">INDEX(LatestMeasureDefSheet!$G:$G,MATCH($U75,LatestMeasureDefSheet!$C:$C,0),)</f>
        <v>MBH</v>
      </c>
      <c r="E75" s="11" cm="1">
        <f t="array" ref="E75">INDEX(LatestMeasureDefSheet!$AJ:$AJ,MATCH($U75,LatestMeasureDefSheet!$C:$C,0),)</f>
        <v>25</v>
      </c>
      <c r="F75" s="8" t="str" cm="1">
        <f t="array" ref="F75">IF(INDEX(LatestMeasureDefSheet!$Q:$Q,MATCH(U75,LatestMeasureDefSheet!$C:$C,0),)="",INDEX(LatestMeasureDefSheet!$G:$G,MATCH(U75,LatestMeasureDefSheet!$C:$C,0),),INDEX(LatestMeasureDefSheet!$Q:$Q,MATCH(U75,LatestMeasureDefSheet!$C:$C,0),))</f>
        <v>MBH</v>
      </c>
      <c r="G75" s="11" cm="1">
        <f t="array" ref="G75">INDEX(LatestMeasureDefSheet!$R:$R,MATCH($U75,LatestMeasureDefSheet!$C:$C,0),)</f>
        <v>0</v>
      </c>
      <c r="H75" s="11" t="s">
        <v>1920</v>
      </c>
      <c r="I75" s="41"/>
      <c r="J75" s="67"/>
      <c r="K75" s="41"/>
      <c r="L75" s="41"/>
      <c r="M75" s="77" t="str">
        <f t="shared" si="15"/>
        <v/>
      </c>
      <c r="N75" s="77" t="str">
        <f t="shared" si="16"/>
        <v/>
      </c>
      <c r="O75" s="77" t="str">
        <f t="shared" si="17"/>
        <v/>
      </c>
      <c r="P75" s="49">
        <f t="shared" si="18"/>
        <v>0</v>
      </c>
      <c r="Q75" s="49">
        <f t="shared" si="14"/>
        <v>0</v>
      </c>
      <c r="R75" s="10"/>
      <c r="T75" s="5" t="s">
        <v>840</v>
      </c>
      <c r="U75" s="5" t="s">
        <v>853</v>
      </c>
      <c r="V75" s="11" cm="1">
        <f t="array" ref="V75">INDEX(LatestMeasureDefSheet!$H:$H,MATCH($U75,LatestMeasureDefSheet!$C:$C,0),)</f>
        <v>0</v>
      </c>
      <c r="W75" s="11" cm="1">
        <f t="array" ref="W75">INDEX(LatestMeasureDefSheet!$I:$I,MATCH($U75,LatestMeasureDefSheet!$C:$C,0),)</f>
        <v>0</v>
      </c>
      <c r="X75" s="11" cm="1">
        <f t="array" ref="X75">INDEX(LatestMeasureDefSheet!$L:$L,MATCH($U75,LatestMeasureDefSheet!$C:$C,0),)</f>
        <v>0.1177</v>
      </c>
      <c r="Y75" s="11" cm="1">
        <f t="array" ref="Y75">INDEX(LatestMeasureDefSheet!$S:$S,MATCH($U75,LatestMeasureDefSheet!$C:$C,0),)</f>
        <v>0</v>
      </c>
      <c r="Z75" s="11" cm="1">
        <f t="array" ref="Z75">INDEX(LatestMeasureDefSheet!$T:$T,MATCH($U75,LatestMeasureDefSheet!$C:$C,0),)</f>
        <v>0</v>
      </c>
      <c r="AA75" s="11" cm="1">
        <f t="array" ref="AA75">INDEX(LatestMeasureDefSheet!$U:$U,MATCH($U75,LatestMeasureDefSheet!$C:$C,0),)</f>
        <v>0</v>
      </c>
      <c r="AB75" s="11" cm="1">
        <f t="array" ref="AB75">INDEX(LatestMeasureDefSheet!$V:$V,MATCH($U75,LatestMeasureDefSheet!$C:$C,0),)</f>
        <v>0</v>
      </c>
    </row>
    <row r="76" spans="1:28" ht="31.5" x14ac:dyDescent="0.25">
      <c r="A76" s="16" t="s">
        <v>857</v>
      </c>
      <c r="B76" s="15" t="s">
        <v>858</v>
      </c>
      <c r="C76" s="9" cm="1">
        <f t="array" ref="C76">INDEX(LatestMeasureDefSheet!$AH:$AH,MATCH($U76,LatestMeasureDefSheet!$C:$C,0),)</f>
        <v>2</v>
      </c>
      <c r="D76" s="10" t="str" cm="1">
        <f t="array" ref="D76">INDEX(LatestMeasureDefSheet!$G:$G,MATCH($U76,LatestMeasureDefSheet!$C:$C,0),)</f>
        <v>mBtu</v>
      </c>
      <c r="E76" s="11" cm="1">
        <f t="array" ref="E76">INDEX(LatestMeasureDefSheet!$AJ:$AJ,MATCH($U76,LatestMeasureDefSheet!$C:$C,0),)</f>
        <v>15</v>
      </c>
      <c r="F76" s="8" t="str" cm="1">
        <f t="array" ref="F76">IF(INDEX(LatestMeasureDefSheet!$Q:$Q,MATCH(U76,LatestMeasureDefSheet!$C:$C,0),)="",INDEX(LatestMeasureDefSheet!$G:$G,MATCH(U76,LatestMeasureDefSheet!$C:$C,0),),INDEX(LatestMeasureDefSheet!$Q:$Q,MATCH(U76,LatestMeasureDefSheet!$C:$C,0),))</f>
        <v>mBtu</v>
      </c>
      <c r="G76" s="11" cm="1">
        <f t="array" ref="G76">INDEX(LatestMeasureDefSheet!$R:$R,MATCH($U76,LatestMeasureDefSheet!$C:$C,0),)</f>
        <v>0</v>
      </c>
      <c r="H76" s="11" t="s">
        <v>1920</v>
      </c>
      <c r="I76" s="41"/>
      <c r="J76" s="67"/>
      <c r="K76" s="41"/>
      <c r="L76" s="41"/>
      <c r="M76" s="77" t="str">
        <f t="shared" si="15"/>
        <v/>
      </c>
      <c r="N76" s="77" t="str">
        <f t="shared" si="16"/>
        <v/>
      </c>
      <c r="O76" s="77" t="str">
        <f t="shared" si="17"/>
        <v/>
      </c>
      <c r="P76" s="49">
        <f t="shared" si="18"/>
        <v>0</v>
      </c>
      <c r="Q76" s="49">
        <f t="shared" si="14"/>
        <v>0</v>
      </c>
      <c r="R76" s="10"/>
      <c r="T76" s="5" t="s">
        <v>840</v>
      </c>
      <c r="U76" s="5" t="s">
        <v>856</v>
      </c>
      <c r="V76" s="11" cm="1">
        <f t="array" ref="V76">INDEX(LatestMeasureDefSheet!$H:$H,MATCH($U76,LatestMeasureDefSheet!$C:$C,0),)</f>
        <v>0</v>
      </c>
      <c r="W76" s="11" cm="1">
        <f t="array" ref="W76">INDEX(LatestMeasureDefSheet!$I:$I,MATCH($U76,LatestMeasureDefSheet!$C:$C,0),)</f>
        <v>0</v>
      </c>
      <c r="X76" s="11" cm="1">
        <f t="array" ref="X76">INDEX(LatestMeasureDefSheet!$L:$L,MATCH($U76,LatestMeasureDefSheet!$C:$C,0),)</f>
        <v>0.23769999999999999</v>
      </c>
      <c r="Y76" s="11" cm="1">
        <f t="array" ref="Y76">INDEX(LatestMeasureDefSheet!$S:$S,MATCH($U76,LatestMeasureDefSheet!$C:$C,0),)</f>
        <v>0</v>
      </c>
      <c r="Z76" s="11" cm="1">
        <f t="array" ref="Z76">INDEX(LatestMeasureDefSheet!$T:$T,MATCH($U76,LatestMeasureDefSheet!$C:$C,0),)</f>
        <v>0</v>
      </c>
      <c r="AA76" s="11" cm="1">
        <f t="array" ref="AA76">INDEX(LatestMeasureDefSheet!$U:$U,MATCH($U76,LatestMeasureDefSheet!$C:$C,0),)</f>
        <v>0</v>
      </c>
      <c r="AB76" s="11" cm="1">
        <f t="array" ref="AB76">INDEX(LatestMeasureDefSheet!$V:$V,MATCH($U76,LatestMeasureDefSheet!$C:$C,0),)</f>
        <v>0</v>
      </c>
    </row>
    <row r="77" spans="1:28" ht="15.75" x14ac:dyDescent="0.25">
      <c r="A77" s="16" t="s">
        <v>860</v>
      </c>
      <c r="B77" s="15" t="s">
        <v>861</v>
      </c>
      <c r="C77" s="9" cm="1">
        <f t="array" ref="C77">INDEX(LatestMeasureDefSheet!$AH:$AH,MATCH($U77,LatestMeasureDefSheet!$C:$C,0),)</f>
        <v>3.99</v>
      </c>
      <c r="D77" s="10" t="str" cm="1">
        <f t="array" ref="D77">INDEX(LatestMeasureDefSheet!$G:$G,MATCH($U77,LatestMeasureDefSheet!$C:$C,0),)</f>
        <v>MBH</v>
      </c>
      <c r="E77" s="11" cm="1">
        <f t="array" ref="E77">INDEX(LatestMeasureDefSheet!$AJ:$AJ,MATCH($U77,LatestMeasureDefSheet!$C:$C,0),)</f>
        <v>22</v>
      </c>
      <c r="F77" s="8" t="str" cm="1">
        <f t="array" ref="F77">IF(INDEX(LatestMeasureDefSheet!$Q:$Q,MATCH(U77,LatestMeasureDefSheet!$C:$C,0),)="",INDEX(LatestMeasureDefSheet!$G:$G,MATCH(U77,LatestMeasureDefSheet!$C:$C,0),),INDEX(LatestMeasureDefSheet!$Q:$Q,MATCH(U77,LatestMeasureDefSheet!$C:$C,0),))</f>
        <v>MBH</v>
      </c>
      <c r="G77" s="11" cm="1">
        <f t="array" ref="G77">INDEX(LatestMeasureDefSheet!$R:$R,MATCH($U77,LatestMeasureDefSheet!$C:$C,0),)</f>
        <v>0</v>
      </c>
      <c r="H77" s="11" t="s">
        <v>1920</v>
      </c>
      <c r="I77" s="41"/>
      <c r="J77" s="67"/>
      <c r="K77" s="41"/>
      <c r="L77" s="41"/>
      <c r="M77" s="77" t="str">
        <f t="shared" si="15"/>
        <v/>
      </c>
      <c r="N77" s="77" t="str">
        <f t="shared" si="16"/>
        <v/>
      </c>
      <c r="O77" s="77" t="str">
        <f t="shared" si="17"/>
        <v/>
      </c>
      <c r="P77" s="49">
        <f t="shared" si="18"/>
        <v>0</v>
      </c>
      <c r="Q77" s="49">
        <f t="shared" si="14"/>
        <v>0</v>
      </c>
      <c r="R77" s="10"/>
      <c r="T77" s="5" t="s">
        <v>840</v>
      </c>
      <c r="U77" s="5" t="s">
        <v>859</v>
      </c>
      <c r="V77" s="11" cm="1">
        <f t="array" ref="V77">INDEX(LatestMeasureDefSheet!$H:$H,MATCH($U77,LatestMeasureDefSheet!$C:$C,0),)</f>
        <v>0</v>
      </c>
      <c r="W77" s="11" cm="1">
        <f t="array" ref="W77">INDEX(LatestMeasureDefSheet!$I:$I,MATCH($U77,LatestMeasureDefSheet!$C:$C,0),)</f>
        <v>0</v>
      </c>
      <c r="X77" s="11" cm="1">
        <f t="array" ref="X77">INDEX(LatestMeasureDefSheet!$L:$L,MATCH($U77,LatestMeasureDefSheet!$C:$C,0),)</f>
        <v>0.16389999999999999</v>
      </c>
      <c r="Y77" s="11" cm="1">
        <f t="array" ref="Y77">INDEX(LatestMeasureDefSheet!$S:$S,MATCH($U77,LatestMeasureDefSheet!$C:$C,0),)</f>
        <v>0</v>
      </c>
      <c r="Z77" s="11" cm="1">
        <f t="array" ref="Z77">INDEX(LatestMeasureDefSheet!$T:$T,MATCH($U77,LatestMeasureDefSheet!$C:$C,0),)</f>
        <v>0</v>
      </c>
      <c r="AA77" s="11" cm="1">
        <f t="array" ref="AA77">INDEX(LatestMeasureDefSheet!$U:$U,MATCH($U77,LatestMeasureDefSheet!$C:$C,0),)</f>
        <v>0</v>
      </c>
      <c r="AB77" s="11" cm="1">
        <f t="array" ref="AB77">INDEX(LatestMeasureDefSheet!$V:$V,MATCH($U77,LatestMeasureDefSheet!$C:$C,0),)</f>
        <v>0</v>
      </c>
    </row>
    <row r="78" spans="1:28" ht="15.75" x14ac:dyDescent="0.25">
      <c r="A78" s="16" t="s">
        <v>863</v>
      </c>
      <c r="B78" s="15" t="s">
        <v>864</v>
      </c>
      <c r="C78" s="9" cm="1">
        <f t="array" ref="C78">INDEX(LatestMeasureDefSheet!$AH:$AH,MATCH($U78,LatestMeasureDefSheet!$C:$C,0),)</f>
        <v>7.91</v>
      </c>
      <c r="D78" s="10" t="str" cm="1">
        <f t="array" ref="D78">INDEX(LatestMeasureDefSheet!$G:$G,MATCH($U78,LatestMeasureDefSheet!$C:$C,0),)</f>
        <v>MBH</v>
      </c>
      <c r="E78" s="11" cm="1">
        <f t="array" ref="E78">INDEX(LatestMeasureDefSheet!$AJ:$AJ,MATCH($U78,LatestMeasureDefSheet!$C:$C,0),)</f>
        <v>22</v>
      </c>
      <c r="F78" s="8" t="str" cm="1">
        <f t="array" ref="F78">IF(INDEX(LatestMeasureDefSheet!$Q:$Q,MATCH(U78,LatestMeasureDefSheet!$C:$C,0),)="",INDEX(LatestMeasureDefSheet!$G:$G,MATCH(U78,LatestMeasureDefSheet!$C:$C,0),),INDEX(LatestMeasureDefSheet!$Q:$Q,MATCH(U78,LatestMeasureDefSheet!$C:$C,0),))</f>
        <v>MBH</v>
      </c>
      <c r="G78" s="11" cm="1">
        <f t="array" ref="G78">INDEX(LatestMeasureDefSheet!$R:$R,MATCH($U78,LatestMeasureDefSheet!$C:$C,0),)</f>
        <v>0</v>
      </c>
      <c r="H78" s="11" t="s">
        <v>1920</v>
      </c>
      <c r="I78" s="41"/>
      <c r="J78" s="67"/>
      <c r="K78" s="41"/>
      <c r="L78" s="41"/>
      <c r="M78" s="77" t="str">
        <f t="shared" si="15"/>
        <v/>
      </c>
      <c r="N78" s="77" t="str">
        <f t="shared" si="16"/>
        <v/>
      </c>
      <c r="O78" s="77" t="str">
        <f t="shared" si="17"/>
        <v/>
      </c>
      <c r="P78" s="49">
        <f t="shared" si="18"/>
        <v>0</v>
      </c>
      <c r="Q78" s="49">
        <f t="shared" si="14"/>
        <v>0</v>
      </c>
      <c r="R78" s="10"/>
      <c r="T78" s="5" t="s">
        <v>840</v>
      </c>
      <c r="U78" s="5" t="s">
        <v>862</v>
      </c>
      <c r="V78" s="11" cm="1">
        <f t="array" ref="V78">INDEX(LatestMeasureDefSheet!$H:$H,MATCH($U78,LatestMeasureDefSheet!$C:$C,0),)</f>
        <v>0</v>
      </c>
      <c r="W78" s="11" cm="1">
        <f t="array" ref="W78">INDEX(LatestMeasureDefSheet!$I:$I,MATCH($U78,LatestMeasureDefSheet!$C:$C,0),)</f>
        <v>0</v>
      </c>
      <c r="X78" s="11" cm="1">
        <f t="array" ref="X78">INDEX(LatestMeasureDefSheet!$L:$L,MATCH($U78,LatestMeasureDefSheet!$C:$C,0),)</f>
        <v>0.22509999999999999</v>
      </c>
      <c r="Y78" s="11" cm="1">
        <f t="array" ref="Y78">INDEX(LatestMeasureDefSheet!$S:$S,MATCH($U78,LatestMeasureDefSheet!$C:$C,0),)</f>
        <v>0</v>
      </c>
      <c r="Z78" s="11" cm="1">
        <f t="array" ref="Z78">INDEX(LatestMeasureDefSheet!$T:$T,MATCH($U78,LatestMeasureDefSheet!$C:$C,0),)</f>
        <v>0</v>
      </c>
      <c r="AA78" s="11" cm="1">
        <f t="array" ref="AA78">INDEX(LatestMeasureDefSheet!$U:$U,MATCH($U78,LatestMeasureDefSheet!$C:$C,0),)</f>
        <v>0</v>
      </c>
      <c r="AB78" s="11" cm="1">
        <f t="array" ref="AB78">INDEX(LatestMeasureDefSheet!$V:$V,MATCH($U78,LatestMeasureDefSheet!$C:$C,0),)</f>
        <v>0</v>
      </c>
    </row>
    <row r="79" spans="1:28" ht="15.75" x14ac:dyDescent="0.25">
      <c r="A79" s="16" t="s">
        <v>866</v>
      </c>
      <c r="B79" s="15" t="s">
        <v>867</v>
      </c>
      <c r="C79" s="9" cm="1">
        <f t="array" ref="C79">INDEX(LatestMeasureDefSheet!$AH:$AH,MATCH($U79,LatestMeasureDefSheet!$C:$C,0),)</f>
        <v>1.5</v>
      </c>
      <c r="D79" s="10" t="str" cm="1">
        <f t="array" ref="D79">INDEX(LatestMeasureDefSheet!$G:$G,MATCH($U79,LatestMeasureDefSheet!$C:$C,0),)</f>
        <v>MBH</v>
      </c>
      <c r="E79" s="11" cm="1">
        <f t="array" ref="E79">INDEX(LatestMeasureDefSheet!$AJ:$AJ,MATCH($U79,LatestMeasureDefSheet!$C:$C,0),)</f>
        <v>15</v>
      </c>
      <c r="F79" s="8" t="str" cm="1">
        <f t="array" ref="F79">IF(INDEX(LatestMeasureDefSheet!$Q:$Q,MATCH(U79,LatestMeasureDefSheet!$C:$C,0),)="",INDEX(LatestMeasureDefSheet!$G:$G,MATCH(U79,LatestMeasureDefSheet!$C:$C,0),),INDEX(LatestMeasureDefSheet!$Q:$Q,MATCH(U79,LatestMeasureDefSheet!$C:$C,0),))</f>
        <v>MBH</v>
      </c>
      <c r="G79" s="11" cm="1">
        <f t="array" ref="G79">INDEX(LatestMeasureDefSheet!$R:$R,MATCH($U79,LatestMeasureDefSheet!$C:$C,0),)</f>
        <v>0</v>
      </c>
      <c r="H79" s="11" t="s">
        <v>1920</v>
      </c>
      <c r="I79" s="41"/>
      <c r="J79" s="67"/>
      <c r="K79" s="41"/>
      <c r="L79" s="41"/>
      <c r="M79" s="77" t="str">
        <f t="shared" si="15"/>
        <v/>
      </c>
      <c r="N79" s="77" t="str">
        <f t="shared" si="16"/>
        <v/>
      </c>
      <c r="O79" s="77" t="str">
        <f t="shared" si="17"/>
        <v/>
      </c>
      <c r="P79" s="49">
        <f t="shared" si="18"/>
        <v>0</v>
      </c>
      <c r="Q79" s="49">
        <f t="shared" si="14"/>
        <v>0</v>
      </c>
      <c r="R79" s="10"/>
      <c r="T79" s="5" t="s">
        <v>840</v>
      </c>
      <c r="U79" s="5" t="s">
        <v>865</v>
      </c>
      <c r="V79" s="11" cm="1">
        <f t="array" ref="V79">INDEX(LatestMeasureDefSheet!$H:$H,MATCH($U79,LatestMeasureDefSheet!$C:$C,0),)</f>
        <v>0</v>
      </c>
      <c r="W79" s="11" cm="1">
        <f t="array" ref="W79">INDEX(LatestMeasureDefSheet!$I:$I,MATCH($U79,LatestMeasureDefSheet!$C:$C,0),)</f>
        <v>0</v>
      </c>
      <c r="X79" s="11" cm="1">
        <f t="array" ref="X79">INDEX(LatestMeasureDefSheet!$L:$L,MATCH($U79,LatestMeasureDefSheet!$C:$C,0),)</f>
        <v>0.18509999999999999</v>
      </c>
      <c r="Y79" s="11" cm="1">
        <f t="array" ref="Y79">INDEX(LatestMeasureDefSheet!$S:$S,MATCH($U79,LatestMeasureDefSheet!$C:$C,0),)</f>
        <v>0</v>
      </c>
      <c r="Z79" s="11" cm="1">
        <f t="array" ref="Z79">INDEX(LatestMeasureDefSheet!$T:$T,MATCH($U79,LatestMeasureDefSheet!$C:$C,0),)</f>
        <v>0</v>
      </c>
      <c r="AA79" s="11" cm="1">
        <f t="array" ref="AA79">INDEX(LatestMeasureDefSheet!$U:$U,MATCH($U79,LatestMeasureDefSheet!$C:$C,0),)</f>
        <v>0</v>
      </c>
      <c r="AB79" s="11" cm="1">
        <f t="array" ref="AB79">INDEX(LatestMeasureDefSheet!$V:$V,MATCH($U79,LatestMeasureDefSheet!$C:$C,0),)</f>
        <v>0</v>
      </c>
    </row>
    <row r="80" spans="1:28" ht="31.5" x14ac:dyDescent="0.25">
      <c r="A80" s="16" t="s">
        <v>869</v>
      </c>
      <c r="B80" s="15" t="s">
        <v>870</v>
      </c>
      <c r="C80" s="9" cm="1">
        <f t="array" ref="C80">INDEX(LatestMeasureDefSheet!$AH:$AH,MATCH($U80,LatestMeasureDefSheet!$C:$C,0),)</f>
        <v>25</v>
      </c>
      <c r="D80" s="10" t="str" cm="1">
        <f t="array" ref="D80">INDEX(LatestMeasureDefSheet!$G:$G,MATCH($U80,LatestMeasureDefSheet!$C:$C,0),)</f>
        <v>kBtu/h</v>
      </c>
      <c r="E80" s="11" cm="1">
        <f t="array" ref="E80">INDEX(LatestMeasureDefSheet!$AJ:$AJ,MATCH($U80,LatestMeasureDefSheet!$C:$C,0),)</f>
        <v>15</v>
      </c>
      <c r="F80" s="8" t="str" cm="1">
        <f t="array" ref="F80">IF(INDEX(LatestMeasureDefSheet!$Q:$Q,MATCH(U80,LatestMeasureDefSheet!$C:$C,0),)="",INDEX(LatestMeasureDefSheet!$G:$G,MATCH(U80,LatestMeasureDefSheet!$C:$C,0),),INDEX(LatestMeasureDefSheet!$Q:$Q,MATCH(U80,LatestMeasureDefSheet!$C:$C,0),))</f>
        <v>kBtu/h</v>
      </c>
      <c r="G80" s="11" cm="1">
        <f t="array" ref="G80">INDEX(LatestMeasureDefSheet!$R:$R,MATCH($U80,LatestMeasureDefSheet!$C:$C,0),)</f>
        <v>0</v>
      </c>
      <c r="H80" s="11" t="s">
        <v>1920</v>
      </c>
      <c r="I80" s="41"/>
      <c r="J80" s="67"/>
      <c r="K80" s="41"/>
      <c r="L80" s="41"/>
      <c r="M80" s="77" t="str">
        <f t="shared" si="15"/>
        <v/>
      </c>
      <c r="N80" s="77" t="str">
        <f t="shared" si="16"/>
        <v/>
      </c>
      <c r="O80" s="77" t="str">
        <f t="shared" si="17"/>
        <v/>
      </c>
      <c r="P80" s="49">
        <f t="shared" si="18"/>
        <v>0</v>
      </c>
      <c r="Q80" s="49">
        <f t="shared" si="14"/>
        <v>0</v>
      </c>
      <c r="R80" s="10"/>
      <c r="T80" s="5" t="s">
        <v>840</v>
      </c>
      <c r="U80" s="5" t="s">
        <v>868</v>
      </c>
      <c r="V80" s="11" cm="1">
        <f t="array" ref="V80">INDEX(LatestMeasureDefSheet!$H:$H,MATCH($U80,LatestMeasureDefSheet!$C:$C,0),)</f>
        <v>0</v>
      </c>
      <c r="W80" s="11" cm="1">
        <f t="array" ref="W80">INDEX(LatestMeasureDefSheet!$I:$I,MATCH($U80,LatestMeasureDefSheet!$C:$C,0),)</f>
        <v>0</v>
      </c>
      <c r="X80" s="11" cm="1">
        <f t="array" ref="X80">INDEX(LatestMeasureDefSheet!$L:$L,MATCH($U80,LatestMeasureDefSheet!$C:$C,0),)</f>
        <v>0.22969999999999999</v>
      </c>
      <c r="Y80" s="11" cm="1">
        <f t="array" ref="Y80">INDEX(LatestMeasureDefSheet!$S:$S,MATCH($U80,LatestMeasureDefSheet!$C:$C,0),)</f>
        <v>0</v>
      </c>
      <c r="Z80" s="11" cm="1">
        <f t="array" ref="Z80">INDEX(LatestMeasureDefSheet!$T:$T,MATCH($U80,LatestMeasureDefSheet!$C:$C,0),)</f>
        <v>0</v>
      </c>
      <c r="AA80" s="11" cm="1">
        <f t="array" ref="AA80">INDEX(LatestMeasureDefSheet!$U:$U,MATCH($U80,LatestMeasureDefSheet!$C:$C,0),)</f>
        <v>0</v>
      </c>
      <c r="AB80" s="11" cm="1">
        <f t="array" ref="AB80">INDEX(LatestMeasureDefSheet!$V:$V,MATCH($U80,LatestMeasureDefSheet!$C:$C,0),)</f>
        <v>0</v>
      </c>
    </row>
    <row r="81" spans="1:28" ht="31.5" x14ac:dyDescent="0.25">
      <c r="A81" s="16" t="s">
        <v>872</v>
      </c>
      <c r="B81" s="15" t="s">
        <v>873</v>
      </c>
      <c r="C81" s="9" cm="1">
        <f t="array" ref="C81">INDEX(LatestMeasureDefSheet!$AH:$AH,MATCH($U81,LatestMeasureDefSheet!$C:$C,0),)</f>
        <v>9</v>
      </c>
      <c r="D81" s="10" t="str" cm="1">
        <f t="array" ref="D81">INDEX(LatestMeasureDefSheet!$G:$G,MATCH($U81,LatestMeasureDefSheet!$C:$C,0),)</f>
        <v>MBH</v>
      </c>
      <c r="E81" s="11" cm="1">
        <f t="array" ref="E81">INDEX(LatestMeasureDefSheet!$AJ:$AJ,MATCH($U81,LatestMeasureDefSheet!$C:$C,0),)</f>
        <v>15</v>
      </c>
      <c r="F81" s="8" t="str" cm="1">
        <f t="array" ref="F81">IF(INDEX(LatestMeasureDefSheet!$Q:$Q,MATCH(U81,LatestMeasureDefSheet!$C:$C,0),)="",INDEX(LatestMeasureDefSheet!$G:$G,MATCH(U81,LatestMeasureDefSheet!$C:$C,0),),INDEX(LatestMeasureDefSheet!$Q:$Q,MATCH(U81,LatestMeasureDefSheet!$C:$C,0),))</f>
        <v>MBH</v>
      </c>
      <c r="G81" s="11" cm="1">
        <f t="array" ref="G81">INDEX(LatestMeasureDefSheet!$R:$R,MATCH($U81,LatestMeasureDefSheet!$C:$C,0),)</f>
        <v>0</v>
      </c>
      <c r="H81" s="11" t="s">
        <v>1920</v>
      </c>
      <c r="I81" s="41"/>
      <c r="J81" s="67"/>
      <c r="K81" s="41"/>
      <c r="L81" s="41"/>
      <c r="M81" s="77" t="str">
        <f t="shared" si="15"/>
        <v/>
      </c>
      <c r="N81" s="77" t="str">
        <f t="shared" si="16"/>
        <v/>
      </c>
      <c r="O81" s="77" t="str">
        <f t="shared" si="17"/>
        <v/>
      </c>
      <c r="P81" s="49">
        <f t="shared" si="18"/>
        <v>0</v>
      </c>
      <c r="Q81" s="49">
        <f t="shared" si="14"/>
        <v>0</v>
      </c>
      <c r="R81" s="10"/>
      <c r="T81" s="5" t="s">
        <v>840</v>
      </c>
      <c r="U81" s="5" t="s">
        <v>871</v>
      </c>
      <c r="V81" s="11" cm="1">
        <f t="array" ref="V81">INDEX(LatestMeasureDefSheet!$H:$H,MATCH($U81,LatestMeasureDefSheet!$C:$C,0),)</f>
        <v>53.828099999999999</v>
      </c>
      <c r="W81" s="11" cm="1">
        <f t="array" ref="W81">INDEX(LatestMeasureDefSheet!$I:$I,MATCH($U81,LatestMeasureDefSheet!$C:$C,0),)</f>
        <v>0</v>
      </c>
      <c r="X81" s="11" cm="1">
        <f t="array" ref="X81">INDEX(LatestMeasureDefSheet!$L:$L,MATCH($U81,LatestMeasureDefSheet!$C:$C,0),)</f>
        <v>0.32819999999999999</v>
      </c>
      <c r="Y81" s="11" cm="1">
        <f t="array" ref="Y81">INDEX(LatestMeasureDefSheet!$S:$S,MATCH($U81,LatestMeasureDefSheet!$C:$C,0),)</f>
        <v>0</v>
      </c>
      <c r="Z81" s="11" cm="1">
        <f t="array" ref="Z81">INDEX(LatestMeasureDefSheet!$T:$T,MATCH($U81,LatestMeasureDefSheet!$C:$C,0),)</f>
        <v>0</v>
      </c>
      <c r="AA81" s="11" cm="1">
        <f t="array" ref="AA81">INDEX(LatestMeasureDefSheet!$U:$U,MATCH($U81,LatestMeasureDefSheet!$C:$C,0),)</f>
        <v>0</v>
      </c>
      <c r="AB81" s="11" cm="1">
        <f t="array" ref="AB81">INDEX(LatestMeasureDefSheet!$V:$V,MATCH($U81,LatestMeasureDefSheet!$C:$C,0),)</f>
        <v>0</v>
      </c>
    </row>
    <row r="82" spans="1:28" ht="31.5" x14ac:dyDescent="0.25">
      <c r="A82" s="16" t="s">
        <v>875</v>
      </c>
      <c r="B82" s="15" t="s">
        <v>876</v>
      </c>
      <c r="C82" s="9" cm="1">
        <f t="array" ref="C82">INDEX(LatestMeasureDefSheet!$AH:$AH,MATCH($U82,LatestMeasureDefSheet!$C:$C,0),)</f>
        <v>5</v>
      </c>
      <c r="D82" s="10" t="str" cm="1">
        <f t="array" ref="D82">INDEX(LatestMeasureDefSheet!$G:$G,MATCH($U82,LatestMeasureDefSheet!$C:$C,0),)</f>
        <v>MBH</v>
      </c>
      <c r="E82" s="11" cm="1">
        <f t="array" ref="E82">INDEX(LatestMeasureDefSheet!$AJ:$AJ,MATCH($U82,LatestMeasureDefSheet!$C:$C,0),)</f>
        <v>15</v>
      </c>
      <c r="F82" s="8" t="str" cm="1">
        <f t="array" ref="F82">IF(INDEX(LatestMeasureDefSheet!$Q:$Q,MATCH(U82,LatestMeasureDefSheet!$C:$C,0),)="",INDEX(LatestMeasureDefSheet!$G:$G,MATCH(U82,LatestMeasureDefSheet!$C:$C,0),),INDEX(LatestMeasureDefSheet!$Q:$Q,MATCH(U82,LatestMeasureDefSheet!$C:$C,0),))</f>
        <v>MBH</v>
      </c>
      <c r="G82" s="11" cm="1">
        <f t="array" ref="G82">INDEX(LatestMeasureDefSheet!$R:$R,MATCH($U82,LatestMeasureDefSheet!$C:$C,0),)</f>
        <v>0</v>
      </c>
      <c r="H82" s="11" t="s">
        <v>1920</v>
      </c>
      <c r="I82" s="41"/>
      <c r="J82" s="67"/>
      <c r="K82" s="41"/>
      <c r="L82" s="41"/>
      <c r="M82" s="77" t="str">
        <f t="shared" si="15"/>
        <v/>
      </c>
      <c r="N82" s="77" t="str">
        <f t="shared" si="16"/>
        <v/>
      </c>
      <c r="O82" s="77" t="str">
        <f t="shared" si="17"/>
        <v/>
      </c>
      <c r="P82" s="49">
        <f t="shared" si="18"/>
        <v>0</v>
      </c>
      <c r="Q82" s="49">
        <f t="shared" si="14"/>
        <v>0</v>
      </c>
      <c r="R82" s="10"/>
      <c r="T82" s="5" t="s">
        <v>840</v>
      </c>
      <c r="U82" s="5" t="s">
        <v>874</v>
      </c>
      <c r="V82" s="11" cm="1">
        <f t="array" ref="V82">INDEX(LatestMeasureDefSheet!$H:$H,MATCH($U82,LatestMeasureDefSheet!$C:$C,0),)</f>
        <v>0</v>
      </c>
      <c r="W82" s="11" cm="1">
        <f t="array" ref="W82">INDEX(LatestMeasureDefSheet!$I:$I,MATCH($U82,LatestMeasureDefSheet!$C:$C,0),)</f>
        <v>0</v>
      </c>
      <c r="X82" s="11" cm="1">
        <f t="array" ref="X82">INDEX(LatestMeasureDefSheet!$L:$L,MATCH($U82,LatestMeasureDefSheet!$C:$C,0),)</f>
        <v>0.25490000000000002</v>
      </c>
      <c r="Y82" s="11" cm="1">
        <f t="array" ref="Y82">INDEX(LatestMeasureDefSheet!$S:$S,MATCH($U82,LatestMeasureDefSheet!$C:$C,0),)</f>
        <v>0</v>
      </c>
      <c r="Z82" s="11" cm="1">
        <f t="array" ref="Z82">INDEX(LatestMeasureDefSheet!$T:$T,MATCH($U82,LatestMeasureDefSheet!$C:$C,0),)</f>
        <v>0</v>
      </c>
      <c r="AA82" s="11" cm="1">
        <f t="array" ref="AA82">INDEX(LatestMeasureDefSheet!$U:$U,MATCH($U82,LatestMeasureDefSheet!$C:$C,0),)</f>
        <v>0</v>
      </c>
      <c r="AB82" s="11" cm="1">
        <f t="array" ref="AB82">INDEX(LatestMeasureDefSheet!$V:$V,MATCH($U82,LatestMeasureDefSheet!$C:$C,0),)</f>
        <v>0</v>
      </c>
    </row>
    <row r="83" spans="1:28" ht="31.5" x14ac:dyDescent="0.25">
      <c r="A83" s="16" t="s">
        <v>878</v>
      </c>
      <c r="B83" s="15" t="s">
        <v>879</v>
      </c>
      <c r="C83" s="9" cm="1">
        <f t="array" ref="C83">INDEX(LatestMeasureDefSheet!$AH:$AH,MATCH($U83,LatestMeasureDefSheet!$C:$C,0),)</f>
        <v>300</v>
      </c>
      <c r="D83" s="10" t="str" cm="1">
        <f t="array" ref="D83">INDEX(LatestMeasureDefSheet!$G:$G,MATCH($U83,LatestMeasureDefSheet!$C:$C,0),)</f>
        <v>Units</v>
      </c>
      <c r="E83" s="11" cm="1">
        <f t="array" ref="E83">INDEX(LatestMeasureDefSheet!$AJ:$AJ,MATCH($U83,LatestMeasureDefSheet!$C:$C,0),)</f>
        <v>22</v>
      </c>
      <c r="F83" s="8" t="str" cm="1">
        <f t="array" ref="F83">IF(INDEX(LatestMeasureDefSheet!$Q:$Q,MATCH(U83,LatestMeasureDefSheet!$C:$C,0),)="",INDEX(LatestMeasureDefSheet!$G:$G,MATCH(U83,LatestMeasureDefSheet!$C:$C,0),),INDEX(LatestMeasureDefSheet!$Q:$Q,MATCH(U83,LatestMeasureDefSheet!$C:$C,0),))</f>
        <v>MBH</v>
      </c>
      <c r="G83" s="11" cm="1">
        <f t="array" ref="G83">INDEX(LatestMeasureDefSheet!$R:$R,MATCH($U83,LatestMeasureDefSheet!$C:$C,0),)</f>
        <v>0</v>
      </c>
      <c r="H83" s="11" t="s">
        <v>3742</v>
      </c>
      <c r="I83" s="41"/>
      <c r="J83" s="67"/>
      <c r="K83" s="41"/>
      <c r="L83" s="41"/>
      <c r="M83" s="77" t="str">
        <f t="shared" si="15"/>
        <v/>
      </c>
      <c r="N83" s="77" t="str">
        <f t="shared" si="16"/>
        <v/>
      </c>
      <c r="O83" s="77" t="str">
        <f t="shared" si="17"/>
        <v/>
      </c>
      <c r="P83" s="49">
        <f t="shared" si="18"/>
        <v>0</v>
      </c>
      <c r="Q83" s="49">
        <f t="shared" si="14"/>
        <v>0</v>
      </c>
      <c r="R83" s="10"/>
      <c r="T83" s="5" t="s">
        <v>840</v>
      </c>
      <c r="U83" s="5" t="s">
        <v>877</v>
      </c>
      <c r="V83" s="11" cm="1">
        <f t="array" ref="V83">INDEX(LatestMeasureDefSheet!$H:$H,MATCH($U83,LatestMeasureDefSheet!$C:$C,0),)</f>
        <v>0</v>
      </c>
      <c r="W83" s="11" cm="1">
        <f t="array" ref="W83">INDEX(LatestMeasureDefSheet!$I:$I,MATCH($U83,LatestMeasureDefSheet!$C:$C,0),)</f>
        <v>0</v>
      </c>
      <c r="X83" s="11" cm="1">
        <f t="array" ref="X83">INDEX(LatestMeasureDefSheet!$L:$L,MATCH($U83,LatestMeasureDefSheet!$C:$C,0),)</f>
        <v>0</v>
      </c>
      <c r="Y83" s="11" cm="1">
        <f t="array" ref="Y83">INDEX(LatestMeasureDefSheet!$S:$S,MATCH($U83,LatestMeasureDefSheet!$C:$C,0),)</f>
        <v>1</v>
      </c>
      <c r="Z83" s="11" cm="1">
        <f t="array" ref="Z83">INDEX(LatestMeasureDefSheet!$T:$T,MATCH($U83,LatestMeasureDefSheet!$C:$C,0),)</f>
        <v>0</v>
      </c>
      <c r="AA83" s="11" cm="1">
        <f t="array" ref="AA83">INDEX(LatestMeasureDefSheet!$U:$U,MATCH($U83,LatestMeasureDefSheet!$C:$C,0),)</f>
        <v>0</v>
      </c>
      <c r="AB83" s="11" cm="1">
        <f t="array" ref="AB83">INDEX(LatestMeasureDefSheet!$V:$V,MATCH($U83,LatestMeasureDefSheet!$C:$C,0),)</f>
        <v>0.14879999999999999</v>
      </c>
    </row>
    <row r="84" spans="1:28" ht="31.5" x14ac:dyDescent="0.25">
      <c r="A84" s="16" t="s">
        <v>881</v>
      </c>
      <c r="B84" s="15" t="s">
        <v>882</v>
      </c>
      <c r="C84" s="9" cm="1">
        <f t="array" ref="C84">INDEX(LatestMeasureDefSheet!$AH:$AH,MATCH($U84,LatestMeasureDefSheet!$C:$C,0),)</f>
        <v>350</v>
      </c>
      <c r="D84" s="10" t="str" cm="1">
        <f t="array" ref="D84">INDEX(LatestMeasureDefSheet!$G:$G,MATCH($U84,LatestMeasureDefSheet!$C:$C,0),)</f>
        <v>Units</v>
      </c>
      <c r="E84" s="11" cm="1">
        <f t="array" ref="E84">INDEX(LatestMeasureDefSheet!$AJ:$AJ,MATCH($U84,LatestMeasureDefSheet!$C:$C,0),)</f>
        <v>22</v>
      </c>
      <c r="F84" s="8" t="str" cm="1">
        <f t="array" ref="F84">IF(INDEX(LatestMeasureDefSheet!$Q:$Q,MATCH(U84,LatestMeasureDefSheet!$C:$C,0),)="",INDEX(LatestMeasureDefSheet!$G:$G,MATCH(U84,LatestMeasureDefSheet!$C:$C,0),),INDEX(LatestMeasureDefSheet!$Q:$Q,MATCH(U84,LatestMeasureDefSheet!$C:$C,0),))</f>
        <v>MBH</v>
      </c>
      <c r="G84" s="11" cm="1">
        <f t="array" ref="G84">INDEX(LatestMeasureDefSheet!$R:$R,MATCH($U84,LatestMeasureDefSheet!$C:$C,0),)</f>
        <v>1</v>
      </c>
      <c r="H84" s="11" t="s">
        <v>3742</v>
      </c>
      <c r="I84" s="41"/>
      <c r="J84" s="67"/>
      <c r="K84" s="41"/>
      <c r="L84" s="41"/>
      <c r="M84" s="77" t="str">
        <f t="shared" si="15"/>
        <v/>
      </c>
      <c r="N84" s="77" t="str">
        <f t="shared" si="16"/>
        <v/>
      </c>
      <c r="O84" s="77" t="str">
        <f t="shared" si="17"/>
        <v/>
      </c>
      <c r="P84" s="49">
        <f t="shared" si="18"/>
        <v>0</v>
      </c>
      <c r="Q84" s="49">
        <f t="shared" si="14"/>
        <v>0</v>
      </c>
      <c r="R84" s="10"/>
      <c r="T84" s="5" t="s">
        <v>840</v>
      </c>
      <c r="U84" s="5" t="s">
        <v>880</v>
      </c>
      <c r="V84" s="11" cm="1">
        <f t="array" ref="V84">INDEX(LatestMeasureDefSheet!$H:$H,MATCH($U84,LatestMeasureDefSheet!$C:$C,0),)</f>
        <v>0</v>
      </c>
      <c r="W84" s="11" cm="1">
        <f t="array" ref="W84">INDEX(LatestMeasureDefSheet!$I:$I,MATCH($U84,LatestMeasureDefSheet!$C:$C,0),)</f>
        <v>0</v>
      </c>
      <c r="X84" s="11" cm="1">
        <f t="array" ref="X84">INDEX(LatestMeasureDefSheet!$L:$L,MATCH($U84,LatestMeasureDefSheet!$C:$C,0),)</f>
        <v>0</v>
      </c>
      <c r="Y84" s="11" cm="1">
        <f t="array" ref="Y84">INDEX(LatestMeasureDefSheet!$S:$S,MATCH($U84,LatestMeasureDefSheet!$C:$C,0),)</f>
        <v>1</v>
      </c>
      <c r="Z84" s="11" cm="1">
        <f t="array" ref="Z84">INDEX(LatestMeasureDefSheet!$T:$T,MATCH($U84,LatestMeasureDefSheet!$C:$C,0),)</f>
        <v>0</v>
      </c>
      <c r="AA84" s="11" cm="1">
        <f t="array" ref="AA84">INDEX(LatestMeasureDefSheet!$U:$U,MATCH($U84,LatestMeasureDefSheet!$C:$C,0),)</f>
        <v>0</v>
      </c>
      <c r="AB84" s="11" cm="1">
        <f t="array" ref="AB84">INDEX(LatestMeasureDefSheet!$V:$V,MATCH($U84,LatestMeasureDefSheet!$C:$C,0),)</f>
        <v>0.2049</v>
      </c>
    </row>
    <row r="85" spans="1:28" ht="31.5" x14ac:dyDescent="0.25">
      <c r="A85" s="16" t="s">
        <v>884</v>
      </c>
      <c r="B85" s="15" t="s">
        <v>885</v>
      </c>
      <c r="C85" s="9" cm="1">
        <f t="array" ref="C85">INDEX(LatestMeasureDefSheet!$AH:$AH,MATCH($U85,LatestMeasureDefSheet!$C:$C,0),)</f>
        <v>325</v>
      </c>
      <c r="D85" s="10" t="str" cm="1">
        <f t="array" ref="D85">INDEX(LatestMeasureDefSheet!$G:$G,MATCH($U85,LatestMeasureDefSheet!$C:$C,0),)</f>
        <v>Units</v>
      </c>
      <c r="E85" s="11" cm="1">
        <f t="array" ref="E85">INDEX(LatestMeasureDefSheet!$AJ:$AJ,MATCH($U85,LatestMeasureDefSheet!$C:$C,0),)</f>
        <v>22</v>
      </c>
      <c r="F85" s="8" t="str" cm="1">
        <f t="array" ref="F85">IF(INDEX(LatestMeasureDefSheet!$Q:$Q,MATCH(U85,LatestMeasureDefSheet!$C:$C,0),)="",INDEX(LatestMeasureDefSheet!$G:$G,MATCH(U85,LatestMeasureDefSheet!$C:$C,0),),INDEX(LatestMeasureDefSheet!$Q:$Q,MATCH(U85,LatestMeasureDefSheet!$C:$C,0),))</f>
        <v>MBH</v>
      </c>
      <c r="G85" s="11" cm="1">
        <f t="array" ref="G85">INDEX(LatestMeasureDefSheet!$R:$R,MATCH($U85,LatestMeasureDefSheet!$C:$C,0),)</f>
        <v>0</v>
      </c>
      <c r="H85" s="11" t="s">
        <v>3742</v>
      </c>
      <c r="I85" s="41"/>
      <c r="J85" s="67"/>
      <c r="K85" s="41"/>
      <c r="L85" s="41"/>
      <c r="M85" s="77" t="str">
        <f t="shared" si="15"/>
        <v/>
      </c>
      <c r="N85" s="77" t="str">
        <f t="shared" si="16"/>
        <v/>
      </c>
      <c r="O85" s="77" t="str">
        <f t="shared" si="17"/>
        <v/>
      </c>
      <c r="P85" s="49">
        <f t="shared" si="18"/>
        <v>0</v>
      </c>
      <c r="Q85" s="49">
        <f t="shared" si="14"/>
        <v>0</v>
      </c>
      <c r="R85" s="10"/>
      <c r="T85" s="5" t="s">
        <v>840</v>
      </c>
      <c r="U85" s="5" t="s">
        <v>883</v>
      </c>
      <c r="V85" s="11" cm="1">
        <f t="array" ref="V85">INDEX(LatestMeasureDefSheet!$H:$H,MATCH($U85,LatestMeasureDefSheet!$C:$C,0),)</f>
        <v>0</v>
      </c>
      <c r="W85" s="11" cm="1">
        <f t="array" ref="W85">INDEX(LatestMeasureDefSheet!$I:$I,MATCH($U85,LatestMeasureDefSheet!$C:$C,0),)</f>
        <v>0</v>
      </c>
      <c r="X85" s="11" cm="1">
        <f t="array" ref="X85">INDEX(LatestMeasureDefSheet!$L:$L,MATCH($U85,LatestMeasureDefSheet!$C:$C,0),)</f>
        <v>0</v>
      </c>
      <c r="Y85" s="11" cm="1">
        <f t="array" ref="Y85">INDEX(LatestMeasureDefSheet!$S:$S,MATCH($U85,LatestMeasureDefSheet!$C:$C,0),)</f>
        <v>1</v>
      </c>
      <c r="Z85" s="11" cm="1">
        <f t="array" ref="Z85">INDEX(LatestMeasureDefSheet!$T:$T,MATCH($U85,LatestMeasureDefSheet!$C:$C,0),)</f>
        <v>0</v>
      </c>
      <c r="AA85" s="11" cm="1">
        <f t="array" ref="AA85">INDEX(LatestMeasureDefSheet!$U:$U,MATCH($U85,LatestMeasureDefSheet!$C:$C,0),)</f>
        <v>0</v>
      </c>
      <c r="AB85" s="11" cm="1">
        <f t="array" ref="AB85">INDEX(LatestMeasureDefSheet!$V:$V,MATCH($U85,LatestMeasureDefSheet!$C:$C,0),)</f>
        <v>0.18340000000000001</v>
      </c>
    </row>
    <row r="86" spans="1:28" ht="31.5" x14ac:dyDescent="0.25">
      <c r="A86" s="16" t="s">
        <v>887</v>
      </c>
      <c r="B86" s="15" t="s">
        <v>888</v>
      </c>
      <c r="C86" s="9" cm="1">
        <f t="array" ref="C86">INDEX(LatestMeasureDefSheet!$AH:$AH,MATCH($U86,LatestMeasureDefSheet!$C:$C,0),)</f>
        <v>400</v>
      </c>
      <c r="D86" s="10" t="str" cm="1">
        <f t="array" ref="D86">INDEX(LatestMeasureDefSheet!$G:$G,MATCH($U86,LatestMeasureDefSheet!$C:$C,0),)</f>
        <v>Units</v>
      </c>
      <c r="E86" s="11" cm="1">
        <f t="array" ref="E86">INDEX(LatestMeasureDefSheet!$AJ:$AJ,MATCH($U86,LatestMeasureDefSheet!$C:$C,0),)</f>
        <v>22</v>
      </c>
      <c r="F86" s="8" t="str" cm="1">
        <f t="array" ref="F86">IF(INDEX(LatestMeasureDefSheet!$Q:$Q,MATCH(U86,LatestMeasureDefSheet!$C:$C,0),)="",INDEX(LatestMeasureDefSheet!$G:$G,MATCH(U86,LatestMeasureDefSheet!$C:$C,0),),INDEX(LatestMeasureDefSheet!$Q:$Q,MATCH(U86,LatestMeasureDefSheet!$C:$C,0),))</f>
        <v>MBH</v>
      </c>
      <c r="G86" s="11" cm="1">
        <f t="array" ref="G86">INDEX(LatestMeasureDefSheet!$R:$R,MATCH($U86,LatestMeasureDefSheet!$C:$C,0),)</f>
        <v>1</v>
      </c>
      <c r="H86" s="11" t="s">
        <v>3742</v>
      </c>
      <c r="I86" s="41"/>
      <c r="J86" s="67"/>
      <c r="K86" s="41"/>
      <c r="L86" s="41"/>
      <c r="M86" s="77" t="str">
        <f t="shared" si="15"/>
        <v/>
      </c>
      <c r="N86" s="77" t="str">
        <f t="shared" si="16"/>
        <v/>
      </c>
      <c r="O86" s="77" t="str">
        <f t="shared" si="17"/>
        <v/>
      </c>
      <c r="P86" s="49">
        <f t="shared" si="18"/>
        <v>0</v>
      </c>
      <c r="Q86" s="49">
        <f t="shared" si="14"/>
        <v>0</v>
      </c>
      <c r="R86" s="10"/>
      <c r="T86" s="5" t="s">
        <v>840</v>
      </c>
      <c r="U86" s="5" t="s">
        <v>886</v>
      </c>
      <c r="V86" s="11" cm="1">
        <f t="array" ref="V86">INDEX(LatestMeasureDefSheet!$H:$H,MATCH($U86,LatestMeasureDefSheet!$C:$C,0),)</f>
        <v>0</v>
      </c>
      <c r="W86" s="11" cm="1">
        <f t="array" ref="W86">INDEX(LatestMeasureDefSheet!$I:$I,MATCH($U86,LatestMeasureDefSheet!$C:$C,0),)</f>
        <v>0</v>
      </c>
      <c r="X86" s="11" cm="1">
        <f t="array" ref="X86">INDEX(LatestMeasureDefSheet!$L:$L,MATCH($U86,LatestMeasureDefSheet!$C:$C,0),)</f>
        <v>0</v>
      </c>
      <c r="Y86" s="11" cm="1">
        <f t="array" ref="Y86">INDEX(LatestMeasureDefSheet!$S:$S,MATCH($U86,LatestMeasureDefSheet!$C:$C,0),)</f>
        <v>1</v>
      </c>
      <c r="Z86" s="11" cm="1">
        <f t="array" ref="Z86">INDEX(LatestMeasureDefSheet!$T:$T,MATCH($U86,LatestMeasureDefSheet!$C:$C,0),)</f>
        <v>0</v>
      </c>
      <c r="AA86" s="11" cm="1">
        <f t="array" ref="AA86">INDEX(LatestMeasureDefSheet!$U:$U,MATCH($U86,LatestMeasureDefSheet!$C:$C,0),)</f>
        <v>0</v>
      </c>
      <c r="AB86" s="11" cm="1">
        <f t="array" ref="AB86">INDEX(LatestMeasureDefSheet!$V:$V,MATCH($U86,LatestMeasureDefSheet!$C:$C,0),)</f>
        <v>0.2</v>
      </c>
    </row>
    <row r="87" spans="1:28" ht="31.5" x14ac:dyDescent="0.25">
      <c r="A87" s="16" t="s">
        <v>891</v>
      </c>
      <c r="B87" s="15" t="s">
        <v>892</v>
      </c>
      <c r="C87" s="9" cm="1">
        <f t="array" ref="C87">INDEX(LatestMeasureDefSheet!$AH:$AH,MATCH($U87,LatestMeasureDefSheet!$C:$C,0),)</f>
        <v>1.5</v>
      </c>
      <c r="D87" s="10" t="str" cm="1">
        <f t="array" ref="D87">INDEX(LatestMeasureDefSheet!$G:$G,MATCH($U87,LatestMeasureDefSheet!$C:$C,0),)</f>
        <v>MBH</v>
      </c>
      <c r="E87" s="11" cm="1">
        <f t="array" ref="E87">INDEX(LatestMeasureDefSheet!$AJ:$AJ,MATCH($U87,LatestMeasureDefSheet!$C:$C,0),)</f>
        <v>13</v>
      </c>
      <c r="F87" s="8" t="str" cm="1">
        <f t="array" ref="F87">IF(INDEX(LatestMeasureDefSheet!$Q:$Q,MATCH(U87,LatestMeasureDefSheet!$C:$C,0),)="",INDEX(LatestMeasureDefSheet!$G:$G,MATCH(U87,LatestMeasureDefSheet!$C:$C,0),),INDEX(LatestMeasureDefSheet!$Q:$Q,MATCH(U87,LatestMeasureDefSheet!$C:$C,0),))</f>
        <v>MBH</v>
      </c>
      <c r="G87" s="11" cm="1">
        <f t="array" ref="G87">INDEX(LatestMeasureDefSheet!$R:$R,MATCH($U87,LatestMeasureDefSheet!$C:$C,0),)</f>
        <v>0</v>
      </c>
      <c r="H87" s="11" t="s">
        <v>1920</v>
      </c>
      <c r="I87" s="41"/>
      <c r="J87" s="67"/>
      <c r="K87" s="41"/>
      <c r="L87" s="41"/>
      <c r="M87" s="77" t="str">
        <f t="shared" si="15"/>
        <v/>
      </c>
      <c r="N87" s="77" t="str">
        <f t="shared" si="16"/>
        <v/>
      </c>
      <c r="O87" s="77" t="str">
        <f t="shared" si="17"/>
        <v/>
      </c>
      <c r="P87" s="49">
        <f t="shared" si="18"/>
        <v>0</v>
      </c>
      <c r="Q87" s="49">
        <f t="shared" si="14"/>
        <v>0</v>
      </c>
      <c r="R87" s="10"/>
      <c r="T87" s="5" t="s">
        <v>889</v>
      </c>
      <c r="U87" s="5" t="s">
        <v>890</v>
      </c>
      <c r="V87" s="11" cm="1">
        <f t="array" ref="V87">INDEX(LatestMeasureDefSheet!$H:$H,MATCH($U87,LatestMeasureDefSheet!$C:$C,0),)</f>
        <v>0</v>
      </c>
      <c r="W87" s="11" cm="1">
        <f t="array" ref="W87">INDEX(LatestMeasureDefSheet!$I:$I,MATCH($U87,LatestMeasureDefSheet!$C:$C,0),)</f>
        <v>0</v>
      </c>
      <c r="X87" s="11" cm="1">
        <f t="array" ref="X87">INDEX(LatestMeasureDefSheet!$L:$L,MATCH($U87,LatestMeasureDefSheet!$C:$C,0),)</f>
        <v>0.15010000000000001</v>
      </c>
      <c r="Y87" s="11" cm="1">
        <f t="array" ref="Y87">INDEX(LatestMeasureDefSheet!$S:$S,MATCH($U87,LatestMeasureDefSheet!$C:$C,0),)</f>
        <v>0</v>
      </c>
      <c r="Z87" s="11" cm="1">
        <f t="array" ref="Z87">INDEX(LatestMeasureDefSheet!$T:$T,MATCH($U87,LatestMeasureDefSheet!$C:$C,0),)</f>
        <v>0</v>
      </c>
      <c r="AA87" s="11" cm="1">
        <f t="array" ref="AA87">INDEX(LatestMeasureDefSheet!$U:$U,MATCH($U87,LatestMeasureDefSheet!$C:$C,0),)</f>
        <v>0</v>
      </c>
      <c r="AB87" s="11" cm="1">
        <f t="array" ref="AB87">INDEX(LatestMeasureDefSheet!$V:$V,MATCH($U87,LatestMeasureDefSheet!$C:$C,0),)</f>
        <v>0</v>
      </c>
    </row>
    <row r="88" spans="1:28" ht="31.5" x14ac:dyDescent="0.25">
      <c r="A88" s="16" t="s">
        <v>895</v>
      </c>
      <c r="B88" s="15" t="s">
        <v>896</v>
      </c>
      <c r="C88" s="9" cm="1">
        <f t="array" ref="C88">INDEX(LatestMeasureDefSheet!$AH:$AH,MATCH($U88,LatestMeasureDefSheet!$C:$C,0),)</f>
        <v>275</v>
      </c>
      <c r="D88" s="10" t="str" cm="1">
        <f t="array" ref="D88">INDEX(LatestMeasureDefSheet!$G:$G,MATCH($U88,LatestMeasureDefSheet!$C:$C,0),)</f>
        <v>Units</v>
      </c>
      <c r="E88" s="11" cm="1">
        <f t="array" ref="E88">INDEX(LatestMeasureDefSheet!$AJ:$AJ,MATCH($U88,LatestMeasureDefSheet!$C:$C,0),)</f>
        <v>13</v>
      </c>
      <c r="F88" s="8" t="str" cm="1">
        <f t="array" ref="F88">IF(INDEX(LatestMeasureDefSheet!$Q:$Q,MATCH(U88,LatestMeasureDefSheet!$C:$C,0),)="",INDEX(LatestMeasureDefSheet!$G:$G,MATCH(U88,LatestMeasureDefSheet!$C:$C,0),),INDEX(LatestMeasureDefSheet!$Q:$Q,MATCH(U88,LatestMeasureDefSheet!$C:$C,0),))</f>
        <v>Units</v>
      </c>
      <c r="G88" s="11" cm="1">
        <f t="array" ref="G88">INDEX(LatestMeasureDefSheet!$R:$R,MATCH($U88,LatestMeasureDefSheet!$C:$C,0),)</f>
        <v>0</v>
      </c>
      <c r="H88" s="11" t="s">
        <v>1920</v>
      </c>
      <c r="I88" s="41"/>
      <c r="J88" s="67"/>
      <c r="K88" s="41"/>
      <c r="L88" s="41"/>
      <c r="M88" s="77" t="str">
        <f t="shared" si="15"/>
        <v/>
      </c>
      <c r="N88" s="77" t="str">
        <f t="shared" si="16"/>
        <v/>
      </c>
      <c r="O88" s="77" t="str">
        <f t="shared" si="17"/>
        <v/>
      </c>
      <c r="P88" s="49">
        <f t="shared" si="18"/>
        <v>0</v>
      </c>
      <c r="Q88" s="49">
        <f t="shared" si="14"/>
        <v>0</v>
      </c>
      <c r="R88" s="10"/>
      <c r="T88" s="5" t="s">
        <v>889</v>
      </c>
      <c r="U88" s="5" t="s">
        <v>894</v>
      </c>
      <c r="V88" s="11" cm="1">
        <f t="array" ref="V88">INDEX(LatestMeasureDefSheet!$H:$H,MATCH($U88,LatestMeasureDefSheet!$C:$C,0),)</f>
        <v>0</v>
      </c>
      <c r="W88" s="11" cm="1">
        <f t="array" ref="W88">INDEX(LatestMeasureDefSheet!$I:$I,MATCH($U88,LatestMeasureDefSheet!$C:$C,0),)</f>
        <v>0</v>
      </c>
      <c r="X88" s="11" cm="1">
        <f t="array" ref="X88">INDEX(LatestMeasureDefSheet!$L:$L,MATCH($U88,LatestMeasureDefSheet!$C:$C,0),)</f>
        <v>30.028199999999998</v>
      </c>
      <c r="Y88" s="11" cm="1">
        <f t="array" ref="Y88">INDEX(LatestMeasureDefSheet!$S:$S,MATCH($U88,LatestMeasureDefSheet!$C:$C,0),)</f>
        <v>0</v>
      </c>
      <c r="Z88" s="11" cm="1">
        <f t="array" ref="Z88">INDEX(LatestMeasureDefSheet!$T:$T,MATCH($U88,LatestMeasureDefSheet!$C:$C,0),)</f>
        <v>0</v>
      </c>
      <c r="AA88" s="11" cm="1">
        <f t="array" ref="AA88">INDEX(LatestMeasureDefSheet!$U:$U,MATCH($U88,LatestMeasureDefSheet!$C:$C,0),)</f>
        <v>0</v>
      </c>
      <c r="AB88" s="11" cm="1">
        <f t="array" ref="AB88">INDEX(LatestMeasureDefSheet!$V:$V,MATCH($U88,LatestMeasureDefSheet!$C:$C,0),)</f>
        <v>0</v>
      </c>
    </row>
    <row r="89" spans="1:28" ht="31.5" x14ac:dyDescent="0.25">
      <c r="A89" s="16" t="s">
        <v>898</v>
      </c>
      <c r="B89" s="15" t="s">
        <v>899</v>
      </c>
      <c r="C89" s="9" cm="1">
        <f t="array" ref="C89">INDEX(LatestMeasureDefSheet!$AH:$AH,MATCH($U89,LatestMeasureDefSheet!$C:$C,0),)</f>
        <v>50</v>
      </c>
      <c r="D89" s="10" t="str" cm="1">
        <f t="array" ref="D89">INDEX(LatestMeasureDefSheet!$G:$G,MATCH($U89,LatestMeasureDefSheet!$C:$C,0),)</f>
        <v>Units</v>
      </c>
      <c r="E89" s="11" cm="1">
        <f t="array" ref="E89">INDEX(LatestMeasureDefSheet!$AJ:$AJ,MATCH($U89,LatestMeasureDefSheet!$C:$C,0),)</f>
        <v>13</v>
      </c>
      <c r="F89" s="8" t="str" cm="1">
        <f t="array" ref="F89">IF(INDEX(LatestMeasureDefSheet!$Q:$Q,MATCH(U89,LatestMeasureDefSheet!$C:$C,0),)="",INDEX(LatestMeasureDefSheet!$G:$G,MATCH(U89,LatestMeasureDefSheet!$C:$C,0),),INDEX(LatestMeasureDefSheet!$Q:$Q,MATCH(U89,LatestMeasureDefSheet!$C:$C,0),))</f>
        <v>Units</v>
      </c>
      <c r="G89" s="11" cm="1">
        <f t="array" ref="G89">INDEX(LatestMeasureDefSheet!$R:$R,MATCH($U89,LatestMeasureDefSheet!$C:$C,0),)</f>
        <v>0</v>
      </c>
      <c r="H89" s="11" t="s">
        <v>1920</v>
      </c>
      <c r="I89" s="41"/>
      <c r="J89" s="67"/>
      <c r="K89" s="41"/>
      <c r="L89" s="41"/>
      <c r="M89" s="77" t="str">
        <f t="shared" si="15"/>
        <v/>
      </c>
      <c r="N89" s="77" t="str">
        <f t="shared" si="16"/>
        <v/>
      </c>
      <c r="O89" s="77" t="str">
        <f t="shared" si="17"/>
        <v/>
      </c>
      <c r="P89" s="49">
        <f t="shared" si="18"/>
        <v>0</v>
      </c>
      <c r="Q89" s="49">
        <f t="shared" si="14"/>
        <v>0</v>
      </c>
      <c r="R89" s="10"/>
      <c r="T89" s="5" t="s">
        <v>889</v>
      </c>
      <c r="U89" s="5" t="s">
        <v>897</v>
      </c>
      <c r="V89" s="11" cm="1">
        <f t="array" ref="V89">INDEX(LatestMeasureDefSheet!$H:$H,MATCH($U89,LatestMeasureDefSheet!$C:$C,0),)</f>
        <v>0</v>
      </c>
      <c r="W89" s="11" cm="1">
        <f t="array" ref="W89">INDEX(LatestMeasureDefSheet!$I:$I,MATCH($U89,LatestMeasureDefSheet!$C:$C,0),)</f>
        <v>0</v>
      </c>
      <c r="X89" s="11" cm="1">
        <f t="array" ref="X89">INDEX(LatestMeasureDefSheet!$L:$L,MATCH($U89,LatestMeasureDefSheet!$C:$C,0),)</f>
        <v>6.2317</v>
      </c>
      <c r="Y89" s="11" cm="1">
        <f t="array" ref="Y89">INDEX(LatestMeasureDefSheet!$S:$S,MATCH($U89,LatestMeasureDefSheet!$C:$C,0),)</f>
        <v>0</v>
      </c>
      <c r="Z89" s="11" cm="1">
        <f t="array" ref="Z89">INDEX(LatestMeasureDefSheet!$T:$T,MATCH($U89,LatestMeasureDefSheet!$C:$C,0),)</f>
        <v>0</v>
      </c>
      <c r="AA89" s="11" cm="1">
        <f t="array" ref="AA89">INDEX(LatestMeasureDefSheet!$U:$U,MATCH($U89,LatestMeasureDefSheet!$C:$C,0),)</f>
        <v>0</v>
      </c>
      <c r="AB89" s="11" cm="1">
        <f t="array" ref="AB89">INDEX(LatestMeasureDefSheet!$V:$V,MATCH($U89,LatestMeasureDefSheet!$C:$C,0),)</f>
        <v>0</v>
      </c>
    </row>
    <row r="90" spans="1:28" ht="31.5" x14ac:dyDescent="0.25">
      <c r="A90" s="16" t="s">
        <v>901</v>
      </c>
      <c r="B90" s="15" t="s">
        <v>902</v>
      </c>
      <c r="C90" s="9" cm="1">
        <f t="array" ref="C90">INDEX(LatestMeasureDefSheet!$AH:$AH,MATCH($U90,LatestMeasureDefSheet!$C:$C,0),)</f>
        <v>60</v>
      </c>
      <c r="D90" s="10" t="str" cm="1">
        <f t="array" ref="D90">INDEX(LatestMeasureDefSheet!$G:$G,MATCH($U90,LatestMeasureDefSheet!$C:$C,0),)</f>
        <v>Units</v>
      </c>
      <c r="E90" s="11" cm="1">
        <f t="array" ref="E90">INDEX(LatestMeasureDefSheet!$AJ:$AJ,MATCH($U90,LatestMeasureDefSheet!$C:$C,0),)</f>
        <v>13</v>
      </c>
      <c r="F90" s="8" t="str" cm="1">
        <f t="array" ref="F90">IF(INDEX(LatestMeasureDefSheet!$Q:$Q,MATCH(U90,LatestMeasureDefSheet!$C:$C,0),)="",INDEX(LatestMeasureDefSheet!$G:$G,MATCH(U90,LatestMeasureDefSheet!$C:$C,0),),INDEX(LatestMeasureDefSheet!$Q:$Q,MATCH(U90,LatestMeasureDefSheet!$C:$C,0),))</f>
        <v>Units</v>
      </c>
      <c r="G90" s="11" cm="1">
        <f t="array" ref="G90">INDEX(LatestMeasureDefSheet!$R:$R,MATCH($U90,LatestMeasureDefSheet!$C:$C,0),)</f>
        <v>0</v>
      </c>
      <c r="H90" s="11" t="s">
        <v>1920</v>
      </c>
      <c r="I90" s="41"/>
      <c r="J90" s="67"/>
      <c r="K90" s="41"/>
      <c r="L90" s="41"/>
      <c r="M90" s="77" t="str">
        <f t="shared" si="15"/>
        <v/>
      </c>
      <c r="N90" s="77" t="str">
        <f t="shared" si="16"/>
        <v/>
      </c>
      <c r="O90" s="77" t="str">
        <f t="shared" si="17"/>
        <v/>
      </c>
      <c r="P90" s="49">
        <f t="shared" si="18"/>
        <v>0</v>
      </c>
      <c r="Q90" s="49">
        <f t="shared" si="14"/>
        <v>0</v>
      </c>
      <c r="R90" s="10"/>
      <c r="T90" s="5" t="s">
        <v>889</v>
      </c>
      <c r="U90" s="5" t="s">
        <v>900</v>
      </c>
      <c r="V90" s="11" cm="1">
        <f t="array" ref="V90">INDEX(LatestMeasureDefSheet!$H:$H,MATCH($U90,LatestMeasureDefSheet!$C:$C,0),)</f>
        <v>0</v>
      </c>
      <c r="W90" s="11" cm="1">
        <f t="array" ref="W90">INDEX(LatestMeasureDefSheet!$I:$I,MATCH($U90,LatestMeasureDefSheet!$C:$C,0),)</f>
        <v>0</v>
      </c>
      <c r="X90" s="11" cm="1">
        <f t="array" ref="X90">INDEX(LatestMeasureDefSheet!$L:$L,MATCH($U90,LatestMeasureDefSheet!$C:$C,0),)</f>
        <v>21.038399999999999</v>
      </c>
      <c r="Y90" s="11" cm="1">
        <f t="array" ref="Y90">INDEX(LatestMeasureDefSheet!$S:$S,MATCH($U90,LatestMeasureDefSheet!$C:$C,0),)</f>
        <v>0</v>
      </c>
      <c r="Z90" s="11" cm="1">
        <f t="array" ref="Z90">INDEX(LatestMeasureDefSheet!$T:$T,MATCH($U90,LatestMeasureDefSheet!$C:$C,0),)</f>
        <v>0</v>
      </c>
      <c r="AA90" s="11" cm="1">
        <f t="array" ref="AA90">INDEX(LatestMeasureDefSheet!$U:$U,MATCH($U90,LatestMeasureDefSheet!$C:$C,0),)</f>
        <v>0</v>
      </c>
      <c r="AB90" s="11" cm="1">
        <f t="array" ref="AB90">INDEX(LatestMeasureDefSheet!$V:$V,MATCH($U90,LatestMeasureDefSheet!$C:$C,0),)</f>
        <v>0</v>
      </c>
    </row>
    <row r="91" spans="1:28" ht="31.5" x14ac:dyDescent="0.25">
      <c r="A91" s="16" t="s">
        <v>904</v>
      </c>
      <c r="B91" s="15" t="s">
        <v>905</v>
      </c>
      <c r="C91" s="9" cm="1">
        <f t="array" ref="C91">INDEX(LatestMeasureDefSheet!$AH:$AH,MATCH($U91,LatestMeasureDefSheet!$C:$C,0),)</f>
        <v>150</v>
      </c>
      <c r="D91" s="10" t="str" cm="1">
        <f t="array" ref="D91">INDEX(LatestMeasureDefSheet!$G:$G,MATCH($U91,LatestMeasureDefSheet!$C:$C,0),)</f>
        <v>Units</v>
      </c>
      <c r="E91" s="11" cm="1">
        <f t="array" ref="E91">INDEX(LatestMeasureDefSheet!$AJ:$AJ,MATCH($U91,LatestMeasureDefSheet!$C:$C,0),)</f>
        <v>13</v>
      </c>
      <c r="F91" s="8" t="str" cm="1">
        <f t="array" ref="F91">IF(INDEX(LatestMeasureDefSheet!$Q:$Q,MATCH(U91,LatestMeasureDefSheet!$C:$C,0),)="",INDEX(LatestMeasureDefSheet!$G:$G,MATCH(U91,LatestMeasureDefSheet!$C:$C,0),),INDEX(LatestMeasureDefSheet!$Q:$Q,MATCH(U91,LatestMeasureDefSheet!$C:$C,0),))</f>
        <v>Units</v>
      </c>
      <c r="G91" s="11" cm="1">
        <f t="array" ref="G91">INDEX(LatestMeasureDefSheet!$R:$R,MATCH($U91,LatestMeasureDefSheet!$C:$C,0),)</f>
        <v>0</v>
      </c>
      <c r="H91" s="11" t="s">
        <v>1920</v>
      </c>
      <c r="I91" s="41"/>
      <c r="J91" s="67"/>
      <c r="K91" s="41"/>
      <c r="L91" s="41"/>
      <c r="M91" s="77" t="str">
        <f t="shared" si="15"/>
        <v/>
      </c>
      <c r="N91" s="77" t="str">
        <f t="shared" si="16"/>
        <v/>
      </c>
      <c r="O91" s="77" t="str">
        <f t="shared" si="17"/>
        <v/>
      </c>
      <c r="P91" s="49">
        <f t="shared" si="18"/>
        <v>0</v>
      </c>
      <c r="Q91" s="49">
        <f t="shared" si="14"/>
        <v>0</v>
      </c>
      <c r="R91" s="10"/>
      <c r="T91" s="5" t="s">
        <v>889</v>
      </c>
      <c r="U91" s="5" t="s">
        <v>903</v>
      </c>
      <c r="V91" s="11" cm="1">
        <f t="array" ref="V91">INDEX(LatestMeasureDefSheet!$H:$H,MATCH($U91,LatestMeasureDefSheet!$C:$C,0),)</f>
        <v>0</v>
      </c>
      <c r="W91" s="11" cm="1">
        <f t="array" ref="W91">INDEX(LatestMeasureDefSheet!$I:$I,MATCH($U91,LatestMeasureDefSheet!$C:$C,0),)</f>
        <v>0</v>
      </c>
      <c r="X91" s="11" cm="1">
        <f t="array" ref="X91">INDEX(LatestMeasureDefSheet!$L:$L,MATCH($U91,LatestMeasureDefSheet!$C:$C,0),)</f>
        <v>23.853300000000001</v>
      </c>
      <c r="Y91" s="11" cm="1">
        <f t="array" ref="Y91">INDEX(LatestMeasureDefSheet!$S:$S,MATCH($U91,LatestMeasureDefSheet!$C:$C,0),)</f>
        <v>0</v>
      </c>
      <c r="Z91" s="11" cm="1">
        <f t="array" ref="Z91">INDEX(LatestMeasureDefSheet!$T:$T,MATCH($U91,LatestMeasureDefSheet!$C:$C,0),)</f>
        <v>0</v>
      </c>
      <c r="AA91" s="11" cm="1">
        <f t="array" ref="AA91">INDEX(LatestMeasureDefSheet!$U:$U,MATCH($U91,LatestMeasureDefSheet!$C:$C,0),)</f>
        <v>0</v>
      </c>
      <c r="AB91" s="11" cm="1">
        <f t="array" ref="AB91">INDEX(LatestMeasureDefSheet!$V:$V,MATCH($U91,LatestMeasureDefSheet!$C:$C,0),)</f>
        <v>0</v>
      </c>
    </row>
    <row r="92" spans="1:28" ht="31.5" x14ac:dyDescent="0.25">
      <c r="A92" s="16" t="s">
        <v>907</v>
      </c>
      <c r="B92" s="15" t="s">
        <v>908</v>
      </c>
      <c r="C92" s="9" cm="1">
        <f t="array" ref="C92">INDEX(LatestMeasureDefSheet!$AH:$AH,MATCH($U92,LatestMeasureDefSheet!$C:$C,0),)</f>
        <v>150</v>
      </c>
      <c r="D92" s="10" t="str" cm="1">
        <f t="array" ref="D92">INDEX(LatestMeasureDefSheet!$G:$G,MATCH($U92,LatestMeasureDefSheet!$C:$C,0),)</f>
        <v>Units</v>
      </c>
      <c r="E92" s="11" cm="1">
        <f t="array" ref="E92">INDEX(LatestMeasureDefSheet!$AJ:$AJ,MATCH($U92,LatestMeasureDefSheet!$C:$C,0),)</f>
        <v>20</v>
      </c>
      <c r="F92" s="8" t="str" cm="1">
        <f t="array" ref="F92">IF(INDEX(LatestMeasureDefSheet!$Q:$Q,MATCH(U92,LatestMeasureDefSheet!$C:$C,0),)="",INDEX(LatestMeasureDefSheet!$G:$G,MATCH(U92,LatestMeasureDefSheet!$C:$C,0),),INDEX(LatestMeasureDefSheet!$Q:$Q,MATCH(U92,LatestMeasureDefSheet!$C:$C,0),))</f>
        <v>Units</v>
      </c>
      <c r="G92" s="11" cm="1">
        <f t="array" ref="G92">INDEX(LatestMeasureDefSheet!$R:$R,MATCH($U92,LatestMeasureDefSheet!$C:$C,0),)</f>
        <v>0</v>
      </c>
      <c r="H92" s="11" t="s">
        <v>1920</v>
      </c>
      <c r="I92" s="41"/>
      <c r="J92" s="67"/>
      <c r="K92" s="41"/>
      <c r="L92" s="41"/>
      <c r="M92" s="77" t="str">
        <f t="shared" si="15"/>
        <v/>
      </c>
      <c r="N92" s="77" t="str">
        <f t="shared" si="16"/>
        <v/>
      </c>
      <c r="O92" s="77" t="str">
        <f t="shared" si="17"/>
        <v/>
      </c>
      <c r="P92" s="49">
        <f t="shared" si="18"/>
        <v>0</v>
      </c>
      <c r="Q92" s="49">
        <f t="shared" si="14"/>
        <v>0</v>
      </c>
      <c r="R92" s="10"/>
      <c r="T92" s="5" t="s">
        <v>889</v>
      </c>
      <c r="U92" s="5" t="s">
        <v>906</v>
      </c>
      <c r="V92" s="11" cm="1">
        <f t="array" ref="V92">INDEX(LatestMeasureDefSheet!$H:$H,MATCH($U92,LatestMeasureDefSheet!$C:$C,0),)</f>
        <v>0</v>
      </c>
      <c r="W92" s="11" cm="1">
        <f t="array" ref="W92">INDEX(LatestMeasureDefSheet!$I:$I,MATCH($U92,LatestMeasureDefSheet!$C:$C,0),)</f>
        <v>0</v>
      </c>
      <c r="X92" s="11" cm="1">
        <f t="array" ref="X92">INDEX(LatestMeasureDefSheet!$L:$L,MATCH($U92,LatestMeasureDefSheet!$C:$C,0),)</f>
        <v>18.915099999999999</v>
      </c>
      <c r="Y92" s="11" cm="1">
        <f t="array" ref="Y92">INDEX(LatestMeasureDefSheet!$S:$S,MATCH($U92,LatestMeasureDefSheet!$C:$C,0),)</f>
        <v>0</v>
      </c>
      <c r="Z92" s="11" cm="1">
        <f t="array" ref="Z92">INDEX(LatestMeasureDefSheet!$T:$T,MATCH($U92,LatestMeasureDefSheet!$C:$C,0),)</f>
        <v>0</v>
      </c>
      <c r="AA92" s="11" cm="1">
        <f t="array" ref="AA92">INDEX(LatestMeasureDefSheet!$U:$U,MATCH($U92,LatestMeasureDefSheet!$C:$C,0),)</f>
        <v>0</v>
      </c>
      <c r="AB92" s="11" cm="1">
        <f t="array" ref="AB92">INDEX(LatestMeasureDefSheet!$V:$V,MATCH($U92,LatestMeasureDefSheet!$C:$C,0),)</f>
        <v>0</v>
      </c>
    </row>
    <row r="93" spans="1:28" ht="31.5" x14ac:dyDescent="0.25">
      <c r="A93" s="16" t="s">
        <v>910</v>
      </c>
      <c r="B93" s="15" t="s">
        <v>911</v>
      </c>
      <c r="C93" s="9" cm="1">
        <f t="array" ref="C93">INDEX(LatestMeasureDefSheet!$AH:$AH,MATCH($U93,LatestMeasureDefSheet!$C:$C,0),)</f>
        <v>50</v>
      </c>
      <c r="D93" s="10" t="str" cm="1">
        <f t="array" ref="D93">INDEX(LatestMeasureDefSheet!$G:$G,MATCH($U93,LatestMeasureDefSheet!$C:$C,0),)</f>
        <v>Units</v>
      </c>
      <c r="E93" s="11" cm="1">
        <f t="array" ref="E93">INDEX(LatestMeasureDefSheet!$AJ:$AJ,MATCH($U93,LatestMeasureDefSheet!$C:$C,0),)</f>
        <v>20</v>
      </c>
      <c r="F93" s="8" t="str" cm="1">
        <f t="array" ref="F93">IF(INDEX(LatestMeasureDefSheet!$Q:$Q,MATCH(U93,LatestMeasureDefSheet!$C:$C,0),)="",INDEX(LatestMeasureDefSheet!$G:$G,MATCH(U93,LatestMeasureDefSheet!$C:$C,0),),INDEX(LatestMeasureDefSheet!$Q:$Q,MATCH(U93,LatestMeasureDefSheet!$C:$C,0),))</f>
        <v>Units</v>
      </c>
      <c r="G93" s="11" cm="1">
        <f t="array" ref="G93">INDEX(LatestMeasureDefSheet!$R:$R,MATCH($U93,LatestMeasureDefSheet!$C:$C,0),)</f>
        <v>0</v>
      </c>
      <c r="H93" s="11" t="s">
        <v>1920</v>
      </c>
      <c r="I93" s="41"/>
      <c r="J93" s="67"/>
      <c r="K93" s="41"/>
      <c r="L93" s="41"/>
      <c r="M93" s="77" t="str">
        <f t="shared" si="15"/>
        <v/>
      </c>
      <c r="N93" s="77" t="str">
        <f t="shared" si="16"/>
        <v/>
      </c>
      <c r="O93" s="77" t="str">
        <f t="shared" si="17"/>
        <v/>
      </c>
      <c r="P93" s="49">
        <f t="shared" si="18"/>
        <v>0</v>
      </c>
      <c r="Q93" s="49">
        <f t="shared" si="14"/>
        <v>0</v>
      </c>
      <c r="R93" s="10"/>
      <c r="T93" s="5" t="s">
        <v>889</v>
      </c>
      <c r="U93" s="5" t="s">
        <v>909</v>
      </c>
      <c r="V93" s="11" cm="1">
        <f t="array" ref="V93">INDEX(LatestMeasureDefSheet!$H:$H,MATCH($U93,LatestMeasureDefSheet!$C:$C,0),)</f>
        <v>639</v>
      </c>
      <c r="W93" s="11" cm="1">
        <f t="array" ref="W93">INDEX(LatestMeasureDefSheet!$I:$I,MATCH($U93,LatestMeasureDefSheet!$C:$C,0),)</f>
        <v>3.6499999999999998E-2</v>
      </c>
      <c r="X93" s="11" cm="1">
        <f t="array" ref="X93">INDEX(LatestMeasureDefSheet!$L:$L,MATCH($U93,LatestMeasureDefSheet!$C:$C,0),)</f>
        <v>0</v>
      </c>
      <c r="Y93" s="11" cm="1">
        <f t="array" ref="Y93">INDEX(LatestMeasureDefSheet!$S:$S,MATCH($U93,LatestMeasureDefSheet!$C:$C,0),)</f>
        <v>0</v>
      </c>
      <c r="Z93" s="11" cm="1">
        <f t="array" ref="Z93">INDEX(LatestMeasureDefSheet!$T:$T,MATCH($U93,LatestMeasureDefSheet!$C:$C,0),)</f>
        <v>0</v>
      </c>
      <c r="AA93" s="11" cm="1">
        <f t="array" ref="AA93">INDEX(LatestMeasureDefSheet!$U:$U,MATCH($U93,LatestMeasureDefSheet!$C:$C,0),)</f>
        <v>0</v>
      </c>
      <c r="AB93" s="11" cm="1">
        <f t="array" ref="AB93">INDEX(LatestMeasureDefSheet!$V:$V,MATCH($U93,LatestMeasureDefSheet!$C:$C,0),)</f>
        <v>0</v>
      </c>
    </row>
  </sheetData>
  <sheetProtection algorithmName="SHA-512" hashValue="LPy8EWXUy/PkQK4dIHDMvJZNHCWe6zn8xTWGn5B2vXfeOaPWELHRmfqyX9+/2tbZ3cU7Rg1t/Ewp+KKpaYFhkw==" saltValue="SrBbw3pERQ6E1NylTDNsyA==" spinCount="100000" sheet="1" objects="1" scenarios="1"/>
  <protectedRanges>
    <protectedRange sqref="I4:J93 K83:K86 K45:L68" name="Range1"/>
  </protectedRanges>
  <autoFilter ref="A3:R3" xr:uid="{DA633522-27BA-4FAD-8762-C69D79FC4ADD}"/>
  <conditionalFormatting sqref="K4:K93">
    <cfRule type="expression" dxfId="17" priority="2">
      <formula>$H4=""</formula>
    </cfRule>
  </conditionalFormatting>
  <conditionalFormatting sqref="L4:L93">
    <cfRule type="expression" dxfId="16" priority="1">
      <formula>$H4=""</formula>
    </cfRule>
    <cfRule type="expression" dxfId="15" priority="3">
      <formula>$H4="Performance"</formula>
    </cfRule>
  </conditionalFormatting>
  <hyperlinks>
    <hyperlink ref="A1" location="Summary!A1" display="Take me to the Summary page" xr:uid="{FD5062C0-806A-4A3B-BA89-1A2C5ADD8B1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2497-C858-4C13-A540-F89272EE276E}">
  <sheetPr codeName="Sheet43"/>
  <dimension ref="A1:AB52"/>
  <sheetViews>
    <sheetView showGridLines="0" topLeftCell="A18" workbookViewId="0">
      <selection activeCell="C35" sqref="C35"/>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425781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915</v>
      </c>
      <c r="B4" s="15" t="s">
        <v>916</v>
      </c>
      <c r="C4" s="9" cm="1">
        <f t="array" ref="C4">INDEX(LatestMeasureDefSheet!$AH:$AH,MATCH($U4,LatestMeasureDefSheet!$C:$C,0),)</f>
        <v>0.15</v>
      </c>
      <c r="D4" s="10" t="str" cm="1">
        <f t="array" ref="D4">INDEX(LatestMeasureDefSheet!$G:$G,MATCH($U4,LatestMeasureDefSheet!$C:$C,0),)</f>
        <v>Square Feet</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67"/>
      <c r="K4" s="41"/>
      <c r="L4" s="41"/>
      <c r="M4" s="77" t="str">
        <f t="shared" ref="M4:M35" si="0">IF($I4=0,"",IF($H4="",V4*$I4,Z4*$I4*$K4))</f>
        <v/>
      </c>
      <c r="N4" s="77" t="str">
        <f t="shared" ref="N4:N35" si="1">IF($I4=0,"",IF($H4="",W4*$I4,AA4*$I4*$K4))</f>
        <v/>
      </c>
      <c r="O4" s="77" t="str">
        <f t="shared" ref="O4:O35" si="2">IF($I4=0,"",IF($H4="",X4*$I4,AB4*$I4*$K4))</f>
        <v/>
      </c>
      <c r="P4" s="49">
        <f t="shared" ref="P4:P35" si="3">C4*$I4</f>
        <v>0</v>
      </c>
      <c r="Q4" s="49">
        <f t="shared" ref="Q4:Q35" si="4">J4*$I4</f>
        <v>0</v>
      </c>
      <c r="R4" s="10"/>
      <c r="T4" s="5" t="s">
        <v>913</v>
      </c>
      <c r="U4" s="5" t="s">
        <v>914</v>
      </c>
      <c r="V4" s="11" cm="1">
        <f t="array" ref="V4">INDEX(LatestMeasureDefSheet!$H:$H,MATCH($U4,LatestMeasureDefSheet!$C:$C,0),)</f>
        <v>0.27789999999999998</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47.25" x14ac:dyDescent="0.25">
      <c r="A5" s="16" t="s">
        <v>918</v>
      </c>
      <c r="B5" s="15" t="s">
        <v>919</v>
      </c>
      <c r="C5" s="9" cm="1">
        <f t="array" ref="C5">INDEX(LatestMeasureDefSheet!$AH:$AH,MATCH($U5,LatestMeasureDefSheet!$C:$C,0),)</f>
        <v>0.15</v>
      </c>
      <c r="D5" s="10" t="str" cm="1">
        <f t="array" ref="D5">INDEX(LatestMeasureDefSheet!$G:$G,MATCH($U5,LatestMeasureDefSheet!$C:$C,0),)</f>
        <v>Square Feet</v>
      </c>
      <c r="E5" s="11" cm="1">
        <f t="array" ref="E5">INDEX(LatestMeasureDefSheet!$AJ:$AJ,MATCH($U5,LatestMeasureDefSheet!$C:$C,0),)</f>
        <v>9</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913</v>
      </c>
      <c r="U5" s="5" t="s">
        <v>917</v>
      </c>
      <c r="V5" s="11" cm="1">
        <f t="array" ref="V5">INDEX(LatestMeasureDefSheet!$H:$H,MATCH($U5,LatestMeasureDefSheet!$C:$C,0),)</f>
        <v>0.97309999999999997</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921</v>
      </c>
      <c r="B6" s="15" t="s">
        <v>922</v>
      </c>
      <c r="C6" s="9" cm="1">
        <f t="array" ref="C6">INDEX(LatestMeasureDefSheet!$AH:$AH,MATCH($U6,LatestMeasureDefSheet!$C:$C,0),)</f>
        <v>0.15</v>
      </c>
      <c r="D6" s="10" t="str" cm="1">
        <f t="array" ref="D6">INDEX(LatestMeasureDefSheet!$G:$G,MATCH($U6,LatestMeasureDefSheet!$C:$C,0),)</f>
        <v>Square Feet</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913</v>
      </c>
      <c r="U6" s="5" t="s">
        <v>920</v>
      </c>
      <c r="V6" s="11" cm="1">
        <f t="array" ref="V6">INDEX(LatestMeasureDefSheet!$H:$H,MATCH($U6,LatestMeasureDefSheet!$C:$C,0),)</f>
        <v>0.69179999999999997</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924</v>
      </c>
      <c r="B7" s="15" t="s">
        <v>925</v>
      </c>
      <c r="C7" s="9" cm="1">
        <f t="array" ref="C7">INDEX(LatestMeasureDefSheet!$AH:$AH,MATCH($U7,LatestMeasureDefSheet!$C:$C,0),)</f>
        <v>0.3</v>
      </c>
      <c r="D7" s="10" t="str" cm="1">
        <f t="array" ref="D7">INDEX(LatestMeasureDefSheet!$G:$G,MATCH($U7,LatestMeasureDefSheet!$C:$C,0),)</f>
        <v>Square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913</v>
      </c>
      <c r="U7" s="5" t="s">
        <v>923</v>
      </c>
      <c r="V7" s="11" cm="1">
        <f t="array" ref="V7">INDEX(LatestMeasureDefSheet!$H:$H,MATCH($U7,LatestMeasureDefSheet!$C:$C,0),)</f>
        <v>2.1055999999999999</v>
      </c>
      <c r="W7" s="11" cm="1">
        <f t="array" ref="W7">INDEX(LatestMeasureDefSheet!$I:$I,MATCH($U7,LatestMeasureDefSheet!$C:$C,0),)</f>
        <v>0</v>
      </c>
      <c r="X7" s="11" cm="1">
        <f t="array" ref="X7">INDEX(LatestMeasureDefSheet!$L:$L,MATCH($U7,LatestMeasureDefSheet!$C:$C,0),)</f>
        <v>2.76E-2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927</v>
      </c>
      <c r="B8" s="15" t="s">
        <v>928</v>
      </c>
      <c r="C8" s="9" cm="1">
        <f t="array" ref="C8">INDEX(LatestMeasureDefSheet!$AH:$AH,MATCH($U8,LatestMeasureDefSheet!$C:$C,0),)</f>
        <v>0.15</v>
      </c>
      <c r="D8" s="10" t="str" cm="1">
        <f t="array" ref="D8">INDEX(LatestMeasureDefSheet!$G:$G,MATCH($U8,LatestMeasureDefSheet!$C:$C,0),)</f>
        <v>Square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913</v>
      </c>
      <c r="U8" s="5" t="s">
        <v>926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1.15E-2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930</v>
      </c>
      <c r="B9" s="15" t="s">
        <v>931</v>
      </c>
      <c r="C9" s="9" cm="1">
        <f t="array" ref="C9">INDEX(LatestMeasureDefSheet!$AH:$AH,MATCH($U9,LatestMeasureDefSheet!$C:$C,0),)</f>
        <v>0.15</v>
      </c>
      <c r="D9" s="10" t="str" cm="1">
        <f t="array" ref="D9">INDEX(LatestMeasureDefSheet!$G:$G,MATCH($U9,LatestMeasureDefSheet!$C:$C,0),)</f>
        <v>Square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913</v>
      </c>
      <c r="U9" s="5" t="s">
        <v>929</v>
      </c>
      <c r="V9" s="11" cm="1">
        <f t="array" ref="V9">INDEX(LatestMeasureDefSheet!$H:$H,MATCH($U9,LatestMeasureDefSheet!$C:$C,0),)</f>
        <v>1.258</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933</v>
      </c>
      <c r="B10" s="15" t="s">
        <v>934</v>
      </c>
      <c r="C10" s="9" cm="1">
        <f t="array" ref="C10">INDEX(LatestMeasureDefSheet!$AH:$AH,MATCH($U10,LatestMeasureDefSheet!$C:$C,0),)</f>
        <v>150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913</v>
      </c>
      <c r="U10" s="5" t="s">
        <v>932</v>
      </c>
      <c r="V10" s="11" cm="1">
        <f t="array" ref="V10">INDEX(LatestMeasureDefSheet!$H:$H,MATCH($U10,LatestMeasureDefSheet!$C:$C,0),)</f>
        <v>2197</v>
      </c>
      <c r="W10" s="11" cm="1">
        <f t="array" ref="W10">INDEX(LatestMeasureDefSheet!$I:$I,MATCH($U10,LatestMeasureDefSheet!$C:$C,0),)</f>
        <v>0</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47.25" x14ac:dyDescent="0.25">
      <c r="A11" s="16" t="s">
        <v>936</v>
      </c>
      <c r="B11" s="15" t="s">
        <v>937</v>
      </c>
      <c r="C11" s="9" cm="1">
        <f t="array" ref="C11">INDEX(LatestMeasureDefSheet!$AH:$AH,MATCH($U11,LatestMeasureDefSheet!$C:$C,0),)</f>
        <v>300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913</v>
      </c>
      <c r="U11" s="5" t="s">
        <v>935</v>
      </c>
      <c r="V11" s="11" cm="1">
        <f t="array" ref="V11">INDEX(LatestMeasureDefSheet!$H:$H,MATCH($U11,LatestMeasureDefSheet!$C:$C,0),)</f>
        <v>1659</v>
      </c>
      <c r="W11" s="11" cm="1">
        <f t="array" ref="W11">INDEX(LatestMeasureDefSheet!$I:$I,MATCH($U11,LatestMeasureDefSheet!$C:$C,0),)</f>
        <v>0.11169999999999999</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939</v>
      </c>
      <c r="B12" s="15" t="s">
        <v>940</v>
      </c>
      <c r="C12" s="9" cm="1">
        <f t="array" ref="C12">INDEX(LatestMeasureDefSheet!$AH:$AH,MATCH($U12,LatestMeasureDefSheet!$C:$C,0),)</f>
        <v>80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913</v>
      </c>
      <c r="U12" s="5" t="s">
        <v>938</v>
      </c>
      <c r="V12" s="11" cm="1">
        <f t="array" ref="V12">INDEX(LatestMeasureDefSheet!$H:$H,MATCH($U12,LatestMeasureDefSheet!$C:$C,0),)</f>
        <v>58.522199999999998</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942</v>
      </c>
      <c r="B13" s="15" t="s">
        <v>943</v>
      </c>
      <c r="C13" s="9" cm="1">
        <f t="array" ref="C13">INDEX(LatestMeasureDefSheet!$AH:$AH,MATCH($U13,LatestMeasureDefSheet!$C:$C,0),)</f>
        <v>25</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913</v>
      </c>
      <c r="U13" s="5" t="s">
        <v>941</v>
      </c>
      <c r="V13" s="11" cm="1">
        <f t="array" ref="V13">INDEX(LatestMeasureDefSheet!$H:$H,MATCH($U13,LatestMeasureDefSheet!$C:$C,0),)</f>
        <v>231.64330000000001</v>
      </c>
      <c r="W13" s="11" cm="1">
        <f t="array" ref="W13">INDEX(LatestMeasureDefSheet!$I:$I,MATCH($U13,LatestMeasureDefSheet!$C:$C,0),)</f>
        <v>0</v>
      </c>
      <c r="X13" s="11" cm="1">
        <f t="array" ref="X13">INDEX(LatestMeasureDefSheet!$L:$L,MATCH($U13,LatestMeasureDefSheet!$C:$C,0),)</f>
        <v>4.5053000000000001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945</v>
      </c>
      <c r="B14" s="15" t="s">
        <v>946</v>
      </c>
      <c r="C14" s="9" cm="1">
        <f t="array" ref="C14">INDEX(LatestMeasureDefSheet!$AH:$AH,MATCH($U14,LatestMeasureDefSheet!$C:$C,0),)</f>
        <v>15</v>
      </c>
      <c r="D14" s="10" t="str" cm="1">
        <f t="array" ref="D14">INDEX(LatestMeasureDefSheet!$G:$G,MATCH($U14,LatestMeasureDefSheet!$C:$C,0),)</f>
        <v>Tons</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Tons</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913</v>
      </c>
      <c r="U14" s="5" t="s">
        <v>944</v>
      </c>
      <c r="V14" s="11" cm="1">
        <f t="array" ref="V14">INDEX(LatestMeasureDefSheet!$H:$H,MATCH($U14,LatestMeasureDefSheet!$C:$C,0),)</f>
        <v>136.0701</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949</v>
      </c>
      <c r="B15" s="15" t="s">
        <v>950</v>
      </c>
      <c r="C15" s="9" cm="1">
        <f t="array" ref="C15">INDEX(LatestMeasureDefSheet!$AH:$AH,MATCH($U15,LatestMeasureDefSheet!$C:$C,0),)</f>
        <v>15</v>
      </c>
      <c r="D15" s="10" t="str" cm="1">
        <f t="array" ref="D15">INDEX(LatestMeasureDefSheet!$G:$G,MATCH($U15,LatestMeasureDefSheet!$C:$C,0),)</f>
        <v>Tons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Tons</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947</v>
      </c>
      <c r="U15" s="5" t="s">
        <v>948</v>
      </c>
      <c r="V15" s="11" cm="1">
        <f t="array" ref="V15">INDEX(LatestMeasureDefSheet!$H:$H,MATCH($U15,LatestMeasureDefSheet!$C:$C,0),)</f>
        <v>40.880499999999998</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952</v>
      </c>
      <c r="B16" s="15" t="s">
        <v>953</v>
      </c>
      <c r="C16" s="9" cm="1">
        <f t="array" ref="C16">INDEX(LatestMeasureDefSheet!$AH:$AH,MATCH($U16,LatestMeasureDefSheet!$C:$C,0),)</f>
        <v>30</v>
      </c>
      <c r="D16" s="10" t="str" cm="1">
        <f t="array" ref="D16">INDEX(LatestMeasureDefSheet!$G:$G,MATCH($U16,LatestMeasureDefSheet!$C:$C,0),)</f>
        <v>Tons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947</v>
      </c>
      <c r="U16" s="5" t="s">
        <v>951</v>
      </c>
      <c r="V16" s="11" cm="1">
        <f t="array" ref="V16">INDEX(LatestMeasureDefSheet!$H:$H,MATCH($U16,LatestMeasureDefSheet!$C:$C,0),)</f>
        <v>115.0193</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6" t="s">
        <v>955</v>
      </c>
      <c r="B17" s="15" t="s">
        <v>956</v>
      </c>
      <c r="C17" s="9" cm="1">
        <f t="array" ref="C17">INDEX(LatestMeasureDefSheet!$AH:$AH,MATCH($U17,LatestMeasureDefSheet!$C:$C,0),)</f>
        <v>4</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947</v>
      </c>
      <c r="U17" s="5" t="s">
        <v>954</v>
      </c>
      <c r="V17" s="11" cm="1">
        <f t="array" ref="V17">INDEX(LatestMeasureDefSheet!$H:$H,MATCH($U17,LatestMeasureDefSheet!$C:$C,0),)</f>
        <v>47.798999999999999</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959</v>
      </c>
      <c r="B18" s="15" t="s">
        <v>960</v>
      </c>
      <c r="C18" s="9" cm="1">
        <f t="array" ref="C18">INDEX(LatestMeasureDefSheet!$AH:$AH,MATCH($U18,LatestMeasureDefSheet!$C:$C,0),)</f>
        <v>100</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957</v>
      </c>
      <c r="U18" s="5" t="s">
        <v>958</v>
      </c>
      <c r="V18" s="11" cm="1">
        <f t="array" ref="V18">INDEX(LatestMeasureDefSheet!$H:$H,MATCH($U18,LatestMeasureDefSheet!$C:$C,0),)</f>
        <v>372.27679999999998</v>
      </c>
      <c r="W18" s="11" cm="1">
        <f t="array" ref="W18">INDEX(LatestMeasureDefSheet!$I:$I,MATCH($U18,LatestMeasureDefSheet!$C:$C,0),)</f>
        <v>5.3999999999999999E-2</v>
      </c>
      <c r="X18" s="11" cm="1">
        <f t="array" ref="X18">INDEX(LatestMeasureDefSheet!$L:$L,MATCH($U18,LatestMeasureDefSheet!$C:$C,0),)</f>
        <v>6.0766</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15.75" x14ac:dyDescent="0.25">
      <c r="A19" s="16" t="s">
        <v>962</v>
      </c>
      <c r="B19" s="15" t="s">
        <v>963</v>
      </c>
      <c r="C19" s="9" cm="1">
        <f t="array" ref="C19">INDEX(LatestMeasureDefSheet!$AH:$AH,MATCH($U19,LatestMeasureDefSheet!$C:$C,0),)</f>
        <v>75</v>
      </c>
      <c r="D19" s="10" t="str" cm="1">
        <f t="array" ref="D19">INDEX(LatestMeasureDefSheet!$G:$G,MATCH($U19,LatestMeasureDefSheet!$C:$C,0),)</f>
        <v>Tons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Tons</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957</v>
      </c>
      <c r="U19" s="5" t="s">
        <v>961</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7.5765000000000002</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15.75" x14ac:dyDescent="0.25">
      <c r="A20" s="16" t="s">
        <v>965</v>
      </c>
      <c r="B20" s="15" t="s">
        <v>966</v>
      </c>
      <c r="C20" s="9" cm="1">
        <f t="array" ref="C20">INDEX(LatestMeasureDefSheet!$AH:$AH,MATCH($U20,LatestMeasureDefSheet!$C:$C,0),)</f>
        <v>50</v>
      </c>
      <c r="D20" s="10" t="str" cm="1">
        <f t="array" ref="D20">INDEX(LatestMeasureDefSheet!$G:$G,MATCH($U20,LatestMeasureDefSheet!$C:$C,0),)</f>
        <v>Tons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Tons</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957</v>
      </c>
      <c r="U20" s="5" t="s">
        <v>964</v>
      </c>
      <c r="V20" s="11" cm="1">
        <f t="array" ref="V20">INDEX(LatestMeasureDefSheet!$H:$H,MATCH($U20,LatestMeasureDefSheet!$C:$C,0),)</f>
        <v>374.21539999999999</v>
      </c>
      <c r="W20" s="11" cm="1">
        <f t="array" ref="W20">INDEX(LatestMeasureDefSheet!$I:$I,MATCH($U20,LatestMeasureDefSheet!$C:$C,0),)</f>
        <v>5.3999999999999999E-2</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969</v>
      </c>
      <c r="B21" s="15" t="s">
        <v>970</v>
      </c>
      <c r="C21" s="9" cm="1">
        <f t="array" ref="C21">INDEX(LatestMeasureDefSheet!$AH:$AH,MATCH($U21,LatestMeasureDefSheet!$C:$C,0),)</f>
        <v>80</v>
      </c>
      <c r="D21" s="10" t="str" cm="1">
        <f t="array" ref="D21">INDEX(LatestMeasureDefSheet!$G:$G,MATCH($U21,LatestMeasureDefSheet!$C:$C,0),)</f>
        <v>Units</v>
      </c>
      <c r="E21" s="11" cm="1">
        <f t="array" ref="E21">INDEX(LatestMeasureDefSheet!$AJ:$AJ,MATCH($U21,LatestMeasureDefSheet!$C:$C,0),)</f>
        <v>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967</v>
      </c>
      <c r="U21" s="5" t="s">
        <v>968</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5.5518000000000001</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972</v>
      </c>
      <c r="B22" s="15" t="s">
        <v>973</v>
      </c>
      <c r="C22" s="9" cm="1">
        <f t="array" ref="C22">INDEX(LatestMeasureDefSheet!$AH:$AH,MATCH($U22,LatestMeasureDefSheet!$C:$C,0),)</f>
        <v>80</v>
      </c>
      <c r="D22" s="10" t="str" cm="1">
        <f t="array" ref="D22">INDEX(LatestMeasureDefSheet!$G:$G,MATCH($U22,LatestMeasureDefSheet!$C:$C,0),)</f>
        <v>Units</v>
      </c>
      <c r="E22" s="11" cm="1">
        <f t="array" ref="E22">INDEX(LatestMeasureDefSheet!$AJ:$AJ,MATCH($U22,LatestMeasureDefSheet!$C:$C,0),)</f>
        <v>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967</v>
      </c>
      <c r="U22" s="5" t="s">
        <v>971</v>
      </c>
      <c r="V22" s="11" cm="1">
        <f t="array" ref="V22">INDEX(LatestMeasureDefSheet!$H:$H,MATCH($U22,LatestMeasureDefSheet!$C:$C,0),)</f>
        <v>1026</v>
      </c>
      <c r="W22" s="11" cm="1">
        <f t="array" ref="W22">INDEX(LatestMeasureDefSheet!$I:$I,MATCH($U22,LatestMeasureDefSheet!$C:$C,0),)</f>
        <v>0.124</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975</v>
      </c>
      <c r="B23" s="15" t="s">
        <v>976</v>
      </c>
      <c r="C23" s="9" cm="1">
        <f t="array" ref="C23">INDEX(LatestMeasureDefSheet!$AH:$AH,MATCH($U23,LatestMeasureDefSheet!$C:$C,0),)</f>
        <v>48</v>
      </c>
      <c r="D23" s="10" t="str" cm="1">
        <f t="array" ref="D23">INDEX(LatestMeasureDefSheet!$G:$G,MATCH($U23,LatestMeasureDefSheet!$C:$C,0),)</f>
        <v>Units</v>
      </c>
      <c r="E23" s="11" cm="1">
        <f t="array" ref="E23">INDEX(LatestMeasureDefSheet!$AJ:$AJ,MATCH($U23,LatestMeasureDefSheet!$C:$C,0),)</f>
        <v>11</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3742</v>
      </c>
      <c r="I23" s="41"/>
      <c r="J23" s="67"/>
      <c r="K23" s="41"/>
      <c r="L23" s="41"/>
      <c r="M23" s="77" t="str">
        <f t="shared" si="0"/>
        <v/>
      </c>
      <c r="N23" s="77" t="str">
        <f t="shared" si="1"/>
        <v/>
      </c>
      <c r="O23" s="77" t="str">
        <f t="shared" si="2"/>
        <v/>
      </c>
      <c r="P23" s="49">
        <f t="shared" si="3"/>
        <v>0</v>
      </c>
      <c r="Q23" s="49">
        <f t="shared" si="4"/>
        <v>0</v>
      </c>
      <c r="R23" s="10"/>
      <c r="T23" s="5" t="s">
        <v>967</v>
      </c>
      <c r="U23" s="5" t="s">
        <v>974</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0.22969999999999999</v>
      </c>
      <c r="AA23" s="11" cm="1">
        <f t="array" ref="AA23">INDEX(LatestMeasureDefSheet!$U:$U,MATCH($U23,LatestMeasureDefSheet!$C:$C,0),)</f>
        <v>0</v>
      </c>
      <c r="AB23" s="11" cm="1">
        <f t="array" ref="AB23">INDEX(LatestMeasureDefSheet!$V:$V,MATCH($U23,LatestMeasureDefSheet!$C:$C,0),)</f>
        <v>3.7000000000000002E-3</v>
      </c>
    </row>
    <row r="24" spans="1:28" ht="15.75" x14ac:dyDescent="0.25">
      <c r="A24" s="16" t="s">
        <v>978</v>
      </c>
      <c r="B24" s="15" t="s">
        <v>979</v>
      </c>
      <c r="C24" s="9" cm="1">
        <f t="array" ref="C24">INDEX(LatestMeasureDefSheet!$AH:$AH,MATCH($U24,LatestMeasureDefSheet!$C:$C,0),)</f>
        <v>40</v>
      </c>
      <c r="D24" s="10" t="str" cm="1">
        <f t="array" ref="D24">INDEX(LatestMeasureDefSheet!$G:$G,MATCH($U24,LatestMeasureDefSheet!$C:$C,0),)</f>
        <v>Units</v>
      </c>
      <c r="E24" s="11" cm="1">
        <f t="array" ref="E24">INDEX(LatestMeasureDefSheet!$AJ:$AJ,MATCH($U24,LatestMeasureDefSheet!$C:$C,0),)</f>
        <v>11</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3742</v>
      </c>
      <c r="I24" s="41"/>
      <c r="J24" s="67"/>
      <c r="K24" s="41"/>
      <c r="L24" s="41"/>
      <c r="M24" s="77" t="str">
        <f t="shared" si="0"/>
        <v/>
      </c>
      <c r="N24" s="77" t="str">
        <f t="shared" si="1"/>
        <v/>
      </c>
      <c r="O24" s="77" t="str">
        <f t="shared" si="2"/>
        <v/>
      </c>
      <c r="P24" s="49">
        <f t="shared" si="3"/>
        <v>0</v>
      </c>
      <c r="Q24" s="49">
        <f t="shared" si="4"/>
        <v>0</v>
      </c>
      <c r="R24" s="10"/>
      <c r="T24" s="5" t="s">
        <v>967</v>
      </c>
      <c r="U24" s="5" t="s">
        <v>977</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1</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3.3999999999999998E-3</v>
      </c>
    </row>
    <row r="25" spans="1:28" ht="15.75" x14ac:dyDescent="0.25">
      <c r="A25" s="16" t="s">
        <v>981</v>
      </c>
      <c r="B25" s="15" t="s">
        <v>982</v>
      </c>
      <c r="C25" s="9" cm="1">
        <f t="array" ref="C25">INDEX(LatestMeasureDefSheet!$AH:$AH,MATCH($U25,LatestMeasureDefSheet!$C:$C,0),)</f>
        <v>8</v>
      </c>
      <c r="D25" s="10" t="str" cm="1">
        <f t="array" ref="D25">INDEX(LatestMeasureDefSheet!$G:$G,MATCH($U25,LatestMeasureDefSheet!$C:$C,0),)</f>
        <v>Units</v>
      </c>
      <c r="E25" s="11" cm="1">
        <f t="array" ref="E25">INDEX(LatestMeasureDefSheet!$AJ:$AJ,MATCH($U25,LatestMeasureDefSheet!$C:$C,0),)</f>
        <v>11</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3742</v>
      </c>
      <c r="I25" s="41"/>
      <c r="J25" s="67"/>
      <c r="K25" s="41"/>
      <c r="L25" s="41"/>
      <c r="M25" s="77" t="str">
        <f t="shared" si="0"/>
        <v/>
      </c>
      <c r="N25" s="77" t="str">
        <f t="shared" si="1"/>
        <v/>
      </c>
      <c r="O25" s="77" t="str">
        <f t="shared" si="2"/>
        <v/>
      </c>
      <c r="P25" s="49">
        <f t="shared" si="3"/>
        <v>0</v>
      </c>
      <c r="Q25" s="49">
        <f t="shared" si="4"/>
        <v>0</v>
      </c>
      <c r="R25" s="10"/>
      <c r="T25" s="5" t="s">
        <v>967</v>
      </c>
      <c r="U25" s="5" t="s">
        <v>980</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1</v>
      </c>
      <c r="Z25" s="11" cm="1">
        <f t="array" ref="Z25">INDEX(LatestMeasureDefSheet!$T:$T,MATCH($U25,LatestMeasureDefSheet!$C:$C,0),)</f>
        <v>0.16969999999999999</v>
      </c>
      <c r="AA25" s="11" cm="1">
        <f t="array" ref="AA25">INDEX(LatestMeasureDefSheet!$U:$U,MATCH($U25,LatestMeasureDefSheet!$C:$C,0),)</f>
        <v>0</v>
      </c>
      <c r="AB25" s="11" cm="1">
        <f t="array" ref="AB25">INDEX(LatestMeasureDefSheet!$V:$V,MATCH($U25,LatestMeasureDefSheet!$C:$C,0),)</f>
        <v>0</v>
      </c>
    </row>
    <row r="26" spans="1:28" ht="31.5" x14ac:dyDescent="0.25">
      <c r="A26" s="16" t="s">
        <v>984</v>
      </c>
      <c r="B26" s="15" t="s">
        <v>985</v>
      </c>
      <c r="C26" s="9" cm="1">
        <f t="array" ref="C26">INDEX(LatestMeasureDefSheet!$AH:$AH,MATCH($U26,LatestMeasureDefSheet!$C:$C,0),)</f>
        <v>0.04</v>
      </c>
      <c r="D26" s="10" t="str" cm="1">
        <f t="array" ref="D26">INDEX(LatestMeasureDefSheet!$G:$G,MATCH($U26,LatestMeasureDefSheet!$C:$C,0),)</f>
        <v>Square Feet</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967</v>
      </c>
      <c r="U26" s="5" t="s">
        <v>983</v>
      </c>
      <c r="V26" s="11" cm="1">
        <f t="array" ref="V26">INDEX(LatestMeasureDefSheet!$H:$H,MATCH($U26,LatestMeasureDefSheet!$C:$C,0),)</f>
        <v>0.30270000000000002</v>
      </c>
      <c r="W26" s="11" cm="1">
        <f t="array" ref="W26">INDEX(LatestMeasureDefSheet!$I:$I,MATCH($U26,LatestMeasureDefSheet!$C:$C,0),)</f>
        <v>1E-4</v>
      </c>
      <c r="X26" s="11" cm="1">
        <f t="array" ref="X26">INDEX(LatestMeasureDefSheet!$L:$L,MATCH($U26,LatestMeasureDefSheet!$C:$C,0),)</f>
        <v>5.0000000000000001E-3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987</v>
      </c>
      <c r="B27" s="15" t="s">
        <v>988</v>
      </c>
      <c r="C27" s="9" cm="1">
        <f t="array" ref="C27">INDEX(LatestMeasureDefSheet!$AH:$AH,MATCH($U27,LatestMeasureDefSheet!$C:$C,0),)</f>
        <v>0.02</v>
      </c>
      <c r="D27" s="10" t="str" cm="1">
        <f t="array" ref="D27">INDEX(LatestMeasureDefSheet!$G:$G,MATCH($U27,LatestMeasureDefSheet!$C:$C,0),)</f>
        <v>Square Feet</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967</v>
      </c>
      <c r="U27" s="5" t="s">
        <v>986</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5.0000000000000001E-3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990</v>
      </c>
      <c r="B28" s="15" t="s">
        <v>991</v>
      </c>
      <c r="C28" s="9" cm="1">
        <f t="array" ref="C28">INDEX(LatestMeasureDefSheet!$AH:$AH,MATCH($U28,LatestMeasureDefSheet!$C:$C,0),)</f>
        <v>0.02</v>
      </c>
      <c r="D28" s="10" t="str" cm="1">
        <f t="array" ref="D28">INDEX(LatestMeasureDefSheet!$G:$G,MATCH($U28,LatestMeasureDefSheet!$C:$C,0),)</f>
        <v>Square Feet</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967</v>
      </c>
      <c r="U28" s="5" t="s">
        <v>989</v>
      </c>
      <c r="V28" s="11" cm="1">
        <f t="array" ref="V28">INDEX(LatestMeasureDefSheet!$H:$H,MATCH($U28,LatestMeasureDefSheet!$C:$C,0),)</f>
        <v>0.30270000000000002</v>
      </c>
      <c r="W28" s="11" cm="1">
        <f t="array" ref="W28">INDEX(LatestMeasureDefSheet!$I:$I,MATCH($U28,LatestMeasureDefSheet!$C:$C,0),)</f>
        <v>1E-4</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994</v>
      </c>
      <c r="B29" s="15" t="s">
        <v>995</v>
      </c>
      <c r="C29" s="9" cm="1">
        <f t="array" ref="C29">INDEX(LatestMeasureDefSheet!$AH:$AH,MATCH($U29,LatestMeasureDefSheet!$C:$C,0),)</f>
        <v>0.1</v>
      </c>
      <c r="D29" s="10" t="str" cm="1">
        <f t="array" ref="D29">INDEX(LatestMeasureDefSheet!$G:$G,MATCH($U29,LatestMeasureDefSheet!$C:$C,0),)</f>
        <v>Square Feet</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Square Feet</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t="s">
        <v>992</v>
      </c>
      <c r="U29" s="5" t="s">
        <v>993</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7.7999999999999996E-3</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997</v>
      </c>
      <c r="B30" s="15" t="s">
        <v>998</v>
      </c>
      <c r="C30" s="9" cm="1">
        <f t="array" ref="C30">INDEX(LatestMeasureDefSheet!$AH:$AH,MATCH($U30,LatestMeasureDefSheet!$C:$C,0),)</f>
        <v>0.08</v>
      </c>
      <c r="D30" s="10" t="str" cm="1">
        <f t="array" ref="D30">INDEX(LatestMeasureDefSheet!$G:$G,MATCH($U30,LatestMeasureDefSheet!$C:$C,0),)</f>
        <v>Square Feet</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Square Feet</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27" t="s">
        <v>992</v>
      </c>
      <c r="U30" s="5" t="s">
        <v>996</v>
      </c>
      <c r="V30" s="11" cm="1">
        <f t="array" ref="V30">INDEX(LatestMeasureDefSheet!$H:$H,MATCH($U30,LatestMeasureDefSheet!$C:$C,0),)</f>
        <v>0.49469999999999997</v>
      </c>
      <c r="W30" s="11" cm="1">
        <f t="array" ref="W30">INDEX(LatestMeasureDefSheet!$I:$I,MATCH($U30,LatestMeasureDefSheet!$C:$C,0),)</f>
        <v>1E-4</v>
      </c>
      <c r="X30" s="11" cm="1">
        <f t="array" ref="X30">INDEX(LatestMeasureDefSheet!$L:$L,MATCH($U30,LatestMeasureDefSheet!$C:$C,0),)</f>
        <v>6.0000000000000001E-3</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1000</v>
      </c>
      <c r="B31" s="15" t="s">
        <v>1001</v>
      </c>
      <c r="C31" s="9" cm="1">
        <f t="array" ref="C31">INDEX(LatestMeasureDefSheet!$AH:$AH,MATCH($U31,LatestMeasureDefSheet!$C:$C,0),)</f>
        <v>0.04</v>
      </c>
      <c r="D31" s="10" t="str" cm="1">
        <f t="array" ref="D31">INDEX(LatestMeasureDefSheet!$G:$G,MATCH($U31,LatestMeasureDefSheet!$C:$C,0),)</f>
        <v>Square Feet</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Square Feet</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27" t="s">
        <v>992</v>
      </c>
      <c r="U31" s="5" t="s">
        <v>999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6.4999999999999997E-3</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1003</v>
      </c>
      <c r="B32" s="15" t="s">
        <v>1004</v>
      </c>
      <c r="C32" s="9" cm="1">
        <f t="array" ref="C32">INDEX(LatestMeasureDefSheet!$AH:$AH,MATCH($U32,LatestMeasureDefSheet!$C:$C,0),)</f>
        <v>0.04</v>
      </c>
      <c r="D32" s="10" t="str" cm="1">
        <f t="array" ref="D32">INDEX(LatestMeasureDefSheet!$G:$G,MATCH($U32,LatestMeasureDefSheet!$C:$C,0),)</f>
        <v>Square Feet</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Square Feet</v>
      </c>
      <c r="G32" s="11" cm="1">
        <f t="array" ref="G32">INDEX(LatestMeasureDefSheet!$R:$R,MATCH($U32,LatestMeasureDefSheet!$C:$C,0),)</f>
        <v>0</v>
      </c>
      <c r="H32" s="11" t="s">
        <v>1920</v>
      </c>
      <c r="I32" s="41"/>
      <c r="J32" s="67"/>
      <c r="K32" s="41"/>
      <c r="L32" s="41"/>
      <c r="M32" s="77" t="str">
        <f t="shared" si="0"/>
        <v/>
      </c>
      <c r="N32" s="77" t="str">
        <f t="shared" si="1"/>
        <v/>
      </c>
      <c r="O32" s="77" t="str">
        <f t="shared" si="2"/>
        <v/>
      </c>
      <c r="P32" s="49">
        <f t="shared" si="3"/>
        <v>0</v>
      </c>
      <c r="Q32" s="49">
        <f t="shared" si="4"/>
        <v>0</v>
      </c>
      <c r="R32" s="10"/>
      <c r="T32" s="27" t="s">
        <v>992</v>
      </c>
      <c r="U32" s="5" t="s">
        <v>1002</v>
      </c>
      <c r="V32" s="11" cm="1">
        <f t="array" ref="V32">INDEX(LatestMeasureDefSheet!$H:$H,MATCH($U32,LatestMeasureDefSheet!$C:$C,0),)</f>
        <v>0.1363</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1006</v>
      </c>
      <c r="B33" s="15" t="s">
        <v>1007</v>
      </c>
      <c r="C33" s="9">
        <v>0.24</v>
      </c>
      <c r="D33" s="10" t="str" cm="1">
        <f t="array" ref="D33">INDEX(LatestMeasureDefSheet!$G:$G,MATCH($U33,LatestMeasureDefSheet!$C:$C,0),)</f>
        <v>Square Feet</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Square Feet</v>
      </c>
      <c r="G33" s="11" cm="1">
        <f t="array" ref="G33">INDEX(LatestMeasureDefSheet!$R:$R,MATCH($U33,LatestMeasureDefSheet!$C:$C,0),)</f>
        <v>0</v>
      </c>
      <c r="H33" s="11" t="s">
        <v>1920</v>
      </c>
      <c r="I33" s="41"/>
      <c r="J33" s="67"/>
      <c r="K33" s="41"/>
      <c r="L33" s="41"/>
      <c r="M33" s="77" t="str">
        <f t="shared" si="0"/>
        <v/>
      </c>
      <c r="N33" s="77" t="str">
        <f t="shared" si="1"/>
        <v/>
      </c>
      <c r="O33" s="77" t="str">
        <f t="shared" si="2"/>
        <v/>
      </c>
      <c r="P33" s="49">
        <f t="shared" si="3"/>
        <v>0</v>
      </c>
      <c r="Q33" s="49">
        <f t="shared" si="4"/>
        <v>0</v>
      </c>
      <c r="R33" s="10"/>
      <c r="T33" s="27" t="s">
        <v>992</v>
      </c>
      <c r="U33" s="5" t="s">
        <v>1005</v>
      </c>
      <c r="V33" s="11" cm="1">
        <f t="array" ref="V33">INDEX(LatestMeasureDefSheet!$H:$H,MATCH($U33,LatestMeasureDefSheet!$C:$C,0),)</f>
        <v>0.1017</v>
      </c>
      <c r="W33" s="11" cm="1">
        <f t="array" ref="W33">INDEX(LatestMeasureDefSheet!$I:$I,MATCH($U33,LatestMeasureDefSheet!$C:$C,0),)</f>
        <v>1E-4</v>
      </c>
      <c r="X33" s="11" cm="1">
        <f t="array" ref="X33">INDEX(LatestMeasureDefSheet!$L:$L,MATCH($U33,LatestMeasureDefSheet!$C:$C,0),)</f>
        <v>1.9400000000000001E-2</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1009</v>
      </c>
      <c r="B34" s="15" t="s">
        <v>1010</v>
      </c>
      <c r="C34" s="9">
        <v>0.2</v>
      </c>
      <c r="D34" s="10" t="str" cm="1">
        <f t="array" ref="D34">INDEX(LatestMeasureDefSheet!$G:$G,MATCH($U34,LatestMeasureDefSheet!$C:$C,0),)</f>
        <v>Square Feet</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67"/>
      <c r="K34" s="41"/>
      <c r="L34" s="41"/>
      <c r="M34" s="77" t="str">
        <f t="shared" si="0"/>
        <v/>
      </c>
      <c r="N34" s="77" t="str">
        <f t="shared" si="1"/>
        <v/>
      </c>
      <c r="O34" s="77" t="str">
        <f t="shared" si="2"/>
        <v/>
      </c>
      <c r="P34" s="49">
        <f t="shared" si="3"/>
        <v>0</v>
      </c>
      <c r="Q34" s="49">
        <f t="shared" si="4"/>
        <v>0</v>
      </c>
      <c r="R34" s="10"/>
      <c r="T34" s="27" t="s">
        <v>992</v>
      </c>
      <c r="U34" s="5" t="s">
        <v>1008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1.5900000000000001E-2</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1012</v>
      </c>
      <c r="B35" s="15" t="s">
        <v>1013</v>
      </c>
      <c r="C35" s="9" cm="1">
        <f t="array" ref="C35">INDEX(LatestMeasureDefSheet!$AH:$AH,MATCH($U35,LatestMeasureDefSheet!$C:$C,0),)</f>
        <v>0.04</v>
      </c>
      <c r="D35" s="10" t="str" cm="1">
        <f t="array" ref="D35">INDEX(LatestMeasureDefSheet!$G:$G,MATCH($U35,LatestMeasureDefSheet!$C:$C,0),)</f>
        <v>Square Feet</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67"/>
      <c r="K35" s="41"/>
      <c r="L35" s="41"/>
      <c r="M35" s="77" t="str">
        <f t="shared" si="0"/>
        <v/>
      </c>
      <c r="N35" s="77" t="str">
        <f t="shared" si="1"/>
        <v/>
      </c>
      <c r="O35" s="77" t="str">
        <f t="shared" si="2"/>
        <v/>
      </c>
      <c r="P35" s="49">
        <f t="shared" si="3"/>
        <v>0</v>
      </c>
      <c r="Q35" s="49">
        <f t="shared" si="4"/>
        <v>0</v>
      </c>
      <c r="R35" s="10"/>
      <c r="T35" s="27" t="s">
        <v>992</v>
      </c>
      <c r="U35" s="5" t="s">
        <v>1011</v>
      </c>
      <c r="V35" s="11" cm="1">
        <f t="array" ref="V35">INDEX(LatestMeasureDefSheet!$H:$H,MATCH($U35,LatestMeasureDefSheet!$C:$C,0),)</f>
        <v>0.32219999999999999</v>
      </c>
      <c r="W35" s="11" cm="1">
        <f t="array" ref="W35">INDEX(LatestMeasureDefSheet!$I:$I,MATCH($U35,LatestMeasureDefSheet!$C:$C,0),)</f>
        <v>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1015</v>
      </c>
      <c r="B36" s="15" t="s">
        <v>1016</v>
      </c>
      <c r="C36" s="9" cm="1">
        <f t="array" ref="C36">INDEX(LatestMeasureDefSheet!$AH:$AH,MATCH($U36,LatestMeasureDefSheet!$C:$C,0),)</f>
        <v>10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67"/>
      <c r="K36" s="41"/>
      <c r="L36" s="41"/>
      <c r="M36" s="77" t="str">
        <f t="shared" ref="M36:M52" si="5">IF($I36=0,"",IF($H36="",V36*$I36,Z36*$I36*$K36))</f>
        <v/>
      </c>
      <c r="N36" s="77" t="str">
        <f t="shared" ref="N36:N52" si="6">IF($I36=0,"",IF($H36="",W36*$I36,AA36*$I36*$K36))</f>
        <v/>
      </c>
      <c r="O36" s="77" t="str">
        <f t="shared" ref="O36:O52" si="7">IF($I36=0,"",IF($H36="",X36*$I36,AB36*$I36*$K36))</f>
        <v/>
      </c>
      <c r="P36" s="49">
        <f t="shared" ref="P36:P52" si="8">C36*$I36</f>
        <v>0</v>
      </c>
      <c r="Q36" s="49">
        <f t="shared" ref="Q36:Q52" si="9">J36*$I36</f>
        <v>0</v>
      </c>
      <c r="R36" s="10"/>
      <c r="T36" s="27" t="s">
        <v>992</v>
      </c>
      <c r="U36" s="5" t="s">
        <v>1014</v>
      </c>
      <c r="V36" s="11" cm="1">
        <f t="array" ref="V36">INDEX(LatestMeasureDefSheet!$H:$H,MATCH($U36,LatestMeasureDefSheet!$C:$C,0),)</f>
        <v>89.7</v>
      </c>
      <c r="W36" s="11" cm="1">
        <f t="array" ref="W36">INDEX(LatestMeasureDefSheet!$I:$I,MATCH($U36,LatestMeasureDefSheet!$C:$C,0),)</f>
        <v>2.6200000000000001E-2</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15.75" x14ac:dyDescent="0.25">
      <c r="A37" s="16" t="s">
        <v>1020</v>
      </c>
      <c r="B37" s="15" t="s">
        <v>1021</v>
      </c>
      <c r="C37" s="9" cm="1">
        <f t="array" ref="C37">INDEX(LatestMeasureDefSheet!$AH:$AH,MATCH($U37,LatestMeasureDefSheet!$C:$C,0),)</f>
        <v>0.4</v>
      </c>
      <c r="D37" s="10" t="str" cm="1">
        <f t="array" ref="D37">INDEX(LatestMeasureDefSheet!$G:$G,MATCH($U37,LatestMeasureDefSheet!$C:$C,0),)</f>
        <v>MBH</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MBH</v>
      </c>
      <c r="G37" s="11" cm="1">
        <f t="array" ref="G37">INDEX(LatestMeasureDefSheet!$R:$R,MATCH($U37,LatestMeasureDefSheet!$C:$C,0),)</f>
        <v>0</v>
      </c>
      <c r="H37" s="11" t="s">
        <v>1920</v>
      </c>
      <c r="I37" s="41"/>
      <c r="J37" s="67"/>
      <c r="K37" s="41"/>
      <c r="L37" s="41"/>
      <c r="M37" s="77" t="str">
        <f t="shared" si="5"/>
        <v/>
      </c>
      <c r="N37" s="77" t="str">
        <f t="shared" si="6"/>
        <v/>
      </c>
      <c r="O37" s="77" t="str">
        <f t="shared" si="7"/>
        <v/>
      </c>
      <c r="P37" s="49">
        <f t="shared" si="8"/>
        <v>0</v>
      </c>
      <c r="Q37" s="49">
        <f t="shared" si="9"/>
        <v>0</v>
      </c>
      <c r="R37" s="10"/>
      <c r="T37" s="5" t="s">
        <v>1018</v>
      </c>
      <c r="U37" s="5" t="s">
        <v>1019</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3.6200000000000003E-2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15.75" x14ac:dyDescent="0.25">
      <c r="A38" s="16" t="s">
        <v>1023</v>
      </c>
      <c r="B38" s="15" t="s">
        <v>1024</v>
      </c>
      <c r="C38" s="9" cm="1">
        <f t="array" ref="C38">INDEX(LatestMeasureDefSheet!$AH:$AH,MATCH($U38,LatestMeasureDefSheet!$C:$C,0),)</f>
        <v>1</v>
      </c>
      <c r="D38" s="10" t="str" cm="1">
        <f t="array" ref="D38">INDEX(LatestMeasureDefSheet!$G:$G,MATCH($U38,LatestMeasureDefSheet!$C:$C,0),)</f>
        <v>MBH</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MBH</v>
      </c>
      <c r="G38" s="11" cm="1">
        <f t="array" ref="G38">INDEX(LatestMeasureDefSheet!$R:$R,MATCH($U38,LatestMeasureDefSheet!$C:$C,0),)</f>
        <v>0</v>
      </c>
      <c r="H38" s="11" t="s">
        <v>1920</v>
      </c>
      <c r="I38" s="41"/>
      <c r="J38" s="67"/>
      <c r="K38" s="41"/>
      <c r="L38" s="41"/>
      <c r="M38" s="77" t="str">
        <f t="shared" si="5"/>
        <v/>
      </c>
      <c r="N38" s="77" t="str">
        <f t="shared" si="6"/>
        <v/>
      </c>
      <c r="O38" s="77" t="str">
        <f t="shared" si="7"/>
        <v/>
      </c>
      <c r="P38" s="49">
        <f t="shared" si="8"/>
        <v>0</v>
      </c>
      <c r="Q38" s="49">
        <f t="shared" si="9"/>
        <v>0</v>
      </c>
      <c r="R38" s="10"/>
      <c r="T38" s="5" t="s">
        <v>1018</v>
      </c>
      <c r="U38" s="5" t="s">
        <v>1022</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0.12859999999999999</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15.75" x14ac:dyDescent="0.25">
      <c r="A39" s="16" t="s">
        <v>1026</v>
      </c>
      <c r="B39" s="15" t="s">
        <v>1027</v>
      </c>
      <c r="C39" s="9" cm="1">
        <f t="array" ref="C39">INDEX(LatestMeasureDefSheet!$AH:$AH,MATCH($U39,LatestMeasureDefSheet!$C:$C,0),)</f>
        <v>0.8</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MBH</v>
      </c>
      <c r="G39" s="11" cm="1">
        <f t="array" ref="G39">INDEX(LatestMeasureDefSheet!$R:$R,MATCH($U39,LatestMeasureDefSheet!$C:$C,0),)</f>
        <v>0</v>
      </c>
      <c r="H39" s="11" t="s">
        <v>3742</v>
      </c>
      <c r="I39" s="41"/>
      <c r="J39" s="67"/>
      <c r="K39" s="41"/>
      <c r="L39" s="41"/>
      <c r="M39" s="77" t="str">
        <f t="shared" si="5"/>
        <v/>
      </c>
      <c r="N39" s="77" t="str">
        <f t="shared" si="6"/>
        <v/>
      </c>
      <c r="O39" s="77" t="str">
        <f t="shared" si="7"/>
        <v/>
      </c>
      <c r="P39" s="49">
        <f t="shared" si="8"/>
        <v>0</v>
      </c>
      <c r="Q39" s="49">
        <f t="shared" si="9"/>
        <v>0</v>
      </c>
      <c r="R39" s="10"/>
      <c r="T39" s="5" t="s">
        <v>1018</v>
      </c>
      <c r="U39" s="5" t="s">
        <v>1025</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2.92E-2</v>
      </c>
    </row>
    <row r="40" spans="1:28" ht="15.75" x14ac:dyDescent="0.25">
      <c r="A40" s="16" t="s">
        <v>1029</v>
      </c>
      <c r="B40" s="15" t="s">
        <v>1030</v>
      </c>
      <c r="C40" s="9" cm="1">
        <f t="array" ref="C40">INDEX(LatestMeasureDefSheet!$AH:$AH,MATCH($U40,LatestMeasureDefSheet!$C:$C,0),)</f>
        <v>1.25</v>
      </c>
      <c r="D40" s="10" t="str" cm="1">
        <f t="array" ref="D40">INDEX(LatestMeasureDefSheet!$G:$G,MATCH($U40,LatestMeasureDefSheet!$C:$C,0),)</f>
        <v>MBH</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MBH</v>
      </c>
      <c r="G40" s="11" cm="1">
        <f t="array" ref="G40">INDEX(LatestMeasureDefSheet!$R:$R,MATCH($U40,LatestMeasureDefSheet!$C:$C,0),)</f>
        <v>0</v>
      </c>
      <c r="H40" s="11" t="s">
        <v>1920</v>
      </c>
      <c r="I40" s="41"/>
      <c r="J40" s="67"/>
      <c r="K40" s="41"/>
      <c r="L40" s="41"/>
      <c r="M40" s="77" t="str">
        <f t="shared" si="5"/>
        <v/>
      </c>
      <c r="N40" s="77" t="str">
        <f t="shared" si="6"/>
        <v/>
      </c>
      <c r="O40" s="77" t="str">
        <f t="shared" si="7"/>
        <v/>
      </c>
      <c r="P40" s="49">
        <f t="shared" si="8"/>
        <v>0</v>
      </c>
      <c r="Q40" s="49">
        <f t="shared" si="9"/>
        <v>0</v>
      </c>
      <c r="R40" s="10"/>
      <c r="T40" s="5" t="s">
        <v>1018</v>
      </c>
      <c r="U40" s="5" t="s">
        <v>1028</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0.1028</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15.75" x14ac:dyDescent="0.25">
      <c r="A41" s="16" t="s">
        <v>1032</v>
      </c>
      <c r="B41" s="15" t="s">
        <v>1033</v>
      </c>
      <c r="C41" s="9" cm="1">
        <f t="array" ref="C41">INDEX(LatestMeasureDefSheet!$AH:$AH,MATCH($U41,LatestMeasureDefSheet!$C:$C,0),)</f>
        <v>0.2</v>
      </c>
      <c r="D41" s="10" t="str" cm="1">
        <f t="array" ref="D41">INDEX(LatestMeasureDefSheet!$G:$G,MATCH($U41,LatestMeasureDefSheet!$C:$C,0),)</f>
        <v>MBH</v>
      </c>
      <c r="E41" s="11" cm="1">
        <f t="array" ref="E41">INDEX(LatestMeasureDefSheet!$AJ:$AJ,MATCH($U41,LatestMeasureDefSheet!$C:$C,0),)</f>
        <v>15</v>
      </c>
      <c r="F41" s="8" t="str" cm="1">
        <f t="array" ref="F41">IF(INDEX(LatestMeasureDefSheet!$Q:$Q,MATCH(U41,LatestMeasureDefSheet!$C:$C,0),)="",INDEX(LatestMeasureDefSheet!$G:$G,MATCH(U41,LatestMeasureDefSheet!$C:$C,0),),INDEX(LatestMeasureDefSheet!$Q:$Q,MATCH(U41,LatestMeasureDefSheet!$C:$C,0),))</f>
        <v>MBH</v>
      </c>
      <c r="G41" s="11" cm="1">
        <f t="array" ref="G41">INDEX(LatestMeasureDefSheet!$R:$R,MATCH($U41,LatestMeasureDefSheet!$C:$C,0),)</f>
        <v>0</v>
      </c>
      <c r="H41" s="11" t="s">
        <v>1920</v>
      </c>
      <c r="I41" s="41"/>
      <c r="J41" s="67"/>
      <c r="K41" s="41"/>
      <c r="L41" s="41"/>
      <c r="M41" s="77" t="str">
        <f t="shared" si="5"/>
        <v/>
      </c>
      <c r="N41" s="77" t="str">
        <f t="shared" si="6"/>
        <v/>
      </c>
      <c r="O41" s="77" t="str">
        <f t="shared" si="7"/>
        <v/>
      </c>
      <c r="P41" s="49">
        <f t="shared" si="8"/>
        <v>0</v>
      </c>
      <c r="Q41" s="49">
        <f t="shared" si="9"/>
        <v>0</v>
      </c>
      <c r="R41" s="10"/>
      <c r="T41" s="5" t="s">
        <v>1018</v>
      </c>
      <c r="U41" s="5" t="s">
        <v>1031</v>
      </c>
      <c r="V41" s="11" cm="1">
        <f t="array" ref="V41">INDEX(LatestMeasureDefSheet!$H:$H,MATCH($U41,LatestMeasureDefSheet!$C:$C,0),)</f>
        <v>0</v>
      </c>
      <c r="W41" s="11" cm="1">
        <f t="array" ref="W41">INDEX(LatestMeasureDefSheet!$I:$I,MATCH($U41,LatestMeasureDefSheet!$C:$C,0),)</f>
        <v>0</v>
      </c>
      <c r="X41" s="11" cm="1">
        <f t="array" ref="X41">INDEX(LatestMeasureDefSheet!$L:$L,MATCH($U41,LatestMeasureDefSheet!$C:$C,0),)</f>
        <v>1.5800000000000002E-2</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15.75" x14ac:dyDescent="0.25">
      <c r="A42" s="16" t="s">
        <v>1035</v>
      </c>
      <c r="B42" s="15" t="s">
        <v>1036</v>
      </c>
      <c r="C42" s="9" cm="1">
        <f t="array" ref="C42">INDEX(LatestMeasureDefSheet!$AH:$AH,MATCH($U42,LatestMeasureDefSheet!$C:$C,0),)</f>
        <v>0.75</v>
      </c>
      <c r="D42" s="10" t="str" cm="1">
        <f t="array" ref="D42">INDEX(LatestMeasureDefSheet!$G:$G,MATCH($U42,LatestMeasureDefSheet!$C:$C,0),)</f>
        <v>MBH</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MBH</v>
      </c>
      <c r="G42" s="11" cm="1">
        <f t="array" ref="G42">INDEX(LatestMeasureDefSheet!$R:$R,MATCH($U42,LatestMeasureDefSheet!$C:$C,0),)</f>
        <v>0</v>
      </c>
      <c r="H42" s="11" t="s">
        <v>1920</v>
      </c>
      <c r="I42" s="41"/>
      <c r="J42" s="67"/>
      <c r="K42" s="41"/>
      <c r="L42" s="41"/>
      <c r="M42" s="77" t="str">
        <f t="shared" si="5"/>
        <v/>
      </c>
      <c r="N42" s="77" t="str">
        <f t="shared" si="6"/>
        <v/>
      </c>
      <c r="O42" s="77" t="str">
        <f t="shared" si="7"/>
        <v/>
      </c>
      <c r="P42" s="49">
        <f t="shared" si="8"/>
        <v>0</v>
      </c>
      <c r="Q42" s="49">
        <f t="shared" si="9"/>
        <v>0</v>
      </c>
      <c r="R42" s="10"/>
      <c r="T42" s="5" t="s">
        <v>1018</v>
      </c>
      <c r="U42" s="5" t="s">
        <v>1034</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6.8500000000000005E-2</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1038</v>
      </c>
      <c r="B43" s="15" t="s">
        <v>1039</v>
      </c>
      <c r="C43" s="9" cm="1">
        <f t="array" ref="C43">INDEX(LatestMeasureDefSheet!$AH:$AH,MATCH($U43,LatestMeasureDefSheet!$C:$C,0),)</f>
        <v>0.5</v>
      </c>
      <c r="D43" s="10" t="str" cm="1">
        <f t="array" ref="D43">INDEX(LatestMeasureDefSheet!$G:$G,MATCH($U43,LatestMeasureDefSheet!$C:$C,0),)</f>
        <v>MBH</v>
      </c>
      <c r="E43" s="11" cm="1">
        <f t="array" ref="E43">INDEX(LatestMeasureDefSheet!$AJ:$AJ,MATCH($U43,LatestMeasureDefSheet!$C:$C,0),)</f>
        <v>5</v>
      </c>
      <c r="F43" s="8" t="str" cm="1">
        <f t="array" ref="F43">IF(INDEX(LatestMeasureDefSheet!$Q:$Q,MATCH(U43,LatestMeasureDefSheet!$C:$C,0),)="",INDEX(LatestMeasureDefSheet!$G:$G,MATCH(U43,LatestMeasureDefSheet!$C:$C,0),),INDEX(LatestMeasureDefSheet!$Q:$Q,MATCH(U43,LatestMeasureDefSheet!$C:$C,0),))</f>
        <v>MBH</v>
      </c>
      <c r="G43" s="11" cm="1">
        <f t="array" ref="G43">INDEX(LatestMeasureDefSheet!$R:$R,MATCH($U43,LatestMeasureDefSheet!$C:$C,0),)</f>
        <v>0</v>
      </c>
      <c r="H43" s="11" t="s">
        <v>1920</v>
      </c>
      <c r="I43" s="41"/>
      <c r="J43" s="67"/>
      <c r="K43" s="41"/>
      <c r="L43" s="41"/>
      <c r="M43" s="77" t="str">
        <f t="shared" si="5"/>
        <v/>
      </c>
      <c r="N43" s="77" t="str">
        <f t="shared" si="6"/>
        <v/>
      </c>
      <c r="O43" s="77" t="str">
        <f t="shared" si="7"/>
        <v/>
      </c>
      <c r="P43" s="49">
        <f t="shared" si="8"/>
        <v>0</v>
      </c>
      <c r="Q43" s="49">
        <f t="shared" si="9"/>
        <v>0</v>
      </c>
      <c r="R43" s="10"/>
      <c r="T43" s="5" t="s">
        <v>1018</v>
      </c>
      <c r="U43" s="5" t="s">
        <v>1037</v>
      </c>
      <c r="V43" s="11" cm="1">
        <f t="array" ref="V43">INDEX(LatestMeasureDefSheet!$H:$H,MATCH($U43,LatestMeasureDefSheet!$C:$C,0),)</f>
        <v>0</v>
      </c>
      <c r="W43" s="11" cm="1">
        <f t="array" ref="W43">INDEX(LatestMeasureDefSheet!$I:$I,MATCH($U43,LatestMeasureDefSheet!$C:$C,0),)</f>
        <v>0</v>
      </c>
      <c r="X43" s="11" cm="1">
        <f t="array" ref="X43">INDEX(LatestMeasureDefSheet!$L:$L,MATCH($U43,LatestMeasureDefSheet!$C:$C,0),)</f>
        <v>4.1799999999999997E-2</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1041</v>
      </c>
      <c r="B44" s="15" t="s">
        <v>1042</v>
      </c>
      <c r="C44" s="9" cm="1">
        <f t="array" ref="C44">INDEX(LatestMeasureDefSheet!$AH:$AH,MATCH($U44,LatestMeasureDefSheet!$C:$C,0),)</f>
        <v>0.75</v>
      </c>
      <c r="D44" s="10" t="str" cm="1">
        <f t="array" ref="D44">INDEX(LatestMeasureDefSheet!$G:$G,MATCH($U44,LatestMeasureDefSheet!$C:$C,0),)</f>
        <v>MBH</v>
      </c>
      <c r="E44" s="11" cm="1">
        <f t="array" ref="E44">INDEX(LatestMeasureDefSheet!$AJ:$AJ,MATCH($U44,LatestMeasureDefSheet!$C:$C,0),)</f>
        <v>15</v>
      </c>
      <c r="F44" s="8" t="str" cm="1">
        <f t="array" ref="F44">IF(INDEX(LatestMeasureDefSheet!$Q:$Q,MATCH(U44,LatestMeasureDefSheet!$C:$C,0),)="",INDEX(LatestMeasureDefSheet!$G:$G,MATCH(U44,LatestMeasureDefSheet!$C:$C,0),),INDEX(LatestMeasureDefSheet!$Q:$Q,MATCH(U44,LatestMeasureDefSheet!$C:$C,0),))</f>
        <v>MBH</v>
      </c>
      <c r="G44" s="11" cm="1">
        <f t="array" ref="G44">INDEX(LatestMeasureDefSheet!$R:$R,MATCH($U44,LatestMeasureDefSheet!$C:$C,0),)</f>
        <v>0</v>
      </c>
      <c r="H44" s="11" t="s">
        <v>1920</v>
      </c>
      <c r="I44" s="41"/>
      <c r="J44" s="67"/>
      <c r="K44" s="41"/>
      <c r="L44" s="41"/>
      <c r="M44" s="77" t="str">
        <f t="shared" si="5"/>
        <v/>
      </c>
      <c r="N44" s="77" t="str">
        <f t="shared" si="6"/>
        <v/>
      </c>
      <c r="O44" s="77" t="str">
        <f t="shared" si="7"/>
        <v/>
      </c>
      <c r="P44" s="49">
        <f t="shared" si="8"/>
        <v>0</v>
      </c>
      <c r="Q44" s="49">
        <f t="shared" si="9"/>
        <v>0</v>
      </c>
      <c r="R44" s="10"/>
      <c r="T44" s="5" t="s">
        <v>1018</v>
      </c>
      <c r="U44" s="5" t="s">
        <v>1040</v>
      </c>
      <c r="V44" s="11" cm="1">
        <f t="array" ref="V44">INDEX(LatestMeasureDefSheet!$H:$H,MATCH($U44,LatestMeasureDefSheet!$C:$C,0),)</f>
        <v>0</v>
      </c>
      <c r="W44" s="11" cm="1">
        <f t="array" ref="W44">INDEX(LatestMeasureDefSheet!$I:$I,MATCH($U44,LatestMeasureDefSheet!$C:$C,0),)</f>
        <v>0</v>
      </c>
      <c r="X44" s="11" cm="1">
        <f t="array" ref="X44">INDEX(LatestMeasureDefSheet!$L:$L,MATCH($U44,LatestMeasureDefSheet!$C:$C,0),)</f>
        <v>6.8500000000000005E-2</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1044</v>
      </c>
      <c r="B45" s="15" t="s">
        <v>1045</v>
      </c>
      <c r="C45" s="9" cm="1">
        <f t="array" ref="C45">INDEX(LatestMeasureDefSheet!$AH:$AH,MATCH($U45,LatestMeasureDefSheet!$C:$C,0),)</f>
        <v>0.6</v>
      </c>
      <c r="D45" s="10" t="str" cm="1">
        <f t="array" ref="D45">INDEX(LatestMeasureDefSheet!$G:$G,MATCH($U45,LatestMeasureDefSheet!$C:$C,0),)</f>
        <v>MBH</v>
      </c>
      <c r="E45" s="11" cm="1">
        <f t="array" ref="E45">INDEX(LatestMeasureDefSheet!$AJ:$AJ,MATCH($U45,LatestMeasureDefSheet!$C:$C,0),)</f>
        <v>5</v>
      </c>
      <c r="F45" s="8" t="str" cm="1">
        <f t="array" ref="F45">IF(INDEX(LatestMeasureDefSheet!$Q:$Q,MATCH(U45,LatestMeasureDefSheet!$C:$C,0),)="",INDEX(LatestMeasureDefSheet!$G:$G,MATCH(U45,LatestMeasureDefSheet!$C:$C,0),),INDEX(LatestMeasureDefSheet!$Q:$Q,MATCH(U45,LatestMeasureDefSheet!$C:$C,0),))</f>
        <v>MBH</v>
      </c>
      <c r="G45" s="11" cm="1">
        <f t="array" ref="G45">INDEX(LatestMeasureDefSheet!$R:$R,MATCH($U45,LatestMeasureDefSheet!$C:$C,0),)</f>
        <v>0</v>
      </c>
      <c r="H45" s="11" t="s">
        <v>1920</v>
      </c>
      <c r="I45" s="41"/>
      <c r="J45" s="67"/>
      <c r="K45" s="41"/>
      <c r="L45" s="41"/>
      <c r="M45" s="77" t="str">
        <f t="shared" si="5"/>
        <v/>
      </c>
      <c r="N45" s="77" t="str">
        <f t="shared" si="6"/>
        <v/>
      </c>
      <c r="O45" s="77" t="str">
        <f t="shared" si="7"/>
        <v/>
      </c>
      <c r="P45" s="49">
        <f t="shared" si="8"/>
        <v>0</v>
      </c>
      <c r="Q45" s="49">
        <f t="shared" si="9"/>
        <v>0</v>
      </c>
      <c r="R45" s="10"/>
      <c r="T45" s="5" t="s">
        <v>1018</v>
      </c>
      <c r="U45" s="5" t="s">
        <v>1043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1.0500000000000001E-2</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1047</v>
      </c>
      <c r="B46" s="15" t="s">
        <v>1048</v>
      </c>
      <c r="C46" s="9" cm="1">
        <f t="array" ref="C46">INDEX(LatestMeasureDefSheet!$AH:$AH,MATCH($U46,LatestMeasureDefSheet!$C:$C,0),)</f>
        <v>1</v>
      </c>
      <c r="D46" s="10" t="str" cm="1">
        <f t="array" ref="D46">INDEX(LatestMeasureDefSheet!$G:$G,MATCH($U46,LatestMeasureDefSheet!$C:$C,0),)</f>
        <v>MBH</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MBH</v>
      </c>
      <c r="G46" s="11" cm="1">
        <f t="array" ref="G46">INDEX(LatestMeasureDefSheet!$R:$R,MATCH($U46,LatestMeasureDefSheet!$C:$C,0),)</f>
        <v>0</v>
      </c>
      <c r="H46" s="11" t="s">
        <v>1920</v>
      </c>
      <c r="I46" s="41"/>
      <c r="J46" s="67"/>
      <c r="K46" s="41"/>
      <c r="L46" s="41"/>
      <c r="M46" s="77" t="str">
        <f t="shared" si="5"/>
        <v/>
      </c>
      <c r="N46" s="77" t="str">
        <f t="shared" si="6"/>
        <v/>
      </c>
      <c r="O46" s="77" t="str">
        <f t="shared" si="7"/>
        <v/>
      </c>
      <c r="P46" s="49">
        <f t="shared" si="8"/>
        <v>0</v>
      </c>
      <c r="Q46" s="49">
        <f t="shared" si="9"/>
        <v>0</v>
      </c>
      <c r="R46" s="10"/>
      <c r="T46" s="5" t="s">
        <v>1018</v>
      </c>
      <c r="U46" s="5" t="s">
        <v>1046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6.8500000000000005E-2</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15.75" x14ac:dyDescent="0.25">
      <c r="A47" s="16" t="s">
        <v>1050</v>
      </c>
      <c r="B47" s="15" t="s">
        <v>1051</v>
      </c>
      <c r="C47" s="9" cm="1">
        <f t="array" ref="C47">INDEX(LatestMeasureDefSheet!$AH:$AH,MATCH($U47,LatestMeasureDefSheet!$C:$C,0),)</f>
        <v>0.7</v>
      </c>
      <c r="D47" s="10" t="str" cm="1">
        <f t="array" ref="D47">INDEX(LatestMeasureDefSheet!$G:$G,MATCH($U47,LatestMeasureDefSheet!$C:$C,0),)</f>
        <v>MBH</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MBH</v>
      </c>
      <c r="G47" s="11" cm="1">
        <f t="array" ref="G47">INDEX(LatestMeasureDefSheet!$R:$R,MATCH($U47,LatestMeasureDefSheet!$C:$C,0),)</f>
        <v>0</v>
      </c>
      <c r="H47" s="11" t="s">
        <v>1920</v>
      </c>
      <c r="I47" s="41"/>
      <c r="J47" s="67"/>
      <c r="K47" s="41"/>
      <c r="L47" s="41"/>
      <c r="M47" s="77" t="str">
        <f t="shared" si="5"/>
        <v/>
      </c>
      <c r="N47" s="77" t="str">
        <f t="shared" si="6"/>
        <v/>
      </c>
      <c r="O47" s="77" t="str">
        <f t="shared" si="7"/>
        <v/>
      </c>
      <c r="P47" s="49">
        <f t="shared" si="8"/>
        <v>0</v>
      </c>
      <c r="Q47" s="49">
        <f t="shared" si="9"/>
        <v>0</v>
      </c>
      <c r="R47" s="10"/>
      <c r="T47" s="5" t="s">
        <v>1018</v>
      </c>
      <c r="U47" s="5" t="s">
        <v>1049</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5.8000000000000003E-2</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1053</v>
      </c>
      <c r="B48" s="15" t="s">
        <v>1054</v>
      </c>
      <c r="C48" s="9" cm="1">
        <f t="array" ref="C48">INDEX(LatestMeasureDefSheet!$AH:$AH,MATCH($U48,LatestMeasureDefSheet!$C:$C,0),)</f>
        <v>0.5</v>
      </c>
      <c r="D48" s="10" t="str" cm="1">
        <f t="array" ref="D48">INDEX(LatestMeasureDefSheet!$G:$G,MATCH($U48,LatestMeasureDefSheet!$C:$C,0),)</f>
        <v>Square Feet</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Square Feet</v>
      </c>
      <c r="G48" s="11" cm="1">
        <f t="array" ref="G48">INDEX(LatestMeasureDefSheet!$R:$R,MATCH($U48,LatestMeasureDefSheet!$C:$C,0),)</f>
        <v>0</v>
      </c>
      <c r="H48" s="11" t="s">
        <v>1920</v>
      </c>
      <c r="I48" s="41"/>
      <c r="J48" s="67"/>
      <c r="K48" s="41"/>
      <c r="L48" s="41"/>
      <c r="M48" s="77" t="str">
        <f t="shared" si="5"/>
        <v/>
      </c>
      <c r="N48" s="77" t="str">
        <f t="shared" si="6"/>
        <v/>
      </c>
      <c r="O48" s="77" t="str">
        <f t="shared" si="7"/>
        <v/>
      </c>
      <c r="P48" s="49">
        <f t="shared" si="8"/>
        <v>0</v>
      </c>
      <c r="Q48" s="49">
        <f t="shared" si="9"/>
        <v>0</v>
      </c>
      <c r="R48" s="10"/>
      <c r="T48" s="5" t="s">
        <v>1018</v>
      </c>
      <c r="U48" s="5" t="s">
        <v>1052</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3.2500000000000001E-2</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1056</v>
      </c>
      <c r="B49" s="15" t="s">
        <v>1057</v>
      </c>
      <c r="C49" s="9" cm="1">
        <f t="array" ref="C49">INDEX(LatestMeasureDefSheet!$AH:$AH,MATCH($U49,LatestMeasureDefSheet!$C:$C,0),)</f>
        <v>0.6</v>
      </c>
      <c r="D49" s="10" t="str" cm="1">
        <f t="array" ref="D49">INDEX(LatestMeasureDefSheet!$G:$G,MATCH($U49,LatestMeasureDefSheet!$C:$C,0),)</f>
        <v>Square Feet</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Square Feet</v>
      </c>
      <c r="G49" s="11" cm="1">
        <f t="array" ref="G49">INDEX(LatestMeasureDefSheet!$R:$R,MATCH($U49,LatestMeasureDefSheet!$C:$C,0),)</f>
        <v>0</v>
      </c>
      <c r="H49" s="11" t="s">
        <v>1920</v>
      </c>
      <c r="I49" s="41"/>
      <c r="J49" s="67"/>
      <c r="K49" s="41"/>
      <c r="L49" s="41"/>
      <c r="M49" s="77" t="str">
        <f t="shared" si="5"/>
        <v/>
      </c>
      <c r="N49" s="77" t="str">
        <f t="shared" si="6"/>
        <v/>
      </c>
      <c r="O49" s="77" t="str">
        <f t="shared" si="7"/>
        <v/>
      </c>
      <c r="P49" s="49">
        <f t="shared" si="8"/>
        <v>0</v>
      </c>
      <c r="Q49" s="49">
        <f t="shared" si="9"/>
        <v>0</v>
      </c>
      <c r="R49" s="10"/>
      <c r="T49" s="5" t="s">
        <v>1018</v>
      </c>
      <c r="U49" s="5" t="s">
        <v>1055</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5.7000000000000002E-2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1060</v>
      </c>
      <c r="B50" s="15" t="s">
        <v>1061</v>
      </c>
      <c r="C50" s="9" cm="1">
        <f t="array" ref="C50">INDEX(LatestMeasureDefSheet!$AH:$AH,MATCH($U50,LatestMeasureDefSheet!$C:$C,0),)</f>
        <v>5</v>
      </c>
      <c r="D50" s="10" t="str" cm="1">
        <f t="array" ref="D50">INDEX(LatestMeasureDefSheet!$G:$G,MATCH($U50,LatestMeasureDefSheet!$C:$C,0),)</f>
        <v>MBH</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MBH</v>
      </c>
      <c r="G50" s="11" cm="1">
        <f t="array" ref="G50">INDEX(LatestMeasureDefSheet!$R:$R,MATCH($U50,LatestMeasureDefSheet!$C:$C,0),)</f>
        <v>0</v>
      </c>
      <c r="H50" s="11" t="s">
        <v>1920</v>
      </c>
      <c r="I50" s="41"/>
      <c r="J50" s="67"/>
      <c r="K50" s="41"/>
      <c r="L50" s="41"/>
      <c r="M50" s="77" t="str">
        <f t="shared" si="5"/>
        <v/>
      </c>
      <c r="N50" s="77" t="str">
        <f t="shared" si="6"/>
        <v/>
      </c>
      <c r="O50" s="77" t="str">
        <f t="shared" si="7"/>
        <v/>
      </c>
      <c r="P50" s="49">
        <f t="shared" si="8"/>
        <v>0</v>
      </c>
      <c r="Q50" s="49">
        <f t="shared" si="9"/>
        <v>0</v>
      </c>
      <c r="R50" s="10"/>
      <c r="T50" s="5" t="s">
        <v>1058</v>
      </c>
      <c r="U50" s="5" t="s">
        <v>1059</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0.36330000000000001</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1063</v>
      </c>
      <c r="B51" s="15" t="s">
        <v>1064</v>
      </c>
      <c r="C51" s="9" cm="1">
        <f t="array" ref="C51">INDEX(LatestMeasureDefSheet!$AH:$AH,MATCH($U51,LatestMeasureDefSheet!$C:$C,0),)</f>
        <v>5</v>
      </c>
      <c r="D51" s="10" t="str" cm="1">
        <f t="array" ref="D51">INDEX(LatestMeasureDefSheet!$G:$G,MATCH($U51,LatestMeasureDefSheet!$C:$C,0),)</f>
        <v>MBH</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MBH</v>
      </c>
      <c r="G51" s="11" cm="1">
        <f t="array" ref="G51">INDEX(LatestMeasureDefSheet!$R:$R,MATCH($U51,LatestMeasureDefSheet!$C:$C,0),)</f>
        <v>0</v>
      </c>
      <c r="H51" s="11" t="s">
        <v>1920</v>
      </c>
      <c r="I51" s="41"/>
      <c r="J51" s="67"/>
      <c r="K51" s="41"/>
      <c r="L51" s="41"/>
      <c r="M51" s="77" t="str">
        <f t="shared" si="5"/>
        <v/>
      </c>
      <c r="N51" s="77" t="str">
        <f t="shared" si="6"/>
        <v/>
      </c>
      <c r="O51" s="77" t="str">
        <f t="shared" si="7"/>
        <v/>
      </c>
      <c r="P51" s="49">
        <f t="shared" si="8"/>
        <v>0</v>
      </c>
      <c r="Q51" s="49">
        <f t="shared" si="9"/>
        <v>0</v>
      </c>
      <c r="R51" s="10"/>
      <c r="T51" s="5" t="s">
        <v>1058</v>
      </c>
      <c r="U51" s="5" t="s">
        <v>1062</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0.29299999999999998</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1066</v>
      </c>
      <c r="B52" s="15" t="s">
        <v>1067</v>
      </c>
      <c r="C52" s="9" cm="1">
        <f t="array" ref="C52">INDEX(LatestMeasureDefSheet!$AH:$AH,MATCH($U52,LatestMeasureDefSheet!$C:$C,0),)</f>
        <v>1</v>
      </c>
      <c r="D52" s="10" t="str" cm="1">
        <f t="array" ref="D52">INDEX(LatestMeasureDefSheet!$G:$G,MATCH($U52,LatestMeasureDefSheet!$C:$C,0),)</f>
        <v>MBH</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MBH</v>
      </c>
      <c r="G52" s="11" cm="1">
        <f t="array" ref="G52">INDEX(LatestMeasureDefSheet!$R:$R,MATCH($U52,LatestMeasureDefSheet!$C:$C,0),)</f>
        <v>0</v>
      </c>
      <c r="H52" s="11" t="s">
        <v>1920</v>
      </c>
      <c r="I52" s="41"/>
      <c r="J52" s="67"/>
      <c r="K52" s="41"/>
      <c r="L52" s="41"/>
      <c r="M52" s="77" t="str">
        <f t="shared" si="5"/>
        <v/>
      </c>
      <c r="N52" s="77" t="str">
        <f t="shared" si="6"/>
        <v/>
      </c>
      <c r="O52" s="77" t="str">
        <f t="shared" si="7"/>
        <v/>
      </c>
      <c r="P52" s="49">
        <f t="shared" si="8"/>
        <v>0</v>
      </c>
      <c r="Q52" s="49">
        <f t="shared" si="9"/>
        <v>0</v>
      </c>
      <c r="R52" s="10"/>
      <c r="T52" s="5" t="s">
        <v>1058</v>
      </c>
      <c r="U52" s="5" t="s">
        <v>1065</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0.14649999999999999</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sheetData>
  <sheetProtection algorithmName="SHA-512" hashValue="7m64XPniuIHgQJyVPVneW3kbz1KcvvYd6bTLwcIrKoJRM3exWZqUEa/B+j0ng5fQRiV1rn1k5o4zrkXLo99EVw==" saltValue="LyHCv70m5bdM7y9BhmJmdg==" spinCount="100000" sheet="1" objects="1" scenarios="1"/>
  <protectedRanges>
    <protectedRange sqref="K23:K25 K39 I4:J52" name="Range1"/>
  </protectedRanges>
  <autoFilter ref="A3:R3" xr:uid="{DA633522-27BA-4FAD-8762-C69D79FC4ADD}"/>
  <conditionalFormatting sqref="L4:L52">
    <cfRule type="expression" dxfId="14" priority="1">
      <formula>$H4="Performance"</formula>
    </cfRule>
    <cfRule type="expression" dxfId="13" priority="3">
      <formula>$H4=""</formula>
    </cfRule>
  </conditionalFormatting>
  <conditionalFormatting sqref="K4:K52">
    <cfRule type="expression" dxfId="12" priority="2">
      <formula>$H4=""</formula>
    </cfRule>
  </conditionalFormatting>
  <hyperlinks>
    <hyperlink ref="A1" location="Summary!A1" display="Take me to the Summary page" xr:uid="{0F6B98E4-64C0-4482-A8D3-345B3E2CC7C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30B71-243F-48EC-8632-B988F63E69B4}">
  <sheetPr codeName="Sheet21"/>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1071</v>
      </c>
      <c r="B4" s="15" t="s">
        <v>1072</v>
      </c>
      <c r="C4" s="9" cm="1">
        <f t="array" ref="C4">INDEX(LatestMeasureDefSheet!$AH:$AH,MATCH($U4,LatestMeasureDefSheet!$C:$C,0),)</f>
        <v>1.25</v>
      </c>
      <c r="D4" s="10" t="str" cm="1">
        <f t="array" ref="D4">INDEX(LatestMeasureDefSheet!$G:$G,MATCH($U4,LatestMeasureDefSheet!$C:$C,0),)</f>
        <v>Square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67"/>
      <c r="K4" s="41"/>
      <c r="L4" s="41"/>
      <c r="M4" s="77" t="str">
        <f t="shared" ref="M4:M39" si="0">IF($I4=0,"",IF($H4="",V4*$I4,Z4*$I4*$K4))</f>
        <v/>
      </c>
      <c r="N4" s="77" t="str">
        <f t="shared" ref="N4:N39" si="1">IF($I4=0,"",IF($H4="",W4*$I4,AA4*$I4*$K4))</f>
        <v/>
      </c>
      <c r="O4" s="77" t="str">
        <f t="shared" ref="O4:O39" si="2">IF($I4=0,"",IF($H4="",X4*$I4,AB4*$I4*$K4))</f>
        <v/>
      </c>
      <c r="P4" s="49">
        <f t="shared" ref="P4:P39" si="3">C4*$I4</f>
        <v>0</v>
      </c>
      <c r="Q4" s="49">
        <f t="shared" ref="Q4:Q39" si="4">J4*$I4</f>
        <v>0</v>
      </c>
      <c r="R4" s="10"/>
      <c r="T4" s="5" t="s">
        <v>1069</v>
      </c>
      <c r="U4" s="5" t="s">
        <v>1070</v>
      </c>
      <c r="V4" s="11" cm="1">
        <f t="array" ref="V4">INDEX(LatestMeasureDefSheet!$H:$H,MATCH($U4,LatestMeasureDefSheet!$C:$C,0),)</f>
        <v>9.5149000000000008</v>
      </c>
      <c r="W4" s="11" cm="1">
        <f t="array" ref="W4">INDEX(LatestMeasureDefSheet!$I:$I,MATCH($U4,LatestMeasureDefSheet!$C:$C,0),)</f>
        <v>0</v>
      </c>
      <c r="X4" s="11" cm="1">
        <f t="array" ref="X4">INDEX(LatestMeasureDefSheet!$L:$L,MATCH($U4,LatestMeasureDefSheet!$C:$C,0),)</f>
        <v>5.7099999999999998E-2</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1074</v>
      </c>
      <c r="B5" s="15" t="s">
        <v>1075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1069</v>
      </c>
      <c r="U5" s="5" t="s">
        <v>1073</v>
      </c>
      <c r="V5" s="11" cm="1">
        <f t="array" ref="V5">INDEX(LatestMeasureDefSheet!$H:$H,MATCH($U5,LatestMeasureDefSheet!$C:$C,0),)</f>
        <v>2.9752000000000001</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1077</v>
      </c>
      <c r="B6" s="15" t="s">
        <v>1078</v>
      </c>
      <c r="C6" s="9" cm="1">
        <f t="array" ref="C6">INDEX(LatestMeasureDefSheet!$AH:$AH,MATCH($U6,LatestMeasureDefSheet!$C:$C,0),)</f>
        <v>0.25</v>
      </c>
      <c r="D6" s="10" t="str" cm="1">
        <f t="array" ref="D6">INDEX(LatestMeasureDefSheet!$G:$G,MATCH($U6,LatestMeasureDefSheet!$C:$C,0),)</f>
        <v>Square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1069</v>
      </c>
      <c r="U6" s="5" t="s">
        <v>1076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4.3200000000000002E-2</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1081</v>
      </c>
      <c r="B7" s="15" t="s">
        <v>1082</v>
      </c>
      <c r="C7" s="9" cm="1">
        <f t="array" ref="C7">INDEX(LatestMeasureDefSheet!$AH:$AH,MATCH($U7,LatestMeasureDefSheet!$C:$C,0),)</f>
        <v>0.4</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1079</v>
      </c>
      <c r="U7" s="5" t="s">
        <v>1080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9.1899999999999996E-2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1084</v>
      </c>
      <c r="B8" s="15" t="s">
        <v>1085</v>
      </c>
      <c r="C8" s="9" cm="1">
        <f t="array" ref="C8">INDEX(LatestMeasureDefSheet!$AH:$AH,MATCH($U8,LatestMeasureDefSheet!$C:$C,0),)</f>
        <v>0.35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1079</v>
      </c>
      <c r="U8" s="5" t="s">
        <v>1083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2.6700000000000002E-2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1087</v>
      </c>
      <c r="B9" s="15" t="s">
        <v>1088</v>
      </c>
      <c r="C9" s="9" cm="1">
        <f t="array" ref="C9">INDEX(LatestMeasureDefSheet!$AH:$AH,MATCH($U9,LatestMeasureDefSheet!$C:$C,0),)</f>
        <v>1.5</v>
      </c>
      <c r="D9" s="10" t="str" cm="1">
        <f t="array" ref="D9">INDEX(LatestMeasureDefSheet!$G:$G,MATCH($U9,LatestMeasureDefSheet!$C:$C,0),)</f>
        <v>CFM</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1079</v>
      </c>
      <c r="U9" s="5" t="s">
        <v>1086</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7.0199999999999999E-2</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1091</v>
      </c>
      <c r="B10" s="15" t="s">
        <v>1092</v>
      </c>
      <c r="C10" s="9" cm="1">
        <f t="array" ref="C10">INDEX(LatestMeasureDefSheet!$AH:$AH,MATCH($U10,LatestMeasureDefSheet!$C:$C,0),)</f>
        <v>0.5</v>
      </c>
      <c r="D10" s="10" t="str" cm="1">
        <f t="array" ref="D10">INDEX(LatestMeasureDefSheet!$G:$G,MATCH($U10,LatestMeasureDefSheet!$C:$C,0),)</f>
        <v>MBH</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MBH</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1089</v>
      </c>
      <c r="U10" s="5" t="s">
        <v>1090</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0.1283</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1094</v>
      </c>
      <c r="B11" s="15" t="s">
        <v>1095</v>
      </c>
      <c r="C11" s="9" cm="1">
        <f t="array" ref="C11">INDEX(LatestMeasureDefSheet!$AH:$AH,MATCH($U11,LatestMeasureDefSheet!$C:$C,0),)</f>
        <v>1</v>
      </c>
      <c r="D11" s="10" t="str" cm="1">
        <f t="array" ref="D11">INDEX(LatestMeasureDefSheet!$G:$G,MATCH($U11,LatestMeasureDefSheet!$C:$C,0),)</f>
        <v>MBH</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MBH</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1089</v>
      </c>
      <c r="U11" s="5" t="s">
        <v>1093</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8.3299999999999999E-2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1097</v>
      </c>
      <c r="B12" s="15" t="s">
        <v>1098</v>
      </c>
      <c r="C12" s="9" cm="1">
        <f t="array" ref="C12">INDEX(LatestMeasureDefSheet!$AH:$AH,MATCH($U12,LatestMeasureDefSheet!$C:$C,0),)</f>
        <v>0.75</v>
      </c>
      <c r="D12" s="10" t="str" cm="1">
        <f t="array" ref="D12">INDEX(LatestMeasureDefSheet!$G:$G,MATCH($U12,LatestMeasureDefSheet!$C:$C,0),)</f>
        <v>MBH</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MBH</v>
      </c>
      <c r="G12" s="11" cm="1">
        <f t="array" ref="G12">INDEX(LatestMeasureDefSheet!$R:$R,MATCH($U12,LatestMeasureDefSheet!$C:$C,0),)</f>
        <v>0</v>
      </c>
      <c r="H12" s="11"/>
      <c r="I12" s="41"/>
      <c r="J12" s="67"/>
      <c r="K12" s="41"/>
      <c r="L12" s="41"/>
      <c r="M12" s="77" t="str">
        <f t="shared" si="0"/>
        <v/>
      </c>
      <c r="N12" s="77" t="str">
        <f t="shared" si="1"/>
        <v/>
      </c>
      <c r="O12" s="77" t="str">
        <f t="shared" si="2"/>
        <v/>
      </c>
      <c r="P12" s="49">
        <f t="shared" si="3"/>
        <v>0</v>
      </c>
      <c r="Q12" s="49">
        <f t="shared" si="4"/>
        <v>0</v>
      </c>
      <c r="R12" s="10"/>
      <c r="T12" s="5" t="s">
        <v>1089</v>
      </c>
      <c r="U12" s="5" t="s">
        <v>1096</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0.1346</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1101</v>
      </c>
      <c r="B13" s="15" t="s">
        <v>1102</v>
      </c>
      <c r="C13" s="9" cm="1">
        <f t="array" ref="C13">INDEX(LatestMeasureDefSheet!$AH:$AH,MATCH($U13,LatestMeasureDefSheet!$C:$C,0),)</f>
        <v>1.5</v>
      </c>
      <c r="D13" s="10" t="str" cm="1">
        <f t="array" ref="D13">INDEX(LatestMeasureDefSheet!$G:$G,MATCH($U13,LatestMeasureDefSheet!$C:$C,0),)</f>
        <v>MBH</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MBH</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1089</v>
      </c>
      <c r="U13" s="5" t="s">
        <v>1100</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0.17119999999999999</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1104</v>
      </c>
      <c r="B14" s="15" t="s">
        <v>1105</v>
      </c>
      <c r="C14" s="9" cm="1">
        <f t="array" ref="C14">INDEX(LatestMeasureDefSheet!$AH:$AH,MATCH($U14,LatestMeasureDefSheet!$C:$C,0),)</f>
        <v>10</v>
      </c>
      <c r="D14" s="10" t="str" cm="1">
        <f t="array" ref="D14">INDEX(LatestMeasureDefSheet!$G:$G,MATCH($U14,LatestMeasureDefSheet!$C:$C,0),)</f>
        <v>mBtu</v>
      </c>
      <c r="E14" s="11" cm="1">
        <f t="array" ref="E14">INDEX(LatestMeasureDefSheet!$AJ:$AJ,MATCH($U14,LatestMeasureDefSheet!$C:$C,0),)</f>
        <v>0</v>
      </c>
      <c r="F14" s="8" t="str" cm="1">
        <f t="array" ref="F14">IF(INDEX(LatestMeasureDefSheet!$Q:$Q,MATCH(U14,LatestMeasureDefSheet!$C:$C,0),)="",INDEX(LatestMeasureDefSheet!$G:$G,MATCH(U14,LatestMeasureDefSheet!$C:$C,0),),INDEX(LatestMeasureDefSheet!$Q:$Q,MATCH(U14,LatestMeasureDefSheet!$C:$C,0),))</f>
        <v>mBtu</v>
      </c>
      <c r="G14" s="11" cm="1">
        <f t="array" ref="G14">INDEX(LatestMeasureDefSheet!$R:$R,MATCH($U14,LatestMeasureDefSheet!$C:$C,0),)</f>
        <v>0</v>
      </c>
      <c r="H14" s="11" t="s">
        <v>1920</v>
      </c>
      <c r="I14" s="41"/>
      <c r="J14" s="67"/>
      <c r="K14" s="41"/>
      <c r="L14" s="41"/>
      <c r="M14" s="78" t="str">
        <f t="shared" si="0"/>
        <v/>
      </c>
      <c r="N14" s="78" t="str">
        <f t="shared" si="1"/>
        <v/>
      </c>
      <c r="O14" s="78" t="str">
        <f t="shared" si="2"/>
        <v/>
      </c>
      <c r="P14" s="49">
        <f t="shared" si="3"/>
        <v>0</v>
      </c>
      <c r="Q14" s="49">
        <f t="shared" si="4"/>
        <v>0</v>
      </c>
      <c r="R14" s="10" t="s">
        <v>3785</v>
      </c>
      <c r="T14" s="5" t="s">
        <v>1089</v>
      </c>
      <c r="U14" s="5" t="s">
        <v>1103</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1107</v>
      </c>
      <c r="B15" s="15" t="s">
        <v>1108</v>
      </c>
      <c r="C15" s="9" cm="1">
        <f t="array" ref="C15">INDEX(LatestMeasureDefSheet!$AH:$AH,MATCH($U15,LatestMeasureDefSheet!$C:$C,0),)</f>
        <v>0.02</v>
      </c>
      <c r="D15" s="10" t="str" cm="1">
        <f t="array" ref="D15">INDEX(LatestMeasureDefSheet!$G:$G,MATCH($U15,LatestMeasureDefSheet!$C:$C,0),)</f>
        <v>Gallon</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Gallon</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1089</v>
      </c>
      <c r="U15" s="5" t="s">
        <v>1106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1.8E-3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1112</v>
      </c>
      <c r="B16" s="15" t="s">
        <v>1113</v>
      </c>
      <c r="C16" s="9" cm="1">
        <f t="array" ref="C16">INDEX(LatestMeasureDefSheet!$AH:$AH,MATCH($U16,LatestMeasureDefSheet!$C:$C,0),)</f>
        <v>200</v>
      </c>
      <c r="D16" s="10" t="str" cm="1">
        <f t="array" ref="D16">INDEX(LatestMeasureDefSheet!$G:$G,MATCH($U16,LatestMeasureDefSheet!$C:$C,0),)</f>
        <v>Tons</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1110</v>
      </c>
      <c r="U16" s="5" t="s">
        <v>1111</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9.2254000000000005</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1115</v>
      </c>
      <c r="B17" s="15" t="s">
        <v>1116</v>
      </c>
      <c r="C17" s="9" cm="1">
        <f t="array" ref="C17">INDEX(LatestMeasureDefSheet!$AH:$AH,MATCH($U17,LatestMeasureDefSheet!$C:$C,0),)</f>
        <v>125</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1110</v>
      </c>
      <c r="U17" s="5" t="s">
        <v>1114</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19.590599999999998</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1119</v>
      </c>
      <c r="B18" s="15" t="s">
        <v>1120</v>
      </c>
      <c r="C18" s="9" cm="1">
        <f t="array" ref="C18">INDEX(LatestMeasureDefSheet!$AH:$AH,MATCH($U18,LatestMeasureDefSheet!$C:$C,0),)</f>
        <v>60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1117</v>
      </c>
      <c r="U18" s="5" t="s">
        <v>1118</v>
      </c>
      <c r="V18" s="11" cm="1">
        <f t="array" ref="V18">INDEX(LatestMeasureDefSheet!$H:$H,MATCH($U18,LatestMeasureDefSheet!$C:$C,0),)</f>
        <v>319.39999999999998</v>
      </c>
      <c r="W18" s="11" cm="1">
        <f t="array" ref="W18">INDEX(LatestMeasureDefSheet!$I:$I,MATCH($U18,LatestMeasureDefSheet!$C:$C,0),)</f>
        <v>-3.3E-3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1122</v>
      </c>
      <c r="B19" s="15" t="s">
        <v>1123</v>
      </c>
      <c r="C19" s="9" cm="1">
        <f t="array" ref="C19">INDEX(LatestMeasureDefSheet!$AH:$AH,MATCH($U19,LatestMeasureDefSheet!$C:$C,0),)</f>
        <v>60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1117</v>
      </c>
      <c r="U19" s="5" t="s">
        <v>1121</v>
      </c>
      <c r="V19" s="11" cm="1">
        <f t="array" ref="V19">INDEX(LatestMeasureDefSheet!$H:$H,MATCH($U19,LatestMeasureDefSheet!$C:$C,0),)</f>
        <v>303.89999999999998</v>
      </c>
      <c r="W19" s="11" cm="1">
        <f t="array" ref="W19">INDEX(LatestMeasureDefSheet!$I:$I,MATCH($U19,LatestMeasureDefSheet!$C:$C,0),)</f>
        <v>-3.3E-3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1125</v>
      </c>
      <c r="B20" s="15" t="s">
        <v>1126</v>
      </c>
      <c r="C20" s="9" cm="1">
        <f t="array" ref="C20">INDEX(LatestMeasureDefSheet!$AH:$AH,MATCH($U20,LatestMeasureDefSheet!$C:$C,0),)</f>
        <v>60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1117</v>
      </c>
      <c r="U20" s="5" t="s">
        <v>1124</v>
      </c>
      <c r="V20" s="11" cm="1">
        <f t="array" ref="V20">INDEX(LatestMeasureDefSheet!$H:$H,MATCH($U20,LatestMeasureDefSheet!$C:$C,0),)</f>
        <v>299</v>
      </c>
      <c r="W20" s="11" cm="1">
        <f t="array" ref="W20">INDEX(LatestMeasureDefSheet!$I:$I,MATCH($U20,LatestMeasureDefSheet!$C:$C,0),)</f>
        <v>-3.3E-3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1128</v>
      </c>
      <c r="B21" s="15" t="s">
        <v>1129</v>
      </c>
      <c r="C21" s="9" cm="1">
        <f t="array" ref="C21">INDEX(LatestMeasureDefSheet!$AH:$AH,MATCH($U21,LatestMeasureDefSheet!$C:$C,0),)</f>
        <v>60</v>
      </c>
      <c r="D21" s="10" t="str" cm="1">
        <f t="array" ref="D21">INDEX(LatestMeasureDefSheet!$G:$G,MATCH($U21,LatestMeasureDefSheet!$C:$C,0),)</f>
        <v>MBH</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1117</v>
      </c>
      <c r="U21" s="5" t="s">
        <v>1127</v>
      </c>
      <c r="V21" s="11" cm="1">
        <f t="array" ref="V21">INDEX(LatestMeasureDefSheet!$H:$H,MATCH($U21,LatestMeasureDefSheet!$C:$C,0),)</f>
        <v>424.2</v>
      </c>
      <c r="W21" s="11" cm="1">
        <f t="array" ref="W21">INDEX(LatestMeasureDefSheet!$I:$I,MATCH($U21,LatestMeasureDefSheet!$C:$C,0),)</f>
        <v>-3.3E-3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1131</v>
      </c>
      <c r="B22" s="15" t="s">
        <v>1132</v>
      </c>
      <c r="C22" s="9" cm="1">
        <f t="array" ref="C22">INDEX(LatestMeasureDefSheet!$AH:$AH,MATCH($U22,LatestMeasureDefSheet!$C:$C,0),)</f>
        <v>60</v>
      </c>
      <c r="D22" s="10" t="str" cm="1">
        <f t="array" ref="D22">INDEX(LatestMeasureDefSheet!$G:$G,MATCH($U22,LatestMeasureDefSheet!$C:$C,0),)</f>
        <v>MBH</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1117</v>
      </c>
      <c r="U22" s="5" t="s">
        <v>1130</v>
      </c>
      <c r="V22" s="11" cm="1">
        <f t="array" ref="V22">INDEX(LatestMeasureDefSheet!$H:$H,MATCH($U22,LatestMeasureDefSheet!$C:$C,0),)</f>
        <v>428.9</v>
      </c>
      <c r="W22" s="11" cm="1">
        <f t="array" ref="W22">INDEX(LatestMeasureDefSheet!$I:$I,MATCH($U22,LatestMeasureDefSheet!$C:$C,0),)</f>
        <v>-3.3E-3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1134</v>
      </c>
      <c r="B23" s="15" t="s">
        <v>1135</v>
      </c>
      <c r="C23" s="9" cm="1">
        <f t="array" ref="C23">INDEX(LatestMeasureDefSheet!$AH:$AH,MATCH($U23,LatestMeasureDefSheet!$C:$C,0),)</f>
        <v>60</v>
      </c>
      <c r="D23" s="10" t="str" cm="1">
        <f t="array" ref="D23">INDEX(LatestMeasureDefSheet!$G:$G,MATCH($U23,LatestMeasureDefSheet!$C:$C,0),)</f>
        <v>MBH</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1117</v>
      </c>
      <c r="U23" s="5" t="s">
        <v>1133</v>
      </c>
      <c r="V23" s="11" cm="1">
        <f t="array" ref="V23">INDEX(LatestMeasureDefSheet!$H:$H,MATCH($U23,LatestMeasureDefSheet!$C:$C,0),)</f>
        <v>492.6</v>
      </c>
      <c r="W23" s="11" cm="1">
        <f t="array" ref="W23">INDEX(LatestMeasureDefSheet!$I:$I,MATCH($U23,LatestMeasureDefSheet!$C:$C,0),)</f>
        <v>-3.3E-3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1137</v>
      </c>
      <c r="B24" s="15" t="s">
        <v>1138</v>
      </c>
      <c r="C24" s="9" cm="1">
        <f t="array" ref="C24">INDEX(LatestMeasureDefSheet!$AH:$AH,MATCH($U24,LatestMeasureDefSheet!$C:$C,0),)</f>
        <v>60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1117</v>
      </c>
      <c r="U24" s="5" t="s">
        <v>1136</v>
      </c>
      <c r="V24" s="11" cm="1">
        <f t="array" ref="V24">INDEX(LatestMeasureDefSheet!$H:$H,MATCH($U24,LatestMeasureDefSheet!$C:$C,0),)</f>
        <v>160.6</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1140</v>
      </c>
      <c r="B25" s="15" t="s">
        <v>1141</v>
      </c>
      <c r="C25" s="9" cm="1">
        <f t="array" ref="C25">INDEX(LatestMeasureDefSheet!$AH:$AH,MATCH($U25,LatestMeasureDefSheet!$C:$C,0),)</f>
        <v>60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1117</v>
      </c>
      <c r="U25" s="5" t="s">
        <v>1139</v>
      </c>
      <c r="V25" s="11" cm="1">
        <f t="array" ref="V25">INDEX(LatestMeasureDefSheet!$H:$H,MATCH($U25,LatestMeasureDefSheet!$C:$C,0),)</f>
        <v>202.9</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1143</v>
      </c>
      <c r="B26" s="15" t="s">
        <v>1144</v>
      </c>
      <c r="C26" s="9" cm="1">
        <f t="array" ref="C26">INDEX(LatestMeasureDefSheet!$AH:$AH,MATCH($U26,LatestMeasureDefSheet!$C:$C,0),)</f>
        <v>60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1117</v>
      </c>
      <c r="U26" s="5" t="s">
        <v>1142</v>
      </c>
      <c r="V26" s="11" cm="1">
        <f t="array" ref="V26">INDEX(LatestMeasureDefSheet!$H:$H,MATCH($U26,LatestMeasureDefSheet!$C:$C,0),)</f>
        <v>266.89999999999998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1146</v>
      </c>
      <c r="B27" s="15" t="s">
        <v>1147</v>
      </c>
      <c r="C27" s="9" cm="1">
        <f t="array" ref="C27">INDEX(LatestMeasureDefSheet!$AH:$AH,MATCH($U27,LatestMeasureDefSheet!$C:$C,0),)</f>
        <v>30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1117</v>
      </c>
      <c r="U27" s="5" t="s">
        <v>1145</v>
      </c>
      <c r="V27" s="11" cm="1">
        <f t="array" ref="V27">INDEX(LatestMeasureDefSheet!$H:$H,MATCH($U27,LatestMeasureDefSheet!$C:$C,0),)</f>
        <v>348</v>
      </c>
      <c r="W27" s="11" cm="1">
        <f t="array" ref="W27">INDEX(LatestMeasureDefSheet!$I:$I,MATCH($U27,LatestMeasureDefSheet!$C:$C,0),)</f>
        <v>0</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1150</v>
      </c>
      <c r="B28" s="15" t="s">
        <v>1151</v>
      </c>
      <c r="C28" s="9" cm="1">
        <f t="array" ref="C28">INDEX(LatestMeasureDefSheet!$AH:$AH,MATCH($U28,LatestMeasureDefSheet!$C:$C,0),)</f>
        <v>60</v>
      </c>
      <c r="D28" s="10" t="str" cm="1">
        <f t="array" ref="D28">INDEX(LatestMeasureDefSheet!$G:$G,MATCH($U28,LatestMeasureDefSheet!$C:$C,0),)</f>
        <v>Tons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Tons</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1148</v>
      </c>
      <c r="U28" s="5" t="s">
        <v>1149</v>
      </c>
      <c r="V28" s="11" cm="1">
        <f t="array" ref="V28">INDEX(LatestMeasureDefSheet!$H:$H,MATCH($U28,LatestMeasureDefSheet!$C:$C,0),)</f>
        <v>814.5</v>
      </c>
      <c r="W28" s="11" cm="1">
        <f t="array" ref="W28">INDEX(LatestMeasureDefSheet!$I:$I,MATCH($U28,LatestMeasureDefSheet!$C:$C,0),)</f>
        <v>0</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15.75" x14ac:dyDescent="0.25">
      <c r="A29" s="16" t="s">
        <v>1153</v>
      </c>
      <c r="B29" s="15" t="s">
        <v>1154</v>
      </c>
      <c r="C29" s="9" cm="1">
        <f t="array" ref="C29">INDEX(LatestMeasureDefSheet!$AH:$AH,MATCH($U29,LatestMeasureDefSheet!$C:$C,0),)</f>
        <v>150</v>
      </c>
      <c r="D29" s="10" t="str" cm="1">
        <f t="array" ref="D29">INDEX(LatestMeasureDefSheet!$G:$G,MATCH($U29,LatestMeasureDefSheet!$C:$C,0),)</f>
        <v>Tons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Tons</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s="5" t="s">
        <v>1148</v>
      </c>
      <c r="U29" s="5" t="s">
        <v>1152</v>
      </c>
      <c r="V29" s="11" cm="1">
        <f t="array" ref="V29">INDEX(LatestMeasureDefSheet!$H:$H,MATCH($U29,LatestMeasureDefSheet!$C:$C,0),)</f>
        <v>914</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1157</v>
      </c>
      <c r="B30" s="15" t="s">
        <v>1158</v>
      </c>
      <c r="C30" s="9" cm="1">
        <f t="array" ref="C30">INDEX(LatestMeasureDefSheet!$AH:$AH,MATCH($U30,LatestMeasureDefSheet!$C:$C,0),)</f>
        <v>400</v>
      </c>
      <c r="D30" s="10" t="str" cm="1">
        <f t="array" ref="D30">INDEX(LatestMeasureDefSheet!$G:$G,MATCH($U30,LatestMeasureDefSheet!$C:$C,0),)</f>
        <v>Tons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Tons</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5" t="s">
        <v>1155</v>
      </c>
      <c r="U30" s="5" t="s">
        <v>1156</v>
      </c>
      <c r="V30" s="11" cm="1">
        <f t="array" ref="V30">INDEX(LatestMeasureDefSheet!$H:$H,MATCH($U30,LatestMeasureDefSheet!$C:$C,0),)</f>
        <v>3249</v>
      </c>
      <c r="W30" s="11" cm="1">
        <f t="array" ref="W30">INDEX(LatestMeasureDefSheet!$I:$I,MATCH($U30,LatestMeasureDefSheet!$C:$C,0),)</f>
        <v>3.02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1160</v>
      </c>
      <c r="B31" s="15" t="s">
        <v>1161</v>
      </c>
      <c r="C31" s="9" cm="1">
        <f t="array" ref="C31">INDEX(LatestMeasureDefSheet!$AH:$AH,MATCH($U31,LatestMeasureDefSheet!$C:$C,0),)</f>
        <v>500</v>
      </c>
      <c r="D31" s="10" t="str" cm="1">
        <f t="array" ref="D31">INDEX(LatestMeasureDefSheet!$G:$G,MATCH($U31,LatestMeasureDefSheet!$C:$C,0),)</f>
        <v>Tons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Tons</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5" t="s">
        <v>1155</v>
      </c>
      <c r="U31" s="5" t="s">
        <v>1159</v>
      </c>
      <c r="V31" s="11" cm="1">
        <f t="array" ref="V31">INDEX(LatestMeasureDefSheet!$H:$H,MATCH($U31,LatestMeasureDefSheet!$C:$C,0),)</f>
        <v>3824</v>
      </c>
      <c r="W31" s="11" cm="1">
        <f t="array" ref="W31">INDEX(LatestMeasureDefSheet!$I:$I,MATCH($U31,LatestMeasureDefSheet!$C:$C,0),)</f>
        <v>3.56</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1163</v>
      </c>
      <c r="B32" s="15" t="s">
        <v>1164</v>
      </c>
      <c r="C32" s="9" cm="1">
        <f t="array" ref="C32">INDEX(LatestMeasureDefSheet!$AH:$AH,MATCH($U32,LatestMeasureDefSheet!$C:$C,0),)</f>
        <v>150</v>
      </c>
      <c r="D32" s="10" t="str" cm="1">
        <f t="array" ref="D32">INDEX(LatestMeasureDefSheet!$G:$G,MATCH($U32,LatestMeasureDefSheet!$C:$C,0),)</f>
        <v>Tons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Tons</v>
      </c>
      <c r="G32" s="11" cm="1">
        <f t="array" ref="G32">INDEX(LatestMeasureDefSheet!$R:$R,MATCH($U32,LatestMeasureDefSheet!$C:$C,0),)</f>
        <v>0</v>
      </c>
      <c r="H32" s="11" t="s">
        <v>1920</v>
      </c>
      <c r="I32" s="41"/>
      <c r="J32" s="67"/>
      <c r="K32" s="41"/>
      <c r="L32" s="41"/>
      <c r="M32" s="77" t="str">
        <f t="shared" si="0"/>
        <v/>
      </c>
      <c r="N32" s="77" t="str">
        <f t="shared" si="1"/>
        <v/>
      </c>
      <c r="O32" s="77" t="str">
        <f t="shared" si="2"/>
        <v/>
      </c>
      <c r="P32" s="49">
        <f t="shared" si="3"/>
        <v>0</v>
      </c>
      <c r="Q32" s="49">
        <f t="shared" si="4"/>
        <v>0</v>
      </c>
      <c r="R32" s="10"/>
      <c r="T32" s="5" t="s">
        <v>1155</v>
      </c>
      <c r="U32" s="5" t="s">
        <v>1162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12.5646</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1166</v>
      </c>
      <c r="B33" s="15" t="s">
        <v>1167</v>
      </c>
      <c r="C33" s="9" cm="1">
        <f t="array" ref="C33">INDEX(LatestMeasureDefSheet!$AH:$AH,MATCH($U33,LatestMeasureDefSheet!$C:$C,0),)</f>
        <v>200</v>
      </c>
      <c r="D33" s="10" t="str" cm="1">
        <f t="array" ref="D33">INDEX(LatestMeasureDefSheet!$G:$G,MATCH($U33,LatestMeasureDefSheet!$C:$C,0),)</f>
        <v>Tons</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Tons</v>
      </c>
      <c r="G33" s="11" cm="1">
        <f t="array" ref="G33">INDEX(LatestMeasureDefSheet!$R:$R,MATCH($U33,LatestMeasureDefSheet!$C:$C,0),)</f>
        <v>0</v>
      </c>
      <c r="H33" s="11" t="s">
        <v>1920</v>
      </c>
      <c r="I33" s="41"/>
      <c r="J33" s="67"/>
      <c r="K33" s="41"/>
      <c r="L33" s="41"/>
      <c r="M33" s="77" t="str">
        <f t="shared" si="0"/>
        <v/>
      </c>
      <c r="N33" s="77" t="str">
        <f t="shared" si="1"/>
        <v/>
      </c>
      <c r="O33" s="77" t="str">
        <f t="shared" si="2"/>
        <v/>
      </c>
      <c r="P33" s="49">
        <f t="shared" si="3"/>
        <v>0</v>
      </c>
      <c r="Q33" s="49">
        <f t="shared" si="4"/>
        <v>0</v>
      </c>
      <c r="R33" s="10"/>
      <c r="T33" s="5" t="s">
        <v>1155</v>
      </c>
      <c r="U33" s="5" t="s">
        <v>1165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14.8048</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1170</v>
      </c>
      <c r="B34" s="15" t="s">
        <v>1171</v>
      </c>
      <c r="C34" s="9" cm="1">
        <f t="array" ref="C34">INDEX(LatestMeasureDefSheet!$AH:$AH,MATCH($U34,LatestMeasureDefSheet!$C:$C,0),)</f>
        <v>2</v>
      </c>
      <c r="D34" s="10" t="str" cm="1">
        <f t="array" ref="D34">INDEX(LatestMeasureDefSheet!$G:$G,MATCH($U34,LatestMeasureDefSheet!$C:$C,0),)</f>
        <v>Square Feet</v>
      </c>
      <c r="E34" s="11" cm="1">
        <f t="array" ref="E34">INDEX(LatestMeasureDefSheet!$AJ:$AJ,MATCH($U34,LatestMeasureDefSheet!$C:$C,0),)</f>
        <v>20</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67"/>
      <c r="K34" s="41"/>
      <c r="L34" s="41"/>
      <c r="M34" s="77" t="str">
        <f t="shared" si="0"/>
        <v/>
      </c>
      <c r="N34" s="77" t="str">
        <f t="shared" si="1"/>
        <v/>
      </c>
      <c r="O34" s="77" t="str">
        <f t="shared" si="2"/>
        <v/>
      </c>
      <c r="P34" s="49">
        <f t="shared" si="3"/>
        <v>0</v>
      </c>
      <c r="Q34" s="49">
        <f t="shared" si="4"/>
        <v>0</v>
      </c>
      <c r="R34" s="10"/>
      <c r="T34" s="5" t="s">
        <v>1168</v>
      </c>
      <c r="U34" s="5" t="s">
        <v>1169</v>
      </c>
      <c r="V34" s="11" cm="1">
        <f t="array" ref="V34">INDEX(LatestMeasureDefSheet!$H:$H,MATCH($U34,LatestMeasureDefSheet!$C:$C,0),)</f>
        <v>10.3566</v>
      </c>
      <c r="W34" s="11" cm="1">
        <f t="array" ref="W34">INDEX(LatestMeasureDefSheet!$I:$I,MATCH($U34,LatestMeasureDefSheet!$C:$C,0),)</f>
        <v>0</v>
      </c>
      <c r="X34" s="11" cm="1">
        <f t="array" ref="X34">INDEX(LatestMeasureDefSheet!$L:$L,MATCH($U34,LatestMeasureDefSheet!$C:$C,0),)</f>
        <v>0.1298</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1173</v>
      </c>
      <c r="B35" s="15" t="s">
        <v>1174</v>
      </c>
      <c r="C35" s="9" cm="1">
        <f t="array" ref="C35">INDEX(LatestMeasureDefSheet!$AH:$AH,MATCH($U35,LatestMeasureDefSheet!$C:$C,0),)</f>
        <v>1</v>
      </c>
      <c r="D35" s="10" t="str" cm="1">
        <f t="array" ref="D35">INDEX(LatestMeasureDefSheet!$G:$G,MATCH($U35,LatestMeasureDefSheet!$C:$C,0),)</f>
        <v>Square Feet</v>
      </c>
      <c r="E35" s="11" cm="1">
        <f t="array" ref="E35">INDEX(LatestMeasureDefSheet!$AJ:$AJ,MATCH($U35,LatestMeasureDefSheet!$C:$C,0),)</f>
        <v>20</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67"/>
      <c r="K35" s="41"/>
      <c r="L35" s="41"/>
      <c r="M35" s="77" t="str">
        <f t="shared" si="0"/>
        <v/>
      </c>
      <c r="N35" s="77" t="str">
        <f t="shared" si="1"/>
        <v/>
      </c>
      <c r="O35" s="77" t="str">
        <f t="shared" si="2"/>
        <v/>
      </c>
      <c r="P35" s="49">
        <f t="shared" si="3"/>
        <v>0</v>
      </c>
      <c r="Q35" s="49">
        <f t="shared" si="4"/>
        <v>0</v>
      </c>
      <c r="R35" s="10"/>
      <c r="T35" s="5" t="s">
        <v>1168</v>
      </c>
      <c r="U35" s="5" t="s">
        <v>1172</v>
      </c>
      <c r="V35" s="11" cm="1">
        <f t="array" ref="V35">INDEX(LatestMeasureDefSheet!$H:$H,MATCH($U35,LatestMeasureDefSheet!$C:$C,0),)</f>
        <v>10.3566</v>
      </c>
      <c r="W35" s="11" cm="1">
        <f t="array" ref="W35">INDEX(LatestMeasureDefSheet!$I:$I,MATCH($U35,LatestMeasureDefSheet!$C:$C,0),)</f>
        <v>0</v>
      </c>
      <c r="X35" s="11" cm="1">
        <f t="array" ref="X35">INDEX(LatestMeasureDefSheet!$L:$L,MATCH($U35,LatestMeasureDefSheet!$C:$C,0),)</f>
        <v>0.1298</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1176</v>
      </c>
      <c r="B36" s="15" t="s">
        <v>1177</v>
      </c>
      <c r="C36" s="9" cm="1">
        <f t="array" ref="C36">INDEX(LatestMeasureDefSheet!$AH:$AH,MATCH($U36,LatestMeasureDefSheet!$C:$C,0),)</f>
        <v>1</v>
      </c>
      <c r="D36" s="10" t="str" cm="1">
        <f t="array" ref="D36">INDEX(LatestMeasureDefSheet!$G:$G,MATCH($U36,LatestMeasureDefSheet!$C:$C,0),)</f>
        <v>Square Feet</v>
      </c>
      <c r="E36" s="11" cm="1">
        <f t="array" ref="E36">INDEX(LatestMeasureDefSheet!$AJ:$AJ,MATCH($U36,LatestMeasureDefSheet!$C:$C,0),)</f>
        <v>20</v>
      </c>
      <c r="F36" s="8" t="str" cm="1">
        <f t="array" ref="F36">IF(INDEX(LatestMeasureDefSheet!$Q:$Q,MATCH(U36,LatestMeasureDefSheet!$C:$C,0),)="",INDEX(LatestMeasureDefSheet!$G:$G,MATCH(U36,LatestMeasureDefSheet!$C:$C,0),),INDEX(LatestMeasureDefSheet!$Q:$Q,MATCH(U36,LatestMeasureDefSheet!$C:$C,0),))</f>
        <v>Square Feet</v>
      </c>
      <c r="G36" s="11" cm="1">
        <f t="array" ref="G36">INDEX(LatestMeasureDefSheet!$R:$R,MATCH($U36,LatestMeasureDefSheet!$C:$C,0),)</f>
        <v>0</v>
      </c>
      <c r="H36" s="11" t="s">
        <v>1920</v>
      </c>
      <c r="I36" s="41"/>
      <c r="J36" s="67"/>
      <c r="K36" s="41"/>
      <c r="L36" s="41"/>
      <c r="M36" s="77" t="str">
        <f t="shared" si="0"/>
        <v/>
      </c>
      <c r="N36" s="77" t="str">
        <f t="shared" si="1"/>
        <v/>
      </c>
      <c r="O36" s="77" t="str">
        <f t="shared" si="2"/>
        <v/>
      </c>
      <c r="P36" s="49">
        <f t="shared" si="3"/>
        <v>0</v>
      </c>
      <c r="Q36" s="49">
        <f t="shared" si="4"/>
        <v>0</v>
      </c>
      <c r="R36" s="10"/>
      <c r="T36" s="5" t="s">
        <v>1168</v>
      </c>
      <c r="U36" s="5" t="s">
        <v>1175</v>
      </c>
      <c r="V36" s="11" cm="1">
        <f t="array" ref="V36">INDEX(LatestMeasureDefSheet!$H:$H,MATCH($U36,LatestMeasureDefSheet!$C:$C,0),)</f>
        <v>10.3566</v>
      </c>
      <c r="W36" s="11" cm="1">
        <f t="array" ref="W36">INDEX(LatestMeasureDefSheet!$I:$I,MATCH($U36,LatestMeasureDefSheet!$C:$C,0),)</f>
        <v>0</v>
      </c>
      <c r="X36" s="11" cm="1">
        <f t="array" ref="X36">INDEX(LatestMeasureDefSheet!$L:$L,MATCH($U36,LatestMeasureDefSheet!$C:$C,0),)</f>
        <v>0.1298</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1179</v>
      </c>
      <c r="B37" s="15" t="s">
        <v>1180</v>
      </c>
      <c r="C37" s="9" cm="1">
        <f t="array" ref="C37">INDEX(LatestMeasureDefSheet!$AH:$AH,MATCH($U37,LatestMeasureDefSheet!$C:$C,0),)</f>
        <v>3</v>
      </c>
      <c r="D37" s="10" t="str" cm="1">
        <f t="array" ref="D37">INDEX(LatestMeasureDefSheet!$G:$G,MATCH($U37,LatestMeasureDefSheet!$C:$C,0),)</f>
        <v>Square Feet</v>
      </c>
      <c r="E37" s="11" cm="1">
        <f t="array" ref="E37">INDEX(LatestMeasureDefSheet!$AJ:$AJ,MATCH($U37,LatestMeasureDefSheet!$C:$C,0),)</f>
        <v>20</v>
      </c>
      <c r="F37" s="8" t="str" cm="1">
        <f t="array" ref="F37">IF(INDEX(LatestMeasureDefSheet!$Q:$Q,MATCH(U37,LatestMeasureDefSheet!$C:$C,0),)="",INDEX(LatestMeasureDefSheet!$G:$G,MATCH(U37,LatestMeasureDefSheet!$C:$C,0),),INDEX(LatestMeasureDefSheet!$Q:$Q,MATCH(U37,LatestMeasureDefSheet!$C:$C,0),))</f>
        <v>Square Feet</v>
      </c>
      <c r="G37" s="11" cm="1">
        <f t="array" ref="G37">INDEX(LatestMeasureDefSheet!$R:$R,MATCH($U37,LatestMeasureDefSheet!$C:$C,0),)</f>
        <v>0</v>
      </c>
      <c r="H37" s="11" t="s">
        <v>1920</v>
      </c>
      <c r="I37" s="41"/>
      <c r="J37" s="67"/>
      <c r="K37" s="41"/>
      <c r="L37" s="41"/>
      <c r="M37" s="77" t="str">
        <f t="shared" si="0"/>
        <v/>
      </c>
      <c r="N37" s="77" t="str">
        <f t="shared" si="1"/>
        <v/>
      </c>
      <c r="O37" s="77" t="str">
        <f t="shared" si="2"/>
        <v/>
      </c>
      <c r="P37" s="49">
        <f t="shared" si="3"/>
        <v>0</v>
      </c>
      <c r="Q37" s="49">
        <f t="shared" si="4"/>
        <v>0</v>
      </c>
      <c r="R37" s="10"/>
      <c r="T37" s="5" t="s">
        <v>1168</v>
      </c>
      <c r="U37" s="5" t="s">
        <v>1178</v>
      </c>
      <c r="V37" s="11" cm="1">
        <f t="array" ref="V37">INDEX(LatestMeasureDefSheet!$H:$H,MATCH($U37,LatestMeasureDefSheet!$C:$C,0),)</f>
        <v>11.657400000000001</v>
      </c>
      <c r="W37" s="11" cm="1">
        <f t="array" ref="W37">INDEX(LatestMeasureDefSheet!$I:$I,MATCH($U37,LatestMeasureDefSheet!$C:$C,0),)</f>
        <v>0</v>
      </c>
      <c r="X37" s="11" cm="1">
        <f t="array" ref="X37">INDEX(LatestMeasureDefSheet!$L:$L,MATCH($U37,LatestMeasureDefSheet!$C:$C,0),)</f>
        <v>0.29670000000000002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1182</v>
      </c>
      <c r="B38" s="15" t="s">
        <v>1183</v>
      </c>
      <c r="C38" s="9" cm="1">
        <f t="array" ref="C38">INDEX(LatestMeasureDefSheet!$AH:$AH,MATCH($U38,LatestMeasureDefSheet!$C:$C,0),)</f>
        <v>1.5</v>
      </c>
      <c r="D38" s="10" t="str" cm="1">
        <f t="array" ref="D38">INDEX(LatestMeasureDefSheet!$G:$G,MATCH($U38,LatestMeasureDefSheet!$C:$C,0),)</f>
        <v>Square Feet</v>
      </c>
      <c r="E38" s="11" cm="1">
        <f t="array" ref="E38">INDEX(LatestMeasureDefSheet!$AJ:$AJ,MATCH($U38,LatestMeasureDefSheet!$C:$C,0),)</f>
        <v>20</v>
      </c>
      <c r="F38" s="8" t="str" cm="1">
        <f t="array" ref="F38">IF(INDEX(LatestMeasureDefSheet!$Q:$Q,MATCH(U38,LatestMeasureDefSheet!$C:$C,0),)="",INDEX(LatestMeasureDefSheet!$G:$G,MATCH(U38,LatestMeasureDefSheet!$C:$C,0),),INDEX(LatestMeasureDefSheet!$Q:$Q,MATCH(U38,LatestMeasureDefSheet!$C:$C,0),))</f>
        <v>Square Feet</v>
      </c>
      <c r="G38" s="11" cm="1">
        <f t="array" ref="G38">INDEX(LatestMeasureDefSheet!$R:$R,MATCH($U38,LatestMeasureDefSheet!$C:$C,0),)</f>
        <v>0</v>
      </c>
      <c r="H38" s="11" t="s">
        <v>1920</v>
      </c>
      <c r="I38" s="41"/>
      <c r="J38" s="67"/>
      <c r="K38" s="41"/>
      <c r="L38" s="41"/>
      <c r="M38" s="77" t="str">
        <f t="shared" si="0"/>
        <v/>
      </c>
      <c r="N38" s="77" t="str">
        <f t="shared" si="1"/>
        <v/>
      </c>
      <c r="O38" s="77" t="str">
        <f t="shared" si="2"/>
        <v/>
      </c>
      <c r="P38" s="49">
        <f t="shared" si="3"/>
        <v>0</v>
      </c>
      <c r="Q38" s="49">
        <f t="shared" si="4"/>
        <v>0</v>
      </c>
      <c r="R38" s="10"/>
      <c r="T38" s="5" t="s">
        <v>1168</v>
      </c>
      <c r="U38" s="5" t="s">
        <v>1181</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0.29670000000000002</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1185</v>
      </c>
      <c r="B39" s="15" t="s">
        <v>1186</v>
      </c>
      <c r="C39" s="9" cm="1">
        <f t="array" ref="C39">INDEX(LatestMeasureDefSheet!$AH:$AH,MATCH($U39,LatestMeasureDefSheet!$C:$C,0),)</f>
        <v>1.5</v>
      </c>
      <c r="D39" s="10" t="str" cm="1">
        <f t="array" ref="D39">INDEX(LatestMeasureDefSheet!$G:$G,MATCH($U39,LatestMeasureDefSheet!$C:$C,0),)</f>
        <v>Square Feet</v>
      </c>
      <c r="E39" s="11" cm="1">
        <f t="array" ref="E39">INDEX(LatestMeasureDefSheet!$AJ:$AJ,MATCH($U39,LatestMeasureDefSheet!$C:$C,0),)</f>
        <v>20</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67"/>
      <c r="K39" s="41"/>
      <c r="L39" s="41"/>
      <c r="M39" s="77" t="str">
        <f t="shared" si="0"/>
        <v/>
      </c>
      <c r="N39" s="77" t="str">
        <f t="shared" si="1"/>
        <v/>
      </c>
      <c r="O39" s="77" t="str">
        <f t="shared" si="2"/>
        <v/>
      </c>
      <c r="P39" s="49">
        <f t="shared" si="3"/>
        <v>0</v>
      </c>
      <c r="Q39" s="49">
        <f t="shared" si="4"/>
        <v>0</v>
      </c>
      <c r="R39" s="10"/>
      <c r="T39" s="5" t="s">
        <v>1168</v>
      </c>
      <c r="U39" s="5" t="s">
        <v>1184</v>
      </c>
      <c r="V39" s="11" cm="1">
        <f t="array" ref="V39">INDEX(LatestMeasureDefSheet!$H:$H,MATCH($U39,LatestMeasureDefSheet!$C:$C,0),)</f>
        <v>11.657400000000001</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sheetData>
  <sheetProtection algorithmName="SHA-512" hashValue="rqEW15643NhVLGwesXILI75QH/YMdfcVrAUcYPVePjyD9HM11Sd0wznDEYslWDAKjzUcy28pgvYR+6kNqwsE9w==" saltValue="bGLWxLQvj1qEFQkqdCnj4A==" spinCount="100000" sheet="1" objects="1" scenarios="1"/>
  <protectedRanges>
    <protectedRange sqref="I4:J39 K12" name="Range1"/>
  </protectedRanges>
  <autoFilter ref="A3:R3" xr:uid="{DA633522-27BA-4FAD-8762-C69D79FC4ADD}"/>
  <conditionalFormatting sqref="K4:K39">
    <cfRule type="expression" dxfId="11" priority="1">
      <formula>$H4=""</formula>
    </cfRule>
  </conditionalFormatting>
  <conditionalFormatting sqref="L4:L39">
    <cfRule type="expression" dxfId="10" priority="2">
      <formula>$H4="Performance"</formula>
    </cfRule>
    <cfRule type="expression" dxfId="9" priority="3">
      <formula>$H4=""</formula>
    </cfRule>
  </conditionalFormatting>
  <hyperlinks>
    <hyperlink ref="A1" location="Summary!A1" display="Take me to the Summary page" xr:uid="{EF8EF6BB-D4C3-4E22-A550-2ADD88CEDC6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BD5B-B823-47DF-8ED1-1913625F451F}">
  <sheetPr codeName="Sheet13"/>
  <dimension ref="A1:AB1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1190</v>
      </c>
      <c r="B4" s="15" t="s">
        <v>1191</v>
      </c>
      <c r="C4" s="9" cm="1">
        <f t="array" ref="C4">INDEX(LatestMeasureDefSheet!$AH:$AH,MATCH($U4,LatestMeasureDefSheet!$C:$C,0),)</f>
        <v>100</v>
      </c>
      <c r="D4" s="10" t="str" cm="1">
        <f t="array" ref="D4">INDEX(LatestMeasureDefSheet!$G:$G,MATCH($U4,LatestMeasureDefSheet!$C:$C,0),)</f>
        <v>Linear Feet</v>
      </c>
      <c r="E4" s="11" cm="1">
        <f t="array" ref="E4">INDEX(LatestMeasureDefSheet!$AJ:$AJ,MATCH($U4,LatestMeasureDefSheet!$C:$C,0),)</f>
        <v>8</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67"/>
      <c r="K4" s="41"/>
      <c r="L4" s="41"/>
      <c r="M4" s="77" t="str">
        <f t="shared" ref="M4:M19" si="0">IF($I4=0,"",IF($H4="",V4*$I4,Z4*$I4*$K4))</f>
        <v/>
      </c>
      <c r="N4" s="77" t="str">
        <f t="shared" ref="N4:N19" si="1">IF($I4=0,"",IF($H4="",W4*$I4,AA4*$I4*$K4))</f>
        <v/>
      </c>
      <c r="O4" s="77" t="str">
        <f t="shared" ref="O4:O19" si="2">IF($I4=0,"",IF($H4="",X4*$I4,AB4*$I4*$K4))</f>
        <v/>
      </c>
      <c r="P4" s="49">
        <f t="shared" ref="P4:P19" si="3">C4*$I4</f>
        <v>0</v>
      </c>
      <c r="Q4" s="49">
        <f t="shared" ref="Q4:Q19" si="4">J4*$I4</f>
        <v>0</v>
      </c>
      <c r="R4" s="10"/>
      <c r="T4" s="5" t="s">
        <v>1188</v>
      </c>
      <c r="U4" s="5" t="s">
        <v>1189</v>
      </c>
      <c r="V4" s="11" cm="1">
        <f t="array" ref="V4">INDEX(LatestMeasureDefSheet!$H:$H,MATCH($U4,LatestMeasureDefSheet!$C:$C,0),)</f>
        <v>312.79820000000001</v>
      </c>
      <c r="W4" s="11" cm="1">
        <f t="array" ref="W4">INDEX(LatestMeasureDefSheet!$I:$I,MATCH($U4,LatestMeasureDefSheet!$C:$C,0),)</f>
        <v>7.8600000000000003E-2</v>
      </c>
      <c r="X4" s="11" cm="1">
        <f t="array" ref="X4">INDEX(LatestMeasureDefSheet!$L:$L,MATCH($U4,LatestMeasureDefSheet!$C:$C,0),)</f>
        <v>7.4006999999999996</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1193</v>
      </c>
      <c r="B5" s="15" t="s">
        <v>1194</v>
      </c>
      <c r="C5" s="9" cm="1">
        <f t="array" ref="C5">INDEX(LatestMeasureDefSheet!$AH:$AH,MATCH($U5,LatestMeasureDefSheet!$C:$C,0),)</f>
        <v>40</v>
      </c>
      <c r="D5" s="10" t="str" cm="1">
        <f t="array" ref="D5">INDEX(LatestMeasureDefSheet!$G:$G,MATCH($U5,LatestMeasureDefSheet!$C:$C,0),)</f>
        <v>Linear Feet</v>
      </c>
      <c r="E5" s="11" cm="1">
        <f t="array" ref="E5">INDEX(LatestMeasureDefSheet!$AJ:$AJ,MATCH($U5,LatestMeasureDefSheet!$C:$C,0),)</f>
        <v>8</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1188</v>
      </c>
      <c r="U5" s="5" t="s">
        <v>1192</v>
      </c>
      <c r="V5" s="11" cm="1">
        <f t="array" ref="V5">INDEX(LatestMeasureDefSheet!$H:$H,MATCH($U5,LatestMeasureDefSheet!$C:$C,0),)</f>
        <v>327.27629999999999</v>
      </c>
      <c r="W5" s="11" cm="1">
        <f t="array" ref="W5">INDEX(LatestMeasureDefSheet!$I:$I,MATCH($U5,LatestMeasureDefSheet!$C:$C,0),)</f>
        <v>8.1799999999999998E-2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1196</v>
      </c>
      <c r="B6" s="15" t="s">
        <v>1197</v>
      </c>
      <c r="C6" s="9" cm="1">
        <f t="array" ref="C6">INDEX(LatestMeasureDefSheet!$AH:$AH,MATCH($U6,LatestMeasureDefSheet!$C:$C,0),)</f>
        <v>75</v>
      </c>
      <c r="D6" s="10" t="str" cm="1">
        <f t="array" ref="D6">INDEX(LatestMeasureDefSheet!$G:$G,MATCH($U6,LatestMeasureDefSheet!$C:$C,0),)</f>
        <v>Linear Feet</v>
      </c>
      <c r="E6" s="11" cm="1">
        <f t="array" ref="E6">INDEX(LatestMeasureDefSheet!$AJ:$AJ,MATCH($U6,LatestMeasureDefSheet!$C:$C,0),)</f>
        <v>8</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1188</v>
      </c>
      <c r="U6" s="5" t="s">
        <v>1195</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7.1154000000000002</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1200</v>
      </c>
      <c r="B7" s="15" t="s">
        <v>1201</v>
      </c>
      <c r="C7" s="9" cm="1">
        <f t="array" ref="C7">INDEX(LatestMeasureDefSheet!$AH:$AH,MATCH($U7,LatestMeasureDefSheet!$C:$C,0),)</f>
        <v>2.75</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1198</v>
      </c>
      <c r="U7" s="5" t="s">
        <v>1199</v>
      </c>
      <c r="V7" s="11" cm="1">
        <f t="array" ref="V7">INDEX(LatestMeasureDefSheet!$H:$H,MATCH($U7,LatestMeasureDefSheet!$C:$C,0),)</f>
        <v>10.456899999999999</v>
      </c>
      <c r="W7" s="11" cm="1">
        <f t="array" ref="W7">INDEX(LatestMeasureDefSheet!$I:$I,MATCH($U7,LatestMeasureDefSheet!$C:$C,0),)</f>
        <v>3.0999999999999999E-3</v>
      </c>
      <c r="X7" s="11" cm="1">
        <f t="array" ref="X7">INDEX(LatestMeasureDefSheet!$L:$L,MATCH($U7,LatestMeasureDefSheet!$C:$C,0),)</f>
        <v>0.22059999999999999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1203</v>
      </c>
      <c r="B8" s="15" t="s">
        <v>1204</v>
      </c>
      <c r="C8" s="9" cm="1">
        <f t="array" ref="C8">INDEX(LatestMeasureDefSheet!$AH:$AH,MATCH($U8,LatestMeasureDefSheet!$C:$C,0),)</f>
        <v>1.5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1198</v>
      </c>
      <c r="U8" s="5" t="s">
        <v>1202</v>
      </c>
      <c r="V8" s="11" cm="1">
        <f t="array" ref="V8">INDEX(LatestMeasureDefSheet!$H:$H,MATCH($U8,LatestMeasureDefSheet!$C:$C,0),)</f>
        <v>10.2669</v>
      </c>
      <c r="W8" s="11" cm="1">
        <f t="array" ref="W8">INDEX(LatestMeasureDefSheet!$I:$I,MATCH($U8,LatestMeasureDefSheet!$C:$C,0),)</f>
        <v>2.5999999999999999E-3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1206</v>
      </c>
      <c r="B9" s="15" t="s">
        <v>1207</v>
      </c>
      <c r="C9" s="9" cm="1">
        <f t="array" ref="C9">INDEX(LatestMeasureDefSheet!$AH:$AH,MATCH($U9,LatestMeasureDefSheet!$C:$C,0),)</f>
        <v>1.25</v>
      </c>
      <c r="D9" s="10" t="str" cm="1">
        <f t="array" ref="D9">INDEX(LatestMeasureDefSheet!$G:$G,MATCH($U9,LatestMeasureDefSheet!$C:$C,0),)</f>
        <v>CFM</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1198</v>
      </c>
      <c r="U9" s="5" t="s">
        <v>1205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0.22409999999999999</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1209</v>
      </c>
      <c r="B10" s="15" t="s">
        <v>1210</v>
      </c>
      <c r="C10" s="9" cm="1">
        <f t="array" ref="C10">INDEX(LatestMeasureDefSheet!$AH:$AH,MATCH($U10,LatestMeasureDefSheet!$C:$C,0),)</f>
        <v>35</v>
      </c>
      <c r="D10" s="10" t="str" cm="1">
        <f t="array" ref="D10">INDEX(LatestMeasureDefSheet!$G:$G,MATCH($U10,LatestMeasureDefSheet!$C:$C,0),)</f>
        <v>Linear Feet</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1188</v>
      </c>
      <c r="U10" s="5" t="s">
        <v>1208</v>
      </c>
      <c r="V10" s="11" cm="1">
        <f t="array" ref="V10">INDEX(LatestMeasureDefSheet!$H:$H,MATCH($U10,LatestMeasureDefSheet!$C:$C,0),)</f>
        <v>176.57849999999999</v>
      </c>
      <c r="W10" s="11" cm="1">
        <f t="array" ref="W10">INDEX(LatestMeasureDefSheet!$I:$I,MATCH($U10,LatestMeasureDefSheet!$C:$C,0),)</f>
        <v>4.41E-2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1212</v>
      </c>
      <c r="B11" s="15" t="s">
        <v>1213</v>
      </c>
      <c r="C11" s="9" cm="1">
        <f t="array" ref="C11">INDEX(LatestMeasureDefSheet!$AH:$AH,MATCH($U11,LatestMeasureDefSheet!$C:$C,0),)</f>
        <v>1.4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1188</v>
      </c>
      <c r="U11" s="5" t="s">
        <v>1211</v>
      </c>
      <c r="V11" s="11" cm="1">
        <f t="array" ref="V11">INDEX(LatestMeasureDefSheet!$H:$H,MATCH($U11,LatestMeasureDefSheet!$C:$C,0),)</f>
        <v>4.7964000000000002</v>
      </c>
      <c r="W11" s="11" cm="1">
        <f t="array" ref="W11">INDEX(LatestMeasureDefSheet!$I:$I,MATCH($U11,LatestMeasureDefSheet!$C:$C,0),)</f>
        <v>1.2999999999999999E-3</v>
      </c>
      <c r="X11" s="11" cm="1">
        <f t="array" ref="X11">INDEX(LatestMeasureDefSheet!$L:$L,MATCH($U11,LatestMeasureDefSheet!$C:$C,0),)</f>
        <v>0.1134</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1215</v>
      </c>
      <c r="B12" s="15" t="s">
        <v>1216</v>
      </c>
      <c r="C12" s="9" cm="1">
        <f t="array" ref="C12">INDEX(LatestMeasureDefSheet!$AH:$AH,MATCH($U12,LatestMeasureDefSheet!$C:$C,0),)</f>
        <v>0.75</v>
      </c>
      <c r="D12" s="10" t="str" cm="1">
        <f t="array" ref="D12">INDEX(LatestMeasureDefSheet!$G:$G,MATCH($U12,LatestMeasureDefSheet!$C:$C,0),)</f>
        <v>CFM</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CFM</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1188</v>
      </c>
      <c r="U12" s="5" t="s">
        <v>1214</v>
      </c>
      <c r="V12" s="11" cm="1">
        <f t="array" ref="V12">INDEX(LatestMeasureDefSheet!$H:$H,MATCH($U12,LatestMeasureDefSheet!$C:$C,0),)</f>
        <v>4.7964000000000002</v>
      </c>
      <c r="W12" s="11" cm="1">
        <f t="array" ref="W12">INDEX(LatestMeasureDefSheet!$I:$I,MATCH($U12,LatestMeasureDefSheet!$C:$C,0),)</f>
        <v>1.2999999999999999E-3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1218</v>
      </c>
      <c r="B13" s="15" t="s">
        <v>1219</v>
      </c>
      <c r="C13" s="9" cm="1">
        <f t="array" ref="C13">INDEX(LatestMeasureDefSheet!$AH:$AH,MATCH($U13,LatestMeasureDefSheet!$C:$C,0),)</f>
        <v>0.65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1188</v>
      </c>
      <c r="U13" s="5" t="s">
        <v>1217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0.1134</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1221</v>
      </c>
      <c r="B14" s="15" t="s">
        <v>1222</v>
      </c>
      <c r="C14" s="9" cm="1">
        <f t="array" ref="C14">INDEX(LatestMeasureDefSheet!$AH:$AH,MATCH($U14,LatestMeasureDefSheet!$C:$C,0),)</f>
        <v>60</v>
      </c>
      <c r="D14" s="10" t="str" cm="1">
        <f t="array" ref="D14">INDEX(LatestMeasureDefSheet!$G:$G,MATCH($U14,LatestMeasureDefSheet!$C:$C,0),)</f>
        <v>Linear Feet</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1188</v>
      </c>
      <c r="U14" s="5" t="s">
        <v>1220</v>
      </c>
      <c r="V14" s="11" cm="1">
        <f t="array" ref="V14">INDEX(LatestMeasureDefSheet!$H:$H,MATCH($U14,LatestMeasureDefSheet!$C:$C,0),)</f>
        <v>210.6001</v>
      </c>
      <c r="W14" s="11" cm="1">
        <f t="array" ref="W14">INDEX(LatestMeasureDefSheet!$I:$I,MATCH($U14,LatestMeasureDefSheet!$C:$C,0),)</f>
        <v>5.2499999999999998E-2</v>
      </c>
      <c r="X14" s="11" cm="1">
        <f t="array" ref="X14">INDEX(LatestMeasureDefSheet!$L:$L,MATCH($U14,LatestMeasureDefSheet!$C:$C,0),)</f>
        <v>4.5967000000000002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1224</v>
      </c>
      <c r="B15" s="15" t="s">
        <v>1225</v>
      </c>
      <c r="C15" s="9" cm="1">
        <f t="array" ref="C15">INDEX(LatestMeasureDefSheet!$AH:$AH,MATCH($U15,LatestMeasureDefSheet!$C:$C,0),)</f>
        <v>30</v>
      </c>
      <c r="D15" s="10" t="str" cm="1">
        <f t="array" ref="D15">INDEX(LatestMeasureDefSheet!$G:$G,MATCH($U15,LatestMeasureDefSheet!$C:$C,0),)</f>
        <v>Linear Feet</v>
      </c>
      <c r="E15" s="11" cm="1">
        <f t="array" ref="E15">INDEX(LatestMeasureDefSheet!$AJ:$AJ,MATCH($U15,LatestMeasureDefSheet!$C:$C,0),)</f>
        <v>8</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1188</v>
      </c>
      <c r="U15" s="5" t="s">
        <v>1223</v>
      </c>
      <c r="V15" s="11" cm="1">
        <f t="array" ref="V15">INDEX(LatestMeasureDefSheet!$H:$H,MATCH($U15,LatestMeasureDefSheet!$C:$C,0),)</f>
        <v>210.6001</v>
      </c>
      <c r="W15" s="11" cm="1">
        <f t="array" ref="W15">INDEX(LatestMeasureDefSheet!$I:$I,MATCH($U15,LatestMeasureDefSheet!$C:$C,0),)</f>
        <v>5.2499999999999998E-2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1227</v>
      </c>
      <c r="B16" s="15" t="s">
        <v>1228</v>
      </c>
      <c r="C16" s="9" cm="1">
        <f t="array" ref="C16">INDEX(LatestMeasureDefSheet!$AH:$AH,MATCH($U16,LatestMeasureDefSheet!$C:$C,0),)</f>
        <v>30</v>
      </c>
      <c r="D16" s="10" t="str" cm="1">
        <f t="array" ref="D16">INDEX(LatestMeasureDefSheet!$G:$G,MATCH($U16,LatestMeasureDefSheet!$C:$C,0),)</f>
        <v>Linear Feet</v>
      </c>
      <c r="E16" s="11" cm="1">
        <f t="array" ref="E16">INDEX(LatestMeasureDefSheet!$AJ:$AJ,MATCH($U16,LatestMeasureDefSheet!$C:$C,0),)</f>
        <v>8</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1188</v>
      </c>
      <c r="U16" s="5" t="s">
        <v>1226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4.5967000000000002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1230</v>
      </c>
      <c r="B17" s="15" t="s">
        <v>1231</v>
      </c>
      <c r="C17" s="9" cm="1">
        <f t="array" ref="C17">INDEX(LatestMeasureDefSheet!$AH:$AH,MATCH($U17,LatestMeasureDefSheet!$C:$C,0),)</f>
        <v>60</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1188</v>
      </c>
      <c r="U17" s="5" t="s">
        <v>1229</v>
      </c>
      <c r="V17" s="11" cm="1">
        <f t="array" ref="V17">INDEX(LatestMeasureDefSheet!$H:$H,MATCH($U17,LatestMeasureDefSheet!$C:$C,0),)</f>
        <v>378.66919999999999</v>
      </c>
      <c r="W17" s="11" cm="1">
        <f t="array" ref="W17">INDEX(LatestMeasureDefSheet!$I:$I,MATCH($U17,LatestMeasureDefSheet!$C:$C,0),)</f>
        <v>0.1051</v>
      </c>
      <c r="X17" s="11" cm="1">
        <f t="array" ref="X17">INDEX(LatestMeasureDefSheet!$L:$L,MATCH($U17,LatestMeasureDefSheet!$C:$C,0),)</f>
        <v>5.5335000000000001</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1233</v>
      </c>
      <c r="B18" s="15" t="s">
        <v>1234</v>
      </c>
      <c r="C18" s="9" cm="1">
        <f t="array" ref="C18">INDEX(LatestMeasureDefSheet!$AH:$AH,MATCH($U18,LatestMeasureDefSheet!$C:$C,0),)</f>
        <v>30</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1188</v>
      </c>
      <c r="U18" s="5" t="s">
        <v>1232</v>
      </c>
      <c r="V18" s="11" cm="1">
        <f t="array" ref="V18">INDEX(LatestMeasureDefSheet!$H:$H,MATCH($U18,LatestMeasureDefSheet!$C:$C,0),)</f>
        <v>378.66919999999999</v>
      </c>
      <c r="W18" s="11" cm="1">
        <f t="array" ref="W18">INDEX(LatestMeasureDefSheet!$I:$I,MATCH($U18,LatestMeasureDefSheet!$C:$C,0),)</f>
        <v>0.1051</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1236</v>
      </c>
      <c r="B19" s="15" t="s">
        <v>1237</v>
      </c>
      <c r="C19" s="9" cm="1">
        <f t="array" ref="C19">INDEX(LatestMeasureDefSheet!$AH:$AH,MATCH($U19,LatestMeasureDefSheet!$C:$C,0),)</f>
        <v>30</v>
      </c>
      <c r="D19" s="10" t="str" cm="1">
        <f t="array" ref="D19">INDEX(LatestMeasureDefSheet!$G:$G,MATCH($U19,LatestMeasureDefSheet!$C:$C,0),)</f>
        <v>Linear Feet</v>
      </c>
      <c r="E19" s="11" cm="1">
        <f t="array" ref="E19">INDEX(LatestMeasureDefSheet!$AJ:$AJ,MATCH($U19,LatestMeasureDefSheet!$C:$C,0),)</f>
        <v>20</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1188</v>
      </c>
      <c r="U19" s="5" t="s">
        <v>1235</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5.5335000000000001</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sheetData>
  <sheetProtection algorithmName="SHA-512" hashValue="MnvHqPrGAACjOAyJa3WHrX7dCYo+dUuXkWn7TSOBQ/JNa0TLojR2dDSdJuFk2lY4a1vCqvMvulekZ5KYh0+JEA==" saltValue="1C0HJ13isUPqcaf6U++Ndw==" spinCount="100000" sheet="1" objects="1" scenarios="1"/>
  <protectedRanges>
    <protectedRange sqref="I4:J19" name="Range1"/>
  </protectedRanges>
  <autoFilter ref="A3:R3" xr:uid="{DA633522-27BA-4FAD-8762-C69D79FC4ADD}"/>
  <conditionalFormatting sqref="K4:L19">
    <cfRule type="expression" dxfId="8" priority="1">
      <formula>$H4=""</formula>
    </cfRule>
  </conditionalFormatting>
  <hyperlinks>
    <hyperlink ref="A1" location="Summary!A1" display="Take me to the Summary page" xr:uid="{552ED582-4842-4158-8912-715AE542B9AA}"/>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87B9-381F-42BA-A851-CDAC103E5701}">
  <sheetPr codeName="Sheet33"/>
  <dimension ref="A1:AB2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1241</v>
      </c>
      <c r="B4" s="15" t="s">
        <v>1242</v>
      </c>
      <c r="C4" s="9" cm="1">
        <f t="array" ref="C4">INDEX(LatestMeasureDefSheet!$AH:$AH,MATCH($U4,LatestMeasureDefSheet!$C:$C,0),)</f>
        <v>150</v>
      </c>
      <c r="D4" s="10" t="str" cm="1">
        <f t="array" ref="D4">INDEX(LatestMeasureDefSheet!$G:$G,MATCH($U4,LatestMeasureDefSheet!$C:$C,0),)</f>
        <v>Units</v>
      </c>
      <c r="E4" s="11" cm="1">
        <f t="array" ref="E4">INDEX(LatestMeasureDefSheet!$AJ:$AJ,MATCH($U4,LatestMeasureDefSheet!$C:$C,0),)</f>
        <v>2</v>
      </c>
      <c r="F4" s="8" t="str" cm="1">
        <f t="array" ref="F4">IF(INDEX(LatestMeasureDefSheet!$Q:$Q,MATCH(U4,LatestMeasureDefSheet!$C:$C,0),)="",INDEX(LatestMeasureDefSheet!$G:$G,MATCH(U4,LatestMeasureDefSheet!$C:$C,0),),INDEX(LatestMeasureDefSheet!$Q:$Q,MATCH(U4,LatestMeasureDefSheet!$C:$C,0),))</f>
        <v>kBTUh</v>
      </c>
      <c r="G4" s="11" cm="1">
        <f t="array" ref="G4">INDEX(LatestMeasureDefSheet!$R:$R,MATCH($U4,LatestMeasureDefSheet!$C:$C,0),)</f>
        <v>1E-3</v>
      </c>
      <c r="H4" s="11" t="s">
        <v>3742</v>
      </c>
      <c r="I4" s="41"/>
      <c r="J4" s="67"/>
      <c r="K4" s="41"/>
      <c r="L4" s="41"/>
      <c r="M4" s="77" t="str">
        <f t="shared" ref="M4:M29" si="0">IF($I4=0,"",IF($H4="",V4*$I4,Z4*$I4*$K4))</f>
        <v/>
      </c>
      <c r="N4" s="77" t="str">
        <f t="shared" ref="N4:N29" si="1">IF($I4=0,"",IF($H4="",W4*$I4,AA4*$I4*$K4))</f>
        <v/>
      </c>
      <c r="O4" s="77" t="str">
        <f t="shared" ref="O4:O29" si="2">IF($I4=0,"",IF($H4="",X4*$I4,AB4*$I4*$K4))</f>
        <v/>
      </c>
      <c r="P4" s="49">
        <f t="shared" ref="P4:P29" si="3">C4*$I4</f>
        <v>0</v>
      </c>
      <c r="Q4" s="49">
        <f t="shared" ref="Q4:Q29" si="4">J4*$I4</f>
        <v>0</v>
      </c>
      <c r="R4" s="10"/>
      <c r="T4" s="5" t="s">
        <v>1239</v>
      </c>
      <c r="U4" s="5" t="s">
        <v>1240</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1</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2.3599999999999999E-2</v>
      </c>
    </row>
    <row r="5" spans="1:28" ht="31.5" x14ac:dyDescent="0.25">
      <c r="A5" s="16" t="s">
        <v>1244</v>
      </c>
      <c r="B5" s="15" t="s">
        <v>1245</v>
      </c>
      <c r="C5" s="9" cm="1">
        <f t="array" ref="C5">INDEX(LatestMeasureDefSheet!$AH:$AH,MATCH($U5,LatestMeasureDefSheet!$C:$C,0),)</f>
        <v>250</v>
      </c>
      <c r="D5" s="10" t="str" cm="1">
        <f t="array" ref="D5">INDEX(LatestMeasureDefSheet!$G:$G,MATCH($U5,LatestMeasureDefSheet!$C:$C,0),)</f>
        <v>Units</v>
      </c>
      <c r="E5" s="11" cm="1">
        <f t="array" ref="E5">INDEX(LatestMeasureDefSheet!$AJ:$AJ,MATCH($U5,LatestMeasureDefSheet!$C:$C,0),)</f>
        <v>2</v>
      </c>
      <c r="F5" s="8" t="str" cm="1">
        <f t="array" ref="F5">IF(INDEX(LatestMeasureDefSheet!$Q:$Q,MATCH(U5,LatestMeasureDefSheet!$C:$C,0),)="",INDEX(LatestMeasureDefSheet!$G:$G,MATCH(U5,LatestMeasureDefSheet!$C:$C,0),),INDEX(LatestMeasureDefSheet!$Q:$Q,MATCH(U5,LatestMeasureDefSheet!$C:$C,0),))</f>
        <v>kBTUh</v>
      </c>
      <c r="G5" s="11" cm="1">
        <f t="array" ref="G5">INDEX(LatestMeasureDefSheet!$R:$R,MATCH($U5,LatestMeasureDefSheet!$C:$C,0),)</f>
        <v>1E-3</v>
      </c>
      <c r="H5" s="11" t="s">
        <v>3742</v>
      </c>
      <c r="I5" s="41"/>
      <c r="J5" s="67"/>
      <c r="K5" s="41"/>
      <c r="L5" s="41"/>
      <c r="M5" s="77" t="str">
        <f t="shared" si="0"/>
        <v/>
      </c>
      <c r="N5" s="77" t="str">
        <f t="shared" si="1"/>
        <v/>
      </c>
      <c r="O5" s="77" t="str">
        <f t="shared" si="2"/>
        <v/>
      </c>
      <c r="P5" s="49">
        <f t="shared" si="3"/>
        <v>0</v>
      </c>
      <c r="Q5" s="49">
        <f t="shared" si="4"/>
        <v>0</v>
      </c>
      <c r="R5" s="10"/>
      <c r="T5" s="5" t="s">
        <v>1239</v>
      </c>
      <c r="U5" s="5" t="s">
        <v>1243</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1</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2.8899999999999999E-2</v>
      </c>
    </row>
    <row r="6" spans="1:28" ht="31.5" x14ac:dyDescent="0.25">
      <c r="A6" s="16" t="s">
        <v>1247</v>
      </c>
      <c r="B6" s="15" t="s">
        <v>1248</v>
      </c>
      <c r="C6" s="9" cm="1">
        <f t="array" ref="C6">INDEX(LatestMeasureDefSheet!$AH:$AH,MATCH($U6,LatestMeasureDefSheet!$C:$C,0),)</f>
        <v>350</v>
      </c>
      <c r="D6" s="10" t="str" cm="1">
        <f t="array" ref="D6">INDEX(LatestMeasureDefSheet!$G:$G,MATCH($U6,LatestMeasureDefSheet!$C:$C,0),)</f>
        <v>Units</v>
      </c>
      <c r="E6" s="11" cm="1">
        <f t="array" ref="E6">INDEX(LatestMeasureDefSheet!$AJ:$AJ,MATCH($U6,LatestMeasureDefSheet!$C:$C,0),)</f>
        <v>2</v>
      </c>
      <c r="F6" s="8" t="str" cm="1">
        <f t="array" ref="F6">IF(INDEX(LatestMeasureDefSheet!$Q:$Q,MATCH(U6,LatestMeasureDefSheet!$C:$C,0),)="",INDEX(LatestMeasureDefSheet!$G:$G,MATCH(U6,LatestMeasureDefSheet!$C:$C,0),),INDEX(LatestMeasureDefSheet!$Q:$Q,MATCH(U6,LatestMeasureDefSheet!$C:$C,0),))</f>
        <v>kBTUh</v>
      </c>
      <c r="G6" s="11" cm="1">
        <f t="array" ref="G6">INDEX(LatestMeasureDefSheet!$R:$R,MATCH($U6,LatestMeasureDefSheet!$C:$C,0),)</f>
        <v>1E-3</v>
      </c>
      <c r="H6" s="11" t="s">
        <v>3742</v>
      </c>
      <c r="I6" s="41"/>
      <c r="J6" s="67"/>
      <c r="K6" s="41"/>
      <c r="L6" s="41"/>
      <c r="M6" s="77" t="str">
        <f t="shared" si="0"/>
        <v/>
      </c>
      <c r="N6" s="77" t="str">
        <f t="shared" si="1"/>
        <v/>
      </c>
      <c r="O6" s="77" t="str">
        <f t="shared" si="2"/>
        <v/>
      </c>
      <c r="P6" s="49">
        <f t="shared" si="3"/>
        <v>0</v>
      </c>
      <c r="Q6" s="49">
        <f t="shared" si="4"/>
        <v>0</v>
      </c>
      <c r="R6" s="10"/>
      <c r="T6" s="5" t="s">
        <v>1239</v>
      </c>
      <c r="U6" s="5" t="s">
        <v>1246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1</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2.6700000000000002E-2</v>
      </c>
    </row>
    <row r="7" spans="1:28" ht="15.75" x14ac:dyDescent="0.25">
      <c r="A7" s="16" t="s">
        <v>1250</v>
      </c>
      <c r="B7" s="15" t="s">
        <v>1251</v>
      </c>
      <c r="C7" s="9" cm="1">
        <f t="array" ref="C7">INDEX(LatestMeasureDefSheet!$AH:$AH,MATCH($U7,LatestMeasureDefSheet!$C:$C,0),)</f>
        <v>350</v>
      </c>
      <c r="D7" s="10" t="str" cm="1">
        <f t="array" ref="D7">INDEX(LatestMeasureDefSheet!$G:$G,MATCH($U7,LatestMeasureDefSheet!$C:$C,0),)</f>
        <v>Units</v>
      </c>
      <c r="E7" s="11" cm="1">
        <f t="array" ref="E7">INDEX(LatestMeasureDefSheet!$AJ:$AJ,MATCH($U7,LatestMeasureDefSheet!$C:$C,0),)</f>
        <v>2</v>
      </c>
      <c r="F7" s="8" t="str" cm="1">
        <f t="array" ref="F7">IF(INDEX(LatestMeasureDefSheet!$Q:$Q,MATCH(U7,LatestMeasureDefSheet!$C:$C,0),)="",INDEX(LatestMeasureDefSheet!$G:$G,MATCH(U7,LatestMeasureDefSheet!$C:$C,0),),INDEX(LatestMeasureDefSheet!$Q:$Q,MATCH(U7,LatestMeasureDefSheet!$C:$C,0),))</f>
        <v>kBTUh</v>
      </c>
      <c r="G7" s="11" cm="1">
        <f t="array" ref="G7">INDEX(LatestMeasureDefSheet!$R:$R,MATCH($U7,LatestMeasureDefSheet!$C:$C,0),)</f>
        <v>0</v>
      </c>
      <c r="H7" s="11" t="s">
        <v>3742</v>
      </c>
      <c r="I7" s="41"/>
      <c r="J7" s="67"/>
      <c r="K7" s="41"/>
      <c r="L7" s="41"/>
      <c r="M7" s="77" t="str">
        <f t="shared" si="0"/>
        <v/>
      </c>
      <c r="N7" s="77" t="str">
        <f t="shared" si="1"/>
        <v/>
      </c>
      <c r="O7" s="77" t="str">
        <f t="shared" si="2"/>
        <v/>
      </c>
      <c r="P7" s="49">
        <f t="shared" si="3"/>
        <v>0</v>
      </c>
      <c r="Q7" s="49">
        <f t="shared" si="4"/>
        <v>0</v>
      </c>
      <c r="R7" s="10"/>
      <c r="T7" s="5" t="s">
        <v>1239</v>
      </c>
      <c r="U7" s="5" t="s">
        <v>1249</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1</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8.6699999999999999E-2</v>
      </c>
    </row>
    <row r="8" spans="1:28" ht="31.5" x14ac:dyDescent="0.25">
      <c r="A8" s="16" t="s">
        <v>1253</v>
      </c>
      <c r="B8" s="15" t="s">
        <v>1254</v>
      </c>
      <c r="C8" s="9" cm="1">
        <f t="array" ref="C8">INDEX(LatestMeasureDefSheet!$AH:$AH,MATCH($U8,LatestMeasureDefSheet!$C:$C,0),)</f>
        <v>1250</v>
      </c>
      <c r="D8" s="10" t="str" cm="1">
        <f t="array" ref="D8">INDEX(LatestMeasureDefSheet!$G:$G,MATCH($U8,LatestMeasureDefSheet!$C:$C,0),)</f>
        <v>Units</v>
      </c>
      <c r="E8" s="11" cm="1">
        <f t="array" ref="E8">INDEX(LatestMeasureDefSheet!$AJ:$AJ,MATCH($U8,LatestMeasureDefSheet!$C:$C,0),)</f>
        <v>2</v>
      </c>
      <c r="F8" s="8" t="str" cm="1">
        <f t="array" ref="F8">IF(INDEX(LatestMeasureDefSheet!$Q:$Q,MATCH(U8,LatestMeasureDefSheet!$C:$C,0),)="",INDEX(LatestMeasureDefSheet!$G:$G,MATCH(U8,LatestMeasureDefSheet!$C:$C,0),),INDEX(LatestMeasureDefSheet!$Q:$Q,MATCH(U8,LatestMeasureDefSheet!$C:$C,0),))</f>
        <v>kBTUh</v>
      </c>
      <c r="G8" s="11" cm="1">
        <f t="array" ref="G8">INDEX(LatestMeasureDefSheet!$R:$R,MATCH($U8,LatestMeasureDefSheet!$C:$C,0),)</f>
        <v>0</v>
      </c>
      <c r="H8" s="11" t="s">
        <v>3742</v>
      </c>
      <c r="I8" s="41"/>
      <c r="J8" s="67"/>
      <c r="K8" s="41"/>
      <c r="L8" s="41"/>
      <c r="M8" s="77" t="str">
        <f t="shared" si="0"/>
        <v/>
      </c>
      <c r="N8" s="77" t="str">
        <f t="shared" si="1"/>
        <v/>
      </c>
      <c r="O8" s="77" t="str">
        <f t="shared" si="2"/>
        <v/>
      </c>
      <c r="P8" s="49">
        <f t="shared" si="3"/>
        <v>0</v>
      </c>
      <c r="Q8" s="49">
        <f t="shared" si="4"/>
        <v>0</v>
      </c>
      <c r="R8" s="10"/>
      <c r="T8" s="5" t="s">
        <v>1239</v>
      </c>
      <c r="U8" s="5" t="s">
        <v>1252</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1</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8.6699999999999999E-2</v>
      </c>
    </row>
    <row r="9" spans="1:28" ht="31.5" x14ac:dyDescent="0.25">
      <c r="A9" s="16" t="s">
        <v>1256</v>
      </c>
      <c r="B9" s="15" t="s">
        <v>1257</v>
      </c>
      <c r="C9" s="9" cm="1">
        <f t="array" ref="C9">INDEX(LatestMeasureDefSheet!$AH:$AH,MATCH($U9,LatestMeasureDefSheet!$C:$C,0),)</f>
        <v>2000</v>
      </c>
      <c r="D9" s="10" t="str" cm="1">
        <f t="array" ref="D9">INDEX(LatestMeasureDefSheet!$G:$G,MATCH($U9,LatestMeasureDefSheet!$C:$C,0),)</f>
        <v>Units</v>
      </c>
      <c r="E9" s="11" cm="1">
        <f t="array" ref="E9">INDEX(LatestMeasureDefSheet!$AJ:$AJ,MATCH($U9,LatestMeasureDefSheet!$C:$C,0),)</f>
        <v>2</v>
      </c>
      <c r="F9" s="8" t="str" cm="1">
        <f t="array" ref="F9">IF(INDEX(LatestMeasureDefSheet!$Q:$Q,MATCH(U9,LatestMeasureDefSheet!$C:$C,0),)="",INDEX(LatestMeasureDefSheet!$G:$G,MATCH(U9,LatestMeasureDefSheet!$C:$C,0),),INDEX(LatestMeasureDefSheet!$Q:$Q,MATCH(U9,LatestMeasureDefSheet!$C:$C,0),))</f>
        <v>kBTUh</v>
      </c>
      <c r="G9" s="11" cm="1">
        <f t="array" ref="G9">INDEX(LatestMeasureDefSheet!$R:$R,MATCH($U9,LatestMeasureDefSheet!$C:$C,0),)</f>
        <v>0</v>
      </c>
      <c r="H9" s="11" t="s">
        <v>3742</v>
      </c>
      <c r="I9" s="41"/>
      <c r="J9" s="67"/>
      <c r="K9" s="41"/>
      <c r="L9" s="41"/>
      <c r="M9" s="77" t="str">
        <f t="shared" si="0"/>
        <v/>
      </c>
      <c r="N9" s="77" t="str">
        <f t="shared" si="1"/>
        <v/>
      </c>
      <c r="O9" s="77" t="str">
        <f t="shared" si="2"/>
        <v/>
      </c>
      <c r="P9" s="49">
        <f t="shared" si="3"/>
        <v>0</v>
      </c>
      <c r="Q9" s="49">
        <f t="shared" si="4"/>
        <v>0</v>
      </c>
      <c r="R9" s="10"/>
      <c r="T9" s="5" t="s">
        <v>1239</v>
      </c>
      <c r="U9" s="5" t="s">
        <v>1255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1</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8.6699999999999999E-2</v>
      </c>
    </row>
    <row r="10" spans="1:28" ht="15.75" x14ac:dyDescent="0.25">
      <c r="A10" s="16" t="s">
        <v>1259</v>
      </c>
      <c r="B10" s="15" t="s">
        <v>1260</v>
      </c>
      <c r="C10" s="9" cm="1">
        <f t="array" ref="C10">INDEX(LatestMeasureDefSheet!$AH:$AH,MATCH($U10,LatestMeasureDefSheet!$C:$C,0),)</f>
        <v>150</v>
      </c>
      <c r="D10" s="10" t="str" cm="1">
        <f t="array" ref="D10">INDEX(LatestMeasureDefSheet!$G:$G,MATCH($U10,LatestMeasureDefSheet!$C:$C,0),)</f>
        <v>Units</v>
      </c>
      <c r="E10" s="11" cm="1">
        <f t="array" ref="E10">INDEX(LatestMeasureDefSheet!$AJ:$AJ,MATCH($U10,LatestMeasureDefSheet!$C:$C,0),)</f>
        <v>2</v>
      </c>
      <c r="F10" s="8" t="str" cm="1">
        <f t="array" ref="F10">IF(INDEX(LatestMeasureDefSheet!$Q:$Q,MATCH(U10,LatestMeasureDefSheet!$C:$C,0),)="",INDEX(LatestMeasureDefSheet!$G:$G,MATCH(U10,LatestMeasureDefSheet!$C:$C,0),),INDEX(LatestMeasureDefSheet!$Q:$Q,MATCH(U10,LatestMeasureDefSheet!$C:$C,0),))</f>
        <v>kBTUh</v>
      </c>
      <c r="G10" s="11" cm="1">
        <f t="array" ref="G10">INDEX(LatestMeasureDefSheet!$R:$R,MATCH($U10,LatestMeasureDefSheet!$C:$C,0),)</f>
        <v>0</v>
      </c>
      <c r="H10" s="11" t="s">
        <v>3742</v>
      </c>
      <c r="I10" s="41"/>
      <c r="J10" s="67"/>
      <c r="K10" s="41"/>
      <c r="L10" s="41"/>
      <c r="M10" s="77" t="str">
        <f t="shared" si="0"/>
        <v/>
      </c>
      <c r="N10" s="77" t="str">
        <f t="shared" si="1"/>
        <v/>
      </c>
      <c r="O10" s="77" t="str">
        <f t="shared" si="2"/>
        <v/>
      </c>
      <c r="P10" s="49">
        <f t="shared" si="3"/>
        <v>0</v>
      </c>
      <c r="Q10" s="49">
        <f t="shared" si="4"/>
        <v>0</v>
      </c>
      <c r="R10" s="10"/>
      <c r="T10" s="5" t="s">
        <v>1239</v>
      </c>
      <c r="U10" s="5" t="s">
        <v>1258</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4.3900000000000002E-2</v>
      </c>
      <c r="Y10" s="11" cm="1">
        <f t="array" ref="Y10">INDEX(LatestMeasureDefSheet!$S:$S,MATCH($U10,LatestMeasureDefSheet!$C:$C,0),)</f>
        <v>1</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4.3900000000000002E-2</v>
      </c>
    </row>
    <row r="11" spans="1:28" ht="31.5" x14ac:dyDescent="0.25">
      <c r="A11" s="16" t="s">
        <v>1262</v>
      </c>
      <c r="B11" s="15" t="s">
        <v>1263</v>
      </c>
      <c r="C11" s="9" cm="1">
        <f t="array" ref="C11">INDEX(LatestMeasureDefSheet!$AH:$AH,MATCH($U11,LatestMeasureDefSheet!$C:$C,0),)</f>
        <v>350</v>
      </c>
      <c r="D11" s="10" t="str" cm="1">
        <f t="array" ref="D11">INDEX(LatestMeasureDefSheet!$G:$G,MATCH($U11,LatestMeasureDefSheet!$C:$C,0),)</f>
        <v>Units</v>
      </c>
      <c r="E11" s="11" cm="1">
        <f t="array" ref="E11">INDEX(LatestMeasureDefSheet!$AJ:$AJ,MATCH($U11,LatestMeasureDefSheet!$C:$C,0),)</f>
        <v>2</v>
      </c>
      <c r="F11" s="8" t="str" cm="1">
        <f t="array" ref="F11">IF(INDEX(LatestMeasureDefSheet!$Q:$Q,MATCH(U11,LatestMeasureDefSheet!$C:$C,0),)="",INDEX(LatestMeasureDefSheet!$G:$G,MATCH(U11,LatestMeasureDefSheet!$C:$C,0),),INDEX(LatestMeasureDefSheet!$Q:$Q,MATCH(U11,LatestMeasureDefSheet!$C:$C,0),))</f>
        <v>kBTUh</v>
      </c>
      <c r="G11" s="11" cm="1">
        <f t="array" ref="G11">INDEX(LatestMeasureDefSheet!$R:$R,MATCH($U11,LatestMeasureDefSheet!$C:$C,0),)</f>
        <v>0</v>
      </c>
      <c r="H11" s="11" t="s">
        <v>3742</v>
      </c>
      <c r="I11" s="41"/>
      <c r="J11" s="67"/>
      <c r="K11" s="41"/>
      <c r="L11" s="41"/>
      <c r="M11" s="77" t="str">
        <f t="shared" si="0"/>
        <v/>
      </c>
      <c r="N11" s="77" t="str">
        <f t="shared" si="1"/>
        <v/>
      </c>
      <c r="O11" s="77" t="str">
        <f t="shared" si="2"/>
        <v/>
      </c>
      <c r="P11" s="49">
        <f t="shared" si="3"/>
        <v>0</v>
      </c>
      <c r="Q11" s="49">
        <f t="shared" si="4"/>
        <v>0</v>
      </c>
      <c r="R11" s="10"/>
      <c r="T11" s="5" t="s">
        <v>1239</v>
      </c>
      <c r="U11" s="5" t="s">
        <v>1261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4.3900000000000002E-2</v>
      </c>
      <c r="Y11" s="11" cm="1">
        <f t="array" ref="Y11">INDEX(LatestMeasureDefSheet!$S:$S,MATCH($U11,LatestMeasureDefSheet!$C:$C,0),)</f>
        <v>1</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4.3900000000000002E-2</v>
      </c>
    </row>
    <row r="12" spans="1:28" ht="31.5" x14ac:dyDescent="0.25">
      <c r="A12" s="16" t="s">
        <v>1265</v>
      </c>
      <c r="B12" s="15" t="s">
        <v>1266</v>
      </c>
      <c r="C12" s="9" cm="1">
        <f t="array" ref="C12">INDEX(LatestMeasureDefSheet!$AH:$AH,MATCH($U12,LatestMeasureDefSheet!$C:$C,0),)</f>
        <v>500</v>
      </c>
      <c r="D12" s="10" t="str" cm="1">
        <f t="array" ref="D12">INDEX(LatestMeasureDefSheet!$G:$G,MATCH($U12,LatestMeasureDefSheet!$C:$C,0),)</f>
        <v>Units</v>
      </c>
      <c r="E12" s="11" cm="1">
        <f t="array" ref="E12">INDEX(LatestMeasureDefSheet!$AJ:$AJ,MATCH($U12,LatestMeasureDefSheet!$C:$C,0),)</f>
        <v>2</v>
      </c>
      <c r="F12" s="8" t="str" cm="1">
        <f t="array" ref="F12">IF(INDEX(LatestMeasureDefSheet!$Q:$Q,MATCH(U12,LatestMeasureDefSheet!$C:$C,0),)="",INDEX(LatestMeasureDefSheet!$G:$G,MATCH(U12,LatestMeasureDefSheet!$C:$C,0),),INDEX(LatestMeasureDefSheet!$Q:$Q,MATCH(U12,LatestMeasureDefSheet!$C:$C,0),))</f>
        <v>kBTUh</v>
      </c>
      <c r="G12" s="11" cm="1">
        <f t="array" ref="G12">INDEX(LatestMeasureDefSheet!$R:$R,MATCH($U12,LatestMeasureDefSheet!$C:$C,0),)</f>
        <v>0</v>
      </c>
      <c r="H12" s="11" t="s">
        <v>3742</v>
      </c>
      <c r="I12" s="41"/>
      <c r="J12" s="67"/>
      <c r="K12" s="41"/>
      <c r="L12" s="41"/>
      <c r="M12" s="77" t="str">
        <f t="shared" si="0"/>
        <v/>
      </c>
      <c r="N12" s="77" t="str">
        <f t="shared" si="1"/>
        <v/>
      </c>
      <c r="O12" s="77" t="str">
        <f t="shared" si="2"/>
        <v/>
      </c>
      <c r="P12" s="49">
        <f t="shared" si="3"/>
        <v>0</v>
      </c>
      <c r="Q12" s="49">
        <f t="shared" si="4"/>
        <v>0</v>
      </c>
      <c r="R12" s="10"/>
      <c r="T12" s="5" t="s">
        <v>1239</v>
      </c>
      <c r="U12" s="5" t="s">
        <v>1264</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4.3900000000000002E-2</v>
      </c>
      <c r="Y12" s="11" cm="1">
        <f t="array" ref="Y12">INDEX(LatestMeasureDefSheet!$S:$S,MATCH($U12,LatestMeasureDefSheet!$C:$C,0),)</f>
        <v>1</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4.3900000000000002E-2</v>
      </c>
    </row>
    <row r="13" spans="1:28" ht="31.5" x14ac:dyDescent="0.25">
      <c r="A13" s="16" t="s">
        <v>1268</v>
      </c>
      <c r="B13" s="15" t="s">
        <v>1269</v>
      </c>
      <c r="C13" s="9" cm="1">
        <f t="array" ref="C13">INDEX(LatestMeasureDefSheet!$AH:$AH,MATCH($U13,LatestMeasureDefSheet!$C:$C,0),)</f>
        <v>100</v>
      </c>
      <c r="D13" s="10" t="str" cm="1">
        <f t="array" ref="D13">INDEX(LatestMeasureDefSheet!$G:$G,MATCH($U13,LatestMeasureDefSheet!$C:$C,0),)</f>
        <v>Units</v>
      </c>
      <c r="E13" s="11" cm="1">
        <f t="array" ref="E13">INDEX(LatestMeasureDefSheet!$AJ:$AJ,MATCH($U13,LatestMeasureDefSheet!$C:$C,0),)</f>
        <v>2</v>
      </c>
      <c r="F13" s="8" t="str" cm="1">
        <f t="array" ref="F13">IF(INDEX(LatestMeasureDefSheet!$Q:$Q,MATCH(U13,LatestMeasureDefSheet!$C:$C,0),)="",INDEX(LatestMeasureDefSheet!$G:$G,MATCH(U13,LatestMeasureDefSheet!$C:$C,0),),INDEX(LatestMeasureDefSheet!$Q:$Q,MATCH(U13,LatestMeasureDefSheet!$C:$C,0),))</f>
        <v>kBTUh</v>
      </c>
      <c r="G13" s="11" cm="1">
        <f t="array" ref="G13">INDEX(LatestMeasureDefSheet!$R:$R,MATCH($U13,LatestMeasureDefSheet!$C:$C,0),)</f>
        <v>0</v>
      </c>
      <c r="H13" s="11" t="s">
        <v>3742</v>
      </c>
      <c r="I13" s="41"/>
      <c r="J13" s="67"/>
      <c r="K13" s="41"/>
      <c r="L13" s="41"/>
      <c r="M13" s="77" t="str">
        <f t="shared" si="0"/>
        <v/>
      </c>
      <c r="N13" s="77" t="str">
        <f t="shared" si="1"/>
        <v/>
      </c>
      <c r="O13" s="77" t="str">
        <f t="shared" si="2"/>
        <v/>
      </c>
      <c r="P13" s="49">
        <f t="shared" si="3"/>
        <v>0</v>
      </c>
      <c r="Q13" s="49">
        <f t="shared" si="4"/>
        <v>0</v>
      </c>
      <c r="R13" s="10"/>
      <c r="T13" s="5" t="s">
        <v>1239</v>
      </c>
      <c r="U13" s="5" t="s">
        <v>1267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0.16020000000000001</v>
      </c>
      <c r="Y13" s="11" cm="1">
        <f t="array" ref="Y13">INDEX(LatestMeasureDefSheet!$S:$S,MATCH($U13,LatestMeasureDefSheet!$C:$C,0),)</f>
        <v>1</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0.16020000000000001</v>
      </c>
    </row>
    <row r="14" spans="1:28" ht="31.5" x14ac:dyDescent="0.25">
      <c r="A14" s="16" t="s">
        <v>1271</v>
      </c>
      <c r="B14" s="15" t="s">
        <v>1272</v>
      </c>
      <c r="C14" s="9" cm="1">
        <f t="array" ref="C14">INDEX(LatestMeasureDefSheet!$AH:$AH,MATCH($U14,LatestMeasureDefSheet!$C:$C,0),)</f>
        <v>200</v>
      </c>
      <c r="D14" s="10" t="str" cm="1">
        <f t="array" ref="D14">INDEX(LatestMeasureDefSheet!$G:$G,MATCH($U14,LatestMeasureDefSheet!$C:$C,0),)</f>
        <v>Units</v>
      </c>
      <c r="E14" s="11" cm="1">
        <f t="array" ref="E14">INDEX(LatestMeasureDefSheet!$AJ:$AJ,MATCH($U14,LatestMeasureDefSheet!$C:$C,0),)</f>
        <v>2</v>
      </c>
      <c r="F14" s="8" t="str" cm="1">
        <f t="array" ref="F14">IF(INDEX(LatestMeasureDefSheet!$Q:$Q,MATCH(U14,LatestMeasureDefSheet!$C:$C,0),)="",INDEX(LatestMeasureDefSheet!$G:$G,MATCH(U14,LatestMeasureDefSheet!$C:$C,0),),INDEX(LatestMeasureDefSheet!$Q:$Q,MATCH(U14,LatestMeasureDefSheet!$C:$C,0),))</f>
        <v>kBTUh</v>
      </c>
      <c r="G14" s="11" cm="1">
        <f t="array" ref="G14">INDEX(LatestMeasureDefSheet!$R:$R,MATCH($U14,LatestMeasureDefSheet!$C:$C,0),)</f>
        <v>0</v>
      </c>
      <c r="H14" s="11" t="s">
        <v>3742</v>
      </c>
      <c r="I14" s="41"/>
      <c r="J14" s="67"/>
      <c r="K14" s="41"/>
      <c r="L14" s="41"/>
      <c r="M14" s="77" t="str">
        <f t="shared" si="0"/>
        <v/>
      </c>
      <c r="N14" s="77" t="str">
        <f t="shared" si="1"/>
        <v/>
      </c>
      <c r="O14" s="77" t="str">
        <f t="shared" si="2"/>
        <v/>
      </c>
      <c r="P14" s="49">
        <f t="shared" si="3"/>
        <v>0</v>
      </c>
      <c r="Q14" s="49">
        <f t="shared" si="4"/>
        <v>0</v>
      </c>
      <c r="R14" s="10"/>
      <c r="T14" s="5" t="s">
        <v>1239</v>
      </c>
      <c r="U14" s="5" t="s">
        <v>1270</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0.16020000000000001</v>
      </c>
      <c r="Y14" s="11" cm="1">
        <f t="array" ref="Y14">INDEX(LatestMeasureDefSheet!$S:$S,MATCH($U14,LatestMeasureDefSheet!$C:$C,0),)</f>
        <v>1</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0.16020000000000001</v>
      </c>
    </row>
    <row r="15" spans="1:28" ht="31.5" x14ac:dyDescent="0.25">
      <c r="A15" s="16" t="s">
        <v>1274</v>
      </c>
      <c r="B15" s="15" t="s">
        <v>1275</v>
      </c>
      <c r="C15" s="9" cm="1">
        <f t="array" ref="C15">INDEX(LatestMeasureDefSheet!$AH:$AH,MATCH($U15,LatestMeasureDefSheet!$C:$C,0),)</f>
        <v>250</v>
      </c>
      <c r="D15" s="10" t="str" cm="1">
        <f t="array" ref="D15">INDEX(LatestMeasureDefSheet!$G:$G,MATCH($U15,LatestMeasureDefSheet!$C:$C,0),)</f>
        <v>Units</v>
      </c>
      <c r="E15" s="11" cm="1">
        <f t="array" ref="E15">INDEX(LatestMeasureDefSheet!$AJ:$AJ,MATCH($U15,LatestMeasureDefSheet!$C:$C,0),)</f>
        <v>2</v>
      </c>
      <c r="F15" s="8" t="str" cm="1">
        <f t="array" ref="F15">IF(INDEX(LatestMeasureDefSheet!$Q:$Q,MATCH(U15,LatestMeasureDefSheet!$C:$C,0),)="",INDEX(LatestMeasureDefSheet!$G:$G,MATCH(U15,LatestMeasureDefSheet!$C:$C,0),),INDEX(LatestMeasureDefSheet!$Q:$Q,MATCH(U15,LatestMeasureDefSheet!$C:$C,0),))</f>
        <v>kBTUh</v>
      </c>
      <c r="G15" s="11" cm="1">
        <f t="array" ref="G15">INDEX(LatestMeasureDefSheet!$R:$R,MATCH($U15,LatestMeasureDefSheet!$C:$C,0),)</f>
        <v>0</v>
      </c>
      <c r="H15" s="11" t="s">
        <v>3742</v>
      </c>
      <c r="I15" s="41"/>
      <c r="J15" s="67"/>
      <c r="K15" s="41"/>
      <c r="L15" s="41"/>
      <c r="M15" s="77" t="str">
        <f t="shared" si="0"/>
        <v/>
      </c>
      <c r="N15" s="77" t="str">
        <f t="shared" si="1"/>
        <v/>
      </c>
      <c r="O15" s="77" t="str">
        <f t="shared" si="2"/>
        <v/>
      </c>
      <c r="P15" s="49">
        <f t="shared" si="3"/>
        <v>0</v>
      </c>
      <c r="Q15" s="49">
        <f t="shared" si="4"/>
        <v>0</v>
      </c>
      <c r="R15" s="10"/>
      <c r="T15" s="5" t="s">
        <v>1239</v>
      </c>
      <c r="U15" s="5" t="s">
        <v>1273</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0.16020000000000001</v>
      </c>
      <c r="Y15" s="11" cm="1">
        <f t="array" ref="Y15">INDEX(LatestMeasureDefSheet!$S:$S,MATCH($U15,LatestMeasureDefSheet!$C:$C,0),)</f>
        <v>1</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0.16020000000000001</v>
      </c>
    </row>
    <row r="16" spans="1:28" ht="31.5" x14ac:dyDescent="0.25">
      <c r="A16" s="16" t="s">
        <v>1277</v>
      </c>
      <c r="B16" s="15" t="s">
        <v>1278</v>
      </c>
      <c r="C16" s="9" cm="1">
        <f t="array" ref="C16">INDEX(LatestMeasureDefSheet!$AH:$AH,MATCH($U16,LatestMeasureDefSheet!$C:$C,0),)</f>
        <v>100</v>
      </c>
      <c r="D16" s="10" t="str" cm="1">
        <f t="array" ref="D16">INDEX(LatestMeasureDefSheet!$G:$G,MATCH($U16,LatestMeasureDefSheet!$C:$C,0),)</f>
        <v>Units</v>
      </c>
      <c r="E16" s="11" cm="1">
        <f t="array" ref="E16">INDEX(LatestMeasureDefSheet!$AJ:$AJ,MATCH($U16,LatestMeasureDefSheet!$C:$C,0),)</f>
        <v>2</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3742</v>
      </c>
      <c r="I16" s="41"/>
      <c r="J16" s="67"/>
      <c r="K16" s="41"/>
      <c r="L16" s="41"/>
      <c r="M16" s="77" t="str">
        <f t="shared" si="0"/>
        <v/>
      </c>
      <c r="N16" s="77" t="str">
        <f t="shared" si="1"/>
        <v/>
      </c>
      <c r="O16" s="77" t="str">
        <f t="shared" si="2"/>
        <v/>
      </c>
      <c r="P16" s="49">
        <f t="shared" si="3"/>
        <v>0</v>
      </c>
      <c r="Q16" s="49">
        <f t="shared" si="4"/>
        <v>0</v>
      </c>
      <c r="R16" s="10"/>
      <c r="T16" s="5" t="s">
        <v>1239</v>
      </c>
      <c r="U16" s="5" t="s">
        <v>1276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1</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5.5800000000000002E-2</v>
      </c>
    </row>
    <row r="17" spans="1:28" ht="31.5" x14ac:dyDescent="0.25">
      <c r="A17" s="16" t="s">
        <v>1280</v>
      </c>
      <c r="B17" s="15" t="s">
        <v>1281</v>
      </c>
      <c r="C17" s="9" cm="1">
        <f t="array" ref="C17">INDEX(LatestMeasureDefSheet!$AH:$AH,MATCH($U17,LatestMeasureDefSheet!$C:$C,0),)</f>
        <v>250</v>
      </c>
      <c r="D17" s="10" t="str" cm="1">
        <f t="array" ref="D17">INDEX(LatestMeasureDefSheet!$G:$G,MATCH($U17,LatestMeasureDefSheet!$C:$C,0),)</f>
        <v>Units</v>
      </c>
      <c r="E17" s="11" cm="1">
        <f t="array" ref="E17">INDEX(LatestMeasureDefSheet!$AJ:$AJ,MATCH($U17,LatestMeasureDefSheet!$C:$C,0),)</f>
        <v>2</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3742</v>
      </c>
      <c r="I17" s="41"/>
      <c r="J17" s="67"/>
      <c r="K17" s="41"/>
      <c r="L17" s="41"/>
      <c r="M17" s="77" t="str">
        <f t="shared" si="0"/>
        <v/>
      </c>
      <c r="N17" s="77" t="str">
        <f t="shared" si="1"/>
        <v/>
      </c>
      <c r="O17" s="77" t="str">
        <f t="shared" si="2"/>
        <v/>
      </c>
      <c r="P17" s="49">
        <f t="shared" si="3"/>
        <v>0</v>
      </c>
      <c r="Q17" s="49">
        <f t="shared" si="4"/>
        <v>0</v>
      </c>
      <c r="R17" s="10"/>
      <c r="T17" s="5" t="s">
        <v>1239</v>
      </c>
      <c r="U17" s="5" t="s">
        <v>1279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1</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5.5800000000000002E-2</v>
      </c>
    </row>
    <row r="18" spans="1:28" ht="31.5" x14ac:dyDescent="0.25">
      <c r="A18" s="16" t="s">
        <v>1283</v>
      </c>
      <c r="B18" s="15" t="s">
        <v>1284</v>
      </c>
      <c r="C18" s="9" cm="1">
        <f t="array" ref="C18">INDEX(LatestMeasureDefSheet!$AH:$AH,MATCH($U18,LatestMeasureDefSheet!$C:$C,0),)</f>
        <v>350</v>
      </c>
      <c r="D18" s="10" t="str" cm="1">
        <f t="array" ref="D18">INDEX(LatestMeasureDefSheet!$G:$G,MATCH($U18,LatestMeasureDefSheet!$C:$C,0),)</f>
        <v>Units</v>
      </c>
      <c r="E18" s="11" cm="1">
        <f t="array" ref="E18">INDEX(LatestMeasureDefSheet!$AJ:$AJ,MATCH($U18,LatestMeasureDefSheet!$C:$C,0),)</f>
        <v>2</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3742</v>
      </c>
      <c r="I18" s="41"/>
      <c r="J18" s="67"/>
      <c r="K18" s="41"/>
      <c r="L18" s="41"/>
      <c r="M18" s="77" t="str">
        <f t="shared" si="0"/>
        <v/>
      </c>
      <c r="N18" s="77" t="str">
        <f t="shared" si="1"/>
        <v/>
      </c>
      <c r="O18" s="77" t="str">
        <f t="shared" si="2"/>
        <v/>
      </c>
      <c r="P18" s="49">
        <f t="shared" si="3"/>
        <v>0</v>
      </c>
      <c r="Q18" s="49">
        <f t="shared" si="4"/>
        <v>0</v>
      </c>
      <c r="R18" s="10"/>
      <c r="T18" s="5" t="s">
        <v>1239</v>
      </c>
      <c r="U18" s="5" t="s">
        <v>1282</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0</v>
      </c>
      <c r="Y18" s="11" cm="1">
        <f t="array" ref="Y18">INDEX(LatestMeasureDefSheet!$S:$S,MATCH($U18,LatestMeasureDefSheet!$C:$C,0),)</f>
        <v>1</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5.5800000000000002E-2</v>
      </c>
    </row>
    <row r="19" spans="1:28" ht="31.5" x14ac:dyDescent="0.25">
      <c r="A19" s="16" t="s">
        <v>1287</v>
      </c>
      <c r="B19" s="15" t="s">
        <v>1288</v>
      </c>
      <c r="C19" s="9" cm="1">
        <f t="array" ref="C19">INDEX(LatestMeasureDefSheet!$AH:$AH,MATCH($U19,LatestMeasureDefSheet!$C:$C,0),)</f>
        <v>100</v>
      </c>
      <c r="D19" s="10" t="str" cm="1">
        <f t="array" ref="D19">INDEX(LatestMeasureDefSheet!$G:$G,MATCH($U19,LatestMeasureDefSheet!$C:$C,0),)</f>
        <v>Units</v>
      </c>
      <c r="E19" s="11" cm="1">
        <f t="array" ref="E19">INDEX(LatestMeasureDefSheet!$AJ:$AJ,MATCH($U19,LatestMeasureDefSheet!$C:$C,0),)</f>
        <v>2</v>
      </c>
      <c r="F19" s="8" t="str" cm="1">
        <f t="array" ref="F19">IF(INDEX(LatestMeasureDefSheet!$Q:$Q,MATCH(U19,LatestMeasureDefSheet!$C:$C,0),)="",INDEX(LatestMeasureDefSheet!$G:$G,MATCH(U19,LatestMeasureDefSheet!$C:$C,0),),INDEX(LatestMeasureDefSheet!$Q:$Q,MATCH(U19,LatestMeasureDefSheet!$C:$C,0),))</f>
        <v>kBTUh</v>
      </c>
      <c r="G19" s="11" cm="1">
        <f t="array" ref="G19">INDEX(LatestMeasureDefSheet!$R:$R,MATCH($U19,LatestMeasureDefSheet!$C:$C,0),)</f>
        <v>0</v>
      </c>
      <c r="H19" s="11" t="s">
        <v>3742</v>
      </c>
      <c r="I19" s="41"/>
      <c r="J19" s="67"/>
      <c r="K19" s="41"/>
      <c r="L19" s="41"/>
      <c r="M19" s="77" t="str">
        <f t="shared" si="0"/>
        <v/>
      </c>
      <c r="N19" s="77" t="str">
        <f t="shared" si="1"/>
        <v/>
      </c>
      <c r="O19" s="77" t="str">
        <f t="shared" si="2"/>
        <v/>
      </c>
      <c r="P19" s="49">
        <f t="shared" si="3"/>
        <v>0</v>
      </c>
      <c r="Q19" s="49">
        <f t="shared" si="4"/>
        <v>0</v>
      </c>
      <c r="R19" s="10"/>
      <c r="T19" s="5" t="s">
        <v>1285</v>
      </c>
      <c r="U19" s="5" t="s">
        <v>1286</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0</v>
      </c>
      <c r="Y19" s="11" cm="1">
        <f t="array" ref="Y19">INDEX(LatestMeasureDefSheet!$S:$S,MATCH($U19,LatestMeasureDefSheet!$C:$C,0),)</f>
        <v>1</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3.3700000000000001E-2</v>
      </c>
    </row>
    <row r="20" spans="1:28" ht="31.5" x14ac:dyDescent="0.25">
      <c r="A20" s="16" t="s">
        <v>1290</v>
      </c>
      <c r="B20" s="15" t="s">
        <v>1291</v>
      </c>
      <c r="C20" s="9" cm="1">
        <f t="array" ref="C20">INDEX(LatestMeasureDefSheet!$AH:$AH,MATCH($U20,LatestMeasureDefSheet!$C:$C,0),)</f>
        <v>125</v>
      </c>
      <c r="D20" s="10" t="str" cm="1">
        <f t="array" ref="D20">INDEX(LatestMeasureDefSheet!$G:$G,MATCH($U20,LatestMeasureDefSheet!$C:$C,0),)</f>
        <v>Units</v>
      </c>
      <c r="E20" s="11" cm="1">
        <f t="array" ref="E20">INDEX(LatestMeasureDefSheet!$AJ:$AJ,MATCH($U20,LatestMeasureDefSheet!$C:$C,0),)</f>
        <v>2</v>
      </c>
      <c r="F20" s="8" t="str" cm="1">
        <f t="array" ref="F20">IF(INDEX(LatestMeasureDefSheet!$Q:$Q,MATCH(U20,LatestMeasureDefSheet!$C:$C,0),)="",INDEX(LatestMeasureDefSheet!$G:$G,MATCH(U20,LatestMeasureDefSheet!$C:$C,0),),INDEX(LatestMeasureDefSheet!$Q:$Q,MATCH(U20,LatestMeasureDefSheet!$C:$C,0),))</f>
        <v>kBTUh</v>
      </c>
      <c r="G20" s="11" cm="1">
        <f t="array" ref="G20">INDEX(LatestMeasureDefSheet!$R:$R,MATCH($U20,LatestMeasureDefSheet!$C:$C,0),)</f>
        <v>0</v>
      </c>
      <c r="H20" s="11" t="s">
        <v>3742</v>
      </c>
      <c r="I20" s="41"/>
      <c r="J20" s="67"/>
      <c r="K20" s="41"/>
      <c r="L20" s="41"/>
      <c r="M20" s="77" t="str">
        <f t="shared" si="0"/>
        <v/>
      </c>
      <c r="N20" s="77" t="str">
        <f t="shared" si="1"/>
        <v/>
      </c>
      <c r="O20" s="77" t="str">
        <f t="shared" si="2"/>
        <v/>
      </c>
      <c r="P20" s="49">
        <f t="shared" si="3"/>
        <v>0</v>
      </c>
      <c r="Q20" s="49">
        <f t="shared" si="4"/>
        <v>0</v>
      </c>
      <c r="R20" s="10"/>
      <c r="T20" s="5" t="s">
        <v>1285</v>
      </c>
      <c r="U20" s="5" t="s">
        <v>1289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0</v>
      </c>
      <c r="Y20" s="11" cm="1">
        <f t="array" ref="Y20">INDEX(LatestMeasureDefSheet!$S:$S,MATCH($U20,LatestMeasureDefSheet!$C:$C,0),)</f>
        <v>1</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2.07E-2</v>
      </c>
    </row>
    <row r="21" spans="1:28" ht="31.5" x14ac:dyDescent="0.25">
      <c r="A21" s="16" t="s">
        <v>1294</v>
      </c>
      <c r="B21" s="15" t="s">
        <v>1295</v>
      </c>
      <c r="C21" s="9" cm="1">
        <f t="array" ref="C21">INDEX(LatestMeasureDefSheet!$AH:$AH,MATCH($U21,LatestMeasureDefSheet!$C:$C,0),)</f>
        <v>650</v>
      </c>
      <c r="D21" s="10" t="str" cm="1">
        <f t="array" ref="D21">INDEX(LatestMeasureDefSheet!$G:$G,MATCH($U21,LatestMeasureDefSheet!$C:$C,0),)</f>
        <v>Units</v>
      </c>
      <c r="E21" s="11" cm="1">
        <f t="array" ref="E21">INDEX(LatestMeasureDefSheet!$AJ:$AJ,MATCH($U21,LatestMeasureDefSheet!$C:$C,0),)</f>
        <v>5</v>
      </c>
      <c r="F21" s="8" t="str" cm="1">
        <f t="array" ref="F21">IF(INDEX(LatestMeasureDefSheet!$Q:$Q,MATCH(U21,LatestMeasureDefSheet!$C:$C,0),)="",INDEX(LatestMeasureDefSheet!$G:$G,MATCH(U21,LatestMeasureDefSheet!$C:$C,0),),INDEX(LatestMeasureDefSheet!$Q:$Q,MATCH(U21,LatestMeasureDefSheet!$C:$C,0),))</f>
        <v>Tons</v>
      </c>
      <c r="G21" s="11" cm="1">
        <f t="array" ref="G21">INDEX(LatestMeasureDefSheet!$R:$R,MATCH($U21,LatestMeasureDefSheet!$C:$C,0),)</f>
        <v>1E-3</v>
      </c>
      <c r="H21" s="11" t="s">
        <v>3742</v>
      </c>
      <c r="I21" s="41"/>
      <c r="J21" s="67"/>
      <c r="K21" s="41"/>
      <c r="L21" s="41"/>
      <c r="M21" s="77" t="str">
        <f t="shared" si="0"/>
        <v/>
      </c>
      <c r="N21" s="77" t="str">
        <f t="shared" si="1"/>
        <v/>
      </c>
      <c r="O21" s="77" t="str">
        <f t="shared" si="2"/>
        <v/>
      </c>
      <c r="P21" s="49">
        <f t="shared" si="3"/>
        <v>0</v>
      </c>
      <c r="Q21" s="49">
        <f t="shared" si="4"/>
        <v>0</v>
      </c>
      <c r="R21" s="10"/>
      <c r="T21" s="5" t="s">
        <v>1292</v>
      </c>
      <c r="U21" s="5" t="s">
        <v>1293</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0</v>
      </c>
      <c r="Y21" s="11" cm="1">
        <f t="array" ref="Y21">INDEX(LatestMeasureDefSheet!$S:$S,MATCH($U21,LatestMeasureDefSheet!$C:$C,0),)</f>
        <v>1</v>
      </c>
      <c r="Z21" s="11" cm="1">
        <f t="array" ref="Z21">INDEX(LatestMeasureDefSheet!$T:$T,MATCH($U21,LatestMeasureDefSheet!$C:$C,0),)</f>
        <v>111.7744</v>
      </c>
      <c r="AA21" s="11" cm="1">
        <f t="array" ref="AA21">INDEX(LatestMeasureDefSheet!$U:$U,MATCH($U21,LatestMeasureDefSheet!$C:$C,0),)</f>
        <v>2.1899999999999999E-2</v>
      </c>
      <c r="AB21" s="11" cm="1">
        <f t="array" ref="AB21">INDEX(LatestMeasureDefSheet!$V:$V,MATCH($U21,LatestMeasureDefSheet!$C:$C,0),)</f>
        <v>0</v>
      </c>
    </row>
    <row r="22" spans="1:28" ht="31.5" x14ac:dyDescent="0.25">
      <c r="A22" s="16" t="s">
        <v>1297</v>
      </c>
      <c r="B22" s="15" t="s">
        <v>1298</v>
      </c>
      <c r="C22" s="9" cm="1">
        <f t="array" ref="C22">INDEX(LatestMeasureDefSheet!$AH:$AH,MATCH($U22,LatestMeasureDefSheet!$C:$C,0),)</f>
        <v>1500</v>
      </c>
      <c r="D22" s="10" t="str" cm="1">
        <f t="array" ref="D22">INDEX(LatestMeasureDefSheet!$G:$G,MATCH($U22,LatestMeasureDefSheet!$C:$C,0),)</f>
        <v>Units</v>
      </c>
      <c r="E22" s="11" cm="1">
        <f t="array" ref="E22">INDEX(LatestMeasureDefSheet!$AJ:$AJ,MATCH($U22,LatestMeasureDefSheet!$C:$C,0),)</f>
        <v>5</v>
      </c>
      <c r="F22" s="8" t="str" cm="1">
        <f t="array" ref="F22">IF(INDEX(LatestMeasureDefSheet!$Q:$Q,MATCH(U22,LatestMeasureDefSheet!$C:$C,0),)="",INDEX(LatestMeasureDefSheet!$G:$G,MATCH(U22,LatestMeasureDefSheet!$C:$C,0),),INDEX(LatestMeasureDefSheet!$Q:$Q,MATCH(U22,LatestMeasureDefSheet!$C:$C,0),))</f>
        <v>Tons</v>
      </c>
      <c r="G22" s="11" cm="1">
        <f t="array" ref="G22">INDEX(LatestMeasureDefSheet!$R:$R,MATCH($U22,LatestMeasureDefSheet!$C:$C,0),)</f>
        <v>1E-3</v>
      </c>
      <c r="H22" s="11" t="s">
        <v>3742</v>
      </c>
      <c r="I22" s="41"/>
      <c r="J22" s="67"/>
      <c r="K22" s="41"/>
      <c r="L22" s="41"/>
      <c r="M22" s="77" t="str">
        <f t="shared" si="0"/>
        <v/>
      </c>
      <c r="N22" s="77" t="str">
        <f t="shared" si="1"/>
        <v/>
      </c>
      <c r="O22" s="77" t="str">
        <f t="shared" si="2"/>
        <v/>
      </c>
      <c r="P22" s="49">
        <f t="shared" si="3"/>
        <v>0</v>
      </c>
      <c r="Q22" s="49">
        <f t="shared" si="4"/>
        <v>0</v>
      </c>
      <c r="R22" s="10"/>
      <c r="T22" s="5" t="s">
        <v>1292</v>
      </c>
      <c r="U22" s="5" t="s">
        <v>1296</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0</v>
      </c>
      <c r="Y22" s="11" cm="1">
        <f t="array" ref="Y22">INDEX(LatestMeasureDefSheet!$S:$S,MATCH($U22,LatestMeasureDefSheet!$C:$C,0),)</f>
        <v>1</v>
      </c>
      <c r="Z22" s="11" cm="1">
        <f t="array" ref="Z22">INDEX(LatestMeasureDefSheet!$T:$T,MATCH($U22,LatestMeasureDefSheet!$C:$C,0),)</f>
        <v>120.9914</v>
      </c>
      <c r="AA22" s="11" cm="1">
        <f t="array" ref="AA22">INDEX(LatestMeasureDefSheet!$U:$U,MATCH($U22,LatestMeasureDefSheet!$C:$C,0),)</f>
        <v>1.9699999999999999E-2</v>
      </c>
      <c r="AB22" s="11" cm="1">
        <f t="array" ref="AB22">INDEX(LatestMeasureDefSheet!$V:$V,MATCH($U22,LatestMeasureDefSheet!$C:$C,0),)</f>
        <v>0</v>
      </c>
    </row>
    <row r="23" spans="1:28" ht="31.5" x14ac:dyDescent="0.25">
      <c r="A23" s="16" t="s">
        <v>1300</v>
      </c>
      <c r="B23" s="15" t="s">
        <v>1301</v>
      </c>
      <c r="C23" s="9" cm="1">
        <f t="array" ref="C23">INDEX(LatestMeasureDefSheet!$AH:$AH,MATCH($U23,LatestMeasureDefSheet!$C:$C,0),)</f>
        <v>8000</v>
      </c>
      <c r="D23" s="10" t="str" cm="1">
        <f t="array" ref="D23">INDEX(LatestMeasureDefSheet!$G:$G,MATCH($U23,LatestMeasureDefSheet!$C:$C,0),)</f>
        <v>Units</v>
      </c>
      <c r="E23" s="11" cm="1">
        <f t="array" ref="E23">INDEX(LatestMeasureDefSheet!$AJ:$AJ,MATCH($U23,LatestMeasureDefSheet!$C:$C,0),)</f>
        <v>5</v>
      </c>
      <c r="F23" s="8" t="str" cm="1">
        <f t="array" ref="F23">IF(INDEX(LatestMeasureDefSheet!$Q:$Q,MATCH(U23,LatestMeasureDefSheet!$C:$C,0),)="",INDEX(LatestMeasureDefSheet!$G:$G,MATCH(U23,LatestMeasureDefSheet!$C:$C,0),),INDEX(LatestMeasureDefSheet!$Q:$Q,MATCH(U23,LatestMeasureDefSheet!$C:$C,0),))</f>
        <v>Tons</v>
      </c>
      <c r="G23" s="11" cm="1">
        <f t="array" ref="G23">INDEX(LatestMeasureDefSheet!$R:$R,MATCH($U23,LatestMeasureDefSheet!$C:$C,0),)</f>
        <v>1E-3</v>
      </c>
      <c r="H23" s="11" t="s">
        <v>3742</v>
      </c>
      <c r="I23" s="41"/>
      <c r="J23" s="67"/>
      <c r="K23" s="41"/>
      <c r="L23" s="41"/>
      <c r="M23" s="77" t="str">
        <f>IF($I23=0,"",IF($H23="",V23*$I23,Z23*$I23*$K23))</f>
        <v/>
      </c>
      <c r="N23" s="77" t="str">
        <f t="shared" si="1"/>
        <v/>
      </c>
      <c r="O23" s="77" t="str">
        <f t="shared" si="2"/>
        <v/>
      </c>
      <c r="P23" s="49">
        <f t="shared" si="3"/>
        <v>0</v>
      </c>
      <c r="Q23" s="49">
        <f t="shared" si="4"/>
        <v>0</v>
      </c>
      <c r="R23" s="10"/>
      <c r="T23" s="5" t="s">
        <v>1292</v>
      </c>
      <c r="U23" s="5" t="s">
        <v>1299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128.9007</v>
      </c>
      <c r="AA23" s="11" cm="1">
        <f t="array" ref="AA23">INDEX(LatestMeasureDefSheet!$U:$U,MATCH($U23,LatestMeasureDefSheet!$C:$C,0),)</f>
        <v>0</v>
      </c>
      <c r="AB23" s="11" cm="1">
        <f t="array" ref="AB23">INDEX(LatestMeasureDefSheet!$V:$V,MATCH($U23,LatestMeasureDefSheet!$C:$C,0),)</f>
        <v>0</v>
      </c>
    </row>
    <row r="24" spans="1:28" ht="15.75" x14ac:dyDescent="0.25">
      <c r="A24" s="16" t="s">
        <v>1304</v>
      </c>
      <c r="B24" s="15" t="s">
        <v>1305</v>
      </c>
      <c r="C24" s="9" cm="1">
        <f t="array" ref="C24">INDEX(LatestMeasureDefSheet!$AH:$AH,MATCH($U24,LatestMeasureDefSheet!$C:$C,0),)</f>
        <v>60</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67"/>
      <c r="K24" s="41"/>
      <c r="L24" s="41"/>
      <c r="M24" s="77" t="str">
        <f>IF($I24=0,"",IF($H24="",V24*$I24,Z24*$I24*$K24))</f>
        <v/>
      </c>
      <c r="N24" s="77" t="str">
        <f t="shared" si="1"/>
        <v/>
      </c>
      <c r="O24" s="77" t="str">
        <f t="shared" si="2"/>
        <v/>
      </c>
      <c r="P24" s="49">
        <f t="shared" si="3"/>
        <v>0</v>
      </c>
      <c r="Q24" s="49">
        <f t="shared" si="4"/>
        <v>0</v>
      </c>
      <c r="R24" s="10"/>
      <c r="T24" s="5" t="s">
        <v>1302</v>
      </c>
      <c r="U24" s="5" t="s">
        <v>1303</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4.383</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1307</v>
      </c>
      <c r="B25" s="15" t="s">
        <v>1308</v>
      </c>
      <c r="C25" s="9" cm="1">
        <f t="array" ref="C25">INDEX(LatestMeasureDefSheet!$AH:$AH,MATCH($U25,LatestMeasureDefSheet!$C:$C,0),)</f>
        <v>80</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1302</v>
      </c>
      <c r="U25" s="5" t="s">
        <v>1306</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10.8309</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1311</v>
      </c>
      <c r="B26" s="15" t="s">
        <v>1312</v>
      </c>
      <c r="C26" s="9" cm="1">
        <f t="array" ref="C26">INDEX(LatestMeasureDefSheet!$AH:$AH,MATCH($U26,LatestMeasureDefSheet!$C:$C,0),)</f>
        <v>0.03</v>
      </c>
      <c r="D26" s="10" t="str" cm="1">
        <f t="array" ref="D26">INDEX(LatestMeasureDefSheet!$G:$G,MATCH($U26,LatestMeasureDefSheet!$C:$C,0),)</f>
        <v>CFM</v>
      </c>
      <c r="E26" s="11" cm="1">
        <f t="array" ref="E26">INDEX(LatestMeasureDefSheet!$AJ:$AJ,MATCH($U26,LatestMeasureDefSheet!$C:$C,0),)</f>
        <v>7.5</v>
      </c>
      <c r="F26" s="8" t="str" cm="1">
        <f t="array" ref="F26">IF(INDEX(LatestMeasureDefSheet!$Q:$Q,MATCH(U26,LatestMeasureDefSheet!$C:$C,0),)="",INDEX(LatestMeasureDefSheet!$G:$G,MATCH(U26,LatestMeasureDefSheet!$C:$C,0),),INDEX(LatestMeasureDefSheet!$Q:$Q,MATCH(U26,LatestMeasureDefSheet!$C:$C,0),))</f>
        <v>CFM</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1309</v>
      </c>
      <c r="U26" s="5" t="s">
        <v>1310</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8.0999999999999996E-3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1314</v>
      </c>
      <c r="B27" s="15" t="s">
        <v>1315</v>
      </c>
      <c r="C27" s="9" cm="1">
        <f t="array" ref="C27">INDEX(LatestMeasureDefSheet!$AH:$AH,MATCH($U27,LatestMeasureDefSheet!$C:$C,0),)</f>
        <v>0.01</v>
      </c>
      <c r="D27" s="10" t="str" cm="1">
        <f t="array" ref="D27">INDEX(LatestMeasureDefSheet!$G:$G,MATCH($U27,LatestMeasureDefSheet!$C:$C,0),)</f>
        <v>CFM</v>
      </c>
      <c r="E27" s="11" cm="1">
        <f t="array" ref="E27">INDEX(LatestMeasureDefSheet!$AJ:$AJ,MATCH($U27,LatestMeasureDefSheet!$C:$C,0),)</f>
        <v>7.5</v>
      </c>
      <c r="F27" s="8" t="str" cm="1">
        <f t="array" ref="F27">IF(INDEX(LatestMeasureDefSheet!$Q:$Q,MATCH(U27,LatestMeasureDefSheet!$C:$C,0),)="",INDEX(LatestMeasureDefSheet!$G:$G,MATCH(U27,LatestMeasureDefSheet!$C:$C,0),),INDEX(LatestMeasureDefSheet!$Q:$Q,MATCH(U27,LatestMeasureDefSheet!$C:$C,0),))</f>
        <v>CFM</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1309</v>
      </c>
      <c r="U27" s="5" t="s">
        <v>1313</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5.5999999999999999E-3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1318</v>
      </c>
      <c r="B28" s="15" t="s">
        <v>1319</v>
      </c>
      <c r="C28" s="9" cm="1">
        <f t="array" ref="C28">INDEX(LatestMeasureDefSheet!$AH:$AH,MATCH($U28,LatestMeasureDefSheet!$C:$C,0),)</f>
        <v>175</v>
      </c>
      <c r="D28" s="10" t="str" cm="1">
        <f t="array" ref="D28">INDEX(LatestMeasureDefSheet!$G:$G,MATCH($U28,LatestMeasureDefSheet!$C:$C,0),)</f>
        <v>Units</v>
      </c>
      <c r="E28" s="11" cm="1">
        <f t="array" ref="E28">INDEX(LatestMeasureDefSheet!$AJ:$AJ,MATCH($U28,LatestMeasureDefSheet!$C:$C,0),)</f>
        <v>6</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1316</v>
      </c>
      <c r="U28" s="5" t="s">
        <v>1317</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29.025200000000002</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1321</v>
      </c>
      <c r="B29" s="15" t="s">
        <v>1322</v>
      </c>
      <c r="C29" s="9" cm="1">
        <f t="array" ref="C29">INDEX(LatestMeasureDefSheet!$AH:$AH,MATCH($U29,LatestMeasureDefSheet!$C:$C,0),)</f>
        <v>6</v>
      </c>
      <c r="D29" s="10" t="str" cm="1">
        <f t="array" ref="D29">INDEX(LatestMeasureDefSheet!$G:$G,MATCH($U29,LatestMeasureDefSheet!$C:$C,0),)</f>
        <v>Units</v>
      </c>
      <c r="E29" s="11" cm="1">
        <f t="array" ref="E29">INDEX(LatestMeasureDefSheet!$AJ:$AJ,MATCH($U29,LatestMeasureDefSheet!$C:$C,0),)</f>
        <v>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67"/>
      <c r="K29" s="41"/>
      <c r="L29" s="41"/>
      <c r="M29" s="78" t="str">
        <f t="shared" si="0"/>
        <v/>
      </c>
      <c r="N29" s="78" t="str">
        <f t="shared" si="1"/>
        <v/>
      </c>
      <c r="O29" s="78" t="str">
        <f t="shared" si="2"/>
        <v/>
      </c>
      <c r="P29" s="49">
        <f t="shared" si="3"/>
        <v>0</v>
      </c>
      <c r="Q29" s="49">
        <f t="shared" si="4"/>
        <v>0</v>
      </c>
      <c r="R29" s="10" t="s">
        <v>3786</v>
      </c>
      <c r="T29" s="5" t="s">
        <v>1316</v>
      </c>
      <c r="U29" s="5" t="s">
        <v>1320</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sheetData>
  <sheetProtection algorithmName="SHA-512" hashValue="Sj+g4qbHc2/ATxoKctoOERINsFWxdP9uSg40qTk+XWc0j6Ly8Fl4SD9K7n6+UTer2cYz+yHTd7ELA0H+AaRUng==" saltValue="g7A61nNldFQFmMV+4SU4zw==" spinCount="100000" sheet="1" objects="1" scenarios="1"/>
  <protectedRanges>
    <protectedRange sqref="I4:J29 K4:K23" name="Range1"/>
  </protectedRanges>
  <autoFilter ref="A3:R3" xr:uid="{DA633522-27BA-4FAD-8762-C69D79FC4ADD}"/>
  <conditionalFormatting sqref="K4:K29">
    <cfRule type="expression" dxfId="7" priority="2">
      <formula>$H4=""</formula>
    </cfRule>
  </conditionalFormatting>
  <conditionalFormatting sqref="L4:L29">
    <cfRule type="expression" dxfId="6" priority="1">
      <formula>$H4=""</formula>
    </cfRule>
    <cfRule type="expression" dxfId="5" priority="3">
      <formula>$H4="Performance"</formula>
    </cfRule>
  </conditionalFormatting>
  <hyperlinks>
    <hyperlink ref="A1" location="Summary!A1" display="Take me to the Summary page" xr:uid="{1237713D-142E-4D34-94A2-3EE05E6952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E8ED-A6D9-4208-BBCD-33BA48D0DB8C}">
  <sheetPr codeName="Sheet28"/>
  <dimension ref="A1:AB55"/>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15.75" x14ac:dyDescent="0.25">
      <c r="A4" s="16" t="s">
        <v>1326</v>
      </c>
      <c r="B4" s="15" t="s">
        <v>1327</v>
      </c>
      <c r="C4" s="9" cm="1">
        <f t="array" ref="C4">INDEX(LatestMeasureDefSheet!$AH:$AH,MATCH($U4,LatestMeasureDefSheet!$C:$C,0),)</f>
        <v>20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67"/>
      <c r="K4" s="41"/>
      <c r="L4" s="41"/>
      <c r="M4" s="77" t="str">
        <f t="shared" ref="M4:M35" si="0">IF($I4=0,"",IF($H4="",V4*$I4,Z4*$I4*$K4))</f>
        <v/>
      </c>
      <c r="N4" s="77" t="str">
        <f t="shared" ref="N4:N35" si="1">IF($I4=0,"",IF($H4="",W4*$I4,AA4*$I4*$K4))</f>
        <v/>
      </c>
      <c r="O4" s="77" t="str">
        <f t="shared" ref="O4:O35" si="2">IF($I4=0,"",IF($H4="",X4*$I4,AB4*$I4*$K4))</f>
        <v/>
      </c>
      <c r="P4" s="49">
        <f t="shared" ref="P4:P35" si="3">C4*$I4</f>
        <v>0</v>
      </c>
      <c r="Q4" s="49">
        <f t="shared" ref="Q4:Q35" si="4">J4*$I4</f>
        <v>0</v>
      </c>
      <c r="R4" s="10"/>
      <c r="T4" s="5" t="s">
        <v>1324</v>
      </c>
      <c r="U4" s="5" t="s">
        <v>1325</v>
      </c>
      <c r="V4" s="11" cm="1">
        <f t="array" ref="V4">INDEX(LatestMeasureDefSheet!$H:$H,MATCH($U4,LatestMeasureDefSheet!$C:$C,0),)</f>
        <v>212.6302</v>
      </c>
      <c r="W4" s="11" cm="1">
        <f t="array" ref="W4">INDEX(LatestMeasureDefSheet!$I:$I,MATCH($U4,LatestMeasureDefSheet!$C:$C,0),)</f>
        <v>4.4400000000000002E-2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1329</v>
      </c>
      <c r="B5" s="15" t="s">
        <v>1330</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1324</v>
      </c>
      <c r="U5" s="5" t="s">
        <v>1328</v>
      </c>
      <c r="V5" s="11" cm="1">
        <f t="array" ref="V5">INDEX(LatestMeasureDefSheet!$H:$H,MATCH($U5,LatestMeasureDefSheet!$C:$C,0),)</f>
        <v>390.10390000000001</v>
      </c>
      <c r="W5" s="11" cm="1">
        <f t="array" ref="W5">INDEX(LatestMeasureDefSheet!$I:$I,MATCH($U5,LatestMeasureDefSheet!$C:$C,0),)</f>
        <v>5.1299999999999998E-2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1332</v>
      </c>
      <c r="B6" s="15" t="s">
        <v>1333</v>
      </c>
      <c r="C6" s="9" cm="1">
        <f t="array" ref="C6">INDEX(LatestMeasureDefSheet!$AH:$AH,MATCH($U6,LatestMeasureDefSheet!$C:$C,0),)</f>
        <v>200</v>
      </c>
      <c r="D6" s="10" t="str" cm="1">
        <f t="array" ref="D6">INDEX(LatestMeasureDefSheet!$G:$G,MATCH($U6,LatestMeasureDefSheet!$C:$C,0),)</f>
        <v>Tons</v>
      </c>
      <c r="E6" s="11" cm="1">
        <f t="array" ref="E6">INDEX(LatestMeasureDefSheet!$AJ:$AJ,MATCH($U6,LatestMeasureDefSheet!$C:$C,0),)</f>
        <v>16</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1324</v>
      </c>
      <c r="U6" s="5" t="s">
        <v>1331</v>
      </c>
      <c r="V6" s="11" cm="1">
        <f t="array" ref="V6">INDEX(LatestMeasureDefSheet!$H:$H,MATCH($U6,LatestMeasureDefSheet!$C:$C,0),)</f>
        <v>1831.2</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47.25" x14ac:dyDescent="0.25">
      <c r="A7" s="16" t="s">
        <v>1335</v>
      </c>
      <c r="B7" s="15" t="s">
        <v>1336</v>
      </c>
      <c r="C7" s="9" cm="1">
        <f t="array" ref="C7">INDEX(LatestMeasureDefSheet!$AH:$AH,MATCH($U7,LatestMeasureDefSheet!$C:$C,0),)</f>
        <v>175</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1324</v>
      </c>
      <c r="U7" s="5" t="s">
        <v>1334</v>
      </c>
      <c r="V7" s="11" cm="1">
        <f t="array" ref="V7">INDEX(LatestMeasureDefSheet!$H:$H,MATCH($U7,LatestMeasureDefSheet!$C:$C,0),)</f>
        <v>1288</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1338</v>
      </c>
      <c r="B8" s="15" t="s">
        <v>1339</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1324</v>
      </c>
      <c r="U8" s="5" t="s">
        <v>1337</v>
      </c>
      <c r="V8" s="11" cm="1">
        <f t="array" ref="V8">INDEX(LatestMeasureDefSheet!$H:$H,MATCH($U8,LatestMeasureDefSheet!$C:$C,0),)</f>
        <v>1357</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1342</v>
      </c>
      <c r="B9" s="15" t="s">
        <v>1343</v>
      </c>
      <c r="C9" s="9" cm="1">
        <f t="array" ref="C9">INDEX(LatestMeasureDefSheet!$AH:$AH,MATCH($U9,LatestMeasureDefSheet!$C:$C,0),)</f>
        <v>0.2</v>
      </c>
      <c r="D9" s="10" t="str" cm="1">
        <f t="array" ref="D9">INDEX(LatestMeasureDefSheet!$G:$G,MATCH($U9,LatestMeasureDefSheet!$C:$C,0),)</f>
        <v>Watts Removed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Removed</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1340</v>
      </c>
      <c r="U9" s="5" t="s">
        <v>1341</v>
      </c>
      <c r="V9" s="11" cm="1">
        <f t="array" ref="V9">INDEX(LatestMeasureDefSheet!$H:$H,MATCH($U9,LatestMeasureDefSheet!$C:$C,0),)</f>
        <v>1.79</v>
      </c>
      <c r="W9" s="11" cm="1">
        <f t="array" ref="W9">INDEX(LatestMeasureDefSheet!$I:$I,MATCH($U9,LatestMeasureDefSheet!$C:$C,0),)</f>
        <v>2.9999999999999997E-4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1345</v>
      </c>
      <c r="B10" s="15" t="s">
        <v>1346</v>
      </c>
      <c r="C10" s="9" cm="1">
        <f t="array" ref="C10">INDEX(LatestMeasureDefSheet!$AH:$AH,MATCH($U10,LatestMeasureDefSheet!$C:$C,0),)</f>
        <v>0.13</v>
      </c>
      <c r="D10" s="10" t="str" cm="1">
        <f t="array" ref="D10">INDEX(LatestMeasureDefSheet!$G:$G,MATCH($U10,LatestMeasureDefSheet!$C:$C,0),)</f>
        <v>Watts Removed</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Watts Removed</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1340</v>
      </c>
      <c r="U10" s="5" t="s">
        <v>1344</v>
      </c>
      <c r="V10" s="11" cm="1">
        <f t="array" ref="V10">INDEX(LatestMeasureDefSheet!$H:$H,MATCH($U10,LatestMeasureDefSheet!$C:$C,0),)</f>
        <v>1.1599999999999999</v>
      </c>
      <c r="W10" s="11" cm="1">
        <f t="array" ref="W10">INDEX(LatestMeasureDefSheet!$I:$I,MATCH($U10,LatestMeasureDefSheet!$C:$C,0),)</f>
        <v>2.0000000000000001E-4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1348</v>
      </c>
      <c r="B11" s="15" t="s">
        <v>1349</v>
      </c>
      <c r="C11" s="9" cm="1">
        <f t="array" ref="C11">INDEX(LatestMeasureDefSheet!$AH:$AH,MATCH($U11,LatestMeasureDefSheet!$C:$C,0),)</f>
        <v>0.08</v>
      </c>
      <c r="D11" s="10" t="str" cm="1">
        <f t="array" ref="D11">INDEX(LatestMeasureDefSheet!$G:$G,MATCH($U11,LatestMeasureDefSheet!$C:$C,0),)</f>
        <v>Watts Removed</v>
      </c>
      <c r="E11" s="11" cm="1">
        <f t="array" ref="E11">INDEX(LatestMeasureDefSheet!$AJ:$AJ,MATCH($U11,LatestMeasureDefSheet!$C:$C,0),)</f>
        <v>12</v>
      </c>
      <c r="F11" s="8" t="str" cm="1">
        <f t="array" ref="F11">IF(INDEX(LatestMeasureDefSheet!$Q:$Q,MATCH(U11,LatestMeasureDefSheet!$C:$C,0),)="",INDEX(LatestMeasureDefSheet!$G:$G,MATCH(U11,LatestMeasureDefSheet!$C:$C,0),),INDEX(LatestMeasureDefSheet!$Q:$Q,MATCH(U11,LatestMeasureDefSheet!$C:$C,0),))</f>
        <v>Watts Removed</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1340</v>
      </c>
      <c r="U11" s="5" t="s">
        <v>1347</v>
      </c>
      <c r="V11" s="11" cm="1">
        <f t="array" ref="V11">INDEX(LatestMeasureDefSheet!$H:$H,MATCH($U11,LatestMeasureDefSheet!$C:$C,0),)</f>
        <v>0.76</v>
      </c>
      <c r="W11" s="11" cm="1">
        <f t="array" ref="W11">INDEX(LatestMeasureDefSheet!$I:$I,MATCH($U11,LatestMeasureDefSheet!$C:$C,0),)</f>
        <v>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1352</v>
      </c>
      <c r="B12" s="15" t="s">
        <v>1353</v>
      </c>
      <c r="C12" s="9" cm="1">
        <f t="array" ref="C12">INDEX(LatestMeasureDefSheet!$AH:$AH,MATCH($U12,LatestMeasureDefSheet!$C:$C,0),)</f>
        <v>75</v>
      </c>
      <c r="D12" s="10" t="str" cm="1">
        <f t="array" ref="D12">INDEX(LatestMeasureDefSheet!$G:$G,MATCH($U12,LatestMeasureDefSheet!$C:$C,0),)</f>
        <v>Door</v>
      </c>
      <c r="E12" s="11" cm="1">
        <f t="array" ref="E12">INDEX(LatestMeasureDefSheet!$AJ:$AJ,MATCH($U12,LatestMeasureDefSheet!$C:$C,0),)</f>
        <v>12</v>
      </c>
      <c r="F12" s="8" t="str" cm="1">
        <f t="array" ref="F12">IF(INDEX(LatestMeasureDefSheet!$Q:$Q,MATCH(U12,LatestMeasureDefSheet!$C:$C,0),)="",INDEX(LatestMeasureDefSheet!$G:$G,MATCH(U12,LatestMeasureDefSheet!$C:$C,0),),INDEX(LatestMeasureDefSheet!$Q:$Q,MATCH(U12,LatestMeasureDefSheet!$C:$C,0),))</f>
        <v>Door</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1350</v>
      </c>
      <c r="U12" s="5" t="s">
        <v>1351</v>
      </c>
      <c r="V12" s="11" cm="1">
        <f t="array" ref="V12">INDEX(LatestMeasureDefSheet!$H:$H,MATCH($U12,LatestMeasureDefSheet!$C:$C,0),)</f>
        <v>1356.4364</v>
      </c>
      <c r="W12" s="11" cm="1">
        <f t="array" ref="W12">INDEX(LatestMeasureDefSheet!$I:$I,MATCH($U12,LatestMeasureDefSheet!$C:$C,0),)</f>
        <v>5.8999999999999999E-3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1355</v>
      </c>
      <c r="B13" s="15" t="s">
        <v>1356</v>
      </c>
      <c r="C13" s="9" cm="1">
        <f t="array" ref="C13">INDEX(LatestMeasureDefSheet!$AH:$AH,MATCH($U13,LatestMeasureDefSheet!$C:$C,0),)</f>
        <v>20</v>
      </c>
      <c r="D13" s="10" t="str" cm="1">
        <f t="array" ref="D13">INDEX(LatestMeasureDefSheet!$G:$G,MATCH($U13,LatestMeasureDefSheet!$C:$C,0),)</f>
        <v>Tons</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1350</v>
      </c>
      <c r="U13" s="5" t="s">
        <v>1354</v>
      </c>
      <c r="V13" s="11" cm="1">
        <f t="array" ref="V13">INDEX(LatestMeasureDefSheet!$H:$H,MATCH($U13,LatestMeasureDefSheet!$C:$C,0),)</f>
        <v>159.37020000000001</v>
      </c>
      <c r="W13" s="11" cm="1">
        <f t="array" ref="W13">INDEX(LatestMeasureDefSheet!$I:$I,MATCH($U13,LatestMeasureDefSheet!$C:$C,0),)</f>
        <v>3.8800000000000001E-2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1358</v>
      </c>
      <c r="B14" s="15" t="s">
        <v>1359</v>
      </c>
      <c r="C14" s="9" cm="1">
        <f t="array" ref="C14">INDEX(LatestMeasureDefSheet!$AH:$AH,MATCH($U14,LatestMeasureDefSheet!$C:$C,0),)</f>
        <v>35</v>
      </c>
      <c r="D14" s="10" t="str" cm="1">
        <f t="array" ref="D14">INDEX(LatestMeasureDefSheet!$G:$G,MATCH($U14,LatestMeasureDefSheet!$C:$C,0),)</f>
        <v>Units</v>
      </c>
      <c r="E14" s="11" cm="1">
        <f t="array" ref="E14">INDEX(LatestMeasureDefSheet!$AJ:$AJ,MATCH($U14,LatestMeasureDefSheet!$C:$C,0),)</f>
        <v>5</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1350</v>
      </c>
      <c r="U14" s="5" t="s">
        <v>1357</v>
      </c>
      <c r="V14" s="11" cm="1">
        <f t="array" ref="V14">INDEX(LatestMeasureDefSheet!$H:$H,MATCH($U14,LatestMeasureDefSheet!$C:$C,0),)</f>
        <v>330</v>
      </c>
      <c r="W14" s="11" cm="1">
        <f t="array" ref="W14">INDEX(LatestMeasureDefSheet!$I:$I,MATCH($U14,LatestMeasureDefSheet!$C:$C,0),)</f>
        <v>5.0799999999999998E-2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1361</v>
      </c>
      <c r="B15" s="15" t="s">
        <v>1362</v>
      </c>
      <c r="C15" s="9" cm="1">
        <f t="array" ref="C15">INDEX(LatestMeasureDefSheet!$AH:$AH,MATCH($U15,LatestMeasureDefSheet!$C:$C,0),)</f>
        <v>120</v>
      </c>
      <c r="D15" s="10" t="str" cm="1">
        <f t="array" ref="D15">INDEX(LatestMeasureDefSheet!$G:$G,MATCH($U15,LatestMeasureDefSheet!$C:$C,0),)</f>
        <v>Units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Units</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1350</v>
      </c>
      <c r="U15" s="5" t="s">
        <v>1360</v>
      </c>
      <c r="V15" s="11" cm="1">
        <f t="array" ref="V15">INDEX(LatestMeasureDefSheet!$H:$H,MATCH($U15,LatestMeasureDefSheet!$C:$C,0),)</f>
        <v>796</v>
      </c>
      <c r="W15" s="11" cm="1">
        <f t="array" ref="W15">INDEX(LatestMeasureDefSheet!$I:$I,MATCH($U15,LatestMeasureDefSheet!$C:$C,0),)</f>
        <v>0.123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1364</v>
      </c>
      <c r="B16" s="15" t="s">
        <v>1365</v>
      </c>
      <c r="C16" s="9" cm="1">
        <f t="array" ref="C16">INDEX(LatestMeasureDefSheet!$AH:$AH,MATCH($U16,LatestMeasureDefSheet!$C:$C,0),)</f>
        <v>130</v>
      </c>
      <c r="D16" s="10" t="str" cm="1">
        <f t="array" ref="D16">INDEX(LatestMeasureDefSheet!$G:$G,MATCH($U16,LatestMeasureDefSheet!$C:$C,0),)</f>
        <v>Units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1350</v>
      </c>
      <c r="U16" s="5" t="s">
        <v>1363</v>
      </c>
      <c r="V16" s="11" cm="1">
        <f t="array" ref="V16">INDEX(LatestMeasureDefSheet!$H:$H,MATCH($U16,LatestMeasureDefSheet!$C:$C,0),)</f>
        <v>1155</v>
      </c>
      <c r="W16" s="11" cm="1">
        <f t="array" ref="W16">INDEX(LatestMeasureDefSheet!$I:$I,MATCH($U16,LatestMeasureDefSheet!$C:$C,0),)</f>
        <v>0.17799999999999999</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1367</v>
      </c>
      <c r="B17" s="15" t="s">
        <v>1368</v>
      </c>
      <c r="C17" s="9" cm="1">
        <f t="array" ref="C17">INDEX(LatestMeasureDefSheet!$AH:$AH,MATCH($U17,LatestMeasureDefSheet!$C:$C,0),)</f>
        <v>5.5</v>
      </c>
      <c r="D17" s="10" t="str" cm="1">
        <f t="array" ref="D17">INDEX(LatestMeasureDefSheet!$G:$G,MATCH($U17,LatestMeasureDefSheet!$C:$C,0),)</f>
        <v>Tons</v>
      </c>
      <c r="E17" s="11" cm="1">
        <f t="array" ref="E17">INDEX(LatestMeasureDefSheet!$AJ:$AJ,MATCH($U17,LatestMeasureDefSheet!$C:$C,0),)</f>
        <v>10</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1350</v>
      </c>
      <c r="U17" s="5" t="s">
        <v>1366</v>
      </c>
      <c r="V17" s="11" cm="1">
        <f t="array" ref="V17">INDEX(LatestMeasureDefSheet!$H:$H,MATCH($U17,LatestMeasureDefSheet!$C:$C,0),)</f>
        <v>43.36</v>
      </c>
      <c r="W17" s="11" cm="1">
        <f t="array" ref="W17">INDEX(LatestMeasureDefSheet!$I:$I,MATCH($U17,LatestMeasureDefSheet!$C:$C,0),)</f>
        <v>6.7000000000000002E-3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1370</v>
      </c>
      <c r="B18" s="15" t="s">
        <v>1371</v>
      </c>
      <c r="C18" s="9" cm="1">
        <f t="array" ref="C18">INDEX(LatestMeasureDefSheet!$AH:$AH,MATCH($U18,LatestMeasureDefSheet!$C:$C,0),)</f>
        <v>45</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1350</v>
      </c>
      <c r="U18" s="5" t="s">
        <v>1369</v>
      </c>
      <c r="V18" s="11" cm="1">
        <f t="array" ref="V18">INDEX(LatestMeasureDefSheet!$H:$H,MATCH($U18,LatestMeasureDefSheet!$C:$C,0),)</f>
        <v>376.67</v>
      </c>
      <c r="W18" s="11" cm="1">
        <f t="array" ref="W18">INDEX(LatestMeasureDefSheet!$I:$I,MATCH($U18,LatestMeasureDefSheet!$C:$C,0),)</f>
        <v>5.8000000000000003E-2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1374</v>
      </c>
      <c r="B19" s="15" t="s">
        <v>1375</v>
      </c>
      <c r="C19" s="9" cm="1">
        <f t="array" ref="C19">INDEX(LatestMeasureDefSheet!$AH:$AH,MATCH($U19,LatestMeasureDefSheet!$C:$C,0),)</f>
        <v>90</v>
      </c>
      <c r="D19" s="10" t="str" cm="1">
        <f t="array" ref="D19">INDEX(LatestMeasureDefSheet!$G:$G,MATCH($U19,LatestMeasureDefSheet!$C:$C,0),)</f>
        <v>Units</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1372</v>
      </c>
      <c r="U19" s="5" t="s">
        <v>1373</v>
      </c>
      <c r="V19" s="11" cm="1">
        <f t="array" ref="V19">INDEX(LatestMeasureDefSheet!$H:$H,MATCH($U19,LatestMeasureDefSheet!$C:$C,0),)</f>
        <v>824</v>
      </c>
      <c r="W19" s="11" cm="1">
        <f t="array" ref="W19">INDEX(LatestMeasureDefSheet!$I:$I,MATCH($U19,LatestMeasureDefSheet!$C:$C,0),)</f>
        <v>0.127</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1377</v>
      </c>
      <c r="B20" s="15" t="s">
        <v>1378</v>
      </c>
      <c r="C20" s="9" cm="1">
        <f t="array" ref="C20">INDEX(LatestMeasureDefSheet!$AH:$AH,MATCH($U20,LatestMeasureDefSheet!$C:$C,0),)</f>
        <v>200</v>
      </c>
      <c r="D20" s="10" t="str" cm="1">
        <f t="array" ref="D20">INDEX(LatestMeasureDefSheet!$G:$G,MATCH($U20,LatestMeasureDefSheet!$C:$C,0),)</f>
        <v>Units</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1372</v>
      </c>
      <c r="U20" s="5" t="s">
        <v>1376</v>
      </c>
      <c r="V20" s="11" cm="1">
        <f t="array" ref="V20">INDEX(LatestMeasureDefSheet!$H:$H,MATCH($U20,LatestMeasureDefSheet!$C:$C,0),)</f>
        <v>1365</v>
      </c>
      <c r="W20" s="11" cm="1">
        <f t="array" ref="W20">INDEX(LatestMeasureDefSheet!$I:$I,MATCH($U20,LatestMeasureDefSheet!$C:$C,0),)</f>
        <v>0.16900000000000001</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1380</v>
      </c>
      <c r="B21" s="15" t="s">
        <v>1381</v>
      </c>
      <c r="C21" s="9" cm="1">
        <f t="array" ref="C21">INDEX(LatestMeasureDefSheet!$AH:$AH,MATCH($U21,LatestMeasureDefSheet!$C:$C,0),)</f>
        <v>250</v>
      </c>
      <c r="D21" s="10" t="str" cm="1">
        <f t="array" ref="D21">INDEX(LatestMeasureDefSheet!$G:$G,MATCH($U21,LatestMeasureDefSheet!$C:$C,0),)</f>
        <v>Units</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1372</v>
      </c>
      <c r="U21" s="5" t="s">
        <v>1379</v>
      </c>
      <c r="V21" s="11" cm="1">
        <f t="array" ref="V21">INDEX(LatestMeasureDefSheet!$H:$H,MATCH($U21,LatestMeasureDefSheet!$C:$C,0),)</f>
        <v>1462</v>
      </c>
      <c r="W21" s="11" cm="1">
        <f t="array" ref="W21">INDEX(LatestMeasureDefSheet!$I:$I,MATCH($U21,LatestMeasureDefSheet!$C:$C,0),)</f>
        <v>0.22500000000000001</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4" t="s">
        <v>1384</v>
      </c>
      <c r="B22" s="15" t="s">
        <v>1385</v>
      </c>
      <c r="C22" s="9" cm="1">
        <f t="array" ref="C22">INDEX(LatestMeasureDefSheet!$AH:$AH,MATCH($U22,LatestMeasureDefSheet!$C:$C,0),)</f>
        <v>10</v>
      </c>
      <c r="D22" s="10" t="str" cm="1">
        <f t="array" ref="D22">INDEX(LatestMeasureDefSheet!$G:$G,MATCH($U22,LatestMeasureDefSheet!$C:$C,0),)</f>
        <v>Linear Feet</v>
      </c>
      <c r="E22" s="11" cm="1">
        <f t="array" ref="E22">INDEX(LatestMeasureDefSheet!$AJ:$AJ,MATCH($U22,LatestMeasureDefSheet!$C:$C,0),)</f>
        <v>16</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1382</v>
      </c>
      <c r="U22" s="5" t="s">
        <v>1383</v>
      </c>
      <c r="V22" s="11" cm="1">
        <f t="array" ref="V22">INDEX(LatestMeasureDefSheet!$H:$H,MATCH($U22,LatestMeasureDefSheet!$C:$C,0),)</f>
        <v>168</v>
      </c>
      <c r="W22" s="11" cm="1">
        <f t="array" ref="W22">INDEX(LatestMeasureDefSheet!$I:$I,MATCH($U22,LatestMeasureDefSheet!$C:$C,0),)</f>
        <v>2.5999999999999999E-2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4" t="s">
        <v>1387</v>
      </c>
      <c r="B23" s="15" t="s">
        <v>1388</v>
      </c>
      <c r="C23" s="9" cm="1">
        <f t="array" ref="C23">INDEX(LatestMeasureDefSheet!$AH:$AH,MATCH($U23,LatestMeasureDefSheet!$C:$C,0),)</f>
        <v>20</v>
      </c>
      <c r="D23" s="10" t="str" cm="1">
        <f t="array" ref="D23">INDEX(LatestMeasureDefSheet!$G:$G,MATCH($U23,LatestMeasureDefSheet!$C:$C,0),)</f>
        <v>Units</v>
      </c>
      <c r="E23" s="11" cm="1">
        <f t="array" ref="E23">INDEX(LatestMeasureDefSheet!$AJ:$AJ,MATCH($U23,LatestMeasureDefSheet!$C:$C,0),)</f>
        <v>16</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1382</v>
      </c>
      <c r="U23" s="5" t="s">
        <v>1386</v>
      </c>
      <c r="V23" s="11" cm="1">
        <f t="array" ref="V23">INDEX(LatestMeasureDefSheet!$H:$H,MATCH($U23,LatestMeasureDefSheet!$C:$C,0),)</f>
        <v>89</v>
      </c>
      <c r="W23" s="11" cm="1">
        <f t="array" ref="W23">INDEX(LatestMeasureDefSheet!$I:$I,MATCH($U23,LatestMeasureDefSheet!$C:$C,0),)</f>
        <v>1.43E-2</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1391</v>
      </c>
      <c r="B24" s="15" t="s">
        <v>1392</v>
      </c>
      <c r="C24" s="9" cm="1">
        <f t="array" ref="C24">INDEX(LatestMeasureDefSheet!$AH:$AH,MATCH($U24,LatestMeasureDefSheet!$C:$C,0),)</f>
        <v>45</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1389</v>
      </c>
      <c r="U24" s="5" t="s">
        <v>1390</v>
      </c>
      <c r="V24" s="11" cm="1">
        <f t="array" ref="V24">INDEX(LatestMeasureDefSheet!$H:$H,MATCH($U24,LatestMeasureDefSheet!$C:$C,0),)</f>
        <v>412.1</v>
      </c>
      <c r="W24" s="11" cm="1">
        <f t="array" ref="W24">INDEX(LatestMeasureDefSheet!$I:$I,MATCH($U24,LatestMeasureDefSheet!$C:$C,0),)</f>
        <v>6.3500000000000001E-2</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1394</v>
      </c>
      <c r="B25" s="15" t="s">
        <v>1395</v>
      </c>
      <c r="C25" s="9" cm="1">
        <f t="array" ref="C25">INDEX(LatestMeasureDefSheet!$AH:$AH,MATCH($U25,LatestMeasureDefSheet!$C:$C,0),)</f>
        <v>55</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1389</v>
      </c>
      <c r="U25" s="5" t="s">
        <v>1393</v>
      </c>
      <c r="V25" s="11" cm="1">
        <f t="array" ref="V25">INDEX(LatestMeasureDefSheet!$H:$H,MATCH($U25,LatestMeasureDefSheet!$C:$C,0),)</f>
        <v>509.9</v>
      </c>
      <c r="W25" s="11" cm="1">
        <f t="array" ref="W25">INDEX(LatestMeasureDefSheet!$I:$I,MATCH($U25,LatestMeasureDefSheet!$C:$C,0),)</f>
        <v>7.85E-2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1397</v>
      </c>
      <c r="B26" s="15" t="s">
        <v>1398</v>
      </c>
      <c r="C26" s="9" cm="1">
        <f t="array" ref="C26">INDEX(LatestMeasureDefSheet!$AH:$AH,MATCH($U26,LatestMeasureDefSheet!$C:$C,0),)</f>
        <v>110</v>
      </c>
      <c r="D26" s="10" t="str" cm="1">
        <f t="array" ref="D26">INDEX(LatestMeasureDefSheet!$G:$G,MATCH($U26,LatestMeasureDefSheet!$C:$C,0),)</f>
        <v>Units</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1389</v>
      </c>
      <c r="U26" s="5" t="s">
        <v>1396</v>
      </c>
      <c r="V26" s="11" cm="1">
        <f t="array" ref="V26">INDEX(LatestMeasureDefSheet!$H:$H,MATCH($U26,LatestMeasureDefSheet!$C:$C,0),)</f>
        <v>1020.4</v>
      </c>
      <c r="W26" s="11" cm="1">
        <f t="array" ref="W26">INDEX(LatestMeasureDefSheet!$I:$I,MATCH($U26,LatestMeasureDefSheet!$C:$C,0),)</f>
        <v>0.157</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1400</v>
      </c>
      <c r="B27" s="15" t="s">
        <v>1401</v>
      </c>
      <c r="C27" s="9" cm="1">
        <f t="array" ref="C27">INDEX(LatestMeasureDefSheet!$AH:$AH,MATCH($U27,LatestMeasureDefSheet!$C:$C,0),)</f>
        <v>130</v>
      </c>
      <c r="D27" s="10" t="str" cm="1">
        <f t="array" ref="D27">INDEX(LatestMeasureDefSheet!$G:$G,MATCH($U27,LatestMeasureDefSheet!$C:$C,0),)</f>
        <v>Units</v>
      </c>
      <c r="E27" s="11" cm="1">
        <f t="array" ref="E27">INDEX(LatestMeasureDefSheet!$AJ:$AJ,MATCH($U27,LatestMeasureDefSheet!$C:$C,0),)</f>
        <v>10</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1389</v>
      </c>
      <c r="U27" s="5" t="s">
        <v>1399</v>
      </c>
      <c r="V27" s="11" cm="1">
        <f t="array" ref="V27">INDEX(LatestMeasureDefSheet!$H:$H,MATCH($U27,LatestMeasureDefSheet!$C:$C,0),)</f>
        <v>1262.7</v>
      </c>
      <c r="W27" s="11" cm="1">
        <f t="array" ref="W27">INDEX(LatestMeasureDefSheet!$I:$I,MATCH($U27,LatestMeasureDefSheet!$C:$C,0),)</f>
        <v>0.19400000000000001</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1403</v>
      </c>
      <c r="B28" s="15" t="s">
        <v>1404</v>
      </c>
      <c r="C28" s="9" cm="1">
        <f t="array" ref="C28">INDEX(LatestMeasureDefSheet!$AH:$AH,MATCH($U28,LatestMeasureDefSheet!$C:$C,0),)</f>
        <v>35</v>
      </c>
      <c r="D28" s="10" t="str" cm="1">
        <f t="array" ref="D28">INDEX(LatestMeasureDefSheet!$G:$G,MATCH($U28,LatestMeasureDefSheet!$C:$C,0),)</f>
        <v>Units</v>
      </c>
      <c r="E28" s="11" cm="1">
        <f t="array" ref="E28">INDEX(LatestMeasureDefSheet!$AJ:$AJ,MATCH($U28,LatestMeasureDefSheet!$C:$C,0),)</f>
        <v>10</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1389</v>
      </c>
      <c r="U28" s="5" t="s">
        <v>1402</v>
      </c>
      <c r="V28" s="11" cm="1">
        <f t="array" ref="V28">INDEX(LatestMeasureDefSheet!$H:$H,MATCH($U28,LatestMeasureDefSheet!$C:$C,0),)</f>
        <v>295.60000000000002</v>
      </c>
      <c r="W28" s="11" cm="1">
        <f t="array" ref="W28">INDEX(LatestMeasureDefSheet!$I:$I,MATCH($U28,LatestMeasureDefSheet!$C:$C,0),)</f>
        <v>4.5499999999999999E-2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1406</v>
      </c>
      <c r="B29" s="15" t="s">
        <v>1407</v>
      </c>
      <c r="C29" s="9" cm="1">
        <f t="array" ref="C29">INDEX(LatestMeasureDefSheet!$AH:$AH,MATCH($U29,LatestMeasureDefSheet!$C:$C,0),)</f>
        <v>45</v>
      </c>
      <c r="D29" s="10" t="str" cm="1">
        <f t="array" ref="D29">INDEX(LatestMeasureDefSheet!$G:$G,MATCH($U29,LatestMeasureDefSheet!$C:$C,0),)</f>
        <v>Units</v>
      </c>
      <c r="E29" s="11" cm="1">
        <f t="array" ref="E29">INDEX(LatestMeasureDefSheet!$AJ:$AJ,MATCH($U29,LatestMeasureDefSheet!$C:$C,0),)</f>
        <v>10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s="5" t="s">
        <v>1389</v>
      </c>
      <c r="U29" s="5" t="s">
        <v>1405</v>
      </c>
      <c r="V29" s="11" cm="1">
        <f t="array" ref="V29">INDEX(LatestMeasureDefSheet!$H:$H,MATCH($U29,LatestMeasureDefSheet!$C:$C,0),)</f>
        <v>365.8</v>
      </c>
      <c r="W29" s="11" cm="1">
        <f t="array" ref="W29">INDEX(LatestMeasureDefSheet!$I:$I,MATCH($U29,LatestMeasureDefSheet!$C:$C,0),)</f>
        <v>5.6300000000000003E-2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1410</v>
      </c>
      <c r="B30" s="15" t="s">
        <v>1411</v>
      </c>
      <c r="C30" s="9" cm="1">
        <f t="array" ref="C30">INDEX(LatestMeasureDefSheet!$AH:$AH,MATCH($U30,LatestMeasureDefSheet!$C:$C,0),)</f>
        <v>200</v>
      </c>
      <c r="D30" s="10" t="str" cm="1">
        <f t="array" ref="D30">INDEX(LatestMeasureDefSheet!$G:$G,MATCH($U30,LatestMeasureDefSheet!$C:$C,0),)</f>
        <v>Door</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Door</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5" t="s">
        <v>1408</v>
      </c>
      <c r="U30" s="5" t="s">
        <v>1409</v>
      </c>
      <c r="V30" s="11" cm="1">
        <f t="array" ref="V30">INDEX(LatestMeasureDefSheet!$H:$H,MATCH($U30,LatestMeasureDefSheet!$C:$C,0),)</f>
        <v>1960.653</v>
      </c>
      <c r="W30" s="11" cm="1">
        <f t="array" ref="W30">INDEX(LatestMeasureDefSheet!$I:$I,MATCH($U30,LatestMeasureDefSheet!$C:$C,0),)</f>
        <v>9.7100000000000006E-2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1413</v>
      </c>
      <c r="B31" s="15" t="s">
        <v>1414</v>
      </c>
      <c r="C31" s="9" cm="1">
        <f t="array" ref="C31">INDEX(LatestMeasureDefSheet!$AH:$AH,MATCH($U31,LatestMeasureDefSheet!$C:$C,0),)</f>
        <v>30</v>
      </c>
      <c r="D31" s="10" t="str" cm="1">
        <f t="array" ref="D31">INDEX(LatestMeasureDefSheet!$G:$G,MATCH($U31,LatestMeasureDefSheet!$C:$C,0),)</f>
        <v>Door</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Door</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5" t="s">
        <v>1408</v>
      </c>
      <c r="U31" s="5" t="s">
        <v>1412</v>
      </c>
      <c r="V31" s="11" cm="1">
        <f t="array" ref="V31">INDEX(LatestMeasureDefSheet!$H:$H,MATCH($U31,LatestMeasureDefSheet!$C:$C,0),)</f>
        <v>864.77470000000005</v>
      </c>
      <c r="W31" s="11" cm="1">
        <f t="array" ref="W31">INDEX(LatestMeasureDefSheet!$I:$I,MATCH($U31,LatestMeasureDefSheet!$C:$C,0),)</f>
        <v>0.14149999999999999</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1416</v>
      </c>
      <c r="B32" s="15" t="s">
        <v>1417</v>
      </c>
      <c r="C32" s="9" cm="1">
        <f t="array" ref="C32">INDEX(LatestMeasureDefSheet!$AH:$AH,MATCH($U32,LatestMeasureDefSheet!$C:$C,0),)</f>
        <v>100</v>
      </c>
      <c r="D32" s="10" t="str" cm="1">
        <f t="array" ref="D32">INDEX(LatestMeasureDefSheet!$G:$G,MATCH($U32,LatestMeasureDefSheet!$C:$C,0),)</f>
        <v>Linear Feet</v>
      </c>
      <c r="E32" s="11" cm="1">
        <f t="array" ref="E32">INDEX(LatestMeasureDefSheet!$AJ:$AJ,MATCH($U32,LatestMeasureDefSheet!$C:$C,0),)</f>
        <v>12</v>
      </c>
      <c r="F32" s="8" t="str" cm="1">
        <f t="array" ref="F32">IF(INDEX(LatestMeasureDefSheet!$Q:$Q,MATCH(U32,LatestMeasureDefSheet!$C:$C,0),)="",INDEX(LatestMeasureDefSheet!$G:$G,MATCH(U32,LatestMeasureDefSheet!$C:$C,0),),INDEX(LatestMeasureDefSheet!$Q:$Q,MATCH(U32,LatestMeasureDefSheet!$C:$C,0),))</f>
        <v>Linear Feet</v>
      </c>
      <c r="G32" s="11" cm="1">
        <f t="array" ref="G32">INDEX(LatestMeasureDefSheet!$R:$R,MATCH($U32,LatestMeasureDefSheet!$C:$C,0),)</f>
        <v>0</v>
      </c>
      <c r="H32" s="11" t="s">
        <v>1920</v>
      </c>
      <c r="I32" s="41"/>
      <c r="J32" s="67"/>
      <c r="K32" s="41"/>
      <c r="L32" s="41"/>
      <c r="M32" s="77" t="str">
        <f t="shared" si="0"/>
        <v/>
      </c>
      <c r="N32" s="77" t="str">
        <f t="shared" si="1"/>
        <v/>
      </c>
      <c r="O32" s="77" t="str">
        <f t="shared" si="2"/>
        <v/>
      </c>
      <c r="P32" s="49">
        <f t="shared" si="3"/>
        <v>0</v>
      </c>
      <c r="Q32" s="49">
        <f t="shared" si="4"/>
        <v>0</v>
      </c>
      <c r="R32" s="10"/>
      <c r="T32" s="5" t="s">
        <v>1408</v>
      </c>
      <c r="U32" s="5" t="s">
        <v>1415</v>
      </c>
      <c r="V32" s="11" cm="1">
        <f t="array" ref="V32">INDEX(LatestMeasureDefSheet!$H:$H,MATCH($U32,LatestMeasureDefSheet!$C:$C,0),)</f>
        <v>577</v>
      </c>
      <c r="W32" s="11" cm="1">
        <f t="array" ref="W32">INDEX(LatestMeasureDefSheet!$I:$I,MATCH($U32,LatestMeasureDefSheet!$C:$C,0),)</f>
        <v>8.8900000000000007E-2</v>
      </c>
      <c r="X32" s="11" cm="1">
        <f t="array" ref="X32">INDEX(LatestMeasureDefSheet!$L:$L,MATCH($U32,LatestMeasureDefSheet!$C:$C,0),)</f>
        <v>4.8554000000000004</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1419</v>
      </c>
      <c r="B33" s="15" t="s">
        <v>1420</v>
      </c>
      <c r="C33" s="9" cm="1">
        <f t="array" ref="C33">INDEX(LatestMeasureDefSheet!$AH:$AH,MATCH($U33,LatestMeasureDefSheet!$C:$C,0),)</f>
        <v>45</v>
      </c>
      <c r="D33" s="10" t="str" cm="1">
        <f t="array" ref="D33">INDEX(LatestMeasureDefSheet!$G:$G,MATCH($U33,LatestMeasureDefSheet!$C:$C,0),)</f>
        <v>Linear Feet</v>
      </c>
      <c r="E33" s="11" cm="1">
        <f t="array" ref="E33">INDEX(LatestMeasureDefSheet!$AJ:$AJ,MATCH($U33,LatestMeasureDefSheet!$C:$C,0),)</f>
        <v>12</v>
      </c>
      <c r="F33" s="8" t="str" cm="1">
        <f t="array" ref="F33">IF(INDEX(LatestMeasureDefSheet!$Q:$Q,MATCH(U33,LatestMeasureDefSheet!$C:$C,0),)="",INDEX(LatestMeasureDefSheet!$G:$G,MATCH(U33,LatestMeasureDefSheet!$C:$C,0),),INDEX(LatestMeasureDefSheet!$Q:$Q,MATCH(U33,LatestMeasureDefSheet!$C:$C,0),))</f>
        <v>Linear Feet</v>
      </c>
      <c r="G33" s="11" cm="1">
        <f t="array" ref="G33">INDEX(LatestMeasureDefSheet!$R:$R,MATCH($U33,LatestMeasureDefSheet!$C:$C,0),)</f>
        <v>0</v>
      </c>
      <c r="H33" s="11" t="s">
        <v>1920</v>
      </c>
      <c r="I33" s="41"/>
      <c r="J33" s="67"/>
      <c r="K33" s="41"/>
      <c r="L33" s="41"/>
      <c r="M33" s="77" t="str">
        <f t="shared" si="0"/>
        <v/>
      </c>
      <c r="N33" s="77" t="str">
        <f t="shared" si="1"/>
        <v/>
      </c>
      <c r="O33" s="77" t="str">
        <f t="shared" si="2"/>
        <v/>
      </c>
      <c r="P33" s="49">
        <f t="shared" si="3"/>
        <v>0</v>
      </c>
      <c r="Q33" s="49">
        <f t="shared" si="4"/>
        <v>0</v>
      </c>
      <c r="R33" s="10"/>
      <c r="T33" s="5" t="s">
        <v>1408</v>
      </c>
      <c r="U33" s="5" t="s">
        <v>1418</v>
      </c>
      <c r="V33" s="11" cm="1">
        <f t="array" ref="V33">INDEX(LatestMeasureDefSheet!$H:$H,MATCH($U33,LatestMeasureDefSheet!$C:$C,0),)</f>
        <v>577</v>
      </c>
      <c r="W33" s="11" cm="1">
        <f t="array" ref="W33">INDEX(LatestMeasureDefSheet!$I:$I,MATCH($U33,LatestMeasureDefSheet!$C:$C,0),)</f>
        <v>8.8900000000000007E-2</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1422</v>
      </c>
      <c r="B34" s="15" t="s">
        <v>1423</v>
      </c>
      <c r="C34" s="9" cm="1">
        <f t="array" ref="C34">INDEX(LatestMeasureDefSheet!$AH:$AH,MATCH($U34,LatestMeasureDefSheet!$C:$C,0),)</f>
        <v>45</v>
      </c>
      <c r="D34" s="10" t="str" cm="1">
        <f t="array" ref="D34">INDEX(LatestMeasureDefSheet!$G:$G,MATCH($U34,LatestMeasureDefSheet!$C:$C,0),)</f>
        <v>Linear Feet</v>
      </c>
      <c r="E34" s="11" cm="1">
        <f t="array" ref="E34">INDEX(LatestMeasureDefSheet!$AJ:$AJ,MATCH($U34,LatestMeasureDefSheet!$C:$C,0),)</f>
        <v>12</v>
      </c>
      <c r="F34" s="8" t="str" cm="1">
        <f t="array" ref="F34">IF(INDEX(LatestMeasureDefSheet!$Q:$Q,MATCH(U34,LatestMeasureDefSheet!$C:$C,0),)="",INDEX(LatestMeasureDefSheet!$G:$G,MATCH(U34,LatestMeasureDefSheet!$C:$C,0),),INDEX(LatestMeasureDefSheet!$Q:$Q,MATCH(U34,LatestMeasureDefSheet!$C:$C,0),))</f>
        <v>Linear Feet</v>
      </c>
      <c r="G34" s="11" cm="1">
        <f t="array" ref="G34">INDEX(LatestMeasureDefSheet!$R:$R,MATCH($U34,LatestMeasureDefSheet!$C:$C,0),)</f>
        <v>0</v>
      </c>
      <c r="H34" s="11" t="s">
        <v>1920</v>
      </c>
      <c r="I34" s="41"/>
      <c r="J34" s="67"/>
      <c r="K34" s="41"/>
      <c r="L34" s="41"/>
      <c r="M34" s="77" t="str">
        <f t="shared" si="0"/>
        <v/>
      </c>
      <c r="N34" s="77" t="str">
        <f t="shared" si="1"/>
        <v/>
      </c>
      <c r="O34" s="77" t="str">
        <f t="shared" si="2"/>
        <v/>
      </c>
      <c r="P34" s="49">
        <f t="shared" si="3"/>
        <v>0</v>
      </c>
      <c r="Q34" s="49">
        <f t="shared" si="4"/>
        <v>0</v>
      </c>
      <c r="R34" s="10"/>
      <c r="T34" s="5" t="s">
        <v>1408</v>
      </c>
      <c r="U34" s="5" t="s">
        <v>1421</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4.8554000000000004</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1425</v>
      </c>
      <c r="B35" s="15" t="s">
        <v>1426</v>
      </c>
      <c r="C35" s="9" cm="1">
        <f t="array" ref="C35">INDEX(LatestMeasureDefSheet!$AH:$AH,MATCH($U35,LatestMeasureDefSheet!$C:$C,0),)</f>
        <v>150</v>
      </c>
      <c r="D35" s="10" t="str" cm="1">
        <f t="array" ref="D35">INDEX(LatestMeasureDefSheet!$G:$G,MATCH($U35,LatestMeasureDefSheet!$C:$C,0),)</f>
        <v>Linear Feet</v>
      </c>
      <c r="E35" s="11" cm="1">
        <f t="array" ref="E35">INDEX(LatestMeasureDefSheet!$AJ:$AJ,MATCH($U35,LatestMeasureDefSheet!$C:$C,0),)</f>
        <v>12</v>
      </c>
      <c r="F35" s="8" t="str" cm="1">
        <f t="array" ref="F35">IF(INDEX(LatestMeasureDefSheet!$Q:$Q,MATCH(U35,LatestMeasureDefSheet!$C:$C,0),)="",INDEX(LatestMeasureDefSheet!$G:$G,MATCH(U35,LatestMeasureDefSheet!$C:$C,0),),INDEX(LatestMeasureDefSheet!$Q:$Q,MATCH(U35,LatestMeasureDefSheet!$C:$C,0),))</f>
        <v>Linear Feet</v>
      </c>
      <c r="G35" s="11" cm="1">
        <f t="array" ref="G35">INDEX(LatestMeasureDefSheet!$R:$R,MATCH($U35,LatestMeasureDefSheet!$C:$C,0),)</f>
        <v>0</v>
      </c>
      <c r="H35" s="11" t="s">
        <v>1920</v>
      </c>
      <c r="I35" s="41"/>
      <c r="J35" s="67"/>
      <c r="K35" s="41"/>
      <c r="L35" s="41"/>
      <c r="M35" s="77" t="str">
        <f t="shared" si="0"/>
        <v/>
      </c>
      <c r="N35" s="77" t="str">
        <f t="shared" si="1"/>
        <v/>
      </c>
      <c r="O35" s="77" t="str">
        <f t="shared" si="2"/>
        <v/>
      </c>
      <c r="P35" s="49">
        <f t="shared" si="3"/>
        <v>0</v>
      </c>
      <c r="Q35" s="49">
        <f t="shared" si="4"/>
        <v>0</v>
      </c>
      <c r="R35" s="10"/>
      <c r="T35" s="5" t="s">
        <v>1408</v>
      </c>
      <c r="U35" s="5" t="s">
        <v>1424</v>
      </c>
      <c r="V35" s="11" cm="1">
        <f t="array" ref="V35">INDEX(LatestMeasureDefSheet!$H:$H,MATCH($U35,LatestMeasureDefSheet!$C:$C,0),)</f>
        <v>1453</v>
      </c>
      <c r="W35" s="11" cm="1">
        <f t="array" ref="W35">INDEX(LatestMeasureDefSheet!$I:$I,MATCH($U35,LatestMeasureDefSheet!$C:$C,0),)</f>
        <v>0.224</v>
      </c>
      <c r="X35" s="11" cm="1">
        <f t="array" ref="X35">INDEX(LatestMeasureDefSheet!$L:$L,MATCH($U35,LatestMeasureDefSheet!$C:$C,0),)</f>
        <v>5.9073000000000002</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1428</v>
      </c>
      <c r="B36" s="15" t="s">
        <v>1429</v>
      </c>
      <c r="C36" s="9" cm="1">
        <f t="array" ref="C36">INDEX(LatestMeasureDefSheet!$AH:$AH,MATCH($U36,LatestMeasureDefSheet!$C:$C,0),)</f>
        <v>100</v>
      </c>
      <c r="D36" s="10" t="str" cm="1">
        <f t="array" ref="D36">INDEX(LatestMeasureDefSheet!$G:$G,MATCH($U36,LatestMeasureDefSheet!$C:$C,0),)</f>
        <v>Linear Feet</v>
      </c>
      <c r="E36" s="11" cm="1">
        <f t="array" ref="E36">INDEX(LatestMeasureDefSheet!$AJ:$AJ,MATCH($U36,LatestMeasureDefSheet!$C:$C,0),)</f>
        <v>12</v>
      </c>
      <c r="F36" s="8" t="str" cm="1">
        <f t="array" ref="F36">IF(INDEX(LatestMeasureDefSheet!$Q:$Q,MATCH(U36,LatestMeasureDefSheet!$C:$C,0),)="",INDEX(LatestMeasureDefSheet!$G:$G,MATCH(U36,LatestMeasureDefSheet!$C:$C,0),),INDEX(LatestMeasureDefSheet!$Q:$Q,MATCH(U36,LatestMeasureDefSheet!$C:$C,0),))</f>
        <v>Linear Feet</v>
      </c>
      <c r="G36" s="11" cm="1">
        <f t="array" ref="G36">INDEX(LatestMeasureDefSheet!$R:$R,MATCH($U36,LatestMeasureDefSheet!$C:$C,0),)</f>
        <v>0</v>
      </c>
      <c r="H36" s="11" t="s">
        <v>1920</v>
      </c>
      <c r="I36" s="41"/>
      <c r="J36" s="67"/>
      <c r="K36" s="41"/>
      <c r="L36" s="41"/>
      <c r="M36" s="77" t="str">
        <f t="shared" ref="M36:M55" si="5">IF($I36=0,"",IF($H36="",V36*$I36,Z36*$I36*$K36))</f>
        <v/>
      </c>
      <c r="N36" s="77" t="str">
        <f t="shared" ref="N36:N55" si="6">IF($I36=0,"",IF($H36="",W36*$I36,AA36*$I36*$K36))</f>
        <v/>
      </c>
      <c r="O36" s="77" t="str">
        <f t="shared" ref="O36:O55" si="7">IF($I36=0,"",IF($H36="",X36*$I36,AB36*$I36*$K36))</f>
        <v/>
      </c>
      <c r="P36" s="49">
        <f t="shared" ref="P36:P55" si="8">C36*$I36</f>
        <v>0</v>
      </c>
      <c r="Q36" s="49">
        <f t="shared" ref="Q36:Q55" si="9">J36*$I36</f>
        <v>0</v>
      </c>
      <c r="R36" s="10"/>
      <c r="T36" s="5" t="s">
        <v>1408</v>
      </c>
      <c r="U36" s="5" t="s">
        <v>1427</v>
      </c>
      <c r="V36" s="11" cm="1">
        <f t="array" ref="V36">INDEX(LatestMeasureDefSheet!$H:$H,MATCH($U36,LatestMeasureDefSheet!$C:$C,0),)</f>
        <v>1453</v>
      </c>
      <c r="W36" s="11" cm="1">
        <f t="array" ref="W36">INDEX(LatestMeasureDefSheet!$I:$I,MATCH($U36,LatestMeasureDefSheet!$C:$C,0),)</f>
        <v>0.224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1431</v>
      </c>
      <c r="B37" s="15" t="s">
        <v>1432</v>
      </c>
      <c r="C37" s="9" cm="1">
        <f t="array" ref="C37">INDEX(LatestMeasureDefSheet!$AH:$AH,MATCH($U37,LatestMeasureDefSheet!$C:$C,0),)</f>
        <v>50</v>
      </c>
      <c r="D37" s="10" t="str" cm="1">
        <f t="array" ref="D37">INDEX(LatestMeasureDefSheet!$G:$G,MATCH($U37,LatestMeasureDefSheet!$C:$C,0),)</f>
        <v>Linear Feet</v>
      </c>
      <c r="E37" s="11" cm="1">
        <f t="array" ref="E37">INDEX(LatestMeasureDefSheet!$AJ:$AJ,MATCH($U37,LatestMeasureDefSheet!$C:$C,0),)</f>
        <v>12</v>
      </c>
      <c r="F37" s="8" t="str" cm="1">
        <f t="array" ref="F37">IF(INDEX(LatestMeasureDefSheet!$Q:$Q,MATCH(U37,LatestMeasureDefSheet!$C:$C,0),)="",INDEX(LatestMeasureDefSheet!$G:$G,MATCH(U37,LatestMeasureDefSheet!$C:$C,0),),INDEX(LatestMeasureDefSheet!$Q:$Q,MATCH(U37,LatestMeasureDefSheet!$C:$C,0),))</f>
        <v>Linear Feet</v>
      </c>
      <c r="G37" s="11" cm="1">
        <f t="array" ref="G37">INDEX(LatestMeasureDefSheet!$R:$R,MATCH($U37,LatestMeasureDefSheet!$C:$C,0),)</f>
        <v>0</v>
      </c>
      <c r="H37" s="11" t="s">
        <v>1920</v>
      </c>
      <c r="I37" s="41"/>
      <c r="J37" s="67"/>
      <c r="K37" s="41"/>
      <c r="L37" s="41"/>
      <c r="M37" s="77" t="str">
        <f t="shared" si="5"/>
        <v/>
      </c>
      <c r="N37" s="77" t="str">
        <f t="shared" si="6"/>
        <v/>
      </c>
      <c r="O37" s="77" t="str">
        <f t="shared" si="7"/>
        <v/>
      </c>
      <c r="P37" s="49">
        <f t="shared" si="8"/>
        <v>0</v>
      </c>
      <c r="Q37" s="49">
        <f t="shared" si="9"/>
        <v>0</v>
      </c>
      <c r="R37" s="10"/>
      <c r="T37" s="5" t="s">
        <v>1408</v>
      </c>
      <c r="U37" s="5" t="s">
        <v>1430</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5.9073000000000002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1435</v>
      </c>
      <c r="B38" s="15" t="s">
        <v>1436</v>
      </c>
      <c r="C38" s="9" cm="1">
        <f t="array" ref="C38">INDEX(LatestMeasureDefSheet!$AH:$AH,MATCH($U38,LatestMeasureDefSheet!$C:$C,0),)</f>
        <v>20</v>
      </c>
      <c r="D38" s="10" t="str" cm="1">
        <f t="array" ref="D38">INDEX(LatestMeasureDefSheet!$G:$G,MATCH($U38,LatestMeasureDefSheet!$C:$C,0),)</f>
        <v>Linear Feet</v>
      </c>
      <c r="E38" s="11" cm="1">
        <f t="array" ref="E38">INDEX(LatestMeasureDefSheet!$AJ:$AJ,MATCH($U38,LatestMeasureDefSheet!$C:$C,0),)</f>
        <v>5</v>
      </c>
      <c r="F38" s="8" t="str" cm="1">
        <f t="array" ref="F38">IF(INDEX(LatestMeasureDefSheet!$Q:$Q,MATCH(U38,LatestMeasureDefSheet!$C:$C,0),)="",INDEX(LatestMeasureDefSheet!$G:$G,MATCH(U38,LatestMeasureDefSheet!$C:$C,0),),INDEX(LatestMeasureDefSheet!$Q:$Q,MATCH(U38,LatestMeasureDefSheet!$C:$C,0),))</f>
        <v>Linear Feet</v>
      </c>
      <c r="G38" s="11" cm="1">
        <f t="array" ref="G38">INDEX(LatestMeasureDefSheet!$R:$R,MATCH($U38,LatestMeasureDefSheet!$C:$C,0),)</f>
        <v>0</v>
      </c>
      <c r="H38" s="11" t="s">
        <v>1920</v>
      </c>
      <c r="I38" s="41"/>
      <c r="J38" s="67"/>
      <c r="K38" s="41"/>
      <c r="L38" s="41"/>
      <c r="M38" s="77" t="str">
        <f t="shared" si="5"/>
        <v/>
      </c>
      <c r="N38" s="77" t="str">
        <f t="shared" si="6"/>
        <v/>
      </c>
      <c r="O38" s="77" t="str">
        <f t="shared" si="7"/>
        <v/>
      </c>
      <c r="P38" s="49">
        <f t="shared" si="8"/>
        <v>0</v>
      </c>
      <c r="Q38" s="49">
        <f t="shared" si="9"/>
        <v>0</v>
      </c>
      <c r="R38" s="10"/>
      <c r="T38" s="5" t="s">
        <v>1433</v>
      </c>
      <c r="U38" s="5" t="s">
        <v>1434</v>
      </c>
      <c r="V38" s="11" cm="1">
        <f t="array" ref="V38">INDEX(LatestMeasureDefSheet!$H:$H,MATCH($U38,LatestMeasureDefSheet!$C:$C,0),)</f>
        <v>16.762499999999999</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1438</v>
      </c>
      <c r="B39" s="15" t="s">
        <v>1439</v>
      </c>
      <c r="C39" s="9" cm="1">
        <f t="array" ref="C39">INDEX(LatestMeasureDefSheet!$AH:$AH,MATCH($U39,LatestMeasureDefSheet!$C:$C,0),)</f>
        <v>8</v>
      </c>
      <c r="D39" s="10" t="str" cm="1">
        <f t="array" ref="D39">INDEX(LatestMeasureDefSheet!$G:$G,MATCH($U39,LatestMeasureDefSheet!$C:$C,0),)</f>
        <v>Square Feet</v>
      </c>
      <c r="E39" s="11" cm="1">
        <f t="array" ref="E39">INDEX(LatestMeasureDefSheet!$AJ:$AJ,MATCH($U39,LatestMeasureDefSheet!$C:$C,0),)</f>
        <v>4</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67"/>
      <c r="K39" s="41"/>
      <c r="L39" s="41"/>
      <c r="M39" s="77" t="str">
        <f t="shared" si="5"/>
        <v/>
      </c>
      <c r="N39" s="77" t="str">
        <f t="shared" si="6"/>
        <v/>
      </c>
      <c r="O39" s="77" t="str">
        <f t="shared" si="7"/>
        <v/>
      </c>
      <c r="P39" s="49">
        <f t="shared" si="8"/>
        <v>0</v>
      </c>
      <c r="Q39" s="49">
        <f t="shared" si="9"/>
        <v>0</v>
      </c>
      <c r="R39" s="10"/>
      <c r="T39" s="5" t="s">
        <v>1433</v>
      </c>
      <c r="U39" s="5" t="s">
        <v>1437</v>
      </c>
      <c r="V39" s="11" cm="1">
        <f t="array" ref="V39">INDEX(LatestMeasureDefSheet!$H:$H,MATCH($U39,LatestMeasureDefSheet!$C:$C,0),)</f>
        <v>85</v>
      </c>
      <c r="W39" s="11" cm="1">
        <f t="array" ref="W39">INDEX(LatestMeasureDefSheet!$I:$I,MATCH($U39,LatestMeasureDefSheet!$C:$C,0),)</f>
        <v>1.2999999999999999E-2</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1441</v>
      </c>
      <c r="B40" s="15" t="s">
        <v>1442</v>
      </c>
      <c r="C40" s="9" cm="1">
        <f t="array" ref="C40">INDEX(LatestMeasureDefSheet!$AH:$AH,MATCH($U40,LatestMeasureDefSheet!$C:$C,0),)</f>
        <v>25</v>
      </c>
      <c r="D40" s="10" t="str" cm="1">
        <f t="array" ref="D40">INDEX(LatestMeasureDefSheet!$G:$G,MATCH($U40,LatestMeasureDefSheet!$C:$C,0),)</f>
        <v>Square Feet</v>
      </c>
      <c r="E40" s="11" cm="1">
        <f t="array" ref="E40">INDEX(LatestMeasureDefSheet!$AJ:$AJ,MATCH($U40,LatestMeasureDefSheet!$C:$C,0),)</f>
        <v>4</v>
      </c>
      <c r="F40" s="8" t="str" cm="1">
        <f t="array" ref="F40">IF(INDEX(LatestMeasureDefSheet!$Q:$Q,MATCH(U40,LatestMeasureDefSheet!$C:$C,0),)="",INDEX(LatestMeasureDefSheet!$G:$G,MATCH(U40,LatestMeasureDefSheet!$C:$C,0),),INDEX(LatestMeasureDefSheet!$Q:$Q,MATCH(U40,LatestMeasureDefSheet!$C:$C,0),))</f>
        <v>Square Feet</v>
      </c>
      <c r="G40" s="11" cm="1">
        <f t="array" ref="G40">INDEX(LatestMeasureDefSheet!$R:$R,MATCH($U40,LatestMeasureDefSheet!$C:$C,0),)</f>
        <v>0</v>
      </c>
      <c r="H40" s="11" t="s">
        <v>1920</v>
      </c>
      <c r="I40" s="41"/>
      <c r="J40" s="67"/>
      <c r="K40" s="41"/>
      <c r="L40" s="41"/>
      <c r="M40" s="77" t="str">
        <f t="shared" si="5"/>
        <v/>
      </c>
      <c r="N40" s="77" t="str">
        <f t="shared" si="6"/>
        <v/>
      </c>
      <c r="O40" s="77" t="str">
        <f t="shared" si="7"/>
        <v/>
      </c>
      <c r="P40" s="49">
        <f t="shared" si="8"/>
        <v>0</v>
      </c>
      <c r="Q40" s="49">
        <f t="shared" si="9"/>
        <v>0</v>
      </c>
      <c r="R40" s="10"/>
      <c r="T40" s="5" t="s">
        <v>1433</v>
      </c>
      <c r="U40" s="5" t="s">
        <v>1440</v>
      </c>
      <c r="V40" s="11" cm="1">
        <f t="array" ref="V40">INDEX(LatestMeasureDefSheet!$H:$H,MATCH($U40,LatestMeasureDefSheet!$C:$C,0),)</f>
        <v>454</v>
      </c>
      <c r="W40" s="11" cm="1">
        <f t="array" ref="W40">INDEX(LatestMeasureDefSheet!$I:$I,MATCH($U40,LatestMeasureDefSheet!$C:$C,0),)</f>
        <v>6.9900000000000004E-2</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1444</v>
      </c>
      <c r="B41" s="15" t="s">
        <v>1445</v>
      </c>
      <c r="C41" s="9" cm="1">
        <f t="array" ref="C41">INDEX(LatestMeasureDefSheet!$AH:$AH,MATCH($U41,LatestMeasureDefSheet!$C:$C,0),)</f>
        <v>5</v>
      </c>
      <c r="D41" s="10" t="str" cm="1">
        <f t="array" ref="D41">INDEX(LatestMeasureDefSheet!$G:$G,MATCH($U41,LatestMeasureDefSheet!$C:$C,0),)</f>
        <v>Linear Feet</v>
      </c>
      <c r="E41" s="11" cm="1">
        <f t="array" ref="E41">INDEX(LatestMeasureDefSheet!$AJ:$AJ,MATCH($U41,LatestMeasureDefSheet!$C:$C,0),)</f>
        <v>4</v>
      </c>
      <c r="F41" s="8" t="str" cm="1">
        <f t="array" ref="F41">IF(INDEX(LatestMeasureDefSheet!$Q:$Q,MATCH(U41,LatestMeasureDefSheet!$C:$C,0),)="",INDEX(LatestMeasureDefSheet!$G:$G,MATCH(U41,LatestMeasureDefSheet!$C:$C,0),),INDEX(LatestMeasureDefSheet!$Q:$Q,MATCH(U41,LatestMeasureDefSheet!$C:$C,0),))</f>
        <v>Linear Feet</v>
      </c>
      <c r="G41" s="11" cm="1">
        <f t="array" ref="G41">INDEX(LatestMeasureDefSheet!$R:$R,MATCH($U41,LatestMeasureDefSheet!$C:$C,0),)</f>
        <v>0</v>
      </c>
      <c r="H41" s="11" t="s">
        <v>1920</v>
      </c>
      <c r="I41" s="41"/>
      <c r="J41" s="67"/>
      <c r="K41" s="41"/>
      <c r="L41" s="41"/>
      <c r="M41" s="77" t="str">
        <f t="shared" si="5"/>
        <v/>
      </c>
      <c r="N41" s="77" t="str">
        <f t="shared" si="6"/>
        <v/>
      </c>
      <c r="O41" s="77" t="str">
        <f t="shared" si="7"/>
        <v/>
      </c>
      <c r="P41" s="49">
        <f t="shared" si="8"/>
        <v>0</v>
      </c>
      <c r="Q41" s="49">
        <f t="shared" si="9"/>
        <v>0</v>
      </c>
      <c r="R41" s="10"/>
      <c r="T41" s="5" t="s">
        <v>1433</v>
      </c>
      <c r="U41" s="5" t="s">
        <v>1443</v>
      </c>
      <c r="V41" s="11" cm="1">
        <f t="array" ref="V41">INDEX(LatestMeasureDefSheet!$H:$H,MATCH($U41,LatestMeasureDefSheet!$C:$C,0),)</f>
        <v>98</v>
      </c>
      <c r="W41" s="11" cm="1">
        <f t="array" ref="W41">INDEX(LatestMeasureDefSheet!$I:$I,MATCH($U41,LatestMeasureDefSheet!$C:$C,0),)</f>
        <v>1.5100000000000001E-2</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31" t="s">
        <v>1447</v>
      </c>
      <c r="B42" s="73" t="s">
        <v>1448</v>
      </c>
      <c r="C42" s="9" cm="1">
        <f t="array" ref="C42">INDEX(LatestMeasureDefSheet!$AH:$AH,MATCH($U42,LatestMeasureDefSheet!$C:$C,0),)</f>
        <v>100</v>
      </c>
      <c r="D42" s="10" t="str" cm="1">
        <f t="array" ref="D42">INDEX(LatestMeasureDefSheet!$G:$G,MATCH($U42,LatestMeasureDefSheet!$C:$C,0),)</f>
        <v>Square Feet</v>
      </c>
      <c r="E42" s="11" cm="1">
        <f t="array" ref="E42">INDEX(LatestMeasureDefSheet!$AJ:$AJ,MATCH($U42,LatestMeasureDefSheet!$C:$C,0),)</f>
        <v>12</v>
      </c>
      <c r="F42" s="8" t="str" cm="1">
        <f t="array" ref="F42">IF(INDEX(LatestMeasureDefSheet!$Q:$Q,MATCH(U42,LatestMeasureDefSheet!$C:$C,0),)="",INDEX(LatestMeasureDefSheet!$G:$G,MATCH(U42,LatestMeasureDefSheet!$C:$C,0),),INDEX(LatestMeasureDefSheet!$Q:$Q,MATCH(U42,LatestMeasureDefSheet!$C:$C,0),))</f>
        <v>Square Feet</v>
      </c>
      <c r="G42" s="11" cm="1">
        <f t="array" ref="G42">INDEX(LatestMeasureDefSheet!$R:$R,MATCH($U42,LatestMeasureDefSheet!$C:$C,0),)</f>
        <v>0</v>
      </c>
      <c r="H42" s="11" t="s">
        <v>1920</v>
      </c>
      <c r="I42" s="41"/>
      <c r="J42" s="67"/>
      <c r="K42" s="41"/>
      <c r="L42" s="41"/>
      <c r="M42" s="77" t="str">
        <f t="shared" si="5"/>
        <v/>
      </c>
      <c r="N42" s="77" t="str">
        <f t="shared" si="6"/>
        <v/>
      </c>
      <c r="O42" s="77" t="str">
        <f t="shared" si="7"/>
        <v/>
      </c>
      <c r="P42" s="49">
        <f t="shared" si="8"/>
        <v>0</v>
      </c>
      <c r="Q42" s="49">
        <f t="shared" si="9"/>
        <v>0</v>
      </c>
      <c r="R42" s="10"/>
      <c r="T42" s="29" t="s">
        <v>1433</v>
      </c>
      <c r="U42" s="30" t="s">
        <v>1446</v>
      </c>
      <c r="V42" s="11" cm="1">
        <f t="array" ref="V42">INDEX(LatestMeasureDefSheet!$H:$H,MATCH($U42,LatestMeasureDefSheet!$C:$C,0),)</f>
        <v>895</v>
      </c>
      <c r="W42" s="11" cm="1">
        <f t="array" ref="W42">INDEX(LatestMeasureDefSheet!$I:$I,MATCH($U42,LatestMeasureDefSheet!$C:$C,0),)</f>
        <v>0.13800000000000001</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31" t="s">
        <v>1450</v>
      </c>
      <c r="B43" s="73" t="s">
        <v>1451</v>
      </c>
      <c r="C43" s="9" cm="1">
        <f t="array" ref="C43">INDEX(LatestMeasureDefSheet!$AH:$AH,MATCH($U43,LatestMeasureDefSheet!$C:$C,0),)</f>
        <v>200</v>
      </c>
      <c r="D43" s="10" t="str" cm="1">
        <f t="array" ref="D43">INDEX(LatestMeasureDefSheet!$G:$G,MATCH($U43,LatestMeasureDefSheet!$C:$C,0),)</f>
        <v>Square Feet</v>
      </c>
      <c r="E43" s="11" cm="1">
        <f t="array" ref="E43">INDEX(LatestMeasureDefSheet!$AJ:$AJ,MATCH($U43,LatestMeasureDefSheet!$C:$C,0),)</f>
        <v>12</v>
      </c>
      <c r="F43" s="8" t="str" cm="1">
        <f t="array" ref="F43">IF(INDEX(LatestMeasureDefSheet!$Q:$Q,MATCH(U43,LatestMeasureDefSheet!$C:$C,0),)="",INDEX(LatestMeasureDefSheet!$G:$G,MATCH(U43,LatestMeasureDefSheet!$C:$C,0),),INDEX(LatestMeasureDefSheet!$Q:$Q,MATCH(U43,LatestMeasureDefSheet!$C:$C,0),))</f>
        <v>Square Feet</v>
      </c>
      <c r="G43" s="11" cm="1">
        <f t="array" ref="G43">INDEX(LatestMeasureDefSheet!$R:$R,MATCH($U43,LatestMeasureDefSheet!$C:$C,0),)</f>
        <v>0</v>
      </c>
      <c r="H43" s="11" t="s">
        <v>1920</v>
      </c>
      <c r="I43" s="41"/>
      <c r="J43" s="67"/>
      <c r="K43" s="41"/>
      <c r="L43" s="41"/>
      <c r="M43" s="77" t="str">
        <f t="shared" si="5"/>
        <v/>
      </c>
      <c r="N43" s="77" t="str">
        <f t="shared" si="6"/>
        <v/>
      </c>
      <c r="O43" s="77" t="str">
        <f t="shared" si="7"/>
        <v/>
      </c>
      <c r="P43" s="49">
        <f t="shared" si="8"/>
        <v>0</v>
      </c>
      <c r="Q43" s="49">
        <f t="shared" si="9"/>
        <v>0</v>
      </c>
      <c r="R43" s="10"/>
      <c r="T43" s="29" t="s">
        <v>1433</v>
      </c>
      <c r="U43" s="30" t="s">
        <v>1449</v>
      </c>
      <c r="V43" s="11" cm="1">
        <f t="array" ref="V43">INDEX(LatestMeasureDefSheet!$H:$H,MATCH($U43,LatestMeasureDefSheet!$C:$C,0),)</f>
        <v>1817</v>
      </c>
      <c r="W43" s="11" cm="1">
        <f t="array" ref="W43">INDEX(LatestMeasureDefSheet!$I:$I,MATCH($U43,LatestMeasureDefSheet!$C:$C,0),)</f>
        <v>0.28000000000000003</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31" t="s">
        <v>1453</v>
      </c>
      <c r="B44" s="73" t="s">
        <v>1454</v>
      </c>
      <c r="C44" s="9" cm="1">
        <f t="array" ref="C44">INDEX(LatestMeasureDefSheet!$AH:$AH,MATCH($U44,LatestMeasureDefSheet!$C:$C,0),)</f>
        <v>25</v>
      </c>
      <c r="D44" s="10" t="str" cm="1">
        <f t="array" ref="D44">INDEX(LatestMeasureDefSheet!$G:$G,MATCH($U44,LatestMeasureDefSheet!$C:$C,0),)</f>
        <v>Square Feet</v>
      </c>
      <c r="E44" s="11" cm="1">
        <f t="array" ref="E44">INDEX(LatestMeasureDefSheet!$AJ:$AJ,MATCH($U44,LatestMeasureDefSheet!$C:$C,0),)</f>
        <v>12</v>
      </c>
      <c r="F44" s="8" t="str" cm="1">
        <f t="array" ref="F44">IF(INDEX(LatestMeasureDefSheet!$Q:$Q,MATCH(U44,LatestMeasureDefSheet!$C:$C,0),)="",INDEX(LatestMeasureDefSheet!$G:$G,MATCH(U44,LatestMeasureDefSheet!$C:$C,0),),INDEX(LatestMeasureDefSheet!$Q:$Q,MATCH(U44,LatestMeasureDefSheet!$C:$C,0),))</f>
        <v>Square Feet</v>
      </c>
      <c r="G44" s="11" cm="1">
        <f t="array" ref="G44">INDEX(LatestMeasureDefSheet!$R:$R,MATCH($U44,LatestMeasureDefSheet!$C:$C,0),)</f>
        <v>0</v>
      </c>
      <c r="H44" s="11" t="s">
        <v>1920</v>
      </c>
      <c r="I44" s="41"/>
      <c r="J44" s="67"/>
      <c r="K44" s="41"/>
      <c r="L44" s="41"/>
      <c r="M44" s="77" t="str">
        <f t="shared" si="5"/>
        <v/>
      </c>
      <c r="N44" s="77" t="str">
        <f t="shared" si="6"/>
        <v/>
      </c>
      <c r="O44" s="77" t="str">
        <f t="shared" si="7"/>
        <v/>
      </c>
      <c r="P44" s="49">
        <f t="shared" si="8"/>
        <v>0</v>
      </c>
      <c r="Q44" s="49">
        <f t="shared" si="9"/>
        <v>0</v>
      </c>
      <c r="R44" s="10"/>
      <c r="T44" s="29" t="s">
        <v>1433</v>
      </c>
      <c r="U44" s="30" t="s">
        <v>1452</v>
      </c>
      <c r="V44" s="11" cm="1">
        <f t="array" ref="V44">INDEX(LatestMeasureDefSheet!$H:$H,MATCH($U44,LatestMeasureDefSheet!$C:$C,0),)</f>
        <v>193</v>
      </c>
      <c r="W44" s="11" cm="1">
        <f t="array" ref="W44">INDEX(LatestMeasureDefSheet!$I:$I,MATCH($U44,LatestMeasureDefSheet!$C:$C,0),)</f>
        <v>2.9700000000000001E-2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1456</v>
      </c>
      <c r="B45" s="15" t="s">
        <v>1457</v>
      </c>
      <c r="C45" s="9" cm="1">
        <f t="array" ref="C45">INDEX(LatestMeasureDefSheet!$AH:$AH,MATCH($U45,LatestMeasureDefSheet!$C:$C,0),)</f>
        <v>50</v>
      </c>
      <c r="D45" s="10" t="str" cm="1">
        <f t="array" ref="D45">INDEX(LatestMeasureDefSheet!$G:$G,MATCH($U45,LatestMeasureDefSheet!$C:$C,0),)</f>
        <v>Tons</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Tons</v>
      </c>
      <c r="G45" s="11" cm="1">
        <f t="array" ref="G45">INDEX(LatestMeasureDefSheet!$R:$R,MATCH($U45,LatestMeasureDefSheet!$C:$C,0),)</f>
        <v>0</v>
      </c>
      <c r="H45" s="11" t="s">
        <v>1920</v>
      </c>
      <c r="I45" s="41"/>
      <c r="J45" s="67"/>
      <c r="K45" s="41"/>
      <c r="L45" s="41"/>
      <c r="M45" s="77" t="str">
        <f t="shared" si="5"/>
        <v/>
      </c>
      <c r="N45" s="77" t="str">
        <f t="shared" si="6"/>
        <v/>
      </c>
      <c r="O45" s="77" t="str">
        <f t="shared" si="7"/>
        <v/>
      </c>
      <c r="P45" s="49">
        <f t="shared" si="8"/>
        <v>0</v>
      </c>
      <c r="Q45" s="49">
        <f t="shared" si="9"/>
        <v>0</v>
      </c>
      <c r="R45" s="10"/>
      <c r="T45" s="5" t="s">
        <v>1455</v>
      </c>
      <c r="U45" s="5" t="s">
        <v>236</v>
      </c>
      <c r="V45" s="11" cm="1">
        <f t="array" ref="V45">INDEX(LatestMeasureDefSheet!$H:$H,MATCH($U45,LatestMeasureDefSheet!$C:$C,0),)</f>
        <v>499.15499999999997</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1460</v>
      </c>
      <c r="B46" s="15" t="s">
        <v>1461</v>
      </c>
      <c r="C46" s="9" cm="1">
        <f t="array" ref="C46">INDEX(LatestMeasureDefSheet!$AH:$AH,MATCH($U46,LatestMeasureDefSheet!$C:$C,0),)</f>
        <v>40</v>
      </c>
      <c r="D46" s="10" t="str" cm="1">
        <f t="array" ref="D46">INDEX(LatestMeasureDefSheet!$G:$G,MATCH($U46,LatestMeasureDefSheet!$C:$C,0),)</f>
        <v>Pounds</v>
      </c>
      <c r="E46" s="11" cm="1">
        <f t="array" ref="E46">INDEX(LatestMeasureDefSheet!$AJ:$AJ,MATCH($U46,LatestMeasureDefSheet!$C:$C,0),)</f>
        <v>10</v>
      </c>
      <c r="F46" s="8" t="str" cm="1">
        <f t="array" ref="F46">IF(INDEX(LatestMeasureDefSheet!$Q:$Q,MATCH(U46,LatestMeasureDefSheet!$C:$C,0),)="",INDEX(LatestMeasureDefSheet!$G:$G,MATCH(U46,LatestMeasureDefSheet!$C:$C,0),),INDEX(LatestMeasureDefSheet!$Q:$Q,MATCH(U46,LatestMeasureDefSheet!$C:$C,0),))</f>
        <v>Pounds</v>
      </c>
      <c r="G46" s="11" cm="1">
        <f t="array" ref="G46">INDEX(LatestMeasureDefSheet!$R:$R,MATCH($U46,LatestMeasureDefSheet!$C:$C,0),)</f>
        <v>0</v>
      </c>
      <c r="H46" s="11" t="s">
        <v>1920</v>
      </c>
      <c r="I46" s="41"/>
      <c r="J46" s="67"/>
      <c r="K46" s="41"/>
      <c r="L46" s="41"/>
      <c r="M46" s="77" t="str">
        <f t="shared" si="5"/>
        <v/>
      </c>
      <c r="N46" s="77" t="str">
        <f t="shared" si="6"/>
        <v/>
      </c>
      <c r="O46" s="77" t="str">
        <f t="shared" si="7"/>
        <v/>
      </c>
      <c r="P46" s="49">
        <f t="shared" si="8"/>
        <v>0</v>
      </c>
      <c r="Q46" s="49">
        <f t="shared" si="9"/>
        <v>0</v>
      </c>
      <c r="R46" s="10"/>
      <c r="T46" s="5" t="s">
        <v>1458</v>
      </c>
      <c r="U46" s="5" t="s">
        <v>1459</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4.0995999999999997</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1463</v>
      </c>
      <c r="B47" s="15" t="s">
        <v>1464</v>
      </c>
      <c r="C47" s="9" cm="1">
        <f t="array" ref="C47">INDEX(LatestMeasureDefSheet!$AH:$AH,MATCH($U47,LatestMeasureDefSheet!$C:$C,0),)</f>
        <v>20</v>
      </c>
      <c r="D47" s="10" t="str" cm="1">
        <f t="array" ref="D47">INDEX(LatestMeasureDefSheet!$G:$G,MATCH($U47,LatestMeasureDefSheet!$C:$C,0),)</f>
        <v>Units</v>
      </c>
      <c r="E47" s="11" cm="1">
        <f t="array" ref="E47">INDEX(LatestMeasureDefSheet!$AJ:$AJ,MATCH($U47,LatestMeasureDefSheet!$C:$C,0),)</f>
        <v>7</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67"/>
      <c r="K47" s="41"/>
      <c r="L47" s="41"/>
      <c r="M47" s="77" t="str">
        <f t="shared" si="5"/>
        <v/>
      </c>
      <c r="N47" s="77" t="str">
        <f t="shared" si="6"/>
        <v/>
      </c>
      <c r="O47" s="77" t="str">
        <f t="shared" si="7"/>
        <v/>
      </c>
      <c r="P47" s="49">
        <f t="shared" si="8"/>
        <v>0</v>
      </c>
      <c r="Q47" s="49">
        <f t="shared" si="9"/>
        <v>0</v>
      </c>
      <c r="R47" s="10"/>
      <c r="T47" s="5" t="s">
        <v>1458</v>
      </c>
      <c r="U47" s="27" t="s">
        <v>1462</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4.9762000000000004</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1466</v>
      </c>
      <c r="B48" s="15" t="s">
        <v>1467</v>
      </c>
      <c r="C48" s="9" cm="1">
        <f t="array" ref="C48">INDEX(LatestMeasureDefSheet!$AH:$AH,MATCH($U48,LatestMeasureDefSheet!$C:$C,0),)</f>
        <v>70</v>
      </c>
      <c r="D48" s="10" t="str" cm="1">
        <f t="array" ref="D48">INDEX(LatestMeasureDefSheet!$G:$G,MATCH($U48,LatestMeasureDefSheet!$C:$C,0),)</f>
        <v>Units</v>
      </c>
      <c r="E48" s="11" cm="1">
        <f t="array" ref="E48">INDEX(LatestMeasureDefSheet!$AJ:$AJ,MATCH($U48,LatestMeasureDefSheet!$C:$C,0),)</f>
        <v>7</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67"/>
      <c r="K48" s="41"/>
      <c r="L48" s="41"/>
      <c r="M48" s="77" t="str">
        <f t="shared" si="5"/>
        <v/>
      </c>
      <c r="N48" s="77" t="str">
        <f t="shared" si="6"/>
        <v/>
      </c>
      <c r="O48" s="77" t="str">
        <f t="shared" si="7"/>
        <v/>
      </c>
      <c r="P48" s="49">
        <f t="shared" si="8"/>
        <v>0</v>
      </c>
      <c r="Q48" s="49">
        <f t="shared" si="9"/>
        <v>0</v>
      </c>
      <c r="R48" s="10"/>
      <c r="T48" s="5" t="s">
        <v>1458</v>
      </c>
      <c r="U48" s="27" t="s">
        <v>1465</v>
      </c>
      <c r="V48" s="11" cm="1">
        <f t="array" ref="V48">INDEX(LatestMeasureDefSheet!$H:$H,MATCH($U48,LatestMeasureDefSheet!$C:$C,0),)</f>
        <v>758.02</v>
      </c>
      <c r="W48" s="11" cm="1">
        <f t="array" ref="W48">INDEX(LatestMeasureDefSheet!$I:$I,MATCH($U48,LatestMeasureDefSheet!$C:$C,0),)</f>
        <v>0.1</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1470</v>
      </c>
      <c r="B49" s="15" t="s">
        <v>1471</v>
      </c>
      <c r="C49" s="9" cm="1">
        <f t="array" ref="C49">INDEX(LatestMeasureDefSheet!$AH:$AH,MATCH($U49,LatestMeasureDefSheet!$C:$C,0),)</f>
        <v>0.5</v>
      </c>
      <c r="D49" s="10" t="str" cm="1">
        <f t="array" ref="D49">INDEX(LatestMeasureDefSheet!$G:$G,MATCH($U49,LatestMeasureDefSheet!$C:$C,0),)</f>
        <v>CFM</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CFM</v>
      </c>
      <c r="G49" s="11" cm="1">
        <f t="array" ref="G49">INDEX(LatestMeasureDefSheet!$R:$R,MATCH($U49,LatestMeasureDefSheet!$C:$C,0),)</f>
        <v>0</v>
      </c>
      <c r="H49" s="11" t="s">
        <v>1920</v>
      </c>
      <c r="I49" s="41"/>
      <c r="J49" s="67"/>
      <c r="K49" s="41"/>
      <c r="L49" s="41"/>
      <c r="M49" s="77" t="str">
        <f t="shared" si="5"/>
        <v/>
      </c>
      <c r="N49" s="77" t="str">
        <f t="shared" si="6"/>
        <v/>
      </c>
      <c r="O49" s="77" t="str">
        <f t="shared" si="7"/>
        <v/>
      </c>
      <c r="P49" s="49">
        <f t="shared" si="8"/>
        <v>0</v>
      </c>
      <c r="Q49" s="49">
        <f t="shared" si="9"/>
        <v>0</v>
      </c>
      <c r="R49" s="10"/>
      <c r="T49" s="5" t="s">
        <v>1468</v>
      </c>
      <c r="U49" s="5" t="s">
        <v>1469</v>
      </c>
      <c r="V49" s="11" cm="1">
        <f t="array" ref="V49">INDEX(LatestMeasureDefSheet!$H:$H,MATCH($U49,LatestMeasureDefSheet!$C:$C,0),)</f>
        <v>1.1160000000000001</v>
      </c>
      <c r="W49" s="11" cm="1">
        <f t="array" ref="W49">INDEX(LatestMeasureDefSheet!$I:$I,MATCH($U49,LatestMeasureDefSheet!$C:$C,0),)</f>
        <v>0</v>
      </c>
      <c r="X49" s="11" cm="1">
        <f t="array" ref="X49">INDEX(LatestMeasureDefSheet!$L:$L,MATCH($U49,LatestMeasureDefSheet!$C:$C,0),)</f>
        <v>4.02E-2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1470</v>
      </c>
      <c r="B50" s="15" t="s">
        <v>1473</v>
      </c>
      <c r="C50" s="9" cm="1">
        <f t="array" ref="C50">INDEX(LatestMeasureDefSheet!$AH:$AH,MATCH($U50,LatestMeasureDefSheet!$C:$C,0),)</f>
        <v>0.5</v>
      </c>
      <c r="D50" s="10" t="str" cm="1">
        <f t="array" ref="D50">INDEX(LatestMeasureDefSheet!$G:$G,MATCH($U50,LatestMeasureDefSheet!$C:$C,0),)</f>
        <v>CFM</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CFM</v>
      </c>
      <c r="G50" s="11" cm="1">
        <f t="array" ref="G50">INDEX(LatestMeasureDefSheet!$R:$R,MATCH($U50,LatestMeasureDefSheet!$C:$C,0),)</f>
        <v>0</v>
      </c>
      <c r="H50" s="11" t="s">
        <v>1920</v>
      </c>
      <c r="I50" s="41"/>
      <c r="J50" s="67"/>
      <c r="K50" s="41"/>
      <c r="L50" s="41"/>
      <c r="M50" s="77" t="str">
        <f t="shared" si="5"/>
        <v/>
      </c>
      <c r="N50" s="77" t="str">
        <f t="shared" si="6"/>
        <v/>
      </c>
      <c r="O50" s="77" t="str">
        <f t="shared" si="7"/>
        <v/>
      </c>
      <c r="P50" s="49">
        <f t="shared" si="8"/>
        <v>0</v>
      </c>
      <c r="Q50" s="49">
        <f t="shared" si="9"/>
        <v>0</v>
      </c>
      <c r="R50" s="10"/>
      <c r="T50" s="5" t="s">
        <v>1468</v>
      </c>
      <c r="U50" s="5" t="s">
        <v>1472</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2.0299999999999999E-2</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1475</v>
      </c>
      <c r="B51" s="15" t="s">
        <v>1476</v>
      </c>
      <c r="C51" s="9" cm="1">
        <f t="array" ref="C51">INDEX(LatestMeasureDefSheet!$AH:$AH,MATCH($U51,LatestMeasureDefSheet!$C:$C,0),)</f>
        <v>1</v>
      </c>
      <c r="D51" s="10" t="str" cm="1">
        <f t="array" ref="D51">INDEX(LatestMeasureDefSheet!$G:$G,MATCH($U51,LatestMeasureDefSheet!$C:$C,0),)</f>
        <v>CFM</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CFM</v>
      </c>
      <c r="G51" s="11" cm="1">
        <f t="array" ref="G51">INDEX(LatestMeasureDefSheet!$R:$R,MATCH($U51,LatestMeasureDefSheet!$C:$C,0),)</f>
        <v>0</v>
      </c>
      <c r="H51" s="11" t="s">
        <v>1920</v>
      </c>
      <c r="I51" s="41"/>
      <c r="J51" s="67"/>
      <c r="K51" s="41"/>
      <c r="L51" s="41"/>
      <c r="M51" s="77" t="str">
        <f t="shared" si="5"/>
        <v/>
      </c>
      <c r="N51" s="77" t="str">
        <f t="shared" si="6"/>
        <v/>
      </c>
      <c r="O51" s="77" t="str">
        <f t="shared" si="7"/>
        <v/>
      </c>
      <c r="P51" s="49">
        <f t="shared" si="8"/>
        <v>0</v>
      </c>
      <c r="Q51" s="49">
        <f t="shared" si="9"/>
        <v>0</v>
      </c>
      <c r="R51" s="10"/>
      <c r="T51" s="5" t="s">
        <v>1468</v>
      </c>
      <c r="U51" s="5" t="s">
        <v>1474</v>
      </c>
      <c r="V51" s="11" cm="1">
        <f t="array" ref="V51">INDEX(LatestMeasureDefSheet!$H:$H,MATCH($U51,LatestMeasureDefSheet!$C:$C,0),)</f>
        <v>7.1440000000000001</v>
      </c>
      <c r="W51" s="11" cm="1">
        <f t="array" ref="W51">INDEX(LatestMeasureDefSheet!$I:$I,MATCH($U51,LatestMeasureDefSheet!$C:$C,0),)</f>
        <v>1.5E-3</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1475</v>
      </c>
      <c r="B52" s="15" t="s">
        <v>1478</v>
      </c>
      <c r="C52" s="9" cm="1">
        <f t="array" ref="C52">INDEX(LatestMeasureDefSheet!$AH:$AH,MATCH($U52,LatestMeasureDefSheet!$C:$C,0),)</f>
        <v>1</v>
      </c>
      <c r="D52" s="10" t="str" cm="1">
        <f t="array" ref="D52">INDEX(LatestMeasureDefSheet!$G:$G,MATCH($U52,LatestMeasureDefSheet!$C:$C,0),)</f>
        <v>CFM</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CFM</v>
      </c>
      <c r="G52" s="11" cm="1">
        <f t="array" ref="G52">INDEX(LatestMeasureDefSheet!$R:$R,MATCH($U52,LatestMeasureDefSheet!$C:$C,0),)</f>
        <v>0</v>
      </c>
      <c r="H52" s="11" t="s">
        <v>1920</v>
      </c>
      <c r="I52" s="41"/>
      <c r="J52" s="67"/>
      <c r="K52" s="41"/>
      <c r="L52" s="41"/>
      <c r="M52" s="77" t="str">
        <f t="shared" si="5"/>
        <v/>
      </c>
      <c r="N52" s="77" t="str">
        <f t="shared" si="6"/>
        <v/>
      </c>
      <c r="O52" s="77" t="str">
        <f t="shared" si="7"/>
        <v/>
      </c>
      <c r="P52" s="49">
        <f t="shared" si="8"/>
        <v>0</v>
      </c>
      <c r="Q52" s="49">
        <f t="shared" si="9"/>
        <v>0</v>
      </c>
      <c r="R52" s="10"/>
      <c r="T52" s="5" t="s">
        <v>1468</v>
      </c>
      <c r="U52" s="5" t="s">
        <v>1477</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0.184</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1479</v>
      </c>
      <c r="B53" s="15" t="s">
        <v>1480</v>
      </c>
      <c r="C53" s="9" cm="1">
        <f t="array" ref="C53">INDEX(LatestMeasureDefSheet!$AH:$AH,MATCH($U53,LatestMeasureDefSheet!$C:$C,0),)</f>
        <v>0.1</v>
      </c>
      <c r="D53" s="10" t="str" cm="1">
        <f t="array" ref="D53">INDEX(LatestMeasureDefSheet!$G:$G,MATCH($U53,LatestMeasureDefSheet!$C:$C,0),)</f>
        <v>Square Feet</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Square Feet</v>
      </c>
      <c r="G53" s="11" cm="1">
        <f t="array" ref="G53">INDEX(LatestMeasureDefSheet!$R:$R,MATCH($U53,LatestMeasureDefSheet!$C:$C,0),)</f>
        <v>0</v>
      </c>
      <c r="H53" s="11" t="s">
        <v>1920</v>
      </c>
      <c r="I53" s="41"/>
      <c r="J53" s="67"/>
      <c r="K53" s="41"/>
      <c r="L53" s="41"/>
      <c r="M53" s="77" t="str">
        <f t="shared" si="5"/>
        <v/>
      </c>
      <c r="N53" s="77" t="str">
        <f t="shared" si="6"/>
        <v/>
      </c>
      <c r="O53" s="77" t="str">
        <f t="shared" si="7"/>
        <v/>
      </c>
      <c r="P53" s="49">
        <f t="shared" si="8"/>
        <v>0</v>
      </c>
      <c r="Q53" s="49">
        <f t="shared" si="9"/>
        <v>0</v>
      </c>
      <c r="R53" s="10"/>
      <c r="T53" s="5" t="s">
        <v>1468</v>
      </c>
      <c r="U53" s="5" t="s">
        <v>993</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7.7999999999999996E-3</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15.75" x14ac:dyDescent="0.25">
      <c r="A54" s="16" t="s">
        <v>1483</v>
      </c>
      <c r="B54" s="15" t="s">
        <v>1484</v>
      </c>
      <c r="C54" s="9" cm="1">
        <f t="array" ref="C54">INDEX(LatestMeasureDefSheet!$AH:$AH,MATCH($U54,LatestMeasureDefSheet!$C:$C,0),)</f>
        <v>250</v>
      </c>
      <c r="D54" s="10" t="str" cm="1">
        <f t="array" ref="D54">INDEX(LatestMeasureDefSheet!$G:$G,MATCH($U54,LatestMeasureDefSheet!$C:$C,0),)</f>
        <v>Units</v>
      </c>
      <c r="E54" s="11" cm="1">
        <f t="array" ref="E54">INDEX(LatestMeasureDefSheet!$AJ:$AJ,MATCH($U54,LatestMeasureDefSheet!$C:$C,0),)</f>
        <v>10</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67"/>
      <c r="K54" s="41"/>
      <c r="L54" s="41"/>
      <c r="M54" s="77" t="str">
        <f t="shared" si="5"/>
        <v/>
      </c>
      <c r="N54" s="77" t="str">
        <f t="shared" si="6"/>
        <v/>
      </c>
      <c r="O54" s="77" t="str">
        <f t="shared" si="7"/>
        <v/>
      </c>
      <c r="P54" s="49">
        <f t="shared" si="8"/>
        <v>0</v>
      </c>
      <c r="Q54" s="49">
        <f t="shared" si="9"/>
        <v>0</v>
      </c>
      <c r="R54" s="10"/>
      <c r="T54" s="5" t="s">
        <v>1481</v>
      </c>
      <c r="U54" s="5" t="s">
        <v>1482</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10.324400000000001</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1486</v>
      </c>
      <c r="B55" s="15" t="s">
        <v>1487</v>
      </c>
      <c r="C55" s="9" cm="1">
        <f t="array" ref="C55">INDEX(LatestMeasureDefSheet!$AH:$AH,MATCH($U55,LatestMeasureDefSheet!$C:$C,0),)</f>
        <v>50</v>
      </c>
      <c r="D55" s="10" t="str" cm="1">
        <f t="array" ref="D55">INDEX(LatestMeasureDefSheet!$G:$G,MATCH($U55,LatestMeasureDefSheet!$C:$C,0),)</f>
        <v>Units</v>
      </c>
      <c r="E55" s="11" cm="1">
        <f t="array" ref="E55">INDEX(LatestMeasureDefSheet!$AJ:$AJ,MATCH($U55,LatestMeasureDefSheet!$C:$C,0),)</f>
        <v>10</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67"/>
      <c r="K55" s="41"/>
      <c r="L55" s="41"/>
      <c r="M55" s="77" t="str">
        <f t="shared" si="5"/>
        <v/>
      </c>
      <c r="N55" s="77" t="str">
        <f t="shared" si="6"/>
        <v/>
      </c>
      <c r="O55" s="77" t="str">
        <f t="shared" si="7"/>
        <v/>
      </c>
      <c r="P55" s="49">
        <f t="shared" si="8"/>
        <v>0</v>
      </c>
      <c r="Q55" s="49">
        <f t="shared" si="9"/>
        <v>0</v>
      </c>
      <c r="R55" s="10"/>
      <c r="T55" s="5" t="s">
        <v>1481</v>
      </c>
      <c r="U55" s="5" t="s">
        <v>1485</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5.6492000000000004</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sheetData>
  <sheetProtection algorithmName="SHA-512" hashValue="0MFbsBVhVOWu3JwaX0Tm1wwSHu4zJWm5WRBuRwodbRMl8/kAe+KDdFRng2L7pVBfWRaCXZ5XJyeJXHaoWniURQ==" saltValue="4Pz1OiR9SHc62kLqLZoSCA==" spinCount="100000" sheet="1" objects="1" scenarios="1"/>
  <protectedRanges>
    <protectedRange sqref="I4:J55" name="Range1"/>
  </protectedRanges>
  <autoFilter ref="A3:R3" xr:uid="{DA633522-27BA-4FAD-8762-C69D79FC4ADD}"/>
  <conditionalFormatting sqref="K4:L55">
    <cfRule type="expression" dxfId="4" priority="1">
      <formula>$H4=""</formula>
    </cfRule>
  </conditionalFormatting>
  <hyperlinks>
    <hyperlink ref="A1" location="Summary!A1" display="Take me to the Summary page" xr:uid="{2E9AF5B6-6E04-41F2-B15A-55C9C9391AA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6E3F1-87EE-4507-B0C1-BE63018276B2}">
  <sheetPr codeName="Sheet26"/>
  <dimension ref="A1:AB39"/>
  <sheetViews>
    <sheetView showGridLines="0" topLeftCell="A18" workbookViewId="0">
      <selection activeCell="C26" sqref="C26"/>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1492</v>
      </c>
      <c r="B4" s="15" t="s">
        <v>1493</v>
      </c>
      <c r="C4" s="9" cm="1">
        <f t="array" ref="C4">INDEX(LatestMeasureDefSheet!$AH:$AH,MATCH($U4,LatestMeasureDefSheet!$C:$C,0),)</f>
        <v>0.6</v>
      </c>
      <c r="D4" s="10" t="str" cm="1">
        <f t="array" ref="D4">INDEX(LatestMeasureDefSheet!$G:$G,MATCH($U4,LatestMeasureDefSheet!$C:$C,0),)</f>
        <v>Square Feet</v>
      </c>
      <c r="E4" s="11" cm="1">
        <f t="array" ref="E4">INDEX(LatestMeasureDefSheet!$AJ:$AJ,MATCH($U4,LatestMeasureDefSheet!$C:$C,0),)</f>
        <v>30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67"/>
      <c r="K4" s="41"/>
      <c r="L4" s="41"/>
      <c r="M4" s="77" t="str">
        <f t="shared" ref="M4:M39" si="0">IF($I4=0,"",IF($H4="",V4*$I4,Z4*$I4*$K4))</f>
        <v/>
      </c>
      <c r="N4" s="77" t="str">
        <f t="shared" ref="N4:N39" si="1">IF($I4=0,"",IF($H4="",W4*$I4,AA4*$I4*$K4))</f>
        <v/>
      </c>
      <c r="O4" s="77" t="str">
        <f t="shared" ref="O4:O39" si="2">IF($I4=0,"",IF($H4="",X4*$I4,AB4*$I4*$K4))</f>
        <v/>
      </c>
      <c r="P4" s="49">
        <f t="shared" ref="P4:P39" si="3">C4*$I4</f>
        <v>0</v>
      </c>
      <c r="Q4" s="49">
        <f t="shared" ref="Q4:Q39" si="4">J4*$I4</f>
        <v>0</v>
      </c>
      <c r="R4" s="10"/>
      <c r="T4" s="5" t="s">
        <v>1490</v>
      </c>
      <c r="U4" s="5" t="s">
        <v>1491</v>
      </c>
      <c r="V4" s="11" cm="1">
        <f t="array" ref="V4">INDEX(LatestMeasureDefSheet!$H:$H,MATCH($U4,LatestMeasureDefSheet!$C:$C,0),)</f>
        <v>0.62770000000000004</v>
      </c>
      <c r="W4" s="11" cm="1">
        <f t="array" ref="W4">INDEX(LatestMeasureDefSheet!$I:$I,MATCH($U4,LatestMeasureDefSheet!$C:$C,0),)</f>
        <v>0</v>
      </c>
      <c r="X4" s="11" cm="1">
        <f t="array" ref="X4">INDEX(LatestMeasureDefSheet!$L:$L,MATCH($U4,LatestMeasureDefSheet!$C:$C,0),)</f>
        <v>0.1651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1492</v>
      </c>
      <c r="B5" s="15" t="s">
        <v>1495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30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1490</v>
      </c>
      <c r="U5" s="5" t="s">
        <v>1494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9.35E-2</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1497</v>
      </c>
      <c r="B6" s="15" t="s">
        <v>1498</v>
      </c>
      <c r="C6" s="9" cm="1">
        <f t="array" ref="C6">INDEX(LatestMeasureDefSheet!$AH:$AH,MATCH($U6,LatestMeasureDefSheet!$C:$C,0),)</f>
        <v>0.16</v>
      </c>
      <c r="D6" s="10" t="str" cm="1">
        <f t="array" ref="D6">INDEX(LatestMeasureDefSheet!$G:$G,MATCH($U6,LatestMeasureDefSheet!$C:$C,0),)</f>
        <v>Square Feet</v>
      </c>
      <c r="E6" s="11" cm="1">
        <f t="array" ref="E6">INDEX(LatestMeasureDefSheet!$AJ:$AJ,MATCH($U6,LatestMeasureDefSheet!$C:$C,0),)</f>
        <v>30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1490</v>
      </c>
      <c r="U6" s="5" t="s">
        <v>1496</v>
      </c>
      <c r="V6" s="11" cm="1">
        <f t="array" ref="V6">INDEX(LatestMeasureDefSheet!$H:$H,MATCH($U6,LatestMeasureDefSheet!$C:$C,0),)</f>
        <v>-2.7900000000000001E-2</v>
      </c>
      <c r="W6" s="11" cm="1">
        <f t="array" ref="W6">INDEX(LatestMeasureDefSheet!$I:$I,MATCH($U6,LatestMeasureDefSheet!$C:$C,0),)</f>
        <v>1E-4</v>
      </c>
      <c r="X6" s="11" cm="1">
        <f t="array" ref="X6">INDEX(LatestMeasureDefSheet!$L:$L,MATCH($U6,LatestMeasureDefSheet!$C:$C,0),)</f>
        <v>5.7999999999999996E-3</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1500</v>
      </c>
      <c r="B7" s="15" t="s">
        <v>1501</v>
      </c>
      <c r="C7" s="9" cm="1">
        <f t="array" ref="C7">INDEX(LatestMeasureDefSheet!$AH:$AH,MATCH($U7,LatestMeasureDefSheet!$C:$C,0),)</f>
        <v>0.12</v>
      </c>
      <c r="D7" s="10" t="str" cm="1">
        <f t="array" ref="D7">INDEX(LatestMeasureDefSheet!$G:$G,MATCH($U7,LatestMeasureDefSheet!$C:$C,0),)</f>
        <v>Square Feet</v>
      </c>
      <c r="E7" s="11" cm="1">
        <f t="array" ref="E7">INDEX(LatestMeasureDefSheet!$AJ:$AJ,MATCH($U7,LatestMeasureDefSheet!$C:$C,0),)</f>
        <v>30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1490</v>
      </c>
      <c r="U7" s="5" t="s">
        <v>1499</v>
      </c>
      <c r="V7" s="11" cm="1">
        <f t="array" ref="V7">INDEX(LatestMeasureDefSheet!$H:$H,MATCH($U7,LatestMeasureDefSheet!$C:$C,0),)</f>
        <v>3.8399999999999997E-2</v>
      </c>
      <c r="W7" s="11" cm="1">
        <f t="array" ref="W7">INDEX(LatestMeasureDefSheet!$I:$I,MATCH($U7,LatestMeasureDefSheet!$C:$C,0),)</f>
        <v>0</v>
      </c>
      <c r="X7" s="11" cm="1">
        <f t="array" ref="X7">INDEX(LatestMeasureDefSheet!$L:$L,MATCH($U7,LatestMeasureDefSheet!$C:$C,0),)</f>
        <v>6.4000000000000003E-3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1503</v>
      </c>
      <c r="B8" s="15" t="s">
        <v>1504</v>
      </c>
      <c r="C8" s="9" cm="1">
        <f t="array" ref="C8">INDEX(LatestMeasureDefSheet!$AH:$AH,MATCH($U8,LatestMeasureDefSheet!$C:$C,0),)</f>
        <v>0.08</v>
      </c>
      <c r="D8" s="10" t="str" cm="1">
        <f t="array" ref="D8">INDEX(LatestMeasureDefSheet!$G:$G,MATCH($U8,LatestMeasureDefSheet!$C:$C,0),)</f>
        <v>Square Feet</v>
      </c>
      <c r="E8" s="11" cm="1">
        <f t="array" ref="E8">INDEX(LatestMeasureDefSheet!$AJ:$AJ,MATCH($U8,LatestMeasureDefSheet!$C:$C,0),)</f>
        <v>30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1490</v>
      </c>
      <c r="U8" s="5" t="s">
        <v>1502</v>
      </c>
      <c r="V8" s="11" cm="1">
        <f t="array" ref="V8">INDEX(LatestMeasureDefSheet!$H:$H,MATCH($U8,LatestMeasureDefSheet!$C:$C,0),)</f>
        <v>2.3199999999999998E-2</v>
      </c>
      <c r="W8" s="11" cm="1">
        <f t="array" ref="W8">INDEX(LatestMeasureDefSheet!$I:$I,MATCH($U8,LatestMeasureDefSheet!$C:$C,0),)</f>
        <v>0</v>
      </c>
      <c r="X8" s="11" cm="1">
        <f t="array" ref="X8">INDEX(LatestMeasureDefSheet!$L:$L,MATCH($U8,LatestMeasureDefSheet!$C:$C,0),)</f>
        <v>2.3999999999999998E-3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1506</v>
      </c>
      <c r="B9" s="15" t="s">
        <v>1507</v>
      </c>
      <c r="C9" s="9" cm="1">
        <f t="array" ref="C9">INDEX(LatestMeasureDefSheet!$AH:$AH,MATCH($U9,LatestMeasureDefSheet!$C:$C,0),)</f>
        <v>0.02</v>
      </c>
      <c r="D9" s="10" t="str" cm="1">
        <f t="array" ref="D9">INDEX(LatestMeasureDefSheet!$G:$G,MATCH($U9,LatestMeasureDefSheet!$C:$C,0),)</f>
        <v>Square Feet</v>
      </c>
      <c r="E9" s="11" cm="1">
        <f t="array" ref="E9">INDEX(LatestMeasureDefSheet!$AJ:$AJ,MATCH($U9,LatestMeasureDefSheet!$C:$C,0),)</f>
        <v>30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1490</v>
      </c>
      <c r="U9" s="5" t="s">
        <v>1505</v>
      </c>
      <c r="V9" s="11" cm="1">
        <f t="array" ref="V9">INDEX(LatestMeasureDefSheet!$H:$H,MATCH($U9,LatestMeasureDefSheet!$C:$C,0),)</f>
        <v>4.3099999999999999E-2</v>
      </c>
      <c r="W9" s="11" cm="1">
        <f t="array" ref="W9">INDEX(LatestMeasureDefSheet!$I:$I,MATCH($U9,LatestMeasureDefSheet!$C:$C,0),)</f>
        <v>1E-4</v>
      </c>
      <c r="X9" s="11" cm="1">
        <f t="array" ref="X9">INDEX(LatestMeasureDefSheet!$L:$L,MATCH($U9,LatestMeasureDefSheet!$C:$C,0),)</f>
        <v>2E-3</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1509</v>
      </c>
      <c r="B10" s="15" t="s">
        <v>1510</v>
      </c>
      <c r="C10" s="9" cm="1">
        <f t="array" ref="C10">INDEX(LatestMeasureDefSheet!$AH:$AH,MATCH($U10,LatestMeasureDefSheet!$C:$C,0),)</f>
        <v>0.02</v>
      </c>
      <c r="D10" s="10" t="str" cm="1">
        <f t="array" ref="D10">INDEX(LatestMeasureDefSheet!$G:$G,MATCH($U10,LatestMeasureDefSheet!$C:$C,0),)</f>
        <v>Square Feet</v>
      </c>
      <c r="E10" s="11" cm="1">
        <f t="array" ref="E10">INDEX(LatestMeasureDefSheet!$AJ:$AJ,MATCH($U10,LatestMeasureDefSheet!$C:$C,0),)</f>
        <v>30</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1490</v>
      </c>
      <c r="U10" s="5" t="s">
        <v>1508</v>
      </c>
      <c r="V10" s="11" cm="1">
        <f t="array" ref="V10">INDEX(LatestMeasureDefSheet!$H:$H,MATCH($U10,LatestMeasureDefSheet!$C:$C,0),)</f>
        <v>-5.8999999999999999E-3</v>
      </c>
      <c r="W10" s="11" cm="1">
        <f t="array" ref="W10">INDEX(LatestMeasureDefSheet!$I:$I,MATCH($U10,LatestMeasureDefSheet!$C:$C,0),)</f>
        <v>0</v>
      </c>
      <c r="X10" s="11" cm="1">
        <f t="array" ref="X10">INDEX(LatestMeasureDefSheet!$L:$L,MATCH($U10,LatestMeasureDefSheet!$C:$C,0),)</f>
        <v>8.0000000000000004E-4</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1512</v>
      </c>
      <c r="B11" s="15" t="s">
        <v>1513</v>
      </c>
      <c r="C11" s="9" cm="1">
        <f t="array" ref="C11">INDEX(LatestMeasureDefSheet!$AH:$AH,MATCH($U11,LatestMeasureDefSheet!$C:$C,0),)</f>
        <v>0.02</v>
      </c>
      <c r="D11" s="10" t="str" cm="1">
        <f t="array" ref="D11">INDEX(LatestMeasureDefSheet!$G:$G,MATCH($U11,LatestMeasureDefSheet!$C:$C,0),)</f>
        <v>Square Feet</v>
      </c>
      <c r="E11" s="11" cm="1">
        <f t="array" ref="E11">INDEX(LatestMeasureDefSheet!$AJ:$AJ,MATCH($U11,LatestMeasureDefSheet!$C:$C,0),)</f>
        <v>30</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1490</v>
      </c>
      <c r="U11" s="5" t="s">
        <v>1511</v>
      </c>
      <c r="V11" s="11" cm="1">
        <f t="array" ref="V11">INDEX(LatestMeasureDefSheet!$H:$H,MATCH($U11,LatestMeasureDefSheet!$C:$C,0),)</f>
        <v>6.0000000000000001E-3</v>
      </c>
      <c r="W11" s="11" cm="1">
        <f t="array" ref="W11">INDEX(LatestMeasureDefSheet!$I:$I,MATCH($U11,LatestMeasureDefSheet!$C:$C,0),)</f>
        <v>0</v>
      </c>
      <c r="X11" s="11" cm="1">
        <f t="array" ref="X11">INDEX(LatestMeasureDefSheet!$L:$L,MATCH($U11,LatestMeasureDefSheet!$C:$C,0),)</f>
        <v>1E-3</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1515</v>
      </c>
      <c r="B12" s="15" t="s">
        <v>1516</v>
      </c>
      <c r="C12" s="9" cm="1">
        <f t="array" ref="C12">INDEX(LatestMeasureDefSheet!$AH:$AH,MATCH($U12,LatestMeasureDefSheet!$C:$C,0),)</f>
        <v>0.02</v>
      </c>
      <c r="D12" s="10" t="str" cm="1">
        <f t="array" ref="D12">INDEX(LatestMeasureDefSheet!$G:$G,MATCH($U12,LatestMeasureDefSheet!$C:$C,0),)</f>
        <v>Square Feet</v>
      </c>
      <c r="E12" s="11" cm="1">
        <f t="array" ref="E12">INDEX(LatestMeasureDefSheet!$AJ:$AJ,MATCH($U12,LatestMeasureDefSheet!$C:$C,0),)</f>
        <v>30</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1490</v>
      </c>
      <c r="U12" s="5" t="s">
        <v>1514</v>
      </c>
      <c r="V12" s="11" cm="1">
        <f t="array" ref="V12">INDEX(LatestMeasureDefSheet!$H:$H,MATCH($U12,LatestMeasureDefSheet!$C:$C,0),)</f>
        <v>4.7999999999999996E-3</v>
      </c>
      <c r="W12" s="11" cm="1">
        <f t="array" ref="W12">INDEX(LatestMeasureDefSheet!$I:$I,MATCH($U12,LatestMeasureDefSheet!$C:$C,0),)</f>
        <v>0</v>
      </c>
      <c r="X12" s="11" cm="1">
        <f t="array" ref="X12">INDEX(LatestMeasureDefSheet!$L:$L,MATCH($U12,LatestMeasureDefSheet!$C:$C,0),)</f>
        <v>8.0000000000000004E-4</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1497</v>
      </c>
      <c r="B13" s="15" t="s">
        <v>1518</v>
      </c>
      <c r="C13" s="9" cm="1">
        <f t="array" ref="C13">INDEX(LatestMeasureDefSheet!$AH:$AH,MATCH($U13,LatestMeasureDefSheet!$C:$C,0),)</f>
        <v>0.16</v>
      </c>
      <c r="D13" s="10" t="str" cm="1">
        <f t="array" ref="D13">INDEX(LatestMeasureDefSheet!$G:$G,MATCH($U13,LatestMeasureDefSheet!$C:$C,0),)</f>
        <v>Square Feet</v>
      </c>
      <c r="E13" s="11" cm="1">
        <f t="array" ref="E13">INDEX(LatestMeasureDefSheet!$AJ:$AJ,MATCH($U13,LatestMeasureDefSheet!$C:$C,0),)</f>
        <v>30</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1490</v>
      </c>
      <c r="U13" s="5" t="s">
        <v>1517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4.7000000000000002E-3</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1500</v>
      </c>
      <c r="B14" s="15" t="s">
        <v>1520</v>
      </c>
      <c r="C14" s="9" cm="1">
        <f t="array" ref="C14">INDEX(LatestMeasureDefSheet!$AH:$AH,MATCH($U14,LatestMeasureDefSheet!$C:$C,0),)</f>
        <v>0.12</v>
      </c>
      <c r="D14" s="10" t="str" cm="1">
        <f t="array" ref="D14">INDEX(LatestMeasureDefSheet!$G:$G,MATCH($U14,LatestMeasureDefSheet!$C:$C,0),)</f>
        <v>Square Feet</v>
      </c>
      <c r="E14" s="11" cm="1">
        <f t="array" ref="E14">INDEX(LatestMeasureDefSheet!$AJ:$AJ,MATCH($U14,LatestMeasureDefSheet!$C:$C,0),)</f>
        <v>30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1490</v>
      </c>
      <c r="U14" s="5" t="s">
        <v>1519</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2.3999999999999998E-3</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1503</v>
      </c>
      <c r="B15" s="15" t="s">
        <v>1522</v>
      </c>
      <c r="C15" s="9" cm="1">
        <f t="array" ref="C15">INDEX(LatestMeasureDefSheet!$AH:$AH,MATCH($U15,LatestMeasureDefSheet!$C:$C,0),)</f>
        <v>0.08</v>
      </c>
      <c r="D15" s="10" t="str" cm="1">
        <f t="array" ref="D15">INDEX(LatestMeasureDefSheet!$G:$G,MATCH($U15,LatestMeasureDefSheet!$C:$C,0),)</f>
        <v>Square Feet</v>
      </c>
      <c r="E15" s="11" cm="1">
        <f t="array" ref="E15">INDEX(LatestMeasureDefSheet!$AJ:$AJ,MATCH($U15,LatestMeasureDefSheet!$C:$C,0),)</f>
        <v>30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1490</v>
      </c>
      <c r="U15" s="5" t="s">
        <v>1521</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1.9E-3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1506</v>
      </c>
      <c r="B16" s="15" t="s">
        <v>1524</v>
      </c>
      <c r="C16" s="9" cm="1">
        <f t="array" ref="C16">INDEX(LatestMeasureDefSheet!$AH:$AH,MATCH($U16,LatestMeasureDefSheet!$C:$C,0),)</f>
        <v>0.02</v>
      </c>
      <c r="D16" s="10" t="str" cm="1">
        <f t="array" ref="D16">INDEX(LatestMeasureDefSheet!$G:$G,MATCH($U16,LatestMeasureDefSheet!$C:$C,0),)</f>
        <v>Square Feet</v>
      </c>
      <c r="E16" s="11" cm="1">
        <f t="array" ref="E16">INDEX(LatestMeasureDefSheet!$AJ:$AJ,MATCH($U16,LatestMeasureDefSheet!$C:$C,0),)</f>
        <v>30</v>
      </c>
      <c r="F16" s="8" t="str" cm="1">
        <f t="array" ref="F16">IF(INDEX(LatestMeasureDefSheet!$Q:$Q,MATCH(U16,LatestMeasureDefSheet!$C:$C,0),)="",INDEX(LatestMeasureDefSheet!$G:$G,MATCH(U16,LatestMeasureDefSheet!$C:$C,0),),INDEX(LatestMeasureDefSheet!$Q:$Q,MATCH(U16,LatestMeasureDefSheet!$C:$C,0),))</f>
        <v>Square Feet</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1490</v>
      </c>
      <c r="U16" s="5" t="s">
        <v>1523</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1.1000000000000001E-3</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1509</v>
      </c>
      <c r="B17" s="15" t="s">
        <v>1526</v>
      </c>
      <c r="C17" s="9" cm="1">
        <f t="array" ref="C17">INDEX(LatestMeasureDefSheet!$AH:$AH,MATCH($U17,LatestMeasureDefSheet!$C:$C,0),)</f>
        <v>0.02</v>
      </c>
      <c r="D17" s="10" t="str" cm="1">
        <f t="array" ref="D17">INDEX(LatestMeasureDefSheet!$G:$G,MATCH($U17,LatestMeasureDefSheet!$C:$C,0),)</f>
        <v>Square Feet</v>
      </c>
      <c r="E17" s="11" cm="1">
        <f t="array" ref="E17">INDEX(LatestMeasureDefSheet!$AJ:$AJ,MATCH($U17,LatestMeasureDefSheet!$C:$C,0),)</f>
        <v>30</v>
      </c>
      <c r="F17" s="8" t="str" cm="1">
        <f t="array" ref="F17">IF(INDEX(LatestMeasureDefSheet!$Q:$Q,MATCH(U17,LatestMeasureDefSheet!$C:$C,0),)="",INDEX(LatestMeasureDefSheet!$G:$G,MATCH(U17,LatestMeasureDefSheet!$C:$C,0),),INDEX(LatestMeasureDefSheet!$Q:$Q,MATCH(U17,LatestMeasureDefSheet!$C:$C,0),))</f>
        <v>Square Feet</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1490</v>
      </c>
      <c r="U17" s="5" t="s">
        <v>1525</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6.9999999999999999E-4</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1512</v>
      </c>
      <c r="B18" s="15" t="s">
        <v>1528</v>
      </c>
      <c r="C18" s="9" cm="1">
        <f t="array" ref="C18">INDEX(LatestMeasureDefSheet!$AH:$AH,MATCH($U18,LatestMeasureDefSheet!$C:$C,0),)</f>
        <v>0.02</v>
      </c>
      <c r="D18" s="10" t="str" cm="1">
        <f t="array" ref="D18">INDEX(LatestMeasureDefSheet!$G:$G,MATCH($U18,LatestMeasureDefSheet!$C:$C,0),)</f>
        <v>Square Feet</v>
      </c>
      <c r="E18" s="11" cm="1">
        <f t="array" ref="E18">INDEX(LatestMeasureDefSheet!$AJ:$AJ,MATCH($U18,LatestMeasureDefSheet!$C:$C,0),)</f>
        <v>30</v>
      </c>
      <c r="F18" s="8" t="str" cm="1">
        <f t="array" ref="F18">IF(INDEX(LatestMeasureDefSheet!$Q:$Q,MATCH(U18,LatestMeasureDefSheet!$C:$C,0),)="",INDEX(LatestMeasureDefSheet!$G:$G,MATCH(U18,LatestMeasureDefSheet!$C:$C,0),),INDEX(LatestMeasureDefSheet!$Q:$Q,MATCH(U18,LatestMeasureDefSheet!$C:$C,0),))</f>
        <v>Square Feet</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1490</v>
      </c>
      <c r="U18" s="5" t="s">
        <v>1527</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5.9999999999999995E-4</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1515</v>
      </c>
      <c r="B19" s="15" t="s">
        <v>1530</v>
      </c>
      <c r="C19" s="9" cm="1">
        <f t="array" ref="C19">INDEX(LatestMeasureDefSheet!$AH:$AH,MATCH($U19,LatestMeasureDefSheet!$C:$C,0),)</f>
        <v>0.02</v>
      </c>
      <c r="D19" s="10" t="str" cm="1">
        <f t="array" ref="D19">INDEX(LatestMeasureDefSheet!$G:$G,MATCH($U19,LatestMeasureDefSheet!$C:$C,0),)</f>
        <v>Square Feet</v>
      </c>
      <c r="E19" s="11" cm="1">
        <f t="array" ref="E19">INDEX(LatestMeasureDefSheet!$AJ:$AJ,MATCH($U19,LatestMeasureDefSheet!$C:$C,0),)</f>
        <v>30</v>
      </c>
      <c r="F19" s="8" t="str" cm="1">
        <f t="array" ref="F19">IF(INDEX(LatestMeasureDefSheet!$Q:$Q,MATCH(U19,LatestMeasureDefSheet!$C:$C,0),)="",INDEX(LatestMeasureDefSheet!$G:$G,MATCH(U19,LatestMeasureDefSheet!$C:$C,0),),INDEX(LatestMeasureDefSheet!$Q:$Q,MATCH(U19,LatestMeasureDefSheet!$C:$C,0),))</f>
        <v>Square Feet</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1490</v>
      </c>
      <c r="U19" s="5" t="s">
        <v>1529</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5.0000000000000001E-4</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1532</v>
      </c>
      <c r="B20" s="15" t="s">
        <v>1533</v>
      </c>
      <c r="C20" s="9" cm="1">
        <f t="array" ref="C20">INDEX(LatestMeasureDefSheet!$AH:$AH,MATCH($U20,LatestMeasureDefSheet!$C:$C,0),)</f>
        <v>0.3</v>
      </c>
      <c r="D20" s="10" t="str" cm="1">
        <f t="array" ref="D20">INDEX(LatestMeasureDefSheet!$G:$G,MATCH($U20,LatestMeasureDefSheet!$C:$C,0),)</f>
        <v>Square Feet</v>
      </c>
      <c r="E20" s="11" cm="1">
        <f t="array" ref="E20">INDEX(LatestMeasureDefSheet!$AJ:$AJ,MATCH($U20,LatestMeasureDefSheet!$C:$C,0),)</f>
        <v>30</v>
      </c>
      <c r="F20" s="8" t="str" cm="1">
        <f t="array" ref="F20">IF(INDEX(LatestMeasureDefSheet!$Q:$Q,MATCH(U20,LatestMeasureDefSheet!$C:$C,0),)="",INDEX(LatestMeasureDefSheet!$G:$G,MATCH(U20,LatestMeasureDefSheet!$C:$C,0),),INDEX(LatestMeasureDefSheet!$Q:$Q,MATCH(U20,LatestMeasureDefSheet!$C:$C,0),))</f>
        <v>Square Feet</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1490</v>
      </c>
      <c r="U20" s="5" t="s">
        <v>1531</v>
      </c>
      <c r="V20" s="11" cm="1">
        <f t="array" ref="V20">INDEX(LatestMeasureDefSheet!$H:$H,MATCH($U20,LatestMeasureDefSheet!$C:$C,0),)</f>
        <v>-0.12670000000000001</v>
      </c>
      <c r="W20" s="11" cm="1">
        <f t="array" ref="W20">INDEX(LatestMeasureDefSheet!$I:$I,MATCH($U20,LatestMeasureDefSheet!$C:$C,0),)</f>
        <v>1E-4</v>
      </c>
      <c r="X20" s="11" cm="1">
        <f t="array" ref="X20">INDEX(LatestMeasureDefSheet!$L:$L,MATCH($U20,LatestMeasureDefSheet!$C:$C,0),)</f>
        <v>8.0999999999999996E-3</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1532</v>
      </c>
      <c r="B21" s="15" t="s">
        <v>1535</v>
      </c>
      <c r="C21" s="9" cm="1">
        <f t="array" ref="C21">INDEX(LatestMeasureDefSheet!$AH:$AH,MATCH($U21,LatestMeasureDefSheet!$C:$C,0),)</f>
        <v>0.3</v>
      </c>
      <c r="D21" s="10" t="str" cm="1">
        <f t="array" ref="D21">INDEX(LatestMeasureDefSheet!$G:$G,MATCH($U21,LatestMeasureDefSheet!$C:$C,0),)</f>
        <v>Square Feet</v>
      </c>
      <c r="E21" s="11" cm="1">
        <f t="array" ref="E21">INDEX(LatestMeasureDefSheet!$AJ:$AJ,MATCH($U21,LatestMeasureDefSheet!$C:$C,0),)</f>
        <v>30</v>
      </c>
      <c r="F21" s="8" t="str" cm="1">
        <f t="array" ref="F21">IF(INDEX(LatestMeasureDefSheet!$Q:$Q,MATCH(U21,LatestMeasureDefSheet!$C:$C,0),)="",INDEX(LatestMeasureDefSheet!$G:$G,MATCH(U21,LatestMeasureDefSheet!$C:$C,0),),INDEX(LatestMeasureDefSheet!$Q:$Q,MATCH(U21,LatestMeasureDefSheet!$C:$C,0),))</f>
        <v>Square Feet</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1490</v>
      </c>
      <c r="U21" s="5" t="s">
        <v>1534</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1.0500000000000001E-2</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1538</v>
      </c>
      <c r="B22" s="15" t="s">
        <v>1539</v>
      </c>
      <c r="C22" s="9" cm="1">
        <f t="array" ref="C22">INDEX(LatestMeasureDefSheet!$AH:$AH,MATCH($U22,LatestMeasureDefSheet!$C:$C,0),)</f>
        <v>0.75</v>
      </c>
      <c r="D22" s="10" t="str" cm="1">
        <f t="array" ref="D22">INDEX(LatestMeasureDefSheet!$G:$G,MATCH($U22,LatestMeasureDefSheet!$C:$C,0),)</f>
        <v>Square Feet</v>
      </c>
      <c r="E22" s="11" cm="1">
        <f t="array" ref="E22">INDEX(LatestMeasureDefSheet!$AJ:$AJ,MATCH($U22,LatestMeasureDefSheet!$C:$C,0),)</f>
        <v>30</v>
      </c>
      <c r="F22" s="8" t="str" cm="1">
        <f t="array" ref="F22">IF(INDEX(LatestMeasureDefSheet!$Q:$Q,MATCH(U22,LatestMeasureDefSheet!$C:$C,0),)="",INDEX(LatestMeasureDefSheet!$G:$G,MATCH(U22,LatestMeasureDefSheet!$C:$C,0),),INDEX(LatestMeasureDefSheet!$Q:$Q,MATCH(U22,LatestMeasureDefSheet!$C:$C,0),))</f>
        <v>Square Feet</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1536</v>
      </c>
      <c r="U22" s="5" t="s">
        <v>1537</v>
      </c>
      <c r="V22" s="11" cm="1">
        <f t="array" ref="V22">INDEX(LatestMeasureDefSheet!$H:$H,MATCH($U22,LatestMeasureDefSheet!$C:$C,0),)</f>
        <v>5.4330999999999996</v>
      </c>
      <c r="W22" s="11" cm="1">
        <f t="array" ref="W22">INDEX(LatestMeasureDefSheet!$I:$I,MATCH($U22,LatestMeasureDefSheet!$C:$C,0),)</f>
        <v>2.5999999999999999E-3</v>
      </c>
      <c r="X22" s="11" cm="1">
        <f t="array" ref="X22">INDEX(LatestMeasureDefSheet!$L:$L,MATCH($U22,LatestMeasureDefSheet!$C:$C,0),)</f>
        <v>8.1199999999999994E-2</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1538</v>
      </c>
      <c r="B23" s="15" t="s">
        <v>1541</v>
      </c>
      <c r="C23" s="9" cm="1">
        <f t="array" ref="C23">INDEX(LatestMeasureDefSheet!$AH:$AH,MATCH($U23,LatestMeasureDefSheet!$C:$C,0),)</f>
        <v>0.75</v>
      </c>
      <c r="D23" s="10" t="str" cm="1">
        <f t="array" ref="D23">INDEX(LatestMeasureDefSheet!$G:$G,MATCH($U23,LatestMeasureDefSheet!$C:$C,0),)</f>
        <v>Square Feet</v>
      </c>
      <c r="E23" s="11" cm="1">
        <f t="array" ref="E23">INDEX(LatestMeasureDefSheet!$AJ:$AJ,MATCH($U23,LatestMeasureDefSheet!$C:$C,0),)</f>
        <v>30</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1536</v>
      </c>
      <c r="U23" s="5" t="s">
        <v>1540</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8.1199999999999994E-2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1543</v>
      </c>
      <c r="B24" s="15" t="s">
        <v>1544</v>
      </c>
      <c r="C24" s="9" cm="1">
        <f t="array" ref="C24">INDEX(LatestMeasureDefSheet!$AH:$AH,MATCH($U24,LatestMeasureDefSheet!$C:$C,0),)</f>
        <v>0.4</v>
      </c>
      <c r="D24" s="10" t="str" cm="1">
        <f t="array" ref="D24">INDEX(LatestMeasureDefSheet!$G:$G,MATCH($U24,LatestMeasureDefSheet!$C:$C,0),)</f>
        <v>Square Feet</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1536</v>
      </c>
      <c r="U24" s="5" t="s">
        <v>1542</v>
      </c>
      <c r="V24" s="11" cm="1">
        <f t="array" ref="V24">INDEX(LatestMeasureDefSheet!$H:$H,MATCH($U24,LatestMeasureDefSheet!$C:$C,0),)</f>
        <v>0.41980000000000001</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1546</v>
      </c>
      <c r="B25" s="15" t="s">
        <v>1547</v>
      </c>
      <c r="C25" s="9" cm="1">
        <f t="array" ref="C25">INDEX(LatestMeasureDefSheet!$AH:$AH,MATCH($U25,LatestMeasureDefSheet!$C:$C,0),)</f>
        <v>0.25</v>
      </c>
      <c r="D25" s="10" t="str" cm="1">
        <f t="array" ref="D25">INDEX(LatestMeasureDefSheet!$G:$G,MATCH($U25,LatestMeasureDefSheet!$C:$C,0),)</f>
        <v>Square Feet</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1536</v>
      </c>
      <c r="U25" s="5" t="s">
        <v>1545</v>
      </c>
      <c r="V25" s="11" cm="1">
        <f t="array" ref="V25">INDEX(LatestMeasureDefSheet!$H:$H,MATCH($U25,LatestMeasureDefSheet!$C:$C,0),)</f>
        <v>1.9442999999999999</v>
      </c>
      <c r="W25" s="11" cm="1">
        <f t="array" ref="W25">INDEX(LatestMeasureDefSheet!$I:$I,MATCH($U25,LatestMeasureDefSheet!$C:$C,0),)</f>
        <v>8.9999999999999998E-4</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4041</v>
      </c>
      <c r="B26" s="15" t="s">
        <v>4044</v>
      </c>
      <c r="C26" s="9" cm="1">
        <f t="array" ref="C26">INDEX(LatestMeasureDefSheet!$AH:$AH,MATCH($U26,LatestMeasureDefSheet!$C:$C,0),)</f>
        <v>0.18</v>
      </c>
      <c r="D26" s="10" t="str" cm="1">
        <f t="array" ref="D26">INDEX(LatestMeasureDefSheet!$G:$G,MATCH($U26,LatestMeasureDefSheet!$C:$C,0),)</f>
        <v>Square Feet</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1536</v>
      </c>
      <c r="U26" s="5" t="s">
        <v>3851</v>
      </c>
      <c r="V26" s="11" cm="1">
        <f t="array" ref="V26">INDEX(LatestMeasureDefSheet!$H:$H,MATCH($U26,LatestMeasureDefSheet!$C:$C,0),)</f>
        <v>0.80740000000000001</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4042</v>
      </c>
      <c r="B27" s="15" t="s">
        <v>4045</v>
      </c>
      <c r="C27" s="9" cm="1">
        <f t="array" ref="C27">INDEX(LatestMeasureDefSheet!$AH:$AH,MATCH($U27,LatestMeasureDefSheet!$C:$C,0),)</f>
        <v>0.1</v>
      </c>
      <c r="D27" s="10" t="str" cm="1">
        <f t="array" ref="D27">INDEX(LatestMeasureDefSheet!$G:$G,MATCH($U27,LatestMeasureDefSheet!$C:$C,0),)</f>
        <v>Square Feet</v>
      </c>
      <c r="E27" s="11" cm="1">
        <f t="array" ref="E27">INDEX(LatestMeasureDefSheet!$AJ:$AJ,MATCH($U27,LatestMeasureDefSheet!$C:$C,0),)</f>
        <v>20</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67"/>
      <c r="K27" s="41"/>
      <c r="L27" s="41"/>
      <c r="M27" s="77" t="str">
        <f t="shared" ref="M27:M28" si="5">IF($I27=0,"",IF($H27="",V27*$I27,Z27*$I27*$K27))</f>
        <v/>
      </c>
      <c r="N27" s="77" t="str">
        <f t="shared" ref="N27:N28" si="6">IF($I27=0,"",IF($H27="",W27*$I27,AA27*$I27*$K27))</f>
        <v/>
      </c>
      <c r="O27" s="77" t="str">
        <f t="shared" ref="O27:O28" si="7">IF($I27=0,"",IF($H27="",X27*$I27,AB27*$I27*$K27))</f>
        <v/>
      </c>
      <c r="P27" s="49">
        <f t="shared" ref="P27:P28" si="8">C27*$I27</f>
        <v>0</v>
      </c>
      <c r="Q27" s="49">
        <f t="shared" ref="Q27:Q28" si="9">J27*$I27</f>
        <v>0</v>
      </c>
      <c r="R27" s="10"/>
      <c r="T27" s="5" t="s">
        <v>1536</v>
      </c>
      <c r="U27" s="5" t="s">
        <v>3854</v>
      </c>
      <c r="V27" s="11" cm="1">
        <f t="array" ref="V27">INDEX(LatestMeasureDefSheet!$H:$H,MATCH($U27,LatestMeasureDefSheet!$C:$C,0),)</f>
        <v>0.80740000000000001</v>
      </c>
      <c r="W27" s="11" cm="1">
        <f t="array" ref="W27">INDEX(LatestMeasureDefSheet!$I:$I,MATCH($U27,LatestMeasureDefSheet!$C:$C,0),)</f>
        <v>0</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4043</v>
      </c>
      <c r="B28" s="15" t="s">
        <v>4046</v>
      </c>
      <c r="C28" s="9" cm="1">
        <f t="array" ref="C28">INDEX(LatestMeasureDefSheet!$AH:$AH,MATCH($U28,LatestMeasureDefSheet!$C:$C,0),)</f>
        <v>0.08</v>
      </c>
      <c r="D28" s="10" t="str" cm="1">
        <f t="array" ref="D28">INDEX(LatestMeasureDefSheet!$G:$G,MATCH($U28,LatestMeasureDefSheet!$C:$C,0),)</f>
        <v>Square Feet</v>
      </c>
      <c r="E28" s="11" cm="1">
        <f t="array" ref="E28">INDEX(LatestMeasureDefSheet!$AJ:$AJ,MATCH($U28,LatestMeasureDefSheet!$C:$C,0),)</f>
        <v>20</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67"/>
      <c r="K28" s="41"/>
      <c r="L28" s="41"/>
      <c r="M28" s="77" t="str">
        <f t="shared" si="5"/>
        <v/>
      </c>
      <c r="N28" s="77" t="str">
        <f t="shared" si="6"/>
        <v/>
      </c>
      <c r="O28" s="77" t="str">
        <f t="shared" si="7"/>
        <v/>
      </c>
      <c r="P28" s="49">
        <f t="shared" si="8"/>
        <v>0</v>
      </c>
      <c r="Q28" s="49">
        <f t="shared" si="9"/>
        <v>0</v>
      </c>
      <c r="R28" s="10"/>
      <c r="T28" s="5" t="s">
        <v>1536</v>
      </c>
      <c r="U28" s="5" t="s">
        <v>3857</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8.2000000000000007E-3</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1553</v>
      </c>
      <c r="B29" s="15" t="s">
        <v>1554</v>
      </c>
      <c r="C29" s="9" cm="1">
        <f t="array" ref="C29">INDEX(LatestMeasureDefSheet!$AH:$AH,MATCH($U29,LatestMeasureDefSheet!$C:$C,0),)</f>
        <v>0.02</v>
      </c>
      <c r="D29" s="10" t="str" cm="1">
        <f t="array" ref="D29">INDEX(LatestMeasureDefSheet!$G:$G,MATCH($U29,LatestMeasureDefSheet!$C:$C,0),)</f>
        <v>Square Feet</v>
      </c>
      <c r="E29" s="11" cm="1">
        <f t="array" ref="E29">INDEX(LatestMeasureDefSheet!$AJ:$AJ,MATCH($U29,LatestMeasureDefSheet!$C:$C,0),)</f>
        <v>20</v>
      </c>
      <c r="F29" s="8" t="str" cm="1">
        <f t="array" ref="F29">IF(INDEX(LatestMeasureDefSheet!$Q:$Q,MATCH(U29,LatestMeasureDefSheet!$C:$C,0),)="",INDEX(LatestMeasureDefSheet!$G:$G,MATCH(U29,LatestMeasureDefSheet!$C:$C,0),),INDEX(LatestMeasureDefSheet!$Q:$Q,MATCH(U29,LatestMeasureDefSheet!$C:$C,0),))</f>
        <v>Square Feet</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s="5" t="s">
        <v>1536</v>
      </c>
      <c r="U29" s="5" t="s">
        <v>1552</v>
      </c>
      <c r="V29" s="11" cm="1">
        <f t="array" ref="V29">INDEX(LatestMeasureDefSheet!$H:$H,MATCH($U29,LatestMeasureDefSheet!$C:$C,0),)</f>
        <v>0.10290000000000001</v>
      </c>
      <c r="W29" s="11" cm="1">
        <f t="array" ref="W29">INDEX(LatestMeasureDefSheet!$I:$I,MATCH($U29,LatestMeasureDefSheet!$C:$C,0),)</f>
        <v>1E-4</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31" t="s">
        <v>1556</v>
      </c>
      <c r="B30" s="73" t="s">
        <v>1557</v>
      </c>
      <c r="C30" s="9" cm="1">
        <f t="array" ref="C30">INDEX(LatestMeasureDefSheet!$AH:$AH,MATCH($U30,LatestMeasureDefSheet!$C:$C,0),)</f>
        <v>0.5</v>
      </c>
      <c r="D30" s="10" t="str" cm="1">
        <f t="array" ref="D30">INDEX(LatestMeasureDefSheet!$G:$G,MATCH($U30,LatestMeasureDefSheet!$C:$C,0),)</f>
        <v>Square Feet</v>
      </c>
      <c r="E30" s="11" cm="1">
        <f t="array" ref="E30">INDEX(LatestMeasureDefSheet!$AJ:$AJ,MATCH($U30,LatestMeasureDefSheet!$C:$C,0),)</f>
        <v>12</v>
      </c>
      <c r="F30" s="8" t="str" cm="1">
        <f t="array" ref="F30">IF(INDEX(LatestMeasureDefSheet!$Q:$Q,MATCH(U30,LatestMeasureDefSheet!$C:$C,0),)="",INDEX(LatestMeasureDefSheet!$G:$G,MATCH(U30,LatestMeasureDefSheet!$C:$C,0),),INDEX(LatestMeasureDefSheet!$Q:$Q,MATCH(U30,LatestMeasureDefSheet!$C:$C,0),))</f>
        <v>Square Feet</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29" t="s">
        <v>1536</v>
      </c>
      <c r="U30" s="29" t="s">
        <v>1555</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9.8599999999999993E-2</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15.75" x14ac:dyDescent="0.25">
      <c r="A31" s="16" t="s">
        <v>1560</v>
      </c>
      <c r="B31" s="15" t="s">
        <v>1561</v>
      </c>
      <c r="C31" s="9" cm="1">
        <f t="array" ref="C31">INDEX(LatestMeasureDefSheet!$AH:$AH,MATCH($U31,LatestMeasureDefSheet!$C:$C,0),)</f>
        <v>1400</v>
      </c>
      <c r="D31" s="10" t="str" cm="1">
        <f t="array" ref="D31">INDEX(LatestMeasureDefSheet!$G:$G,MATCH($U31,LatestMeasureDefSheet!$C:$C,0),)</f>
        <v>Units</v>
      </c>
      <c r="E31" s="11" cm="1">
        <f t="array" ref="E31">INDEX(LatestMeasureDefSheet!$AJ:$AJ,MATCH($U31,LatestMeasureDefSheet!$C:$C,0),)</f>
        <v>10</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5" t="s">
        <v>1558</v>
      </c>
      <c r="U31" s="5" t="s">
        <v>1559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122.4286</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15.75" x14ac:dyDescent="0.25">
      <c r="A32" s="16" t="s">
        <v>1563</v>
      </c>
      <c r="B32" s="15" t="s">
        <v>1564</v>
      </c>
      <c r="C32" s="9" cm="1">
        <f t="array" ref="C32">INDEX(LatestMeasureDefSheet!$AH:$AH,MATCH($U32,LatestMeasureDefSheet!$C:$C,0),)</f>
        <v>3600</v>
      </c>
      <c r="D32" s="10" t="str" cm="1">
        <f t="array" ref="D32">INDEX(LatestMeasureDefSheet!$G:$G,MATCH($U32,LatestMeasureDefSheet!$C:$C,0),)</f>
        <v>Units</v>
      </c>
      <c r="E32" s="11" cm="1">
        <f t="array" ref="E32">INDEX(LatestMeasureDefSheet!$AJ:$AJ,MATCH($U32,LatestMeasureDefSheet!$C:$C,0),)</f>
        <v>10</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67"/>
      <c r="K32" s="41"/>
      <c r="L32" s="41"/>
      <c r="M32" s="77" t="str">
        <f t="shared" si="0"/>
        <v/>
      </c>
      <c r="N32" s="77" t="str">
        <f t="shared" si="1"/>
        <v/>
      </c>
      <c r="O32" s="77" t="str">
        <f t="shared" si="2"/>
        <v/>
      </c>
      <c r="P32" s="49">
        <f t="shared" si="3"/>
        <v>0</v>
      </c>
      <c r="Q32" s="49">
        <f t="shared" si="4"/>
        <v>0</v>
      </c>
      <c r="R32" s="10"/>
      <c r="T32" s="5" t="s">
        <v>1558</v>
      </c>
      <c r="U32" s="5" t="s">
        <v>1562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285.66669999999999</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1566</v>
      </c>
      <c r="B33" s="15" t="s">
        <v>1567</v>
      </c>
      <c r="C33" s="9" cm="1">
        <f t="array" ref="C33">INDEX(LatestMeasureDefSheet!$AH:$AH,MATCH($U33,LatestMeasureDefSheet!$C:$C,0),)</f>
        <v>5800</v>
      </c>
      <c r="D33" s="10" t="str" cm="1">
        <f t="array" ref="D33">INDEX(LatestMeasureDefSheet!$G:$G,MATCH($U33,LatestMeasureDefSheet!$C:$C,0),)</f>
        <v>Units</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Units</v>
      </c>
      <c r="G33" s="11" cm="1">
        <f t="array" ref="G33">INDEX(LatestMeasureDefSheet!$R:$R,MATCH($U33,LatestMeasureDefSheet!$C:$C,0),)</f>
        <v>0</v>
      </c>
      <c r="H33" s="11" t="s">
        <v>1920</v>
      </c>
      <c r="I33" s="41"/>
      <c r="J33" s="67"/>
      <c r="K33" s="41"/>
      <c r="L33" s="41"/>
      <c r="M33" s="77" t="str">
        <f t="shared" si="0"/>
        <v/>
      </c>
      <c r="N33" s="77" t="str">
        <f t="shared" si="1"/>
        <v/>
      </c>
      <c r="O33" s="77" t="str">
        <f t="shared" si="2"/>
        <v/>
      </c>
      <c r="P33" s="49">
        <f t="shared" si="3"/>
        <v>0</v>
      </c>
      <c r="Q33" s="49">
        <f t="shared" si="4"/>
        <v>0</v>
      </c>
      <c r="R33" s="10"/>
      <c r="T33" s="5" t="s">
        <v>1558</v>
      </c>
      <c r="U33" s="5" t="s">
        <v>1565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428.5</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15.75" x14ac:dyDescent="0.25">
      <c r="A34" s="16" t="s">
        <v>1569</v>
      </c>
      <c r="B34" s="15" t="s">
        <v>1570</v>
      </c>
      <c r="C34" s="9" cm="1">
        <f t="array" ref="C34">INDEX(LatestMeasureDefSheet!$AH:$AH,MATCH($U34,LatestMeasureDefSheet!$C:$C,0),)</f>
        <v>8000</v>
      </c>
      <c r="D34" s="10" t="str" cm="1">
        <f t="array" ref="D34">INDEX(LatestMeasureDefSheet!$G:$G,MATCH($U34,LatestMeasureDefSheet!$C:$C,0),)</f>
        <v>Units</v>
      </c>
      <c r="E34" s="11" cm="1">
        <f t="array" ref="E34">INDEX(LatestMeasureDefSheet!$AJ:$AJ,MATCH($U34,LatestMeasureDefSheet!$C:$C,0),)</f>
        <v>10</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67"/>
      <c r="K34" s="41"/>
      <c r="L34" s="41"/>
      <c r="M34" s="77" t="str">
        <f t="shared" si="0"/>
        <v/>
      </c>
      <c r="N34" s="77" t="str">
        <f t="shared" si="1"/>
        <v/>
      </c>
      <c r="O34" s="77" t="str">
        <f t="shared" si="2"/>
        <v/>
      </c>
      <c r="P34" s="49">
        <f t="shared" si="3"/>
        <v>0</v>
      </c>
      <c r="Q34" s="49">
        <f t="shared" si="4"/>
        <v>0</v>
      </c>
      <c r="R34" s="10"/>
      <c r="T34" s="5" t="s">
        <v>1558</v>
      </c>
      <c r="U34" s="5" t="s">
        <v>1568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857</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15.75" x14ac:dyDescent="0.25">
      <c r="A35" s="16" t="s">
        <v>1572</v>
      </c>
      <c r="B35" s="15" t="s">
        <v>1573</v>
      </c>
      <c r="C35" s="9" cm="1">
        <f t="array" ref="C35">INDEX(LatestMeasureDefSheet!$AH:$AH,MATCH($U35,LatestMeasureDefSheet!$C:$C,0),)</f>
        <v>9600</v>
      </c>
      <c r="D35" s="10" t="str" cm="1">
        <f t="array" ref="D35">INDEX(LatestMeasureDefSheet!$G:$G,MATCH($U35,LatestMeasureDefSheet!$C:$C,0),)</f>
        <v>Units</v>
      </c>
      <c r="E35" s="11" cm="1">
        <f t="array" ref="E35">INDEX(LatestMeasureDefSheet!$AJ:$AJ,MATCH($U35,LatestMeasureDefSheet!$C:$C,0),)</f>
        <v>10</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67"/>
      <c r="K35" s="41"/>
      <c r="L35" s="41"/>
      <c r="M35" s="77" t="str">
        <f t="shared" si="0"/>
        <v/>
      </c>
      <c r="N35" s="77" t="str">
        <f t="shared" si="1"/>
        <v/>
      </c>
      <c r="O35" s="77" t="str">
        <f t="shared" si="2"/>
        <v/>
      </c>
      <c r="P35" s="49">
        <f t="shared" si="3"/>
        <v>0</v>
      </c>
      <c r="Q35" s="49">
        <f t="shared" si="4"/>
        <v>0</v>
      </c>
      <c r="R35" s="10"/>
      <c r="T35" s="5" t="s">
        <v>1558</v>
      </c>
      <c r="U35" s="5" t="s">
        <v>1571</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857</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1575</v>
      </c>
      <c r="B36" s="15" t="s">
        <v>1576</v>
      </c>
      <c r="C36" s="9" cm="1">
        <f t="array" ref="C36">INDEX(LatestMeasureDefSheet!$AH:$AH,MATCH($U36,LatestMeasureDefSheet!$C:$C,0),)</f>
        <v>700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67"/>
      <c r="K36" s="41"/>
      <c r="L36" s="41"/>
      <c r="M36" s="77" t="str">
        <f t="shared" si="0"/>
        <v/>
      </c>
      <c r="N36" s="77" t="str">
        <f t="shared" si="1"/>
        <v/>
      </c>
      <c r="O36" s="77" t="str">
        <f t="shared" si="2"/>
        <v/>
      </c>
      <c r="P36" s="49">
        <f t="shared" si="3"/>
        <v>0</v>
      </c>
      <c r="Q36" s="49">
        <f t="shared" si="4"/>
        <v>0</v>
      </c>
      <c r="R36" s="10"/>
      <c r="T36" s="5" t="s">
        <v>1558</v>
      </c>
      <c r="U36" s="5" t="s">
        <v>1574</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122.4286</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1578</v>
      </c>
      <c r="B37" s="15" t="s">
        <v>1579</v>
      </c>
      <c r="C37" s="9" cm="1">
        <f t="array" ref="C37">INDEX(LatestMeasureDefSheet!$AH:$AH,MATCH($U37,LatestMeasureDefSheet!$C:$C,0),)</f>
        <v>1800</v>
      </c>
      <c r="D37" s="10" t="str" cm="1">
        <f t="array" ref="D37">INDEX(LatestMeasureDefSheet!$G:$G,MATCH($U37,LatestMeasureDefSheet!$C:$C,0),)</f>
        <v>Units</v>
      </c>
      <c r="E37" s="11" cm="1">
        <f t="array" ref="E37">INDEX(LatestMeasureDefSheet!$AJ:$AJ,MATCH($U37,LatestMeasureDefSheet!$C:$C,0),)</f>
        <v>10</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67"/>
      <c r="K37" s="41"/>
      <c r="L37" s="41"/>
      <c r="M37" s="77" t="str">
        <f t="shared" si="0"/>
        <v/>
      </c>
      <c r="N37" s="77" t="str">
        <f t="shared" si="1"/>
        <v/>
      </c>
      <c r="O37" s="77" t="str">
        <f t="shared" si="2"/>
        <v/>
      </c>
      <c r="P37" s="49">
        <f t="shared" si="3"/>
        <v>0</v>
      </c>
      <c r="Q37" s="49">
        <f t="shared" si="4"/>
        <v>0</v>
      </c>
      <c r="R37" s="10"/>
      <c r="T37" s="5" t="s">
        <v>1558</v>
      </c>
      <c r="U37" s="5" t="s">
        <v>1577</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285.66669999999999</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1581</v>
      </c>
      <c r="B38" s="15" t="s">
        <v>1582</v>
      </c>
      <c r="C38" s="9" cm="1">
        <f t="array" ref="C38">INDEX(LatestMeasureDefSheet!$AH:$AH,MATCH($U38,LatestMeasureDefSheet!$C:$C,0),)</f>
        <v>2900</v>
      </c>
      <c r="D38" s="10" t="str" cm="1">
        <f t="array" ref="D38">INDEX(LatestMeasureDefSheet!$G:$G,MATCH($U38,LatestMeasureDefSheet!$C:$C,0),)</f>
        <v>Units</v>
      </c>
      <c r="E38" s="11" cm="1">
        <f t="array" ref="E38">INDEX(LatestMeasureDefSheet!$AJ:$AJ,MATCH($U38,LatestMeasureDefSheet!$C:$C,0),)</f>
        <v>10</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67"/>
      <c r="K38" s="41"/>
      <c r="L38" s="41"/>
      <c r="M38" s="77" t="str">
        <f t="shared" si="0"/>
        <v/>
      </c>
      <c r="N38" s="77" t="str">
        <f t="shared" si="1"/>
        <v/>
      </c>
      <c r="O38" s="77" t="str">
        <f t="shared" si="2"/>
        <v/>
      </c>
      <c r="P38" s="49">
        <f t="shared" si="3"/>
        <v>0</v>
      </c>
      <c r="Q38" s="49">
        <f t="shared" si="4"/>
        <v>0</v>
      </c>
      <c r="R38" s="10"/>
      <c r="T38" s="5" t="s">
        <v>1558</v>
      </c>
      <c r="U38" s="5" t="s">
        <v>1580</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428.5</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1584</v>
      </c>
      <c r="B39" s="15" t="s">
        <v>1585</v>
      </c>
      <c r="C39" s="9" cm="1">
        <f t="array" ref="C39">INDEX(LatestMeasureDefSheet!$AH:$AH,MATCH($U39,LatestMeasureDefSheet!$C:$C,0),)</f>
        <v>4000</v>
      </c>
      <c r="D39" s="10" t="str" cm="1">
        <f t="array" ref="D39">INDEX(LatestMeasureDefSheet!$G:$G,MATCH($U39,LatestMeasureDefSheet!$C:$C,0),)</f>
        <v>Units</v>
      </c>
      <c r="E39" s="11" cm="1">
        <f t="array" ref="E39">INDEX(LatestMeasureDefSheet!$AJ:$AJ,MATCH($U39,LatestMeasureDefSheet!$C:$C,0),)</f>
        <v>10</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67"/>
      <c r="K39" s="41"/>
      <c r="L39" s="41"/>
      <c r="M39" s="77" t="str">
        <f t="shared" si="0"/>
        <v/>
      </c>
      <c r="N39" s="77" t="str">
        <f t="shared" si="1"/>
        <v/>
      </c>
      <c r="O39" s="77" t="str">
        <f t="shared" si="2"/>
        <v/>
      </c>
      <c r="P39" s="49">
        <f t="shared" si="3"/>
        <v>0</v>
      </c>
      <c r="Q39" s="49">
        <f t="shared" si="4"/>
        <v>0</v>
      </c>
      <c r="R39" s="10"/>
      <c r="T39" s="5" t="s">
        <v>1558</v>
      </c>
      <c r="U39" s="5" t="s">
        <v>1583</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857</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sheetData>
  <sheetProtection algorithmName="SHA-512" hashValue="Oj9JcBVEhJmJ0mF9ATAtITDZF0chTypYtMTdwsqmjubK27omCQpjE4Vyx4grzyD5SHG59XGTNfrBWe/MpGmt+w==" saltValue="4NfzLallwTp+BBkWCPQuQg==" spinCount="100000" sheet="1" objects="1" scenarios="1"/>
  <protectedRanges>
    <protectedRange sqref="I4:J39" name="Range1"/>
  </protectedRanges>
  <autoFilter ref="A3:R3" xr:uid="{DA633522-27BA-4FAD-8762-C69D79FC4ADD}"/>
  <conditionalFormatting sqref="K4:L39">
    <cfRule type="expression" dxfId="3" priority="1">
      <formula>$H4=""</formula>
    </cfRule>
  </conditionalFormatting>
  <hyperlinks>
    <hyperlink ref="A1" location="Summary!A1" display="Take me to the Summary page" xr:uid="{FA9FE9B7-757E-4A55-A1D4-C2920F5001F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FAE4-C34C-4F59-B8D1-7B8AAB9B7CE2}">
  <sheetPr codeName="Sheet31"/>
  <dimension ref="A1:AB26"/>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1592</v>
      </c>
      <c r="B4" s="15" t="s">
        <v>1593</v>
      </c>
      <c r="C4" s="9" cm="1">
        <f t="array" ref="C4">INDEX(LatestMeasureDefSheet!$AH:$AH,MATCH($U4,LatestMeasureDefSheet!$C:$C,0),)</f>
        <v>6</v>
      </c>
      <c r="D4" s="10" t="str" cm="1">
        <f t="array" ref="D4">INDEX(LatestMeasureDefSheet!$G:$G,MATCH($U4,LatestMeasureDefSheet!$C:$C,0),)</f>
        <v>Linear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67"/>
      <c r="K4" s="41"/>
      <c r="L4" s="41"/>
      <c r="M4" s="77" t="str">
        <f t="shared" ref="M4:M26" si="0">IF($I4=0,"",IF($H4="",V4*$I4,Z4*$I4*$K4))</f>
        <v/>
      </c>
      <c r="N4" s="77" t="str">
        <f t="shared" ref="N4:N26" si="1">IF($I4=0,"",IF($H4="",W4*$I4,AA4*$I4*$K4))</f>
        <v/>
      </c>
      <c r="O4" s="77" t="str">
        <f t="shared" ref="O4:O26" si="2">IF($I4=0,"",IF($H4="",X4*$I4,AB4*$I4*$K4))</f>
        <v/>
      </c>
      <c r="P4" s="49">
        <f t="shared" ref="P4:P26" si="3">C4*$I4</f>
        <v>0</v>
      </c>
      <c r="Q4" s="49">
        <f t="shared" ref="Q4:Q26" si="4">J4*$I4</f>
        <v>0</v>
      </c>
      <c r="R4" s="10"/>
      <c r="T4" s="5" t="s">
        <v>1590</v>
      </c>
      <c r="U4" s="5" t="s">
        <v>1591</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1.4610000000000001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1595</v>
      </c>
      <c r="B5" s="15" t="s">
        <v>1596</v>
      </c>
      <c r="C5" s="9" cm="1">
        <f t="array" ref="C5">INDEX(LatestMeasureDefSheet!$AH:$AH,MATCH($U5,LatestMeasureDefSheet!$C:$C,0),)</f>
        <v>3</v>
      </c>
      <c r="D5" s="10" t="str" cm="1">
        <f t="array" ref="D5">INDEX(LatestMeasureDefSheet!$G:$G,MATCH($U5,LatestMeasureDefSheet!$C:$C,0),)</f>
        <v>Linear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1590</v>
      </c>
      <c r="U5" s="5" t="s">
        <v>1594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0.48699999999999999</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1598</v>
      </c>
      <c r="B6" s="15" t="s">
        <v>1599</v>
      </c>
      <c r="C6" s="9" cm="1">
        <f t="array" ref="C6">INDEX(LatestMeasureDefSheet!$AH:$AH,MATCH($U6,LatestMeasureDefSheet!$C:$C,0),)</f>
        <v>4</v>
      </c>
      <c r="D6" s="10" t="str" cm="1">
        <f t="array" ref="D6">INDEX(LatestMeasureDefSheet!$G:$G,MATCH($U6,LatestMeasureDefSheet!$C:$C,0),)</f>
        <v>Linear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1590</v>
      </c>
      <c r="U6" s="5" t="s">
        <v>1597</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0.3896</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1601</v>
      </c>
      <c r="B7" s="15" t="s">
        <v>1602</v>
      </c>
      <c r="C7" s="9" cm="1">
        <f t="array" ref="C7">INDEX(LatestMeasureDefSheet!$AH:$AH,MATCH($U7,LatestMeasureDefSheet!$C:$C,0),)</f>
        <v>2</v>
      </c>
      <c r="D7" s="10" t="str" cm="1">
        <f t="array" ref="D7">INDEX(LatestMeasureDefSheet!$G:$G,MATCH($U7,LatestMeasureDefSheet!$C:$C,0),)</f>
        <v>Linear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Linear Feet</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1590</v>
      </c>
      <c r="U7" s="5" t="s">
        <v>1600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0.2409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1604</v>
      </c>
      <c r="B8" s="15" t="s">
        <v>1605</v>
      </c>
      <c r="C8" s="9" cm="1">
        <f t="array" ref="C8">INDEX(LatestMeasureDefSheet!$AH:$AH,MATCH($U8,LatestMeasureDefSheet!$C:$C,0),)</f>
        <v>1</v>
      </c>
      <c r="D8" s="10" t="str" cm="1">
        <f t="array" ref="D8">INDEX(LatestMeasureDefSheet!$G:$G,MATCH($U8,LatestMeasureDefSheet!$C:$C,0),)</f>
        <v>Linear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Linear Feet</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1590</v>
      </c>
      <c r="U8" s="5" t="s">
        <v>1603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0.1014</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1607</v>
      </c>
      <c r="B9" s="15" t="s">
        <v>1608</v>
      </c>
      <c r="C9" s="9" cm="1">
        <f t="array" ref="C9">INDEX(LatestMeasureDefSheet!$AH:$AH,MATCH($U9,LatestMeasureDefSheet!$C:$C,0),)</f>
        <v>3</v>
      </c>
      <c r="D9" s="10" t="str" cm="1">
        <f t="array" ref="D9">INDEX(LatestMeasureDefSheet!$G:$G,MATCH($U9,LatestMeasureDefSheet!$C:$C,0),)</f>
        <v>Linear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Linear Feet</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1590</v>
      </c>
      <c r="U9" s="5" t="s">
        <v>1606</v>
      </c>
      <c r="V9" s="11" cm="1">
        <f t="array" ref="V9">INDEX(LatestMeasureDefSheet!$H:$H,MATCH($U9,LatestMeasureDefSheet!$C:$C,0),)</f>
        <v>4.8710000000000004</v>
      </c>
      <c r="W9" s="11" cm="1">
        <f t="array" ref="W9">INDEX(LatestMeasureDefSheet!$I:$I,MATCH($U9,LatestMeasureDefSheet!$C:$C,0),)</f>
        <v>1.1000000000000001E-3</v>
      </c>
      <c r="X9" s="11" cm="1">
        <f t="array" ref="X9">INDEX(LatestMeasureDefSheet!$L:$L,MATCH($U9,LatestMeasureDefSheet!$C:$C,0),)</f>
        <v>0.16589999999999999</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1610</v>
      </c>
      <c r="B10" s="15" t="s">
        <v>1611</v>
      </c>
      <c r="C10" s="9" cm="1">
        <f t="array" ref="C10">INDEX(LatestMeasureDefSheet!$AH:$AH,MATCH($U10,LatestMeasureDefSheet!$C:$C,0),)</f>
        <v>2</v>
      </c>
      <c r="D10" s="10" t="str" cm="1">
        <f t="array" ref="D10">INDEX(LatestMeasureDefSheet!$G:$G,MATCH($U10,LatestMeasureDefSheet!$C:$C,0),)</f>
        <v>Linear Feet</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1590</v>
      </c>
      <c r="U10" s="5" t="s">
        <v>1609</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0.16589999999999999</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1613</v>
      </c>
      <c r="B11" s="15" t="s">
        <v>1614</v>
      </c>
      <c r="C11" s="9" cm="1">
        <f t="array" ref="C11">INDEX(LatestMeasureDefSheet!$AH:$AH,MATCH($U11,LatestMeasureDefSheet!$C:$C,0),)</f>
        <v>3</v>
      </c>
      <c r="D11" s="10" t="str" cm="1">
        <f t="array" ref="D11">INDEX(LatestMeasureDefSheet!$G:$G,MATCH($U11,LatestMeasureDefSheet!$C:$C,0),)</f>
        <v>Linear Feet</v>
      </c>
      <c r="E11" s="11" cm="1">
        <f t="array" ref="E11">INDEX(LatestMeasureDefSheet!$AJ:$AJ,MATCH($U11,LatestMeasureDefSheet!$C:$C,0),)</f>
        <v>20</v>
      </c>
      <c r="F11" s="8" t="str" cm="1">
        <f t="array" ref="F11">IF(INDEX(LatestMeasureDefSheet!$Q:$Q,MATCH(U11,LatestMeasureDefSheet!$C:$C,0),)="",INDEX(LatestMeasureDefSheet!$G:$G,MATCH(U11,LatestMeasureDefSheet!$C:$C,0),),INDEX(LatestMeasureDefSheet!$Q:$Q,MATCH(U11,LatestMeasureDefSheet!$C:$C,0),))</f>
        <v>Linear Feet</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1590</v>
      </c>
      <c r="U11" s="5" t="s">
        <v>1612</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0.67049999999999998</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1616</v>
      </c>
      <c r="B12" s="15" t="s">
        <v>1617</v>
      </c>
      <c r="C12" s="9" cm="1">
        <f t="array" ref="C12">INDEX(LatestMeasureDefSheet!$AH:$AH,MATCH($U12,LatestMeasureDefSheet!$C:$C,0),)</f>
        <v>3</v>
      </c>
      <c r="D12" s="10" t="str" cm="1">
        <f t="array" ref="D12">INDEX(LatestMeasureDefSheet!$G:$G,MATCH($U12,LatestMeasureDefSheet!$C:$C,0),)</f>
        <v>Linear Feet</v>
      </c>
      <c r="E12" s="11" cm="1">
        <f t="array" ref="E12">INDEX(LatestMeasureDefSheet!$AJ:$AJ,MATCH($U12,LatestMeasureDefSheet!$C:$C,0),)</f>
        <v>20</v>
      </c>
      <c r="F12" s="8" t="str" cm="1">
        <f t="array" ref="F12">IF(INDEX(LatestMeasureDefSheet!$Q:$Q,MATCH(U12,LatestMeasureDefSheet!$C:$C,0),)="",INDEX(LatestMeasureDefSheet!$G:$G,MATCH(U12,LatestMeasureDefSheet!$C:$C,0),),INDEX(LatestMeasureDefSheet!$Q:$Q,MATCH(U12,LatestMeasureDefSheet!$C:$C,0),))</f>
        <v>Linear Feet</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1590</v>
      </c>
      <c r="U12" s="5" t="s">
        <v>1615</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0.4718</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1619</v>
      </c>
      <c r="B13" s="15" t="s">
        <v>1620</v>
      </c>
      <c r="C13" s="9" cm="1">
        <f t="array" ref="C13">INDEX(LatestMeasureDefSheet!$AH:$AH,MATCH($U13,LatestMeasureDefSheet!$C:$C,0),)</f>
        <v>1</v>
      </c>
      <c r="D13" s="10" t="str" cm="1">
        <f t="array" ref="D13">INDEX(LatestMeasureDefSheet!$G:$G,MATCH($U13,LatestMeasureDefSheet!$C:$C,0),)</f>
        <v>Linear Feet</v>
      </c>
      <c r="E13" s="11" cm="1">
        <f t="array" ref="E13">INDEX(LatestMeasureDefSheet!$AJ:$AJ,MATCH($U13,LatestMeasureDefSheet!$C:$C,0),)</f>
        <v>20</v>
      </c>
      <c r="F13" s="8" t="str" cm="1">
        <f t="array" ref="F13">IF(INDEX(LatestMeasureDefSheet!$Q:$Q,MATCH(U13,LatestMeasureDefSheet!$C:$C,0),)="",INDEX(LatestMeasureDefSheet!$G:$G,MATCH(U13,LatestMeasureDefSheet!$C:$C,0),),INDEX(LatestMeasureDefSheet!$Q:$Q,MATCH(U13,LatestMeasureDefSheet!$C:$C,0),))</f>
        <v>Linear Feet</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1590</v>
      </c>
      <c r="U13" s="5" t="s">
        <v>1618</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0.11360000000000001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1622</v>
      </c>
      <c r="B14" s="15" t="s">
        <v>1623</v>
      </c>
      <c r="C14" s="9" cm="1">
        <f t="array" ref="C14">INDEX(LatestMeasureDefSheet!$AH:$AH,MATCH($U14,LatestMeasureDefSheet!$C:$C,0),)</f>
        <v>2</v>
      </c>
      <c r="D14" s="10" t="str" cm="1">
        <f t="array" ref="D14">INDEX(LatestMeasureDefSheet!$G:$G,MATCH($U14,LatestMeasureDefSheet!$C:$C,0),)</f>
        <v>Linear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1590</v>
      </c>
      <c r="U14" s="5" t="s">
        <v>1621</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0.1787</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1625</v>
      </c>
      <c r="B15" s="15" t="s">
        <v>1626</v>
      </c>
      <c r="C15" s="9" cm="1">
        <f t="array" ref="C15">INDEX(LatestMeasureDefSheet!$AH:$AH,MATCH($U15,LatestMeasureDefSheet!$C:$C,0),)</f>
        <v>3</v>
      </c>
      <c r="D15" s="10" t="str" cm="1">
        <f t="array" ref="D15">INDEX(LatestMeasureDefSheet!$G:$G,MATCH($U15,LatestMeasureDefSheet!$C:$C,0),)</f>
        <v>Linear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1590</v>
      </c>
      <c r="U15" s="5" t="s">
        <v>1624</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0.26519999999999999</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1628</v>
      </c>
      <c r="B16" s="15" t="s">
        <v>1629</v>
      </c>
      <c r="C16" s="9" cm="1">
        <f t="array" ref="C16">INDEX(LatestMeasureDefSheet!$AH:$AH,MATCH($U16,LatestMeasureDefSheet!$C:$C,0),)</f>
        <v>1</v>
      </c>
      <c r="D16" s="10" t="str" cm="1">
        <f t="array" ref="D16">INDEX(LatestMeasureDefSheet!$G:$G,MATCH($U16,LatestMeasureDefSheet!$C:$C,0),)</f>
        <v>Linear Feet</v>
      </c>
      <c r="E16" s="11" cm="1">
        <f t="array" ref="E16">INDEX(LatestMeasureDefSheet!$AJ:$AJ,MATCH($U16,LatestMeasureDefSheet!$C:$C,0),)</f>
        <v>20</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1590</v>
      </c>
      <c r="U16" s="5" t="s">
        <v>1627</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7.22E-2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1631</v>
      </c>
      <c r="B17" s="15" t="s">
        <v>1632</v>
      </c>
      <c r="C17" s="9" cm="1">
        <f t="array" ref="C17">INDEX(LatestMeasureDefSheet!$AH:$AH,MATCH($U17,LatestMeasureDefSheet!$C:$C,0),)</f>
        <v>1</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1590</v>
      </c>
      <c r="U17" s="5" t="s">
        <v>1630</v>
      </c>
      <c r="V17" s="11" cm="1">
        <f t="array" ref="V17">INDEX(LatestMeasureDefSheet!$H:$H,MATCH($U17,LatestMeasureDefSheet!$C:$C,0),)</f>
        <v>64.430000000000007</v>
      </c>
      <c r="W17" s="11" cm="1">
        <f t="array" ref="W17">INDEX(LatestMeasureDefSheet!$I:$I,MATCH($U17,LatestMeasureDefSheet!$C:$C,0),)</f>
        <v>7.4000000000000003E-3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1634</v>
      </c>
      <c r="B18" s="15" t="s">
        <v>1635</v>
      </c>
      <c r="C18" s="9" cm="1">
        <f t="array" ref="C18">INDEX(LatestMeasureDefSheet!$AH:$AH,MATCH($U18,LatestMeasureDefSheet!$C:$C,0),)</f>
        <v>0.5</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1590</v>
      </c>
      <c r="U18" s="5" t="s">
        <v>1633</v>
      </c>
      <c r="V18" s="11" cm="1">
        <f t="array" ref="V18">INDEX(LatestMeasureDefSheet!$H:$H,MATCH($U18,LatestMeasureDefSheet!$C:$C,0),)</f>
        <v>10.050000000000001</v>
      </c>
      <c r="W18" s="11" cm="1">
        <f t="array" ref="W18">INDEX(LatestMeasureDefSheet!$I:$I,MATCH($U18,LatestMeasureDefSheet!$C:$C,0),)</f>
        <v>1.1000000000000001E-3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1637</v>
      </c>
      <c r="B19" s="15" t="s">
        <v>1638</v>
      </c>
      <c r="C19" s="9" cm="1">
        <f t="array" ref="C19">INDEX(LatestMeasureDefSheet!$AH:$AH,MATCH($U19,LatestMeasureDefSheet!$C:$C,0),)</f>
        <v>0.2</v>
      </c>
      <c r="D19" s="10" t="str" cm="1">
        <f t="array" ref="D19">INDEX(LatestMeasureDefSheet!$G:$G,MATCH($U19,LatestMeasureDefSheet!$C:$C,0),)</f>
        <v>Linear Feet</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1590</v>
      </c>
      <c r="U19" s="5" t="s">
        <v>1636</v>
      </c>
      <c r="V19" s="11" cm="1">
        <f t="array" ref="V19">INDEX(LatestMeasureDefSheet!$H:$H,MATCH($U19,LatestMeasureDefSheet!$C:$C,0),)</f>
        <v>2.21</v>
      </c>
      <c r="W19" s="11" cm="1">
        <f t="array" ref="W19">INDEX(LatestMeasureDefSheet!$I:$I,MATCH($U19,LatestMeasureDefSheet!$C:$C,0),)</f>
        <v>2.9999999999999997E-4</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1640</v>
      </c>
      <c r="B20" s="15" t="s">
        <v>1641</v>
      </c>
      <c r="C20" s="9" cm="1">
        <f t="array" ref="C20">INDEX(LatestMeasureDefSheet!$AH:$AH,MATCH($U20,LatestMeasureDefSheet!$C:$C,0),)</f>
        <v>0.75</v>
      </c>
      <c r="D20" s="10" t="str" cm="1">
        <f t="array" ref="D20">INDEX(LatestMeasureDefSheet!$G:$G,MATCH($U20,LatestMeasureDefSheet!$C:$C,0),)</f>
        <v>Linear Feet</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Linear Feet</v>
      </c>
      <c r="G20" s="11" cm="1">
        <f t="array" ref="G20">INDEX(LatestMeasureDefSheet!$R:$R,MATCH($U20,LatestMeasureDefSheet!$C:$C,0),)</f>
        <v>0</v>
      </c>
      <c r="H20" s="11" t="s">
        <v>1920</v>
      </c>
      <c r="I20" s="41"/>
      <c r="J20" s="67"/>
      <c r="K20" s="41"/>
      <c r="L20" s="41"/>
      <c r="M20" s="77" t="str">
        <f t="shared" si="0"/>
        <v/>
      </c>
      <c r="N20" s="77" t="str">
        <f t="shared" si="1"/>
        <v/>
      </c>
      <c r="O20" s="77" t="str">
        <f t="shared" si="2"/>
        <v/>
      </c>
      <c r="P20" s="49">
        <f t="shared" si="3"/>
        <v>0</v>
      </c>
      <c r="Q20" s="49">
        <f t="shared" si="4"/>
        <v>0</v>
      </c>
      <c r="R20" s="10"/>
      <c r="T20" s="5" t="s">
        <v>1590</v>
      </c>
      <c r="U20" s="5" t="s">
        <v>1639</v>
      </c>
      <c r="V20" s="11" cm="1">
        <f t="array" ref="V20">INDEX(LatestMeasureDefSheet!$H:$H,MATCH($U20,LatestMeasureDefSheet!$C:$C,0),)</f>
        <v>9.23</v>
      </c>
      <c r="W20" s="11" cm="1">
        <f t="array" ref="W20">INDEX(LatestMeasureDefSheet!$I:$I,MATCH($U20,LatestMeasureDefSheet!$C:$C,0),)</f>
        <v>1.1000000000000001E-3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1643</v>
      </c>
      <c r="B21" s="15" t="s">
        <v>1644</v>
      </c>
      <c r="C21" s="9" cm="1">
        <f t="array" ref="C21">INDEX(LatestMeasureDefSheet!$AH:$AH,MATCH($U21,LatestMeasureDefSheet!$C:$C,0),)</f>
        <v>0.5</v>
      </c>
      <c r="D21" s="10" t="str" cm="1">
        <f t="array" ref="D21">INDEX(LatestMeasureDefSheet!$G:$G,MATCH($U21,LatestMeasureDefSheet!$C:$C,0),)</f>
        <v>Linear Feet</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Linear Feet</v>
      </c>
      <c r="G21" s="11" cm="1">
        <f t="array" ref="G21">INDEX(LatestMeasureDefSheet!$R:$R,MATCH($U21,LatestMeasureDefSheet!$C:$C,0),)</f>
        <v>0</v>
      </c>
      <c r="H21" s="11" t="s">
        <v>1920</v>
      </c>
      <c r="I21" s="41"/>
      <c r="J21" s="67"/>
      <c r="K21" s="41"/>
      <c r="L21" s="41"/>
      <c r="M21" s="77" t="str">
        <f t="shared" si="0"/>
        <v/>
      </c>
      <c r="N21" s="77" t="str">
        <f t="shared" si="1"/>
        <v/>
      </c>
      <c r="O21" s="77" t="str">
        <f t="shared" si="2"/>
        <v/>
      </c>
      <c r="P21" s="49">
        <f t="shared" si="3"/>
        <v>0</v>
      </c>
      <c r="Q21" s="49">
        <f t="shared" si="4"/>
        <v>0</v>
      </c>
      <c r="R21" s="10"/>
      <c r="T21" s="5" t="s">
        <v>1590</v>
      </c>
      <c r="U21" s="5" t="s">
        <v>1642</v>
      </c>
      <c r="V21" s="11" cm="1">
        <f t="array" ref="V21">INDEX(LatestMeasureDefSheet!$H:$H,MATCH($U21,LatestMeasureDefSheet!$C:$C,0),)</f>
        <v>4.8099999999999996</v>
      </c>
      <c r="W21" s="11" cm="1">
        <f t="array" ref="W21">INDEX(LatestMeasureDefSheet!$I:$I,MATCH($U21,LatestMeasureDefSheet!$C:$C,0),)</f>
        <v>5.0000000000000001E-4</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1646</v>
      </c>
      <c r="B22" s="15" t="s">
        <v>1647</v>
      </c>
      <c r="C22" s="9" cm="1">
        <f t="array" ref="C22">INDEX(LatestMeasureDefSheet!$AH:$AH,MATCH($U22,LatestMeasureDefSheet!$C:$C,0),)</f>
        <v>3</v>
      </c>
      <c r="D22" s="10" t="str" cm="1">
        <f t="array" ref="D22">INDEX(LatestMeasureDefSheet!$G:$G,MATCH($U22,LatestMeasureDefSheet!$C:$C,0),)</f>
        <v>Linear Feet</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1590</v>
      </c>
      <c r="U22" s="5" t="s">
        <v>1645</v>
      </c>
      <c r="V22" s="11" cm="1">
        <f t="array" ref="V22">INDEX(LatestMeasureDefSheet!$H:$H,MATCH($U22,LatestMeasureDefSheet!$C:$C,0),)</f>
        <v>34.979999999999997</v>
      </c>
      <c r="W22" s="11" cm="1">
        <f t="array" ref="W22">INDEX(LatestMeasureDefSheet!$I:$I,MATCH($U22,LatestMeasureDefSheet!$C:$C,0),)</f>
        <v>4.0000000000000001E-3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1650</v>
      </c>
      <c r="B23" s="15" t="s">
        <v>1651</v>
      </c>
      <c r="C23" s="9" cm="1">
        <f t="array" ref="C23">INDEX(LatestMeasureDefSheet!$AH:$AH,MATCH($U23,LatestMeasureDefSheet!$C:$C,0),)</f>
        <v>2</v>
      </c>
      <c r="D23" s="10" t="str" cm="1">
        <f t="array" ref="D23">INDEX(LatestMeasureDefSheet!$G:$G,MATCH($U23,LatestMeasureDefSheet!$C:$C,0),)</f>
        <v>Square Feet</v>
      </c>
      <c r="E23" s="11" cm="1">
        <f t="array" ref="E23">INDEX(LatestMeasureDefSheet!$AJ:$AJ,MATCH($U23,LatestMeasureDefSheet!$C:$C,0),)</f>
        <v>25</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1648</v>
      </c>
      <c r="U23" s="5" t="s">
        <v>1649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0.1052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1653</v>
      </c>
      <c r="B24" s="15" t="s">
        <v>1654</v>
      </c>
      <c r="C24" s="9" cm="1">
        <f t="array" ref="C24">INDEX(LatestMeasureDefSheet!$AH:$AH,MATCH($U24,LatestMeasureDefSheet!$C:$C,0),)</f>
        <v>3</v>
      </c>
      <c r="D24" s="10" t="str" cm="1">
        <f t="array" ref="D24">INDEX(LatestMeasureDefSheet!$G:$G,MATCH($U24,LatestMeasureDefSheet!$C:$C,0),)</f>
        <v>Square Feet</v>
      </c>
      <c r="E24" s="11" cm="1">
        <f t="array" ref="E24">INDEX(LatestMeasureDefSheet!$AJ:$AJ,MATCH($U24,LatestMeasureDefSheet!$C:$C,0),)</f>
        <v>25</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1648</v>
      </c>
      <c r="U24" s="5" t="s">
        <v>1652</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0.7208</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1656</v>
      </c>
      <c r="B25" s="15" t="s">
        <v>1657</v>
      </c>
      <c r="C25" s="9" cm="1">
        <f t="array" ref="C25">INDEX(LatestMeasureDefSheet!$AH:$AH,MATCH($U25,LatestMeasureDefSheet!$C:$C,0),)</f>
        <v>3</v>
      </c>
      <c r="D25" s="10" t="str" cm="1">
        <f t="array" ref="D25">INDEX(LatestMeasureDefSheet!$G:$G,MATCH($U25,LatestMeasureDefSheet!$C:$C,0),)</f>
        <v>Square Feet</v>
      </c>
      <c r="E25" s="11" cm="1">
        <f t="array" ref="E25">INDEX(LatestMeasureDefSheet!$AJ:$AJ,MATCH($U25,LatestMeasureDefSheet!$C:$C,0),)</f>
        <v>25</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1648</v>
      </c>
      <c r="U25" s="5" t="s">
        <v>1655</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0.34970000000000001</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1659</v>
      </c>
      <c r="B26" s="15" t="s">
        <v>1660</v>
      </c>
      <c r="C26" s="9" cm="1">
        <f t="array" ref="C26">INDEX(LatestMeasureDefSheet!$AH:$AH,MATCH($U26,LatestMeasureDefSheet!$C:$C,0),)</f>
        <v>3</v>
      </c>
      <c r="D26" s="10" t="str" cm="1">
        <f t="array" ref="D26">INDEX(LatestMeasureDefSheet!$G:$G,MATCH($U26,LatestMeasureDefSheet!$C:$C,0),)</f>
        <v>Square Feet</v>
      </c>
      <c r="E26" s="11" cm="1">
        <f t="array" ref="E26">INDEX(LatestMeasureDefSheet!$AJ:$AJ,MATCH($U26,LatestMeasureDefSheet!$C:$C,0),)</f>
        <v>25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1648</v>
      </c>
      <c r="U26" s="5" t="s">
        <v>1658</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6.7702999999999998</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sheetData>
  <sheetProtection algorithmName="SHA-512" hashValue="sp2A699PqeSbLNvDTgVuz+3BHgOcQjKrfUWSU28CQ1GyI/dhkKSUFTXseZSK6Fc5+XFfi5nHY55GEzYTnsJzZg==" saltValue="KdMIknBn6sVFRNjcoxrGkg==" spinCount="100000" sheet="1" objects="1" scenarios="1"/>
  <protectedRanges>
    <protectedRange sqref="I4:J26" name="Range1"/>
  </protectedRanges>
  <autoFilter ref="A3:R3" xr:uid="{DA633522-27BA-4FAD-8762-C69D79FC4ADD}"/>
  <conditionalFormatting sqref="K4:L26">
    <cfRule type="expression" dxfId="2" priority="1">
      <formula>$H4=""</formula>
    </cfRule>
  </conditionalFormatting>
  <hyperlinks>
    <hyperlink ref="A1" location="Summary!A1" display="Take me to the Summary page" xr:uid="{589FE130-ACA9-4EC8-9155-F9458D4E41E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0FC8-7EEE-4525-BD5B-EB383C1C10D8}">
  <sheetPr codeName="Sheet1"/>
  <dimension ref="B2:Q20"/>
  <sheetViews>
    <sheetView showGridLines="0" zoomScale="115" zoomScaleNormal="115" workbookViewId="0">
      <selection activeCell="N21" sqref="N21"/>
    </sheetView>
  </sheetViews>
  <sheetFormatPr defaultRowHeight="12.75" x14ac:dyDescent="0.2"/>
  <cols>
    <col min="1" max="1" width="3" customWidth="1"/>
    <col min="2" max="2" width="10.28515625" customWidth="1"/>
    <col min="4" max="4" width="29.140625" customWidth="1"/>
    <col min="5" max="5" width="37.85546875" customWidth="1"/>
    <col min="6" max="6" width="6.5703125" customWidth="1"/>
    <col min="7" max="7" width="6.140625" customWidth="1"/>
    <col min="8" max="8" width="4.85546875" bestFit="1" customWidth="1"/>
    <col min="13" max="14" width="19.42578125" customWidth="1"/>
    <col min="17" max="17" width="11.85546875" customWidth="1"/>
  </cols>
  <sheetData>
    <row r="2" spans="2:17" ht="26.25" x14ac:dyDescent="0.4">
      <c r="B2" s="52" t="s">
        <v>3739</v>
      </c>
      <c r="H2" s="54" t="s">
        <v>1879</v>
      </c>
      <c r="I2" s="55">
        <v>45992</v>
      </c>
      <c r="N2" s="1"/>
    </row>
    <row r="3" spans="2:17" ht="12.75" customHeight="1" x14ac:dyDescent="0.2">
      <c r="B3" s="85" t="s">
        <v>1880</v>
      </c>
      <c r="C3" s="85"/>
      <c r="D3" s="85"/>
      <c r="E3" s="85"/>
      <c r="F3" s="85"/>
      <c r="G3" s="85"/>
      <c r="H3" s="85"/>
      <c r="I3" s="85"/>
      <c r="K3" s="1" t="s">
        <v>1888</v>
      </c>
    </row>
    <row r="4" spans="2:17" x14ac:dyDescent="0.2">
      <c r="B4" s="85"/>
      <c r="C4" s="85"/>
      <c r="D4" s="85"/>
      <c r="E4" s="85"/>
      <c r="F4" s="85"/>
      <c r="G4" s="85"/>
      <c r="H4" s="85"/>
      <c r="I4" s="85"/>
      <c r="K4" s="87" t="s">
        <v>1889</v>
      </c>
      <c r="L4" s="88"/>
      <c r="M4" s="51" t="s">
        <v>1890</v>
      </c>
      <c r="N4" s="51"/>
    </row>
    <row r="5" spans="2:17" x14ac:dyDescent="0.2">
      <c r="B5" s="85"/>
      <c r="C5" s="85"/>
      <c r="D5" s="85"/>
      <c r="E5" s="85"/>
      <c r="F5" s="85"/>
      <c r="G5" s="85"/>
      <c r="H5" s="85"/>
      <c r="I5" s="85"/>
      <c r="K5" s="84" t="s">
        <v>1891</v>
      </c>
      <c r="L5" s="84"/>
      <c r="M5" s="82" t="s">
        <v>1892</v>
      </c>
      <c r="N5" s="82"/>
      <c r="P5" s="1"/>
    </row>
    <row r="6" spans="2:17" x14ac:dyDescent="0.2">
      <c r="B6" s="1" t="s">
        <v>3782</v>
      </c>
      <c r="K6" s="84" t="s">
        <v>1893</v>
      </c>
      <c r="L6" s="84"/>
      <c r="M6" s="83" t="s">
        <v>1894</v>
      </c>
      <c r="N6" s="83"/>
      <c r="P6" s="1"/>
    </row>
    <row r="8" spans="2:17" ht="15.75" customHeight="1" x14ac:dyDescent="0.2">
      <c r="B8" s="86" t="s">
        <v>1881</v>
      </c>
      <c r="C8" s="86"/>
      <c r="D8" s="86"/>
      <c r="E8" s="86"/>
      <c r="F8" s="86"/>
      <c r="G8" s="86"/>
      <c r="H8" s="86"/>
      <c r="I8" s="86"/>
      <c r="Q8" s="1"/>
    </row>
    <row r="9" spans="2:17" ht="15.75" x14ac:dyDescent="0.2">
      <c r="B9" s="81" t="s">
        <v>1882</v>
      </c>
      <c r="C9" s="81"/>
      <c r="D9" s="81"/>
      <c r="E9" s="81"/>
      <c r="F9" s="81"/>
      <c r="G9" s="81"/>
      <c r="H9" s="81"/>
      <c r="I9" s="81"/>
      <c r="K9" s="89" t="s">
        <v>3733</v>
      </c>
      <c r="L9" s="90"/>
      <c r="M9" s="91"/>
      <c r="N9" s="69"/>
      <c r="Q9" s="58"/>
    </row>
    <row r="10" spans="2:17" ht="15.75" x14ac:dyDescent="0.2">
      <c r="B10" s="81" t="s">
        <v>1883</v>
      </c>
      <c r="C10" s="81"/>
      <c r="D10" s="81"/>
      <c r="E10" s="81"/>
      <c r="F10" s="81"/>
      <c r="G10" s="92" t="s">
        <v>1886</v>
      </c>
      <c r="H10" s="92"/>
      <c r="I10" s="74"/>
      <c r="K10" s="89" t="s">
        <v>3738</v>
      </c>
      <c r="L10" s="90"/>
      <c r="M10" s="91"/>
      <c r="N10" s="70">
        <v>0.12</v>
      </c>
      <c r="O10" s="1" t="s">
        <v>3743</v>
      </c>
      <c r="Q10" s="59"/>
    </row>
    <row r="11" spans="2:17" ht="15.75" x14ac:dyDescent="0.2">
      <c r="B11" s="81" t="s">
        <v>1884</v>
      </c>
      <c r="C11" s="81"/>
      <c r="D11" s="81"/>
      <c r="E11" s="81"/>
      <c r="F11" s="81"/>
      <c r="G11" s="93" t="s">
        <v>1887</v>
      </c>
      <c r="H11" s="93"/>
      <c r="I11" s="74"/>
      <c r="K11" s="89" t="s">
        <v>3737</v>
      </c>
      <c r="L11" s="90"/>
      <c r="M11" s="91"/>
      <c r="N11" s="70">
        <v>5</v>
      </c>
      <c r="O11" s="1" t="s">
        <v>3744</v>
      </c>
      <c r="Q11" s="59"/>
    </row>
    <row r="12" spans="2:17" ht="25.5" customHeight="1" x14ac:dyDescent="0.2">
      <c r="B12" s="81" t="s">
        <v>3783</v>
      </c>
      <c r="C12" s="81"/>
      <c r="D12" s="81"/>
      <c r="E12" s="81"/>
      <c r="F12" s="81"/>
      <c r="G12" s="94" t="s">
        <v>3784</v>
      </c>
      <c r="H12" s="94"/>
      <c r="I12" s="75"/>
      <c r="K12" s="89" t="s">
        <v>3736</v>
      </c>
      <c r="L12" s="90"/>
      <c r="M12" s="90"/>
      <c r="N12" s="70"/>
      <c r="Q12" s="59"/>
    </row>
    <row r="13" spans="2:17" x14ac:dyDescent="0.2">
      <c r="B13" s="81" t="s">
        <v>3775</v>
      </c>
      <c r="C13" s="81"/>
      <c r="D13" s="81"/>
      <c r="E13" s="81"/>
      <c r="F13" s="81"/>
      <c r="G13" s="81"/>
      <c r="H13" s="81"/>
      <c r="I13" s="81"/>
      <c r="Q13" s="59"/>
    </row>
    <row r="14" spans="2:17" x14ac:dyDescent="0.2">
      <c r="B14" s="81" t="s">
        <v>1885</v>
      </c>
      <c r="C14" s="81"/>
      <c r="D14" s="81"/>
      <c r="E14" s="81"/>
      <c r="F14" s="81"/>
      <c r="G14" s="81"/>
      <c r="H14" s="81"/>
      <c r="I14" s="81"/>
      <c r="Q14" s="59"/>
    </row>
    <row r="15" spans="2:17" x14ac:dyDescent="0.2">
      <c r="B15" s="81" t="s">
        <v>3776</v>
      </c>
      <c r="C15" s="81"/>
      <c r="D15" s="81"/>
      <c r="E15" s="81"/>
      <c r="F15" s="81"/>
      <c r="G15" s="81"/>
      <c r="H15" s="81"/>
      <c r="I15" s="81"/>
      <c r="Q15" s="59"/>
    </row>
    <row r="16" spans="2:17" x14ac:dyDescent="0.2">
      <c r="B16" s="81" t="s">
        <v>3777</v>
      </c>
      <c r="C16" s="81"/>
      <c r="D16" s="81"/>
      <c r="E16" s="81"/>
      <c r="F16" s="81"/>
      <c r="G16" s="81"/>
      <c r="H16" s="81"/>
      <c r="I16" s="81"/>
      <c r="J16" s="1"/>
    </row>
    <row r="17" spans="2:17" ht="25.5" customHeight="1" x14ac:dyDescent="0.2">
      <c r="B17" s="81" t="s">
        <v>3779</v>
      </c>
      <c r="C17" s="81"/>
      <c r="D17" s="81"/>
      <c r="E17" s="81"/>
      <c r="F17" s="81"/>
      <c r="G17" s="81"/>
      <c r="H17" s="81"/>
      <c r="I17" s="81"/>
      <c r="Q17" s="1"/>
    </row>
    <row r="18" spans="2:17" x14ac:dyDescent="0.2">
      <c r="B18" s="81" t="s">
        <v>3778</v>
      </c>
      <c r="C18" s="81"/>
      <c r="D18" s="81"/>
      <c r="E18" s="81"/>
      <c r="F18" s="81"/>
      <c r="G18" s="81"/>
      <c r="H18" s="81"/>
      <c r="I18" s="81"/>
    </row>
    <row r="19" spans="2:17" x14ac:dyDescent="0.2">
      <c r="B19" s="81" t="s">
        <v>3780</v>
      </c>
      <c r="C19" s="81"/>
      <c r="D19" s="81"/>
      <c r="E19" s="81"/>
      <c r="F19" s="81"/>
      <c r="G19" s="81"/>
      <c r="H19" s="81"/>
      <c r="I19" s="81"/>
    </row>
    <row r="20" spans="2:17" ht="25.5" customHeight="1" x14ac:dyDescent="0.2">
      <c r="B20" s="81" t="s">
        <v>3781</v>
      </c>
      <c r="C20" s="81"/>
      <c r="D20" s="81"/>
      <c r="E20" s="81"/>
      <c r="F20" s="81"/>
      <c r="G20" s="81"/>
      <c r="H20" s="81"/>
      <c r="I20" s="81"/>
    </row>
  </sheetData>
  <sheetProtection algorithmName="SHA-512" hashValue="8/l1lioXqI8gMCkAToUmhdAhu5WXC6voh77AiY9OTwPigfvBZmjNT3q294uCSdk8tbsnFz/E5+bzZm0w6mWI1g==" saltValue="0sdMZILw1qdw4nlOHSKdFA==" spinCount="100000" sheet="1" objects="1" scenarios="1"/>
  <protectedRanges>
    <protectedRange sqref="N9:N12" name="Range1"/>
  </protectedRanges>
  <mergeCells count="26">
    <mergeCell ref="B13:I13"/>
    <mergeCell ref="B18:I18"/>
    <mergeCell ref="B10:F10"/>
    <mergeCell ref="B11:F11"/>
    <mergeCell ref="K10:M10"/>
    <mergeCell ref="K11:M11"/>
    <mergeCell ref="K12:M12"/>
    <mergeCell ref="B17:I17"/>
    <mergeCell ref="B12:F12"/>
    <mergeCell ref="G12:H12"/>
    <mergeCell ref="B19:I19"/>
    <mergeCell ref="B20:I20"/>
    <mergeCell ref="M5:N5"/>
    <mergeCell ref="M6:N6"/>
    <mergeCell ref="B15:I15"/>
    <mergeCell ref="B16:I16"/>
    <mergeCell ref="B14:I14"/>
    <mergeCell ref="K5:L5"/>
    <mergeCell ref="B3:I5"/>
    <mergeCell ref="B8:I8"/>
    <mergeCell ref="B9:I9"/>
    <mergeCell ref="K4:L4"/>
    <mergeCell ref="K6:L6"/>
    <mergeCell ref="K9:M9"/>
    <mergeCell ref="G10:H10"/>
    <mergeCell ref="G11:H11"/>
  </mergeCells>
  <hyperlinks>
    <hyperlink ref="M4" r:id="rId1" xr:uid="{7F9987E1-0ECA-4AC1-9247-8AC5F948423B}"/>
    <hyperlink ref="M6" r:id="rId2" xr:uid="{CE5B524B-AB66-4A89-82A7-C387FFCD2EFE}"/>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8A744-8C14-41C7-9D16-501C7F42FD03}">
  <sheetPr codeName="Sheet32"/>
  <dimension ref="A1:AB62"/>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1665</v>
      </c>
      <c r="B4" s="15" t="s">
        <v>1666</v>
      </c>
      <c r="C4" s="9" cm="1">
        <f t="array" ref="C4">INDEX(LatestMeasureDefSheet!$AH:$AH,MATCH($U4,LatestMeasureDefSheet!$C:$C,0),)</f>
        <v>1500</v>
      </c>
      <c r="D4" s="10" t="str" cm="1">
        <f t="array" ref="D4">INDEX(LatestMeasureDefSheet!$G:$G,MATCH($U4,LatestMeasureDefSheet!$C:$C,0),)</f>
        <v>Units</v>
      </c>
      <c r="E4" s="11" cm="1">
        <f t="array" ref="E4">INDEX(LatestMeasureDefSheet!$AJ:$AJ,MATCH($U4,LatestMeasureDefSheet!$C:$C,0),)</f>
        <v>1</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67"/>
      <c r="K4" s="41"/>
      <c r="L4" s="41"/>
      <c r="M4" s="78" t="str">
        <f t="shared" ref="M4:O4" si="0">IF($I4=0,"",IF($H4="",V4*$I4,Z4*$I4*$K4))</f>
        <v/>
      </c>
      <c r="N4" s="78" t="str">
        <f t="shared" si="0"/>
        <v/>
      </c>
      <c r="O4" s="78" t="str">
        <f t="shared" si="0"/>
        <v/>
      </c>
      <c r="P4" s="49">
        <f t="shared" ref="P4:P62" si="1">C4*$I4</f>
        <v>0</v>
      </c>
      <c r="Q4" s="49">
        <f t="shared" ref="Q4:Q62" si="2">J4*$I4</f>
        <v>0</v>
      </c>
      <c r="R4" s="10" t="s">
        <v>3787</v>
      </c>
      <c r="T4" s="5" t="s">
        <v>1663</v>
      </c>
      <c r="U4" s="5" t="s">
        <v>1664</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1665</v>
      </c>
      <c r="B5" s="15" t="s">
        <v>1668</v>
      </c>
      <c r="C5" s="9" cm="1">
        <f t="array" ref="C5">INDEX(LatestMeasureDefSheet!$AH:$AH,MATCH($U5,LatestMeasureDefSheet!$C:$C,0),)</f>
        <v>1500</v>
      </c>
      <c r="D5" s="10" t="str" cm="1">
        <f t="array" ref="D5">INDEX(LatestMeasureDefSheet!$G:$G,MATCH($U5,LatestMeasureDefSheet!$C:$C,0),)</f>
        <v>Units</v>
      </c>
      <c r="E5" s="11" cm="1">
        <f t="array" ref="E5">INDEX(LatestMeasureDefSheet!$AJ:$AJ,MATCH($U5,LatestMeasureDefSheet!$C:$C,0),)</f>
        <v>1</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67"/>
      <c r="K5" s="41"/>
      <c r="L5" s="41"/>
      <c r="M5" s="78" t="str">
        <f t="shared" ref="M5" si="3">IF($I5=0,"",IF($H5="",V5*$I5,Z5*$I5*$K5))</f>
        <v/>
      </c>
      <c r="N5" s="78" t="str">
        <f t="shared" ref="N5" si="4">IF($I5=0,"",IF($H5="",W5*$I5,AA5*$I5*$K5))</f>
        <v/>
      </c>
      <c r="O5" s="78" t="str">
        <f t="shared" ref="O5" si="5">IF($I5=0,"",IF($H5="",X5*$I5,AB5*$I5*$K5))</f>
        <v/>
      </c>
      <c r="P5" s="49">
        <f t="shared" si="1"/>
        <v>0</v>
      </c>
      <c r="Q5" s="49">
        <f t="shared" si="2"/>
        <v>0</v>
      </c>
      <c r="R5" s="10" t="s">
        <v>3787</v>
      </c>
      <c r="T5" s="5" t="s">
        <v>1663</v>
      </c>
      <c r="U5" s="5" t="s">
        <v>1667</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1665</v>
      </c>
      <c r="B6" s="15" t="s">
        <v>1670</v>
      </c>
      <c r="C6" s="9" cm="1">
        <f t="array" ref="C6">INDEX(LatestMeasureDefSheet!$AH:$AH,MATCH($U6,LatestMeasureDefSheet!$C:$C,0),)</f>
        <v>1500</v>
      </c>
      <c r="D6" s="10" t="str" cm="1">
        <f t="array" ref="D6">INDEX(LatestMeasureDefSheet!$G:$G,MATCH($U6,LatestMeasureDefSheet!$C:$C,0),)</f>
        <v>Units</v>
      </c>
      <c r="E6" s="11" cm="1">
        <f t="array" ref="E6">INDEX(LatestMeasureDefSheet!$AJ:$AJ,MATCH($U6,LatestMeasureDefSheet!$C:$C,0),)</f>
        <v>1</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67"/>
      <c r="K6" s="41"/>
      <c r="L6" s="41"/>
      <c r="M6" s="78" t="str">
        <f t="shared" ref="M6:M62" si="6">IF($I6=0,"",IF($H6="",V6*$I6,Z6*$I6*$K6))</f>
        <v/>
      </c>
      <c r="N6" s="78" t="str">
        <f t="shared" ref="N6:N62" si="7">IF($I6=0,"",IF($H6="",W6*$I6,AA6*$I6*$K6))</f>
        <v/>
      </c>
      <c r="O6" s="78" t="str">
        <f t="shared" ref="O6:O62" si="8">IF($I6=0,"",IF($H6="",X6*$I6,AB6*$I6*$K6))</f>
        <v/>
      </c>
      <c r="P6" s="49">
        <f t="shared" si="1"/>
        <v>0</v>
      </c>
      <c r="Q6" s="49">
        <f t="shared" si="2"/>
        <v>0</v>
      </c>
      <c r="R6" s="10" t="s">
        <v>3787</v>
      </c>
      <c r="T6" s="5" t="s">
        <v>1663</v>
      </c>
      <c r="U6" s="5" t="s">
        <v>1669</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1674</v>
      </c>
      <c r="B7" s="15" t="s">
        <v>1675</v>
      </c>
      <c r="C7" s="9" cm="1">
        <f t="array" ref="C7">INDEX(LatestMeasureDefSheet!$AH:$AH,MATCH($U7,LatestMeasureDefSheet!$C:$C,0),)</f>
        <v>0.04</v>
      </c>
      <c r="D7" s="10" t="str" cm="1">
        <f t="array" ref="D7">INDEX(LatestMeasureDefSheet!$G:$G,MATCH($U7,LatestMeasureDefSheet!$C:$C,0),)</f>
        <v>Units</v>
      </c>
      <c r="E7" s="11" cm="1">
        <f t="array" ref="E7">INDEX(LatestMeasureDefSheet!$AJ:$AJ,MATCH($U7,LatestMeasureDefSheet!$C:$C,0),)</f>
        <v>25</v>
      </c>
      <c r="F7" s="8" t="str" cm="1">
        <f t="array" ref="F7">IF(INDEX(LatestMeasureDefSheet!$Q:$Q,MATCH(U7,LatestMeasureDefSheet!$C:$C,0),)="",INDEX(LatestMeasureDefSheet!$G:$G,MATCH(U7,LatestMeasureDefSheet!$C:$C,0),),INDEX(LatestMeasureDefSheet!$Q:$Q,MATCH(U7,LatestMeasureDefSheet!$C:$C,0),))</f>
        <v>Units</v>
      </c>
      <c r="G7" s="11" cm="1">
        <f t="array" ref="G7">INDEX(LatestMeasureDefSheet!$R:$R,MATCH($U7,LatestMeasureDefSheet!$C:$C,0),)</f>
        <v>0</v>
      </c>
      <c r="H7" s="11" t="s">
        <v>1920</v>
      </c>
      <c r="I7" s="41"/>
      <c r="J7" s="67"/>
      <c r="K7" s="41"/>
      <c r="L7" s="41"/>
      <c r="M7" s="77" t="str">
        <f t="shared" si="6"/>
        <v/>
      </c>
      <c r="N7" s="77" t="str">
        <f t="shared" si="7"/>
        <v/>
      </c>
      <c r="O7" s="77" t="str">
        <f t="shared" si="8"/>
        <v/>
      </c>
      <c r="P7" s="49">
        <f t="shared" si="1"/>
        <v>0</v>
      </c>
      <c r="Q7" s="49">
        <f t="shared" si="2"/>
        <v>0</v>
      </c>
      <c r="R7" s="10"/>
      <c r="T7" s="5" t="s">
        <v>1672</v>
      </c>
      <c r="U7" s="5" t="s">
        <v>1673</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3.3999999999999998E-3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1677</v>
      </c>
      <c r="B8" s="15" t="s">
        <v>1678</v>
      </c>
      <c r="C8" s="9" cm="1">
        <f t="array" ref="C8">INDEX(LatestMeasureDefSheet!$AH:$AH,MATCH($U8,LatestMeasureDefSheet!$C:$C,0),)</f>
        <v>0.03</v>
      </c>
      <c r="D8" s="10" t="str" cm="1">
        <f t="array" ref="D8">INDEX(LatestMeasureDefSheet!$G:$G,MATCH($U8,LatestMeasureDefSheet!$C:$C,0),)</f>
        <v>Units</v>
      </c>
      <c r="E8" s="11" cm="1">
        <f t="array" ref="E8">INDEX(LatestMeasureDefSheet!$AJ:$AJ,MATCH($U8,LatestMeasureDefSheet!$C:$C,0),)</f>
        <v>25</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
        <v>1920</v>
      </c>
      <c r="I8" s="41"/>
      <c r="J8" s="67"/>
      <c r="K8" s="41"/>
      <c r="L8" s="41"/>
      <c r="M8" s="77" t="str">
        <f t="shared" si="6"/>
        <v/>
      </c>
      <c r="N8" s="77" t="str">
        <f t="shared" si="7"/>
        <v/>
      </c>
      <c r="O8" s="77" t="str">
        <f t="shared" si="8"/>
        <v/>
      </c>
      <c r="P8" s="49">
        <f t="shared" si="1"/>
        <v>0</v>
      </c>
      <c r="Q8" s="49">
        <f t="shared" si="2"/>
        <v>0</v>
      </c>
      <c r="R8" s="10"/>
      <c r="T8" s="5" t="s">
        <v>1672</v>
      </c>
      <c r="U8" s="5" t="s">
        <v>1676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3.3999999999999998E-3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1680</v>
      </c>
      <c r="B9" s="15" t="s">
        <v>1681</v>
      </c>
      <c r="C9" s="9" cm="1">
        <f t="array" ref="C9">INDEX(LatestMeasureDefSheet!$AH:$AH,MATCH($U9,LatestMeasureDefSheet!$C:$C,0),)</f>
        <v>50</v>
      </c>
      <c r="D9" s="10" t="str" cm="1">
        <f t="array" ref="D9">INDEX(LatestMeasureDefSheet!$G:$G,MATCH($U9,LatestMeasureDefSheet!$C:$C,0),)</f>
        <v>HP</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67"/>
      <c r="K9" s="41"/>
      <c r="L9" s="41"/>
      <c r="M9" s="77" t="str">
        <f t="shared" si="6"/>
        <v/>
      </c>
      <c r="N9" s="77" t="str">
        <f t="shared" si="7"/>
        <v/>
      </c>
      <c r="O9" s="77" t="str">
        <f t="shared" si="8"/>
        <v/>
      </c>
      <c r="P9" s="49">
        <f t="shared" si="1"/>
        <v>0</v>
      </c>
      <c r="Q9" s="49">
        <f t="shared" si="2"/>
        <v>0</v>
      </c>
      <c r="R9" s="10"/>
      <c r="T9" s="5" t="s">
        <v>1672</v>
      </c>
      <c r="U9" s="5" t="s">
        <v>1679</v>
      </c>
      <c r="V9" s="11" cm="1">
        <f t="array" ref="V9">INDEX(LatestMeasureDefSheet!$H:$H,MATCH($U9,LatestMeasureDefSheet!$C:$C,0),)</f>
        <v>349</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1684</v>
      </c>
      <c r="B10" s="15" t="s">
        <v>1685</v>
      </c>
      <c r="C10" s="9" cm="1">
        <f t="array" ref="C10">INDEX(LatestMeasureDefSheet!$AH:$AH,MATCH($U10,LatestMeasureDefSheet!$C:$C,0),)</f>
        <v>0.25</v>
      </c>
      <c r="D10" s="10" t="str" cm="1">
        <f t="array" ref="D10">INDEX(LatestMeasureDefSheet!$G:$G,MATCH($U10,LatestMeasureDefSheet!$C:$C,0),)</f>
        <v>Square Feet</v>
      </c>
      <c r="E10" s="11" cm="1">
        <f t="array" ref="E10">INDEX(LatestMeasureDefSheet!$AJ:$AJ,MATCH($U10,LatestMeasureDefSheet!$C:$C,0),)</f>
        <v>5</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67"/>
      <c r="K10" s="41"/>
      <c r="L10" s="41"/>
      <c r="M10" s="77" t="str">
        <f t="shared" si="6"/>
        <v/>
      </c>
      <c r="N10" s="77" t="str">
        <f t="shared" si="7"/>
        <v/>
      </c>
      <c r="O10" s="77" t="str">
        <f t="shared" si="8"/>
        <v/>
      </c>
      <c r="P10" s="49">
        <f t="shared" si="1"/>
        <v>0</v>
      </c>
      <c r="Q10" s="49">
        <f t="shared" si="2"/>
        <v>0</v>
      </c>
      <c r="R10" s="10"/>
      <c r="T10" s="5" t="s">
        <v>1682</v>
      </c>
      <c r="U10" s="5" t="s">
        <v>1683</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1.26E-2</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1687</v>
      </c>
      <c r="B11" s="15" t="s">
        <v>1688</v>
      </c>
      <c r="C11" s="9" cm="1">
        <f t="array" ref="C11">INDEX(LatestMeasureDefSheet!$AH:$AH,MATCH($U11,LatestMeasureDefSheet!$C:$C,0),)</f>
        <v>0.5</v>
      </c>
      <c r="D11" s="10" t="str" cm="1">
        <f t="array" ref="D11">INDEX(LatestMeasureDefSheet!$G:$G,MATCH($U11,LatestMeasureDefSheet!$C:$C,0),)</f>
        <v>Square Feet</v>
      </c>
      <c r="E11" s="11" cm="1">
        <f t="array" ref="E11">INDEX(LatestMeasureDefSheet!$AJ:$AJ,MATCH($U11,LatestMeasureDefSheet!$C:$C,0),)</f>
        <v>4</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67"/>
      <c r="K11" s="41"/>
      <c r="L11" s="41"/>
      <c r="M11" s="77" t="str">
        <f t="shared" si="6"/>
        <v/>
      </c>
      <c r="N11" s="77" t="str">
        <f t="shared" si="7"/>
        <v/>
      </c>
      <c r="O11" s="77" t="str">
        <f t="shared" si="8"/>
        <v/>
      </c>
      <c r="P11" s="49">
        <f t="shared" si="1"/>
        <v>0</v>
      </c>
      <c r="Q11" s="49">
        <f t="shared" si="2"/>
        <v>0</v>
      </c>
      <c r="R11" s="10"/>
      <c r="T11" s="5" t="s">
        <v>1682</v>
      </c>
      <c r="U11" s="5" t="s">
        <v>1686</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4.24E-2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1690</v>
      </c>
      <c r="B12" s="15" t="s">
        <v>1691</v>
      </c>
      <c r="C12" s="9" cm="1">
        <f t="array" ref="C12">INDEX(LatestMeasureDefSheet!$AH:$AH,MATCH($U12,LatestMeasureDefSheet!$C:$C,0),)</f>
        <v>0.15</v>
      </c>
      <c r="D12" s="10" t="str" cm="1">
        <f t="array" ref="D12">INDEX(LatestMeasureDefSheet!$G:$G,MATCH($U12,LatestMeasureDefSheet!$C:$C,0),)</f>
        <v>Square Feet</v>
      </c>
      <c r="E12" s="11" cm="1">
        <f t="array" ref="E12">INDEX(LatestMeasureDefSheet!$AJ:$AJ,MATCH($U12,LatestMeasureDefSheet!$C:$C,0),)</f>
        <v>5</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67"/>
      <c r="K12" s="41"/>
      <c r="L12" s="41"/>
      <c r="M12" s="77" t="str">
        <f t="shared" si="6"/>
        <v/>
      </c>
      <c r="N12" s="77" t="str">
        <f t="shared" si="7"/>
        <v/>
      </c>
      <c r="O12" s="77" t="str">
        <f t="shared" si="8"/>
        <v/>
      </c>
      <c r="P12" s="49">
        <f t="shared" si="1"/>
        <v>0</v>
      </c>
      <c r="Q12" s="49">
        <f t="shared" si="2"/>
        <v>0</v>
      </c>
      <c r="R12" s="10"/>
      <c r="T12" s="5" t="s">
        <v>1682</v>
      </c>
      <c r="U12" s="5" t="s">
        <v>1689</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1.32E-2</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1693</v>
      </c>
      <c r="B13" s="15" t="s">
        <v>1694</v>
      </c>
      <c r="C13" s="9" cm="1">
        <f t="array" ref="C13">INDEX(LatestMeasureDefSheet!$AH:$AH,MATCH($U13,LatestMeasureDefSheet!$C:$C,0),)</f>
        <v>0.3</v>
      </c>
      <c r="D13" s="10" t="str" cm="1">
        <f t="array" ref="D13">INDEX(LatestMeasureDefSheet!$G:$G,MATCH($U13,LatestMeasureDefSheet!$C:$C,0),)</f>
        <v>Square Feet</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67"/>
      <c r="K13" s="41"/>
      <c r="L13" s="41"/>
      <c r="M13" s="77" t="str">
        <f t="shared" si="6"/>
        <v/>
      </c>
      <c r="N13" s="77" t="str">
        <f t="shared" si="7"/>
        <v/>
      </c>
      <c r="O13" s="77" t="str">
        <f t="shared" si="8"/>
        <v/>
      </c>
      <c r="P13" s="49">
        <f t="shared" si="1"/>
        <v>0</v>
      </c>
      <c r="Q13" s="49">
        <f t="shared" si="2"/>
        <v>0</v>
      </c>
      <c r="R13" s="10"/>
      <c r="T13" s="5" t="s">
        <v>1682</v>
      </c>
      <c r="U13" s="5" t="s">
        <v>1692</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1.8700000000000001E-2</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1696</v>
      </c>
      <c r="B14" s="15" t="s">
        <v>1697</v>
      </c>
      <c r="C14" s="9" cm="1">
        <f t="array" ref="C14">INDEX(LatestMeasureDefSheet!$AH:$AH,MATCH($U14,LatestMeasureDefSheet!$C:$C,0),)</f>
        <v>0.5</v>
      </c>
      <c r="D14" s="10" t="str" cm="1">
        <f t="array" ref="D14">INDEX(LatestMeasureDefSheet!$G:$G,MATCH($U14,LatestMeasureDefSheet!$C:$C,0),)</f>
        <v>Square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67"/>
      <c r="K14" s="41"/>
      <c r="L14" s="41"/>
      <c r="M14" s="77" t="str">
        <f t="shared" si="6"/>
        <v/>
      </c>
      <c r="N14" s="77" t="str">
        <f t="shared" si="7"/>
        <v/>
      </c>
      <c r="O14" s="77" t="str">
        <f t="shared" si="8"/>
        <v/>
      </c>
      <c r="P14" s="49">
        <f t="shared" si="1"/>
        <v>0</v>
      </c>
      <c r="Q14" s="49">
        <f t="shared" si="2"/>
        <v>0</v>
      </c>
      <c r="R14" s="10"/>
      <c r="T14" s="5" t="s">
        <v>1682</v>
      </c>
      <c r="U14" s="5" t="s">
        <v>1695</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3.3000000000000002E-2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1699</v>
      </c>
      <c r="B15" s="15" t="s">
        <v>1700</v>
      </c>
      <c r="C15" s="9" cm="1">
        <f t="array" ref="C15">INDEX(LatestMeasureDefSheet!$AH:$AH,MATCH($U15,LatestMeasureDefSheet!$C:$C,0),)</f>
        <v>0.25</v>
      </c>
      <c r="D15" s="10" t="str" cm="1">
        <f t="array" ref="D15">INDEX(LatestMeasureDefSheet!$G:$G,MATCH($U15,LatestMeasureDefSheet!$C:$C,0),)</f>
        <v>Square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67"/>
      <c r="K15" s="41"/>
      <c r="L15" s="41"/>
      <c r="M15" s="77" t="str">
        <f t="shared" si="6"/>
        <v/>
      </c>
      <c r="N15" s="77" t="str">
        <f t="shared" si="7"/>
        <v/>
      </c>
      <c r="O15" s="77" t="str">
        <f t="shared" si="8"/>
        <v/>
      </c>
      <c r="P15" s="49">
        <f t="shared" si="1"/>
        <v>0</v>
      </c>
      <c r="Q15" s="49">
        <f t="shared" si="2"/>
        <v>0</v>
      </c>
      <c r="R15" s="10"/>
      <c r="T15" s="5" t="s">
        <v>1682</v>
      </c>
      <c r="U15" s="5" t="s">
        <v>1698</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2.06E-2</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1703</v>
      </c>
      <c r="B16" s="15" t="s">
        <v>1704</v>
      </c>
      <c r="C16" s="9" cm="1">
        <f t="array" ref="C16">INDEX(LatestMeasureDefSheet!$AH:$AH,MATCH($U16,LatestMeasureDefSheet!$C:$C,0),)</f>
        <v>30</v>
      </c>
      <c r="D16" s="10" t="str" cm="1">
        <f t="array" ref="D16">INDEX(LatestMeasureDefSheet!$G:$G,MATCH($U16,LatestMeasureDefSheet!$C:$C,0),)</f>
        <v>Units</v>
      </c>
      <c r="E16" s="11" cm="1">
        <f t="array" ref="E16">INDEX(LatestMeasureDefSheet!$AJ:$AJ,MATCH($U16,LatestMeasureDefSheet!$C:$C,0),)</f>
        <v>7</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67"/>
      <c r="K16" s="41"/>
      <c r="L16" s="41"/>
      <c r="M16" s="77" t="str">
        <f t="shared" si="6"/>
        <v/>
      </c>
      <c r="N16" s="77" t="str">
        <f t="shared" si="7"/>
        <v/>
      </c>
      <c r="O16" s="77" t="str">
        <f t="shared" si="8"/>
        <v/>
      </c>
      <c r="P16" s="49">
        <f t="shared" si="1"/>
        <v>0</v>
      </c>
      <c r="Q16" s="49">
        <f t="shared" si="2"/>
        <v>0</v>
      </c>
      <c r="R16" s="10"/>
      <c r="T16" s="27" t="s">
        <v>1701</v>
      </c>
      <c r="U16" s="5" t="s">
        <v>1702</v>
      </c>
      <c r="V16" s="11" cm="1">
        <f t="array" ref="V16">INDEX(LatestMeasureDefSheet!$H:$H,MATCH($U16,LatestMeasureDefSheet!$C:$C,0),)</f>
        <v>372.14</v>
      </c>
      <c r="W16" s="11" cm="1">
        <f t="array" ref="W16">INDEX(LatestMeasureDefSheet!$I:$I,MATCH($U16,LatestMeasureDefSheet!$C:$C,0),)</f>
        <v>7.0099999999999996E-2</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1706</v>
      </c>
      <c r="B17" s="15" t="s">
        <v>1707</v>
      </c>
      <c r="C17" s="9" cm="1">
        <f t="array" ref="C17">INDEX(LatestMeasureDefSheet!$AH:$AH,MATCH($U17,LatestMeasureDefSheet!$C:$C,0),)</f>
        <v>50</v>
      </c>
      <c r="D17" s="10" t="str" cm="1">
        <f t="array" ref="D17">INDEX(LatestMeasureDefSheet!$G:$G,MATCH($U17,LatestMeasureDefSheet!$C:$C,0),)</f>
        <v>Units</v>
      </c>
      <c r="E17" s="11" cm="1">
        <f t="array" ref="E17">INDEX(LatestMeasureDefSheet!$AJ:$AJ,MATCH($U17,LatestMeasureDefSheet!$C:$C,0),)</f>
        <v>7</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
        <v>1920</v>
      </c>
      <c r="I17" s="41"/>
      <c r="J17" s="67"/>
      <c r="K17" s="41"/>
      <c r="L17" s="41"/>
      <c r="M17" s="77" t="str">
        <f t="shared" si="6"/>
        <v/>
      </c>
      <c r="N17" s="77" t="str">
        <f t="shared" si="7"/>
        <v/>
      </c>
      <c r="O17" s="77" t="str">
        <f t="shared" si="8"/>
        <v/>
      </c>
      <c r="P17" s="49">
        <f t="shared" si="1"/>
        <v>0</v>
      </c>
      <c r="Q17" s="49">
        <f t="shared" si="2"/>
        <v>0</v>
      </c>
      <c r="R17" s="10"/>
      <c r="T17" s="27" t="s">
        <v>1701</v>
      </c>
      <c r="U17" s="5" t="s">
        <v>1705</v>
      </c>
      <c r="V17" s="11" cm="1">
        <f t="array" ref="V17">INDEX(LatestMeasureDefSheet!$H:$H,MATCH($U17,LatestMeasureDefSheet!$C:$C,0),)</f>
        <v>625.23</v>
      </c>
      <c r="W17" s="11" cm="1">
        <f t="array" ref="W17">INDEX(LatestMeasureDefSheet!$I:$I,MATCH($U17,LatestMeasureDefSheet!$C:$C,0),)</f>
        <v>0.11799999999999999</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1709</v>
      </c>
      <c r="B18" s="15" t="s">
        <v>1710</v>
      </c>
      <c r="C18" s="9" cm="1">
        <f t="array" ref="C18">INDEX(LatestMeasureDefSheet!$AH:$AH,MATCH($U18,LatestMeasureDefSheet!$C:$C,0),)</f>
        <v>100</v>
      </c>
      <c r="D18" s="10" t="str" cm="1">
        <f t="array" ref="D18">INDEX(LatestMeasureDefSheet!$G:$G,MATCH($U18,LatestMeasureDefSheet!$C:$C,0),)</f>
        <v>Units</v>
      </c>
      <c r="E18" s="11" cm="1">
        <f t="array" ref="E18">INDEX(LatestMeasureDefSheet!$AJ:$AJ,MATCH($U18,LatestMeasureDefSheet!$C:$C,0),)</f>
        <v>7</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
        <v>1920</v>
      </c>
      <c r="I18" s="41"/>
      <c r="J18" s="67"/>
      <c r="K18" s="41"/>
      <c r="L18" s="41"/>
      <c r="M18" s="77" t="str">
        <f t="shared" si="6"/>
        <v/>
      </c>
      <c r="N18" s="77" t="str">
        <f t="shared" si="7"/>
        <v/>
      </c>
      <c r="O18" s="77" t="str">
        <f t="shared" si="8"/>
        <v/>
      </c>
      <c r="P18" s="49">
        <f t="shared" si="1"/>
        <v>0</v>
      </c>
      <c r="Q18" s="49">
        <f t="shared" si="2"/>
        <v>0</v>
      </c>
      <c r="R18" s="10"/>
      <c r="T18" s="27" t="s">
        <v>1701</v>
      </c>
      <c r="U18" s="5" t="s">
        <v>1708</v>
      </c>
      <c r="V18" s="11" cm="1">
        <f t="array" ref="V18">INDEX(LatestMeasureDefSheet!$H:$H,MATCH($U18,LatestMeasureDefSheet!$C:$C,0),)</f>
        <v>1122.3599999999999</v>
      </c>
      <c r="W18" s="11" cm="1">
        <f t="array" ref="W18">INDEX(LatestMeasureDefSheet!$I:$I,MATCH($U18,LatestMeasureDefSheet!$C:$C,0),)</f>
        <v>0.21099999999999999</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1712</v>
      </c>
      <c r="B19" s="15" t="s">
        <v>1713</v>
      </c>
      <c r="C19" s="9" cm="1">
        <f t="array" ref="C19">INDEX(LatestMeasureDefSheet!$AH:$AH,MATCH($U19,LatestMeasureDefSheet!$C:$C,0),)</f>
        <v>250</v>
      </c>
      <c r="D19" s="10" t="str" cm="1">
        <f t="array" ref="D19">INDEX(LatestMeasureDefSheet!$G:$G,MATCH($U19,LatestMeasureDefSheet!$C:$C,0),)</f>
        <v>Units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67"/>
      <c r="K19" s="41"/>
      <c r="L19" s="41"/>
      <c r="M19" s="77" t="str">
        <f t="shared" si="6"/>
        <v/>
      </c>
      <c r="N19" s="77" t="str">
        <f t="shared" si="7"/>
        <v/>
      </c>
      <c r="O19" s="77" t="str">
        <f t="shared" si="8"/>
        <v/>
      </c>
      <c r="P19" s="49">
        <f t="shared" si="1"/>
        <v>0</v>
      </c>
      <c r="Q19" s="49">
        <f t="shared" si="2"/>
        <v>0</v>
      </c>
      <c r="R19" s="10"/>
      <c r="T19" s="27" t="s">
        <v>1701</v>
      </c>
      <c r="U19" s="5" t="s">
        <v>1711</v>
      </c>
      <c r="V19" s="11" cm="1">
        <f t="array" ref="V19">INDEX(LatestMeasureDefSheet!$H:$H,MATCH($U19,LatestMeasureDefSheet!$C:$C,0),)</f>
        <v>3217</v>
      </c>
      <c r="W19" s="11" cm="1">
        <f t="array" ref="W19">INDEX(LatestMeasureDefSheet!$I:$I,MATCH($U19,LatestMeasureDefSheet!$C:$C,0),)</f>
        <v>0.60599999999999998</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1715</v>
      </c>
      <c r="B20" s="15" t="s">
        <v>1716</v>
      </c>
      <c r="C20" s="9" cm="1">
        <f t="array" ref="C20">INDEX(LatestMeasureDefSheet!$AH:$AH,MATCH($U20,LatestMeasureDefSheet!$C:$C,0),)</f>
        <v>400</v>
      </c>
      <c r="D20" s="10" t="str" cm="1">
        <f t="array" ref="D20">INDEX(LatestMeasureDefSheet!$G:$G,MATCH($U20,LatestMeasureDefSheet!$C:$C,0),)</f>
        <v>Units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67"/>
      <c r="K20" s="41"/>
      <c r="L20" s="41"/>
      <c r="M20" s="77" t="str">
        <f t="shared" si="6"/>
        <v/>
      </c>
      <c r="N20" s="77" t="str">
        <f t="shared" si="7"/>
        <v/>
      </c>
      <c r="O20" s="77" t="str">
        <f t="shared" si="8"/>
        <v/>
      </c>
      <c r="P20" s="49">
        <f t="shared" si="1"/>
        <v>0</v>
      </c>
      <c r="Q20" s="49">
        <f t="shared" si="2"/>
        <v>0</v>
      </c>
      <c r="R20" s="10"/>
      <c r="T20" s="27" t="s">
        <v>1701</v>
      </c>
      <c r="U20" s="5" t="s">
        <v>1714</v>
      </c>
      <c r="V20" s="11" cm="1">
        <f t="array" ref="V20">INDEX(LatestMeasureDefSheet!$H:$H,MATCH($U20,LatestMeasureDefSheet!$C:$C,0),)</f>
        <v>4938</v>
      </c>
      <c r="W20" s="11" cm="1">
        <f t="array" ref="W20">INDEX(LatestMeasureDefSheet!$I:$I,MATCH($U20,LatestMeasureDefSheet!$C:$C,0),)</f>
        <v>0.93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1718</v>
      </c>
      <c r="B21" s="15" t="s">
        <v>1719</v>
      </c>
      <c r="C21" s="9" cm="1">
        <f t="array" ref="C21">INDEX(LatestMeasureDefSheet!$AH:$AH,MATCH($U21,LatestMeasureDefSheet!$C:$C,0),)</f>
        <v>500</v>
      </c>
      <c r="D21" s="10" t="str" cm="1">
        <f t="array" ref="D21">INDEX(LatestMeasureDefSheet!$G:$G,MATCH($U21,LatestMeasureDefSheet!$C:$C,0),)</f>
        <v>Units</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67"/>
      <c r="K21" s="41"/>
      <c r="L21" s="41"/>
      <c r="M21" s="77" t="str">
        <f t="shared" si="6"/>
        <v/>
      </c>
      <c r="N21" s="77" t="str">
        <f t="shared" si="7"/>
        <v/>
      </c>
      <c r="O21" s="77" t="str">
        <f t="shared" si="8"/>
        <v/>
      </c>
      <c r="P21" s="49">
        <f t="shared" si="1"/>
        <v>0</v>
      </c>
      <c r="Q21" s="49">
        <f t="shared" si="2"/>
        <v>0</v>
      </c>
      <c r="R21" s="10"/>
      <c r="T21" s="27" t="s">
        <v>1701</v>
      </c>
      <c r="U21" s="5" t="s">
        <v>1717</v>
      </c>
      <c r="V21" s="11" cm="1">
        <f t="array" ref="V21">INDEX(LatestMeasureDefSheet!$H:$H,MATCH($U21,LatestMeasureDefSheet!$C:$C,0),)</f>
        <v>6576.85</v>
      </c>
      <c r="W21" s="11" cm="1">
        <f t="array" ref="W21">INDEX(LatestMeasureDefSheet!$I:$I,MATCH($U21,LatestMeasureDefSheet!$C:$C,0),)</f>
        <v>1.24</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1721</v>
      </c>
      <c r="B22" s="15" t="s">
        <v>1722</v>
      </c>
      <c r="C22" s="9" cm="1">
        <f t="array" ref="C22">INDEX(LatestMeasureDefSheet!$AH:$AH,MATCH($U22,LatestMeasureDefSheet!$C:$C,0),)</f>
        <v>700</v>
      </c>
      <c r="D22" s="10" t="str" cm="1">
        <f t="array" ref="D22">INDEX(LatestMeasureDefSheet!$G:$G,MATCH($U22,LatestMeasureDefSheet!$C:$C,0),)</f>
        <v>Units</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67"/>
      <c r="K22" s="41"/>
      <c r="L22" s="41"/>
      <c r="M22" s="77" t="str">
        <f t="shared" si="6"/>
        <v/>
      </c>
      <c r="N22" s="77" t="str">
        <f t="shared" si="7"/>
        <v/>
      </c>
      <c r="O22" s="77" t="str">
        <f t="shared" si="8"/>
        <v/>
      </c>
      <c r="P22" s="49">
        <f t="shared" si="1"/>
        <v>0</v>
      </c>
      <c r="Q22" s="49">
        <f t="shared" si="2"/>
        <v>0</v>
      </c>
      <c r="R22" s="10"/>
      <c r="T22" s="27" t="s">
        <v>1701</v>
      </c>
      <c r="U22" s="5" t="s">
        <v>1720</v>
      </c>
      <c r="V22" s="11" cm="1">
        <f t="array" ref="V22">INDEX(LatestMeasureDefSheet!$H:$H,MATCH($U22,LatestMeasureDefSheet!$C:$C,0),)</f>
        <v>8543.34</v>
      </c>
      <c r="W22" s="11" cm="1">
        <f t="array" ref="W22">INDEX(LatestMeasureDefSheet!$I:$I,MATCH($U22,LatestMeasureDefSheet!$C:$C,0),)</f>
        <v>1.61</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1724</v>
      </c>
      <c r="B23" s="15" t="s">
        <v>1725</v>
      </c>
      <c r="C23" s="9" cm="1">
        <f t="array" ref="C23">INDEX(LatestMeasureDefSheet!$AH:$AH,MATCH($U23,LatestMeasureDefSheet!$C:$C,0),)</f>
        <v>800</v>
      </c>
      <c r="D23" s="10" t="str" cm="1">
        <f t="array" ref="D23">INDEX(LatestMeasureDefSheet!$G:$G,MATCH($U23,LatestMeasureDefSheet!$C:$C,0),)</f>
        <v>Units</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67"/>
      <c r="K23" s="41"/>
      <c r="L23" s="41"/>
      <c r="M23" s="77" t="str">
        <f t="shared" si="6"/>
        <v/>
      </c>
      <c r="N23" s="77" t="str">
        <f t="shared" si="7"/>
        <v/>
      </c>
      <c r="O23" s="77" t="str">
        <f t="shared" si="8"/>
        <v/>
      </c>
      <c r="P23" s="49">
        <f t="shared" si="1"/>
        <v>0</v>
      </c>
      <c r="Q23" s="49">
        <f t="shared" si="2"/>
        <v>0</v>
      </c>
      <c r="R23" s="10"/>
      <c r="T23" s="27" t="s">
        <v>1701</v>
      </c>
      <c r="U23" s="5" t="s">
        <v>1723</v>
      </c>
      <c r="V23" s="11" cm="1">
        <f t="array" ref="V23">INDEX(LatestMeasureDefSheet!$H:$H,MATCH($U23,LatestMeasureDefSheet!$C:$C,0),)</f>
        <v>10018.120000000001</v>
      </c>
      <c r="W23" s="11" cm="1">
        <f t="array" ref="W23">INDEX(LatestMeasureDefSheet!$I:$I,MATCH($U23,LatestMeasureDefSheet!$C:$C,0),)</f>
        <v>1.89</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6" t="s">
        <v>1727</v>
      </c>
      <c r="B24" s="15" t="s">
        <v>1728</v>
      </c>
      <c r="C24" s="9" cm="1">
        <f t="array" ref="C24">INDEX(LatestMeasureDefSheet!$AH:$AH,MATCH($U24,LatestMeasureDefSheet!$C:$C,0),)</f>
        <v>190</v>
      </c>
      <c r="D24" s="10" t="str" cm="1">
        <f t="array" ref="D24">INDEX(LatestMeasureDefSheet!$G:$G,MATCH($U24,LatestMeasureDefSheet!$C:$C,0),)</f>
        <v>Units</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67"/>
      <c r="K24" s="41"/>
      <c r="L24" s="41"/>
      <c r="M24" s="77" t="str">
        <f t="shared" si="6"/>
        <v/>
      </c>
      <c r="N24" s="77" t="str">
        <f t="shared" si="7"/>
        <v/>
      </c>
      <c r="O24" s="77" t="str">
        <f t="shared" si="8"/>
        <v/>
      </c>
      <c r="P24" s="49">
        <f t="shared" si="1"/>
        <v>0</v>
      </c>
      <c r="Q24" s="49">
        <f t="shared" si="2"/>
        <v>0</v>
      </c>
      <c r="R24" s="10"/>
      <c r="T24" s="27" t="s">
        <v>1701</v>
      </c>
      <c r="U24" s="5" t="s">
        <v>1726</v>
      </c>
      <c r="V24" s="11" cm="1">
        <f t="array" ref="V24">INDEX(LatestMeasureDefSheet!$H:$H,MATCH($U24,LatestMeasureDefSheet!$C:$C,0),)</f>
        <v>1586</v>
      </c>
      <c r="W24" s="11" cm="1">
        <f t="array" ref="W24">INDEX(LatestMeasureDefSheet!$I:$I,MATCH($U24,LatestMeasureDefSheet!$C:$C,0),)</f>
        <v>0.29899999999999999</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1731</v>
      </c>
      <c r="B25" s="15" t="s">
        <v>1732</v>
      </c>
      <c r="C25" s="9" cm="1">
        <f t="array" ref="C25">INDEX(LatestMeasureDefSheet!$AH:$AH,MATCH($U25,LatestMeasureDefSheet!$C:$C,0),)</f>
        <v>40</v>
      </c>
      <c r="D25" s="10" t="str" cm="1">
        <f t="array" ref="D25">INDEX(LatestMeasureDefSheet!$G:$G,MATCH($U25,LatestMeasureDefSheet!$C:$C,0),)</f>
        <v>HP</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67"/>
      <c r="K25" s="41"/>
      <c r="L25" s="41"/>
      <c r="M25" s="77" t="str">
        <f t="shared" si="6"/>
        <v/>
      </c>
      <c r="N25" s="77" t="str">
        <f t="shared" si="7"/>
        <v/>
      </c>
      <c r="O25" s="77" t="str">
        <f t="shared" si="8"/>
        <v/>
      </c>
      <c r="P25" s="49">
        <f t="shared" si="1"/>
        <v>0</v>
      </c>
      <c r="Q25" s="49">
        <f t="shared" si="2"/>
        <v>0</v>
      </c>
      <c r="R25" s="10"/>
      <c r="T25" s="5" t="s">
        <v>1729</v>
      </c>
      <c r="U25" s="5" t="s">
        <v>1730</v>
      </c>
      <c r="V25" s="11" cm="1">
        <f t="array" ref="V25">INDEX(LatestMeasureDefSheet!$H:$H,MATCH($U25,LatestMeasureDefSheet!$C:$C,0),)</f>
        <v>195</v>
      </c>
      <c r="W25" s="11" cm="1">
        <f t="array" ref="W25">INDEX(LatestMeasureDefSheet!$I:$I,MATCH($U25,LatestMeasureDefSheet!$C:$C,0),)</f>
        <v>5.2999999999999999E-2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1734</v>
      </c>
      <c r="B26" s="15" t="s">
        <v>1735</v>
      </c>
      <c r="C26" s="9" cm="1">
        <f t="array" ref="C26">INDEX(LatestMeasureDefSheet!$AH:$AH,MATCH($U26,LatestMeasureDefSheet!$C:$C,0),)</f>
        <v>40</v>
      </c>
      <c r="D26" s="10" t="str" cm="1">
        <f t="array" ref="D26">INDEX(LatestMeasureDefSheet!$G:$G,MATCH($U26,LatestMeasureDefSheet!$C:$C,0),)</f>
        <v>HP</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67"/>
      <c r="K26" s="41"/>
      <c r="L26" s="41"/>
      <c r="M26" s="77" t="str">
        <f t="shared" si="6"/>
        <v/>
      </c>
      <c r="N26" s="77" t="str">
        <f t="shared" si="7"/>
        <v/>
      </c>
      <c r="O26" s="77" t="str">
        <f t="shared" si="8"/>
        <v/>
      </c>
      <c r="P26" s="49">
        <f t="shared" si="1"/>
        <v>0</v>
      </c>
      <c r="Q26" s="49">
        <f t="shared" si="2"/>
        <v>0</v>
      </c>
      <c r="R26" s="10"/>
      <c r="T26" s="5" t="s">
        <v>1729</v>
      </c>
      <c r="U26" s="5" t="s">
        <v>1733</v>
      </c>
      <c r="V26" s="11" cm="1">
        <f t="array" ref="V26">INDEX(LatestMeasureDefSheet!$H:$H,MATCH($U26,LatestMeasureDefSheet!$C:$C,0),)</f>
        <v>195</v>
      </c>
      <c r="W26" s="11" cm="1">
        <f t="array" ref="W26">INDEX(LatestMeasureDefSheet!$I:$I,MATCH($U26,LatestMeasureDefSheet!$C:$C,0),)</f>
        <v>5.2999999999999999E-2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6" t="s">
        <v>1737</v>
      </c>
      <c r="B27" s="15" t="s">
        <v>1738</v>
      </c>
      <c r="C27" s="9" cm="1">
        <f t="array" ref="C27">INDEX(LatestMeasureDefSheet!$AH:$AH,MATCH($U27,LatestMeasureDefSheet!$C:$C,0),)</f>
        <v>50</v>
      </c>
      <c r="D27" s="10" t="str" cm="1">
        <f t="array" ref="D27">INDEX(LatestMeasureDefSheet!$G:$G,MATCH($U27,LatestMeasureDefSheet!$C:$C,0),)</f>
        <v>Units</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67"/>
      <c r="K27" s="41"/>
      <c r="L27" s="41"/>
      <c r="M27" s="77" t="str">
        <f t="shared" si="6"/>
        <v/>
      </c>
      <c r="N27" s="77" t="str">
        <f t="shared" si="7"/>
        <v/>
      </c>
      <c r="O27" s="77" t="str">
        <f t="shared" si="8"/>
        <v/>
      </c>
      <c r="P27" s="49">
        <f t="shared" si="1"/>
        <v>0</v>
      </c>
      <c r="Q27" s="49">
        <f t="shared" si="2"/>
        <v>0</v>
      </c>
      <c r="R27" s="10"/>
      <c r="T27" s="5" t="s">
        <v>1729</v>
      </c>
      <c r="U27" s="5" t="s">
        <v>1736</v>
      </c>
      <c r="V27" s="11" cm="1">
        <f t="array" ref="V27">INDEX(LatestMeasureDefSheet!$H:$H,MATCH($U27,LatestMeasureDefSheet!$C:$C,0),)</f>
        <v>185</v>
      </c>
      <c r="W27" s="11" cm="1">
        <f t="array" ref="W27">INDEX(LatestMeasureDefSheet!$I:$I,MATCH($U27,LatestMeasureDefSheet!$C:$C,0),)</f>
        <v>0.216</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1740</v>
      </c>
      <c r="B28" s="15" t="s">
        <v>1741</v>
      </c>
      <c r="C28" s="9" cm="1">
        <f t="array" ref="C28">INDEX(LatestMeasureDefSheet!$AH:$AH,MATCH($U28,LatestMeasureDefSheet!$C:$C,0),)</f>
        <v>0.5</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67"/>
      <c r="K28" s="41"/>
      <c r="L28" s="41"/>
      <c r="M28" s="77" t="str">
        <f t="shared" si="6"/>
        <v/>
      </c>
      <c r="N28" s="77" t="str">
        <f t="shared" si="7"/>
        <v/>
      </c>
      <c r="O28" s="77" t="str">
        <f t="shared" si="8"/>
        <v/>
      </c>
      <c r="P28" s="49">
        <f t="shared" si="1"/>
        <v>0</v>
      </c>
      <c r="Q28" s="49">
        <f t="shared" si="2"/>
        <v>0</v>
      </c>
      <c r="R28" s="10"/>
      <c r="T28" s="5" t="s">
        <v>1729</v>
      </c>
      <c r="U28" s="5" t="s">
        <v>1739</v>
      </c>
      <c r="V28" s="11" cm="1">
        <f t="array" ref="V28">INDEX(LatestMeasureDefSheet!$H:$H,MATCH($U28,LatestMeasureDefSheet!$C:$C,0),)</f>
        <v>4.99</v>
      </c>
      <c r="W28" s="11" cm="1">
        <f t="array" ref="W28">INDEX(LatestMeasureDefSheet!$I:$I,MATCH($U28,LatestMeasureDefSheet!$C:$C,0),)</f>
        <v>2.3999999999999998E-3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1747</v>
      </c>
      <c r="B29" s="15" t="s">
        <v>1748</v>
      </c>
      <c r="C29" s="9" cm="1">
        <f t="array" ref="C29">INDEX(LatestMeasureDefSheet!$AH:$AH,MATCH($U29,LatestMeasureDefSheet!$C:$C,0),)</f>
        <v>0.08</v>
      </c>
      <c r="D29" s="10" t="str" cm="1">
        <f t="array" ref="D29">INDEX(LatestMeasureDefSheet!$G:$G,MATCH($U29,LatestMeasureDefSheet!$C:$C,0),)</f>
        <v>Units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67"/>
      <c r="K29" s="41"/>
      <c r="L29" s="41"/>
      <c r="M29" s="77" t="str">
        <f t="shared" si="6"/>
        <v/>
      </c>
      <c r="N29" s="77" t="str">
        <f t="shared" si="7"/>
        <v/>
      </c>
      <c r="O29" s="77" t="str">
        <f t="shared" si="8"/>
        <v/>
      </c>
      <c r="P29" s="49">
        <f t="shared" si="1"/>
        <v>0</v>
      </c>
      <c r="Q29" s="49">
        <f t="shared" si="2"/>
        <v>0</v>
      </c>
      <c r="R29" s="10"/>
      <c r="T29" s="5" t="s">
        <v>1745</v>
      </c>
      <c r="U29" s="5" t="s">
        <v>1746</v>
      </c>
      <c r="V29" s="11" cm="1">
        <f t="array" ref="V29">INDEX(LatestMeasureDefSheet!$H:$H,MATCH($U29,LatestMeasureDefSheet!$C:$C,0),)</f>
        <v>0.193</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1750</v>
      </c>
      <c r="B30" s="15" t="s">
        <v>1751</v>
      </c>
      <c r="C30" s="9" cm="1">
        <f t="array" ref="C30">INDEX(LatestMeasureDefSheet!$AH:$AH,MATCH($U30,LatestMeasureDefSheet!$C:$C,0),)</f>
        <v>0.04</v>
      </c>
      <c r="D30" s="10" t="str" cm="1">
        <f t="array" ref="D30">INDEX(LatestMeasureDefSheet!$G:$G,MATCH($U30,LatestMeasureDefSheet!$C:$C,0),)</f>
        <v>Units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Units</v>
      </c>
      <c r="G30" s="11" cm="1">
        <f t="array" ref="G30">INDEX(LatestMeasureDefSheet!$R:$R,MATCH($U30,LatestMeasureDefSheet!$C:$C,0),)</f>
        <v>0</v>
      </c>
      <c r="H30" s="11" t="s">
        <v>1920</v>
      </c>
      <c r="I30" s="41"/>
      <c r="J30" s="67"/>
      <c r="K30" s="41"/>
      <c r="L30" s="41"/>
      <c r="M30" s="77" t="str">
        <f t="shared" si="6"/>
        <v/>
      </c>
      <c r="N30" s="77" t="str">
        <f t="shared" si="7"/>
        <v/>
      </c>
      <c r="O30" s="77" t="str">
        <f t="shared" si="8"/>
        <v/>
      </c>
      <c r="P30" s="49">
        <f t="shared" si="1"/>
        <v>0</v>
      </c>
      <c r="Q30" s="49">
        <f t="shared" si="2"/>
        <v>0</v>
      </c>
      <c r="R30" s="10"/>
      <c r="T30" s="5" t="s">
        <v>1745</v>
      </c>
      <c r="U30" s="5" t="s">
        <v>1749</v>
      </c>
      <c r="V30" s="11" cm="1">
        <f t="array" ref="V30">INDEX(LatestMeasureDefSheet!$H:$H,MATCH($U30,LatestMeasureDefSheet!$C:$C,0),)</f>
        <v>0.48630000000000001</v>
      </c>
      <c r="W30" s="11" cm="1">
        <f t="array" ref="W30">INDEX(LatestMeasureDefSheet!$I:$I,MATCH($U30,LatestMeasureDefSheet!$C:$C,0),)</f>
        <v>1E-4</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1753</v>
      </c>
      <c r="B31" s="15" t="s">
        <v>1754</v>
      </c>
      <c r="C31" s="9" cm="1">
        <f t="array" ref="C31">INDEX(LatestMeasureDefSheet!$AH:$AH,MATCH($U31,LatestMeasureDefSheet!$C:$C,0),)</f>
        <v>0.08</v>
      </c>
      <c r="D31" s="10" t="str" cm="1">
        <f t="array" ref="D31">INDEX(LatestMeasureDefSheet!$G:$G,MATCH($U31,LatestMeasureDefSheet!$C:$C,0),)</f>
        <v>Units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67"/>
      <c r="K31" s="41"/>
      <c r="L31" s="41"/>
      <c r="M31" s="77" t="str">
        <f t="shared" si="6"/>
        <v/>
      </c>
      <c r="N31" s="77" t="str">
        <f t="shared" si="7"/>
        <v/>
      </c>
      <c r="O31" s="77" t="str">
        <f t="shared" si="8"/>
        <v/>
      </c>
      <c r="P31" s="49">
        <f t="shared" si="1"/>
        <v>0</v>
      </c>
      <c r="Q31" s="49">
        <f t="shared" si="2"/>
        <v>0</v>
      </c>
      <c r="R31" s="10"/>
      <c r="T31" s="5" t="s">
        <v>1745</v>
      </c>
      <c r="U31" s="5" t="s">
        <v>1752</v>
      </c>
      <c r="V31" s="11" cm="1">
        <f t="array" ref="V31">INDEX(LatestMeasureDefSheet!$H:$H,MATCH($U31,LatestMeasureDefSheet!$C:$C,0),)</f>
        <v>0.26019999999999999</v>
      </c>
      <c r="W31" s="11" cm="1">
        <f t="array" ref="W31">INDEX(LatestMeasureDefSheet!$I:$I,MATCH($U31,LatestMeasureDefSheet!$C:$C,0),)</f>
        <v>0</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1756</v>
      </c>
      <c r="B32" s="15" t="s">
        <v>1757</v>
      </c>
      <c r="C32" s="9" cm="1">
        <f t="array" ref="C32">INDEX(LatestMeasureDefSheet!$AH:$AH,MATCH($U32,LatestMeasureDefSheet!$C:$C,0),)</f>
        <v>0.04</v>
      </c>
      <c r="D32" s="10" t="str" cm="1">
        <f t="array" ref="D32">INDEX(LatestMeasureDefSheet!$G:$G,MATCH($U32,LatestMeasureDefSheet!$C:$C,0),)</f>
        <v>Units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67"/>
      <c r="K32" s="41"/>
      <c r="L32" s="41"/>
      <c r="M32" s="77" t="str">
        <f t="shared" si="6"/>
        <v/>
      </c>
      <c r="N32" s="77" t="str">
        <f t="shared" si="7"/>
        <v/>
      </c>
      <c r="O32" s="77" t="str">
        <f t="shared" si="8"/>
        <v/>
      </c>
      <c r="P32" s="49">
        <f t="shared" si="1"/>
        <v>0</v>
      </c>
      <c r="Q32" s="49">
        <f t="shared" si="2"/>
        <v>0</v>
      </c>
      <c r="R32" s="10"/>
      <c r="T32" s="5" t="s">
        <v>1745</v>
      </c>
      <c r="U32" s="5" t="s">
        <v>1755</v>
      </c>
      <c r="V32" s="11" cm="1">
        <f t="array" ref="V32">INDEX(LatestMeasureDefSheet!$H:$H,MATCH($U32,LatestMeasureDefSheet!$C:$C,0),)</f>
        <v>0.65549999999999997</v>
      </c>
      <c r="W32" s="11" cm="1">
        <f t="array" ref="W32">INDEX(LatestMeasureDefSheet!$I:$I,MATCH($U32,LatestMeasureDefSheet!$C:$C,0),)</f>
        <v>1E-4</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1759</v>
      </c>
      <c r="B33" s="15" t="s">
        <v>1760</v>
      </c>
      <c r="C33" s="9" cm="1">
        <f t="array" ref="C33">INDEX(LatestMeasureDefSheet!$AH:$AH,MATCH($U33,LatestMeasureDefSheet!$C:$C,0),)</f>
        <v>100</v>
      </c>
      <c r="D33" s="10" t="str" cm="1">
        <f t="array" ref="D33">INDEX(LatestMeasureDefSheet!$G:$G,MATCH($U33,LatestMeasureDefSheet!$C:$C,0),)</f>
        <v>HP</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HP</v>
      </c>
      <c r="G33" s="11" cm="1">
        <f t="array" ref="G33">INDEX(LatestMeasureDefSheet!$R:$R,MATCH($U33,LatestMeasureDefSheet!$C:$C,0),)</f>
        <v>0</v>
      </c>
      <c r="H33" s="11" t="s">
        <v>1920</v>
      </c>
      <c r="I33" s="41"/>
      <c r="J33" s="67"/>
      <c r="K33" s="41"/>
      <c r="L33" s="41"/>
      <c r="M33" s="77" t="str">
        <f t="shared" si="6"/>
        <v/>
      </c>
      <c r="N33" s="77" t="str">
        <f t="shared" si="7"/>
        <v/>
      </c>
      <c r="O33" s="77" t="str">
        <f t="shared" si="8"/>
        <v/>
      </c>
      <c r="P33" s="49">
        <f t="shared" si="1"/>
        <v>0</v>
      </c>
      <c r="Q33" s="49">
        <f t="shared" si="2"/>
        <v>0</v>
      </c>
      <c r="R33" s="10"/>
      <c r="T33" s="5" t="s">
        <v>1745</v>
      </c>
      <c r="U33" s="5" t="s">
        <v>1758</v>
      </c>
      <c r="V33" s="11" cm="1">
        <f t="array" ref="V33">INDEX(LatestMeasureDefSheet!$H:$H,MATCH($U33,LatestMeasureDefSheet!$C:$C,0),)</f>
        <v>597.79999999999995</v>
      </c>
      <c r="W33" s="11" cm="1">
        <f t="array" ref="W33">INDEX(LatestMeasureDefSheet!$I:$I,MATCH($U33,LatestMeasureDefSheet!$C:$C,0),)</f>
        <v>0.113</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1762</v>
      </c>
      <c r="B34" s="15" t="s">
        <v>1763</v>
      </c>
      <c r="C34" s="9" cm="1">
        <f t="array" ref="C34">INDEX(LatestMeasureDefSheet!$AH:$AH,MATCH($U34,LatestMeasureDefSheet!$C:$C,0),)</f>
        <v>0.1</v>
      </c>
      <c r="D34" s="10" t="str" cm="1">
        <f t="array" ref="D34">INDEX(LatestMeasureDefSheet!$G:$G,MATCH($U34,LatestMeasureDefSheet!$C:$C,0),)</f>
        <v>Units</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67"/>
      <c r="K34" s="41"/>
      <c r="L34" s="41"/>
      <c r="M34" s="77" t="str">
        <f t="shared" si="6"/>
        <v/>
      </c>
      <c r="N34" s="77" t="str">
        <f t="shared" si="7"/>
        <v/>
      </c>
      <c r="O34" s="77" t="str">
        <f t="shared" si="8"/>
        <v/>
      </c>
      <c r="P34" s="49">
        <f t="shared" si="1"/>
        <v>0</v>
      </c>
      <c r="Q34" s="49">
        <f t="shared" si="2"/>
        <v>0</v>
      </c>
      <c r="R34" s="10"/>
      <c r="T34" s="5" t="s">
        <v>1745</v>
      </c>
      <c r="U34" s="5" t="s">
        <v>1761</v>
      </c>
      <c r="V34" s="11" cm="1">
        <f t="array" ref="V34">INDEX(LatestMeasureDefSheet!$H:$H,MATCH($U34,LatestMeasureDefSheet!$C:$C,0),)</f>
        <v>0.58399999999999996</v>
      </c>
      <c r="W34" s="11" cm="1">
        <f t="array" ref="W34">INDEX(LatestMeasureDefSheet!$I:$I,MATCH($U34,LatestMeasureDefSheet!$C:$C,0),)</f>
        <v>1E-4</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1765</v>
      </c>
      <c r="B35" s="15" t="s">
        <v>1766</v>
      </c>
      <c r="C35" s="9" cm="1">
        <f t="array" ref="C35">INDEX(LatestMeasureDefSheet!$AH:$AH,MATCH($U35,LatestMeasureDefSheet!$C:$C,0),)</f>
        <v>0.14000000000000001</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67"/>
      <c r="K35" s="41"/>
      <c r="L35" s="41"/>
      <c r="M35" s="77" t="str">
        <f t="shared" si="6"/>
        <v/>
      </c>
      <c r="N35" s="77" t="str">
        <f t="shared" si="7"/>
        <v/>
      </c>
      <c r="O35" s="77" t="str">
        <f t="shared" si="8"/>
        <v/>
      </c>
      <c r="P35" s="49">
        <f t="shared" si="1"/>
        <v>0</v>
      </c>
      <c r="Q35" s="49">
        <f t="shared" si="2"/>
        <v>0</v>
      </c>
      <c r="R35" s="10"/>
      <c r="T35" s="5" t="s">
        <v>1745</v>
      </c>
      <c r="U35" s="5" t="s">
        <v>1764</v>
      </c>
      <c r="V35" s="11" cm="1">
        <f t="array" ref="V35">INDEX(LatestMeasureDefSheet!$H:$H,MATCH($U35,LatestMeasureDefSheet!$C:$C,0),)</f>
        <v>1.1719999999999999</v>
      </c>
      <c r="W35" s="11" cm="1">
        <f t="array" ref="W35">INDEX(LatestMeasureDefSheet!$I:$I,MATCH($U35,LatestMeasureDefSheet!$C:$C,0),)</f>
        <v>2.0000000000000001E-4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15.75" x14ac:dyDescent="0.25">
      <c r="A36" s="16" t="s">
        <v>1768</v>
      </c>
      <c r="B36" s="15" t="s">
        <v>1769</v>
      </c>
      <c r="C36" s="9" cm="1">
        <f t="array" ref="C36">INDEX(LatestMeasureDefSheet!$AH:$AH,MATCH($U36,LatestMeasureDefSheet!$C:$C,0),)</f>
        <v>0.2</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67"/>
      <c r="K36" s="41"/>
      <c r="L36" s="41"/>
      <c r="M36" s="77" t="str">
        <f t="shared" si="6"/>
        <v/>
      </c>
      <c r="N36" s="77" t="str">
        <f t="shared" si="7"/>
        <v/>
      </c>
      <c r="O36" s="77" t="str">
        <f t="shared" si="8"/>
        <v/>
      </c>
      <c r="P36" s="49">
        <f t="shared" si="1"/>
        <v>0</v>
      </c>
      <c r="Q36" s="49">
        <f t="shared" si="2"/>
        <v>0</v>
      </c>
      <c r="R36" s="10"/>
      <c r="T36" s="5" t="s">
        <v>1745</v>
      </c>
      <c r="U36" s="5" t="s">
        <v>1767</v>
      </c>
      <c r="V36" s="11" cm="1">
        <f t="array" ref="V36">INDEX(LatestMeasureDefSheet!$H:$H,MATCH($U36,LatestMeasureDefSheet!$C:$C,0),)</f>
        <v>1.212</v>
      </c>
      <c r="W36" s="11" cm="1">
        <f t="array" ref="W36">INDEX(LatestMeasureDefSheet!$I:$I,MATCH($U36,LatestMeasureDefSheet!$C:$C,0),)</f>
        <v>2.0000000000000001E-4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1771</v>
      </c>
      <c r="B37" s="15" t="s">
        <v>1772</v>
      </c>
      <c r="C37" s="9" cm="1">
        <f t="array" ref="C37">INDEX(LatestMeasureDefSheet!$AH:$AH,MATCH($U37,LatestMeasureDefSheet!$C:$C,0),)</f>
        <v>0.3</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67"/>
      <c r="K37" s="41"/>
      <c r="L37" s="41"/>
      <c r="M37" s="77" t="str">
        <f t="shared" si="6"/>
        <v/>
      </c>
      <c r="N37" s="77" t="str">
        <f t="shared" si="7"/>
        <v/>
      </c>
      <c r="O37" s="77" t="str">
        <f t="shared" si="8"/>
        <v/>
      </c>
      <c r="P37" s="49">
        <f t="shared" si="1"/>
        <v>0</v>
      </c>
      <c r="Q37" s="49">
        <f t="shared" si="2"/>
        <v>0</v>
      </c>
      <c r="R37" s="10"/>
      <c r="T37" s="5" t="s">
        <v>1745</v>
      </c>
      <c r="U37" s="5" t="s">
        <v>1770</v>
      </c>
      <c r="V37" s="11" cm="1">
        <f t="array" ref="V37">INDEX(LatestMeasureDefSheet!$H:$H,MATCH($U37,LatestMeasureDefSheet!$C:$C,0),)</f>
        <v>1.76</v>
      </c>
      <c r="W37" s="11" cm="1">
        <f t="array" ref="W37">INDEX(LatestMeasureDefSheet!$I:$I,MATCH($U37,LatestMeasureDefSheet!$C:$C,0),)</f>
        <v>2.9999999999999997E-4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1774</v>
      </c>
      <c r="B38" s="15" t="s">
        <v>1775</v>
      </c>
      <c r="C38" s="9" cm="1">
        <f t="array" ref="C38">INDEX(LatestMeasureDefSheet!$AH:$AH,MATCH($U38,LatestMeasureDefSheet!$C:$C,0),)</f>
        <v>0.06</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67"/>
      <c r="K38" s="41"/>
      <c r="L38" s="41"/>
      <c r="M38" s="77" t="str">
        <f t="shared" si="6"/>
        <v/>
      </c>
      <c r="N38" s="77" t="str">
        <f t="shared" si="7"/>
        <v/>
      </c>
      <c r="O38" s="77" t="str">
        <f t="shared" si="8"/>
        <v/>
      </c>
      <c r="P38" s="49">
        <f t="shared" si="1"/>
        <v>0</v>
      </c>
      <c r="Q38" s="49">
        <f t="shared" si="2"/>
        <v>0</v>
      </c>
      <c r="R38" s="10"/>
      <c r="T38" s="5" t="s">
        <v>1745</v>
      </c>
      <c r="U38" s="5" t="s">
        <v>1773</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7.3000000000000001E-3</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1777</v>
      </c>
      <c r="B39" s="15" t="s">
        <v>1778</v>
      </c>
      <c r="C39" s="9" cm="1">
        <f t="array" ref="C39">INDEX(LatestMeasureDefSheet!$AH:$AH,MATCH($U39,LatestMeasureDefSheet!$C:$C,0),)</f>
        <v>0.04</v>
      </c>
      <c r="D39" s="10" t="str" cm="1">
        <f t="array" ref="D39">INDEX(LatestMeasureDefSheet!$G:$G,MATCH($U39,LatestMeasureDefSheet!$C:$C,0),)</f>
        <v>Units</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67"/>
      <c r="K39" s="41"/>
      <c r="L39" s="41"/>
      <c r="M39" s="77" t="str">
        <f t="shared" si="6"/>
        <v/>
      </c>
      <c r="N39" s="77" t="str">
        <f t="shared" si="7"/>
        <v/>
      </c>
      <c r="O39" s="77" t="str">
        <f t="shared" si="8"/>
        <v/>
      </c>
      <c r="P39" s="49">
        <f t="shared" si="1"/>
        <v>0</v>
      </c>
      <c r="Q39" s="49">
        <f t="shared" si="2"/>
        <v>0</v>
      </c>
      <c r="R39" s="10"/>
      <c r="T39" s="5" t="s">
        <v>1745</v>
      </c>
      <c r="U39" s="5" t="s">
        <v>1776</v>
      </c>
      <c r="V39" s="11" cm="1">
        <f t="array" ref="V39">INDEX(LatestMeasureDefSheet!$H:$H,MATCH($U39,LatestMeasureDefSheet!$C:$C,0),)</f>
        <v>9.7299999999999998E-2</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1781</v>
      </c>
      <c r="B40" s="15" t="s">
        <v>1782</v>
      </c>
      <c r="C40" s="9" cm="1">
        <f t="array" ref="C40">INDEX(LatestMeasureDefSheet!$AH:$AH,MATCH($U40,LatestMeasureDefSheet!$C:$C,0),)</f>
        <v>0.32</v>
      </c>
      <c r="D40" s="10" t="str" cm="1">
        <f t="array" ref="D40">INDEX(LatestMeasureDefSheet!$G:$G,MATCH($U40,LatestMeasureDefSheet!$C:$C,0),)</f>
        <v>Watts Removed</v>
      </c>
      <c r="E40" s="11" cm="1">
        <f t="array" ref="E40">INDEX(LatestMeasureDefSheet!$AJ:$AJ,MATCH($U40,LatestMeasureDefSheet!$C:$C,0),)</f>
        <v>11</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
        <v>1920</v>
      </c>
      <c r="I40" s="41"/>
      <c r="J40" s="67"/>
      <c r="K40" s="41"/>
      <c r="L40" s="41"/>
      <c r="M40" s="77" t="str">
        <f t="shared" si="6"/>
        <v/>
      </c>
      <c r="N40" s="77" t="str">
        <f t="shared" si="7"/>
        <v/>
      </c>
      <c r="O40" s="77" t="str">
        <f t="shared" si="8"/>
        <v/>
      </c>
      <c r="P40" s="49">
        <f t="shared" si="1"/>
        <v>0</v>
      </c>
      <c r="Q40" s="49">
        <f t="shared" si="2"/>
        <v>0</v>
      </c>
      <c r="R40" s="10"/>
      <c r="T40" s="5" t="s">
        <v>1779</v>
      </c>
      <c r="U40" s="5" t="s">
        <v>1780</v>
      </c>
      <c r="V40" s="11" cm="1">
        <f t="array" ref="V40">INDEX(LatestMeasureDefSheet!$H:$H,MATCH($U40,LatestMeasureDefSheet!$C:$C,0),)</f>
        <v>4.38</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1784</v>
      </c>
      <c r="B41" s="15" t="s">
        <v>1785</v>
      </c>
      <c r="C41" s="9" cm="1">
        <f t="array" ref="C41">INDEX(LatestMeasureDefSheet!$AH:$AH,MATCH($U41,LatestMeasureDefSheet!$C:$C,0),)</f>
        <v>0.47</v>
      </c>
      <c r="D41" s="10" t="str" cm="1">
        <f t="array" ref="D41">INDEX(LatestMeasureDefSheet!$G:$G,MATCH($U41,LatestMeasureDefSheet!$C:$C,0),)</f>
        <v>Watts Removed</v>
      </c>
      <c r="E41" s="11" cm="1">
        <f t="array" ref="E41">INDEX(LatestMeasureDefSheet!$AJ:$AJ,MATCH($U41,LatestMeasureDefSheet!$C:$C,0),)</f>
        <v>7.6</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
        <v>1920</v>
      </c>
      <c r="I41" s="41"/>
      <c r="J41" s="67"/>
      <c r="K41" s="41"/>
      <c r="L41" s="41"/>
      <c r="M41" s="77" t="str">
        <f t="shared" si="6"/>
        <v/>
      </c>
      <c r="N41" s="77" t="str">
        <f t="shared" si="7"/>
        <v/>
      </c>
      <c r="O41" s="77" t="str">
        <f t="shared" si="8"/>
        <v/>
      </c>
      <c r="P41" s="49">
        <f t="shared" si="1"/>
        <v>0</v>
      </c>
      <c r="Q41" s="49">
        <f t="shared" si="2"/>
        <v>0</v>
      </c>
      <c r="R41" s="10"/>
      <c r="T41" s="5" t="s">
        <v>1779</v>
      </c>
      <c r="U41" s="5" t="s">
        <v>1783</v>
      </c>
      <c r="V41" s="11" cm="1">
        <f t="array" ref="V41">INDEX(LatestMeasureDefSheet!$H:$H,MATCH($U41,LatestMeasureDefSheet!$C:$C,0),)</f>
        <v>6.57</v>
      </c>
      <c r="W41" s="11" cm="1">
        <f t="array" ref="W41">INDEX(LatestMeasureDefSheet!$I:$I,MATCH($U41,LatestMeasureDefSheet!$C:$C,0),)</f>
        <v>1E-3</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1794</v>
      </c>
      <c r="B42" s="5" t="s">
        <v>1795</v>
      </c>
      <c r="C42" s="9" cm="1">
        <f t="array" ref="C42">INDEX(LatestMeasureDefSheet!$AH:$AH,MATCH($U42,LatestMeasureDefSheet!$C:$C,0),)</f>
        <v>0.25</v>
      </c>
      <c r="D42" s="10" t="str" cm="1">
        <f t="array" ref="D42">INDEX(LatestMeasureDefSheet!$G:$G,MATCH($U42,LatestMeasureDefSheet!$C:$C,0),)</f>
        <v>Watts Installed</v>
      </c>
      <c r="E42" s="11"/>
      <c r="F42" s="10" t="str" cm="1">
        <f t="array" ref="F42">INDEX(LatestMeasureDefSheet!$G:$G,MATCH($U42,LatestMeasureDefSheet!$C:$C,0),)</f>
        <v>Watts Installed</v>
      </c>
      <c r="G42" s="11"/>
      <c r="H42" s="11"/>
      <c r="I42" s="41"/>
      <c r="J42" s="67"/>
      <c r="K42" s="41"/>
      <c r="L42" s="41"/>
      <c r="M42" s="77" t="str">
        <f t="shared" ref="M42:M57" si="9">IF($I42=0,"",IF($H42="",V42*$I42,Z42*$I42*$K42))</f>
        <v/>
      </c>
      <c r="N42" s="77" t="str">
        <f t="shared" ref="N42:N57" si="10">IF($I42=0,"",IF($H42="",W42*$I42,AA42*$I42*$K42))</f>
        <v/>
      </c>
      <c r="O42" s="77" t="str">
        <f t="shared" ref="O42:O57" si="11">IF($I42=0,"",IF($H42="",X42*$I42,AB42*$I42*$K42))</f>
        <v/>
      </c>
      <c r="P42" s="49">
        <f t="shared" ref="P42:P57" si="12">C42*$I42</f>
        <v>0</v>
      </c>
      <c r="Q42" s="49">
        <f t="shared" ref="Q42:Q57" si="13">J42*$I42</f>
        <v>0</v>
      </c>
      <c r="R42" s="10"/>
      <c r="T42" s="5" t="s">
        <v>1779</v>
      </c>
      <c r="U42" s="5" t="s">
        <v>1793</v>
      </c>
      <c r="V42" s="11" cm="1">
        <f t="array" ref="V42">INDEX(LatestMeasureDefSheet!$H:$H,MATCH($U42,LatestMeasureDefSheet!$C:$C,0),)</f>
        <v>3.58</v>
      </c>
      <c r="W42" s="11" cm="1">
        <f t="array" ref="W42">INDEX(LatestMeasureDefSheet!$I:$I,MATCH($U42,LatestMeasureDefSheet!$C:$C,0),)</f>
        <v>8.0000000000000004E-4</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1797</v>
      </c>
      <c r="B43" s="5" t="s">
        <v>3760</v>
      </c>
      <c r="C43" s="9" cm="1">
        <f t="array" ref="C43">INDEX(LatestMeasureDefSheet!$AH:$AH,MATCH($U43,LatestMeasureDefSheet!$C:$C,0),)</f>
        <v>0.4</v>
      </c>
      <c r="D43" s="10" t="str" cm="1">
        <f t="array" ref="D43">INDEX(LatestMeasureDefSheet!$G:$G,MATCH($U43,LatestMeasureDefSheet!$C:$C,0),)</f>
        <v>Watts Installed</v>
      </c>
      <c r="E43" s="11"/>
      <c r="F43" s="10" t="str" cm="1">
        <f t="array" ref="F43">INDEX(LatestMeasureDefSheet!$G:$G,MATCH($U43,LatestMeasureDefSheet!$C:$C,0),)</f>
        <v>Watts Installed</v>
      </c>
      <c r="G43" s="11"/>
      <c r="H43" s="11"/>
      <c r="I43" s="41"/>
      <c r="J43" s="67"/>
      <c r="K43" s="41"/>
      <c r="L43" s="41"/>
      <c r="M43" s="77" t="str">
        <f t="shared" si="9"/>
        <v/>
      </c>
      <c r="N43" s="77" t="str">
        <f t="shared" si="10"/>
        <v/>
      </c>
      <c r="O43" s="77" t="str">
        <f t="shared" si="11"/>
        <v/>
      </c>
      <c r="P43" s="49">
        <f t="shared" si="12"/>
        <v>0</v>
      </c>
      <c r="Q43" s="49">
        <f t="shared" si="13"/>
        <v>0</v>
      </c>
      <c r="R43" s="10"/>
      <c r="T43" s="5" t="s">
        <v>1779</v>
      </c>
      <c r="U43" s="5" t="s">
        <v>1796</v>
      </c>
      <c r="V43" s="11" cm="1">
        <f t="array" ref="V43">INDEX(LatestMeasureDefSheet!$H:$H,MATCH($U43,LatestMeasureDefSheet!$C:$C,0),)</f>
        <v>5.38</v>
      </c>
      <c r="W43" s="11" cm="1">
        <f t="array" ref="W43">INDEX(LatestMeasureDefSheet!$I:$I,MATCH($U43,LatestMeasureDefSheet!$C:$C,0),)</f>
        <v>8.0000000000000004E-4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3746</v>
      </c>
      <c r="B44" s="15" t="s">
        <v>3761</v>
      </c>
      <c r="C44" s="9" t="e" cm="1">
        <f t="array" ref="C44">INDEX(LatestMeasureDefSheet!$AH:$AH,MATCH($U44,LatestMeasureDefSheet!$C:$C,0),)</f>
        <v>#N/A</v>
      </c>
      <c r="D44" s="10" t="e" cm="1">
        <f t="array" ref="D44">INDEX(LatestMeasureDefSheet!$G:$G,MATCH($U44,LatestMeasureDefSheet!$C:$C,0),)</f>
        <v>#N/A</v>
      </c>
      <c r="E44" s="11"/>
      <c r="F44" s="10" t="e" cm="1">
        <f t="array" ref="F44">INDEX(LatestMeasureDefSheet!$G:$G,MATCH($U44,LatestMeasureDefSheet!$C:$C,0),)</f>
        <v>#N/A</v>
      </c>
      <c r="G44" s="11"/>
      <c r="H44" s="11"/>
      <c r="I44" s="41"/>
      <c r="J44" s="67"/>
      <c r="K44" s="41"/>
      <c r="L44" s="41"/>
      <c r="M44" s="77" t="str">
        <f t="shared" si="9"/>
        <v/>
      </c>
      <c r="N44" s="77" t="str">
        <f t="shared" si="10"/>
        <v/>
      </c>
      <c r="O44" s="77" t="str">
        <f t="shared" si="11"/>
        <v/>
      </c>
      <c r="P44" s="49" t="e">
        <f t="shared" si="12"/>
        <v>#N/A</v>
      </c>
      <c r="Q44" s="49">
        <f t="shared" si="13"/>
        <v>0</v>
      </c>
      <c r="R44" s="10"/>
      <c r="T44" s="5" t="s">
        <v>1779</v>
      </c>
      <c r="U44" s="5" t="s">
        <v>3746</v>
      </c>
      <c r="V44" s="11" t="e" cm="1">
        <f t="array" ref="V44">INDEX(LatestMeasureDefSheet!$H:$H,MATCH($U44,LatestMeasureDefSheet!$C:$C,0),)</f>
        <v>#N/A</v>
      </c>
      <c r="W44" s="11" t="e" cm="1">
        <f t="array" ref="W44">INDEX(LatestMeasureDefSheet!$I:$I,MATCH($U44,LatestMeasureDefSheet!$C:$C,0),)</f>
        <v>#N/A</v>
      </c>
      <c r="X44" s="11" t="e" cm="1">
        <f t="array" ref="X44">INDEX(LatestMeasureDefSheet!$L:$L,MATCH($U44,LatestMeasureDefSheet!$C:$C,0),)</f>
        <v>#N/A</v>
      </c>
      <c r="Y44" s="11" t="e" cm="1">
        <f t="array" ref="Y44">INDEX(LatestMeasureDefSheet!$S:$S,MATCH($U44,LatestMeasureDefSheet!$C:$C,0),)</f>
        <v>#N/A</v>
      </c>
      <c r="Z44" s="11" t="e" cm="1">
        <f t="array" ref="Z44">INDEX(LatestMeasureDefSheet!$T:$T,MATCH($U44,LatestMeasureDefSheet!$C:$C,0),)</f>
        <v>#N/A</v>
      </c>
      <c r="AA44" s="11" t="e" cm="1">
        <f t="array" ref="AA44">INDEX(LatestMeasureDefSheet!$U:$U,MATCH($U44,LatestMeasureDefSheet!$C:$C,0),)</f>
        <v>#N/A</v>
      </c>
      <c r="AB44" s="11" t="e" cm="1">
        <f t="array" ref="AB44">INDEX(LatestMeasureDefSheet!$V:$V,MATCH($U44,LatestMeasureDefSheet!$C:$C,0),)</f>
        <v>#N/A</v>
      </c>
    </row>
    <row r="45" spans="1:28" ht="31.5" x14ac:dyDescent="0.25">
      <c r="A45" s="16" t="s">
        <v>3747</v>
      </c>
      <c r="B45" s="15" t="s">
        <v>3762</v>
      </c>
      <c r="C45" s="9" t="e" cm="1">
        <f t="array" ref="C45">INDEX(LatestMeasureDefSheet!$AH:$AH,MATCH($U45,LatestMeasureDefSheet!$C:$C,0),)</f>
        <v>#N/A</v>
      </c>
      <c r="D45" s="10" t="e" cm="1">
        <f t="array" ref="D45">INDEX(LatestMeasureDefSheet!$G:$G,MATCH($U45,LatestMeasureDefSheet!$C:$C,0),)</f>
        <v>#N/A</v>
      </c>
      <c r="E45" s="11"/>
      <c r="F45" s="10" t="e" cm="1">
        <f t="array" ref="F45">INDEX(LatestMeasureDefSheet!$G:$G,MATCH($U45,LatestMeasureDefSheet!$C:$C,0),)</f>
        <v>#N/A</v>
      </c>
      <c r="G45" s="11"/>
      <c r="H45" s="11"/>
      <c r="I45" s="41"/>
      <c r="J45" s="67"/>
      <c r="K45" s="41"/>
      <c r="L45" s="41"/>
      <c r="M45" s="77" t="str">
        <f t="shared" si="9"/>
        <v/>
      </c>
      <c r="N45" s="77" t="str">
        <f t="shared" si="10"/>
        <v/>
      </c>
      <c r="O45" s="77" t="str">
        <f t="shared" si="11"/>
        <v/>
      </c>
      <c r="P45" s="49" t="e">
        <f t="shared" si="12"/>
        <v>#N/A</v>
      </c>
      <c r="Q45" s="49">
        <f t="shared" si="13"/>
        <v>0</v>
      </c>
      <c r="R45" s="10"/>
      <c r="T45" s="5" t="s">
        <v>1779</v>
      </c>
      <c r="U45" s="5" t="s">
        <v>3747</v>
      </c>
      <c r="V45" s="11" t="e" cm="1">
        <f t="array" ref="V45">INDEX(LatestMeasureDefSheet!$H:$H,MATCH($U45,LatestMeasureDefSheet!$C:$C,0),)</f>
        <v>#N/A</v>
      </c>
      <c r="W45" s="11" t="e" cm="1">
        <f t="array" ref="W45">INDEX(LatestMeasureDefSheet!$I:$I,MATCH($U45,LatestMeasureDefSheet!$C:$C,0),)</f>
        <v>#N/A</v>
      </c>
      <c r="X45" s="11" t="e" cm="1">
        <f t="array" ref="X45">INDEX(LatestMeasureDefSheet!$L:$L,MATCH($U45,LatestMeasureDefSheet!$C:$C,0),)</f>
        <v>#N/A</v>
      </c>
      <c r="Y45" s="11" t="e" cm="1">
        <f t="array" ref="Y45">INDEX(LatestMeasureDefSheet!$S:$S,MATCH($U45,LatestMeasureDefSheet!$C:$C,0),)</f>
        <v>#N/A</v>
      </c>
      <c r="Z45" s="11" t="e" cm="1">
        <f t="array" ref="Z45">INDEX(LatestMeasureDefSheet!$T:$T,MATCH($U45,LatestMeasureDefSheet!$C:$C,0),)</f>
        <v>#N/A</v>
      </c>
      <c r="AA45" s="11" t="e" cm="1">
        <f t="array" ref="AA45">INDEX(LatestMeasureDefSheet!$U:$U,MATCH($U45,LatestMeasureDefSheet!$C:$C,0),)</f>
        <v>#N/A</v>
      </c>
      <c r="AB45" s="11" t="e" cm="1">
        <f t="array" ref="AB45">INDEX(LatestMeasureDefSheet!$V:$V,MATCH($U45,LatestMeasureDefSheet!$C:$C,0),)</f>
        <v>#N/A</v>
      </c>
    </row>
    <row r="46" spans="1:28" ht="31.5" x14ac:dyDescent="0.25">
      <c r="A46" s="16" t="s">
        <v>3748</v>
      </c>
      <c r="B46" s="15" t="s">
        <v>3763</v>
      </c>
      <c r="C46" s="9" t="e" cm="1">
        <f t="array" ref="C46">INDEX(LatestMeasureDefSheet!$AH:$AH,MATCH($U46,LatestMeasureDefSheet!$C:$C,0),)</f>
        <v>#N/A</v>
      </c>
      <c r="D46" s="10" t="e" cm="1">
        <f t="array" ref="D46">INDEX(LatestMeasureDefSheet!$G:$G,MATCH($U46,LatestMeasureDefSheet!$C:$C,0),)</f>
        <v>#N/A</v>
      </c>
      <c r="E46" s="11"/>
      <c r="F46" s="10" t="e" cm="1">
        <f t="array" ref="F46">INDEX(LatestMeasureDefSheet!$G:$G,MATCH($U46,LatestMeasureDefSheet!$C:$C,0),)</f>
        <v>#N/A</v>
      </c>
      <c r="G46" s="11"/>
      <c r="H46" s="11"/>
      <c r="I46" s="41"/>
      <c r="J46" s="67"/>
      <c r="K46" s="41"/>
      <c r="L46" s="41"/>
      <c r="M46" s="77" t="str">
        <f t="shared" si="9"/>
        <v/>
      </c>
      <c r="N46" s="77" t="str">
        <f t="shared" si="10"/>
        <v/>
      </c>
      <c r="O46" s="77" t="str">
        <f t="shared" si="11"/>
        <v/>
      </c>
      <c r="P46" s="49" t="e">
        <f t="shared" si="12"/>
        <v>#N/A</v>
      </c>
      <c r="Q46" s="49">
        <f t="shared" si="13"/>
        <v>0</v>
      </c>
      <c r="R46" s="10"/>
      <c r="T46" s="5" t="s">
        <v>1779</v>
      </c>
      <c r="U46" s="5" t="s">
        <v>3748</v>
      </c>
      <c r="V46" s="11" t="e" cm="1">
        <f t="array" ref="V46">INDEX(LatestMeasureDefSheet!$H:$H,MATCH($U46,LatestMeasureDefSheet!$C:$C,0),)</f>
        <v>#N/A</v>
      </c>
      <c r="W46" s="11" t="e" cm="1">
        <f t="array" ref="W46">INDEX(LatestMeasureDefSheet!$I:$I,MATCH($U46,LatestMeasureDefSheet!$C:$C,0),)</f>
        <v>#N/A</v>
      </c>
      <c r="X46" s="11" t="e" cm="1">
        <f t="array" ref="X46">INDEX(LatestMeasureDefSheet!$L:$L,MATCH($U46,LatestMeasureDefSheet!$C:$C,0),)</f>
        <v>#N/A</v>
      </c>
      <c r="Y46" s="11" t="e" cm="1">
        <f t="array" ref="Y46">INDEX(LatestMeasureDefSheet!$S:$S,MATCH($U46,LatestMeasureDefSheet!$C:$C,0),)</f>
        <v>#N/A</v>
      </c>
      <c r="Z46" s="11" t="e" cm="1">
        <f t="array" ref="Z46">INDEX(LatestMeasureDefSheet!$T:$T,MATCH($U46,LatestMeasureDefSheet!$C:$C,0),)</f>
        <v>#N/A</v>
      </c>
      <c r="AA46" s="11" t="e" cm="1">
        <f t="array" ref="AA46">INDEX(LatestMeasureDefSheet!$U:$U,MATCH($U46,LatestMeasureDefSheet!$C:$C,0),)</f>
        <v>#N/A</v>
      </c>
      <c r="AB46" s="11" t="e" cm="1">
        <f t="array" ref="AB46">INDEX(LatestMeasureDefSheet!$V:$V,MATCH($U46,LatestMeasureDefSheet!$C:$C,0),)</f>
        <v>#N/A</v>
      </c>
    </row>
    <row r="47" spans="1:28" ht="31.5" x14ac:dyDescent="0.25">
      <c r="A47" s="16" t="s">
        <v>3749</v>
      </c>
      <c r="B47" s="15" t="s">
        <v>3764</v>
      </c>
      <c r="C47" s="9" t="e" cm="1">
        <f t="array" ref="C47">INDEX(LatestMeasureDefSheet!$AH:$AH,MATCH($U47,LatestMeasureDefSheet!$C:$C,0),)</f>
        <v>#N/A</v>
      </c>
      <c r="D47" s="10" t="e" cm="1">
        <f t="array" ref="D47">INDEX(LatestMeasureDefSheet!$G:$G,MATCH($U47,LatestMeasureDefSheet!$C:$C,0),)</f>
        <v>#N/A</v>
      </c>
      <c r="E47" s="11"/>
      <c r="F47" s="10" t="e" cm="1">
        <f t="array" ref="F47">INDEX(LatestMeasureDefSheet!$G:$G,MATCH($U47,LatestMeasureDefSheet!$C:$C,0),)</f>
        <v>#N/A</v>
      </c>
      <c r="G47" s="11"/>
      <c r="H47" s="11"/>
      <c r="I47" s="41"/>
      <c r="J47" s="67"/>
      <c r="K47" s="41"/>
      <c r="L47" s="41"/>
      <c r="M47" s="77" t="str">
        <f t="shared" si="9"/>
        <v/>
      </c>
      <c r="N47" s="77" t="str">
        <f t="shared" si="10"/>
        <v/>
      </c>
      <c r="O47" s="77" t="str">
        <f t="shared" si="11"/>
        <v/>
      </c>
      <c r="P47" s="49" t="e">
        <f t="shared" si="12"/>
        <v>#N/A</v>
      </c>
      <c r="Q47" s="49">
        <f t="shared" si="13"/>
        <v>0</v>
      </c>
      <c r="R47" s="10"/>
      <c r="T47" s="5" t="s">
        <v>1779</v>
      </c>
      <c r="U47" s="5" t="s">
        <v>3749</v>
      </c>
      <c r="V47" s="11" t="e" cm="1">
        <f t="array" ref="V47">INDEX(LatestMeasureDefSheet!$H:$H,MATCH($U47,LatestMeasureDefSheet!$C:$C,0),)</f>
        <v>#N/A</v>
      </c>
      <c r="W47" s="11" t="e" cm="1">
        <f t="array" ref="W47">INDEX(LatestMeasureDefSheet!$I:$I,MATCH($U47,LatestMeasureDefSheet!$C:$C,0),)</f>
        <v>#N/A</v>
      </c>
      <c r="X47" s="11" t="e" cm="1">
        <f t="array" ref="X47">INDEX(LatestMeasureDefSheet!$L:$L,MATCH($U47,LatestMeasureDefSheet!$C:$C,0),)</f>
        <v>#N/A</v>
      </c>
      <c r="Y47" s="11" t="e" cm="1">
        <f t="array" ref="Y47">INDEX(LatestMeasureDefSheet!$S:$S,MATCH($U47,LatestMeasureDefSheet!$C:$C,0),)</f>
        <v>#N/A</v>
      </c>
      <c r="Z47" s="11" t="e" cm="1">
        <f t="array" ref="Z47">INDEX(LatestMeasureDefSheet!$T:$T,MATCH($U47,LatestMeasureDefSheet!$C:$C,0),)</f>
        <v>#N/A</v>
      </c>
      <c r="AA47" s="11" t="e" cm="1">
        <f t="array" ref="AA47">INDEX(LatestMeasureDefSheet!$U:$U,MATCH($U47,LatestMeasureDefSheet!$C:$C,0),)</f>
        <v>#N/A</v>
      </c>
      <c r="AB47" s="11" t="e" cm="1">
        <f t="array" ref="AB47">INDEX(LatestMeasureDefSheet!$V:$V,MATCH($U47,LatestMeasureDefSheet!$C:$C,0),)</f>
        <v>#N/A</v>
      </c>
    </row>
    <row r="48" spans="1:28" ht="31.5" x14ac:dyDescent="0.25">
      <c r="A48" s="16" t="s">
        <v>3750</v>
      </c>
      <c r="B48" s="15" t="s">
        <v>3765</v>
      </c>
      <c r="C48" s="9" t="e" cm="1">
        <f t="array" ref="C48">INDEX(LatestMeasureDefSheet!$AH:$AH,MATCH($U48,LatestMeasureDefSheet!$C:$C,0),)</f>
        <v>#N/A</v>
      </c>
      <c r="D48" s="10" t="e" cm="1">
        <f t="array" ref="D48">INDEX(LatestMeasureDefSheet!$G:$G,MATCH($U48,LatestMeasureDefSheet!$C:$C,0),)</f>
        <v>#N/A</v>
      </c>
      <c r="E48" s="11"/>
      <c r="F48" s="10" t="e" cm="1">
        <f t="array" ref="F48">INDEX(LatestMeasureDefSheet!$G:$G,MATCH($U48,LatestMeasureDefSheet!$C:$C,0),)</f>
        <v>#N/A</v>
      </c>
      <c r="G48" s="11"/>
      <c r="H48" s="11"/>
      <c r="I48" s="41"/>
      <c r="J48" s="67"/>
      <c r="K48" s="41"/>
      <c r="L48" s="41"/>
      <c r="M48" s="77" t="str">
        <f t="shared" si="9"/>
        <v/>
      </c>
      <c r="N48" s="77" t="str">
        <f t="shared" si="10"/>
        <v/>
      </c>
      <c r="O48" s="77" t="str">
        <f t="shared" si="11"/>
        <v/>
      </c>
      <c r="P48" s="49" t="e">
        <f t="shared" si="12"/>
        <v>#N/A</v>
      </c>
      <c r="Q48" s="49">
        <f t="shared" si="13"/>
        <v>0</v>
      </c>
      <c r="R48" s="10"/>
      <c r="T48" s="5" t="s">
        <v>1779</v>
      </c>
      <c r="U48" s="5" t="s">
        <v>3750</v>
      </c>
      <c r="V48" s="11" t="e" cm="1">
        <f t="array" ref="V48">INDEX(LatestMeasureDefSheet!$H:$H,MATCH($U48,LatestMeasureDefSheet!$C:$C,0),)</f>
        <v>#N/A</v>
      </c>
      <c r="W48" s="11" t="e" cm="1">
        <f t="array" ref="W48">INDEX(LatestMeasureDefSheet!$I:$I,MATCH($U48,LatestMeasureDefSheet!$C:$C,0),)</f>
        <v>#N/A</v>
      </c>
      <c r="X48" s="11" t="e" cm="1">
        <f t="array" ref="X48">INDEX(LatestMeasureDefSheet!$L:$L,MATCH($U48,LatestMeasureDefSheet!$C:$C,0),)</f>
        <v>#N/A</v>
      </c>
      <c r="Y48" s="11" t="e" cm="1">
        <f t="array" ref="Y48">INDEX(LatestMeasureDefSheet!$S:$S,MATCH($U48,LatestMeasureDefSheet!$C:$C,0),)</f>
        <v>#N/A</v>
      </c>
      <c r="Z48" s="11" t="e" cm="1">
        <f t="array" ref="Z48">INDEX(LatestMeasureDefSheet!$T:$T,MATCH($U48,LatestMeasureDefSheet!$C:$C,0),)</f>
        <v>#N/A</v>
      </c>
      <c r="AA48" s="11" t="e" cm="1">
        <f t="array" ref="AA48">INDEX(LatestMeasureDefSheet!$U:$U,MATCH($U48,LatestMeasureDefSheet!$C:$C,0),)</f>
        <v>#N/A</v>
      </c>
      <c r="AB48" s="11" t="e" cm="1">
        <f t="array" ref="AB48">INDEX(LatestMeasureDefSheet!$V:$V,MATCH($U48,LatestMeasureDefSheet!$C:$C,0),)</f>
        <v>#N/A</v>
      </c>
    </row>
    <row r="49" spans="1:28" ht="31.5" x14ac:dyDescent="0.25">
      <c r="A49" s="16" t="s">
        <v>3751</v>
      </c>
      <c r="B49" s="15" t="s">
        <v>3766</v>
      </c>
      <c r="C49" s="9" t="e" cm="1">
        <f t="array" ref="C49">INDEX(LatestMeasureDefSheet!$AH:$AH,MATCH($U49,LatestMeasureDefSheet!$C:$C,0),)</f>
        <v>#N/A</v>
      </c>
      <c r="D49" s="10" t="e" cm="1">
        <f t="array" ref="D49">INDEX(LatestMeasureDefSheet!$G:$G,MATCH($U49,LatestMeasureDefSheet!$C:$C,0),)</f>
        <v>#N/A</v>
      </c>
      <c r="E49" s="11"/>
      <c r="F49" s="10" t="e" cm="1">
        <f t="array" ref="F49">INDEX(LatestMeasureDefSheet!$G:$G,MATCH($U49,LatestMeasureDefSheet!$C:$C,0),)</f>
        <v>#N/A</v>
      </c>
      <c r="G49" s="11"/>
      <c r="H49" s="11"/>
      <c r="I49" s="41"/>
      <c r="J49" s="67"/>
      <c r="K49" s="41"/>
      <c r="L49" s="41"/>
      <c r="M49" s="77" t="str">
        <f t="shared" si="9"/>
        <v/>
      </c>
      <c r="N49" s="77" t="str">
        <f t="shared" si="10"/>
        <v/>
      </c>
      <c r="O49" s="77" t="str">
        <f t="shared" si="11"/>
        <v/>
      </c>
      <c r="P49" s="49" t="e">
        <f t="shared" si="12"/>
        <v>#N/A</v>
      </c>
      <c r="Q49" s="49">
        <f t="shared" si="13"/>
        <v>0</v>
      </c>
      <c r="R49" s="10"/>
      <c r="T49" s="5" t="s">
        <v>1779</v>
      </c>
      <c r="U49" s="5" t="s">
        <v>3751</v>
      </c>
      <c r="V49" s="11" t="e" cm="1">
        <f t="array" ref="V49">INDEX(LatestMeasureDefSheet!$H:$H,MATCH($U49,LatestMeasureDefSheet!$C:$C,0),)</f>
        <v>#N/A</v>
      </c>
      <c r="W49" s="11" t="e" cm="1">
        <f t="array" ref="W49">INDEX(LatestMeasureDefSheet!$I:$I,MATCH($U49,LatestMeasureDefSheet!$C:$C,0),)</f>
        <v>#N/A</v>
      </c>
      <c r="X49" s="11" t="e" cm="1">
        <f t="array" ref="X49">INDEX(LatestMeasureDefSheet!$L:$L,MATCH($U49,LatestMeasureDefSheet!$C:$C,0),)</f>
        <v>#N/A</v>
      </c>
      <c r="Y49" s="11" t="e" cm="1">
        <f t="array" ref="Y49">INDEX(LatestMeasureDefSheet!$S:$S,MATCH($U49,LatestMeasureDefSheet!$C:$C,0),)</f>
        <v>#N/A</v>
      </c>
      <c r="Z49" s="11" t="e" cm="1">
        <f t="array" ref="Z49">INDEX(LatestMeasureDefSheet!$T:$T,MATCH($U49,LatestMeasureDefSheet!$C:$C,0),)</f>
        <v>#N/A</v>
      </c>
      <c r="AA49" s="11" t="e" cm="1">
        <f t="array" ref="AA49">INDEX(LatestMeasureDefSheet!$U:$U,MATCH($U49,LatestMeasureDefSheet!$C:$C,0),)</f>
        <v>#N/A</v>
      </c>
      <c r="AB49" s="11" t="e" cm="1">
        <f t="array" ref="AB49">INDEX(LatestMeasureDefSheet!$V:$V,MATCH($U49,LatestMeasureDefSheet!$C:$C,0),)</f>
        <v>#N/A</v>
      </c>
    </row>
    <row r="50" spans="1:28" ht="31.5" x14ac:dyDescent="0.25">
      <c r="A50" s="16" t="s">
        <v>3752</v>
      </c>
      <c r="B50" s="15" t="s">
        <v>3767</v>
      </c>
      <c r="C50" s="9" t="e" cm="1">
        <f t="array" ref="C50">INDEX(LatestMeasureDefSheet!$AH:$AH,MATCH($U50,LatestMeasureDefSheet!$C:$C,0),)</f>
        <v>#N/A</v>
      </c>
      <c r="D50" s="10" t="e" cm="1">
        <f t="array" ref="D50">INDEX(LatestMeasureDefSheet!$G:$G,MATCH($U50,LatestMeasureDefSheet!$C:$C,0),)</f>
        <v>#N/A</v>
      </c>
      <c r="E50" s="11"/>
      <c r="F50" s="10" t="e" cm="1">
        <f t="array" ref="F50">INDEX(LatestMeasureDefSheet!$G:$G,MATCH($U50,LatestMeasureDefSheet!$C:$C,0),)</f>
        <v>#N/A</v>
      </c>
      <c r="G50" s="11"/>
      <c r="H50" s="11"/>
      <c r="I50" s="41"/>
      <c r="J50" s="67"/>
      <c r="K50" s="41"/>
      <c r="L50" s="41"/>
      <c r="M50" s="77" t="str">
        <f t="shared" si="9"/>
        <v/>
      </c>
      <c r="N50" s="77" t="str">
        <f t="shared" si="10"/>
        <v/>
      </c>
      <c r="O50" s="77" t="str">
        <f t="shared" si="11"/>
        <v/>
      </c>
      <c r="P50" s="49" t="e">
        <f t="shared" si="12"/>
        <v>#N/A</v>
      </c>
      <c r="Q50" s="49">
        <f t="shared" si="13"/>
        <v>0</v>
      </c>
      <c r="R50" s="10"/>
      <c r="T50" s="5" t="s">
        <v>1779</v>
      </c>
      <c r="U50" s="5" t="s">
        <v>3752</v>
      </c>
      <c r="V50" s="11" t="e" cm="1">
        <f t="array" ref="V50">INDEX(LatestMeasureDefSheet!$H:$H,MATCH($U50,LatestMeasureDefSheet!$C:$C,0),)</f>
        <v>#N/A</v>
      </c>
      <c r="W50" s="11" t="e" cm="1">
        <f t="array" ref="W50">INDEX(LatestMeasureDefSheet!$I:$I,MATCH($U50,LatestMeasureDefSheet!$C:$C,0),)</f>
        <v>#N/A</v>
      </c>
      <c r="X50" s="11" t="e" cm="1">
        <f t="array" ref="X50">INDEX(LatestMeasureDefSheet!$L:$L,MATCH($U50,LatestMeasureDefSheet!$C:$C,0),)</f>
        <v>#N/A</v>
      </c>
      <c r="Y50" s="11" t="e" cm="1">
        <f t="array" ref="Y50">INDEX(LatestMeasureDefSheet!$S:$S,MATCH($U50,LatestMeasureDefSheet!$C:$C,0),)</f>
        <v>#N/A</v>
      </c>
      <c r="Z50" s="11" t="e" cm="1">
        <f t="array" ref="Z50">INDEX(LatestMeasureDefSheet!$T:$T,MATCH($U50,LatestMeasureDefSheet!$C:$C,0),)</f>
        <v>#N/A</v>
      </c>
      <c r="AA50" s="11" t="e" cm="1">
        <f t="array" ref="AA50">INDEX(LatestMeasureDefSheet!$U:$U,MATCH($U50,LatestMeasureDefSheet!$C:$C,0),)</f>
        <v>#N/A</v>
      </c>
      <c r="AB50" s="11" t="e" cm="1">
        <f t="array" ref="AB50">INDEX(LatestMeasureDefSheet!$V:$V,MATCH($U50,LatestMeasureDefSheet!$C:$C,0),)</f>
        <v>#N/A</v>
      </c>
    </row>
    <row r="51" spans="1:28" ht="31.5" x14ac:dyDescent="0.25">
      <c r="A51" s="16" t="s">
        <v>3753</v>
      </c>
      <c r="B51" s="15" t="s">
        <v>3768</v>
      </c>
      <c r="C51" s="9" t="e" cm="1">
        <f t="array" ref="C51">INDEX(LatestMeasureDefSheet!$AH:$AH,MATCH($U51,LatestMeasureDefSheet!$C:$C,0),)</f>
        <v>#N/A</v>
      </c>
      <c r="D51" s="10" t="e" cm="1">
        <f t="array" ref="D51">INDEX(LatestMeasureDefSheet!$G:$G,MATCH($U51,LatestMeasureDefSheet!$C:$C,0),)</f>
        <v>#N/A</v>
      </c>
      <c r="E51" s="11"/>
      <c r="F51" s="10" t="e" cm="1">
        <f t="array" ref="F51">INDEX(LatestMeasureDefSheet!$G:$G,MATCH($U51,LatestMeasureDefSheet!$C:$C,0),)</f>
        <v>#N/A</v>
      </c>
      <c r="G51" s="11"/>
      <c r="H51" s="11"/>
      <c r="I51" s="41"/>
      <c r="J51" s="67"/>
      <c r="K51" s="41"/>
      <c r="L51" s="41"/>
      <c r="M51" s="77" t="str">
        <f t="shared" si="9"/>
        <v/>
      </c>
      <c r="N51" s="77" t="str">
        <f t="shared" si="10"/>
        <v/>
      </c>
      <c r="O51" s="77" t="str">
        <f t="shared" si="11"/>
        <v/>
      </c>
      <c r="P51" s="49" t="e">
        <f t="shared" si="12"/>
        <v>#N/A</v>
      </c>
      <c r="Q51" s="49">
        <f t="shared" si="13"/>
        <v>0</v>
      </c>
      <c r="R51" s="10"/>
      <c r="T51" s="5" t="s">
        <v>1779</v>
      </c>
      <c r="U51" s="5" t="s">
        <v>3753</v>
      </c>
      <c r="V51" s="11" t="e" cm="1">
        <f t="array" ref="V51">INDEX(LatestMeasureDefSheet!$H:$H,MATCH($U51,LatestMeasureDefSheet!$C:$C,0),)</f>
        <v>#N/A</v>
      </c>
      <c r="W51" s="11" t="e" cm="1">
        <f t="array" ref="W51">INDEX(LatestMeasureDefSheet!$I:$I,MATCH($U51,LatestMeasureDefSheet!$C:$C,0),)</f>
        <v>#N/A</v>
      </c>
      <c r="X51" s="11" t="e" cm="1">
        <f t="array" ref="X51">INDEX(LatestMeasureDefSheet!$L:$L,MATCH($U51,LatestMeasureDefSheet!$C:$C,0),)</f>
        <v>#N/A</v>
      </c>
      <c r="Y51" s="11" t="e" cm="1">
        <f t="array" ref="Y51">INDEX(LatestMeasureDefSheet!$S:$S,MATCH($U51,LatestMeasureDefSheet!$C:$C,0),)</f>
        <v>#N/A</v>
      </c>
      <c r="Z51" s="11" t="e" cm="1">
        <f t="array" ref="Z51">INDEX(LatestMeasureDefSheet!$T:$T,MATCH($U51,LatestMeasureDefSheet!$C:$C,0),)</f>
        <v>#N/A</v>
      </c>
      <c r="AA51" s="11" t="e" cm="1">
        <f t="array" ref="AA51">INDEX(LatestMeasureDefSheet!$U:$U,MATCH($U51,LatestMeasureDefSheet!$C:$C,0),)</f>
        <v>#N/A</v>
      </c>
      <c r="AB51" s="11" t="e" cm="1">
        <f t="array" ref="AB51">INDEX(LatestMeasureDefSheet!$V:$V,MATCH($U51,LatestMeasureDefSheet!$C:$C,0),)</f>
        <v>#N/A</v>
      </c>
    </row>
    <row r="52" spans="1:28" ht="31.5" x14ac:dyDescent="0.25">
      <c r="A52" s="16" t="s">
        <v>3754</v>
      </c>
      <c r="B52" s="15" t="s">
        <v>3769</v>
      </c>
      <c r="C52" s="9" t="e" cm="1">
        <f t="array" ref="C52">INDEX(LatestMeasureDefSheet!$AH:$AH,MATCH($U52,LatestMeasureDefSheet!$C:$C,0),)</f>
        <v>#N/A</v>
      </c>
      <c r="D52" s="10" t="e" cm="1">
        <f t="array" ref="D52">INDEX(LatestMeasureDefSheet!$G:$G,MATCH($U52,LatestMeasureDefSheet!$C:$C,0),)</f>
        <v>#N/A</v>
      </c>
      <c r="E52" s="11"/>
      <c r="F52" s="10" t="e" cm="1">
        <f t="array" ref="F52">INDEX(LatestMeasureDefSheet!$G:$G,MATCH($U52,LatestMeasureDefSheet!$C:$C,0),)</f>
        <v>#N/A</v>
      </c>
      <c r="G52" s="11"/>
      <c r="H52" s="11"/>
      <c r="I52" s="41"/>
      <c r="J52" s="67"/>
      <c r="K52" s="41"/>
      <c r="L52" s="41"/>
      <c r="M52" s="77" t="str">
        <f t="shared" si="9"/>
        <v/>
      </c>
      <c r="N52" s="77" t="str">
        <f t="shared" si="10"/>
        <v/>
      </c>
      <c r="O52" s="77" t="str">
        <f t="shared" si="11"/>
        <v/>
      </c>
      <c r="P52" s="49" t="e">
        <f t="shared" si="12"/>
        <v>#N/A</v>
      </c>
      <c r="Q52" s="49">
        <f t="shared" si="13"/>
        <v>0</v>
      </c>
      <c r="R52" s="10"/>
      <c r="T52" s="5" t="s">
        <v>1779</v>
      </c>
      <c r="U52" s="5" t="s">
        <v>3754</v>
      </c>
      <c r="V52" s="11" t="e" cm="1">
        <f t="array" ref="V52">INDEX(LatestMeasureDefSheet!$H:$H,MATCH($U52,LatestMeasureDefSheet!$C:$C,0),)</f>
        <v>#N/A</v>
      </c>
      <c r="W52" s="11" t="e" cm="1">
        <f t="array" ref="W52">INDEX(LatestMeasureDefSheet!$I:$I,MATCH($U52,LatestMeasureDefSheet!$C:$C,0),)</f>
        <v>#N/A</v>
      </c>
      <c r="X52" s="11" t="e" cm="1">
        <f t="array" ref="X52">INDEX(LatestMeasureDefSheet!$L:$L,MATCH($U52,LatestMeasureDefSheet!$C:$C,0),)</f>
        <v>#N/A</v>
      </c>
      <c r="Y52" s="11" t="e" cm="1">
        <f t="array" ref="Y52">INDEX(LatestMeasureDefSheet!$S:$S,MATCH($U52,LatestMeasureDefSheet!$C:$C,0),)</f>
        <v>#N/A</v>
      </c>
      <c r="Z52" s="11" t="e" cm="1">
        <f t="array" ref="Z52">INDEX(LatestMeasureDefSheet!$T:$T,MATCH($U52,LatestMeasureDefSheet!$C:$C,0),)</f>
        <v>#N/A</v>
      </c>
      <c r="AA52" s="11" t="e" cm="1">
        <f t="array" ref="AA52">INDEX(LatestMeasureDefSheet!$U:$U,MATCH($U52,LatestMeasureDefSheet!$C:$C,0),)</f>
        <v>#N/A</v>
      </c>
      <c r="AB52" s="11" t="e" cm="1">
        <f t="array" ref="AB52">INDEX(LatestMeasureDefSheet!$V:$V,MATCH($U52,LatestMeasureDefSheet!$C:$C,0),)</f>
        <v>#N/A</v>
      </c>
    </row>
    <row r="53" spans="1:28" ht="31.5" x14ac:dyDescent="0.25">
      <c r="A53" s="16" t="s">
        <v>3755</v>
      </c>
      <c r="B53" s="15" t="s">
        <v>3770</v>
      </c>
      <c r="C53" s="9" t="e" cm="1">
        <f t="array" ref="C53">INDEX(LatestMeasureDefSheet!$AH:$AH,MATCH($U53,LatestMeasureDefSheet!$C:$C,0),)</f>
        <v>#N/A</v>
      </c>
      <c r="D53" s="10" t="e" cm="1">
        <f t="array" ref="D53">INDEX(LatestMeasureDefSheet!$G:$G,MATCH($U53,LatestMeasureDefSheet!$C:$C,0),)</f>
        <v>#N/A</v>
      </c>
      <c r="E53" s="11"/>
      <c r="F53" s="10" t="e" cm="1">
        <f t="array" ref="F53">INDEX(LatestMeasureDefSheet!$G:$G,MATCH($U53,LatestMeasureDefSheet!$C:$C,0),)</f>
        <v>#N/A</v>
      </c>
      <c r="G53" s="11"/>
      <c r="H53" s="11"/>
      <c r="I53" s="41"/>
      <c r="J53" s="67"/>
      <c r="K53" s="41"/>
      <c r="L53" s="41"/>
      <c r="M53" s="77" t="str">
        <f t="shared" si="9"/>
        <v/>
      </c>
      <c r="N53" s="77" t="str">
        <f t="shared" si="10"/>
        <v/>
      </c>
      <c r="O53" s="77" t="str">
        <f t="shared" si="11"/>
        <v/>
      </c>
      <c r="P53" s="49" t="e">
        <f t="shared" si="12"/>
        <v>#N/A</v>
      </c>
      <c r="Q53" s="49">
        <f t="shared" si="13"/>
        <v>0</v>
      </c>
      <c r="R53" s="10"/>
      <c r="T53" s="5" t="s">
        <v>1779</v>
      </c>
      <c r="U53" s="5" t="s">
        <v>3755</v>
      </c>
      <c r="V53" s="11" t="e" cm="1">
        <f t="array" ref="V53">INDEX(LatestMeasureDefSheet!$H:$H,MATCH($U53,LatestMeasureDefSheet!$C:$C,0),)</f>
        <v>#N/A</v>
      </c>
      <c r="W53" s="11" t="e" cm="1">
        <f t="array" ref="W53">INDEX(LatestMeasureDefSheet!$I:$I,MATCH($U53,LatestMeasureDefSheet!$C:$C,0),)</f>
        <v>#N/A</v>
      </c>
      <c r="X53" s="11" t="e" cm="1">
        <f t="array" ref="X53">INDEX(LatestMeasureDefSheet!$L:$L,MATCH($U53,LatestMeasureDefSheet!$C:$C,0),)</f>
        <v>#N/A</v>
      </c>
      <c r="Y53" s="11" t="e" cm="1">
        <f t="array" ref="Y53">INDEX(LatestMeasureDefSheet!$S:$S,MATCH($U53,LatestMeasureDefSheet!$C:$C,0),)</f>
        <v>#N/A</v>
      </c>
      <c r="Z53" s="11" t="e" cm="1">
        <f t="array" ref="Z53">INDEX(LatestMeasureDefSheet!$T:$T,MATCH($U53,LatestMeasureDefSheet!$C:$C,0),)</f>
        <v>#N/A</v>
      </c>
      <c r="AA53" s="11" t="e" cm="1">
        <f t="array" ref="AA53">INDEX(LatestMeasureDefSheet!$U:$U,MATCH($U53,LatestMeasureDefSheet!$C:$C,0),)</f>
        <v>#N/A</v>
      </c>
      <c r="AB53" s="11" t="e" cm="1">
        <f t="array" ref="AB53">INDEX(LatestMeasureDefSheet!$V:$V,MATCH($U53,LatestMeasureDefSheet!$C:$C,0),)</f>
        <v>#N/A</v>
      </c>
    </row>
    <row r="54" spans="1:28" ht="31.5" x14ac:dyDescent="0.25">
      <c r="A54" s="16" t="s">
        <v>3756</v>
      </c>
      <c r="B54" s="15" t="s">
        <v>3771</v>
      </c>
      <c r="C54" s="9" t="e" cm="1">
        <f t="array" ref="C54">INDEX(LatestMeasureDefSheet!$AH:$AH,MATCH($U54,LatestMeasureDefSheet!$C:$C,0),)</f>
        <v>#N/A</v>
      </c>
      <c r="D54" s="10" t="e" cm="1">
        <f t="array" ref="D54">INDEX(LatestMeasureDefSheet!$G:$G,MATCH($U54,LatestMeasureDefSheet!$C:$C,0),)</f>
        <v>#N/A</v>
      </c>
      <c r="E54" s="11"/>
      <c r="F54" s="10" t="e" cm="1">
        <f t="array" ref="F54">INDEX(LatestMeasureDefSheet!$G:$G,MATCH($U54,LatestMeasureDefSheet!$C:$C,0),)</f>
        <v>#N/A</v>
      </c>
      <c r="G54" s="11"/>
      <c r="H54" s="11"/>
      <c r="I54" s="41"/>
      <c r="J54" s="67"/>
      <c r="K54" s="41"/>
      <c r="L54" s="41"/>
      <c r="M54" s="77" t="str">
        <f t="shared" si="9"/>
        <v/>
      </c>
      <c r="N54" s="77" t="str">
        <f t="shared" si="10"/>
        <v/>
      </c>
      <c r="O54" s="77" t="str">
        <f t="shared" si="11"/>
        <v/>
      </c>
      <c r="P54" s="49" t="e">
        <f t="shared" si="12"/>
        <v>#N/A</v>
      </c>
      <c r="Q54" s="49">
        <f t="shared" si="13"/>
        <v>0</v>
      </c>
      <c r="R54" s="10"/>
      <c r="T54" s="5" t="s">
        <v>1779</v>
      </c>
      <c r="U54" s="5" t="s">
        <v>3756</v>
      </c>
      <c r="V54" s="11" t="e" cm="1">
        <f t="array" ref="V54">INDEX(LatestMeasureDefSheet!$H:$H,MATCH($U54,LatestMeasureDefSheet!$C:$C,0),)</f>
        <v>#N/A</v>
      </c>
      <c r="W54" s="11" t="e" cm="1">
        <f t="array" ref="W54">INDEX(LatestMeasureDefSheet!$I:$I,MATCH($U54,LatestMeasureDefSheet!$C:$C,0),)</f>
        <v>#N/A</v>
      </c>
      <c r="X54" s="11" t="e" cm="1">
        <f t="array" ref="X54">INDEX(LatestMeasureDefSheet!$L:$L,MATCH($U54,LatestMeasureDefSheet!$C:$C,0),)</f>
        <v>#N/A</v>
      </c>
      <c r="Y54" s="11" t="e" cm="1">
        <f t="array" ref="Y54">INDEX(LatestMeasureDefSheet!$S:$S,MATCH($U54,LatestMeasureDefSheet!$C:$C,0),)</f>
        <v>#N/A</v>
      </c>
      <c r="Z54" s="11" t="e" cm="1">
        <f t="array" ref="Z54">INDEX(LatestMeasureDefSheet!$T:$T,MATCH($U54,LatestMeasureDefSheet!$C:$C,0),)</f>
        <v>#N/A</v>
      </c>
      <c r="AA54" s="11" t="e" cm="1">
        <f t="array" ref="AA54">INDEX(LatestMeasureDefSheet!$U:$U,MATCH($U54,LatestMeasureDefSheet!$C:$C,0),)</f>
        <v>#N/A</v>
      </c>
      <c r="AB54" s="11" t="e" cm="1">
        <f t="array" ref="AB54">INDEX(LatestMeasureDefSheet!$V:$V,MATCH($U54,LatestMeasureDefSheet!$C:$C,0),)</f>
        <v>#N/A</v>
      </c>
    </row>
    <row r="55" spans="1:28" ht="31.5" x14ac:dyDescent="0.25">
      <c r="A55" s="16" t="s">
        <v>3757</v>
      </c>
      <c r="B55" s="15" t="s">
        <v>3772</v>
      </c>
      <c r="C55" s="9" t="e" cm="1">
        <f t="array" ref="C55">INDEX(LatestMeasureDefSheet!$AH:$AH,MATCH($U55,LatestMeasureDefSheet!$C:$C,0),)</f>
        <v>#N/A</v>
      </c>
      <c r="D55" s="10" t="e" cm="1">
        <f t="array" ref="D55">INDEX(LatestMeasureDefSheet!$G:$G,MATCH($U55,LatestMeasureDefSheet!$C:$C,0),)</f>
        <v>#N/A</v>
      </c>
      <c r="E55" s="11"/>
      <c r="F55" s="10" t="e" cm="1">
        <f t="array" ref="F55">INDEX(LatestMeasureDefSheet!$G:$G,MATCH($U55,LatestMeasureDefSheet!$C:$C,0),)</f>
        <v>#N/A</v>
      </c>
      <c r="G55" s="11"/>
      <c r="H55" s="11"/>
      <c r="I55" s="41"/>
      <c r="J55" s="67"/>
      <c r="K55" s="41"/>
      <c r="L55" s="41"/>
      <c r="M55" s="77" t="str">
        <f t="shared" si="9"/>
        <v/>
      </c>
      <c r="N55" s="77" t="str">
        <f t="shared" si="10"/>
        <v/>
      </c>
      <c r="O55" s="77" t="str">
        <f t="shared" si="11"/>
        <v/>
      </c>
      <c r="P55" s="49" t="e">
        <f t="shared" si="12"/>
        <v>#N/A</v>
      </c>
      <c r="Q55" s="49">
        <f t="shared" si="13"/>
        <v>0</v>
      </c>
      <c r="R55" s="10"/>
      <c r="T55" s="5" t="s">
        <v>1779</v>
      </c>
      <c r="U55" s="5" t="s">
        <v>3757</v>
      </c>
      <c r="V55" s="11" t="e" cm="1">
        <f t="array" ref="V55">INDEX(LatestMeasureDefSheet!$H:$H,MATCH($U55,LatestMeasureDefSheet!$C:$C,0),)</f>
        <v>#N/A</v>
      </c>
      <c r="W55" s="11" t="e" cm="1">
        <f t="array" ref="W55">INDEX(LatestMeasureDefSheet!$I:$I,MATCH($U55,LatestMeasureDefSheet!$C:$C,0),)</f>
        <v>#N/A</v>
      </c>
      <c r="X55" s="11" t="e" cm="1">
        <f t="array" ref="X55">INDEX(LatestMeasureDefSheet!$L:$L,MATCH($U55,LatestMeasureDefSheet!$C:$C,0),)</f>
        <v>#N/A</v>
      </c>
      <c r="Y55" s="11" t="e" cm="1">
        <f t="array" ref="Y55">INDEX(LatestMeasureDefSheet!$S:$S,MATCH($U55,LatestMeasureDefSheet!$C:$C,0),)</f>
        <v>#N/A</v>
      </c>
      <c r="Z55" s="11" t="e" cm="1">
        <f t="array" ref="Z55">INDEX(LatestMeasureDefSheet!$T:$T,MATCH($U55,LatestMeasureDefSheet!$C:$C,0),)</f>
        <v>#N/A</v>
      </c>
      <c r="AA55" s="11" t="e" cm="1">
        <f t="array" ref="AA55">INDEX(LatestMeasureDefSheet!$U:$U,MATCH($U55,LatestMeasureDefSheet!$C:$C,0),)</f>
        <v>#N/A</v>
      </c>
      <c r="AB55" s="11" t="e" cm="1">
        <f t="array" ref="AB55">INDEX(LatestMeasureDefSheet!$V:$V,MATCH($U55,LatestMeasureDefSheet!$C:$C,0),)</f>
        <v>#N/A</v>
      </c>
    </row>
    <row r="56" spans="1:28" ht="31.5" x14ac:dyDescent="0.25">
      <c r="A56" s="16" t="s">
        <v>3758</v>
      </c>
      <c r="B56" s="15" t="s">
        <v>3773</v>
      </c>
      <c r="C56" s="9" t="e" cm="1">
        <f t="array" ref="C56">INDEX(LatestMeasureDefSheet!$AH:$AH,MATCH($U56,LatestMeasureDefSheet!$C:$C,0),)</f>
        <v>#N/A</v>
      </c>
      <c r="D56" s="10" t="e" cm="1">
        <f t="array" ref="D56">INDEX(LatestMeasureDefSheet!$G:$G,MATCH($U56,LatestMeasureDefSheet!$C:$C,0),)</f>
        <v>#N/A</v>
      </c>
      <c r="E56" s="11"/>
      <c r="F56" s="10" t="e" cm="1">
        <f t="array" ref="F56">INDEX(LatestMeasureDefSheet!$G:$G,MATCH($U56,LatestMeasureDefSheet!$C:$C,0),)</f>
        <v>#N/A</v>
      </c>
      <c r="G56" s="11"/>
      <c r="H56" s="11"/>
      <c r="I56" s="41"/>
      <c r="J56" s="67"/>
      <c r="K56" s="41"/>
      <c r="L56" s="41"/>
      <c r="M56" s="77" t="str">
        <f t="shared" si="9"/>
        <v/>
      </c>
      <c r="N56" s="77" t="str">
        <f t="shared" si="10"/>
        <v/>
      </c>
      <c r="O56" s="77" t="str">
        <f t="shared" si="11"/>
        <v/>
      </c>
      <c r="P56" s="49" t="e">
        <f t="shared" si="12"/>
        <v>#N/A</v>
      </c>
      <c r="Q56" s="49">
        <f t="shared" si="13"/>
        <v>0</v>
      </c>
      <c r="R56" s="10"/>
      <c r="T56" s="5" t="s">
        <v>1779</v>
      </c>
      <c r="U56" s="5" t="s">
        <v>3758</v>
      </c>
      <c r="V56" s="11" t="e" cm="1">
        <f t="array" ref="V56">INDEX(LatestMeasureDefSheet!$H:$H,MATCH($U56,LatestMeasureDefSheet!$C:$C,0),)</f>
        <v>#N/A</v>
      </c>
      <c r="W56" s="11" t="e" cm="1">
        <f t="array" ref="W56">INDEX(LatestMeasureDefSheet!$I:$I,MATCH($U56,LatestMeasureDefSheet!$C:$C,0),)</f>
        <v>#N/A</v>
      </c>
      <c r="X56" s="11" t="e" cm="1">
        <f t="array" ref="X56">INDEX(LatestMeasureDefSheet!$L:$L,MATCH($U56,LatestMeasureDefSheet!$C:$C,0),)</f>
        <v>#N/A</v>
      </c>
      <c r="Y56" s="11" t="e" cm="1">
        <f t="array" ref="Y56">INDEX(LatestMeasureDefSheet!$S:$S,MATCH($U56,LatestMeasureDefSheet!$C:$C,0),)</f>
        <v>#N/A</v>
      </c>
      <c r="Z56" s="11" t="e" cm="1">
        <f t="array" ref="Z56">INDEX(LatestMeasureDefSheet!$T:$T,MATCH($U56,LatestMeasureDefSheet!$C:$C,0),)</f>
        <v>#N/A</v>
      </c>
      <c r="AA56" s="11" t="e" cm="1">
        <f t="array" ref="AA56">INDEX(LatestMeasureDefSheet!$U:$U,MATCH($U56,LatestMeasureDefSheet!$C:$C,0),)</f>
        <v>#N/A</v>
      </c>
      <c r="AB56" s="11" t="e" cm="1">
        <f t="array" ref="AB56">INDEX(LatestMeasureDefSheet!$V:$V,MATCH($U56,LatestMeasureDefSheet!$C:$C,0),)</f>
        <v>#N/A</v>
      </c>
    </row>
    <row r="57" spans="1:28" ht="31.5" x14ac:dyDescent="0.25">
      <c r="A57" s="16" t="s">
        <v>3759</v>
      </c>
      <c r="B57" s="15" t="s">
        <v>3774</v>
      </c>
      <c r="C57" s="9" t="e" cm="1">
        <f t="array" ref="C57">INDEX(LatestMeasureDefSheet!$AH:$AH,MATCH($U57,LatestMeasureDefSheet!$C:$C,0),)</f>
        <v>#N/A</v>
      </c>
      <c r="D57" s="10" t="e" cm="1">
        <f t="array" ref="D57">INDEX(LatestMeasureDefSheet!$G:$G,MATCH($U57,LatestMeasureDefSheet!$C:$C,0),)</f>
        <v>#N/A</v>
      </c>
      <c r="E57" s="11"/>
      <c r="F57" s="10" t="e" cm="1">
        <f t="array" ref="F57">INDEX(LatestMeasureDefSheet!$G:$G,MATCH($U57,LatestMeasureDefSheet!$C:$C,0),)</f>
        <v>#N/A</v>
      </c>
      <c r="G57" s="11"/>
      <c r="H57" s="11"/>
      <c r="I57" s="41"/>
      <c r="J57" s="67"/>
      <c r="K57" s="41"/>
      <c r="L57" s="41"/>
      <c r="M57" s="77" t="str">
        <f t="shared" si="9"/>
        <v/>
      </c>
      <c r="N57" s="77" t="str">
        <f t="shared" si="10"/>
        <v/>
      </c>
      <c r="O57" s="77" t="str">
        <f t="shared" si="11"/>
        <v/>
      </c>
      <c r="P57" s="49" t="e">
        <f t="shared" si="12"/>
        <v>#N/A</v>
      </c>
      <c r="Q57" s="49">
        <f t="shared" si="13"/>
        <v>0</v>
      </c>
      <c r="R57" s="10"/>
      <c r="T57" s="5" t="s">
        <v>1779</v>
      </c>
      <c r="U57" s="5" t="s">
        <v>3759</v>
      </c>
      <c r="V57" s="11" t="e" cm="1">
        <f t="array" ref="V57">INDEX(LatestMeasureDefSheet!$H:$H,MATCH($U57,LatestMeasureDefSheet!$C:$C,0),)</f>
        <v>#N/A</v>
      </c>
      <c r="W57" s="11" t="e" cm="1">
        <f t="array" ref="W57">INDEX(LatestMeasureDefSheet!$I:$I,MATCH($U57,LatestMeasureDefSheet!$C:$C,0),)</f>
        <v>#N/A</v>
      </c>
      <c r="X57" s="11" t="e" cm="1">
        <f t="array" ref="X57">INDEX(LatestMeasureDefSheet!$L:$L,MATCH($U57,LatestMeasureDefSheet!$C:$C,0),)</f>
        <v>#N/A</v>
      </c>
      <c r="Y57" s="11" t="e" cm="1">
        <f t="array" ref="Y57">INDEX(LatestMeasureDefSheet!$S:$S,MATCH($U57,LatestMeasureDefSheet!$C:$C,0),)</f>
        <v>#N/A</v>
      </c>
      <c r="Z57" s="11" t="e" cm="1">
        <f t="array" ref="Z57">INDEX(LatestMeasureDefSheet!$T:$T,MATCH($U57,LatestMeasureDefSheet!$C:$C,0),)</f>
        <v>#N/A</v>
      </c>
      <c r="AA57" s="11" t="e" cm="1">
        <f t="array" ref="AA57">INDEX(LatestMeasureDefSheet!$U:$U,MATCH($U57,LatestMeasureDefSheet!$C:$C,0),)</f>
        <v>#N/A</v>
      </c>
      <c r="AB57" s="11" t="e" cm="1">
        <f t="array" ref="AB57">INDEX(LatestMeasureDefSheet!$V:$V,MATCH($U57,LatestMeasureDefSheet!$C:$C,0),)</f>
        <v>#N/A</v>
      </c>
    </row>
    <row r="58" spans="1:28" ht="31.5" x14ac:dyDescent="0.25">
      <c r="A58" s="16" t="s">
        <v>1787</v>
      </c>
      <c r="B58" s="15" t="s">
        <v>1788</v>
      </c>
      <c r="C58" s="9" cm="1">
        <f t="array" ref="C58">INDEX(LatestMeasureDefSheet!$AH:$AH,MATCH($U58,LatestMeasureDefSheet!$C:$C,0),)</f>
        <v>0.7</v>
      </c>
      <c r="D58" s="10" t="str" cm="1">
        <f t="array" ref="D58">INDEX(LatestMeasureDefSheet!$G:$G,MATCH($U58,LatestMeasureDefSheet!$C:$C,0),)</f>
        <v>Watts Removed</v>
      </c>
      <c r="E58" s="11" cm="1">
        <f t="array" ref="E58">INDEX(LatestMeasureDefSheet!$AJ:$AJ,MATCH($U58,LatestMeasureDefSheet!$C:$C,0),)</f>
        <v>16</v>
      </c>
      <c r="F58" s="8" t="str" cm="1">
        <f t="array" ref="F58">IF(INDEX(LatestMeasureDefSheet!$Q:$Q,MATCH(U58,LatestMeasureDefSheet!$C:$C,0),)="",INDEX(LatestMeasureDefSheet!$G:$G,MATCH(U58,LatestMeasureDefSheet!$C:$C,0),),INDEX(LatestMeasureDefSheet!$Q:$Q,MATCH(U58,LatestMeasureDefSheet!$C:$C,0),))</f>
        <v>Watts Removed</v>
      </c>
      <c r="G58" s="11" cm="1">
        <f t="array" ref="G58">INDEX(LatestMeasureDefSheet!$R:$R,MATCH($U58,LatestMeasureDefSheet!$C:$C,0),)</f>
        <v>0</v>
      </c>
      <c r="H58" s="11" t="s">
        <v>1920</v>
      </c>
      <c r="I58" s="41"/>
      <c r="J58" s="67"/>
      <c r="K58" s="41"/>
      <c r="L58" s="41"/>
      <c r="M58" s="77" t="str">
        <f t="shared" si="6"/>
        <v/>
      </c>
      <c r="N58" s="77" t="str">
        <f t="shared" si="7"/>
        <v/>
      </c>
      <c r="O58" s="77" t="str">
        <f t="shared" si="8"/>
        <v/>
      </c>
      <c r="P58" s="49">
        <f t="shared" si="1"/>
        <v>0</v>
      </c>
      <c r="Q58" s="49">
        <f t="shared" si="2"/>
        <v>0</v>
      </c>
      <c r="R58" s="10"/>
      <c r="T58" s="5" t="s">
        <v>1779</v>
      </c>
      <c r="U58" s="5" t="s">
        <v>1786</v>
      </c>
      <c r="V58" s="11" cm="1">
        <f t="array" ref="V58">INDEX(LatestMeasureDefSheet!$H:$H,MATCH($U58,LatestMeasureDefSheet!$C:$C,0),)</f>
        <v>6.2050000000000001</v>
      </c>
      <c r="W58" s="11" cm="1">
        <f t="array" ref="W58">INDEX(LatestMeasureDefSheet!$I:$I,MATCH($U58,LatestMeasureDefSheet!$C:$C,0),)</f>
        <v>1E-3</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1790</v>
      </c>
      <c r="B59" s="15" t="s">
        <v>1791</v>
      </c>
      <c r="C59" s="9" cm="1">
        <f t="array" ref="C59">INDEX(LatestMeasureDefSheet!$AH:$AH,MATCH($U59,LatestMeasureDefSheet!$C:$C,0),)</f>
        <v>0.7</v>
      </c>
      <c r="D59" s="10" t="str" cm="1">
        <f t="array" ref="D59">INDEX(LatestMeasureDefSheet!$G:$G,MATCH($U59,LatestMeasureDefSheet!$C:$C,0),)</f>
        <v>Watts Removed</v>
      </c>
      <c r="E59" s="11" cm="1">
        <f t="array" ref="E59">INDEX(LatestMeasureDefSheet!$AJ:$AJ,MATCH($U59,LatestMeasureDefSheet!$C:$C,0),)</f>
        <v>9</v>
      </c>
      <c r="F59" s="8" t="str" cm="1">
        <f t="array" ref="F59">IF(INDEX(LatestMeasureDefSheet!$Q:$Q,MATCH(U59,LatestMeasureDefSheet!$C:$C,0),)="",INDEX(LatestMeasureDefSheet!$G:$G,MATCH(U59,LatestMeasureDefSheet!$C:$C,0),),INDEX(LatestMeasureDefSheet!$Q:$Q,MATCH(U59,LatestMeasureDefSheet!$C:$C,0),))</f>
        <v>Watts Removed</v>
      </c>
      <c r="G59" s="11" cm="1">
        <f t="array" ref="G59">INDEX(LatestMeasureDefSheet!$R:$R,MATCH($U59,LatestMeasureDefSheet!$C:$C,0),)</f>
        <v>0</v>
      </c>
      <c r="H59" s="11" t="s">
        <v>1920</v>
      </c>
      <c r="I59" s="41"/>
      <c r="J59" s="67"/>
      <c r="K59" s="41"/>
      <c r="L59" s="41"/>
      <c r="M59" s="77" t="str">
        <f t="shared" si="6"/>
        <v/>
      </c>
      <c r="N59" s="77" t="str">
        <f t="shared" si="7"/>
        <v/>
      </c>
      <c r="O59" s="77" t="str">
        <f t="shared" si="8"/>
        <v/>
      </c>
      <c r="P59" s="49">
        <f t="shared" si="1"/>
        <v>0</v>
      </c>
      <c r="Q59" s="49">
        <f t="shared" si="2"/>
        <v>0</v>
      </c>
      <c r="R59" s="10"/>
      <c r="T59" s="5" t="s">
        <v>1779</v>
      </c>
      <c r="U59" s="5" t="s">
        <v>1789</v>
      </c>
      <c r="V59" s="11" cm="1">
        <f t="array" ref="V59">INDEX(LatestMeasureDefSheet!$H:$H,MATCH($U59,LatestMeasureDefSheet!$C:$C,0),)</f>
        <v>5.84</v>
      </c>
      <c r="W59" s="11" cm="1">
        <f t="array" ref="W59">INDEX(LatestMeasureDefSheet!$I:$I,MATCH($U59,LatestMeasureDefSheet!$C:$C,0),)</f>
        <v>1E-3</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row r="60" spans="1:28" ht="31.5" x14ac:dyDescent="0.25">
      <c r="A60" s="16" t="s">
        <v>1794</v>
      </c>
      <c r="B60" s="15" t="s">
        <v>1795</v>
      </c>
      <c r="C60" s="9" cm="1">
        <f t="array" ref="C60">INDEX(LatestMeasureDefSheet!$AH:$AH,MATCH($U60,LatestMeasureDefSheet!$C:$C,0),)</f>
        <v>0.25</v>
      </c>
      <c r="D60" s="10" t="str" cm="1">
        <f t="array" ref="D60">INDEX(LatestMeasureDefSheet!$G:$G,MATCH($U60,LatestMeasureDefSheet!$C:$C,0),)</f>
        <v>Watts Installed</v>
      </c>
      <c r="E60" s="11" cm="1">
        <f t="array" ref="E60">INDEX(LatestMeasureDefSheet!$AJ:$AJ,MATCH($U60,LatestMeasureDefSheet!$C:$C,0),)</f>
        <v>11</v>
      </c>
      <c r="F60" s="8" t="str" cm="1">
        <f t="array" ref="F60">IF(INDEX(LatestMeasureDefSheet!$Q:$Q,MATCH(U60,LatestMeasureDefSheet!$C:$C,0),)="",INDEX(LatestMeasureDefSheet!$G:$G,MATCH(U60,LatestMeasureDefSheet!$C:$C,0),),INDEX(LatestMeasureDefSheet!$Q:$Q,MATCH(U60,LatestMeasureDefSheet!$C:$C,0),))</f>
        <v>Watts Installed</v>
      </c>
      <c r="G60" s="11" cm="1">
        <f t="array" ref="G60">INDEX(LatestMeasureDefSheet!$R:$R,MATCH($U60,LatestMeasureDefSheet!$C:$C,0),)</f>
        <v>0</v>
      </c>
      <c r="H60" s="11" t="s">
        <v>1920</v>
      </c>
      <c r="I60" s="41"/>
      <c r="J60" s="67"/>
      <c r="K60" s="41"/>
      <c r="L60" s="41"/>
      <c r="M60" s="77" t="str">
        <f t="shared" si="6"/>
        <v/>
      </c>
      <c r="N60" s="77" t="str">
        <f t="shared" si="7"/>
        <v/>
      </c>
      <c r="O60" s="77" t="str">
        <f t="shared" si="8"/>
        <v/>
      </c>
      <c r="P60" s="49">
        <f t="shared" si="1"/>
        <v>0</v>
      </c>
      <c r="Q60" s="49">
        <f t="shared" si="2"/>
        <v>0</v>
      </c>
      <c r="R60" s="10"/>
      <c r="T60" s="5" t="s">
        <v>1792</v>
      </c>
      <c r="U60" s="5" t="s">
        <v>1793</v>
      </c>
      <c r="V60" s="11" cm="1">
        <f t="array" ref="V60">INDEX(LatestMeasureDefSheet!$H:$H,MATCH($U60,LatestMeasureDefSheet!$C:$C,0),)</f>
        <v>3.58</v>
      </c>
      <c r="W60" s="11" cm="1">
        <f t="array" ref="W60">INDEX(LatestMeasureDefSheet!$I:$I,MATCH($U60,LatestMeasureDefSheet!$C:$C,0),)</f>
        <v>8.0000000000000004E-4</v>
      </c>
      <c r="X60" s="11" cm="1">
        <f t="array" ref="X60">INDEX(LatestMeasureDefSheet!$L:$L,MATCH($U60,LatestMeasureDefSheet!$C:$C,0),)</f>
        <v>0</v>
      </c>
      <c r="Y60" s="11" cm="1">
        <f t="array" ref="Y60">INDEX(LatestMeasureDefSheet!$S:$S,MATCH($U60,LatestMeasureDefSheet!$C:$C,0),)</f>
        <v>0</v>
      </c>
      <c r="Z60" s="11" cm="1">
        <f t="array" ref="Z60">INDEX(LatestMeasureDefSheet!$T:$T,MATCH($U60,LatestMeasureDefSheet!$C:$C,0),)</f>
        <v>0</v>
      </c>
      <c r="AA60" s="11" cm="1">
        <f t="array" ref="AA60">INDEX(LatestMeasureDefSheet!$U:$U,MATCH($U60,LatestMeasureDefSheet!$C:$C,0),)</f>
        <v>0</v>
      </c>
      <c r="AB60" s="11" cm="1">
        <f t="array" ref="AB60">INDEX(LatestMeasureDefSheet!$V:$V,MATCH($U60,LatestMeasureDefSheet!$C:$C,0),)</f>
        <v>0</v>
      </c>
    </row>
    <row r="61" spans="1:28" ht="31.5" x14ac:dyDescent="0.25">
      <c r="A61" s="16" t="s">
        <v>1797</v>
      </c>
      <c r="B61" s="15" t="s">
        <v>1798</v>
      </c>
      <c r="C61" s="9" cm="1">
        <f t="array" ref="C61">INDEX(LatestMeasureDefSheet!$AH:$AH,MATCH($U61,LatestMeasureDefSheet!$C:$C,0),)</f>
        <v>0.4</v>
      </c>
      <c r="D61" s="10" t="str" cm="1">
        <f t="array" ref="D61">INDEX(LatestMeasureDefSheet!$G:$G,MATCH($U61,LatestMeasureDefSheet!$C:$C,0),)</f>
        <v>Watts Installed</v>
      </c>
      <c r="E61" s="11" cm="1">
        <f t="array" ref="E61">INDEX(LatestMeasureDefSheet!$AJ:$AJ,MATCH($U61,LatestMeasureDefSheet!$C:$C,0),)</f>
        <v>7.6</v>
      </c>
      <c r="F61" s="8" t="str" cm="1">
        <f t="array" ref="F61">IF(INDEX(LatestMeasureDefSheet!$Q:$Q,MATCH(U61,LatestMeasureDefSheet!$C:$C,0),)="",INDEX(LatestMeasureDefSheet!$G:$G,MATCH(U61,LatestMeasureDefSheet!$C:$C,0),),INDEX(LatestMeasureDefSheet!$Q:$Q,MATCH(U61,LatestMeasureDefSheet!$C:$C,0),))</f>
        <v>Watts Installed</v>
      </c>
      <c r="G61" s="11" cm="1">
        <f t="array" ref="G61">INDEX(LatestMeasureDefSheet!$R:$R,MATCH($U61,LatestMeasureDefSheet!$C:$C,0),)</f>
        <v>0</v>
      </c>
      <c r="H61" s="11" t="s">
        <v>1920</v>
      </c>
      <c r="I61" s="41"/>
      <c r="J61" s="67"/>
      <c r="K61" s="41"/>
      <c r="L61" s="41"/>
      <c r="M61" s="77" t="str">
        <f t="shared" si="6"/>
        <v/>
      </c>
      <c r="N61" s="77" t="str">
        <f t="shared" si="7"/>
        <v/>
      </c>
      <c r="O61" s="77" t="str">
        <f t="shared" si="8"/>
        <v/>
      </c>
      <c r="P61" s="49">
        <f t="shared" si="1"/>
        <v>0</v>
      </c>
      <c r="Q61" s="49">
        <f t="shared" si="2"/>
        <v>0</v>
      </c>
      <c r="R61" s="10"/>
      <c r="T61" s="5" t="s">
        <v>1792</v>
      </c>
      <c r="U61" s="5" t="s">
        <v>1796</v>
      </c>
      <c r="V61" s="11" cm="1">
        <f t="array" ref="V61">INDEX(LatestMeasureDefSheet!$H:$H,MATCH($U61,LatestMeasureDefSheet!$C:$C,0),)</f>
        <v>5.38</v>
      </c>
      <c r="W61" s="11" cm="1">
        <f t="array" ref="W61">INDEX(LatestMeasureDefSheet!$I:$I,MATCH($U61,LatestMeasureDefSheet!$C:$C,0),)</f>
        <v>8.0000000000000004E-4</v>
      </c>
      <c r="X61" s="11" cm="1">
        <f t="array" ref="X61">INDEX(LatestMeasureDefSheet!$L:$L,MATCH($U61,LatestMeasureDefSheet!$C:$C,0),)</f>
        <v>0</v>
      </c>
      <c r="Y61" s="11" cm="1">
        <f t="array" ref="Y61">INDEX(LatestMeasureDefSheet!$S:$S,MATCH($U61,LatestMeasureDefSheet!$C:$C,0),)</f>
        <v>0</v>
      </c>
      <c r="Z61" s="11" cm="1">
        <f t="array" ref="Z61">INDEX(LatestMeasureDefSheet!$T:$T,MATCH($U61,LatestMeasureDefSheet!$C:$C,0),)</f>
        <v>0</v>
      </c>
      <c r="AA61" s="11" cm="1">
        <f t="array" ref="AA61">INDEX(LatestMeasureDefSheet!$U:$U,MATCH($U61,LatestMeasureDefSheet!$C:$C,0),)</f>
        <v>0</v>
      </c>
      <c r="AB61" s="11" cm="1">
        <f t="array" ref="AB61">INDEX(LatestMeasureDefSheet!$V:$V,MATCH($U61,LatestMeasureDefSheet!$C:$C,0),)</f>
        <v>0</v>
      </c>
    </row>
    <row r="62" spans="1:28" ht="31.5" x14ac:dyDescent="0.25">
      <c r="A62" s="16" t="s">
        <v>1801</v>
      </c>
      <c r="B62" s="15" t="s">
        <v>1802</v>
      </c>
      <c r="C62" s="9" cm="1">
        <f t="array" ref="C62">INDEX(LatestMeasureDefSheet!$AH:$AH,MATCH($U62,LatestMeasureDefSheet!$C:$C,0),)</f>
        <v>0.5</v>
      </c>
      <c r="D62" s="10" t="str" cm="1">
        <f t="array" ref="D62">INDEX(LatestMeasureDefSheet!$G:$G,MATCH($U62,LatestMeasureDefSheet!$C:$C,0),)</f>
        <v>Units</v>
      </c>
      <c r="E62" s="11" cm="1">
        <f t="array" ref="E62">INDEX(LatestMeasureDefSheet!$AJ:$AJ,MATCH($U62,LatestMeasureDefSheet!$C:$C,0),)</f>
        <v>10</v>
      </c>
      <c r="F62" s="8" t="str" cm="1">
        <f t="array" ref="F62">IF(INDEX(LatestMeasureDefSheet!$Q:$Q,MATCH(U62,LatestMeasureDefSheet!$C:$C,0),)="",INDEX(LatestMeasureDefSheet!$G:$G,MATCH(U62,LatestMeasureDefSheet!$C:$C,0),),INDEX(LatestMeasureDefSheet!$Q:$Q,MATCH(U62,LatestMeasureDefSheet!$C:$C,0),))</f>
        <v>Units</v>
      </c>
      <c r="G62" s="11" cm="1">
        <f t="array" ref="G62">INDEX(LatestMeasureDefSheet!$R:$R,MATCH($U62,LatestMeasureDefSheet!$C:$C,0),)</f>
        <v>0</v>
      </c>
      <c r="H62" s="11" t="s">
        <v>1920</v>
      </c>
      <c r="I62" s="41"/>
      <c r="J62" s="67"/>
      <c r="K62" s="41"/>
      <c r="L62" s="41"/>
      <c r="M62" s="77" t="str">
        <f t="shared" si="6"/>
        <v/>
      </c>
      <c r="N62" s="77" t="str">
        <f t="shared" si="7"/>
        <v/>
      </c>
      <c r="O62" s="77" t="str">
        <f t="shared" si="8"/>
        <v/>
      </c>
      <c r="P62" s="49">
        <f t="shared" si="1"/>
        <v>0</v>
      </c>
      <c r="Q62" s="49">
        <f t="shared" si="2"/>
        <v>0</v>
      </c>
      <c r="R62" s="10"/>
      <c r="T62" s="5" t="s">
        <v>1799</v>
      </c>
      <c r="U62" s="5" t="s">
        <v>1800</v>
      </c>
      <c r="V62" s="11" cm="1">
        <f t="array" ref="V62">INDEX(LatestMeasureDefSheet!$H:$H,MATCH($U62,LatestMeasureDefSheet!$C:$C,0),)</f>
        <v>7.61</v>
      </c>
      <c r="W62" s="11" cm="1">
        <f t="array" ref="W62">INDEX(LatestMeasureDefSheet!$I:$I,MATCH($U62,LatestMeasureDefSheet!$C:$C,0),)</f>
        <v>8.0000000000000004E-4</v>
      </c>
      <c r="X62" s="11" cm="1">
        <f t="array" ref="X62">INDEX(LatestMeasureDefSheet!$L:$L,MATCH($U62,LatestMeasureDefSheet!$C:$C,0),)</f>
        <v>0</v>
      </c>
      <c r="Y62" s="11" cm="1">
        <f t="array" ref="Y62">INDEX(LatestMeasureDefSheet!$S:$S,MATCH($U62,LatestMeasureDefSheet!$C:$C,0),)</f>
        <v>0</v>
      </c>
      <c r="Z62" s="11" cm="1">
        <f t="array" ref="Z62">INDEX(LatestMeasureDefSheet!$T:$T,MATCH($U62,LatestMeasureDefSheet!$C:$C,0),)</f>
        <v>0</v>
      </c>
      <c r="AA62" s="11" cm="1">
        <f t="array" ref="AA62">INDEX(LatestMeasureDefSheet!$U:$U,MATCH($U62,LatestMeasureDefSheet!$C:$C,0),)</f>
        <v>0</v>
      </c>
      <c r="AB62" s="11" cm="1">
        <f t="array" ref="AB62">INDEX(LatestMeasureDefSheet!$V:$V,MATCH($U62,LatestMeasureDefSheet!$C:$C,0),)</f>
        <v>0</v>
      </c>
    </row>
  </sheetData>
  <sheetProtection algorithmName="SHA-512" hashValue="TcswjoYxUSqiT8aLaRZL9oK/U6O/SCFqnQbrrPw3a+9yuPgCjRjIi+wBX7YZebjaDnUvr+XjnkkjDFk8wjUkIQ==" saltValue="Wf7Y7rZdUZr2NbMGmi0LQA==" spinCount="100000" sheet="1" objects="1" scenarios="1"/>
  <protectedRanges>
    <protectedRange sqref="I4:J62" name="Range1"/>
  </protectedRanges>
  <autoFilter ref="A3:R3" xr:uid="{DA633522-27BA-4FAD-8762-C69D79FC4ADD}"/>
  <conditionalFormatting sqref="K4:L62">
    <cfRule type="expression" dxfId="1" priority="1">
      <formula>$H4=""</formula>
    </cfRule>
  </conditionalFormatting>
  <hyperlinks>
    <hyperlink ref="A1" location="Summary!A1" display="Take me to the Summary page" xr:uid="{3C0979F2-EAED-4028-8435-963529A4475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FDB2-820C-45EB-B8D3-F71A81C40E7D}">
  <sheetPr codeName="Sheet27"/>
  <dimension ref="A1:AB10"/>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15.75" x14ac:dyDescent="0.25">
      <c r="A4" s="16" t="s">
        <v>1839</v>
      </c>
      <c r="B4" s="5" t="s">
        <v>1840</v>
      </c>
      <c r="C4" s="9" cm="1">
        <f t="array" ref="C4">INDEX(LatestMeasureDefSheet!$AH:$AH,MATCH($U4,LatestMeasureDefSheet!$C:$C,0),)</f>
        <v>0.08</v>
      </c>
      <c r="D4" s="10" t="s">
        <v>1923</v>
      </c>
      <c r="E4" s="11">
        <v>20</v>
      </c>
      <c r="F4" s="8" t="s">
        <v>1923</v>
      </c>
      <c r="G4" s="11" cm="1">
        <f t="array" ref="G4">INDEX(LatestMeasureDefSheet!$R:$R,MATCH($U4,LatestMeasureDefSheet!$C:$C,0),)</f>
        <v>0</v>
      </c>
      <c r="H4" s="11" t="s">
        <v>1920</v>
      </c>
      <c r="I4" s="41"/>
      <c r="J4" s="67"/>
      <c r="K4" s="41"/>
      <c r="L4" s="41"/>
      <c r="M4" s="77" t="str">
        <f>IF($I4=0,"",IF($H4="",$I4,Z4*$I4*$K4))</f>
        <v/>
      </c>
      <c r="N4" s="77" t="str">
        <f t="shared" ref="M4:O9" si="0">IF($I4=0,"",IF($H4="",W4*$I4,AA4*$I4*$K4))</f>
        <v/>
      </c>
      <c r="O4" s="77" t="str">
        <f t="shared" si="0"/>
        <v/>
      </c>
      <c r="P4" s="49">
        <f t="shared" ref="P4:P9" si="1">C4*$I4</f>
        <v>0</v>
      </c>
      <c r="Q4" s="49">
        <f>J4*$I4</f>
        <v>0</v>
      </c>
      <c r="R4" s="10"/>
      <c r="T4" s="5" t="s">
        <v>1837</v>
      </c>
      <c r="U4" s="5" t="s">
        <v>1838</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1842</v>
      </c>
      <c r="B5" s="5" t="s">
        <v>1843</v>
      </c>
      <c r="C5" s="9" cm="1">
        <f t="array" ref="C5">INDEX(LatestMeasureDefSheet!$AH:$AH,MATCH($U5,LatestMeasureDefSheet!$C:$C,0),)</f>
        <v>0.12</v>
      </c>
      <c r="D5" s="10" t="s">
        <v>1923</v>
      </c>
      <c r="E5" s="11">
        <v>20</v>
      </c>
      <c r="F5" s="8" t="s">
        <v>1923</v>
      </c>
      <c r="G5" s="11" cm="1">
        <f t="array" ref="G5">INDEX(LatestMeasureDefSheet!$R:$R,MATCH($U5,LatestMeasureDefSheet!$C:$C,0),)</f>
        <v>0</v>
      </c>
      <c r="H5" s="11" t="s">
        <v>1920</v>
      </c>
      <c r="I5" s="41"/>
      <c r="J5" s="67"/>
      <c r="K5" s="41"/>
      <c r="L5" s="41"/>
      <c r="M5" s="77" t="str">
        <f t="shared" ref="M5:M6" si="2">IF($I5=0,"",IF($H5="",$I5,Z5*$I5*$K5))</f>
        <v/>
      </c>
      <c r="N5" s="77" t="str">
        <f t="shared" si="0"/>
        <v/>
      </c>
      <c r="O5" s="77" t="str">
        <f t="shared" si="0"/>
        <v/>
      </c>
      <c r="P5" s="49">
        <f t="shared" si="1"/>
        <v>0</v>
      </c>
      <c r="Q5" s="49">
        <f t="shared" ref="Q5:Q9" si="3">J5*$I5</f>
        <v>0</v>
      </c>
      <c r="R5" s="10"/>
      <c r="T5" s="5" t="s">
        <v>1837</v>
      </c>
      <c r="U5" s="5" t="s">
        <v>1841</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15.75" x14ac:dyDescent="0.25">
      <c r="A6" s="16" t="s">
        <v>1845</v>
      </c>
      <c r="B6" s="5" t="s">
        <v>1846</v>
      </c>
      <c r="C6" s="9" cm="1">
        <f t="array" ref="C6">INDEX(LatestMeasureDefSheet!$AH:$AH,MATCH($U6,LatestMeasureDefSheet!$C:$C,0),)</f>
        <v>0.14000000000000001</v>
      </c>
      <c r="D6" s="10" t="s">
        <v>1923</v>
      </c>
      <c r="E6" s="11">
        <v>20</v>
      </c>
      <c r="F6" s="8" t="s">
        <v>1923</v>
      </c>
      <c r="G6" s="11" cm="1">
        <f t="array" ref="G6">INDEX(LatestMeasureDefSheet!$R:$R,MATCH($U6,LatestMeasureDefSheet!$C:$C,0),)</f>
        <v>0</v>
      </c>
      <c r="H6" s="11" t="s">
        <v>1920</v>
      </c>
      <c r="I6" s="41"/>
      <c r="J6" s="67"/>
      <c r="K6" s="41"/>
      <c r="L6" s="41"/>
      <c r="M6" s="77" t="str">
        <f t="shared" si="2"/>
        <v/>
      </c>
      <c r="N6" s="77" t="str">
        <f t="shared" si="0"/>
        <v/>
      </c>
      <c r="O6" s="77" t="str">
        <f t="shared" si="0"/>
        <v/>
      </c>
      <c r="P6" s="49">
        <f t="shared" si="1"/>
        <v>0</v>
      </c>
      <c r="Q6" s="49">
        <f t="shared" si="3"/>
        <v>0</v>
      </c>
      <c r="R6" s="10"/>
      <c r="T6" s="5" t="s">
        <v>1837</v>
      </c>
      <c r="U6" s="5" t="s">
        <v>1844</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15.75" x14ac:dyDescent="0.25">
      <c r="A7" s="16" t="s">
        <v>1839</v>
      </c>
      <c r="B7" s="5" t="s">
        <v>1840</v>
      </c>
      <c r="C7" s="9" cm="1">
        <f t="array" ref="C7">INDEX(LatestMeasureDefSheet!$AH:$AH,MATCH($U7,LatestMeasureDefSheet!$C:$C,0),)</f>
        <v>8</v>
      </c>
      <c r="D7" s="10" t="s">
        <v>3788</v>
      </c>
      <c r="E7" s="11">
        <v>20</v>
      </c>
      <c r="F7" s="8" t="s">
        <v>3788</v>
      </c>
      <c r="G7" s="11" cm="1">
        <f t="array" ref="G7">INDEX(LatestMeasureDefSheet!$R:$R,MATCH($U7,LatestMeasureDefSheet!$C:$C,0),)</f>
        <v>0</v>
      </c>
      <c r="H7" s="11" t="s">
        <v>1920</v>
      </c>
      <c r="I7" s="41"/>
      <c r="J7" s="67"/>
      <c r="K7" s="41"/>
      <c r="L7" s="41"/>
      <c r="M7" s="77" t="str">
        <f t="shared" si="0"/>
        <v/>
      </c>
      <c r="N7" s="77" t="str">
        <f t="shared" si="0"/>
        <v/>
      </c>
      <c r="O7" s="77" t="str">
        <f>IF($I7=0,"",IF($H7="",$I7,AB7*$I7*$K7))</f>
        <v/>
      </c>
      <c r="P7" s="49">
        <f t="shared" si="1"/>
        <v>0</v>
      </c>
      <c r="Q7" s="49">
        <f t="shared" si="3"/>
        <v>0</v>
      </c>
      <c r="R7" s="10"/>
      <c r="T7" s="5" t="s">
        <v>1837</v>
      </c>
      <c r="U7" s="5" t="s">
        <v>1847</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6" t="s">
        <v>1842</v>
      </c>
      <c r="B8" s="5" t="s">
        <v>1843</v>
      </c>
      <c r="C8" s="9" cm="1">
        <f t="array" ref="C8">INDEX(LatestMeasureDefSheet!$AH:$AH,MATCH($U8,LatestMeasureDefSheet!$C:$C,0),)</f>
        <v>9</v>
      </c>
      <c r="D8" s="10" t="s">
        <v>3788</v>
      </c>
      <c r="E8" s="11">
        <v>20</v>
      </c>
      <c r="F8" s="8" t="s">
        <v>3788</v>
      </c>
      <c r="G8" s="11" cm="1">
        <f t="array" ref="G8">INDEX(LatestMeasureDefSheet!$R:$R,MATCH($U8,LatestMeasureDefSheet!$C:$C,0),)</f>
        <v>0</v>
      </c>
      <c r="H8" s="11" t="s">
        <v>1920</v>
      </c>
      <c r="I8" s="41"/>
      <c r="J8" s="67"/>
      <c r="K8" s="41"/>
      <c r="L8" s="41"/>
      <c r="M8" s="77" t="str">
        <f t="shared" si="0"/>
        <v/>
      </c>
      <c r="N8" s="77" t="str">
        <f t="shared" si="0"/>
        <v/>
      </c>
      <c r="O8" s="77" t="str">
        <f>IF($I8=0,"",IF($H8="",$I8,AB8*$I8*$K8))</f>
        <v/>
      </c>
      <c r="P8" s="49">
        <f t="shared" si="1"/>
        <v>0</v>
      </c>
      <c r="Q8" s="49">
        <f t="shared" si="3"/>
        <v>0</v>
      </c>
      <c r="R8" s="10"/>
      <c r="T8" s="5" t="s">
        <v>1837</v>
      </c>
      <c r="U8" s="5" t="s">
        <v>1848</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6" t="s">
        <v>1845</v>
      </c>
      <c r="B9" s="5" t="s">
        <v>1846</v>
      </c>
      <c r="C9" s="9" cm="1">
        <f t="array" ref="C9">INDEX(LatestMeasureDefSheet!$AH:$AH,MATCH($U9,LatestMeasureDefSheet!$C:$C,0),)</f>
        <v>10</v>
      </c>
      <c r="D9" s="10" t="s">
        <v>3788</v>
      </c>
      <c r="E9" s="11">
        <v>20</v>
      </c>
      <c r="F9" s="8" t="s">
        <v>3788</v>
      </c>
      <c r="G9" s="11" cm="1">
        <f t="array" ref="G9">INDEX(LatestMeasureDefSheet!$R:$R,MATCH($U9,LatestMeasureDefSheet!$C:$C,0),)</f>
        <v>0</v>
      </c>
      <c r="H9" s="11" t="s">
        <v>1920</v>
      </c>
      <c r="I9" s="41"/>
      <c r="J9" s="67"/>
      <c r="K9" s="41"/>
      <c r="L9" s="41"/>
      <c r="M9" s="77" t="str">
        <f t="shared" si="0"/>
        <v/>
      </c>
      <c r="N9" s="77" t="str">
        <f t="shared" si="0"/>
        <v/>
      </c>
      <c r="O9" s="77" t="str">
        <f>IF($I9=0,"",IF($H9="",$I9,AB9*$I9*$K9))</f>
        <v/>
      </c>
      <c r="P9" s="49">
        <f t="shared" si="1"/>
        <v>0</v>
      </c>
      <c r="Q9" s="49">
        <f t="shared" si="3"/>
        <v>0</v>
      </c>
      <c r="R9" s="10"/>
      <c r="T9" s="5" t="s">
        <v>1837</v>
      </c>
      <c r="U9" s="5" t="s">
        <v>1849</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x14ac:dyDescent="0.2">
      <c r="B10" s="1"/>
      <c r="E10" s="45"/>
      <c r="I10" s="1"/>
      <c r="J10" s="1"/>
    </row>
  </sheetData>
  <sheetProtection algorithmName="SHA-512" hashValue="laMh1AtSq3zO4jYBRr7X8U+EAiRgDEltCtjF4ipSGwWdNG8rIqwyOeXh2fCEAAdFBspWm+/7H9ctNjn1Q6oibw==" saltValue="vBdMoXyPiU2ovS1BXIngxQ==" spinCount="100000" sheet="1" objects="1" scenarios="1"/>
  <protectedRanges>
    <protectedRange sqref="I4:J9" name="Range1"/>
  </protectedRanges>
  <autoFilter ref="A3:R3" xr:uid="{DA633522-27BA-4FAD-8762-C69D79FC4ADD}"/>
  <conditionalFormatting sqref="K4:L9">
    <cfRule type="expression" dxfId="0" priority="1">
      <formula>$H4=""</formula>
    </cfRule>
  </conditionalFormatting>
  <hyperlinks>
    <hyperlink ref="A1" location="Summary!A1" display="Take me to the Summary page" xr:uid="{6B663265-1B8C-4029-B0C1-E5F1E9AA89F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B77A-0A68-43C3-8C09-D1CECFCB52B2}">
  <sheetPr codeName="Sheet6"/>
  <dimension ref="A1:L5"/>
  <sheetViews>
    <sheetView showGridLines="0" workbookViewId="0">
      <selection activeCell="C4" sqref="C4"/>
    </sheetView>
  </sheetViews>
  <sheetFormatPr defaultRowHeight="12.75" x14ac:dyDescent="0.2"/>
  <cols>
    <col min="1" max="1" width="17" customWidth="1"/>
    <col min="2" max="2" width="60.7109375" customWidth="1"/>
    <col min="3" max="3" width="13" customWidth="1"/>
    <col min="4" max="9" width="13.140625" customWidth="1"/>
    <col min="11" max="12" width="0" hidden="1" customWidth="1"/>
  </cols>
  <sheetData>
    <row r="1" spans="1:12" x14ac:dyDescent="0.2">
      <c r="A1" s="50" t="s">
        <v>1918</v>
      </c>
    </row>
    <row r="3" spans="1:12" ht="45" x14ac:dyDescent="0.2">
      <c r="A3" s="6" t="s">
        <v>8</v>
      </c>
      <c r="B3" s="6" t="s">
        <v>9</v>
      </c>
      <c r="C3" s="6" t="s">
        <v>3734</v>
      </c>
      <c r="D3" s="6" t="s">
        <v>25</v>
      </c>
      <c r="E3" s="6" t="s">
        <v>3558</v>
      </c>
      <c r="F3" s="6" t="s">
        <v>27</v>
      </c>
      <c r="G3" s="6" t="s">
        <v>3559</v>
      </c>
      <c r="H3" s="6" t="s">
        <v>10</v>
      </c>
      <c r="I3" s="6" t="s">
        <v>3735</v>
      </c>
      <c r="K3" s="6" t="s">
        <v>6</v>
      </c>
      <c r="L3" s="6" t="s">
        <v>7</v>
      </c>
    </row>
    <row r="4" spans="1:12" ht="15.75" x14ac:dyDescent="0.2">
      <c r="A4" s="16" t="s">
        <v>1852</v>
      </c>
      <c r="B4" s="5" t="s">
        <v>1915</v>
      </c>
      <c r="C4" s="67"/>
      <c r="D4" s="57"/>
      <c r="E4" s="32">
        <v>0.1</v>
      </c>
      <c r="F4" s="98"/>
      <c r="G4" s="99"/>
      <c r="H4" s="49">
        <f>E4*D4</f>
        <v>0</v>
      </c>
      <c r="I4" s="49">
        <f>C4</f>
        <v>0</v>
      </c>
      <c r="K4" s="5" t="s">
        <v>1915</v>
      </c>
      <c r="L4" s="5" t="s">
        <v>1914</v>
      </c>
    </row>
    <row r="5" spans="1:12" ht="15.75" x14ac:dyDescent="0.2">
      <c r="A5" s="16" t="s">
        <v>1855</v>
      </c>
      <c r="B5" s="5" t="s">
        <v>1917</v>
      </c>
      <c r="C5" s="67"/>
      <c r="D5" s="98"/>
      <c r="E5" s="99"/>
      <c r="F5" s="57"/>
      <c r="G5" s="32">
        <v>12</v>
      </c>
      <c r="H5" s="49">
        <f>G5*F5</f>
        <v>0</v>
      </c>
      <c r="I5" s="49">
        <f>C5</f>
        <v>0</v>
      </c>
      <c r="K5" s="5" t="s">
        <v>1917</v>
      </c>
      <c r="L5" s="5" t="s">
        <v>1916</v>
      </c>
    </row>
  </sheetData>
  <sheetProtection algorithmName="SHA-512" hashValue="ONqZ1a7/iaOQl2NBgkSfo7NwqfbRMFtI5g648BqpzK0LFeJqzDGQ+lzcrNQXpCm5sI9z51f5IyijYopwXmDPWA==" saltValue="/RlqaBNFd/hrU+eHR1ruWw==" spinCount="100000" sheet="1" objects="1" scenarios="1"/>
  <protectedRanges>
    <protectedRange sqref="C4:C5 D4 F5" name="Range1"/>
  </protectedRanges>
  <mergeCells count="2">
    <mergeCell ref="F4:G4"/>
    <mergeCell ref="D5:E5"/>
  </mergeCells>
  <hyperlinks>
    <hyperlink ref="A1" location="Summary!A1" display="Take me to the Summary page" xr:uid="{454D6BAC-DE33-4282-85B6-F0CE274522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53ED-8901-41CB-BAC5-1057223FDE06}">
  <sheetPr codeName="Sheet2"/>
  <dimension ref="B2:N589"/>
  <sheetViews>
    <sheetView showGridLines="0" zoomScaleNormal="100" workbookViewId="0">
      <selection activeCell="F13" sqref="F13"/>
    </sheetView>
  </sheetViews>
  <sheetFormatPr defaultRowHeight="12.75" x14ac:dyDescent="0.2"/>
  <cols>
    <col min="1" max="1" width="2.7109375" customWidth="1"/>
    <col min="2" max="2" width="41" customWidth="1"/>
    <col min="3" max="3" width="2.28515625" customWidth="1"/>
    <col min="5" max="5" width="10.85546875" customWidth="1"/>
    <col min="6" max="6" width="19.5703125" bestFit="1" customWidth="1"/>
    <col min="7" max="7" width="64.140625" customWidth="1"/>
    <col min="8" max="8" width="13" customWidth="1"/>
    <col min="9" max="10" width="14" customWidth="1"/>
    <col min="11" max="11" width="18.85546875" customWidth="1"/>
    <col min="12" max="12" width="15.7109375" customWidth="1"/>
    <col min="13" max="13" width="16.85546875" customWidth="1"/>
    <col min="14" max="14" width="14.140625" customWidth="1"/>
  </cols>
  <sheetData>
    <row r="2" spans="2:14" x14ac:dyDescent="0.2">
      <c r="D2" s="54"/>
      <c r="E2" s="66"/>
    </row>
    <row r="3" spans="2:14" ht="60" x14ac:dyDescent="0.4">
      <c r="B3" s="52" t="s">
        <v>3739</v>
      </c>
      <c r="C3" s="68"/>
      <c r="D3" s="68"/>
      <c r="E3" s="68"/>
      <c r="H3" s="53" t="s">
        <v>1895</v>
      </c>
      <c r="I3" s="53" t="s">
        <v>1896</v>
      </c>
      <c r="J3" s="53" t="s">
        <v>1897</v>
      </c>
      <c r="K3" s="53" t="s">
        <v>1898</v>
      </c>
      <c r="L3" s="53" t="s">
        <v>1899</v>
      </c>
    </row>
    <row r="4" spans="2:14" ht="15.75" customHeight="1" x14ac:dyDescent="0.2">
      <c r="B4" s="85" t="s">
        <v>1880</v>
      </c>
      <c r="C4" s="85"/>
      <c r="D4" s="85"/>
      <c r="E4" s="85"/>
      <c r="F4" s="85"/>
      <c r="G4" s="85"/>
      <c r="H4" s="48">
        <f ca="1">COUNT(D8:D589)</f>
        <v>0</v>
      </c>
      <c r="I4" s="47">
        <f ca="1">SUM(K8:K589)</f>
        <v>0</v>
      </c>
      <c r="J4" s="46">
        <f ca="1">SUM(L8:L589)</f>
        <v>0</v>
      </c>
      <c r="K4" s="47">
        <f ca="1">SUM(M8:M589)</f>
        <v>0</v>
      </c>
      <c r="L4" s="13">
        <f ca="1">SUM(N8:N589)</f>
        <v>0</v>
      </c>
    </row>
    <row r="5" spans="2:14" x14ac:dyDescent="0.2">
      <c r="B5" s="85"/>
      <c r="C5" s="85"/>
      <c r="D5" s="85"/>
      <c r="E5" s="85"/>
      <c r="F5" s="85"/>
      <c r="G5" s="85"/>
    </row>
    <row r="7" spans="2:14" ht="30" x14ac:dyDescent="0.2">
      <c r="B7" s="53" t="s">
        <v>1900</v>
      </c>
      <c r="D7" s="53" t="s">
        <v>1901</v>
      </c>
      <c r="E7" s="53" t="s">
        <v>7</v>
      </c>
      <c r="F7" s="53" t="s">
        <v>8</v>
      </c>
      <c r="G7" s="53" t="s">
        <v>9</v>
      </c>
      <c r="H7" s="53" t="s">
        <v>22</v>
      </c>
      <c r="I7" s="53" t="s">
        <v>23</v>
      </c>
      <c r="J7" s="53" t="s">
        <v>24</v>
      </c>
      <c r="K7" s="53" t="s">
        <v>25</v>
      </c>
      <c r="L7" s="53" t="s">
        <v>26</v>
      </c>
      <c r="M7" s="53" t="s">
        <v>27</v>
      </c>
      <c r="N7" s="53" t="s">
        <v>10</v>
      </c>
    </row>
    <row r="8" spans="2:14" ht="15.75" x14ac:dyDescent="0.25">
      <c r="B8" s="51" t="s">
        <v>30</v>
      </c>
      <c r="D8" s="7" t="str">
        <f t="shared" ref="D8:D72" ca="1" si="0">IFERROR(SMALL(INDIRECT("Reference!$B$3:$B$1000"),ROW()-ROW($D$7)),"")</f>
        <v/>
      </c>
      <c r="E8" s="7" t="str" cm="1">
        <f t="array" aca="1" ref="E8" ca="1">IF($D8&lt;&gt;"",INDEX(Reference!C:C,$D8,1),"")</f>
        <v/>
      </c>
      <c r="F8" s="8" t="str" cm="1">
        <f t="array" aca="1" ref="F8" ca="1">IF($D8&lt;&gt;"",INDEX(Reference!D:D,$D8,1),"")</f>
        <v/>
      </c>
      <c r="G8" s="10" t="str" cm="1">
        <f t="array" aca="1" ref="G8" ca="1">IF($D8&lt;&gt;"",INDEX(Reference!E:E,$D8,1),"")</f>
        <v/>
      </c>
      <c r="H8" s="79" t="str" cm="1">
        <f t="array" aca="1" ref="H8" ca="1">IF($D8&lt;&gt;"",INDEX(Reference!F:F,$D8,1),"")</f>
        <v/>
      </c>
      <c r="I8" s="79" t="str" cm="1">
        <f t="array" aca="1" ref="I8" ca="1">IF($D8&lt;&gt;"",INDEX(Reference!G:G,$D8,1),"")</f>
        <v/>
      </c>
      <c r="J8" s="79" t="str" cm="1">
        <f t="array" aca="1" ref="J8" ca="1">IF($D8&lt;&gt;"",INDEX(Reference!H:H,$D8,1),"")</f>
        <v/>
      </c>
      <c r="K8" s="77" t="str" cm="1">
        <f t="array" aca="1" ref="K8" ca="1">IF($D8&lt;&gt;"",INDEX(Reference!I:I,$D8,1),"")</f>
        <v/>
      </c>
      <c r="L8" s="77" t="str" cm="1">
        <f t="array" aca="1" ref="L8" ca="1">IF($D8&lt;&gt;"",INDEX(Reference!J:J,$D8,1),"")</f>
        <v/>
      </c>
      <c r="M8" s="77" t="str" cm="1">
        <f t="array" aca="1" ref="M8" ca="1">IF($D8&lt;&gt;"",INDEX(Reference!K:K,$D8,1),"")</f>
        <v/>
      </c>
      <c r="N8" s="80" t="str" cm="1">
        <f t="array" aca="1" ref="N8" ca="1">IF($D8&lt;&gt;"",INDEX(Reference!L:L,$D8,1),"")</f>
        <v/>
      </c>
    </row>
    <row r="9" spans="2:14" ht="15.75" x14ac:dyDescent="0.25">
      <c r="B9" s="51" t="s">
        <v>159</v>
      </c>
      <c r="D9" s="7" t="str">
        <f t="shared" ca="1" si="0"/>
        <v/>
      </c>
      <c r="E9" s="7" t="str" cm="1">
        <f t="array" aca="1" ref="E9" ca="1">IF($D9&lt;&gt;"",INDEX(Reference!C:C,$D9,1),"")</f>
        <v/>
      </c>
      <c r="F9" s="8" t="str" cm="1">
        <f t="array" aca="1" ref="F9" ca="1">IF($D9&lt;&gt;"",INDEX(Reference!D:D,$D9,1),"")</f>
        <v/>
      </c>
      <c r="G9" s="10" t="str" cm="1">
        <f t="array" aca="1" ref="G9" ca="1">IF($D9&lt;&gt;"",INDEX(Reference!E:E,$D9,1),"")</f>
        <v/>
      </c>
      <c r="H9" s="79" t="str" cm="1">
        <f t="array" aca="1" ref="H9" ca="1">IF($D9&lt;&gt;"",INDEX(Reference!F:F,$D9,1),"")</f>
        <v/>
      </c>
      <c r="I9" s="79" t="str" cm="1">
        <f t="array" aca="1" ref="I9" ca="1">IF($D9&lt;&gt;"",INDEX(Reference!G:G,$D9,1),"")</f>
        <v/>
      </c>
      <c r="J9" s="79" t="str" cm="1">
        <f t="array" aca="1" ref="J9" ca="1">IF($D9&lt;&gt;"",INDEX(Reference!H:H,$D9,1),"")</f>
        <v/>
      </c>
      <c r="K9" s="77" t="str" cm="1">
        <f t="array" aca="1" ref="K9" ca="1">IF($D9&lt;&gt;"",INDEX(Reference!I:I,$D9,1),"")</f>
        <v/>
      </c>
      <c r="L9" s="77" t="str" cm="1">
        <f t="array" aca="1" ref="L9" ca="1">IF($D9&lt;&gt;"",INDEX(Reference!J:J,$D9,1),"")</f>
        <v/>
      </c>
      <c r="M9" s="77" t="str" cm="1">
        <f t="array" aca="1" ref="M9" ca="1">IF($D9&lt;&gt;"",INDEX(Reference!K:K,$D9,1),"")</f>
        <v/>
      </c>
      <c r="N9" s="80" t="str" cm="1">
        <f t="array" aca="1" ref="N9" ca="1">IF($D9&lt;&gt;"",INDEX(Reference!L:L,$D9,1),"")</f>
        <v/>
      </c>
    </row>
    <row r="10" spans="2:14" ht="15.75" x14ac:dyDescent="0.25">
      <c r="B10" s="51" t="s">
        <v>1902</v>
      </c>
      <c r="D10" s="7" t="str">
        <f t="shared" ca="1" si="0"/>
        <v/>
      </c>
      <c r="E10" s="7" t="str" cm="1">
        <f t="array" aca="1" ref="E10" ca="1">IF($D10&lt;&gt;"",INDEX(Reference!C:C,$D10,1),"")</f>
        <v/>
      </c>
      <c r="F10" s="8" t="str" cm="1">
        <f t="array" aca="1" ref="F10" ca="1">IF($D10&lt;&gt;"",INDEX(Reference!D:D,$D10,1),"")</f>
        <v/>
      </c>
      <c r="G10" s="10" t="str" cm="1">
        <f t="array" aca="1" ref="G10" ca="1">IF($D10&lt;&gt;"",INDEX(Reference!E:E,$D10,1),"")</f>
        <v/>
      </c>
      <c r="H10" s="79" t="str" cm="1">
        <f t="array" aca="1" ref="H10" ca="1">IF($D10&lt;&gt;"",INDEX(Reference!F:F,$D10,1),"")</f>
        <v/>
      </c>
      <c r="I10" s="79" t="str" cm="1">
        <f t="array" aca="1" ref="I10" ca="1">IF($D10&lt;&gt;"",INDEX(Reference!G:G,$D10,1),"")</f>
        <v/>
      </c>
      <c r="J10" s="79" t="str" cm="1">
        <f t="array" aca="1" ref="J10" ca="1">IF($D10&lt;&gt;"",INDEX(Reference!H:H,$D10,1),"")</f>
        <v/>
      </c>
      <c r="K10" s="77" t="str" cm="1">
        <f t="array" aca="1" ref="K10" ca="1">IF($D10&lt;&gt;"",INDEX(Reference!I:I,$D10,1),"")</f>
        <v/>
      </c>
      <c r="L10" s="77" t="str" cm="1">
        <f t="array" aca="1" ref="L10" ca="1">IF($D10&lt;&gt;"",INDEX(Reference!J:J,$D10,1),"")</f>
        <v/>
      </c>
      <c r="M10" s="77" t="str" cm="1">
        <f t="array" aca="1" ref="M10" ca="1">IF($D10&lt;&gt;"",INDEX(Reference!K:K,$D10,1),"")</f>
        <v/>
      </c>
      <c r="N10" s="80" t="str" cm="1">
        <f t="array" aca="1" ref="N10" ca="1">IF($D10&lt;&gt;"",INDEX(Reference!L:L,$D10,1),"")</f>
        <v/>
      </c>
    </row>
    <row r="11" spans="2:14" ht="15.75" x14ac:dyDescent="0.25">
      <c r="B11" s="51" t="s">
        <v>314</v>
      </c>
      <c r="D11" s="7" t="str">
        <f t="shared" ca="1" si="0"/>
        <v/>
      </c>
      <c r="E11" s="7" t="str" cm="1">
        <f t="array" aca="1" ref="E11" ca="1">IF($D11&lt;&gt;"",INDEX(Reference!C:C,$D11,1),"")</f>
        <v/>
      </c>
      <c r="F11" s="8" t="str" cm="1">
        <f t="array" aca="1" ref="F11" ca="1">IF($D11&lt;&gt;"",INDEX(Reference!D:D,$D11,1),"")</f>
        <v/>
      </c>
      <c r="G11" s="10" t="str" cm="1">
        <f t="array" aca="1" ref="G11" ca="1">IF($D11&lt;&gt;"",INDEX(Reference!E:E,$D11,1),"")</f>
        <v/>
      </c>
      <c r="H11" s="79" t="str" cm="1">
        <f t="array" aca="1" ref="H11" ca="1">IF($D11&lt;&gt;"",INDEX(Reference!F:F,$D11,1),"")</f>
        <v/>
      </c>
      <c r="I11" s="79" t="str" cm="1">
        <f t="array" aca="1" ref="I11" ca="1">IF($D11&lt;&gt;"",INDEX(Reference!G:G,$D11,1),"")</f>
        <v/>
      </c>
      <c r="J11" s="79" t="str" cm="1">
        <f t="array" aca="1" ref="J11" ca="1">IF($D11&lt;&gt;"",INDEX(Reference!H:H,$D11,1),"")</f>
        <v/>
      </c>
      <c r="K11" s="77" t="str" cm="1">
        <f t="array" aca="1" ref="K11" ca="1">IF($D11&lt;&gt;"",INDEX(Reference!I:I,$D11,1),"")</f>
        <v/>
      </c>
      <c r="L11" s="77" t="str" cm="1">
        <f t="array" aca="1" ref="L11" ca="1">IF($D11&lt;&gt;"",INDEX(Reference!J:J,$D11,1),"")</f>
        <v/>
      </c>
      <c r="M11" s="77" t="str" cm="1">
        <f t="array" aca="1" ref="M11" ca="1">IF($D11&lt;&gt;"",INDEX(Reference!K:K,$D11,1),"")</f>
        <v/>
      </c>
      <c r="N11" s="80" t="str" cm="1">
        <f t="array" aca="1" ref="N11" ca="1">IF($D11&lt;&gt;"",INDEX(Reference!L:L,$D11,1),"")</f>
        <v/>
      </c>
    </row>
    <row r="12" spans="2:14" ht="15.75" x14ac:dyDescent="0.25">
      <c r="B12" s="51" t="s">
        <v>497</v>
      </c>
      <c r="D12" s="7" t="str">
        <f t="shared" ca="1" si="0"/>
        <v/>
      </c>
      <c r="E12" s="7" t="str" cm="1">
        <f t="array" aca="1" ref="E12" ca="1">IF($D12&lt;&gt;"",INDEX(Reference!C:C,$D12,1),"")</f>
        <v/>
      </c>
      <c r="F12" s="8" t="str" cm="1">
        <f t="array" aca="1" ref="F12" ca="1">IF($D12&lt;&gt;"",INDEX(Reference!D:D,$D12,1),"")</f>
        <v/>
      </c>
      <c r="G12" s="10" t="str" cm="1">
        <f t="array" aca="1" ref="G12" ca="1">IF($D12&lt;&gt;"",INDEX(Reference!E:E,$D12,1),"")</f>
        <v/>
      </c>
      <c r="H12" s="79" t="str" cm="1">
        <f t="array" aca="1" ref="H12" ca="1">IF($D12&lt;&gt;"",INDEX(Reference!F:F,$D12,1),"")</f>
        <v/>
      </c>
      <c r="I12" s="79" t="str" cm="1">
        <f t="array" aca="1" ref="I12" ca="1">IF($D12&lt;&gt;"",INDEX(Reference!G:G,$D12,1),"")</f>
        <v/>
      </c>
      <c r="J12" s="79" t="str" cm="1">
        <f t="array" aca="1" ref="J12" ca="1">IF($D12&lt;&gt;"",INDEX(Reference!H:H,$D12,1),"")</f>
        <v/>
      </c>
      <c r="K12" s="77" t="str" cm="1">
        <f t="array" aca="1" ref="K12" ca="1">IF($D12&lt;&gt;"",INDEX(Reference!I:I,$D12,1),"")</f>
        <v/>
      </c>
      <c r="L12" s="77" t="str" cm="1">
        <f t="array" aca="1" ref="L12" ca="1">IF($D12&lt;&gt;"",INDEX(Reference!J:J,$D12,1),"")</f>
        <v/>
      </c>
      <c r="M12" s="77" t="str" cm="1">
        <f t="array" aca="1" ref="M12" ca="1">IF($D12&lt;&gt;"",INDEX(Reference!K:K,$D12,1),"")</f>
        <v/>
      </c>
      <c r="N12" s="80" t="str" cm="1">
        <f t="array" aca="1" ref="N12" ca="1">IF($D12&lt;&gt;"",INDEX(Reference!L:L,$D12,1),"")</f>
        <v/>
      </c>
    </row>
    <row r="13" spans="2:14" ht="15.75" x14ac:dyDescent="0.25">
      <c r="B13" s="51" t="s">
        <v>548</v>
      </c>
      <c r="D13" s="7" t="str">
        <f t="shared" ca="1" si="0"/>
        <v/>
      </c>
      <c r="E13" s="7" t="str" cm="1">
        <f t="array" aca="1" ref="E13" ca="1">IF($D13&lt;&gt;"",INDEX(Reference!C:C,$D13,1),"")</f>
        <v/>
      </c>
      <c r="F13" s="8" t="str" cm="1">
        <f t="array" aca="1" ref="F13" ca="1">IF($D13&lt;&gt;"",INDEX(Reference!D:D,$D13,1),"")</f>
        <v/>
      </c>
      <c r="G13" s="10" t="str" cm="1">
        <f t="array" aca="1" ref="G13" ca="1">IF($D13&lt;&gt;"",INDEX(Reference!E:E,$D13,1),"")</f>
        <v/>
      </c>
      <c r="H13" s="79" t="str" cm="1">
        <f t="array" aca="1" ref="H13" ca="1">IF($D13&lt;&gt;"",INDEX(Reference!F:F,$D13,1),"")</f>
        <v/>
      </c>
      <c r="I13" s="79" t="str" cm="1">
        <f t="array" aca="1" ref="I13" ca="1">IF($D13&lt;&gt;"",INDEX(Reference!G:G,$D13,1),"")</f>
        <v/>
      </c>
      <c r="J13" s="79" t="str" cm="1">
        <f t="array" aca="1" ref="J13" ca="1">IF($D13&lt;&gt;"",INDEX(Reference!H:H,$D13,1),"")</f>
        <v/>
      </c>
      <c r="K13" s="77" t="str" cm="1">
        <f t="array" aca="1" ref="K13" ca="1">IF($D13&lt;&gt;"",INDEX(Reference!I:I,$D13,1),"")</f>
        <v/>
      </c>
      <c r="L13" s="77" t="str" cm="1">
        <f t="array" aca="1" ref="L13" ca="1">IF($D13&lt;&gt;"",INDEX(Reference!J:J,$D13,1),"")</f>
        <v/>
      </c>
      <c r="M13" s="77" t="str" cm="1">
        <f t="array" aca="1" ref="M13" ca="1">IF($D13&lt;&gt;"",INDEX(Reference!K:K,$D13,1),"")</f>
        <v/>
      </c>
      <c r="N13" s="80" t="str" cm="1">
        <f t="array" aca="1" ref="N13" ca="1">IF($D13&lt;&gt;"",INDEX(Reference!L:L,$D13,1),"")</f>
        <v/>
      </c>
    </row>
    <row r="14" spans="2:14" ht="15.75" x14ac:dyDescent="0.25">
      <c r="B14" s="51" t="s">
        <v>640</v>
      </c>
      <c r="D14" s="7" t="str">
        <f t="shared" ca="1" si="0"/>
        <v/>
      </c>
      <c r="E14" s="7" t="str" cm="1">
        <f t="array" aca="1" ref="E14" ca="1">IF($D14&lt;&gt;"",INDEX(Reference!C:C,$D14,1),"")</f>
        <v/>
      </c>
      <c r="F14" s="8" t="str" cm="1">
        <f t="array" aca="1" ref="F14" ca="1">IF($D14&lt;&gt;"",INDEX(Reference!D:D,$D14,1),"")</f>
        <v/>
      </c>
      <c r="G14" s="10" t="str" cm="1">
        <f t="array" aca="1" ref="G14" ca="1">IF($D14&lt;&gt;"",INDEX(Reference!E:E,$D14,1),"")</f>
        <v/>
      </c>
      <c r="H14" s="79" t="str" cm="1">
        <f t="array" aca="1" ref="H14" ca="1">IF($D14&lt;&gt;"",INDEX(Reference!F:F,$D14,1),"")</f>
        <v/>
      </c>
      <c r="I14" s="79" t="str" cm="1">
        <f t="array" aca="1" ref="I14" ca="1">IF($D14&lt;&gt;"",INDEX(Reference!G:G,$D14,1),"")</f>
        <v/>
      </c>
      <c r="J14" s="79" t="str" cm="1">
        <f t="array" aca="1" ref="J14" ca="1">IF($D14&lt;&gt;"",INDEX(Reference!H:H,$D14,1),"")</f>
        <v/>
      </c>
      <c r="K14" s="77" t="str" cm="1">
        <f t="array" aca="1" ref="K14" ca="1">IF($D14&lt;&gt;"",INDEX(Reference!I:I,$D14,1),"")</f>
        <v/>
      </c>
      <c r="L14" s="77" t="str" cm="1">
        <f t="array" aca="1" ref="L14" ca="1">IF($D14&lt;&gt;"",INDEX(Reference!J:J,$D14,1),"")</f>
        <v/>
      </c>
      <c r="M14" s="77" t="str" cm="1">
        <f t="array" aca="1" ref="M14" ca="1">IF($D14&lt;&gt;"",INDEX(Reference!K:K,$D14,1),"")</f>
        <v/>
      </c>
      <c r="N14" s="80" t="str" cm="1">
        <f t="array" aca="1" ref="N14" ca="1">IF($D14&lt;&gt;"",INDEX(Reference!L:L,$D14,1),"")</f>
        <v/>
      </c>
    </row>
    <row r="15" spans="2:14" ht="15.75" x14ac:dyDescent="0.25">
      <c r="B15" s="51" t="s">
        <v>912</v>
      </c>
      <c r="D15" s="7" t="str">
        <f t="shared" ca="1" si="0"/>
        <v/>
      </c>
      <c r="E15" s="7" t="str" cm="1">
        <f t="array" aca="1" ref="E15" ca="1">IF($D15&lt;&gt;"",INDEX(Reference!C:C,$D15,1),"")</f>
        <v/>
      </c>
      <c r="F15" s="8" t="str" cm="1">
        <f t="array" aca="1" ref="F15" ca="1">IF($D15&lt;&gt;"",INDEX(Reference!D:D,$D15,1),"")</f>
        <v/>
      </c>
      <c r="G15" s="10" t="str" cm="1">
        <f t="array" aca="1" ref="G15" ca="1">IF($D15&lt;&gt;"",INDEX(Reference!E:E,$D15,1),"")</f>
        <v/>
      </c>
      <c r="H15" s="79" t="str" cm="1">
        <f t="array" aca="1" ref="H15" ca="1">IF($D15&lt;&gt;"",INDEX(Reference!F:F,$D15,1),"")</f>
        <v/>
      </c>
      <c r="I15" s="79" t="str" cm="1">
        <f t="array" aca="1" ref="I15" ca="1">IF($D15&lt;&gt;"",INDEX(Reference!G:G,$D15,1),"")</f>
        <v/>
      </c>
      <c r="J15" s="79" t="str" cm="1">
        <f t="array" aca="1" ref="J15" ca="1">IF($D15&lt;&gt;"",INDEX(Reference!H:H,$D15,1),"")</f>
        <v/>
      </c>
      <c r="K15" s="77" t="str" cm="1">
        <f t="array" aca="1" ref="K15" ca="1">IF($D15&lt;&gt;"",INDEX(Reference!I:I,$D15,1),"")</f>
        <v/>
      </c>
      <c r="L15" s="77" t="str" cm="1">
        <f t="array" aca="1" ref="L15" ca="1">IF($D15&lt;&gt;"",INDEX(Reference!J:J,$D15,1),"")</f>
        <v/>
      </c>
      <c r="M15" s="77" t="str" cm="1">
        <f t="array" aca="1" ref="M15" ca="1">IF($D15&lt;&gt;"",INDEX(Reference!K:K,$D15,1),"")</f>
        <v/>
      </c>
      <c r="N15" s="80" t="str" cm="1">
        <f t="array" aca="1" ref="N15" ca="1">IF($D15&lt;&gt;"",INDEX(Reference!L:L,$D15,1),"")</f>
        <v/>
      </c>
    </row>
    <row r="16" spans="2:14" ht="15.75" x14ac:dyDescent="0.25">
      <c r="B16" s="51" t="s">
        <v>1903</v>
      </c>
      <c r="D16" s="7" t="str">
        <f t="shared" ca="1" si="0"/>
        <v/>
      </c>
      <c r="E16" s="7" t="str" cm="1">
        <f t="array" aca="1" ref="E16" ca="1">IF($D16&lt;&gt;"",INDEX(Reference!C:C,$D16,1),"")</f>
        <v/>
      </c>
      <c r="F16" s="8" t="str" cm="1">
        <f t="array" aca="1" ref="F16" ca="1">IF($D16&lt;&gt;"",INDEX(Reference!D:D,$D16,1),"")</f>
        <v/>
      </c>
      <c r="G16" s="10" t="str" cm="1">
        <f t="array" aca="1" ref="G16" ca="1">IF($D16&lt;&gt;"",INDEX(Reference!E:E,$D16,1),"")</f>
        <v/>
      </c>
      <c r="H16" s="79" t="str" cm="1">
        <f t="array" aca="1" ref="H16" ca="1">IF($D16&lt;&gt;"",INDEX(Reference!F:F,$D16,1),"")</f>
        <v/>
      </c>
      <c r="I16" s="79" t="str" cm="1">
        <f t="array" aca="1" ref="I16" ca="1">IF($D16&lt;&gt;"",INDEX(Reference!G:G,$D16,1),"")</f>
        <v/>
      </c>
      <c r="J16" s="79" t="str" cm="1">
        <f t="array" aca="1" ref="J16" ca="1">IF($D16&lt;&gt;"",INDEX(Reference!H:H,$D16,1),"")</f>
        <v/>
      </c>
      <c r="K16" s="77" t="str" cm="1">
        <f t="array" aca="1" ref="K16" ca="1">IF($D16&lt;&gt;"",INDEX(Reference!I:I,$D16,1),"")</f>
        <v/>
      </c>
      <c r="L16" s="77" t="str" cm="1">
        <f t="array" aca="1" ref="L16" ca="1">IF($D16&lt;&gt;"",INDEX(Reference!J:J,$D16,1),"")</f>
        <v/>
      </c>
      <c r="M16" s="77" t="str" cm="1">
        <f t="array" aca="1" ref="M16" ca="1">IF($D16&lt;&gt;"",INDEX(Reference!K:K,$D16,1),"")</f>
        <v/>
      </c>
      <c r="N16" s="80" t="str" cm="1">
        <f t="array" aca="1" ref="N16" ca="1">IF($D16&lt;&gt;"",INDEX(Reference!L:L,$D16,1),"")</f>
        <v/>
      </c>
    </row>
    <row r="17" spans="2:14" ht="15.75" x14ac:dyDescent="0.25">
      <c r="B17" s="51" t="s">
        <v>1187</v>
      </c>
      <c r="D17" s="7" t="str">
        <f t="shared" ca="1" si="0"/>
        <v/>
      </c>
      <c r="E17" s="7" t="str" cm="1">
        <f t="array" aca="1" ref="E17" ca="1">IF($D17&lt;&gt;"",INDEX(Reference!C:C,$D17,1),"")</f>
        <v/>
      </c>
      <c r="F17" s="8" t="str" cm="1">
        <f t="array" aca="1" ref="F17" ca="1">IF($D17&lt;&gt;"",INDEX(Reference!D:D,$D17,1),"")</f>
        <v/>
      </c>
      <c r="G17" s="10" t="str" cm="1">
        <f t="array" aca="1" ref="G17" ca="1">IF($D17&lt;&gt;"",INDEX(Reference!E:E,$D17,1),"")</f>
        <v/>
      </c>
      <c r="H17" s="79" t="str" cm="1">
        <f t="array" aca="1" ref="H17" ca="1">IF($D17&lt;&gt;"",INDEX(Reference!F:F,$D17,1),"")</f>
        <v/>
      </c>
      <c r="I17" s="79" t="str" cm="1">
        <f t="array" aca="1" ref="I17" ca="1">IF($D17&lt;&gt;"",INDEX(Reference!G:G,$D17,1),"")</f>
        <v/>
      </c>
      <c r="J17" s="79" t="str" cm="1">
        <f t="array" aca="1" ref="J17" ca="1">IF($D17&lt;&gt;"",INDEX(Reference!H:H,$D17,1),"")</f>
        <v/>
      </c>
      <c r="K17" s="77" t="str" cm="1">
        <f t="array" aca="1" ref="K17" ca="1">IF($D17&lt;&gt;"",INDEX(Reference!I:I,$D17,1),"")</f>
        <v/>
      </c>
      <c r="L17" s="77" t="str" cm="1">
        <f t="array" aca="1" ref="L17" ca="1">IF($D17&lt;&gt;"",INDEX(Reference!J:J,$D17,1),"")</f>
        <v/>
      </c>
      <c r="M17" s="77" t="str" cm="1">
        <f t="array" aca="1" ref="M17" ca="1">IF($D17&lt;&gt;"",INDEX(Reference!K:K,$D17,1),"")</f>
        <v/>
      </c>
      <c r="N17" s="80" t="str" cm="1">
        <f t="array" aca="1" ref="N17" ca="1">IF($D17&lt;&gt;"",INDEX(Reference!L:L,$D17,1),"")</f>
        <v/>
      </c>
    </row>
    <row r="18" spans="2:14" ht="15.75" x14ac:dyDescent="0.25">
      <c r="B18" s="51" t="s">
        <v>1904</v>
      </c>
      <c r="D18" s="7" t="str">
        <f t="shared" ca="1" si="0"/>
        <v/>
      </c>
      <c r="E18" s="7" t="str" cm="1">
        <f t="array" aca="1" ref="E18" ca="1">IF($D18&lt;&gt;"",INDEX(Reference!C:C,$D18,1),"")</f>
        <v/>
      </c>
      <c r="F18" s="8" t="str" cm="1">
        <f t="array" aca="1" ref="F18" ca="1">IF($D18&lt;&gt;"",INDEX(Reference!D:D,$D18,1),"")</f>
        <v/>
      </c>
      <c r="G18" s="10" t="str" cm="1">
        <f t="array" aca="1" ref="G18" ca="1">IF($D18&lt;&gt;"",INDEX(Reference!E:E,$D18,1),"")</f>
        <v/>
      </c>
      <c r="H18" s="79" t="str" cm="1">
        <f t="array" aca="1" ref="H18" ca="1">IF($D18&lt;&gt;"",INDEX(Reference!F:F,$D18,1),"")</f>
        <v/>
      </c>
      <c r="I18" s="79" t="str" cm="1">
        <f t="array" aca="1" ref="I18" ca="1">IF($D18&lt;&gt;"",INDEX(Reference!G:G,$D18,1),"")</f>
        <v/>
      </c>
      <c r="J18" s="79" t="str" cm="1">
        <f t="array" aca="1" ref="J18" ca="1">IF($D18&lt;&gt;"",INDEX(Reference!H:H,$D18,1),"")</f>
        <v/>
      </c>
      <c r="K18" s="77" t="str" cm="1">
        <f t="array" aca="1" ref="K18" ca="1">IF($D18&lt;&gt;"",INDEX(Reference!I:I,$D18,1),"")</f>
        <v/>
      </c>
      <c r="L18" s="77" t="str" cm="1">
        <f t="array" aca="1" ref="L18" ca="1">IF($D18&lt;&gt;"",INDEX(Reference!J:J,$D18,1),"")</f>
        <v/>
      </c>
      <c r="M18" s="77" t="str" cm="1">
        <f t="array" aca="1" ref="M18" ca="1">IF($D18&lt;&gt;"",INDEX(Reference!K:K,$D18,1),"")</f>
        <v/>
      </c>
      <c r="N18" s="80" t="str" cm="1">
        <f t="array" aca="1" ref="N18" ca="1">IF($D18&lt;&gt;"",INDEX(Reference!L:L,$D18,1),"")</f>
        <v/>
      </c>
    </row>
    <row r="19" spans="2:14" ht="15.75" x14ac:dyDescent="0.25">
      <c r="B19" s="51" t="s">
        <v>1905</v>
      </c>
      <c r="D19" s="7" t="str">
        <f t="shared" ca="1" si="0"/>
        <v/>
      </c>
      <c r="E19" s="7" t="str" cm="1">
        <f t="array" aca="1" ref="E19" ca="1">IF($D19&lt;&gt;"",INDEX(Reference!C:C,$D19,1),"")</f>
        <v/>
      </c>
      <c r="F19" s="8" t="str" cm="1">
        <f t="array" aca="1" ref="F19" ca="1">IF($D19&lt;&gt;"",INDEX(Reference!D:D,$D19,1),"")</f>
        <v/>
      </c>
      <c r="G19" s="10" t="str" cm="1">
        <f t="array" aca="1" ref="G19" ca="1">IF($D19&lt;&gt;"",INDEX(Reference!E:E,$D19,1),"")</f>
        <v/>
      </c>
      <c r="H19" s="79" t="str" cm="1">
        <f t="array" aca="1" ref="H19" ca="1">IF($D19&lt;&gt;"",INDEX(Reference!F:F,$D19,1),"")</f>
        <v/>
      </c>
      <c r="I19" s="79" t="str" cm="1">
        <f t="array" aca="1" ref="I19" ca="1">IF($D19&lt;&gt;"",INDEX(Reference!G:G,$D19,1),"")</f>
        <v/>
      </c>
      <c r="J19" s="79" t="str" cm="1">
        <f t="array" aca="1" ref="J19" ca="1">IF($D19&lt;&gt;"",INDEX(Reference!H:H,$D19,1),"")</f>
        <v/>
      </c>
      <c r="K19" s="77" t="str" cm="1">
        <f t="array" aca="1" ref="K19" ca="1">IF($D19&lt;&gt;"",INDEX(Reference!I:I,$D19,1),"")</f>
        <v/>
      </c>
      <c r="L19" s="77" t="str" cm="1">
        <f t="array" aca="1" ref="L19" ca="1">IF($D19&lt;&gt;"",INDEX(Reference!J:J,$D19,1),"")</f>
        <v/>
      </c>
      <c r="M19" s="77" t="str" cm="1">
        <f t="array" aca="1" ref="M19" ca="1">IF($D19&lt;&gt;"",INDEX(Reference!K:K,$D19,1),"")</f>
        <v/>
      </c>
      <c r="N19" s="80" t="str" cm="1">
        <f t="array" aca="1" ref="N19" ca="1">IF($D19&lt;&gt;"",INDEX(Reference!L:L,$D19,1),"")</f>
        <v/>
      </c>
    </row>
    <row r="20" spans="2:14" ht="15.75" x14ac:dyDescent="0.25">
      <c r="B20" s="51" t="s">
        <v>1489</v>
      </c>
      <c r="D20" s="7" t="str">
        <f t="shared" ca="1" si="0"/>
        <v/>
      </c>
      <c r="E20" s="7" t="str" cm="1">
        <f t="array" aca="1" ref="E20" ca="1">IF($D20&lt;&gt;"",INDEX(Reference!C:C,$D20,1),"")</f>
        <v/>
      </c>
      <c r="F20" s="8" t="str" cm="1">
        <f t="array" aca="1" ref="F20" ca="1">IF($D20&lt;&gt;"",INDEX(Reference!D:D,$D20,1),"")</f>
        <v/>
      </c>
      <c r="G20" s="10" t="str" cm="1">
        <f t="array" aca="1" ref="G20" ca="1">IF($D20&lt;&gt;"",INDEX(Reference!E:E,$D20,1),"")</f>
        <v/>
      </c>
      <c r="H20" s="79" t="str" cm="1">
        <f t="array" aca="1" ref="H20" ca="1">IF($D20&lt;&gt;"",INDEX(Reference!F:F,$D20,1),"")</f>
        <v/>
      </c>
      <c r="I20" s="79" t="str" cm="1">
        <f t="array" aca="1" ref="I20" ca="1">IF($D20&lt;&gt;"",INDEX(Reference!G:G,$D20,1),"")</f>
        <v/>
      </c>
      <c r="J20" s="79" t="str" cm="1">
        <f t="array" aca="1" ref="J20" ca="1">IF($D20&lt;&gt;"",INDEX(Reference!H:H,$D20,1),"")</f>
        <v/>
      </c>
      <c r="K20" s="77" t="str" cm="1">
        <f t="array" aca="1" ref="K20" ca="1">IF($D20&lt;&gt;"",INDEX(Reference!I:I,$D20,1),"")</f>
        <v/>
      </c>
      <c r="L20" s="77" t="str" cm="1">
        <f t="array" aca="1" ref="L20" ca="1">IF($D20&lt;&gt;"",INDEX(Reference!J:J,$D20,1),"")</f>
        <v/>
      </c>
      <c r="M20" s="77" t="str" cm="1">
        <f t="array" aca="1" ref="M20" ca="1">IF($D20&lt;&gt;"",INDEX(Reference!K:K,$D20,1),"")</f>
        <v/>
      </c>
      <c r="N20" s="80" t="str" cm="1">
        <f t="array" aca="1" ref="N20" ca="1">IF($D20&lt;&gt;"",INDEX(Reference!L:L,$D20,1),"")</f>
        <v/>
      </c>
    </row>
    <row r="21" spans="2:14" ht="15.75" x14ac:dyDescent="0.25">
      <c r="B21" s="51" t="s">
        <v>1589</v>
      </c>
      <c r="D21" s="7" t="str">
        <f t="shared" ca="1" si="0"/>
        <v/>
      </c>
      <c r="E21" s="7" t="str" cm="1">
        <f t="array" aca="1" ref="E21" ca="1">IF($D21&lt;&gt;"",INDEX(Reference!C:C,$D21,1),"")</f>
        <v/>
      </c>
      <c r="F21" s="8" t="str" cm="1">
        <f t="array" aca="1" ref="F21" ca="1">IF($D21&lt;&gt;"",INDEX(Reference!D:D,$D21,1),"")</f>
        <v/>
      </c>
      <c r="G21" s="10" t="str" cm="1">
        <f t="array" aca="1" ref="G21" ca="1">IF($D21&lt;&gt;"",INDEX(Reference!E:E,$D21,1),"")</f>
        <v/>
      </c>
      <c r="H21" s="79" t="str" cm="1">
        <f t="array" aca="1" ref="H21" ca="1">IF($D21&lt;&gt;"",INDEX(Reference!F:F,$D21,1),"")</f>
        <v/>
      </c>
      <c r="I21" s="79" t="str" cm="1">
        <f t="array" aca="1" ref="I21" ca="1">IF($D21&lt;&gt;"",INDEX(Reference!G:G,$D21,1),"")</f>
        <v/>
      </c>
      <c r="J21" s="79" t="str" cm="1">
        <f t="array" aca="1" ref="J21" ca="1">IF($D21&lt;&gt;"",INDEX(Reference!H:H,$D21,1),"")</f>
        <v/>
      </c>
      <c r="K21" s="77" t="str" cm="1">
        <f t="array" aca="1" ref="K21" ca="1">IF($D21&lt;&gt;"",INDEX(Reference!I:I,$D21,1),"")</f>
        <v/>
      </c>
      <c r="L21" s="77" t="str" cm="1">
        <f t="array" aca="1" ref="L21" ca="1">IF($D21&lt;&gt;"",INDEX(Reference!J:J,$D21,1),"")</f>
        <v/>
      </c>
      <c r="M21" s="77" t="str" cm="1">
        <f t="array" aca="1" ref="M21" ca="1">IF($D21&lt;&gt;"",INDEX(Reference!K:K,$D21,1),"")</f>
        <v/>
      </c>
      <c r="N21" s="80" t="str" cm="1">
        <f t="array" aca="1" ref="N21" ca="1">IF($D21&lt;&gt;"",INDEX(Reference!L:L,$D21,1),"")</f>
        <v/>
      </c>
    </row>
    <row r="22" spans="2:14" ht="15.75" x14ac:dyDescent="0.25">
      <c r="B22" s="51" t="s">
        <v>1662</v>
      </c>
      <c r="D22" s="7" t="str">
        <f t="shared" ca="1" si="0"/>
        <v/>
      </c>
      <c r="E22" s="7" t="str" cm="1">
        <f t="array" aca="1" ref="E22" ca="1">IF($D22&lt;&gt;"",INDEX(Reference!C:C,$D22,1),"")</f>
        <v/>
      </c>
      <c r="F22" s="8" t="str" cm="1">
        <f t="array" aca="1" ref="F22" ca="1">IF($D22&lt;&gt;"",INDEX(Reference!D:D,$D22,1),"")</f>
        <v/>
      </c>
      <c r="G22" s="10" t="str" cm="1">
        <f t="array" aca="1" ref="G22" ca="1">IF($D22&lt;&gt;"",INDEX(Reference!E:E,$D22,1),"")</f>
        <v/>
      </c>
      <c r="H22" s="79" t="str" cm="1">
        <f t="array" aca="1" ref="H22" ca="1">IF($D22&lt;&gt;"",INDEX(Reference!F:F,$D22,1),"")</f>
        <v/>
      </c>
      <c r="I22" s="79" t="str" cm="1">
        <f t="array" aca="1" ref="I22" ca="1">IF($D22&lt;&gt;"",INDEX(Reference!G:G,$D22,1),"")</f>
        <v/>
      </c>
      <c r="J22" s="79" t="str" cm="1">
        <f t="array" aca="1" ref="J22" ca="1">IF($D22&lt;&gt;"",INDEX(Reference!H:H,$D22,1),"")</f>
        <v/>
      </c>
      <c r="K22" s="77" t="str" cm="1">
        <f t="array" aca="1" ref="K22" ca="1">IF($D22&lt;&gt;"",INDEX(Reference!I:I,$D22,1),"")</f>
        <v/>
      </c>
      <c r="L22" s="77" t="str" cm="1">
        <f t="array" aca="1" ref="L22" ca="1">IF($D22&lt;&gt;"",INDEX(Reference!J:J,$D22,1),"")</f>
        <v/>
      </c>
      <c r="M22" s="77" t="str" cm="1">
        <f t="array" aca="1" ref="M22" ca="1">IF($D22&lt;&gt;"",INDEX(Reference!K:K,$D22,1),"")</f>
        <v/>
      </c>
      <c r="N22" s="80" t="str" cm="1">
        <f t="array" aca="1" ref="N22" ca="1">IF($D22&lt;&gt;"",INDEX(Reference!L:L,$D22,1),"")</f>
        <v/>
      </c>
    </row>
    <row r="23" spans="2:14" ht="15.75" x14ac:dyDescent="0.25">
      <c r="B23" s="51" t="s">
        <v>1906</v>
      </c>
      <c r="D23" s="7" t="str">
        <f t="shared" ca="1" si="0"/>
        <v/>
      </c>
      <c r="E23" s="7" t="str" cm="1">
        <f t="array" aca="1" ref="E23" ca="1">IF($D23&lt;&gt;"",INDEX(Reference!C:C,$D23,1),"")</f>
        <v/>
      </c>
      <c r="F23" s="8" t="str" cm="1">
        <f t="array" aca="1" ref="F23" ca="1">IF($D23&lt;&gt;"",INDEX(Reference!D:D,$D23,1),"")</f>
        <v/>
      </c>
      <c r="G23" s="10" t="str" cm="1">
        <f t="array" aca="1" ref="G23" ca="1">IF($D23&lt;&gt;"",INDEX(Reference!E:E,$D23,1),"")</f>
        <v/>
      </c>
      <c r="H23" s="79" t="str" cm="1">
        <f t="array" aca="1" ref="H23" ca="1">IF($D23&lt;&gt;"",INDEX(Reference!F:F,$D23,1),"")</f>
        <v/>
      </c>
      <c r="I23" s="79" t="str" cm="1">
        <f t="array" aca="1" ref="I23" ca="1">IF($D23&lt;&gt;"",INDEX(Reference!G:G,$D23,1),"")</f>
        <v/>
      </c>
      <c r="J23" s="79" t="str" cm="1">
        <f t="array" aca="1" ref="J23" ca="1">IF($D23&lt;&gt;"",INDEX(Reference!H:H,$D23,1),"")</f>
        <v/>
      </c>
      <c r="K23" s="77" t="str" cm="1">
        <f t="array" aca="1" ref="K23" ca="1">IF($D23&lt;&gt;"",INDEX(Reference!I:I,$D23,1),"")</f>
        <v/>
      </c>
      <c r="L23" s="77" t="str" cm="1">
        <f t="array" aca="1" ref="L23" ca="1">IF($D23&lt;&gt;"",INDEX(Reference!J:J,$D23,1),"")</f>
        <v/>
      </c>
      <c r="M23" s="77" t="str" cm="1">
        <f t="array" aca="1" ref="M23" ca="1">IF($D23&lt;&gt;"",INDEX(Reference!K:K,$D23,1),"")</f>
        <v/>
      </c>
      <c r="N23" s="80" t="str" cm="1">
        <f t="array" aca="1" ref="N23" ca="1">IF($D23&lt;&gt;"",INDEX(Reference!L:L,$D23,1),"")</f>
        <v/>
      </c>
    </row>
    <row r="24" spans="2:14" ht="15.75" x14ac:dyDescent="0.25">
      <c r="B24" s="51" t="s">
        <v>1850</v>
      </c>
      <c r="D24" s="7" t="str">
        <f t="shared" ca="1" si="0"/>
        <v/>
      </c>
      <c r="E24" s="7" t="str" cm="1">
        <f t="array" aca="1" ref="E24" ca="1">IF($D24&lt;&gt;"",INDEX(Reference!C:C,$D24,1),"")</f>
        <v/>
      </c>
      <c r="F24" s="8" t="str" cm="1">
        <f t="array" aca="1" ref="F24" ca="1">IF($D24&lt;&gt;"",INDEX(Reference!D:D,$D24,1),"")</f>
        <v/>
      </c>
      <c r="G24" s="10" t="str" cm="1">
        <f t="array" aca="1" ref="G24" ca="1">IF($D24&lt;&gt;"",INDEX(Reference!E:E,$D24,1),"")</f>
        <v/>
      </c>
      <c r="H24" s="79" t="str" cm="1">
        <f t="array" aca="1" ref="H24" ca="1">IF($D24&lt;&gt;"",INDEX(Reference!F:F,$D24,1),"")</f>
        <v/>
      </c>
      <c r="I24" s="79" t="str" cm="1">
        <f t="array" aca="1" ref="I24" ca="1">IF($D24&lt;&gt;"",INDEX(Reference!G:G,$D24,1),"")</f>
        <v/>
      </c>
      <c r="J24" s="79" t="str" cm="1">
        <f t="array" aca="1" ref="J24" ca="1">IF($D24&lt;&gt;"",INDEX(Reference!H:H,$D24,1),"")</f>
        <v/>
      </c>
      <c r="K24" s="77" t="str" cm="1">
        <f t="array" aca="1" ref="K24" ca="1">IF($D24&lt;&gt;"",INDEX(Reference!I:I,$D24,1),"")</f>
        <v/>
      </c>
      <c r="L24" s="77" t="str" cm="1">
        <f t="array" aca="1" ref="L24" ca="1">IF($D24&lt;&gt;"",INDEX(Reference!J:J,$D24,1),"")</f>
        <v/>
      </c>
      <c r="M24" s="77" t="str" cm="1">
        <f t="array" aca="1" ref="M24" ca="1">IF($D24&lt;&gt;"",INDEX(Reference!K:K,$D24,1),"")</f>
        <v/>
      </c>
      <c r="N24" s="80" t="str" cm="1">
        <f t="array" aca="1" ref="N24" ca="1">IF($D24&lt;&gt;"",INDEX(Reference!L:L,$D24,1),"")</f>
        <v/>
      </c>
    </row>
    <row r="25" spans="2:14" ht="15.75" x14ac:dyDescent="0.25">
      <c r="D25" s="7" t="str">
        <f t="shared" ca="1" si="0"/>
        <v/>
      </c>
      <c r="E25" s="7" t="str" cm="1">
        <f t="array" aca="1" ref="E25" ca="1">IF($D25&lt;&gt;"",INDEX(Reference!C:C,$D25,1),"")</f>
        <v/>
      </c>
      <c r="F25" s="8" t="str" cm="1">
        <f t="array" aca="1" ref="F25" ca="1">IF($D25&lt;&gt;"",INDEX(Reference!D:D,$D25,1),"")</f>
        <v/>
      </c>
      <c r="G25" s="10" t="str" cm="1">
        <f t="array" aca="1" ref="G25" ca="1">IF($D25&lt;&gt;"",INDEX(Reference!E:E,$D25,1),"")</f>
        <v/>
      </c>
      <c r="H25" s="79" t="str" cm="1">
        <f t="array" aca="1" ref="H25" ca="1">IF($D25&lt;&gt;"",INDEX(Reference!F:F,$D25,1),"")</f>
        <v/>
      </c>
      <c r="I25" s="79" t="str" cm="1">
        <f t="array" aca="1" ref="I25" ca="1">IF($D25&lt;&gt;"",INDEX(Reference!G:G,$D25,1),"")</f>
        <v/>
      </c>
      <c r="J25" s="79" t="str" cm="1">
        <f t="array" aca="1" ref="J25" ca="1">IF($D25&lt;&gt;"",INDEX(Reference!H:H,$D25,1),"")</f>
        <v/>
      </c>
      <c r="K25" s="77" t="str" cm="1">
        <f t="array" aca="1" ref="K25" ca="1">IF($D25&lt;&gt;"",INDEX(Reference!I:I,$D25,1),"")</f>
        <v/>
      </c>
      <c r="L25" s="77" t="str" cm="1">
        <f t="array" aca="1" ref="L25" ca="1">IF($D25&lt;&gt;"",INDEX(Reference!J:J,$D25,1),"")</f>
        <v/>
      </c>
      <c r="M25" s="77" t="str" cm="1">
        <f t="array" aca="1" ref="M25" ca="1">IF($D25&lt;&gt;"",INDEX(Reference!K:K,$D25,1),"")</f>
        <v/>
      </c>
      <c r="N25" s="80" t="str" cm="1">
        <f t="array" aca="1" ref="N25" ca="1">IF($D25&lt;&gt;"",INDEX(Reference!L:L,$D25,1),"")</f>
        <v/>
      </c>
    </row>
    <row r="26" spans="2:14" ht="15.75" x14ac:dyDescent="0.25">
      <c r="B26" s="95" t="s">
        <v>1907</v>
      </c>
      <c r="D26" s="7" t="str">
        <f t="shared" ca="1" si="0"/>
        <v/>
      </c>
      <c r="E26" s="7" t="str" cm="1">
        <f t="array" aca="1" ref="E26" ca="1">IF($D26&lt;&gt;"",INDEX(Reference!C:C,$D26,1),"")</f>
        <v/>
      </c>
      <c r="F26" s="8" t="str" cm="1">
        <f t="array" aca="1" ref="F26" ca="1">IF($D26&lt;&gt;"",INDEX(Reference!D:D,$D26,1),"")</f>
        <v/>
      </c>
      <c r="G26" s="10" t="str" cm="1">
        <f t="array" aca="1" ref="G26" ca="1">IF($D26&lt;&gt;"",INDEX(Reference!E:E,$D26,1),"")</f>
        <v/>
      </c>
      <c r="H26" s="79" t="str" cm="1">
        <f t="array" aca="1" ref="H26" ca="1">IF($D26&lt;&gt;"",INDEX(Reference!F:F,$D26,1),"")</f>
        <v/>
      </c>
      <c r="I26" s="79" t="str" cm="1">
        <f t="array" aca="1" ref="I26" ca="1">IF($D26&lt;&gt;"",INDEX(Reference!G:G,$D26,1),"")</f>
        <v/>
      </c>
      <c r="J26" s="79" t="str" cm="1">
        <f t="array" aca="1" ref="J26" ca="1">IF($D26&lt;&gt;"",INDEX(Reference!H:H,$D26,1),"")</f>
        <v/>
      </c>
      <c r="K26" s="77" t="str" cm="1">
        <f t="array" aca="1" ref="K26" ca="1">IF($D26&lt;&gt;"",INDEX(Reference!I:I,$D26,1),"")</f>
        <v/>
      </c>
      <c r="L26" s="77" t="str" cm="1">
        <f t="array" aca="1" ref="L26" ca="1">IF($D26&lt;&gt;"",INDEX(Reference!J:J,$D26,1),"")</f>
        <v/>
      </c>
      <c r="M26" s="77" t="str" cm="1">
        <f t="array" aca="1" ref="M26" ca="1">IF($D26&lt;&gt;"",INDEX(Reference!K:K,$D26,1),"")</f>
        <v/>
      </c>
      <c r="N26" s="80" t="str" cm="1">
        <f t="array" aca="1" ref="N26" ca="1">IF($D26&lt;&gt;"",INDEX(Reference!L:L,$D26,1),"")</f>
        <v/>
      </c>
    </row>
    <row r="27" spans="2:14" ht="15.75" x14ac:dyDescent="0.25">
      <c r="B27" s="96"/>
      <c r="D27" s="7" t="str">
        <f t="shared" ca="1" si="0"/>
        <v/>
      </c>
      <c r="E27" s="7" t="str" cm="1">
        <f t="array" aca="1" ref="E27" ca="1">IF($D27&lt;&gt;"",INDEX(Reference!C:C,$D27,1),"")</f>
        <v/>
      </c>
      <c r="F27" s="8" t="str" cm="1">
        <f t="array" aca="1" ref="F27" ca="1">IF($D27&lt;&gt;"",INDEX(Reference!D:D,$D27,1),"")</f>
        <v/>
      </c>
      <c r="G27" s="10" t="str" cm="1">
        <f t="array" aca="1" ref="G27" ca="1">IF($D27&lt;&gt;"",INDEX(Reference!E:E,$D27,1),"")</f>
        <v/>
      </c>
      <c r="H27" s="79" t="str" cm="1">
        <f t="array" aca="1" ref="H27" ca="1">IF($D27&lt;&gt;"",INDEX(Reference!F:F,$D27,1),"")</f>
        <v/>
      </c>
      <c r="I27" s="79" t="str" cm="1">
        <f t="array" aca="1" ref="I27" ca="1">IF($D27&lt;&gt;"",INDEX(Reference!G:G,$D27,1),"")</f>
        <v/>
      </c>
      <c r="J27" s="79" t="str" cm="1">
        <f t="array" aca="1" ref="J27" ca="1">IF($D27&lt;&gt;"",INDEX(Reference!H:H,$D27,1),"")</f>
        <v/>
      </c>
      <c r="K27" s="77" t="str" cm="1">
        <f t="array" aca="1" ref="K27" ca="1">IF($D27&lt;&gt;"",INDEX(Reference!I:I,$D27,1),"")</f>
        <v/>
      </c>
      <c r="L27" s="77" t="str" cm="1">
        <f t="array" aca="1" ref="L27" ca="1">IF($D27&lt;&gt;"",INDEX(Reference!J:J,$D27,1),"")</f>
        <v/>
      </c>
      <c r="M27" s="77" t="str" cm="1">
        <f t="array" aca="1" ref="M27" ca="1">IF($D27&lt;&gt;"",INDEX(Reference!K:K,$D27,1),"")</f>
        <v/>
      </c>
      <c r="N27" s="80" t="str" cm="1">
        <f t="array" aca="1" ref="N27" ca="1">IF($D27&lt;&gt;"",INDEX(Reference!L:L,$D27,1),"")</f>
        <v/>
      </c>
    </row>
    <row r="28" spans="2:14" ht="15.75" x14ac:dyDescent="0.25">
      <c r="B28" s="51" t="s">
        <v>1908</v>
      </c>
      <c r="D28" s="7" t="str">
        <f t="shared" ca="1" si="0"/>
        <v/>
      </c>
      <c r="E28" s="7" t="str" cm="1">
        <f t="array" aca="1" ref="E28" ca="1">IF($D28&lt;&gt;"",INDEX(Reference!C:C,$D28,1),"")</f>
        <v/>
      </c>
      <c r="F28" s="8" t="str" cm="1">
        <f t="array" aca="1" ref="F28" ca="1">IF($D28&lt;&gt;"",INDEX(Reference!D:D,$D28,1),"")</f>
        <v/>
      </c>
      <c r="G28" s="10" t="str" cm="1">
        <f t="array" aca="1" ref="G28" ca="1">IF($D28&lt;&gt;"",INDEX(Reference!E:E,$D28,1),"")</f>
        <v/>
      </c>
      <c r="H28" s="79" t="str" cm="1">
        <f t="array" aca="1" ref="H28" ca="1">IF($D28&lt;&gt;"",INDEX(Reference!F:F,$D28,1),"")</f>
        <v/>
      </c>
      <c r="I28" s="79" t="str" cm="1">
        <f t="array" aca="1" ref="I28" ca="1">IF($D28&lt;&gt;"",INDEX(Reference!G:G,$D28,1),"")</f>
        <v/>
      </c>
      <c r="J28" s="79" t="str" cm="1">
        <f t="array" aca="1" ref="J28" ca="1">IF($D28&lt;&gt;"",INDEX(Reference!H:H,$D28,1),"")</f>
        <v/>
      </c>
      <c r="K28" s="77" t="str" cm="1">
        <f t="array" aca="1" ref="K28" ca="1">IF($D28&lt;&gt;"",INDEX(Reference!I:I,$D28,1),"")</f>
        <v/>
      </c>
      <c r="L28" s="77" t="str" cm="1">
        <f t="array" aca="1" ref="L28" ca="1">IF($D28&lt;&gt;"",INDEX(Reference!J:J,$D28,1),"")</f>
        <v/>
      </c>
      <c r="M28" s="77" t="str" cm="1">
        <f t="array" aca="1" ref="M28" ca="1">IF($D28&lt;&gt;"",INDEX(Reference!K:K,$D28,1),"")</f>
        <v/>
      </c>
      <c r="N28" s="80" t="str" cm="1">
        <f t="array" aca="1" ref="N28" ca="1">IF($D28&lt;&gt;"",INDEX(Reference!L:L,$D28,1),"")</f>
        <v/>
      </c>
    </row>
    <row r="29" spans="2:14" ht="15.75" x14ac:dyDescent="0.25">
      <c r="B29" s="51" t="s">
        <v>1909</v>
      </c>
      <c r="D29" s="7" t="str">
        <f t="shared" ca="1" si="0"/>
        <v/>
      </c>
      <c r="E29" s="7" t="str" cm="1">
        <f t="array" aca="1" ref="E29" ca="1">IF($D29&lt;&gt;"",INDEX(Reference!C:C,$D29,1),"")</f>
        <v/>
      </c>
      <c r="F29" s="8" t="str" cm="1">
        <f t="array" aca="1" ref="F29" ca="1">IF($D29&lt;&gt;"",INDEX(Reference!D:D,$D29,1),"")</f>
        <v/>
      </c>
      <c r="G29" s="10" t="str" cm="1">
        <f t="array" aca="1" ref="G29" ca="1">IF($D29&lt;&gt;"",INDEX(Reference!E:E,$D29,1),"")</f>
        <v/>
      </c>
      <c r="H29" s="79" t="str" cm="1">
        <f t="array" aca="1" ref="H29" ca="1">IF($D29&lt;&gt;"",INDEX(Reference!F:F,$D29,1),"")</f>
        <v/>
      </c>
      <c r="I29" s="79" t="str" cm="1">
        <f t="array" aca="1" ref="I29" ca="1">IF($D29&lt;&gt;"",INDEX(Reference!G:G,$D29,1),"")</f>
        <v/>
      </c>
      <c r="J29" s="79" t="str" cm="1">
        <f t="array" aca="1" ref="J29" ca="1">IF($D29&lt;&gt;"",INDEX(Reference!H:H,$D29,1),"")</f>
        <v/>
      </c>
      <c r="K29" s="77" t="str" cm="1">
        <f t="array" aca="1" ref="K29" ca="1">IF($D29&lt;&gt;"",INDEX(Reference!I:I,$D29,1),"")</f>
        <v/>
      </c>
      <c r="L29" s="77" t="str" cm="1">
        <f t="array" aca="1" ref="L29" ca="1">IF($D29&lt;&gt;"",INDEX(Reference!J:J,$D29,1),"")</f>
        <v/>
      </c>
      <c r="M29" s="77" t="str" cm="1">
        <f t="array" aca="1" ref="M29" ca="1">IF($D29&lt;&gt;"",INDEX(Reference!K:K,$D29,1),"")</f>
        <v/>
      </c>
      <c r="N29" s="80" t="str" cm="1">
        <f t="array" aca="1" ref="N29" ca="1">IF($D29&lt;&gt;"",INDEX(Reference!L:L,$D29,1),"")</f>
        <v/>
      </c>
    </row>
    <row r="30" spans="2:14" ht="15.75" x14ac:dyDescent="0.25">
      <c r="B30" s="51" t="s">
        <v>1910</v>
      </c>
      <c r="D30" s="7" t="str">
        <f t="shared" ca="1" si="0"/>
        <v/>
      </c>
      <c r="E30" s="7" t="str" cm="1">
        <f t="array" aca="1" ref="E30" ca="1">IF($D30&lt;&gt;"",INDEX(Reference!C:C,$D30,1),"")</f>
        <v/>
      </c>
      <c r="F30" s="8" t="str" cm="1">
        <f t="array" aca="1" ref="F30" ca="1">IF($D30&lt;&gt;"",INDEX(Reference!D:D,$D30,1),"")</f>
        <v/>
      </c>
      <c r="G30" s="10" t="str" cm="1">
        <f t="array" aca="1" ref="G30" ca="1">IF($D30&lt;&gt;"",INDEX(Reference!E:E,$D30,1),"")</f>
        <v/>
      </c>
      <c r="H30" s="79" t="str" cm="1">
        <f t="array" aca="1" ref="H30" ca="1">IF($D30&lt;&gt;"",INDEX(Reference!F:F,$D30,1),"")</f>
        <v/>
      </c>
      <c r="I30" s="79" t="str" cm="1">
        <f t="array" aca="1" ref="I30" ca="1">IF($D30&lt;&gt;"",INDEX(Reference!G:G,$D30,1),"")</f>
        <v/>
      </c>
      <c r="J30" s="79" t="str" cm="1">
        <f t="array" aca="1" ref="J30" ca="1">IF($D30&lt;&gt;"",INDEX(Reference!H:H,$D30,1),"")</f>
        <v/>
      </c>
      <c r="K30" s="77" t="str" cm="1">
        <f t="array" aca="1" ref="K30" ca="1">IF($D30&lt;&gt;"",INDEX(Reference!I:I,$D30,1),"")</f>
        <v/>
      </c>
      <c r="L30" s="77" t="str" cm="1">
        <f t="array" aca="1" ref="L30" ca="1">IF($D30&lt;&gt;"",INDEX(Reference!J:J,$D30,1),"")</f>
        <v/>
      </c>
      <c r="M30" s="77" t="str" cm="1">
        <f t="array" aca="1" ref="M30" ca="1">IF($D30&lt;&gt;"",INDEX(Reference!K:K,$D30,1),"")</f>
        <v/>
      </c>
      <c r="N30" s="80" t="str" cm="1">
        <f t="array" aca="1" ref="N30" ca="1">IF($D30&lt;&gt;"",INDEX(Reference!L:L,$D30,1),"")</f>
        <v/>
      </c>
    </row>
    <row r="31" spans="2:14" ht="15.75" x14ac:dyDescent="0.25">
      <c r="B31" s="51" t="s">
        <v>1911</v>
      </c>
      <c r="D31" s="7" t="str">
        <f t="shared" ca="1" si="0"/>
        <v/>
      </c>
      <c r="E31" s="7" t="str" cm="1">
        <f t="array" aca="1" ref="E31" ca="1">IF($D31&lt;&gt;"",INDEX(Reference!C:C,$D31,1),"")</f>
        <v/>
      </c>
      <c r="F31" s="8" t="str" cm="1">
        <f t="array" aca="1" ref="F31" ca="1">IF($D31&lt;&gt;"",INDEX(Reference!D:D,$D31,1),"")</f>
        <v/>
      </c>
      <c r="G31" s="10" t="str" cm="1">
        <f t="array" aca="1" ref="G31" ca="1">IF($D31&lt;&gt;"",INDEX(Reference!E:E,$D31,1),"")</f>
        <v/>
      </c>
      <c r="H31" s="79" t="str" cm="1">
        <f t="array" aca="1" ref="H31" ca="1">IF($D31&lt;&gt;"",INDEX(Reference!F:F,$D31,1),"")</f>
        <v/>
      </c>
      <c r="I31" s="79" t="str" cm="1">
        <f t="array" aca="1" ref="I31" ca="1">IF($D31&lt;&gt;"",INDEX(Reference!G:G,$D31,1),"")</f>
        <v/>
      </c>
      <c r="J31" s="79" t="str" cm="1">
        <f t="array" aca="1" ref="J31" ca="1">IF($D31&lt;&gt;"",INDEX(Reference!H:H,$D31,1),"")</f>
        <v/>
      </c>
      <c r="K31" s="77" t="str" cm="1">
        <f t="array" aca="1" ref="K31" ca="1">IF($D31&lt;&gt;"",INDEX(Reference!I:I,$D31,1),"")</f>
        <v/>
      </c>
      <c r="L31" s="77" t="str" cm="1">
        <f t="array" aca="1" ref="L31" ca="1">IF($D31&lt;&gt;"",INDEX(Reference!J:J,$D31,1),"")</f>
        <v/>
      </c>
      <c r="M31" s="77" t="str" cm="1">
        <f t="array" aca="1" ref="M31" ca="1">IF($D31&lt;&gt;"",INDEX(Reference!K:K,$D31,1),"")</f>
        <v/>
      </c>
      <c r="N31" s="80" t="str" cm="1">
        <f t="array" aca="1" ref="N31" ca="1">IF($D31&lt;&gt;"",INDEX(Reference!L:L,$D31,1),"")</f>
        <v/>
      </c>
    </row>
    <row r="32" spans="2:14" ht="15.75" x14ac:dyDescent="0.25">
      <c r="D32" s="7" t="str">
        <f t="shared" ca="1" si="0"/>
        <v/>
      </c>
      <c r="E32" s="7" t="str" cm="1">
        <f t="array" aca="1" ref="E32" ca="1">IF($D32&lt;&gt;"",INDEX(Reference!C:C,$D32,1),"")</f>
        <v/>
      </c>
      <c r="F32" s="8" t="str" cm="1">
        <f t="array" aca="1" ref="F32" ca="1">IF($D32&lt;&gt;"",INDEX(Reference!D:D,$D32,1),"")</f>
        <v/>
      </c>
      <c r="G32" s="10" t="str" cm="1">
        <f t="array" aca="1" ref="G32" ca="1">IF($D32&lt;&gt;"",INDEX(Reference!E:E,$D32,1),"")</f>
        <v/>
      </c>
      <c r="H32" s="79" t="str" cm="1">
        <f t="array" aca="1" ref="H32" ca="1">IF($D32&lt;&gt;"",INDEX(Reference!F:F,$D32,1),"")</f>
        <v/>
      </c>
      <c r="I32" s="79" t="str" cm="1">
        <f t="array" aca="1" ref="I32" ca="1">IF($D32&lt;&gt;"",INDEX(Reference!G:G,$D32,1),"")</f>
        <v/>
      </c>
      <c r="J32" s="79" t="str" cm="1">
        <f t="array" aca="1" ref="J32" ca="1">IF($D32&lt;&gt;"",INDEX(Reference!H:H,$D32,1),"")</f>
        <v/>
      </c>
      <c r="K32" s="77" t="str" cm="1">
        <f t="array" aca="1" ref="K32" ca="1">IF($D32&lt;&gt;"",INDEX(Reference!I:I,$D32,1),"")</f>
        <v/>
      </c>
      <c r="L32" s="77" t="str" cm="1">
        <f t="array" aca="1" ref="L32" ca="1">IF($D32&lt;&gt;"",INDEX(Reference!J:J,$D32,1),"")</f>
        <v/>
      </c>
      <c r="M32" s="77" t="str" cm="1">
        <f t="array" aca="1" ref="M32" ca="1">IF($D32&lt;&gt;"",INDEX(Reference!K:K,$D32,1),"")</f>
        <v/>
      </c>
      <c r="N32" s="80" t="str" cm="1">
        <f t="array" aca="1" ref="N32" ca="1">IF($D32&lt;&gt;"",INDEX(Reference!L:L,$D32,1),"")</f>
        <v/>
      </c>
    </row>
    <row r="33" spans="4:14" ht="15.75" x14ac:dyDescent="0.25">
      <c r="D33" s="7" t="str">
        <f t="shared" ca="1" si="0"/>
        <v/>
      </c>
      <c r="E33" s="7" t="str" cm="1">
        <f t="array" aca="1" ref="E33" ca="1">IF($D33&lt;&gt;"",INDEX(Reference!C:C,$D33,1),"")</f>
        <v/>
      </c>
      <c r="F33" s="8" t="str" cm="1">
        <f t="array" aca="1" ref="F33" ca="1">IF($D33&lt;&gt;"",INDEX(Reference!D:D,$D33,1),"")</f>
        <v/>
      </c>
      <c r="G33" s="10" t="str" cm="1">
        <f t="array" aca="1" ref="G33" ca="1">IF($D33&lt;&gt;"",INDEX(Reference!E:E,$D33,1),"")</f>
        <v/>
      </c>
      <c r="H33" s="79" t="str" cm="1">
        <f t="array" aca="1" ref="H33" ca="1">IF($D33&lt;&gt;"",INDEX(Reference!F:F,$D33,1),"")</f>
        <v/>
      </c>
      <c r="I33" s="79" t="str" cm="1">
        <f t="array" aca="1" ref="I33" ca="1">IF($D33&lt;&gt;"",INDEX(Reference!G:G,$D33,1),"")</f>
        <v/>
      </c>
      <c r="J33" s="79" t="str" cm="1">
        <f t="array" aca="1" ref="J33" ca="1">IF($D33&lt;&gt;"",INDEX(Reference!H:H,$D33,1),"")</f>
        <v/>
      </c>
      <c r="K33" s="77" t="str" cm="1">
        <f t="array" aca="1" ref="K33" ca="1">IF($D33&lt;&gt;"",INDEX(Reference!I:I,$D33,1),"")</f>
        <v/>
      </c>
      <c r="L33" s="77" t="str" cm="1">
        <f t="array" aca="1" ref="L33" ca="1">IF($D33&lt;&gt;"",INDEX(Reference!J:J,$D33,1),"")</f>
        <v/>
      </c>
      <c r="M33" s="77" t="str" cm="1">
        <f t="array" aca="1" ref="M33" ca="1">IF($D33&lt;&gt;"",INDEX(Reference!K:K,$D33,1),"")</f>
        <v/>
      </c>
      <c r="N33" s="80" t="str" cm="1">
        <f t="array" aca="1" ref="N33" ca="1">IF($D33&lt;&gt;"",INDEX(Reference!L:L,$D33,1),"")</f>
        <v/>
      </c>
    </row>
    <row r="34" spans="4:14" ht="15.75" x14ac:dyDescent="0.25">
      <c r="D34" s="7" t="str">
        <f t="shared" ca="1" si="0"/>
        <v/>
      </c>
      <c r="E34" s="7" t="str" cm="1">
        <f t="array" aca="1" ref="E34" ca="1">IF($D34&lt;&gt;"",INDEX(Reference!C:C,$D34,1),"")</f>
        <v/>
      </c>
      <c r="F34" s="8" t="str" cm="1">
        <f t="array" aca="1" ref="F34" ca="1">IF($D34&lt;&gt;"",INDEX(Reference!D:D,$D34,1),"")</f>
        <v/>
      </c>
      <c r="G34" s="10" t="str" cm="1">
        <f t="array" aca="1" ref="G34" ca="1">IF($D34&lt;&gt;"",INDEX(Reference!E:E,$D34,1),"")</f>
        <v/>
      </c>
      <c r="H34" s="79" t="str" cm="1">
        <f t="array" aca="1" ref="H34" ca="1">IF($D34&lt;&gt;"",INDEX(Reference!F:F,$D34,1),"")</f>
        <v/>
      </c>
      <c r="I34" s="79" t="str" cm="1">
        <f t="array" aca="1" ref="I34" ca="1">IF($D34&lt;&gt;"",INDEX(Reference!G:G,$D34,1),"")</f>
        <v/>
      </c>
      <c r="J34" s="79" t="str" cm="1">
        <f t="array" aca="1" ref="J34" ca="1">IF($D34&lt;&gt;"",INDEX(Reference!H:H,$D34,1),"")</f>
        <v/>
      </c>
      <c r="K34" s="77" t="str" cm="1">
        <f t="array" aca="1" ref="K34" ca="1">IF($D34&lt;&gt;"",INDEX(Reference!I:I,$D34,1),"")</f>
        <v/>
      </c>
      <c r="L34" s="77" t="str" cm="1">
        <f t="array" aca="1" ref="L34" ca="1">IF($D34&lt;&gt;"",INDEX(Reference!J:J,$D34,1),"")</f>
        <v/>
      </c>
      <c r="M34" s="77" t="str" cm="1">
        <f t="array" aca="1" ref="M34" ca="1">IF($D34&lt;&gt;"",INDEX(Reference!K:K,$D34,1),"")</f>
        <v/>
      </c>
      <c r="N34" s="80" t="str" cm="1">
        <f t="array" aca="1" ref="N34" ca="1">IF($D34&lt;&gt;"",INDEX(Reference!L:L,$D34,1),"")</f>
        <v/>
      </c>
    </row>
    <row r="35" spans="4:14" ht="15.75" x14ac:dyDescent="0.25">
      <c r="D35" s="7" t="str">
        <f t="shared" ca="1" si="0"/>
        <v/>
      </c>
      <c r="E35" s="7" t="str" cm="1">
        <f t="array" aca="1" ref="E35" ca="1">IF($D35&lt;&gt;"",INDEX(Reference!C:C,$D35,1),"")</f>
        <v/>
      </c>
      <c r="F35" s="8" t="str" cm="1">
        <f t="array" aca="1" ref="F35" ca="1">IF($D35&lt;&gt;"",INDEX(Reference!D:D,$D35,1),"")</f>
        <v/>
      </c>
      <c r="G35" s="10" t="str" cm="1">
        <f t="array" aca="1" ref="G35" ca="1">IF($D35&lt;&gt;"",INDEX(Reference!E:E,$D35,1),"")</f>
        <v/>
      </c>
      <c r="H35" s="79" t="str" cm="1">
        <f t="array" aca="1" ref="H35" ca="1">IF($D35&lt;&gt;"",INDEX(Reference!F:F,$D35,1),"")</f>
        <v/>
      </c>
      <c r="I35" s="79" t="str" cm="1">
        <f t="array" aca="1" ref="I35" ca="1">IF($D35&lt;&gt;"",INDEX(Reference!G:G,$D35,1),"")</f>
        <v/>
      </c>
      <c r="J35" s="79" t="str" cm="1">
        <f t="array" aca="1" ref="J35" ca="1">IF($D35&lt;&gt;"",INDEX(Reference!H:H,$D35,1),"")</f>
        <v/>
      </c>
      <c r="K35" s="77" t="str" cm="1">
        <f t="array" aca="1" ref="K35" ca="1">IF($D35&lt;&gt;"",INDEX(Reference!I:I,$D35,1),"")</f>
        <v/>
      </c>
      <c r="L35" s="77" t="str" cm="1">
        <f t="array" aca="1" ref="L35" ca="1">IF($D35&lt;&gt;"",INDEX(Reference!J:J,$D35,1),"")</f>
        <v/>
      </c>
      <c r="M35" s="77" t="str" cm="1">
        <f t="array" aca="1" ref="M35" ca="1">IF($D35&lt;&gt;"",INDEX(Reference!K:K,$D35,1),"")</f>
        <v/>
      </c>
      <c r="N35" s="80" t="str" cm="1">
        <f t="array" aca="1" ref="N35" ca="1">IF($D35&lt;&gt;"",INDEX(Reference!L:L,$D35,1),"")</f>
        <v/>
      </c>
    </row>
    <row r="36" spans="4:14" ht="15.75" x14ac:dyDescent="0.25">
      <c r="D36" s="7" t="str">
        <f t="shared" ca="1" si="0"/>
        <v/>
      </c>
      <c r="E36" s="7" t="str" cm="1">
        <f t="array" aca="1" ref="E36" ca="1">IF($D36&lt;&gt;"",INDEX(Reference!C:C,$D36,1),"")</f>
        <v/>
      </c>
      <c r="F36" s="8" t="str" cm="1">
        <f t="array" aca="1" ref="F36" ca="1">IF($D36&lt;&gt;"",INDEX(Reference!D:D,$D36,1),"")</f>
        <v/>
      </c>
      <c r="G36" s="10" t="str" cm="1">
        <f t="array" aca="1" ref="G36" ca="1">IF($D36&lt;&gt;"",INDEX(Reference!E:E,$D36,1),"")</f>
        <v/>
      </c>
      <c r="H36" s="79" t="str" cm="1">
        <f t="array" aca="1" ref="H36" ca="1">IF($D36&lt;&gt;"",INDEX(Reference!F:F,$D36,1),"")</f>
        <v/>
      </c>
      <c r="I36" s="79" t="str" cm="1">
        <f t="array" aca="1" ref="I36" ca="1">IF($D36&lt;&gt;"",INDEX(Reference!G:G,$D36,1),"")</f>
        <v/>
      </c>
      <c r="J36" s="79" t="str" cm="1">
        <f t="array" aca="1" ref="J36" ca="1">IF($D36&lt;&gt;"",INDEX(Reference!H:H,$D36,1),"")</f>
        <v/>
      </c>
      <c r="K36" s="77" t="str" cm="1">
        <f t="array" aca="1" ref="K36" ca="1">IF($D36&lt;&gt;"",INDEX(Reference!I:I,$D36,1),"")</f>
        <v/>
      </c>
      <c r="L36" s="77" t="str" cm="1">
        <f t="array" aca="1" ref="L36" ca="1">IF($D36&lt;&gt;"",INDEX(Reference!J:J,$D36,1),"")</f>
        <v/>
      </c>
      <c r="M36" s="77" t="str" cm="1">
        <f t="array" aca="1" ref="M36" ca="1">IF($D36&lt;&gt;"",INDEX(Reference!K:K,$D36,1),"")</f>
        <v/>
      </c>
      <c r="N36" s="80" t="str" cm="1">
        <f t="array" aca="1" ref="N36" ca="1">IF($D36&lt;&gt;"",INDEX(Reference!L:L,$D36,1),"")</f>
        <v/>
      </c>
    </row>
    <row r="37" spans="4:14" ht="15.75" x14ac:dyDescent="0.25">
      <c r="D37" s="7" t="str">
        <f t="shared" ca="1" si="0"/>
        <v/>
      </c>
      <c r="E37" s="7" t="str" cm="1">
        <f t="array" aca="1" ref="E37" ca="1">IF($D37&lt;&gt;"",INDEX(Reference!C:C,$D37,1),"")</f>
        <v/>
      </c>
      <c r="F37" s="8" t="str" cm="1">
        <f t="array" aca="1" ref="F37" ca="1">IF($D37&lt;&gt;"",INDEX(Reference!D:D,$D37,1),"")</f>
        <v/>
      </c>
      <c r="G37" s="10" t="str" cm="1">
        <f t="array" aca="1" ref="G37" ca="1">IF($D37&lt;&gt;"",INDEX(Reference!E:E,$D37,1),"")</f>
        <v/>
      </c>
      <c r="H37" s="79" t="str" cm="1">
        <f t="array" aca="1" ref="H37" ca="1">IF($D37&lt;&gt;"",INDEX(Reference!F:F,$D37,1),"")</f>
        <v/>
      </c>
      <c r="I37" s="79" t="str" cm="1">
        <f t="array" aca="1" ref="I37" ca="1">IF($D37&lt;&gt;"",INDEX(Reference!G:G,$D37,1),"")</f>
        <v/>
      </c>
      <c r="J37" s="79" t="str" cm="1">
        <f t="array" aca="1" ref="J37" ca="1">IF($D37&lt;&gt;"",INDEX(Reference!H:H,$D37,1),"")</f>
        <v/>
      </c>
      <c r="K37" s="77" t="str" cm="1">
        <f t="array" aca="1" ref="K37" ca="1">IF($D37&lt;&gt;"",INDEX(Reference!I:I,$D37,1),"")</f>
        <v/>
      </c>
      <c r="L37" s="77" t="str" cm="1">
        <f t="array" aca="1" ref="L37" ca="1">IF($D37&lt;&gt;"",INDEX(Reference!J:J,$D37,1),"")</f>
        <v/>
      </c>
      <c r="M37" s="77" t="str" cm="1">
        <f t="array" aca="1" ref="M37" ca="1">IF($D37&lt;&gt;"",INDEX(Reference!K:K,$D37,1),"")</f>
        <v/>
      </c>
      <c r="N37" s="80" t="str" cm="1">
        <f t="array" aca="1" ref="N37" ca="1">IF($D37&lt;&gt;"",INDEX(Reference!L:L,$D37,1),"")</f>
        <v/>
      </c>
    </row>
    <row r="38" spans="4:14" ht="15.75" x14ac:dyDescent="0.25">
      <c r="D38" s="7" t="str">
        <f t="shared" ca="1" si="0"/>
        <v/>
      </c>
      <c r="E38" s="7" t="str" cm="1">
        <f t="array" aca="1" ref="E38" ca="1">IF($D38&lt;&gt;"",INDEX(Reference!C:C,$D38,1),"")</f>
        <v/>
      </c>
      <c r="F38" s="8" t="str" cm="1">
        <f t="array" aca="1" ref="F38" ca="1">IF($D38&lt;&gt;"",INDEX(Reference!D:D,$D38,1),"")</f>
        <v/>
      </c>
      <c r="G38" s="10" t="str" cm="1">
        <f t="array" aca="1" ref="G38" ca="1">IF($D38&lt;&gt;"",INDEX(Reference!E:E,$D38,1),"")</f>
        <v/>
      </c>
      <c r="H38" s="79" t="str" cm="1">
        <f t="array" aca="1" ref="H38" ca="1">IF($D38&lt;&gt;"",INDEX(Reference!F:F,$D38,1),"")</f>
        <v/>
      </c>
      <c r="I38" s="79" t="str" cm="1">
        <f t="array" aca="1" ref="I38" ca="1">IF($D38&lt;&gt;"",INDEX(Reference!G:G,$D38,1),"")</f>
        <v/>
      </c>
      <c r="J38" s="79" t="str" cm="1">
        <f t="array" aca="1" ref="J38" ca="1">IF($D38&lt;&gt;"",INDEX(Reference!H:H,$D38,1),"")</f>
        <v/>
      </c>
      <c r="K38" s="77" t="str" cm="1">
        <f t="array" aca="1" ref="K38" ca="1">IF($D38&lt;&gt;"",INDEX(Reference!I:I,$D38,1),"")</f>
        <v/>
      </c>
      <c r="L38" s="77" t="str" cm="1">
        <f t="array" aca="1" ref="L38" ca="1">IF($D38&lt;&gt;"",INDEX(Reference!J:J,$D38,1),"")</f>
        <v/>
      </c>
      <c r="M38" s="77" t="str" cm="1">
        <f t="array" aca="1" ref="M38" ca="1">IF($D38&lt;&gt;"",INDEX(Reference!K:K,$D38,1),"")</f>
        <v/>
      </c>
      <c r="N38" s="80" t="str" cm="1">
        <f t="array" aca="1" ref="N38" ca="1">IF($D38&lt;&gt;"",INDEX(Reference!L:L,$D38,1),"")</f>
        <v/>
      </c>
    </row>
    <row r="39" spans="4:14" ht="15.75" x14ac:dyDescent="0.25">
      <c r="D39" s="7" t="str">
        <f t="shared" ca="1" si="0"/>
        <v/>
      </c>
      <c r="E39" s="7" t="str" cm="1">
        <f t="array" aca="1" ref="E39" ca="1">IF($D39&lt;&gt;"",INDEX(Reference!C:C,$D39,1),"")</f>
        <v/>
      </c>
      <c r="F39" s="8" t="str" cm="1">
        <f t="array" aca="1" ref="F39" ca="1">IF($D39&lt;&gt;"",INDEX(Reference!D:D,$D39,1),"")</f>
        <v/>
      </c>
      <c r="G39" s="10" t="str" cm="1">
        <f t="array" aca="1" ref="G39" ca="1">IF($D39&lt;&gt;"",INDEX(Reference!E:E,$D39,1),"")</f>
        <v/>
      </c>
      <c r="H39" s="79" t="str" cm="1">
        <f t="array" aca="1" ref="H39" ca="1">IF($D39&lt;&gt;"",INDEX(Reference!F:F,$D39,1),"")</f>
        <v/>
      </c>
      <c r="I39" s="79" t="str" cm="1">
        <f t="array" aca="1" ref="I39" ca="1">IF($D39&lt;&gt;"",INDEX(Reference!G:G,$D39,1),"")</f>
        <v/>
      </c>
      <c r="J39" s="79" t="str" cm="1">
        <f t="array" aca="1" ref="J39" ca="1">IF($D39&lt;&gt;"",INDEX(Reference!H:H,$D39,1),"")</f>
        <v/>
      </c>
      <c r="K39" s="77" t="str" cm="1">
        <f t="array" aca="1" ref="K39" ca="1">IF($D39&lt;&gt;"",INDEX(Reference!I:I,$D39,1),"")</f>
        <v/>
      </c>
      <c r="L39" s="77" t="str" cm="1">
        <f t="array" aca="1" ref="L39" ca="1">IF($D39&lt;&gt;"",INDEX(Reference!J:J,$D39,1),"")</f>
        <v/>
      </c>
      <c r="M39" s="77" t="str" cm="1">
        <f t="array" aca="1" ref="M39" ca="1">IF($D39&lt;&gt;"",INDEX(Reference!K:K,$D39,1),"")</f>
        <v/>
      </c>
      <c r="N39" s="80" t="str" cm="1">
        <f t="array" aca="1" ref="N39" ca="1">IF($D39&lt;&gt;"",INDEX(Reference!L:L,$D39,1),"")</f>
        <v/>
      </c>
    </row>
    <row r="40" spans="4:14" ht="15.75" x14ac:dyDescent="0.25">
      <c r="D40" s="7" t="str">
        <f t="shared" ca="1" si="0"/>
        <v/>
      </c>
      <c r="E40" s="7" t="str" cm="1">
        <f t="array" aca="1" ref="E40" ca="1">IF($D40&lt;&gt;"",INDEX(Reference!C:C,$D40,1),"")</f>
        <v/>
      </c>
      <c r="F40" s="8" t="str" cm="1">
        <f t="array" aca="1" ref="F40" ca="1">IF($D40&lt;&gt;"",INDEX(Reference!D:D,$D40,1),"")</f>
        <v/>
      </c>
      <c r="G40" s="10" t="str" cm="1">
        <f t="array" aca="1" ref="G40" ca="1">IF($D40&lt;&gt;"",INDEX(Reference!E:E,$D40,1),"")</f>
        <v/>
      </c>
      <c r="H40" s="79" t="str" cm="1">
        <f t="array" aca="1" ref="H40" ca="1">IF($D40&lt;&gt;"",INDEX(Reference!F:F,$D40,1),"")</f>
        <v/>
      </c>
      <c r="I40" s="79" t="str" cm="1">
        <f t="array" aca="1" ref="I40" ca="1">IF($D40&lt;&gt;"",INDEX(Reference!G:G,$D40,1),"")</f>
        <v/>
      </c>
      <c r="J40" s="79" t="str" cm="1">
        <f t="array" aca="1" ref="J40" ca="1">IF($D40&lt;&gt;"",INDEX(Reference!H:H,$D40,1),"")</f>
        <v/>
      </c>
      <c r="K40" s="77" t="str" cm="1">
        <f t="array" aca="1" ref="K40" ca="1">IF($D40&lt;&gt;"",INDEX(Reference!I:I,$D40,1),"")</f>
        <v/>
      </c>
      <c r="L40" s="77" t="str" cm="1">
        <f t="array" aca="1" ref="L40" ca="1">IF($D40&lt;&gt;"",INDEX(Reference!J:J,$D40,1),"")</f>
        <v/>
      </c>
      <c r="M40" s="77" t="str" cm="1">
        <f t="array" aca="1" ref="M40" ca="1">IF($D40&lt;&gt;"",INDEX(Reference!K:K,$D40,1),"")</f>
        <v/>
      </c>
      <c r="N40" s="80" t="str" cm="1">
        <f t="array" aca="1" ref="N40" ca="1">IF($D40&lt;&gt;"",INDEX(Reference!L:L,$D40,1),"")</f>
        <v/>
      </c>
    </row>
    <row r="41" spans="4:14" ht="15.75" x14ac:dyDescent="0.25">
      <c r="D41" s="7" t="str">
        <f t="shared" ca="1" si="0"/>
        <v/>
      </c>
      <c r="E41" s="7" t="str" cm="1">
        <f t="array" aca="1" ref="E41" ca="1">IF($D41&lt;&gt;"",INDEX(Reference!C:C,$D41,1),"")</f>
        <v/>
      </c>
      <c r="F41" s="8" t="str" cm="1">
        <f t="array" aca="1" ref="F41" ca="1">IF($D41&lt;&gt;"",INDEX(Reference!D:D,$D41,1),"")</f>
        <v/>
      </c>
      <c r="G41" s="10" t="str" cm="1">
        <f t="array" aca="1" ref="G41" ca="1">IF($D41&lt;&gt;"",INDEX(Reference!E:E,$D41,1),"")</f>
        <v/>
      </c>
      <c r="H41" s="79" t="str" cm="1">
        <f t="array" aca="1" ref="H41" ca="1">IF($D41&lt;&gt;"",INDEX(Reference!F:F,$D41,1),"")</f>
        <v/>
      </c>
      <c r="I41" s="79" t="str" cm="1">
        <f t="array" aca="1" ref="I41" ca="1">IF($D41&lt;&gt;"",INDEX(Reference!G:G,$D41,1),"")</f>
        <v/>
      </c>
      <c r="J41" s="79" t="str" cm="1">
        <f t="array" aca="1" ref="J41" ca="1">IF($D41&lt;&gt;"",INDEX(Reference!H:H,$D41,1),"")</f>
        <v/>
      </c>
      <c r="K41" s="77" t="str" cm="1">
        <f t="array" aca="1" ref="K41" ca="1">IF($D41&lt;&gt;"",INDEX(Reference!I:I,$D41,1),"")</f>
        <v/>
      </c>
      <c r="L41" s="77" t="str" cm="1">
        <f t="array" aca="1" ref="L41" ca="1">IF($D41&lt;&gt;"",INDEX(Reference!J:J,$D41,1),"")</f>
        <v/>
      </c>
      <c r="M41" s="77" t="str" cm="1">
        <f t="array" aca="1" ref="M41" ca="1">IF($D41&lt;&gt;"",INDEX(Reference!K:K,$D41,1),"")</f>
        <v/>
      </c>
      <c r="N41" s="80" t="str" cm="1">
        <f t="array" aca="1" ref="N41" ca="1">IF($D41&lt;&gt;"",INDEX(Reference!L:L,$D41,1),"")</f>
        <v/>
      </c>
    </row>
    <row r="42" spans="4:14" ht="15.75" x14ac:dyDescent="0.25">
      <c r="D42" s="7" t="str">
        <f t="shared" ca="1" si="0"/>
        <v/>
      </c>
      <c r="E42" s="7" t="str" cm="1">
        <f t="array" aca="1" ref="E42" ca="1">IF($D42&lt;&gt;"",INDEX(Reference!C:C,$D42,1),"")</f>
        <v/>
      </c>
      <c r="F42" s="8" t="str" cm="1">
        <f t="array" aca="1" ref="F42" ca="1">IF($D42&lt;&gt;"",INDEX(Reference!D:D,$D42,1),"")</f>
        <v/>
      </c>
      <c r="G42" s="10" t="str" cm="1">
        <f t="array" aca="1" ref="G42" ca="1">IF($D42&lt;&gt;"",INDEX(Reference!E:E,$D42,1),"")</f>
        <v/>
      </c>
      <c r="H42" s="79" t="str" cm="1">
        <f t="array" aca="1" ref="H42" ca="1">IF($D42&lt;&gt;"",INDEX(Reference!F:F,$D42,1),"")</f>
        <v/>
      </c>
      <c r="I42" s="79" t="str" cm="1">
        <f t="array" aca="1" ref="I42" ca="1">IF($D42&lt;&gt;"",INDEX(Reference!G:G,$D42,1),"")</f>
        <v/>
      </c>
      <c r="J42" s="79" t="str" cm="1">
        <f t="array" aca="1" ref="J42" ca="1">IF($D42&lt;&gt;"",INDEX(Reference!H:H,$D42,1),"")</f>
        <v/>
      </c>
      <c r="K42" s="77" t="str" cm="1">
        <f t="array" aca="1" ref="K42" ca="1">IF($D42&lt;&gt;"",INDEX(Reference!I:I,$D42,1),"")</f>
        <v/>
      </c>
      <c r="L42" s="77" t="str" cm="1">
        <f t="array" aca="1" ref="L42" ca="1">IF($D42&lt;&gt;"",INDEX(Reference!J:J,$D42,1),"")</f>
        <v/>
      </c>
      <c r="M42" s="77" t="str" cm="1">
        <f t="array" aca="1" ref="M42" ca="1">IF($D42&lt;&gt;"",INDEX(Reference!K:K,$D42,1),"")</f>
        <v/>
      </c>
      <c r="N42" s="80" t="str" cm="1">
        <f t="array" aca="1" ref="N42" ca="1">IF($D42&lt;&gt;"",INDEX(Reference!L:L,$D42,1),"")</f>
        <v/>
      </c>
    </row>
    <row r="43" spans="4:14" ht="15.75" x14ac:dyDescent="0.25">
      <c r="D43" s="7" t="str">
        <f t="shared" ca="1" si="0"/>
        <v/>
      </c>
      <c r="E43" s="7" t="str" cm="1">
        <f t="array" aca="1" ref="E43" ca="1">IF($D43&lt;&gt;"",INDEX(Reference!C:C,$D43,1),"")</f>
        <v/>
      </c>
      <c r="F43" s="8" t="str" cm="1">
        <f t="array" aca="1" ref="F43" ca="1">IF($D43&lt;&gt;"",INDEX(Reference!D:D,$D43,1),"")</f>
        <v/>
      </c>
      <c r="G43" s="10" t="str" cm="1">
        <f t="array" aca="1" ref="G43" ca="1">IF($D43&lt;&gt;"",INDEX(Reference!E:E,$D43,1),"")</f>
        <v/>
      </c>
      <c r="H43" s="79" t="str" cm="1">
        <f t="array" aca="1" ref="H43" ca="1">IF($D43&lt;&gt;"",INDEX(Reference!F:F,$D43,1),"")</f>
        <v/>
      </c>
      <c r="I43" s="79" t="str" cm="1">
        <f t="array" aca="1" ref="I43" ca="1">IF($D43&lt;&gt;"",INDEX(Reference!G:G,$D43,1),"")</f>
        <v/>
      </c>
      <c r="J43" s="79" t="str" cm="1">
        <f t="array" aca="1" ref="J43" ca="1">IF($D43&lt;&gt;"",INDEX(Reference!H:H,$D43,1),"")</f>
        <v/>
      </c>
      <c r="K43" s="77" t="str" cm="1">
        <f t="array" aca="1" ref="K43" ca="1">IF($D43&lt;&gt;"",INDEX(Reference!I:I,$D43,1),"")</f>
        <v/>
      </c>
      <c r="L43" s="77" t="str" cm="1">
        <f t="array" aca="1" ref="L43" ca="1">IF($D43&lt;&gt;"",INDEX(Reference!J:J,$D43,1),"")</f>
        <v/>
      </c>
      <c r="M43" s="77" t="str" cm="1">
        <f t="array" aca="1" ref="M43" ca="1">IF($D43&lt;&gt;"",INDEX(Reference!K:K,$D43,1),"")</f>
        <v/>
      </c>
      <c r="N43" s="80" t="str" cm="1">
        <f t="array" aca="1" ref="N43" ca="1">IF($D43&lt;&gt;"",INDEX(Reference!L:L,$D43,1),"")</f>
        <v/>
      </c>
    </row>
    <row r="44" spans="4:14" ht="15.75" x14ac:dyDescent="0.25">
      <c r="D44" s="7" t="str">
        <f t="shared" ca="1" si="0"/>
        <v/>
      </c>
      <c r="E44" s="7" t="str" cm="1">
        <f t="array" aca="1" ref="E44" ca="1">IF($D44&lt;&gt;"",INDEX(Reference!C:C,$D44,1),"")</f>
        <v/>
      </c>
      <c r="F44" s="8" t="str" cm="1">
        <f t="array" aca="1" ref="F44" ca="1">IF($D44&lt;&gt;"",INDEX(Reference!D:D,$D44,1),"")</f>
        <v/>
      </c>
      <c r="G44" s="10" t="str" cm="1">
        <f t="array" aca="1" ref="G44" ca="1">IF($D44&lt;&gt;"",INDEX(Reference!E:E,$D44,1),"")</f>
        <v/>
      </c>
      <c r="H44" s="79" t="str" cm="1">
        <f t="array" aca="1" ref="H44" ca="1">IF($D44&lt;&gt;"",INDEX(Reference!F:F,$D44,1),"")</f>
        <v/>
      </c>
      <c r="I44" s="79" t="str" cm="1">
        <f t="array" aca="1" ref="I44" ca="1">IF($D44&lt;&gt;"",INDEX(Reference!G:G,$D44,1),"")</f>
        <v/>
      </c>
      <c r="J44" s="79" t="str" cm="1">
        <f t="array" aca="1" ref="J44" ca="1">IF($D44&lt;&gt;"",INDEX(Reference!H:H,$D44,1),"")</f>
        <v/>
      </c>
      <c r="K44" s="77" t="str" cm="1">
        <f t="array" aca="1" ref="K44" ca="1">IF($D44&lt;&gt;"",INDEX(Reference!I:I,$D44,1),"")</f>
        <v/>
      </c>
      <c r="L44" s="77" t="str" cm="1">
        <f t="array" aca="1" ref="L44" ca="1">IF($D44&lt;&gt;"",INDEX(Reference!J:J,$D44,1),"")</f>
        <v/>
      </c>
      <c r="M44" s="77" t="str" cm="1">
        <f t="array" aca="1" ref="M44" ca="1">IF($D44&lt;&gt;"",INDEX(Reference!K:K,$D44,1),"")</f>
        <v/>
      </c>
      <c r="N44" s="80" t="str" cm="1">
        <f t="array" aca="1" ref="N44" ca="1">IF($D44&lt;&gt;"",INDEX(Reference!L:L,$D44,1),"")</f>
        <v/>
      </c>
    </row>
    <row r="45" spans="4:14" ht="15.75" x14ac:dyDescent="0.25">
      <c r="D45" s="7" t="str">
        <f t="shared" ca="1" si="0"/>
        <v/>
      </c>
      <c r="E45" s="7" t="str" cm="1">
        <f t="array" aca="1" ref="E45" ca="1">IF($D45&lt;&gt;"",INDEX(Reference!C:C,$D45,1),"")</f>
        <v/>
      </c>
      <c r="F45" s="8" t="str" cm="1">
        <f t="array" aca="1" ref="F45" ca="1">IF($D45&lt;&gt;"",INDEX(Reference!D:D,$D45,1),"")</f>
        <v/>
      </c>
      <c r="G45" s="10" t="str" cm="1">
        <f t="array" aca="1" ref="G45" ca="1">IF($D45&lt;&gt;"",INDEX(Reference!E:E,$D45,1),"")</f>
        <v/>
      </c>
      <c r="H45" s="79" t="str" cm="1">
        <f t="array" aca="1" ref="H45" ca="1">IF($D45&lt;&gt;"",INDEX(Reference!F:F,$D45,1),"")</f>
        <v/>
      </c>
      <c r="I45" s="79" t="str" cm="1">
        <f t="array" aca="1" ref="I45" ca="1">IF($D45&lt;&gt;"",INDEX(Reference!G:G,$D45,1),"")</f>
        <v/>
      </c>
      <c r="J45" s="79" t="str" cm="1">
        <f t="array" aca="1" ref="J45" ca="1">IF($D45&lt;&gt;"",INDEX(Reference!H:H,$D45,1),"")</f>
        <v/>
      </c>
      <c r="K45" s="77" t="str" cm="1">
        <f t="array" aca="1" ref="K45" ca="1">IF($D45&lt;&gt;"",INDEX(Reference!I:I,$D45,1),"")</f>
        <v/>
      </c>
      <c r="L45" s="77" t="str" cm="1">
        <f t="array" aca="1" ref="L45" ca="1">IF($D45&lt;&gt;"",INDEX(Reference!J:J,$D45,1),"")</f>
        <v/>
      </c>
      <c r="M45" s="77" t="str" cm="1">
        <f t="array" aca="1" ref="M45" ca="1">IF($D45&lt;&gt;"",INDEX(Reference!K:K,$D45,1),"")</f>
        <v/>
      </c>
      <c r="N45" s="80" t="str" cm="1">
        <f t="array" aca="1" ref="N45" ca="1">IF($D45&lt;&gt;"",INDEX(Reference!L:L,$D45,1),"")</f>
        <v/>
      </c>
    </row>
    <row r="46" spans="4:14" ht="15.75" x14ac:dyDescent="0.25">
      <c r="D46" s="7" t="str">
        <f t="shared" ca="1" si="0"/>
        <v/>
      </c>
      <c r="E46" s="7" t="str" cm="1">
        <f t="array" aca="1" ref="E46" ca="1">IF($D46&lt;&gt;"",INDEX(Reference!C:C,$D46,1),"")</f>
        <v/>
      </c>
      <c r="F46" s="8" t="str" cm="1">
        <f t="array" aca="1" ref="F46" ca="1">IF($D46&lt;&gt;"",INDEX(Reference!D:D,$D46,1),"")</f>
        <v/>
      </c>
      <c r="G46" s="10" t="str" cm="1">
        <f t="array" aca="1" ref="G46" ca="1">IF($D46&lt;&gt;"",INDEX(Reference!E:E,$D46,1),"")</f>
        <v/>
      </c>
      <c r="H46" s="79" t="str" cm="1">
        <f t="array" aca="1" ref="H46" ca="1">IF($D46&lt;&gt;"",INDEX(Reference!F:F,$D46,1),"")</f>
        <v/>
      </c>
      <c r="I46" s="79" t="str" cm="1">
        <f t="array" aca="1" ref="I46" ca="1">IF($D46&lt;&gt;"",INDEX(Reference!G:G,$D46,1),"")</f>
        <v/>
      </c>
      <c r="J46" s="79" t="str" cm="1">
        <f t="array" aca="1" ref="J46" ca="1">IF($D46&lt;&gt;"",INDEX(Reference!H:H,$D46,1),"")</f>
        <v/>
      </c>
      <c r="K46" s="77" t="str" cm="1">
        <f t="array" aca="1" ref="K46" ca="1">IF($D46&lt;&gt;"",INDEX(Reference!I:I,$D46,1),"")</f>
        <v/>
      </c>
      <c r="L46" s="77" t="str" cm="1">
        <f t="array" aca="1" ref="L46" ca="1">IF($D46&lt;&gt;"",INDEX(Reference!J:J,$D46,1),"")</f>
        <v/>
      </c>
      <c r="M46" s="77" t="str" cm="1">
        <f t="array" aca="1" ref="M46" ca="1">IF($D46&lt;&gt;"",INDEX(Reference!K:K,$D46,1),"")</f>
        <v/>
      </c>
      <c r="N46" s="80" t="str" cm="1">
        <f t="array" aca="1" ref="N46" ca="1">IF($D46&lt;&gt;"",INDEX(Reference!L:L,$D46,1),"")</f>
        <v/>
      </c>
    </row>
    <row r="47" spans="4:14" ht="15.75" x14ac:dyDescent="0.25">
      <c r="D47" s="7" t="str">
        <f t="shared" ca="1" si="0"/>
        <v/>
      </c>
      <c r="E47" s="7" t="str" cm="1">
        <f t="array" aca="1" ref="E47" ca="1">IF($D47&lt;&gt;"",INDEX(Reference!C:C,$D47,1),"")</f>
        <v/>
      </c>
      <c r="F47" s="8" t="str" cm="1">
        <f t="array" aca="1" ref="F47" ca="1">IF($D47&lt;&gt;"",INDEX(Reference!D:D,$D47,1),"")</f>
        <v/>
      </c>
      <c r="G47" s="10" t="str" cm="1">
        <f t="array" aca="1" ref="G47" ca="1">IF($D47&lt;&gt;"",INDEX(Reference!E:E,$D47,1),"")</f>
        <v/>
      </c>
      <c r="H47" s="79" t="str" cm="1">
        <f t="array" aca="1" ref="H47" ca="1">IF($D47&lt;&gt;"",INDEX(Reference!F:F,$D47,1),"")</f>
        <v/>
      </c>
      <c r="I47" s="79" t="str" cm="1">
        <f t="array" aca="1" ref="I47" ca="1">IF($D47&lt;&gt;"",INDEX(Reference!G:G,$D47,1),"")</f>
        <v/>
      </c>
      <c r="J47" s="79" t="str" cm="1">
        <f t="array" aca="1" ref="J47" ca="1">IF($D47&lt;&gt;"",INDEX(Reference!H:H,$D47,1),"")</f>
        <v/>
      </c>
      <c r="K47" s="77" t="str" cm="1">
        <f t="array" aca="1" ref="K47" ca="1">IF($D47&lt;&gt;"",INDEX(Reference!I:I,$D47,1),"")</f>
        <v/>
      </c>
      <c r="L47" s="77" t="str" cm="1">
        <f t="array" aca="1" ref="L47" ca="1">IF($D47&lt;&gt;"",INDEX(Reference!J:J,$D47,1),"")</f>
        <v/>
      </c>
      <c r="M47" s="77" t="str" cm="1">
        <f t="array" aca="1" ref="M47" ca="1">IF($D47&lt;&gt;"",INDEX(Reference!K:K,$D47,1),"")</f>
        <v/>
      </c>
      <c r="N47" s="80" t="str" cm="1">
        <f t="array" aca="1" ref="N47" ca="1">IF($D47&lt;&gt;"",INDEX(Reference!L:L,$D47,1),"")</f>
        <v/>
      </c>
    </row>
    <row r="48" spans="4:14" ht="15.75" x14ac:dyDescent="0.25">
      <c r="D48" s="7" t="str">
        <f t="shared" ca="1" si="0"/>
        <v/>
      </c>
      <c r="E48" s="7" t="str" cm="1">
        <f t="array" aca="1" ref="E48" ca="1">IF($D48&lt;&gt;"",INDEX(Reference!C:C,$D48,1),"")</f>
        <v/>
      </c>
      <c r="F48" s="8" t="str" cm="1">
        <f t="array" aca="1" ref="F48" ca="1">IF($D48&lt;&gt;"",INDEX(Reference!D:D,$D48,1),"")</f>
        <v/>
      </c>
      <c r="G48" s="10" t="str" cm="1">
        <f t="array" aca="1" ref="G48" ca="1">IF($D48&lt;&gt;"",INDEX(Reference!E:E,$D48,1),"")</f>
        <v/>
      </c>
      <c r="H48" s="79" t="str" cm="1">
        <f t="array" aca="1" ref="H48" ca="1">IF($D48&lt;&gt;"",INDEX(Reference!F:F,$D48,1),"")</f>
        <v/>
      </c>
      <c r="I48" s="79" t="str" cm="1">
        <f t="array" aca="1" ref="I48" ca="1">IF($D48&lt;&gt;"",INDEX(Reference!G:G,$D48,1),"")</f>
        <v/>
      </c>
      <c r="J48" s="79" t="str" cm="1">
        <f t="array" aca="1" ref="J48" ca="1">IF($D48&lt;&gt;"",INDEX(Reference!H:H,$D48,1),"")</f>
        <v/>
      </c>
      <c r="K48" s="77" t="str" cm="1">
        <f t="array" aca="1" ref="K48" ca="1">IF($D48&lt;&gt;"",INDEX(Reference!I:I,$D48,1),"")</f>
        <v/>
      </c>
      <c r="L48" s="77" t="str" cm="1">
        <f t="array" aca="1" ref="L48" ca="1">IF($D48&lt;&gt;"",INDEX(Reference!J:J,$D48,1),"")</f>
        <v/>
      </c>
      <c r="M48" s="77" t="str" cm="1">
        <f t="array" aca="1" ref="M48" ca="1">IF($D48&lt;&gt;"",INDEX(Reference!K:K,$D48,1),"")</f>
        <v/>
      </c>
      <c r="N48" s="80" t="str" cm="1">
        <f t="array" aca="1" ref="N48" ca="1">IF($D48&lt;&gt;"",INDEX(Reference!L:L,$D48,1),"")</f>
        <v/>
      </c>
    </row>
    <row r="49" spans="4:14" ht="15.75" x14ac:dyDescent="0.25">
      <c r="D49" s="7" t="str">
        <f t="shared" ca="1" si="0"/>
        <v/>
      </c>
      <c r="E49" s="7" t="str" cm="1">
        <f t="array" aca="1" ref="E49" ca="1">IF($D49&lt;&gt;"",INDEX(Reference!C:C,$D49,1),"")</f>
        <v/>
      </c>
      <c r="F49" s="8" t="str" cm="1">
        <f t="array" aca="1" ref="F49" ca="1">IF($D49&lt;&gt;"",INDEX(Reference!D:D,$D49,1),"")</f>
        <v/>
      </c>
      <c r="G49" s="10" t="str" cm="1">
        <f t="array" aca="1" ref="G49" ca="1">IF($D49&lt;&gt;"",INDEX(Reference!E:E,$D49,1),"")</f>
        <v/>
      </c>
      <c r="H49" s="79" t="str" cm="1">
        <f t="array" aca="1" ref="H49" ca="1">IF($D49&lt;&gt;"",INDEX(Reference!F:F,$D49,1),"")</f>
        <v/>
      </c>
      <c r="I49" s="79" t="str" cm="1">
        <f t="array" aca="1" ref="I49" ca="1">IF($D49&lt;&gt;"",INDEX(Reference!G:G,$D49,1),"")</f>
        <v/>
      </c>
      <c r="J49" s="79" t="str" cm="1">
        <f t="array" aca="1" ref="J49" ca="1">IF($D49&lt;&gt;"",INDEX(Reference!H:H,$D49,1),"")</f>
        <v/>
      </c>
      <c r="K49" s="77" t="str" cm="1">
        <f t="array" aca="1" ref="K49" ca="1">IF($D49&lt;&gt;"",INDEX(Reference!I:I,$D49,1),"")</f>
        <v/>
      </c>
      <c r="L49" s="77" t="str" cm="1">
        <f t="array" aca="1" ref="L49" ca="1">IF($D49&lt;&gt;"",INDEX(Reference!J:J,$D49,1),"")</f>
        <v/>
      </c>
      <c r="M49" s="77" t="str" cm="1">
        <f t="array" aca="1" ref="M49" ca="1">IF($D49&lt;&gt;"",INDEX(Reference!K:K,$D49,1),"")</f>
        <v/>
      </c>
      <c r="N49" s="80" t="str" cm="1">
        <f t="array" aca="1" ref="N49" ca="1">IF($D49&lt;&gt;"",INDEX(Reference!L:L,$D49,1),"")</f>
        <v/>
      </c>
    </row>
    <row r="50" spans="4:14" ht="15.75" x14ac:dyDescent="0.25">
      <c r="D50" s="7" t="str">
        <f t="shared" ca="1" si="0"/>
        <v/>
      </c>
      <c r="E50" s="7" t="str" cm="1">
        <f t="array" aca="1" ref="E50" ca="1">IF($D50&lt;&gt;"",INDEX(Reference!C:C,$D50,1),"")</f>
        <v/>
      </c>
      <c r="F50" s="8" t="str" cm="1">
        <f t="array" aca="1" ref="F50" ca="1">IF($D50&lt;&gt;"",INDEX(Reference!D:D,$D50,1),"")</f>
        <v/>
      </c>
      <c r="G50" s="10" t="str" cm="1">
        <f t="array" aca="1" ref="G50" ca="1">IF($D50&lt;&gt;"",INDEX(Reference!E:E,$D50,1),"")</f>
        <v/>
      </c>
      <c r="H50" s="79" t="str" cm="1">
        <f t="array" aca="1" ref="H50" ca="1">IF($D50&lt;&gt;"",INDEX(Reference!F:F,$D50,1),"")</f>
        <v/>
      </c>
      <c r="I50" s="79" t="str" cm="1">
        <f t="array" aca="1" ref="I50" ca="1">IF($D50&lt;&gt;"",INDEX(Reference!G:G,$D50,1),"")</f>
        <v/>
      </c>
      <c r="J50" s="79" t="str" cm="1">
        <f t="array" aca="1" ref="J50" ca="1">IF($D50&lt;&gt;"",INDEX(Reference!H:H,$D50,1),"")</f>
        <v/>
      </c>
      <c r="K50" s="77" t="str" cm="1">
        <f t="array" aca="1" ref="K50" ca="1">IF($D50&lt;&gt;"",INDEX(Reference!I:I,$D50,1),"")</f>
        <v/>
      </c>
      <c r="L50" s="77" t="str" cm="1">
        <f t="array" aca="1" ref="L50" ca="1">IF($D50&lt;&gt;"",INDEX(Reference!J:J,$D50,1),"")</f>
        <v/>
      </c>
      <c r="M50" s="77" t="str" cm="1">
        <f t="array" aca="1" ref="M50" ca="1">IF($D50&lt;&gt;"",INDEX(Reference!K:K,$D50,1),"")</f>
        <v/>
      </c>
      <c r="N50" s="80" t="str" cm="1">
        <f t="array" aca="1" ref="N50" ca="1">IF($D50&lt;&gt;"",INDEX(Reference!L:L,$D50,1),"")</f>
        <v/>
      </c>
    </row>
    <row r="51" spans="4:14" ht="15.75" x14ac:dyDescent="0.25">
      <c r="D51" s="7" t="str">
        <f t="shared" ca="1" si="0"/>
        <v/>
      </c>
      <c r="E51" s="7" t="str" cm="1">
        <f t="array" aca="1" ref="E51" ca="1">IF($D51&lt;&gt;"",INDEX(Reference!C:C,$D51,1),"")</f>
        <v/>
      </c>
      <c r="F51" s="8" t="str" cm="1">
        <f t="array" aca="1" ref="F51" ca="1">IF($D51&lt;&gt;"",INDEX(Reference!D:D,$D51,1),"")</f>
        <v/>
      </c>
      <c r="G51" s="10" t="str" cm="1">
        <f t="array" aca="1" ref="G51" ca="1">IF($D51&lt;&gt;"",INDEX(Reference!E:E,$D51,1),"")</f>
        <v/>
      </c>
      <c r="H51" s="79" t="str" cm="1">
        <f t="array" aca="1" ref="H51" ca="1">IF($D51&lt;&gt;"",INDEX(Reference!F:F,$D51,1),"")</f>
        <v/>
      </c>
      <c r="I51" s="79" t="str" cm="1">
        <f t="array" aca="1" ref="I51" ca="1">IF($D51&lt;&gt;"",INDEX(Reference!G:G,$D51,1),"")</f>
        <v/>
      </c>
      <c r="J51" s="79" t="str" cm="1">
        <f t="array" aca="1" ref="J51" ca="1">IF($D51&lt;&gt;"",INDEX(Reference!H:H,$D51,1),"")</f>
        <v/>
      </c>
      <c r="K51" s="77" t="str" cm="1">
        <f t="array" aca="1" ref="K51" ca="1">IF($D51&lt;&gt;"",INDEX(Reference!I:I,$D51,1),"")</f>
        <v/>
      </c>
      <c r="L51" s="77" t="str" cm="1">
        <f t="array" aca="1" ref="L51" ca="1">IF($D51&lt;&gt;"",INDEX(Reference!J:J,$D51,1),"")</f>
        <v/>
      </c>
      <c r="M51" s="77" t="str" cm="1">
        <f t="array" aca="1" ref="M51" ca="1">IF($D51&lt;&gt;"",INDEX(Reference!K:K,$D51,1),"")</f>
        <v/>
      </c>
      <c r="N51" s="80" t="str" cm="1">
        <f t="array" aca="1" ref="N51" ca="1">IF($D51&lt;&gt;"",INDEX(Reference!L:L,$D51,1),"")</f>
        <v/>
      </c>
    </row>
    <row r="52" spans="4:14" ht="15.75" x14ac:dyDescent="0.25">
      <c r="D52" s="7" t="str">
        <f t="shared" ca="1" si="0"/>
        <v/>
      </c>
      <c r="E52" s="7" t="str" cm="1">
        <f t="array" aca="1" ref="E52" ca="1">IF($D52&lt;&gt;"",INDEX(Reference!C:C,$D52,1),"")</f>
        <v/>
      </c>
      <c r="F52" s="8" t="str" cm="1">
        <f t="array" aca="1" ref="F52" ca="1">IF($D52&lt;&gt;"",INDEX(Reference!D:D,$D52,1),"")</f>
        <v/>
      </c>
      <c r="G52" s="10" t="str" cm="1">
        <f t="array" aca="1" ref="G52" ca="1">IF($D52&lt;&gt;"",INDEX(Reference!E:E,$D52,1),"")</f>
        <v/>
      </c>
      <c r="H52" s="79" t="str" cm="1">
        <f t="array" aca="1" ref="H52" ca="1">IF($D52&lt;&gt;"",INDEX(Reference!F:F,$D52,1),"")</f>
        <v/>
      </c>
      <c r="I52" s="79" t="str" cm="1">
        <f t="array" aca="1" ref="I52" ca="1">IF($D52&lt;&gt;"",INDEX(Reference!G:G,$D52,1),"")</f>
        <v/>
      </c>
      <c r="J52" s="79" t="str" cm="1">
        <f t="array" aca="1" ref="J52" ca="1">IF($D52&lt;&gt;"",INDEX(Reference!H:H,$D52,1),"")</f>
        <v/>
      </c>
      <c r="K52" s="77" t="str" cm="1">
        <f t="array" aca="1" ref="K52" ca="1">IF($D52&lt;&gt;"",INDEX(Reference!I:I,$D52,1),"")</f>
        <v/>
      </c>
      <c r="L52" s="77" t="str" cm="1">
        <f t="array" aca="1" ref="L52" ca="1">IF($D52&lt;&gt;"",INDEX(Reference!J:J,$D52,1),"")</f>
        <v/>
      </c>
      <c r="M52" s="77" t="str" cm="1">
        <f t="array" aca="1" ref="M52" ca="1">IF($D52&lt;&gt;"",INDEX(Reference!K:K,$D52,1),"")</f>
        <v/>
      </c>
      <c r="N52" s="80" t="str" cm="1">
        <f t="array" aca="1" ref="N52" ca="1">IF($D52&lt;&gt;"",INDEX(Reference!L:L,$D52,1),"")</f>
        <v/>
      </c>
    </row>
    <row r="53" spans="4:14" ht="15.75" x14ac:dyDescent="0.25">
      <c r="D53" s="7" t="str">
        <f t="shared" ca="1" si="0"/>
        <v/>
      </c>
      <c r="E53" s="7" t="str" cm="1">
        <f t="array" aca="1" ref="E53" ca="1">IF($D53&lt;&gt;"",INDEX(Reference!C:C,$D53,1),"")</f>
        <v/>
      </c>
      <c r="F53" s="8" t="str" cm="1">
        <f t="array" aca="1" ref="F53" ca="1">IF($D53&lt;&gt;"",INDEX(Reference!D:D,$D53,1),"")</f>
        <v/>
      </c>
      <c r="G53" s="10" t="str" cm="1">
        <f t="array" aca="1" ref="G53" ca="1">IF($D53&lt;&gt;"",INDEX(Reference!E:E,$D53,1),"")</f>
        <v/>
      </c>
      <c r="H53" s="79" t="str" cm="1">
        <f t="array" aca="1" ref="H53" ca="1">IF($D53&lt;&gt;"",INDEX(Reference!F:F,$D53,1),"")</f>
        <v/>
      </c>
      <c r="I53" s="79" t="str" cm="1">
        <f t="array" aca="1" ref="I53" ca="1">IF($D53&lt;&gt;"",INDEX(Reference!G:G,$D53,1),"")</f>
        <v/>
      </c>
      <c r="J53" s="79" t="str" cm="1">
        <f t="array" aca="1" ref="J53" ca="1">IF($D53&lt;&gt;"",INDEX(Reference!H:H,$D53,1),"")</f>
        <v/>
      </c>
      <c r="K53" s="77" t="str" cm="1">
        <f t="array" aca="1" ref="K53" ca="1">IF($D53&lt;&gt;"",INDEX(Reference!I:I,$D53,1),"")</f>
        <v/>
      </c>
      <c r="L53" s="77" t="str" cm="1">
        <f t="array" aca="1" ref="L53" ca="1">IF($D53&lt;&gt;"",INDEX(Reference!J:J,$D53,1),"")</f>
        <v/>
      </c>
      <c r="M53" s="77" t="str" cm="1">
        <f t="array" aca="1" ref="M53" ca="1">IF($D53&lt;&gt;"",INDEX(Reference!K:K,$D53,1),"")</f>
        <v/>
      </c>
      <c r="N53" s="80" t="str" cm="1">
        <f t="array" aca="1" ref="N53" ca="1">IF($D53&lt;&gt;"",INDEX(Reference!L:L,$D53,1),"")</f>
        <v/>
      </c>
    </row>
    <row r="54" spans="4:14" ht="15.75" x14ac:dyDescent="0.25">
      <c r="D54" s="7" t="str">
        <f t="shared" ca="1" si="0"/>
        <v/>
      </c>
      <c r="E54" s="7" t="str" cm="1">
        <f t="array" aca="1" ref="E54" ca="1">IF($D54&lt;&gt;"",INDEX(Reference!C:C,$D54,1),"")</f>
        <v/>
      </c>
      <c r="F54" s="8" t="str" cm="1">
        <f t="array" aca="1" ref="F54" ca="1">IF($D54&lt;&gt;"",INDEX(Reference!D:D,$D54,1),"")</f>
        <v/>
      </c>
      <c r="G54" s="10" t="str" cm="1">
        <f t="array" aca="1" ref="G54" ca="1">IF($D54&lt;&gt;"",INDEX(Reference!E:E,$D54,1),"")</f>
        <v/>
      </c>
      <c r="H54" s="79" t="str" cm="1">
        <f t="array" aca="1" ref="H54" ca="1">IF($D54&lt;&gt;"",INDEX(Reference!F:F,$D54,1),"")</f>
        <v/>
      </c>
      <c r="I54" s="79" t="str" cm="1">
        <f t="array" aca="1" ref="I54" ca="1">IF($D54&lt;&gt;"",INDEX(Reference!G:G,$D54,1),"")</f>
        <v/>
      </c>
      <c r="J54" s="79" t="str" cm="1">
        <f t="array" aca="1" ref="J54" ca="1">IF($D54&lt;&gt;"",INDEX(Reference!H:H,$D54,1),"")</f>
        <v/>
      </c>
      <c r="K54" s="77" t="str" cm="1">
        <f t="array" aca="1" ref="K54" ca="1">IF($D54&lt;&gt;"",INDEX(Reference!I:I,$D54,1),"")</f>
        <v/>
      </c>
      <c r="L54" s="77" t="str" cm="1">
        <f t="array" aca="1" ref="L54" ca="1">IF($D54&lt;&gt;"",INDEX(Reference!J:J,$D54,1),"")</f>
        <v/>
      </c>
      <c r="M54" s="77" t="str" cm="1">
        <f t="array" aca="1" ref="M54" ca="1">IF($D54&lt;&gt;"",INDEX(Reference!K:K,$D54,1),"")</f>
        <v/>
      </c>
      <c r="N54" s="80" t="str" cm="1">
        <f t="array" aca="1" ref="N54" ca="1">IF($D54&lt;&gt;"",INDEX(Reference!L:L,$D54,1),"")</f>
        <v/>
      </c>
    </row>
    <row r="55" spans="4:14" ht="15.75" x14ac:dyDescent="0.25">
      <c r="D55" s="7" t="str">
        <f t="shared" ca="1" si="0"/>
        <v/>
      </c>
      <c r="E55" s="7" t="str" cm="1">
        <f t="array" aca="1" ref="E55" ca="1">IF($D55&lt;&gt;"",INDEX(Reference!C:C,$D55,1),"")</f>
        <v/>
      </c>
      <c r="F55" s="8" t="str" cm="1">
        <f t="array" aca="1" ref="F55" ca="1">IF($D55&lt;&gt;"",INDEX(Reference!D:D,$D55,1),"")</f>
        <v/>
      </c>
      <c r="G55" s="10" t="str" cm="1">
        <f t="array" aca="1" ref="G55" ca="1">IF($D55&lt;&gt;"",INDEX(Reference!E:E,$D55,1),"")</f>
        <v/>
      </c>
      <c r="H55" s="79" t="str" cm="1">
        <f t="array" aca="1" ref="H55" ca="1">IF($D55&lt;&gt;"",INDEX(Reference!F:F,$D55,1),"")</f>
        <v/>
      </c>
      <c r="I55" s="79" t="str" cm="1">
        <f t="array" aca="1" ref="I55" ca="1">IF($D55&lt;&gt;"",INDEX(Reference!G:G,$D55,1),"")</f>
        <v/>
      </c>
      <c r="J55" s="79" t="str" cm="1">
        <f t="array" aca="1" ref="J55" ca="1">IF($D55&lt;&gt;"",INDEX(Reference!H:H,$D55,1),"")</f>
        <v/>
      </c>
      <c r="K55" s="77" t="str" cm="1">
        <f t="array" aca="1" ref="K55" ca="1">IF($D55&lt;&gt;"",INDEX(Reference!I:I,$D55,1),"")</f>
        <v/>
      </c>
      <c r="L55" s="77" t="str" cm="1">
        <f t="array" aca="1" ref="L55" ca="1">IF($D55&lt;&gt;"",INDEX(Reference!J:J,$D55,1),"")</f>
        <v/>
      </c>
      <c r="M55" s="77" t="str" cm="1">
        <f t="array" aca="1" ref="M55" ca="1">IF($D55&lt;&gt;"",INDEX(Reference!K:K,$D55,1),"")</f>
        <v/>
      </c>
      <c r="N55" s="80" t="str" cm="1">
        <f t="array" aca="1" ref="N55" ca="1">IF($D55&lt;&gt;"",INDEX(Reference!L:L,$D55,1),"")</f>
        <v/>
      </c>
    </row>
    <row r="56" spans="4:14" ht="15.75" x14ac:dyDescent="0.25">
      <c r="D56" s="7" t="str">
        <f t="shared" ca="1" si="0"/>
        <v/>
      </c>
      <c r="E56" s="7" t="str" cm="1">
        <f t="array" aca="1" ref="E56" ca="1">IF($D56&lt;&gt;"",INDEX(Reference!C:C,$D56,1),"")</f>
        <v/>
      </c>
      <c r="F56" s="8" t="str" cm="1">
        <f t="array" aca="1" ref="F56" ca="1">IF($D56&lt;&gt;"",INDEX(Reference!D:D,$D56,1),"")</f>
        <v/>
      </c>
      <c r="G56" s="10" t="str" cm="1">
        <f t="array" aca="1" ref="G56" ca="1">IF($D56&lt;&gt;"",INDEX(Reference!E:E,$D56,1),"")</f>
        <v/>
      </c>
      <c r="H56" s="79" t="str" cm="1">
        <f t="array" aca="1" ref="H56" ca="1">IF($D56&lt;&gt;"",INDEX(Reference!F:F,$D56,1),"")</f>
        <v/>
      </c>
      <c r="I56" s="79" t="str" cm="1">
        <f t="array" aca="1" ref="I56" ca="1">IF($D56&lt;&gt;"",INDEX(Reference!G:G,$D56,1),"")</f>
        <v/>
      </c>
      <c r="J56" s="79" t="str" cm="1">
        <f t="array" aca="1" ref="J56" ca="1">IF($D56&lt;&gt;"",INDEX(Reference!H:H,$D56,1),"")</f>
        <v/>
      </c>
      <c r="K56" s="77" t="str" cm="1">
        <f t="array" aca="1" ref="K56" ca="1">IF($D56&lt;&gt;"",INDEX(Reference!I:I,$D56,1),"")</f>
        <v/>
      </c>
      <c r="L56" s="77" t="str" cm="1">
        <f t="array" aca="1" ref="L56" ca="1">IF($D56&lt;&gt;"",INDEX(Reference!J:J,$D56,1),"")</f>
        <v/>
      </c>
      <c r="M56" s="77" t="str" cm="1">
        <f t="array" aca="1" ref="M56" ca="1">IF($D56&lt;&gt;"",INDEX(Reference!K:K,$D56,1),"")</f>
        <v/>
      </c>
      <c r="N56" s="80" t="str" cm="1">
        <f t="array" aca="1" ref="N56" ca="1">IF($D56&lt;&gt;"",INDEX(Reference!L:L,$D56,1),"")</f>
        <v/>
      </c>
    </row>
    <row r="57" spans="4:14" ht="15.75" x14ac:dyDescent="0.25">
      <c r="D57" s="7" t="str">
        <f t="shared" ca="1" si="0"/>
        <v/>
      </c>
      <c r="E57" s="7" t="str" cm="1">
        <f t="array" aca="1" ref="E57" ca="1">IF($D57&lt;&gt;"",INDEX(Reference!C:C,$D57,1),"")</f>
        <v/>
      </c>
      <c r="F57" s="8" t="str" cm="1">
        <f t="array" aca="1" ref="F57" ca="1">IF($D57&lt;&gt;"",INDEX(Reference!D:D,$D57,1),"")</f>
        <v/>
      </c>
      <c r="G57" s="10" t="str" cm="1">
        <f t="array" aca="1" ref="G57" ca="1">IF($D57&lt;&gt;"",INDEX(Reference!E:E,$D57,1),"")</f>
        <v/>
      </c>
      <c r="H57" s="79" t="str" cm="1">
        <f t="array" aca="1" ref="H57" ca="1">IF($D57&lt;&gt;"",INDEX(Reference!F:F,$D57,1),"")</f>
        <v/>
      </c>
      <c r="I57" s="79" t="str" cm="1">
        <f t="array" aca="1" ref="I57" ca="1">IF($D57&lt;&gt;"",INDEX(Reference!G:G,$D57,1),"")</f>
        <v/>
      </c>
      <c r="J57" s="79" t="str" cm="1">
        <f t="array" aca="1" ref="J57" ca="1">IF($D57&lt;&gt;"",INDEX(Reference!H:H,$D57,1),"")</f>
        <v/>
      </c>
      <c r="K57" s="77" t="str" cm="1">
        <f t="array" aca="1" ref="K57" ca="1">IF($D57&lt;&gt;"",INDEX(Reference!I:I,$D57,1),"")</f>
        <v/>
      </c>
      <c r="L57" s="77" t="str" cm="1">
        <f t="array" aca="1" ref="L57" ca="1">IF($D57&lt;&gt;"",INDEX(Reference!J:J,$D57,1),"")</f>
        <v/>
      </c>
      <c r="M57" s="77" t="str" cm="1">
        <f t="array" aca="1" ref="M57" ca="1">IF($D57&lt;&gt;"",INDEX(Reference!K:K,$D57,1),"")</f>
        <v/>
      </c>
      <c r="N57" s="80" t="str" cm="1">
        <f t="array" aca="1" ref="N57" ca="1">IF($D57&lt;&gt;"",INDEX(Reference!L:L,$D57,1),"")</f>
        <v/>
      </c>
    </row>
    <row r="58" spans="4:14" ht="15.75" x14ac:dyDescent="0.25">
      <c r="D58" s="7" t="str">
        <f t="shared" ca="1" si="0"/>
        <v/>
      </c>
      <c r="E58" s="7" t="str" cm="1">
        <f t="array" aca="1" ref="E58" ca="1">IF($D58&lt;&gt;"",INDEX(Reference!C:C,$D58,1),"")</f>
        <v/>
      </c>
      <c r="F58" s="8" t="str" cm="1">
        <f t="array" aca="1" ref="F58" ca="1">IF($D58&lt;&gt;"",INDEX(Reference!D:D,$D58,1),"")</f>
        <v/>
      </c>
      <c r="G58" s="10" t="str" cm="1">
        <f t="array" aca="1" ref="G58" ca="1">IF($D58&lt;&gt;"",INDEX(Reference!E:E,$D58,1),"")</f>
        <v/>
      </c>
      <c r="H58" s="79" t="str" cm="1">
        <f t="array" aca="1" ref="H58" ca="1">IF($D58&lt;&gt;"",INDEX(Reference!F:F,$D58,1),"")</f>
        <v/>
      </c>
      <c r="I58" s="79" t="str" cm="1">
        <f t="array" aca="1" ref="I58" ca="1">IF($D58&lt;&gt;"",INDEX(Reference!G:G,$D58,1),"")</f>
        <v/>
      </c>
      <c r="J58" s="79" t="str" cm="1">
        <f t="array" aca="1" ref="J58" ca="1">IF($D58&lt;&gt;"",INDEX(Reference!H:H,$D58,1),"")</f>
        <v/>
      </c>
      <c r="K58" s="77" t="str" cm="1">
        <f t="array" aca="1" ref="K58" ca="1">IF($D58&lt;&gt;"",INDEX(Reference!I:I,$D58,1),"")</f>
        <v/>
      </c>
      <c r="L58" s="77" t="str" cm="1">
        <f t="array" aca="1" ref="L58" ca="1">IF($D58&lt;&gt;"",INDEX(Reference!J:J,$D58,1),"")</f>
        <v/>
      </c>
      <c r="M58" s="77" t="str" cm="1">
        <f t="array" aca="1" ref="M58" ca="1">IF($D58&lt;&gt;"",INDEX(Reference!K:K,$D58,1),"")</f>
        <v/>
      </c>
      <c r="N58" s="80" t="str" cm="1">
        <f t="array" aca="1" ref="N58" ca="1">IF($D58&lt;&gt;"",INDEX(Reference!L:L,$D58,1),"")</f>
        <v/>
      </c>
    </row>
    <row r="59" spans="4:14" ht="15.75" x14ac:dyDescent="0.25">
      <c r="D59" s="7" t="str">
        <f t="shared" ca="1" si="0"/>
        <v/>
      </c>
      <c r="E59" s="7" t="str" cm="1">
        <f t="array" aca="1" ref="E59" ca="1">IF($D59&lt;&gt;"",INDEX(Reference!C:C,$D59,1),"")</f>
        <v/>
      </c>
      <c r="F59" s="8" t="str" cm="1">
        <f t="array" aca="1" ref="F59" ca="1">IF($D59&lt;&gt;"",INDEX(Reference!D:D,$D59,1),"")</f>
        <v/>
      </c>
      <c r="G59" s="10" t="str" cm="1">
        <f t="array" aca="1" ref="G59" ca="1">IF($D59&lt;&gt;"",INDEX(Reference!E:E,$D59,1),"")</f>
        <v/>
      </c>
      <c r="H59" s="79" t="str" cm="1">
        <f t="array" aca="1" ref="H59" ca="1">IF($D59&lt;&gt;"",INDEX(Reference!F:F,$D59,1),"")</f>
        <v/>
      </c>
      <c r="I59" s="79" t="str" cm="1">
        <f t="array" aca="1" ref="I59" ca="1">IF($D59&lt;&gt;"",INDEX(Reference!G:G,$D59,1),"")</f>
        <v/>
      </c>
      <c r="J59" s="79" t="str" cm="1">
        <f t="array" aca="1" ref="J59" ca="1">IF($D59&lt;&gt;"",INDEX(Reference!H:H,$D59,1),"")</f>
        <v/>
      </c>
      <c r="K59" s="77" t="str" cm="1">
        <f t="array" aca="1" ref="K59" ca="1">IF($D59&lt;&gt;"",INDEX(Reference!I:I,$D59,1),"")</f>
        <v/>
      </c>
      <c r="L59" s="77" t="str" cm="1">
        <f t="array" aca="1" ref="L59" ca="1">IF($D59&lt;&gt;"",INDEX(Reference!J:J,$D59,1),"")</f>
        <v/>
      </c>
      <c r="M59" s="77" t="str" cm="1">
        <f t="array" aca="1" ref="M59" ca="1">IF($D59&lt;&gt;"",INDEX(Reference!K:K,$D59,1),"")</f>
        <v/>
      </c>
      <c r="N59" s="80" t="str" cm="1">
        <f t="array" aca="1" ref="N59" ca="1">IF($D59&lt;&gt;"",INDEX(Reference!L:L,$D59,1),"")</f>
        <v/>
      </c>
    </row>
    <row r="60" spans="4:14" ht="15.75" x14ac:dyDescent="0.25">
      <c r="D60" s="7" t="str">
        <f t="shared" ca="1" si="0"/>
        <v/>
      </c>
      <c r="E60" s="7" t="str" cm="1">
        <f t="array" aca="1" ref="E60" ca="1">IF($D60&lt;&gt;"",INDEX(Reference!C:C,$D60,1),"")</f>
        <v/>
      </c>
      <c r="F60" s="8" t="str" cm="1">
        <f t="array" aca="1" ref="F60" ca="1">IF($D60&lt;&gt;"",INDEX(Reference!D:D,$D60,1),"")</f>
        <v/>
      </c>
      <c r="G60" s="10" t="str" cm="1">
        <f t="array" aca="1" ref="G60" ca="1">IF($D60&lt;&gt;"",INDEX(Reference!E:E,$D60,1),"")</f>
        <v/>
      </c>
      <c r="H60" s="79" t="str" cm="1">
        <f t="array" aca="1" ref="H60" ca="1">IF($D60&lt;&gt;"",INDEX(Reference!F:F,$D60,1),"")</f>
        <v/>
      </c>
      <c r="I60" s="79" t="str" cm="1">
        <f t="array" aca="1" ref="I60" ca="1">IF($D60&lt;&gt;"",INDEX(Reference!G:G,$D60,1),"")</f>
        <v/>
      </c>
      <c r="J60" s="79" t="str" cm="1">
        <f t="array" aca="1" ref="J60" ca="1">IF($D60&lt;&gt;"",INDEX(Reference!H:H,$D60,1),"")</f>
        <v/>
      </c>
      <c r="K60" s="77" t="str" cm="1">
        <f t="array" aca="1" ref="K60" ca="1">IF($D60&lt;&gt;"",INDEX(Reference!I:I,$D60,1),"")</f>
        <v/>
      </c>
      <c r="L60" s="77" t="str" cm="1">
        <f t="array" aca="1" ref="L60" ca="1">IF($D60&lt;&gt;"",INDEX(Reference!J:J,$D60,1),"")</f>
        <v/>
      </c>
      <c r="M60" s="77" t="str" cm="1">
        <f t="array" aca="1" ref="M60" ca="1">IF($D60&lt;&gt;"",INDEX(Reference!K:K,$D60,1),"")</f>
        <v/>
      </c>
      <c r="N60" s="80" t="str" cm="1">
        <f t="array" aca="1" ref="N60" ca="1">IF($D60&lt;&gt;"",INDEX(Reference!L:L,$D60,1),"")</f>
        <v/>
      </c>
    </row>
    <row r="61" spans="4:14" ht="15.75" x14ac:dyDescent="0.25">
      <c r="D61" s="7" t="str">
        <f t="shared" ca="1" si="0"/>
        <v/>
      </c>
      <c r="E61" s="7" t="str" cm="1">
        <f t="array" aca="1" ref="E61" ca="1">IF($D61&lt;&gt;"",INDEX(Reference!C:C,$D61,1),"")</f>
        <v/>
      </c>
      <c r="F61" s="8" t="str" cm="1">
        <f t="array" aca="1" ref="F61" ca="1">IF($D61&lt;&gt;"",INDEX(Reference!D:D,$D61,1),"")</f>
        <v/>
      </c>
      <c r="G61" s="10" t="str" cm="1">
        <f t="array" aca="1" ref="G61" ca="1">IF($D61&lt;&gt;"",INDEX(Reference!E:E,$D61,1),"")</f>
        <v/>
      </c>
      <c r="H61" s="79" t="str" cm="1">
        <f t="array" aca="1" ref="H61" ca="1">IF($D61&lt;&gt;"",INDEX(Reference!F:F,$D61,1),"")</f>
        <v/>
      </c>
      <c r="I61" s="79" t="str" cm="1">
        <f t="array" aca="1" ref="I61" ca="1">IF($D61&lt;&gt;"",INDEX(Reference!G:G,$D61,1),"")</f>
        <v/>
      </c>
      <c r="J61" s="79" t="str" cm="1">
        <f t="array" aca="1" ref="J61" ca="1">IF($D61&lt;&gt;"",INDEX(Reference!H:H,$D61,1),"")</f>
        <v/>
      </c>
      <c r="K61" s="77" t="str" cm="1">
        <f t="array" aca="1" ref="K61" ca="1">IF($D61&lt;&gt;"",INDEX(Reference!I:I,$D61,1),"")</f>
        <v/>
      </c>
      <c r="L61" s="77" t="str" cm="1">
        <f t="array" aca="1" ref="L61" ca="1">IF($D61&lt;&gt;"",INDEX(Reference!J:J,$D61,1),"")</f>
        <v/>
      </c>
      <c r="M61" s="77" t="str" cm="1">
        <f t="array" aca="1" ref="M61" ca="1">IF($D61&lt;&gt;"",INDEX(Reference!K:K,$D61,1),"")</f>
        <v/>
      </c>
      <c r="N61" s="80" t="str" cm="1">
        <f t="array" aca="1" ref="N61" ca="1">IF($D61&lt;&gt;"",INDEX(Reference!L:L,$D61,1),"")</f>
        <v/>
      </c>
    </row>
    <row r="62" spans="4:14" ht="15.75" x14ac:dyDescent="0.25">
      <c r="D62" s="7" t="str">
        <f t="shared" ca="1" si="0"/>
        <v/>
      </c>
      <c r="E62" s="7" t="str" cm="1">
        <f t="array" aca="1" ref="E62" ca="1">IF($D62&lt;&gt;"",INDEX(Reference!C:C,$D62,1),"")</f>
        <v/>
      </c>
      <c r="F62" s="8" t="str" cm="1">
        <f t="array" aca="1" ref="F62" ca="1">IF($D62&lt;&gt;"",INDEX(Reference!D:D,$D62,1),"")</f>
        <v/>
      </c>
      <c r="G62" s="10" t="str" cm="1">
        <f t="array" aca="1" ref="G62" ca="1">IF($D62&lt;&gt;"",INDEX(Reference!E:E,$D62,1),"")</f>
        <v/>
      </c>
      <c r="H62" s="79" t="str" cm="1">
        <f t="array" aca="1" ref="H62" ca="1">IF($D62&lt;&gt;"",INDEX(Reference!F:F,$D62,1),"")</f>
        <v/>
      </c>
      <c r="I62" s="79" t="str" cm="1">
        <f t="array" aca="1" ref="I62" ca="1">IF($D62&lt;&gt;"",INDEX(Reference!G:G,$D62,1),"")</f>
        <v/>
      </c>
      <c r="J62" s="79" t="str" cm="1">
        <f t="array" aca="1" ref="J62" ca="1">IF($D62&lt;&gt;"",INDEX(Reference!H:H,$D62,1),"")</f>
        <v/>
      </c>
      <c r="K62" s="77" t="str" cm="1">
        <f t="array" aca="1" ref="K62" ca="1">IF($D62&lt;&gt;"",INDEX(Reference!I:I,$D62,1),"")</f>
        <v/>
      </c>
      <c r="L62" s="77" t="str" cm="1">
        <f t="array" aca="1" ref="L62" ca="1">IF($D62&lt;&gt;"",INDEX(Reference!J:J,$D62,1),"")</f>
        <v/>
      </c>
      <c r="M62" s="77" t="str" cm="1">
        <f t="array" aca="1" ref="M62" ca="1">IF($D62&lt;&gt;"",INDEX(Reference!K:K,$D62,1),"")</f>
        <v/>
      </c>
      <c r="N62" s="80" t="str" cm="1">
        <f t="array" aca="1" ref="N62" ca="1">IF($D62&lt;&gt;"",INDEX(Reference!L:L,$D62,1),"")</f>
        <v/>
      </c>
    </row>
    <row r="63" spans="4:14" ht="15.75" x14ac:dyDescent="0.25">
      <c r="D63" s="7" t="str">
        <f t="shared" ca="1" si="0"/>
        <v/>
      </c>
      <c r="E63" s="7" t="str" cm="1">
        <f t="array" aca="1" ref="E63" ca="1">IF($D63&lt;&gt;"",INDEX(Reference!C:C,$D63,1),"")</f>
        <v/>
      </c>
      <c r="F63" s="8" t="str" cm="1">
        <f t="array" aca="1" ref="F63" ca="1">IF($D63&lt;&gt;"",INDEX(Reference!D:D,$D63,1),"")</f>
        <v/>
      </c>
      <c r="G63" s="10" t="str" cm="1">
        <f t="array" aca="1" ref="G63" ca="1">IF($D63&lt;&gt;"",INDEX(Reference!E:E,$D63,1),"")</f>
        <v/>
      </c>
      <c r="H63" s="79" t="str" cm="1">
        <f t="array" aca="1" ref="H63" ca="1">IF($D63&lt;&gt;"",INDEX(Reference!F:F,$D63,1),"")</f>
        <v/>
      </c>
      <c r="I63" s="79" t="str" cm="1">
        <f t="array" aca="1" ref="I63" ca="1">IF($D63&lt;&gt;"",INDEX(Reference!G:G,$D63,1),"")</f>
        <v/>
      </c>
      <c r="J63" s="79" t="str" cm="1">
        <f t="array" aca="1" ref="J63" ca="1">IF($D63&lt;&gt;"",INDEX(Reference!H:H,$D63,1),"")</f>
        <v/>
      </c>
      <c r="K63" s="77" t="str" cm="1">
        <f t="array" aca="1" ref="K63" ca="1">IF($D63&lt;&gt;"",INDEX(Reference!I:I,$D63,1),"")</f>
        <v/>
      </c>
      <c r="L63" s="77" t="str" cm="1">
        <f t="array" aca="1" ref="L63" ca="1">IF($D63&lt;&gt;"",INDEX(Reference!J:J,$D63,1),"")</f>
        <v/>
      </c>
      <c r="M63" s="77" t="str" cm="1">
        <f t="array" aca="1" ref="M63" ca="1">IF($D63&lt;&gt;"",INDEX(Reference!K:K,$D63,1),"")</f>
        <v/>
      </c>
      <c r="N63" s="80" t="str" cm="1">
        <f t="array" aca="1" ref="N63" ca="1">IF($D63&lt;&gt;"",INDEX(Reference!L:L,$D63,1),"")</f>
        <v/>
      </c>
    </row>
    <row r="64" spans="4:14" ht="15.75" x14ac:dyDescent="0.25">
      <c r="D64" s="7" t="str">
        <f t="shared" ca="1" si="0"/>
        <v/>
      </c>
      <c r="E64" s="7" t="str" cm="1">
        <f t="array" aca="1" ref="E64" ca="1">IF($D64&lt;&gt;"",INDEX(Reference!C:C,$D64,1),"")</f>
        <v/>
      </c>
      <c r="F64" s="8" t="str" cm="1">
        <f t="array" aca="1" ref="F64" ca="1">IF($D64&lt;&gt;"",INDEX(Reference!D:D,$D64,1),"")</f>
        <v/>
      </c>
      <c r="G64" s="10" t="str" cm="1">
        <f t="array" aca="1" ref="G64" ca="1">IF($D64&lt;&gt;"",INDEX(Reference!E:E,$D64,1),"")</f>
        <v/>
      </c>
      <c r="H64" s="79" t="str" cm="1">
        <f t="array" aca="1" ref="H64" ca="1">IF($D64&lt;&gt;"",INDEX(Reference!F:F,$D64,1),"")</f>
        <v/>
      </c>
      <c r="I64" s="79" t="str" cm="1">
        <f t="array" aca="1" ref="I64" ca="1">IF($D64&lt;&gt;"",INDEX(Reference!G:G,$D64,1),"")</f>
        <v/>
      </c>
      <c r="J64" s="79" t="str" cm="1">
        <f t="array" aca="1" ref="J64" ca="1">IF($D64&lt;&gt;"",INDEX(Reference!H:H,$D64,1),"")</f>
        <v/>
      </c>
      <c r="K64" s="77" t="str" cm="1">
        <f t="array" aca="1" ref="K64" ca="1">IF($D64&lt;&gt;"",INDEX(Reference!I:I,$D64,1),"")</f>
        <v/>
      </c>
      <c r="L64" s="77" t="str" cm="1">
        <f t="array" aca="1" ref="L64" ca="1">IF($D64&lt;&gt;"",INDEX(Reference!J:J,$D64,1),"")</f>
        <v/>
      </c>
      <c r="M64" s="77" t="str" cm="1">
        <f t="array" aca="1" ref="M64" ca="1">IF($D64&lt;&gt;"",INDEX(Reference!K:K,$D64,1),"")</f>
        <v/>
      </c>
      <c r="N64" s="80" t="str" cm="1">
        <f t="array" aca="1" ref="N64" ca="1">IF($D64&lt;&gt;"",INDEX(Reference!L:L,$D64,1),"")</f>
        <v/>
      </c>
    </row>
    <row r="65" spans="4:14" ht="15.75" x14ac:dyDescent="0.25">
      <c r="D65" s="7" t="str">
        <f t="shared" ca="1" si="0"/>
        <v/>
      </c>
      <c r="E65" s="7" t="str" cm="1">
        <f t="array" aca="1" ref="E65" ca="1">IF($D65&lt;&gt;"",INDEX(Reference!C:C,$D65,1),"")</f>
        <v/>
      </c>
      <c r="F65" s="8" t="str" cm="1">
        <f t="array" aca="1" ref="F65" ca="1">IF($D65&lt;&gt;"",INDEX(Reference!D:D,$D65,1),"")</f>
        <v/>
      </c>
      <c r="G65" s="10" t="str" cm="1">
        <f t="array" aca="1" ref="G65" ca="1">IF($D65&lt;&gt;"",INDEX(Reference!E:E,$D65,1),"")</f>
        <v/>
      </c>
      <c r="H65" s="79" t="str" cm="1">
        <f t="array" aca="1" ref="H65" ca="1">IF($D65&lt;&gt;"",INDEX(Reference!F:F,$D65,1),"")</f>
        <v/>
      </c>
      <c r="I65" s="79" t="str" cm="1">
        <f t="array" aca="1" ref="I65" ca="1">IF($D65&lt;&gt;"",INDEX(Reference!G:G,$D65,1),"")</f>
        <v/>
      </c>
      <c r="J65" s="79" t="str" cm="1">
        <f t="array" aca="1" ref="J65" ca="1">IF($D65&lt;&gt;"",INDEX(Reference!H:H,$D65,1),"")</f>
        <v/>
      </c>
      <c r="K65" s="77" t="str" cm="1">
        <f t="array" aca="1" ref="K65" ca="1">IF($D65&lt;&gt;"",INDEX(Reference!I:I,$D65,1),"")</f>
        <v/>
      </c>
      <c r="L65" s="77" t="str" cm="1">
        <f t="array" aca="1" ref="L65" ca="1">IF($D65&lt;&gt;"",INDEX(Reference!J:J,$D65,1),"")</f>
        <v/>
      </c>
      <c r="M65" s="77" t="str" cm="1">
        <f t="array" aca="1" ref="M65" ca="1">IF($D65&lt;&gt;"",INDEX(Reference!K:K,$D65,1),"")</f>
        <v/>
      </c>
      <c r="N65" s="80" t="str" cm="1">
        <f t="array" aca="1" ref="N65" ca="1">IF($D65&lt;&gt;"",INDEX(Reference!L:L,$D65,1),"")</f>
        <v/>
      </c>
    </row>
    <row r="66" spans="4:14" ht="15.75" x14ac:dyDescent="0.25">
      <c r="D66" s="7" t="str">
        <f t="shared" ca="1" si="0"/>
        <v/>
      </c>
      <c r="E66" s="7" t="str" cm="1">
        <f t="array" aca="1" ref="E66" ca="1">IF($D66&lt;&gt;"",INDEX(Reference!C:C,$D66,1),"")</f>
        <v/>
      </c>
      <c r="F66" s="8" t="str" cm="1">
        <f t="array" aca="1" ref="F66" ca="1">IF($D66&lt;&gt;"",INDEX(Reference!D:D,$D66,1),"")</f>
        <v/>
      </c>
      <c r="G66" s="10" t="str" cm="1">
        <f t="array" aca="1" ref="G66" ca="1">IF($D66&lt;&gt;"",INDEX(Reference!E:E,$D66,1),"")</f>
        <v/>
      </c>
      <c r="H66" s="79" t="str" cm="1">
        <f t="array" aca="1" ref="H66" ca="1">IF($D66&lt;&gt;"",INDEX(Reference!F:F,$D66,1),"")</f>
        <v/>
      </c>
      <c r="I66" s="79" t="str" cm="1">
        <f t="array" aca="1" ref="I66" ca="1">IF($D66&lt;&gt;"",INDEX(Reference!G:G,$D66,1),"")</f>
        <v/>
      </c>
      <c r="J66" s="79" t="str" cm="1">
        <f t="array" aca="1" ref="J66" ca="1">IF($D66&lt;&gt;"",INDEX(Reference!H:H,$D66,1),"")</f>
        <v/>
      </c>
      <c r="K66" s="77" t="str" cm="1">
        <f t="array" aca="1" ref="K66" ca="1">IF($D66&lt;&gt;"",INDEX(Reference!I:I,$D66,1),"")</f>
        <v/>
      </c>
      <c r="L66" s="77" t="str" cm="1">
        <f t="array" aca="1" ref="L66" ca="1">IF($D66&lt;&gt;"",INDEX(Reference!J:J,$D66,1),"")</f>
        <v/>
      </c>
      <c r="M66" s="77" t="str" cm="1">
        <f t="array" aca="1" ref="M66" ca="1">IF($D66&lt;&gt;"",INDEX(Reference!K:K,$D66,1),"")</f>
        <v/>
      </c>
      <c r="N66" s="80" t="str" cm="1">
        <f t="array" aca="1" ref="N66" ca="1">IF($D66&lt;&gt;"",INDEX(Reference!L:L,$D66,1),"")</f>
        <v/>
      </c>
    </row>
    <row r="67" spans="4:14" ht="15.75" x14ac:dyDescent="0.25">
      <c r="D67" s="7" t="str">
        <f t="shared" ca="1" si="0"/>
        <v/>
      </c>
      <c r="E67" s="7" t="str" cm="1">
        <f t="array" aca="1" ref="E67" ca="1">IF($D67&lt;&gt;"",INDEX(Reference!C:C,$D67,1),"")</f>
        <v/>
      </c>
      <c r="F67" s="8" t="str" cm="1">
        <f t="array" aca="1" ref="F67" ca="1">IF($D67&lt;&gt;"",INDEX(Reference!D:D,$D67,1),"")</f>
        <v/>
      </c>
      <c r="G67" s="10" t="str" cm="1">
        <f t="array" aca="1" ref="G67" ca="1">IF($D67&lt;&gt;"",INDEX(Reference!E:E,$D67,1),"")</f>
        <v/>
      </c>
      <c r="H67" s="79" t="str" cm="1">
        <f t="array" aca="1" ref="H67" ca="1">IF($D67&lt;&gt;"",INDEX(Reference!F:F,$D67,1),"")</f>
        <v/>
      </c>
      <c r="I67" s="79" t="str" cm="1">
        <f t="array" aca="1" ref="I67" ca="1">IF($D67&lt;&gt;"",INDEX(Reference!G:G,$D67,1),"")</f>
        <v/>
      </c>
      <c r="J67" s="79" t="str" cm="1">
        <f t="array" aca="1" ref="J67" ca="1">IF($D67&lt;&gt;"",INDEX(Reference!H:H,$D67,1),"")</f>
        <v/>
      </c>
      <c r="K67" s="77" t="str" cm="1">
        <f t="array" aca="1" ref="K67" ca="1">IF($D67&lt;&gt;"",INDEX(Reference!I:I,$D67,1),"")</f>
        <v/>
      </c>
      <c r="L67" s="77" t="str" cm="1">
        <f t="array" aca="1" ref="L67" ca="1">IF($D67&lt;&gt;"",INDEX(Reference!J:J,$D67,1),"")</f>
        <v/>
      </c>
      <c r="M67" s="77" t="str" cm="1">
        <f t="array" aca="1" ref="M67" ca="1">IF($D67&lt;&gt;"",INDEX(Reference!K:K,$D67,1),"")</f>
        <v/>
      </c>
      <c r="N67" s="80" t="str" cm="1">
        <f t="array" aca="1" ref="N67" ca="1">IF($D67&lt;&gt;"",INDEX(Reference!L:L,$D67,1),"")</f>
        <v/>
      </c>
    </row>
    <row r="68" spans="4:14" ht="15.75" x14ac:dyDescent="0.25">
      <c r="D68" s="7" t="str">
        <f t="shared" ca="1" si="0"/>
        <v/>
      </c>
      <c r="E68" s="7" t="str" cm="1">
        <f t="array" aca="1" ref="E68" ca="1">IF($D68&lt;&gt;"",INDEX(Reference!C:C,$D68,1),"")</f>
        <v/>
      </c>
      <c r="F68" s="8" t="str" cm="1">
        <f t="array" aca="1" ref="F68" ca="1">IF($D68&lt;&gt;"",INDEX(Reference!D:D,$D68,1),"")</f>
        <v/>
      </c>
      <c r="G68" s="10" t="str" cm="1">
        <f t="array" aca="1" ref="G68" ca="1">IF($D68&lt;&gt;"",INDEX(Reference!E:E,$D68,1),"")</f>
        <v/>
      </c>
      <c r="H68" s="79" t="str" cm="1">
        <f t="array" aca="1" ref="H68" ca="1">IF($D68&lt;&gt;"",INDEX(Reference!F:F,$D68,1),"")</f>
        <v/>
      </c>
      <c r="I68" s="79" t="str" cm="1">
        <f t="array" aca="1" ref="I68" ca="1">IF($D68&lt;&gt;"",INDEX(Reference!G:G,$D68,1),"")</f>
        <v/>
      </c>
      <c r="J68" s="79" t="str" cm="1">
        <f t="array" aca="1" ref="J68" ca="1">IF($D68&lt;&gt;"",INDEX(Reference!H:H,$D68,1),"")</f>
        <v/>
      </c>
      <c r="K68" s="77" t="str" cm="1">
        <f t="array" aca="1" ref="K68" ca="1">IF($D68&lt;&gt;"",INDEX(Reference!I:I,$D68,1),"")</f>
        <v/>
      </c>
      <c r="L68" s="77" t="str" cm="1">
        <f t="array" aca="1" ref="L68" ca="1">IF($D68&lt;&gt;"",INDEX(Reference!J:J,$D68,1),"")</f>
        <v/>
      </c>
      <c r="M68" s="77" t="str" cm="1">
        <f t="array" aca="1" ref="M68" ca="1">IF($D68&lt;&gt;"",INDEX(Reference!K:K,$D68,1),"")</f>
        <v/>
      </c>
      <c r="N68" s="80" t="str" cm="1">
        <f t="array" aca="1" ref="N68" ca="1">IF($D68&lt;&gt;"",INDEX(Reference!L:L,$D68,1),"")</f>
        <v/>
      </c>
    </row>
    <row r="69" spans="4:14" ht="15.75" x14ac:dyDescent="0.25">
      <c r="D69" s="7" t="str">
        <f t="shared" ca="1" si="0"/>
        <v/>
      </c>
      <c r="E69" s="7" t="str" cm="1">
        <f t="array" aca="1" ref="E69" ca="1">IF($D69&lt;&gt;"",INDEX(Reference!C:C,$D69,1),"")</f>
        <v/>
      </c>
      <c r="F69" s="8" t="str" cm="1">
        <f t="array" aca="1" ref="F69" ca="1">IF($D69&lt;&gt;"",INDEX(Reference!D:D,$D69,1),"")</f>
        <v/>
      </c>
      <c r="G69" s="10" t="str" cm="1">
        <f t="array" aca="1" ref="G69" ca="1">IF($D69&lt;&gt;"",INDEX(Reference!E:E,$D69,1),"")</f>
        <v/>
      </c>
      <c r="H69" s="79" t="str" cm="1">
        <f t="array" aca="1" ref="H69" ca="1">IF($D69&lt;&gt;"",INDEX(Reference!F:F,$D69,1),"")</f>
        <v/>
      </c>
      <c r="I69" s="79" t="str" cm="1">
        <f t="array" aca="1" ref="I69" ca="1">IF($D69&lt;&gt;"",INDEX(Reference!G:G,$D69,1),"")</f>
        <v/>
      </c>
      <c r="J69" s="79" t="str" cm="1">
        <f t="array" aca="1" ref="J69" ca="1">IF($D69&lt;&gt;"",INDEX(Reference!H:H,$D69,1),"")</f>
        <v/>
      </c>
      <c r="K69" s="77" t="str" cm="1">
        <f t="array" aca="1" ref="K69" ca="1">IF($D69&lt;&gt;"",INDEX(Reference!I:I,$D69,1),"")</f>
        <v/>
      </c>
      <c r="L69" s="77" t="str" cm="1">
        <f t="array" aca="1" ref="L69" ca="1">IF($D69&lt;&gt;"",INDEX(Reference!J:J,$D69,1),"")</f>
        <v/>
      </c>
      <c r="M69" s="77" t="str" cm="1">
        <f t="array" aca="1" ref="M69" ca="1">IF($D69&lt;&gt;"",INDEX(Reference!K:K,$D69,1),"")</f>
        <v/>
      </c>
      <c r="N69" s="80" t="str" cm="1">
        <f t="array" aca="1" ref="N69" ca="1">IF($D69&lt;&gt;"",INDEX(Reference!L:L,$D69,1),"")</f>
        <v/>
      </c>
    </row>
    <row r="70" spans="4:14" ht="15.75" x14ac:dyDescent="0.25">
      <c r="D70" s="7" t="str">
        <f t="shared" ca="1" si="0"/>
        <v/>
      </c>
      <c r="E70" s="7" t="str" cm="1">
        <f t="array" aca="1" ref="E70" ca="1">IF($D70&lt;&gt;"",INDEX(Reference!C:C,$D70,1),"")</f>
        <v/>
      </c>
      <c r="F70" s="8" t="str" cm="1">
        <f t="array" aca="1" ref="F70" ca="1">IF($D70&lt;&gt;"",INDEX(Reference!D:D,$D70,1),"")</f>
        <v/>
      </c>
      <c r="G70" s="10" t="str" cm="1">
        <f t="array" aca="1" ref="G70" ca="1">IF($D70&lt;&gt;"",INDEX(Reference!E:E,$D70,1),"")</f>
        <v/>
      </c>
      <c r="H70" s="79" t="str" cm="1">
        <f t="array" aca="1" ref="H70" ca="1">IF($D70&lt;&gt;"",INDEX(Reference!F:F,$D70,1),"")</f>
        <v/>
      </c>
      <c r="I70" s="79" t="str" cm="1">
        <f t="array" aca="1" ref="I70" ca="1">IF($D70&lt;&gt;"",INDEX(Reference!G:G,$D70,1),"")</f>
        <v/>
      </c>
      <c r="J70" s="79" t="str" cm="1">
        <f t="array" aca="1" ref="J70" ca="1">IF($D70&lt;&gt;"",INDEX(Reference!H:H,$D70,1),"")</f>
        <v/>
      </c>
      <c r="K70" s="77" t="str" cm="1">
        <f t="array" aca="1" ref="K70" ca="1">IF($D70&lt;&gt;"",INDEX(Reference!I:I,$D70,1),"")</f>
        <v/>
      </c>
      <c r="L70" s="77" t="str" cm="1">
        <f t="array" aca="1" ref="L70" ca="1">IF($D70&lt;&gt;"",INDEX(Reference!J:J,$D70,1),"")</f>
        <v/>
      </c>
      <c r="M70" s="77" t="str" cm="1">
        <f t="array" aca="1" ref="M70" ca="1">IF($D70&lt;&gt;"",INDEX(Reference!K:K,$D70,1),"")</f>
        <v/>
      </c>
      <c r="N70" s="80" t="str" cm="1">
        <f t="array" aca="1" ref="N70" ca="1">IF($D70&lt;&gt;"",INDEX(Reference!L:L,$D70,1),"")</f>
        <v/>
      </c>
    </row>
    <row r="71" spans="4:14" ht="15.75" x14ac:dyDescent="0.25">
      <c r="D71" s="7" t="str">
        <f t="shared" ca="1" si="0"/>
        <v/>
      </c>
      <c r="E71" s="7" t="str" cm="1">
        <f t="array" aca="1" ref="E71" ca="1">IF($D71&lt;&gt;"",INDEX(Reference!C:C,$D71,1),"")</f>
        <v/>
      </c>
      <c r="F71" s="8" t="str" cm="1">
        <f t="array" aca="1" ref="F71" ca="1">IF($D71&lt;&gt;"",INDEX(Reference!D:D,$D71,1),"")</f>
        <v/>
      </c>
      <c r="G71" s="10" t="str" cm="1">
        <f t="array" aca="1" ref="G71" ca="1">IF($D71&lt;&gt;"",INDEX(Reference!E:E,$D71,1),"")</f>
        <v/>
      </c>
      <c r="H71" s="79" t="str" cm="1">
        <f t="array" aca="1" ref="H71" ca="1">IF($D71&lt;&gt;"",INDEX(Reference!F:F,$D71,1),"")</f>
        <v/>
      </c>
      <c r="I71" s="79" t="str" cm="1">
        <f t="array" aca="1" ref="I71" ca="1">IF($D71&lt;&gt;"",INDEX(Reference!G:G,$D71,1),"")</f>
        <v/>
      </c>
      <c r="J71" s="79" t="str" cm="1">
        <f t="array" aca="1" ref="J71" ca="1">IF($D71&lt;&gt;"",INDEX(Reference!H:H,$D71,1),"")</f>
        <v/>
      </c>
      <c r="K71" s="77" t="str" cm="1">
        <f t="array" aca="1" ref="K71" ca="1">IF($D71&lt;&gt;"",INDEX(Reference!I:I,$D71,1),"")</f>
        <v/>
      </c>
      <c r="L71" s="77" t="str" cm="1">
        <f t="array" aca="1" ref="L71" ca="1">IF($D71&lt;&gt;"",INDEX(Reference!J:J,$D71,1),"")</f>
        <v/>
      </c>
      <c r="M71" s="77" t="str" cm="1">
        <f t="array" aca="1" ref="M71" ca="1">IF($D71&lt;&gt;"",INDEX(Reference!K:K,$D71,1),"")</f>
        <v/>
      </c>
      <c r="N71" s="80" t="str" cm="1">
        <f t="array" aca="1" ref="N71" ca="1">IF($D71&lt;&gt;"",INDEX(Reference!L:L,$D71,1),"")</f>
        <v/>
      </c>
    </row>
    <row r="72" spans="4:14" ht="15.75" x14ac:dyDescent="0.25">
      <c r="D72" s="7" t="str">
        <f t="shared" ca="1" si="0"/>
        <v/>
      </c>
      <c r="E72" s="7" t="str" cm="1">
        <f t="array" aca="1" ref="E72" ca="1">IF($D72&lt;&gt;"",INDEX(Reference!C:C,$D72,1),"")</f>
        <v/>
      </c>
      <c r="F72" s="8" t="str" cm="1">
        <f t="array" aca="1" ref="F72" ca="1">IF($D72&lt;&gt;"",INDEX(Reference!D:D,$D72,1),"")</f>
        <v/>
      </c>
      <c r="G72" s="10" t="str" cm="1">
        <f t="array" aca="1" ref="G72" ca="1">IF($D72&lt;&gt;"",INDEX(Reference!E:E,$D72,1),"")</f>
        <v/>
      </c>
      <c r="H72" s="79" t="str" cm="1">
        <f t="array" aca="1" ref="H72" ca="1">IF($D72&lt;&gt;"",INDEX(Reference!F:F,$D72,1),"")</f>
        <v/>
      </c>
      <c r="I72" s="79" t="str" cm="1">
        <f t="array" aca="1" ref="I72" ca="1">IF($D72&lt;&gt;"",INDEX(Reference!G:G,$D72,1),"")</f>
        <v/>
      </c>
      <c r="J72" s="79" t="str" cm="1">
        <f t="array" aca="1" ref="J72" ca="1">IF($D72&lt;&gt;"",INDEX(Reference!H:H,$D72,1),"")</f>
        <v/>
      </c>
      <c r="K72" s="77" t="str" cm="1">
        <f t="array" aca="1" ref="K72" ca="1">IF($D72&lt;&gt;"",INDEX(Reference!I:I,$D72,1),"")</f>
        <v/>
      </c>
      <c r="L72" s="77" t="str" cm="1">
        <f t="array" aca="1" ref="L72" ca="1">IF($D72&lt;&gt;"",INDEX(Reference!J:J,$D72,1),"")</f>
        <v/>
      </c>
      <c r="M72" s="77" t="str" cm="1">
        <f t="array" aca="1" ref="M72" ca="1">IF($D72&lt;&gt;"",INDEX(Reference!K:K,$D72,1),"")</f>
        <v/>
      </c>
      <c r="N72" s="80" t="str" cm="1">
        <f t="array" aca="1" ref="N72" ca="1">IF($D72&lt;&gt;"",INDEX(Reference!L:L,$D72,1),"")</f>
        <v/>
      </c>
    </row>
    <row r="73" spans="4:14" ht="15.75" x14ac:dyDescent="0.25">
      <c r="D73" s="7" t="str">
        <f t="shared" ref="D73:D136" ca="1" si="1">IFERROR(SMALL(INDIRECT("Reference!$B$3:$B$1000"),ROW()-ROW($D$7)),"")</f>
        <v/>
      </c>
      <c r="E73" s="7" t="str" cm="1">
        <f t="array" aca="1" ref="E73" ca="1">IF($D73&lt;&gt;"",INDEX(Reference!C:C,$D73,1),"")</f>
        <v/>
      </c>
      <c r="F73" s="8" t="str" cm="1">
        <f t="array" aca="1" ref="F73" ca="1">IF($D73&lt;&gt;"",INDEX(Reference!D:D,$D73,1),"")</f>
        <v/>
      </c>
      <c r="G73" s="10" t="str" cm="1">
        <f t="array" aca="1" ref="G73" ca="1">IF($D73&lt;&gt;"",INDEX(Reference!E:E,$D73,1),"")</f>
        <v/>
      </c>
      <c r="H73" s="79" t="str" cm="1">
        <f t="array" aca="1" ref="H73" ca="1">IF($D73&lt;&gt;"",INDEX(Reference!F:F,$D73,1),"")</f>
        <v/>
      </c>
      <c r="I73" s="79" t="str" cm="1">
        <f t="array" aca="1" ref="I73" ca="1">IF($D73&lt;&gt;"",INDEX(Reference!G:G,$D73,1),"")</f>
        <v/>
      </c>
      <c r="J73" s="79" t="str" cm="1">
        <f t="array" aca="1" ref="J73" ca="1">IF($D73&lt;&gt;"",INDEX(Reference!H:H,$D73,1),"")</f>
        <v/>
      </c>
      <c r="K73" s="77" t="str" cm="1">
        <f t="array" aca="1" ref="K73" ca="1">IF($D73&lt;&gt;"",INDEX(Reference!I:I,$D73,1),"")</f>
        <v/>
      </c>
      <c r="L73" s="77" t="str" cm="1">
        <f t="array" aca="1" ref="L73" ca="1">IF($D73&lt;&gt;"",INDEX(Reference!J:J,$D73,1),"")</f>
        <v/>
      </c>
      <c r="M73" s="77" t="str" cm="1">
        <f t="array" aca="1" ref="M73" ca="1">IF($D73&lt;&gt;"",INDEX(Reference!K:K,$D73,1),"")</f>
        <v/>
      </c>
      <c r="N73" s="80" t="str" cm="1">
        <f t="array" aca="1" ref="N73" ca="1">IF($D73&lt;&gt;"",INDEX(Reference!L:L,$D73,1),"")</f>
        <v/>
      </c>
    </row>
    <row r="74" spans="4:14" ht="15.75" x14ac:dyDescent="0.25">
      <c r="D74" s="7" t="str">
        <f t="shared" ca="1" si="1"/>
        <v/>
      </c>
      <c r="E74" s="7" t="str" cm="1">
        <f t="array" aca="1" ref="E74" ca="1">IF($D74&lt;&gt;"",INDEX(Reference!C:C,$D74,1),"")</f>
        <v/>
      </c>
      <c r="F74" s="8" t="str" cm="1">
        <f t="array" aca="1" ref="F74" ca="1">IF($D74&lt;&gt;"",INDEX(Reference!D:D,$D74,1),"")</f>
        <v/>
      </c>
      <c r="G74" s="10" t="str" cm="1">
        <f t="array" aca="1" ref="G74" ca="1">IF($D74&lt;&gt;"",INDEX(Reference!E:E,$D74,1),"")</f>
        <v/>
      </c>
      <c r="H74" s="79" t="str" cm="1">
        <f t="array" aca="1" ref="H74" ca="1">IF($D74&lt;&gt;"",INDEX(Reference!F:F,$D74,1),"")</f>
        <v/>
      </c>
      <c r="I74" s="79" t="str" cm="1">
        <f t="array" aca="1" ref="I74" ca="1">IF($D74&lt;&gt;"",INDEX(Reference!G:G,$D74,1),"")</f>
        <v/>
      </c>
      <c r="J74" s="79" t="str" cm="1">
        <f t="array" aca="1" ref="J74" ca="1">IF($D74&lt;&gt;"",INDEX(Reference!H:H,$D74,1),"")</f>
        <v/>
      </c>
      <c r="K74" s="77" t="str" cm="1">
        <f t="array" aca="1" ref="K74" ca="1">IF($D74&lt;&gt;"",INDEX(Reference!I:I,$D74,1),"")</f>
        <v/>
      </c>
      <c r="L74" s="77" t="str" cm="1">
        <f t="array" aca="1" ref="L74" ca="1">IF($D74&lt;&gt;"",INDEX(Reference!J:J,$D74,1),"")</f>
        <v/>
      </c>
      <c r="M74" s="77" t="str" cm="1">
        <f t="array" aca="1" ref="M74" ca="1">IF($D74&lt;&gt;"",INDEX(Reference!K:K,$D74,1),"")</f>
        <v/>
      </c>
      <c r="N74" s="80" t="str" cm="1">
        <f t="array" aca="1" ref="N74" ca="1">IF($D74&lt;&gt;"",INDEX(Reference!L:L,$D74,1),"")</f>
        <v/>
      </c>
    </row>
    <row r="75" spans="4:14" ht="15.75" x14ac:dyDescent="0.25">
      <c r="D75" s="7" t="str">
        <f t="shared" ca="1" si="1"/>
        <v/>
      </c>
      <c r="E75" s="7" t="str" cm="1">
        <f t="array" aca="1" ref="E75" ca="1">IF($D75&lt;&gt;"",INDEX(Reference!C:C,$D75,1),"")</f>
        <v/>
      </c>
      <c r="F75" s="8" t="str" cm="1">
        <f t="array" aca="1" ref="F75" ca="1">IF($D75&lt;&gt;"",INDEX(Reference!D:D,$D75,1),"")</f>
        <v/>
      </c>
      <c r="G75" s="10" t="str" cm="1">
        <f t="array" aca="1" ref="G75" ca="1">IF($D75&lt;&gt;"",INDEX(Reference!E:E,$D75,1),"")</f>
        <v/>
      </c>
      <c r="H75" s="79" t="str" cm="1">
        <f t="array" aca="1" ref="H75" ca="1">IF($D75&lt;&gt;"",INDEX(Reference!F:F,$D75,1),"")</f>
        <v/>
      </c>
      <c r="I75" s="79" t="str" cm="1">
        <f t="array" aca="1" ref="I75" ca="1">IF($D75&lt;&gt;"",INDEX(Reference!G:G,$D75,1),"")</f>
        <v/>
      </c>
      <c r="J75" s="79" t="str" cm="1">
        <f t="array" aca="1" ref="J75" ca="1">IF($D75&lt;&gt;"",INDEX(Reference!H:H,$D75,1),"")</f>
        <v/>
      </c>
      <c r="K75" s="77" t="str" cm="1">
        <f t="array" aca="1" ref="K75" ca="1">IF($D75&lt;&gt;"",INDEX(Reference!I:I,$D75,1),"")</f>
        <v/>
      </c>
      <c r="L75" s="77" t="str" cm="1">
        <f t="array" aca="1" ref="L75" ca="1">IF($D75&lt;&gt;"",INDEX(Reference!J:J,$D75,1),"")</f>
        <v/>
      </c>
      <c r="M75" s="77" t="str" cm="1">
        <f t="array" aca="1" ref="M75" ca="1">IF($D75&lt;&gt;"",INDEX(Reference!K:K,$D75,1),"")</f>
        <v/>
      </c>
      <c r="N75" s="80" t="str" cm="1">
        <f t="array" aca="1" ref="N75" ca="1">IF($D75&lt;&gt;"",INDEX(Reference!L:L,$D75,1),"")</f>
        <v/>
      </c>
    </row>
    <row r="76" spans="4:14" ht="15.75" x14ac:dyDescent="0.25">
      <c r="D76" s="7" t="str">
        <f t="shared" ca="1" si="1"/>
        <v/>
      </c>
      <c r="E76" s="7" t="str" cm="1">
        <f t="array" aca="1" ref="E76" ca="1">IF($D76&lt;&gt;"",INDEX(Reference!C:C,$D76,1),"")</f>
        <v/>
      </c>
      <c r="F76" s="8" t="str" cm="1">
        <f t="array" aca="1" ref="F76" ca="1">IF($D76&lt;&gt;"",INDEX(Reference!D:D,$D76,1),"")</f>
        <v/>
      </c>
      <c r="G76" s="10" t="str" cm="1">
        <f t="array" aca="1" ref="G76" ca="1">IF($D76&lt;&gt;"",INDEX(Reference!E:E,$D76,1),"")</f>
        <v/>
      </c>
      <c r="H76" s="79" t="str" cm="1">
        <f t="array" aca="1" ref="H76" ca="1">IF($D76&lt;&gt;"",INDEX(Reference!F:F,$D76,1),"")</f>
        <v/>
      </c>
      <c r="I76" s="79" t="str" cm="1">
        <f t="array" aca="1" ref="I76" ca="1">IF($D76&lt;&gt;"",INDEX(Reference!G:G,$D76,1),"")</f>
        <v/>
      </c>
      <c r="J76" s="79" t="str" cm="1">
        <f t="array" aca="1" ref="J76" ca="1">IF($D76&lt;&gt;"",INDEX(Reference!H:H,$D76,1),"")</f>
        <v/>
      </c>
      <c r="K76" s="77" t="str" cm="1">
        <f t="array" aca="1" ref="K76" ca="1">IF($D76&lt;&gt;"",INDEX(Reference!I:I,$D76,1),"")</f>
        <v/>
      </c>
      <c r="L76" s="77" t="str" cm="1">
        <f t="array" aca="1" ref="L76" ca="1">IF($D76&lt;&gt;"",INDEX(Reference!J:J,$D76,1),"")</f>
        <v/>
      </c>
      <c r="M76" s="77" t="str" cm="1">
        <f t="array" aca="1" ref="M76" ca="1">IF($D76&lt;&gt;"",INDEX(Reference!K:K,$D76,1),"")</f>
        <v/>
      </c>
      <c r="N76" s="80" t="str" cm="1">
        <f t="array" aca="1" ref="N76" ca="1">IF($D76&lt;&gt;"",INDEX(Reference!L:L,$D76,1),"")</f>
        <v/>
      </c>
    </row>
    <row r="77" spans="4:14" ht="15.75" x14ac:dyDescent="0.25">
      <c r="D77" s="7" t="str">
        <f t="shared" ca="1" si="1"/>
        <v/>
      </c>
      <c r="E77" s="7" t="str" cm="1">
        <f t="array" aca="1" ref="E77" ca="1">IF($D77&lt;&gt;"",INDEX(Reference!C:C,$D77,1),"")</f>
        <v/>
      </c>
      <c r="F77" s="8" t="str" cm="1">
        <f t="array" aca="1" ref="F77" ca="1">IF($D77&lt;&gt;"",INDEX(Reference!D:D,$D77,1),"")</f>
        <v/>
      </c>
      <c r="G77" s="10" t="str" cm="1">
        <f t="array" aca="1" ref="G77" ca="1">IF($D77&lt;&gt;"",INDEX(Reference!E:E,$D77,1),"")</f>
        <v/>
      </c>
      <c r="H77" s="79" t="str" cm="1">
        <f t="array" aca="1" ref="H77" ca="1">IF($D77&lt;&gt;"",INDEX(Reference!F:F,$D77,1),"")</f>
        <v/>
      </c>
      <c r="I77" s="79" t="str" cm="1">
        <f t="array" aca="1" ref="I77" ca="1">IF($D77&lt;&gt;"",INDEX(Reference!G:G,$D77,1),"")</f>
        <v/>
      </c>
      <c r="J77" s="79" t="str" cm="1">
        <f t="array" aca="1" ref="J77" ca="1">IF($D77&lt;&gt;"",INDEX(Reference!H:H,$D77,1),"")</f>
        <v/>
      </c>
      <c r="K77" s="77" t="str" cm="1">
        <f t="array" aca="1" ref="K77" ca="1">IF($D77&lt;&gt;"",INDEX(Reference!I:I,$D77,1),"")</f>
        <v/>
      </c>
      <c r="L77" s="77" t="str" cm="1">
        <f t="array" aca="1" ref="L77" ca="1">IF($D77&lt;&gt;"",INDEX(Reference!J:J,$D77,1),"")</f>
        <v/>
      </c>
      <c r="M77" s="77" t="str" cm="1">
        <f t="array" aca="1" ref="M77" ca="1">IF($D77&lt;&gt;"",INDEX(Reference!K:K,$D77,1),"")</f>
        <v/>
      </c>
      <c r="N77" s="80" t="str" cm="1">
        <f t="array" aca="1" ref="N77" ca="1">IF($D77&lt;&gt;"",INDEX(Reference!L:L,$D77,1),"")</f>
        <v/>
      </c>
    </row>
    <row r="78" spans="4:14" ht="15.75" x14ac:dyDescent="0.25">
      <c r="D78" s="7" t="str">
        <f t="shared" ca="1" si="1"/>
        <v/>
      </c>
      <c r="E78" s="7" t="str" cm="1">
        <f t="array" aca="1" ref="E78" ca="1">IF($D78&lt;&gt;"",INDEX(Reference!C:C,$D78,1),"")</f>
        <v/>
      </c>
      <c r="F78" s="8" t="str" cm="1">
        <f t="array" aca="1" ref="F78" ca="1">IF($D78&lt;&gt;"",INDEX(Reference!D:D,$D78,1),"")</f>
        <v/>
      </c>
      <c r="G78" s="10" t="str" cm="1">
        <f t="array" aca="1" ref="G78" ca="1">IF($D78&lt;&gt;"",INDEX(Reference!E:E,$D78,1),"")</f>
        <v/>
      </c>
      <c r="H78" s="79" t="str" cm="1">
        <f t="array" aca="1" ref="H78" ca="1">IF($D78&lt;&gt;"",INDEX(Reference!F:F,$D78,1),"")</f>
        <v/>
      </c>
      <c r="I78" s="79" t="str" cm="1">
        <f t="array" aca="1" ref="I78" ca="1">IF($D78&lt;&gt;"",INDEX(Reference!G:G,$D78,1),"")</f>
        <v/>
      </c>
      <c r="J78" s="79" t="str" cm="1">
        <f t="array" aca="1" ref="J78" ca="1">IF($D78&lt;&gt;"",INDEX(Reference!H:H,$D78,1),"")</f>
        <v/>
      </c>
      <c r="K78" s="77" t="str" cm="1">
        <f t="array" aca="1" ref="K78" ca="1">IF($D78&lt;&gt;"",INDEX(Reference!I:I,$D78,1),"")</f>
        <v/>
      </c>
      <c r="L78" s="77" t="str" cm="1">
        <f t="array" aca="1" ref="L78" ca="1">IF($D78&lt;&gt;"",INDEX(Reference!J:J,$D78,1),"")</f>
        <v/>
      </c>
      <c r="M78" s="77" t="str" cm="1">
        <f t="array" aca="1" ref="M78" ca="1">IF($D78&lt;&gt;"",INDEX(Reference!K:K,$D78,1),"")</f>
        <v/>
      </c>
      <c r="N78" s="80" t="str" cm="1">
        <f t="array" aca="1" ref="N78" ca="1">IF($D78&lt;&gt;"",INDEX(Reference!L:L,$D78,1),"")</f>
        <v/>
      </c>
    </row>
    <row r="79" spans="4:14" ht="15.75" x14ac:dyDescent="0.25">
      <c r="D79" s="7" t="str">
        <f t="shared" ca="1" si="1"/>
        <v/>
      </c>
      <c r="E79" s="7" t="str" cm="1">
        <f t="array" aca="1" ref="E79" ca="1">IF($D79&lt;&gt;"",INDEX(Reference!C:C,$D79,1),"")</f>
        <v/>
      </c>
      <c r="F79" s="8" t="str" cm="1">
        <f t="array" aca="1" ref="F79" ca="1">IF($D79&lt;&gt;"",INDEX(Reference!D:D,$D79,1),"")</f>
        <v/>
      </c>
      <c r="G79" s="10" t="str" cm="1">
        <f t="array" aca="1" ref="G79" ca="1">IF($D79&lt;&gt;"",INDEX(Reference!E:E,$D79,1),"")</f>
        <v/>
      </c>
      <c r="H79" s="79" t="str" cm="1">
        <f t="array" aca="1" ref="H79" ca="1">IF($D79&lt;&gt;"",INDEX(Reference!F:F,$D79,1),"")</f>
        <v/>
      </c>
      <c r="I79" s="79" t="str" cm="1">
        <f t="array" aca="1" ref="I79" ca="1">IF($D79&lt;&gt;"",INDEX(Reference!G:G,$D79,1),"")</f>
        <v/>
      </c>
      <c r="J79" s="79" t="str" cm="1">
        <f t="array" aca="1" ref="J79" ca="1">IF($D79&lt;&gt;"",INDEX(Reference!H:H,$D79,1),"")</f>
        <v/>
      </c>
      <c r="K79" s="77" t="str" cm="1">
        <f t="array" aca="1" ref="K79" ca="1">IF($D79&lt;&gt;"",INDEX(Reference!I:I,$D79,1),"")</f>
        <v/>
      </c>
      <c r="L79" s="77" t="str" cm="1">
        <f t="array" aca="1" ref="L79" ca="1">IF($D79&lt;&gt;"",INDEX(Reference!J:J,$D79,1),"")</f>
        <v/>
      </c>
      <c r="M79" s="77" t="str" cm="1">
        <f t="array" aca="1" ref="M79" ca="1">IF($D79&lt;&gt;"",INDEX(Reference!K:K,$D79,1),"")</f>
        <v/>
      </c>
      <c r="N79" s="80" t="str" cm="1">
        <f t="array" aca="1" ref="N79" ca="1">IF($D79&lt;&gt;"",INDEX(Reference!L:L,$D79,1),"")</f>
        <v/>
      </c>
    </row>
    <row r="80" spans="4:14" ht="15.75" x14ac:dyDescent="0.25">
      <c r="D80" s="7" t="str">
        <f t="shared" ca="1" si="1"/>
        <v/>
      </c>
      <c r="E80" s="7" t="str" cm="1">
        <f t="array" aca="1" ref="E80" ca="1">IF($D80&lt;&gt;"",INDEX(Reference!C:C,$D80,1),"")</f>
        <v/>
      </c>
      <c r="F80" s="8" t="str" cm="1">
        <f t="array" aca="1" ref="F80" ca="1">IF($D80&lt;&gt;"",INDEX(Reference!D:D,$D80,1),"")</f>
        <v/>
      </c>
      <c r="G80" s="10" t="str" cm="1">
        <f t="array" aca="1" ref="G80" ca="1">IF($D80&lt;&gt;"",INDEX(Reference!E:E,$D80,1),"")</f>
        <v/>
      </c>
      <c r="H80" s="79" t="str" cm="1">
        <f t="array" aca="1" ref="H80" ca="1">IF($D80&lt;&gt;"",INDEX(Reference!F:F,$D80,1),"")</f>
        <v/>
      </c>
      <c r="I80" s="79" t="str" cm="1">
        <f t="array" aca="1" ref="I80" ca="1">IF($D80&lt;&gt;"",INDEX(Reference!G:G,$D80,1),"")</f>
        <v/>
      </c>
      <c r="J80" s="79" t="str" cm="1">
        <f t="array" aca="1" ref="J80" ca="1">IF($D80&lt;&gt;"",INDEX(Reference!H:H,$D80,1),"")</f>
        <v/>
      </c>
      <c r="K80" s="77" t="str" cm="1">
        <f t="array" aca="1" ref="K80" ca="1">IF($D80&lt;&gt;"",INDEX(Reference!I:I,$D80,1),"")</f>
        <v/>
      </c>
      <c r="L80" s="77" t="str" cm="1">
        <f t="array" aca="1" ref="L80" ca="1">IF($D80&lt;&gt;"",INDEX(Reference!J:J,$D80,1),"")</f>
        <v/>
      </c>
      <c r="M80" s="77" t="str" cm="1">
        <f t="array" aca="1" ref="M80" ca="1">IF($D80&lt;&gt;"",INDEX(Reference!K:K,$D80,1),"")</f>
        <v/>
      </c>
      <c r="N80" s="80" t="str" cm="1">
        <f t="array" aca="1" ref="N80" ca="1">IF($D80&lt;&gt;"",INDEX(Reference!L:L,$D80,1),"")</f>
        <v/>
      </c>
    </row>
    <row r="81" spans="4:14" ht="15.75" x14ac:dyDescent="0.25">
      <c r="D81" s="7" t="str">
        <f t="shared" ca="1" si="1"/>
        <v/>
      </c>
      <c r="E81" s="7" t="str" cm="1">
        <f t="array" aca="1" ref="E81" ca="1">IF($D81&lt;&gt;"",INDEX(Reference!C:C,$D81,1),"")</f>
        <v/>
      </c>
      <c r="F81" s="8" t="str" cm="1">
        <f t="array" aca="1" ref="F81" ca="1">IF($D81&lt;&gt;"",INDEX(Reference!D:D,$D81,1),"")</f>
        <v/>
      </c>
      <c r="G81" s="10" t="str" cm="1">
        <f t="array" aca="1" ref="G81" ca="1">IF($D81&lt;&gt;"",INDEX(Reference!E:E,$D81,1),"")</f>
        <v/>
      </c>
      <c r="H81" s="79" t="str" cm="1">
        <f t="array" aca="1" ref="H81" ca="1">IF($D81&lt;&gt;"",INDEX(Reference!F:F,$D81,1),"")</f>
        <v/>
      </c>
      <c r="I81" s="79" t="str" cm="1">
        <f t="array" aca="1" ref="I81" ca="1">IF($D81&lt;&gt;"",INDEX(Reference!G:G,$D81,1),"")</f>
        <v/>
      </c>
      <c r="J81" s="79" t="str" cm="1">
        <f t="array" aca="1" ref="J81" ca="1">IF($D81&lt;&gt;"",INDEX(Reference!H:H,$D81,1),"")</f>
        <v/>
      </c>
      <c r="K81" s="77" t="str" cm="1">
        <f t="array" aca="1" ref="K81" ca="1">IF($D81&lt;&gt;"",INDEX(Reference!I:I,$D81,1),"")</f>
        <v/>
      </c>
      <c r="L81" s="77" t="str" cm="1">
        <f t="array" aca="1" ref="L81" ca="1">IF($D81&lt;&gt;"",INDEX(Reference!J:J,$D81,1),"")</f>
        <v/>
      </c>
      <c r="M81" s="77" t="str" cm="1">
        <f t="array" aca="1" ref="M81" ca="1">IF($D81&lt;&gt;"",INDEX(Reference!K:K,$D81,1),"")</f>
        <v/>
      </c>
      <c r="N81" s="80" t="str" cm="1">
        <f t="array" aca="1" ref="N81" ca="1">IF($D81&lt;&gt;"",INDEX(Reference!L:L,$D81,1),"")</f>
        <v/>
      </c>
    </row>
    <row r="82" spans="4:14" ht="15.75" x14ac:dyDescent="0.25">
      <c r="D82" s="7" t="str">
        <f t="shared" ca="1" si="1"/>
        <v/>
      </c>
      <c r="E82" s="7" t="str" cm="1">
        <f t="array" aca="1" ref="E82" ca="1">IF($D82&lt;&gt;"",INDEX(Reference!C:C,$D82,1),"")</f>
        <v/>
      </c>
      <c r="F82" s="8" t="str" cm="1">
        <f t="array" aca="1" ref="F82" ca="1">IF($D82&lt;&gt;"",INDEX(Reference!D:D,$D82,1),"")</f>
        <v/>
      </c>
      <c r="G82" s="10" t="str" cm="1">
        <f t="array" aca="1" ref="G82" ca="1">IF($D82&lt;&gt;"",INDEX(Reference!E:E,$D82,1),"")</f>
        <v/>
      </c>
      <c r="H82" s="79" t="str" cm="1">
        <f t="array" aca="1" ref="H82" ca="1">IF($D82&lt;&gt;"",INDEX(Reference!F:F,$D82,1),"")</f>
        <v/>
      </c>
      <c r="I82" s="79" t="str" cm="1">
        <f t="array" aca="1" ref="I82" ca="1">IF($D82&lt;&gt;"",INDEX(Reference!G:G,$D82,1),"")</f>
        <v/>
      </c>
      <c r="J82" s="79" t="str" cm="1">
        <f t="array" aca="1" ref="J82" ca="1">IF($D82&lt;&gt;"",INDEX(Reference!H:H,$D82,1),"")</f>
        <v/>
      </c>
      <c r="K82" s="77" t="str" cm="1">
        <f t="array" aca="1" ref="K82" ca="1">IF($D82&lt;&gt;"",INDEX(Reference!I:I,$D82,1),"")</f>
        <v/>
      </c>
      <c r="L82" s="77" t="str" cm="1">
        <f t="array" aca="1" ref="L82" ca="1">IF($D82&lt;&gt;"",INDEX(Reference!J:J,$D82,1),"")</f>
        <v/>
      </c>
      <c r="M82" s="77" t="str" cm="1">
        <f t="array" aca="1" ref="M82" ca="1">IF($D82&lt;&gt;"",INDEX(Reference!K:K,$D82,1),"")</f>
        <v/>
      </c>
      <c r="N82" s="80" t="str" cm="1">
        <f t="array" aca="1" ref="N82" ca="1">IF($D82&lt;&gt;"",INDEX(Reference!L:L,$D82,1),"")</f>
        <v/>
      </c>
    </row>
    <row r="83" spans="4:14" ht="15.75" x14ac:dyDescent="0.25">
      <c r="D83" s="7" t="str">
        <f t="shared" ca="1" si="1"/>
        <v/>
      </c>
      <c r="E83" s="7" t="str" cm="1">
        <f t="array" aca="1" ref="E83" ca="1">IF($D83&lt;&gt;"",INDEX(Reference!C:C,$D83,1),"")</f>
        <v/>
      </c>
      <c r="F83" s="8" t="str" cm="1">
        <f t="array" aca="1" ref="F83" ca="1">IF($D83&lt;&gt;"",INDEX(Reference!D:D,$D83,1),"")</f>
        <v/>
      </c>
      <c r="G83" s="10" t="str" cm="1">
        <f t="array" aca="1" ref="G83" ca="1">IF($D83&lt;&gt;"",INDEX(Reference!E:E,$D83,1),"")</f>
        <v/>
      </c>
      <c r="H83" s="79" t="str" cm="1">
        <f t="array" aca="1" ref="H83" ca="1">IF($D83&lt;&gt;"",INDEX(Reference!F:F,$D83,1),"")</f>
        <v/>
      </c>
      <c r="I83" s="79" t="str" cm="1">
        <f t="array" aca="1" ref="I83" ca="1">IF($D83&lt;&gt;"",INDEX(Reference!G:G,$D83,1),"")</f>
        <v/>
      </c>
      <c r="J83" s="79" t="str" cm="1">
        <f t="array" aca="1" ref="J83" ca="1">IF($D83&lt;&gt;"",INDEX(Reference!H:H,$D83,1),"")</f>
        <v/>
      </c>
      <c r="K83" s="77" t="str" cm="1">
        <f t="array" aca="1" ref="K83" ca="1">IF($D83&lt;&gt;"",INDEX(Reference!I:I,$D83,1),"")</f>
        <v/>
      </c>
      <c r="L83" s="77" t="str" cm="1">
        <f t="array" aca="1" ref="L83" ca="1">IF($D83&lt;&gt;"",INDEX(Reference!J:J,$D83,1),"")</f>
        <v/>
      </c>
      <c r="M83" s="77" t="str" cm="1">
        <f t="array" aca="1" ref="M83" ca="1">IF($D83&lt;&gt;"",INDEX(Reference!K:K,$D83,1),"")</f>
        <v/>
      </c>
      <c r="N83" s="80" t="str" cm="1">
        <f t="array" aca="1" ref="N83" ca="1">IF($D83&lt;&gt;"",INDEX(Reference!L:L,$D83,1),"")</f>
        <v/>
      </c>
    </row>
    <row r="84" spans="4:14" ht="15.75" x14ac:dyDescent="0.25">
      <c r="D84" s="7" t="str">
        <f t="shared" ca="1" si="1"/>
        <v/>
      </c>
      <c r="E84" s="7" t="str" cm="1">
        <f t="array" aca="1" ref="E84" ca="1">IF($D84&lt;&gt;"",INDEX(Reference!C:C,$D84,1),"")</f>
        <v/>
      </c>
      <c r="F84" s="8" t="str" cm="1">
        <f t="array" aca="1" ref="F84" ca="1">IF($D84&lt;&gt;"",INDEX(Reference!D:D,$D84,1),"")</f>
        <v/>
      </c>
      <c r="G84" s="10" t="str" cm="1">
        <f t="array" aca="1" ref="G84" ca="1">IF($D84&lt;&gt;"",INDEX(Reference!E:E,$D84,1),"")</f>
        <v/>
      </c>
      <c r="H84" s="79" t="str" cm="1">
        <f t="array" aca="1" ref="H84" ca="1">IF($D84&lt;&gt;"",INDEX(Reference!F:F,$D84,1),"")</f>
        <v/>
      </c>
      <c r="I84" s="79" t="str" cm="1">
        <f t="array" aca="1" ref="I84" ca="1">IF($D84&lt;&gt;"",INDEX(Reference!G:G,$D84,1),"")</f>
        <v/>
      </c>
      <c r="J84" s="79" t="str" cm="1">
        <f t="array" aca="1" ref="J84" ca="1">IF($D84&lt;&gt;"",INDEX(Reference!H:H,$D84,1),"")</f>
        <v/>
      </c>
      <c r="K84" s="77" t="str" cm="1">
        <f t="array" aca="1" ref="K84" ca="1">IF($D84&lt;&gt;"",INDEX(Reference!I:I,$D84,1),"")</f>
        <v/>
      </c>
      <c r="L84" s="77" t="str" cm="1">
        <f t="array" aca="1" ref="L84" ca="1">IF($D84&lt;&gt;"",INDEX(Reference!J:J,$D84,1),"")</f>
        <v/>
      </c>
      <c r="M84" s="77" t="str" cm="1">
        <f t="array" aca="1" ref="M84" ca="1">IF($D84&lt;&gt;"",INDEX(Reference!K:K,$D84,1),"")</f>
        <v/>
      </c>
      <c r="N84" s="80" t="str" cm="1">
        <f t="array" aca="1" ref="N84" ca="1">IF($D84&lt;&gt;"",INDEX(Reference!L:L,$D84,1),"")</f>
        <v/>
      </c>
    </row>
    <row r="85" spans="4:14" ht="15.75" x14ac:dyDescent="0.25">
      <c r="D85" s="7" t="str">
        <f t="shared" ca="1" si="1"/>
        <v/>
      </c>
      <c r="E85" s="7" t="str" cm="1">
        <f t="array" aca="1" ref="E85" ca="1">IF($D85&lt;&gt;"",INDEX(Reference!C:C,$D85,1),"")</f>
        <v/>
      </c>
      <c r="F85" s="8" t="str" cm="1">
        <f t="array" aca="1" ref="F85" ca="1">IF($D85&lt;&gt;"",INDEX(Reference!D:D,$D85,1),"")</f>
        <v/>
      </c>
      <c r="G85" s="10" t="str" cm="1">
        <f t="array" aca="1" ref="G85" ca="1">IF($D85&lt;&gt;"",INDEX(Reference!E:E,$D85,1),"")</f>
        <v/>
      </c>
      <c r="H85" s="79" t="str" cm="1">
        <f t="array" aca="1" ref="H85" ca="1">IF($D85&lt;&gt;"",INDEX(Reference!F:F,$D85,1),"")</f>
        <v/>
      </c>
      <c r="I85" s="79" t="str" cm="1">
        <f t="array" aca="1" ref="I85" ca="1">IF($D85&lt;&gt;"",INDEX(Reference!G:G,$D85,1),"")</f>
        <v/>
      </c>
      <c r="J85" s="79" t="str" cm="1">
        <f t="array" aca="1" ref="J85" ca="1">IF($D85&lt;&gt;"",INDEX(Reference!H:H,$D85,1),"")</f>
        <v/>
      </c>
      <c r="K85" s="77" t="str" cm="1">
        <f t="array" aca="1" ref="K85" ca="1">IF($D85&lt;&gt;"",INDEX(Reference!I:I,$D85,1),"")</f>
        <v/>
      </c>
      <c r="L85" s="77" t="str" cm="1">
        <f t="array" aca="1" ref="L85" ca="1">IF($D85&lt;&gt;"",INDEX(Reference!J:J,$D85,1),"")</f>
        <v/>
      </c>
      <c r="M85" s="77" t="str" cm="1">
        <f t="array" aca="1" ref="M85" ca="1">IF($D85&lt;&gt;"",INDEX(Reference!K:K,$D85,1),"")</f>
        <v/>
      </c>
      <c r="N85" s="80" t="str" cm="1">
        <f t="array" aca="1" ref="N85" ca="1">IF($D85&lt;&gt;"",INDEX(Reference!L:L,$D85,1),"")</f>
        <v/>
      </c>
    </row>
    <row r="86" spans="4:14" ht="15.75" x14ac:dyDescent="0.25">
      <c r="D86" s="7" t="str">
        <f t="shared" ca="1" si="1"/>
        <v/>
      </c>
      <c r="E86" s="7" t="str" cm="1">
        <f t="array" aca="1" ref="E86" ca="1">IF($D86&lt;&gt;"",INDEX(Reference!C:C,$D86,1),"")</f>
        <v/>
      </c>
      <c r="F86" s="8" t="str" cm="1">
        <f t="array" aca="1" ref="F86" ca="1">IF($D86&lt;&gt;"",INDEX(Reference!D:D,$D86,1),"")</f>
        <v/>
      </c>
      <c r="G86" s="10" t="str" cm="1">
        <f t="array" aca="1" ref="G86" ca="1">IF($D86&lt;&gt;"",INDEX(Reference!E:E,$D86,1),"")</f>
        <v/>
      </c>
      <c r="H86" s="79" t="str" cm="1">
        <f t="array" aca="1" ref="H86" ca="1">IF($D86&lt;&gt;"",INDEX(Reference!F:F,$D86,1),"")</f>
        <v/>
      </c>
      <c r="I86" s="79" t="str" cm="1">
        <f t="array" aca="1" ref="I86" ca="1">IF($D86&lt;&gt;"",INDEX(Reference!G:G,$D86,1),"")</f>
        <v/>
      </c>
      <c r="J86" s="79" t="str" cm="1">
        <f t="array" aca="1" ref="J86" ca="1">IF($D86&lt;&gt;"",INDEX(Reference!H:H,$D86,1),"")</f>
        <v/>
      </c>
      <c r="K86" s="77" t="str" cm="1">
        <f t="array" aca="1" ref="K86" ca="1">IF($D86&lt;&gt;"",INDEX(Reference!I:I,$D86,1),"")</f>
        <v/>
      </c>
      <c r="L86" s="77" t="str" cm="1">
        <f t="array" aca="1" ref="L86" ca="1">IF($D86&lt;&gt;"",INDEX(Reference!J:J,$D86,1),"")</f>
        <v/>
      </c>
      <c r="M86" s="77" t="str" cm="1">
        <f t="array" aca="1" ref="M86" ca="1">IF($D86&lt;&gt;"",INDEX(Reference!K:K,$D86,1),"")</f>
        <v/>
      </c>
      <c r="N86" s="80" t="str" cm="1">
        <f t="array" aca="1" ref="N86" ca="1">IF($D86&lt;&gt;"",INDEX(Reference!L:L,$D86,1),"")</f>
        <v/>
      </c>
    </row>
    <row r="87" spans="4:14" ht="15.75" x14ac:dyDescent="0.25">
      <c r="D87" s="7" t="str">
        <f t="shared" ca="1" si="1"/>
        <v/>
      </c>
      <c r="E87" s="7" t="str" cm="1">
        <f t="array" aca="1" ref="E87" ca="1">IF($D87&lt;&gt;"",INDEX(Reference!C:C,$D87,1),"")</f>
        <v/>
      </c>
      <c r="F87" s="8" t="str" cm="1">
        <f t="array" aca="1" ref="F87" ca="1">IF($D87&lt;&gt;"",INDEX(Reference!D:D,$D87,1),"")</f>
        <v/>
      </c>
      <c r="G87" s="10" t="str" cm="1">
        <f t="array" aca="1" ref="G87" ca="1">IF($D87&lt;&gt;"",INDEX(Reference!E:E,$D87,1),"")</f>
        <v/>
      </c>
      <c r="H87" s="79" t="str" cm="1">
        <f t="array" aca="1" ref="H87" ca="1">IF($D87&lt;&gt;"",INDEX(Reference!F:F,$D87,1),"")</f>
        <v/>
      </c>
      <c r="I87" s="79" t="str" cm="1">
        <f t="array" aca="1" ref="I87" ca="1">IF($D87&lt;&gt;"",INDEX(Reference!G:G,$D87,1),"")</f>
        <v/>
      </c>
      <c r="J87" s="79" t="str" cm="1">
        <f t="array" aca="1" ref="J87" ca="1">IF($D87&lt;&gt;"",INDEX(Reference!H:H,$D87,1),"")</f>
        <v/>
      </c>
      <c r="K87" s="77" t="str" cm="1">
        <f t="array" aca="1" ref="K87" ca="1">IF($D87&lt;&gt;"",INDEX(Reference!I:I,$D87,1),"")</f>
        <v/>
      </c>
      <c r="L87" s="77" t="str" cm="1">
        <f t="array" aca="1" ref="L87" ca="1">IF($D87&lt;&gt;"",INDEX(Reference!J:J,$D87,1),"")</f>
        <v/>
      </c>
      <c r="M87" s="77" t="str" cm="1">
        <f t="array" aca="1" ref="M87" ca="1">IF($D87&lt;&gt;"",INDEX(Reference!K:K,$D87,1),"")</f>
        <v/>
      </c>
      <c r="N87" s="80" t="str" cm="1">
        <f t="array" aca="1" ref="N87" ca="1">IF($D87&lt;&gt;"",INDEX(Reference!L:L,$D87,1),"")</f>
        <v/>
      </c>
    </row>
    <row r="88" spans="4:14" ht="15.75" x14ac:dyDescent="0.25">
      <c r="D88" s="7" t="str">
        <f t="shared" ca="1" si="1"/>
        <v/>
      </c>
      <c r="E88" s="7" t="str" cm="1">
        <f t="array" aca="1" ref="E88" ca="1">IF($D88&lt;&gt;"",INDEX(Reference!C:C,$D88,1),"")</f>
        <v/>
      </c>
      <c r="F88" s="8" t="str" cm="1">
        <f t="array" aca="1" ref="F88" ca="1">IF($D88&lt;&gt;"",INDEX(Reference!D:D,$D88,1),"")</f>
        <v/>
      </c>
      <c r="G88" s="10" t="str" cm="1">
        <f t="array" aca="1" ref="G88" ca="1">IF($D88&lt;&gt;"",INDEX(Reference!E:E,$D88,1),"")</f>
        <v/>
      </c>
      <c r="H88" s="79" t="str" cm="1">
        <f t="array" aca="1" ref="H88" ca="1">IF($D88&lt;&gt;"",INDEX(Reference!F:F,$D88,1),"")</f>
        <v/>
      </c>
      <c r="I88" s="79" t="str" cm="1">
        <f t="array" aca="1" ref="I88" ca="1">IF($D88&lt;&gt;"",INDEX(Reference!G:G,$D88,1),"")</f>
        <v/>
      </c>
      <c r="J88" s="79" t="str" cm="1">
        <f t="array" aca="1" ref="J88" ca="1">IF($D88&lt;&gt;"",INDEX(Reference!H:H,$D88,1),"")</f>
        <v/>
      </c>
      <c r="K88" s="77" t="str" cm="1">
        <f t="array" aca="1" ref="K88" ca="1">IF($D88&lt;&gt;"",INDEX(Reference!I:I,$D88,1),"")</f>
        <v/>
      </c>
      <c r="L88" s="77" t="str" cm="1">
        <f t="array" aca="1" ref="L88" ca="1">IF($D88&lt;&gt;"",INDEX(Reference!J:J,$D88,1),"")</f>
        <v/>
      </c>
      <c r="M88" s="77" t="str" cm="1">
        <f t="array" aca="1" ref="M88" ca="1">IF($D88&lt;&gt;"",INDEX(Reference!K:K,$D88,1),"")</f>
        <v/>
      </c>
      <c r="N88" s="80" t="str" cm="1">
        <f t="array" aca="1" ref="N88" ca="1">IF($D88&lt;&gt;"",INDEX(Reference!L:L,$D88,1),"")</f>
        <v/>
      </c>
    </row>
    <row r="89" spans="4:14" ht="15.75" x14ac:dyDescent="0.25">
      <c r="D89" s="7" t="str">
        <f t="shared" ca="1" si="1"/>
        <v/>
      </c>
      <c r="E89" s="7" t="str" cm="1">
        <f t="array" aca="1" ref="E89" ca="1">IF($D89&lt;&gt;"",INDEX(Reference!C:C,$D89,1),"")</f>
        <v/>
      </c>
      <c r="F89" s="8" t="str" cm="1">
        <f t="array" aca="1" ref="F89" ca="1">IF($D89&lt;&gt;"",INDEX(Reference!D:D,$D89,1),"")</f>
        <v/>
      </c>
      <c r="G89" s="10" t="str" cm="1">
        <f t="array" aca="1" ref="G89" ca="1">IF($D89&lt;&gt;"",INDEX(Reference!E:E,$D89,1),"")</f>
        <v/>
      </c>
      <c r="H89" s="79" t="str" cm="1">
        <f t="array" aca="1" ref="H89" ca="1">IF($D89&lt;&gt;"",INDEX(Reference!F:F,$D89,1),"")</f>
        <v/>
      </c>
      <c r="I89" s="79" t="str" cm="1">
        <f t="array" aca="1" ref="I89" ca="1">IF($D89&lt;&gt;"",INDEX(Reference!G:G,$D89,1),"")</f>
        <v/>
      </c>
      <c r="J89" s="79" t="str" cm="1">
        <f t="array" aca="1" ref="J89" ca="1">IF($D89&lt;&gt;"",INDEX(Reference!H:H,$D89,1),"")</f>
        <v/>
      </c>
      <c r="K89" s="77" t="str" cm="1">
        <f t="array" aca="1" ref="K89" ca="1">IF($D89&lt;&gt;"",INDEX(Reference!I:I,$D89,1),"")</f>
        <v/>
      </c>
      <c r="L89" s="77" t="str" cm="1">
        <f t="array" aca="1" ref="L89" ca="1">IF($D89&lt;&gt;"",INDEX(Reference!J:J,$D89,1),"")</f>
        <v/>
      </c>
      <c r="M89" s="77" t="str" cm="1">
        <f t="array" aca="1" ref="M89" ca="1">IF($D89&lt;&gt;"",INDEX(Reference!K:K,$D89,1),"")</f>
        <v/>
      </c>
      <c r="N89" s="80" t="str" cm="1">
        <f t="array" aca="1" ref="N89" ca="1">IF($D89&lt;&gt;"",INDEX(Reference!L:L,$D89,1),"")</f>
        <v/>
      </c>
    </row>
    <row r="90" spans="4:14" ht="15.75" x14ac:dyDescent="0.25">
      <c r="D90" s="7" t="str">
        <f t="shared" ca="1" si="1"/>
        <v/>
      </c>
      <c r="E90" s="7" t="str" cm="1">
        <f t="array" aca="1" ref="E90" ca="1">IF($D90&lt;&gt;"",INDEX(Reference!C:C,$D90,1),"")</f>
        <v/>
      </c>
      <c r="F90" s="8" t="str" cm="1">
        <f t="array" aca="1" ref="F90" ca="1">IF($D90&lt;&gt;"",INDEX(Reference!D:D,$D90,1),"")</f>
        <v/>
      </c>
      <c r="G90" s="10" t="str" cm="1">
        <f t="array" aca="1" ref="G90" ca="1">IF($D90&lt;&gt;"",INDEX(Reference!E:E,$D90,1),"")</f>
        <v/>
      </c>
      <c r="H90" s="79" t="str" cm="1">
        <f t="array" aca="1" ref="H90" ca="1">IF($D90&lt;&gt;"",INDEX(Reference!F:F,$D90,1),"")</f>
        <v/>
      </c>
      <c r="I90" s="79" t="str" cm="1">
        <f t="array" aca="1" ref="I90" ca="1">IF($D90&lt;&gt;"",INDEX(Reference!G:G,$D90,1),"")</f>
        <v/>
      </c>
      <c r="J90" s="79" t="str" cm="1">
        <f t="array" aca="1" ref="J90" ca="1">IF($D90&lt;&gt;"",INDEX(Reference!H:H,$D90,1),"")</f>
        <v/>
      </c>
      <c r="K90" s="77" t="str" cm="1">
        <f t="array" aca="1" ref="K90" ca="1">IF($D90&lt;&gt;"",INDEX(Reference!I:I,$D90,1),"")</f>
        <v/>
      </c>
      <c r="L90" s="77" t="str" cm="1">
        <f t="array" aca="1" ref="L90" ca="1">IF($D90&lt;&gt;"",INDEX(Reference!J:J,$D90,1),"")</f>
        <v/>
      </c>
      <c r="M90" s="77" t="str" cm="1">
        <f t="array" aca="1" ref="M90" ca="1">IF($D90&lt;&gt;"",INDEX(Reference!K:K,$D90,1),"")</f>
        <v/>
      </c>
      <c r="N90" s="80" t="str" cm="1">
        <f t="array" aca="1" ref="N90" ca="1">IF($D90&lt;&gt;"",INDEX(Reference!L:L,$D90,1),"")</f>
        <v/>
      </c>
    </row>
    <row r="91" spans="4:14" ht="15.75" x14ac:dyDescent="0.25">
      <c r="D91" s="7" t="str">
        <f t="shared" ca="1" si="1"/>
        <v/>
      </c>
      <c r="E91" s="7" t="str" cm="1">
        <f t="array" aca="1" ref="E91" ca="1">IF($D91&lt;&gt;"",INDEX(Reference!C:C,$D91,1),"")</f>
        <v/>
      </c>
      <c r="F91" s="8" t="str" cm="1">
        <f t="array" aca="1" ref="F91" ca="1">IF($D91&lt;&gt;"",INDEX(Reference!D:D,$D91,1),"")</f>
        <v/>
      </c>
      <c r="G91" s="10" t="str" cm="1">
        <f t="array" aca="1" ref="G91" ca="1">IF($D91&lt;&gt;"",INDEX(Reference!E:E,$D91,1),"")</f>
        <v/>
      </c>
      <c r="H91" s="79" t="str" cm="1">
        <f t="array" aca="1" ref="H91" ca="1">IF($D91&lt;&gt;"",INDEX(Reference!F:F,$D91,1),"")</f>
        <v/>
      </c>
      <c r="I91" s="79" t="str" cm="1">
        <f t="array" aca="1" ref="I91" ca="1">IF($D91&lt;&gt;"",INDEX(Reference!G:G,$D91,1),"")</f>
        <v/>
      </c>
      <c r="J91" s="79" t="str" cm="1">
        <f t="array" aca="1" ref="J91" ca="1">IF($D91&lt;&gt;"",INDEX(Reference!H:H,$D91,1),"")</f>
        <v/>
      </c>
      <c r="K91" s="77" t="str" cm="1">
        <f t="array" aca="1" ref="K91" ca="1">IF($D91&lt;&gt;"",INDEX(Reference!I:I,$D91,1),"")</f>
        <v/>
      </c>
      <c r="L91" s="77" t="str" cm="1">
        <f t="array" aca="1" ref="L91" ca="1">IF($D91&lt;&gt;"",INDEX(Reference!J:J,$D91,1),"")</f>
        <v/>
      </c>
      <c r="M91" s="77" t="str" cm="1">
        <f t="array" aca="1" ref="M91" ca="1">IF($D91&lt;&gt;"",INDEX(Reference!K:K,$D91,1),"")</f>
        <v/>
      </c>
      <c r="N91" s="80" t="str" cm="1">
        <f t="array" aca="1" ref="N91" ca="1">IF($D91&lt;&gt;"",INDEX(Reference!L:L,$D91,1),"")</f>
        <v/>
      </c>
    </row>
    <row r="92" spans="4:14" ht="15.75" x14ac:dyDescent="0.25">
      <c r="D92" s="7" t="str">
        <f t="shared" ca="1" si="1"/>
        <v/>
      </c>
      <c r="E92" s="7" t="str" cm="1">
        <f t="array" aca="1" ref="E92" ca="1">IF($D92&lt;&gt;"",INDEX(Reference!C:C,$D92,1),"")</f>
        <v/>
      </c>
      <c r="F92" s="8" t="str" cm="1">
        <f t="array" aca="1" ref="F92" ca="1">IF($D92&lt;&gt;"",INDEX(Reference!D:D,$D92,1),"")</f>
        <v/>
      </c>
      <c r="G92" s="10" t="str" cm="1">
        <f t="array" aca="1" ref="G92" ca="1">IF($D92&lt;&gt;"",INDEX(Reference!E:E,$D92,1),"")</f>
        <v/>
      </c>
      <c r="H92" s="79" t="str" cm="1">
        <f t="array" aca="1" ref="H92" ca="1">IF($D92&lt;&gt;"",INDEX(Reference!F:F,$D92,1),"")</f>
        <v/>
      </c>
      <c r="I92" s="79" t="str" cm="1">
        <f t="array" aca="1" ref="I92" ca="1">IF($D92&lt;&gt;"",INDEX(Reference!G:G,$D92,1),"")</f>
        <v/>
      </c>
      <c r="J92" s="79" t="str" cm="1">
        <f t="array" aca="1" ref="J92" ca="1">IF($D92&lt;&gt;"",INDEX(Reference!H:H,$D92,1),"")</f>
        <v/>
      </c>
      <c r="K92" s="77" t="str" cm="1">
        <f t="array" aca="1" ref="K92" ca="1">IF($D92&lt;&gt;"",INDEX(Reference!I:I,$D92,1),"")</f>
        <v/>
      </c>
      <c r="L92" s="77" t="str" cm="1">
        <f t="array" aca="1" ref="L92" ca="1">IF($D92&lt;&gt;"",INDEX(Reference!J:J,$D92,1),"")</f>
        <v/>
      </c>
      <c r="M92" s="77" t="str" cm="1">
        <f t="array" aca="1" ref="M92" ca="1">IF($D92&lt;&gt;"",INDEX(Reference!K:K,$D92,1),"")</f>
        <v/>
      </c>
      <c r="N92" s="80" t="str" cm="1">
        <f t="array" aca="1" ref="N92" ca="1">IF($D92&lt;&gt;"",INDEX(Reference!L:L,$D92,1),"")</f>
        <v/>
      </c>
    </row>
    <row r="93" spans="4:14" ht="15.75" x14ac:dyDescent="0.25">
      <c r="D93" s="7" t="str">
        <f t="shared" ca="1" si="1"/>
        <v/>
      </c>
      <c r="E93" s="7" t="str" cm="1">
        <f t="array" aca="1" ref="E93" ca="1">IF($D93&lt;&gt;"",INDEX(Reference!C:C,$D93,1),"")</f>
        <v/>
      </c>
      <c r="F93" s="8" t="str" cm="1">
        <f t="array" aca="1" ref="F93" ca="1">IF($D93&lt;&gt;"",INDEX(Reference!D:D,$D93,1),"")</f>
        <v/>
      </c>
      <c r="G93" s="10" t="str" cm="1">
        <f t="array" aca="1" ref="G93" ca="1">IF($D93&lt;&gt;"",INDEX(Reference!E:E,$D93,1),"")</f>
        <v/>
      </c>
      <c r="H93" s="79" t="str" cm="1">
        <f t="array" aca="1" ref="H93" ca="1">IF($D93&lt;&gt;"",INDEX(Reference!F:F,$D93,1),"")</f>
        <v/>
      </c>
      <c r="I93" s="79" t="str" cm="1">
        <f t="array" aca="1" ref="I93" ca="1">IF($D93&lt;&gt;"",INDEX(Reference!G:G,$D93,1),"")</f>
        <v/>
      </c>
      <c r="J93" s="79" t="str" cm="1">
        <f t="array" aca="1" ref="J93" ca="1">IF($D93&lt;&gt;"",INDEX(Reference!H:H,$D93,1),"")</f>
        <v/>
      </c>
      <c r="K93" s="77" t="str" cm="1">
        <f t="array" aca="1" ref="K93" ca="1">IF($D93&lt;&gt;"",INDEX(Reference!I:I,$D93,1),"")</f>
        <v/>
      </c>
      <c r="L93" s="77" t="str" cm="1">
        <f t="array" aca="1" ref="L93" ca="1">IF($D93&lt;&gt;"",INDEX(Reference!J:J,$D93,1),"")</f>
        <v/>
      </c>
      <c r="M93" s="77" t="str" cm="1">
        <f t="array" aca="1" ref="M93" ca="1">IF($D93&lt;&gt;"",INDEX(Reference!K:K,$D93,1),"")</f>
        <v/>
      </c>
      <c r="N93" s="80" t="str" cm="1">
        <f t="array" aca="1" ref="N93" ca="1">IF($D93&lt;&gt;"",INDEX(Reference!L:L,$D93,1),"")</f>
        <v/>
      </c>
    </row>
    <row r="94" spans="4:14" ht="15.75" x14ac:dyDescent="0.25">
      <c r="D94" s="7" t="str">
        <f t="shared" ca="1" si="1"/>
        <v/>
      </c>
      <c r="E94" s="7" t="str" cm="1">
        <f t="array" aca="1" ref="E94" ca="1">IF($D94&lt;&gt;"",INDEX(Reference!C:C,$D94,1),"")</f>
        <v/>
      </c>
      <c r="F94" s="8" t="str" cm="1">
        <f t="array" aca="1" ref="F94" ca="1">IF($D94&lt;&gt;"",INDEX(Reference!D:D,$D94,1),"")</f>
        <v/>
      </c>
      <c r="G94" s="10" t="str" cm="1">
        <f t="array" aca="1" ref="G94" ca="1">IF($D94&lt;&gt;"",INDEX(Reference!E:E,$D94,1),"")</f>
        <v/>
      </c>
      <c r="H94" s="79" t="str" cm="1">
        <f t="array" aca="1" ref="H94" ca="1">IF($D94&lt;&gt;"",INDEX(Reference!F:F,$D94,1),"")</f>
        <v/>
      </c>
      <c r="I94" s="79" t="str" cm="1">
        <f t="array" aca="1" ref="I94" ca="1">IF($D94&lt;&gt;"",INDEX(Reference!G:G,$D94,1),"")</f>
        <v/>
      </c>
      <c r="J94" s="79" t="str" cm="1">
        <f t="array" aca="1" ref="J94" ca="1">IF($D94&lt;&gt;"",INDEX(Reference!H:H,$D94,1),"")</f>
        <v/>
      </c>
      <c r="K94" s="77" t="str" cm="1">
        <f t="array" aca="1" ref="K94" ca="1">IF($D94&lt;&gt;"",INDEX(Reference!I:I,$D94,1),"")</f>
        <v/>
      </c>
      <c r="L94" s="77" t="str" cm="1">
        <f t="array" aca="1" ref="L94" ca="1">IF($D94&lt;&gt;"",INDEX(Reference!J:J,$D94,1),"")</f>
        <v/>
      </c>
      <c r="M94" s="77" t="str" cm="1">
        <f t="array" aca="1" ref="M94" ca="1">IF($D94&lt;&gt;"",INDEX(Reference!K:K,$D94,1),"")</f>
        <v/>
      </c>
      <c r="N94" s="80" t="str" cm="1">
        <f t="array" aca="1" ref="N94" ca="1">IF($D94&lt;&gt;"",INDEX(Reference!L:L,$D94,1),"")</f>
        <v/>
      </c>
    </row>
    <row r="95" spans="4:14" ht="15.75" x14ac:dyDescent="0.25">
      <c r="D95" s="7" t="str">
        <f t="shared" ca="1" si="1"/>
        <v/>
      </c>
      <c r="E95" s="7" t="str" cm="1">
        <f t="array" aca="1" ref="E95" ca="1">IF($D95&lt;&gt;"",INDEX(Reference!C:C,$D95,1),"")</f>
        <v/>
      </c>
      <c r="F95" s="8" t="str" cm="1">
        <f t="array" aca="1" ref="F95" ca="1">IF($D95&lt;&gt;"",INDEX(Reference!D:D,$D95,1),"")</f>
        <v/>
      </c>
      <c r="G95" s="10" t="str" cm="1">
        <f t="array" aca="1" ref="G95" ca="1">IF($D95&lt;&gt;"",INDEX(Reference!E:E,$D95,1),"")</f>
        <v/>
      </c>
      <c r="H95" s="79" t="str" cm="1">
        <f t="array" aca="1" ref="H95" ca="1">IF($D95&lt;&gt;"",INDEX(Reference!F:F,$D95,1),"")</f>
        <v/>
      </c>
      <c r="I95" s="79" t="str" cm="1">
        <f t="array" aca="1" ref="I95" ca="1">IF($D95&lt;&gt;"",INDEX(Reference!G:G,$D95,1),"")</f>
        <v/>
      </c>
      <c r="J95" s="79" t="str" cm="1">
        <f t="array" aca="1" ref="J95" ca="1">IF($D95&lt;&gt;"",INDEX(Reference!H:H,$D95,1),"")</f>
        <v/>
      </c>
      <c r="K95" s="77" t="str" cm="1">
        <f t="array" aca="1" ref="K95" ca="1">IF($D95&lt;&gt;"",INDEX(Reference!I:I,$D95,1),"")</f>
        <v/>
      </c>
      <c r="L95" s="77" t="str" cm="1">
        <f t="array" aca="1" ref="L95" ca="1">IF($D95&lt;&gt;"",INDEX(Reference!J:J,$D95,1),"")</f>
        <v/>
      </c>
      <c r="M95" s="77" t="str" cm="1">
        <f t="array" aca="1" ref="M95" ca="1">IF($D95&lt;&gt;"",INDEX(Reference!K:K,$D95,1),"")</f>
        <v/>
      </c>
      <c r="N95" s="80" t="str" cm="1">
        <f t="array" aca="1" ref="N95" ca="1">IF($D95&lt;&gt;"",INDEX(Reference!L:L,$D95,1),"")</f>
        <v/>
      </c>
    </row>
    <row r="96" spans="4:14" ht="15.75" x14ac:dyDescent="0.25">
      <c r="D96" s="7" t="str">
        <f t="shared" ca="1" si="1"/>
        <v/>
      </c>
      <c r="E96" s="7" t="str" cm="1">
        <f t="array" aca="1" ref="E96" ca="1">IF($D96&lt;&gt;"",INDEX(Reference!C:C,$D96,1),"")</f>
        <v/>
      </c>
      <c r="F96" s="8" t="str" cm="1">
        <f t="array" aca="1" ref="F96" ca="1">IF($D96&lt;&gt;"",INDEX(Reference!D:D,$D96,1),"")</f>
        <v/>
      </c>
      <c r="G96" s="10" t="str" cm="1">
        <f t="array" aca="1" ref="G96" ca="1">IF($D96&lt;&gt;"",INDEX(Reference!E:E,$D96,1),"")</f>
        <v/>
      </c>
      <c r="H96" s="79" t="str" cm="1">
        <f t="array" aca="1" ref="H96" ca="1">IF($D96&lt;&gt;"",INDEX(Reference!F:F,$D96,1),"")</f>
        <v/>
      </c>
      <c r="I96" s="79" t="str" cm="1">
        <f t="array" aca="1" ref="I96" ca="1">IF($D96&lt;&gt;"",INDEX(Reference!G:G,$D96,1),"")</f>
        <v/>
      </c>
      <c r="J96" s="79" t="str" cm="1">
        <f t="array" aca="1" ref="J96" ca="1">IF($D96&lt;&gt;"",INDEX(Reference!H:H,$D96,1),"")</f>
        <v/>
      </c>
      <c r="K96" s="77" t="str" cm="1">
        <f t="array" aca="1" ref="K96" ca="1">IF($D96&lt;&gt;"",INDEX(Reference!I:I,$D96,1),"")</f>
        <v/>
      </c>
      <c r="L96" s="77" t="str" cm="1">
        <f t="array" aca="1" ref="L96" ca="1">IF($D96&lt;&gt;"",INDEX(Reference!J:J,$D96,1),"")</f>
        <v/>
      </c>
      <c r="M96" s="77" t="str" cm="1">
        <f t="array" aca="1" ref="M96" ca="1">IF($D96&lt;&gt;"",INDEX(Reference!K:K,$D96,1),"")</f>
        <v/>
      </c>
      <c r="N96" s="80" t="str" cm="1">
        <f t="array" aca="1" ref="N96" ca="1">IF($D96&lt;&gt;"",INDEX(Reference!L:L,$D96,1),"")</f>
        <v/>
      </c>
    </row>
    <row r="97" spans="4:14" ht="15.75" x14ac:dyDescent="0.25">
      <c r="D97" s="7" t="str">
        <f t="shared" ca="1" si="1"/>
        <v/>
      </c>
      <c r="E97" s="7" t="str" cm="1">
        <f t="array" aca="1" ref="E97" ca="1">IF($D97&lt;&gt;"",INDEX(Reference!C:C,$D97,1),"")</f>
        <v/>
      </c>
      <c r="F97" s="8" t="str" cm="1">
        <f t="array" aca="1" ref="F97" ca="1">IF($D97&lt;&gt;"",INDEX(Reference!D:D,$D97,1),"")</f>
        <v/>
      </c>
      <c r="G97" s="10" t="str" cm="1">
        <f t="array" aca="1" ref="G97" ca="1">IF($D97&lt;&gt;"",INDEX(Reference!E:E,$D97,1),"")</f>
        <v/>
      </c>
      <c r="H97" s="79" t="str" cm="1">
        <f t="array" aca="1" ref="H97" ca="1">IF($D97&lt;&gt;"",INDEX(Reference!F:F,$D97,1),"")</f>
        <v/>
      </c>
      <c r="I97" s="79" t="str" cm="1">
        <f t="array" aca="1" ref="I97" ca="1">IF($D97&lt;&gt;"",INDEX(Reference!G:G,$D97,1),"")</f>
        <v/>
      </c>
      <c r="J97" s="79" t="str" cm="1">
        <f t="array" aca="1" ref="J97" ca="1">IF($D97&lt;&gt;"",INDEX(Reference!H:H,$D97,1),"")</f>
        <v/>
      </c>
      <c r="K97" s="77" t="str" cm="1">
        <f t="array" aca="1" ref="K97" ca="1">IF($D97&lt;&gt;"",INDEX(Reference!I:I,$D97,1),"")</f>
        <v/>
      </c>
      <c r="L97" s="77" t="str" cm="1">
        <f t="array" aca="1" ref="L97" ca="1">IF($D97&lt;&gt;"",INDEX(Reference!J:J,$D97,1),"")</f>
        <v/>
      </c>
      <c r="M97" s="77" t="str" cm="1">
        <f t="array" aca="1" ref="M97" ca="1">IF($D97&lt;&gt;"",INDEX(Reference!K:K,$D97,1),"")</f>
        <v/>
      </c>
      <c r="N97" s="80" t="str" cm="1">
        <f t="array" aca="1" ref="N97" ca="1">IF($D97&lt;&gt;"",INDEX(Reference!L:L,$D97,1),"")</f>
        <v/>
      </c>
    </row>
    <row r="98" spans="4:14" ht="15.75" x14ac:dyDescent="0.25">
      <c r="D98" s="7" t="str">
        <f t="shared" ca="1" si="1"/>
        <v/>
      </c>
      <c r="E98" s="7" t="str" cm="1">
        <f t="array" aca="1" ref="E98" ca="1">IF($D98&lt;&gt;"",INDEX(Reference!C:C,$D98,1),"")</f>
        <v/>
      </c>
      <c r="F98" s="8" t="str" cm="1">
        <f t="array" aca="1" ref="F98" ca="1">IF($D98&lt;&gt;"",INDEX(Reference!D:D,$D98,1),"")</f>
        <v/>
      </c>
      <c r="G98" s="10" t="str" cm="1">
        <f t="array" aca="1" ref="G98" ca="1">IF($D98&lt;&gt;"",INDEX(Reference!E:E,$D98,1),"")</f>
        <v/>
      </c>
      <c r="H98" s="79" t="str" cm="1">
        <f t="array" aca="1" ref="H98" ca="1">IF($D98&lt;&gt;"",INDEX(Reference!F:F,$D98,1),"")</f>
        <v/>
      </c>
      <c r="I98" s="79" t="str" cm="1">
        <f t="array" aca="1" ref="I98" ca="1">IF($D98&lt;&gt;"",INDEX(Reference!G:G,$D98,1),"")</f>
        <v/>
      </c>
      <c r="J98" s="79" t="str" cm="1">
        <f t="array" aca="1" ref="J98" ca="1">IF($D98&lt;&gt;"",INDEX(Reference!H:H,$D98,1),"")</f>
        <v/>
      </c>
      <c r="K98" s="77" t="str" cm="1">
        <f t="array" aca="1" ref="K98" ca="1">IF($D98&lt;&gt;"",INDEX(Reference!I:I,$D98,1),"")</f>
        <v/>
      </c>
      <c r="L98" s="77" t="str" cm="1">
        <f t="array" aca="1" ref="L98" ca="1">IF($D98&lt;&gt;"",INDEX(Reference!J:J,$D98,1),"")</f>
        <v/>
      </c>
      <c r="M98" s="77" t="str" cm="1">
        <f t="array" aca="1" ref="M98" ca="1">IF($D98&lt;&gt;"",INDEX(Reference!K:K,$D98,1),"")</f>
        <v/>
      </c>
      <c r="N98" s="80" t="str" cm="1">
        <f t="array" aca="1" ref="N98" ca="1">IF($D98&lt;&gt;"",INDEX(Reference!L:L,$D98,1),"")</f>
        <v/>
      </c>
    </row>
    <row r="99" spans="4:14" ht="15.75" x14ac:dyDescent="0.25">
      <c r="D99" s="7" t="str">
        <f t="shared" ca="1" si="1"/>
        <v/>
      </c>
      <c r="E99" s="7" t="str" cm="1">
        <f t="array" aca="1" ref="E99" ca="1">IF($D99&lt;&gt;"",INDEX(Reference!C:C,$D99,1),"")</f>
        <v/>
      </c>
      <c r="F99" s="8" t="str" cm="1">
        <f t="array" aca="1" ref="F99" ca="1">IF($D99&lt;&gt;"",INDEX(Reference!D:D,$D99,1),"")</f>
        <v/>
      </c>
      <c r="G99" s="10" t="str" cm="1">
        <f t="array" aca="1" ref="G99" ca="1">IF($D99&lt;&gt;"",INDEX(Reference!E:E,$D99,1),"")</f>
        <v/>
      </c>
      <c r="H99" s="79" t="str" cm="1">
        <f t="array" aca="1" ref="H99" ca="1">IF($D99&lt;&gt;"",INDEX(Reference!F:F,$D99,1),"")</f>
        <v/>
      </c>
      <c r="I99" s="79" t="str" cm="1">
        <f t="array" aca="1" ref="I99" ca="1">IF($D99&lt;&gt;"",INDEX(Reference!G:G,$D99,1),"")</f>
        <v/>
      </c>
      <c r="J99" s="79" t="str" cm="1">
        <f t="array" aca="1" ref="J99" ca="1">IF($D99&lt;&gt;"",INDEX(Reference!H:H,$D99,1),"")</f>
        <v/>
      </c>
      <c r="K99" s="77" t="str" cm="1">
        <f t="array" aca="1" ref="K99" ca="1">IF($D99&lt;&gt;"",INDEX(Reference!I:I,$D99,1),"")</f>
        <v/>
      </c>
      <c r="L99" s="77" t="str" cm="1">
        <f t="array" aca="1" ref="L99" ca="1">IF($D99&lt;&gt;"",INDEX(Reference!J:J,$D99,1),"")</f>
        <v/>
      </c>
      <c r="M99" s="77" t="str" cm="1">
        <f t="array" aca="1" ref="M99" ca="1">IF($D99&lt;&gt;"",INDEX(Reference!K:K,$D99,1),"")</f>
        <v/>
      </c>
      <c r="N99" s="80" t="str" cm="1">
        <f t="array" aca="1" ref="N99" ca="1">IF($D99&lt;&gt;"",INDEX(Reference!L:L,$D99,1),"")</f>
        <v/>
      </c>
    </row>
    <row r="100" spans="4:14" ht="15.75" x14ac:dyDescent="0.25">
      <c r="D100" s="7" t="str">
        <f t="shared" ca="1" si="1"/>
        <v/>
      </c>
      <c r="E100" s="7" t="str" cm="1">
        <f t="array" aca="1" ref="E100" ca="1">IF($D100&lt;&gt;"",INDEX(Reference!C:C,$D100,1),"")</f>
        <v/>
      </c>
      <c r="F100" s="8" t="str" cm="1">
        <f t="array" aca="1" ref="F100" ca="1">IF($D100&lt;&gt;"",INDEX(Reference!D:D,$D100,1),"")</f>
        <v/>
      </c>
      <c r="G100" s="10" t="str" cm="1">
        <f t="array" aca="1" ref="G100" ca="1">IF($D100&lt;&gt;"",INDEX(Reference!E:E,$D100,1),"")</f>
        <v/>
      </c>
      <c r="H100" s="79" t="str" cm="1">
        <f t="array" aca="1" ref="H100" ca="1">IF($D100&lt;&gt;"",INDEX(Reference!F:F,$D100,1),"")</f>
        <v/>
      </c>
      <c r="I100" s="79" t="str" cm="1">
        <f t="array" aca="1" ref="I100" ca="1">IF($D100&lt;&gt;"",INDEX(Reference!G:G,$D100,1),"")</f>
        <v/>
      </c>
      <c r="J100" s="79" t="str" cm="1">
        <f t="array" aca="1" ref="J100" ca="1">IF($D100&lt;&gt;"",INDEX(Reference!H:H,$D100,1),"")</f>
        <v/>
      </c>
      <c r="K100" s="77" t="str" cm="1">
        <f t="array" aca="1" ref="K100" ca="1">IF($D100&lt;&gt;"",INDEX(Reference!I:I,$D100,1),"")</f>
        <v/>
      </c>
      <c r="L100" s="77" t="str" cm="1">
        <f t="array" aca="1" ref="L100" ca="1">IF($D100&lt;&gt;"",INDEX(Reference!J:J,$D100,1),"")</f>
        <v/>
      </c>
      <c r="M100" s="77" t="str" cm="1">
        <f t="array" aca="1" ref="M100" ca="1">IF($D100&lt;&gt;"",INDEX(Reference!K:K,$D100,1),"")</f>
        <v/>
      </c>
      <c r="N100" s="80" t="str" cm="1">
        <f t="array" aca="1" ref="N100" ca="1">IF($D100&lt;&gt;"",INDEX(Reference!L:L,$D100,1),"")</f>
        <v/>
      </c>
    </row>
    <row r="101" spans="4:14" ht="15.75" x14ac:dyDescent="0.25">
      <c r="D101" s="7" t="str">
        <f t="shared" ca="1" si="1"/>
        <v/>
      </c>
      <c r="E101" s="7" t="str" cm="1">
        <f t="array" aca="1" ref="E101" ca="1">IF($D101&lt;&gt;"",INDEX(Reference!C:C,$D101,1),"")</f>
        <v/>
      </c>
      <c r="F101" s="8" t="str" cm="1">
        <f t="array" aca="1" ref="F101" ca="1">IF($D101&lt;&gt;"",INDEX(Reference!D:D,$D101,1),"")</f>
        <v/>
      </c>
      <c r="G101" s="10" t="str" cm="1">
        <f t="array" aca="1" ref="G101" ca="1">IF($D101&lt;&gt;"",INDEX(Reference!E:E,$D101,1),"")</f>
        <v/>
      </c>
      <c r="H101" s="79" t="str" cm="1">
        <f t="array" aca="1" ref="H101" ca="1">IF($D101&lt;&gt;"",INDEX(Reference!F:F,$D101,1),"")</f>
        <v/>
      </c>
      <c r="I101" s="79" t="str" cm="1">
        <f t="array" aca="1" ref="I101" ca="1">IF($D101&lt;&gt;"",INDEX(Reference!G:G,$D101,1),"")</f>
        <v/>
      </c>
      <c r="J101" s="79" t="str" cm="1">
        <f t="array" aca="1" ref="J101" ca="1">IF($D101&lt;&gt;"",INDEX(Reference!H:H,$D101,1),"")</f>
        <v/>
      </c>
      <c r="K101" s="77" t="str" cm="1">
        <f t="array" aca="1" ref="K101" ca="1">IF($D101&lt;&gt;"",INDEX(Reference!I:I,$D101,1),"")</f>
        <v/>
      </c>
      <c r="L101" s="77" t="str" cm="1">
        <f t="array" aca="1" ref="L101" ca="1">IF($D101&lt;&gt;"",INDEX(Reference!J:J,$D101,1),"")</f>
        <v/>
      </c>
      <c r="M101" s="77" t="str" cm="1">
        <f t="array" aca="1" ref="M101" ca="1">IF($D101&lt;&gt;"",INDEX(Reference!K:K,$D101,1),"")</f>
        <v/>
      </c>
      <c r="N101" s="80" t="str" cm="1">
        <f t="array" aca="1" ref="N101" ca="1">IF($D101&lt;&gt;"",INDEX(Reference!L:L,$D101,1),"")</f>
        <v/>
      </c>
    </row>
    <row r="102" spans="4:14" ht="15.75" x14ac:dyDescent="0.25">
      <c r="D102" s="7" t="str">
        <f t="shared" ca="1" si="1"/>
        <v/>
      </c>
      <c r="E102" s="7" t="str" cm="1">
        <f t="array" aca="1" ref="E102" ca="1">IF($D102&lt;&gt;"",INDEX(Reference!C:C,$D102,1),"")</f>
        <v/>
      </c>
      <c r="F102" s="8" t="str" cm="1">
        <f t="array" aca="1" ref="F102" ca="1">IF($D102&lt;&gt;"",INDEX(Reference!D:D,$D102,1),"")</f>
        <v/>
      </c>
      <c r="G102" s="10" t="str" cm="1">
        <f t="array" aca="1" ref="G102" ca="1">IF($D102&lt;&gt;"",INDEX(Reference!E:E,$D102,1),"")</f>
        <v/>
      </c>
      <c r="H102" s="79" t="str" cm="1">
        <f t="array" aca="1" ref="H102" ca="1">IF($D102&lt;&gt;"",INDEX(Reference!F:F,$D102,1),"")</f>
        <v/>
      </c>
      <c r="I102" s="79" t="str" cm="1">
        <f t="array" aca="1" ref="I102" ca="1">IF($D102&lt;&gt;"",INDEX(Reference!G:G,$D102,1),"")</f>
        <v/>
      </c>
      <c r="J102" s="79" t="str" cm="1">
        <f t="array" aca="1" ref="J102" ca="1">IF($D102&lt;&gt;"",INDEX(Reference!H:H,$D102,1),"")</f>
        <v/>
      </c>
      <c r="K102" s="77" t="str" cm="1">
        <f t="array" aca="1" ref="K102" ca="1">IF($D102&lt;&gt;"",INDEX(Reference!I:I,$D102,1),"")</f>
        <v/>
      </c>
      <c r="L102" s="77" t="str" cm="1">
        <f t="array" aca="1" ref="L102" ca="1">IF($D102&lt;&gt;"",INDEX(Reference!J:J,$D102,1),"")</f>
        <v/>
      </c>
      <c r="M102" s="77" t="str" cm="1">
        <f t="array" aca="1" ref="M102" ca="1">IF($D102&lt;&gt;"",INDEX(Reference!K:K,$D102,1),"")</f>
        <v/>
      </c>
      <c r="N102" s="80" t="str" cm="1">
        <f t="array" aca="1" ref="N102" ca="1">IF($D102&lt;&gt;"",INDEX(Reference!L:L,$D102,1),"")</f>
        <v/>
      </c>
    </row>
    <row r="103" spans="4:14" ht="15.75" x14ac:dyDescent="0.25">
      <c r="D103" s="7" t="str">
        <f t="shared" ca="1" si="1"/>
        <v/>
      </c>
      <c r="E103" s="7" t="str" cm="1">
        <f t="array" aca="1" ref="E103" ca="1">IF($D103&lt;&gt;"",INDEX(Reference!C:C,$D103,1),"")</f>
        <v/>
      </c>
      <c r="F103" s="8" t="str" cm="1">
        <f t="array" aca="1" ref="F103" ca="1">IF($D103&lt;&gt;"",INDEX(Reference!D:D,$D103,1),"")</f>
        <v/>
      </c>
      <c r="G103" s="10" t="str" cm="1">
        <f t="array" aca="1" ref="G103" ca="1">IF($D103&lt;&gt;"",INDEX(Reference!E:E,$D103,1),"")</f>
        <v/>
      </c>
      <c r="H103" s="79" t="str" cm="1">
        <f t="array" aca="1" ref="H103" ca="1">IF($D103&lt;&gt;"",INDEX(Reference!F:F,$D103,1),"")</f>
        <v/>
      </c>
      <c r="I103" s="79" t="str" cm="1">
        <f t="array" aca="1" ref="I103" ca="1">IF($D103&lt;&gt;"",INDEX(Reference!G:G,$D103,1),"")</f>
        <v/>
      </c>
      <c r="J103" s="79" t="str" cm="1">
        <f t="array" aca="1" ref="J103" ca="1">IF($D103&lt;&gt;"",INDEX(Reference!H:H,$D103,1),"")</f>
        <v/>
      </c>
      <c r="K103" s="77" t="str" cm="1">
        <f t="array" aca="1" ref="K103" ca="1">IF($D103&lt;&gt;"",INDEX(Reference!I:I,$D103,1),"")</f>
        <v/>
      </c>
      <c r="L103" s="77" t="str" cm="1">
        <f t="array" aca="1" ref="L103" ca="1">IF($D103&lt;&gt;"",INDEX(Reference!J:J,$D103,1),"")</f>
        <v/>
      </c>
      <c r="M103" s="77" t="str" cm="1">
        <f t="array" aca="1" ref="M103" ca="1">IF($D103&lt;&gt;"",INDEX(Reference!K:K,$D103,1),"")</f>
        <v/>
      </c>
      <c r="N103" s="80" t="str" cm="1">
        <f t="array" aca="1" ref="N103" ca="1">IF($D103&lt;&gt;"",INDEX(Reference!L:L,$D103,1),"")</f>
        <v/>
      </c>
    </row>
    <row r="104" spans="4:14" ht="15.75" x14ac:dyDescent="0.25">
      <c r="D104" s="7" t="str">
        <f t="shared" ca="1" si="1"/>
        <v/>
      </c>
      <c r="E104" s="7" t="str" cm="1">
        <f t="array" aca="1" ref="E104" ca="1">IF($D104&lt;&gt;"",INDEX(Reference!C:C,$D104,1),"")</f>
        <v/>
      </c>
      <c r="F104" s="8" t="str" cm="1">
        <f t="array" aca="1" ref="F104" ca="1">IF($D104&lt;&gt;"",INDEX(Reference!D:D,$D104,1),"")</f>
        <v/>
      </c>
      <c r="G104" s="10" t="str" cm="1">
        <f t="array" aca="1" ref="G104" ca="1">IF($D104&lt;&gt;"",INDEX(Reference!E:E,$D104,1),"")</f>
        <v/>
      </c>
      <c r="H104" s="79" t="str" cm="1">
        <f t="array" aca="1" ref="H104" ca="1">IF($D104&lt;&gt;"",INDEX(Reference!F:F,$D104,1),"")</f>
        <v/>
      </c>
      <c r="I104" s="79" t="str" cm="1">
        <f t="array" aca="1" ref="I104" ca="1">IF($D104&lt;&gt;"",INDEX(Reference!G:G,$D104,1),"")</f>
        <v/>
      </c>
      <c r="J104" s="79" t="str" cm="1">
        <f t="array" aca="1" ref="J104" ca="1">IF($D104&lt;&gt;"",INDEX(Reference!H:H,$D104,1),"")</f>
        <v/>
      </c>
      <c r="K104" s="77" t="str" cm="1">
        <f t="array" aca="1" ref="K104" ca="1">IF($D104&lt;&gt;"",INDEX(Reference!I:I,$D104,1),"")</f>
        <v/>
      </c>
      <c r="L104" s="77" t="str" cm="1">
        <f t="array" aca="1" ref="L104" ca="1">IF($D104&lt;&gt;"",INDEX(Reference!J:J,$D104,1),"")</f>
        <v/>
      </c>
      <c r="M104" s="77" t="str" cm="1">
        <f t="array" aca="1" ref="M104" ca="1">IF($D104&lt;&gt;"",INDEX(Reference!K:K,$D104,1),"")</f>
        <v/>
      </c>
      <c r="N104" s="80" t="str" cm="1">
        <f t="array" aca="1" ref="N104" ca="1">IF($D104&lt;&gt;"",INDEX(Reference!L:L,$D104,1),"")</f>
        <v/>
      </c>
    </row>
    <row r="105" spans="4:14" ht="15.75" x14ac:dyDescent="0.25">
      <c r="D105" s="7" t="str">
        <f t="shared" ca="1" si="1"/>
        <v/>
      </c>
      <c r="E105" s="7" t="str" cm="1">
        <f t="array" aca="1" ref="E105" ca="1">IF($D105&lt;&gt;"",INDEX(Reference!C:C,$D105,1),"")</f>
        <v/>
      </c>
      <c r="F105" s="8" t="str" cm="1">
        <f t="array" aca="1" ref="F105" ca="1">IF($D105&lt;&gt;"",INDEX(Reference!D:D,$D105,1),"")</f>
        <v/>
      </c>
      <c r="G105" s="10" t="str" cm="1">
        <f t="array" aca="1" ref="G105" ca="1">IF($D105&lt;&gt;"",INDEX(Reference!E:E,$D105,1),"")</f>
        <v/>
      </c>
      <c r="H105" s="79" t="str" cm="1">
        <f t="array" aca="1" ref="H105" ca="1">IF($D105&lt;&gt;"",INDEX(Reference!F:F,$D105,1),"")</f>
        <v/>
      </c>
      <c r="I105" s="79" t="str" cm="1">
        <f t="array" aca="1" ref="I105" ca="1">IF($D105&lt;&gt;"",INDEX(Reference!G:G,$D105,1),"")</f>
        <v/>
      </c>
      <c r="J105" s="79" t="str" cm="1">
        <f t="array" aca="1" ref="J105" ca="1">IF($D105&lt;&gt;"",INDEX(Reference!H:H,$D105,1),"")</f>
        <v/>
      </c>
      <c r="K105" s="77" t="str" cm="1">
        <f t="array" aca="1" ref="K105" ca="1">IF($D105&lt;&gt;"",INDEX(Reference!I:I,$D105,1),"")</f>
        <v/>
      </c>
      <c r="L105" s="77" t="str" cm="1">
        <f t="array" aca="1" ref="L105" ca="1">IF($D105&lt;&gt;"",INDEX(Reference!J:J,$D105,1),"")</f>
        <v/>
      </c>
      <c r="M105" s="77" t="str" cm="1">
        <f t="array" aca="1" ref="M105" ca="1">IF($D105&lt;&gt;"",INDEX(Reference!K:K,$D105,1),"")</f>
        <v/>
      </c>
      <c r="N105" s="80" t="str" cm="1">
        <f t="array" aca="1" ref="N105" ca="1">IF($D105&lt;&gt;"",INDEX(Reference!L:L,$D105,1),"")</f>
        <v/>
      </c>
    </row>
    <row r="106" spans="4:14" ht="15.75" x14ac:dyDescent="0.25">
      <c r="D106" s="7" t="str">
        <f t="shared" ca="1" si="1"/>
        <v/>
      </c>
      <c r="E106" s="7" t="str" cm="1">
        <f t="array" aca="1" ref="E106" ca="1">IF($D106&lt;&gt;"",INDEX(Reference!C:C,$D106,1),"")</f>
        <v/>
      </c>
      <c r="F106" s="8" t="str" cm="1">
        <f t="array" aca="1" ref="F106" ca="1">IF($D106&lt;&gt;"",INDEX(Reference!D:D,$D106,1),"")</f>
        <v/>
      </c>
      <c r="G106" s="10" t="str" cm="1">
        <f t="array" aca="1" ref="G106" ca="1">IF($D106&lt;&gt;"",INDEX(Reference!E:E,$D106,1),"")</f>
        <v/>
      </c>
      <c r="H106" s="79" t="str" cm="1">
        <f t="array" aca="1" ref="H106" ca="1">IF($D106&lt;&gt;"",INDEX(Reference!F:F,$D106,1),"")</f>
        <v/>
      </c>
      <c r="I106" s="79" t="str" cm="1">
        <f t="array" aca="1" ref="I106" ca="1">IF($D106&lt;&gt;"",INDEX(Reference!G:G,$D106,1),"")</f>
        <v/>
      </c>
      <c r="J106" s="79" t="str" cm="1">
        <f t="array" aca="1" ref="J106" ca="1">IF($D106&lt;&gt;"",INDEX(Reference!H:H,$D106,1),"")</f>
        <v/>
      </c>
      <c r="K106" s="77" t="str" cm="1">
        <f t="array" aca="1" ref="K106" ca="1">IF($D106&lt;&gt;"",INDEX(Reference!I:I,$D106,1),"")</f>
        <v/>
      </c>
      <c r="L106" s="77" t="str" cm="1">
        <f t="array" aca="1" ref="L106" ca="1">IF($D106&lt;&gt;"",INDEX(Reference!J:J,$D106,1),"")</f>
        <v/>
      </c>
      <c r="M106" s="77" t="str" cm="1">
        <f t="array" aca="1" ref="M106" ca="1">IF($D106&lt;&gt;"",INDEX(Reference!K:K,$D106,1),"")</f>
        <v/>
      </c>
      <c r="N106" s="80" t="str" cm="1">
        <f t="array" aca="1" ref="N106" ca="1">IF($D106&lt;&gt;"",INDEX(Reference!L:L,$D106,1),"")</f>
        <v/>
      </c>
    </row>
    <row r="107" spans="4:14" ht="15.75" x14ac:dyDescent="0.25">
      <c r="D107" s="7" t="str">
        <f t="shared" ca="1" si="1"/>
        <v/>
      </c>
      <c r="E107" s="7" t="str" cm="1">
        <f t="array" aca="1" ref="E107" ca="1">IF($D107&lt;&gt;"",INDEX(Reference!C:C,$D107,1),"")</f>
        <v/>
      </c>
      <c r="F107" s="8" t="str" cm="1">
        <f t="array" aca="1" ref="F107" ca="1">IF($D107&lt;&gt;"",INDEX(Reference!D:D,$D107,1),"")</f>
        <v/>
      </c>
      <c r="G107" s="10" t="str" cm="1">
        <f t="array" aca="1" ref="G107" ca="1">IF($D107&lt;&gt;"",INDEX(Reference!E:E,$D107,1),"")</f>
        <v/>
      </c>
      <c r="H107" s="79" t="str" cm="1">
        <f t="array" aca="1" ref="H107" ca="1">IF($D107&lt;&gt;"",INDEX(Reference!F:F,$D107,1),"")</f>
        <v/>
      </c>
      <c r="I107" s="79" t="str" cm="1">
        <f t="array" aca="1" ref="I107" ca="1">IF($D107&lt;&gt;"",INDEX(Reference!G:G,$D107,1),"")</f>
        <v/>
      </c>
      <c r="J107" s="79" t="str" cm="1">
        <f t="array" aca="1" ref="J107" ca="1">IF($D107&lt;&gt;"",INDEX(Reference!H:H,$D107,1),"")</f>
        <v/>
      </c>
      <c r="K107" s="77" t="str" cm="1">
        <f t="array" aca="1" ref="K107" ca="1">IF($D107&lt;&gt;"",INDEX(Reference!I:I,$D107,1),"")</f>
        <v/>
      </c>
      <c r="L107" s="77" t="str" cm="1">
        <f t="array" aca="1" ref="L107" ca="1">IF($D107&lt;&gt;"",INDEX(Reference!J:J,$D107,1),"")</f>
        <v/>
      </c>
      <c r="M107" s="77" t="str" cm="1">
        <f t="array" aca="1" ref="M107" ca="1">IF($D107&lt;&gt;"",INDEX(Reference!K:K,$D107,1),"")</f>
        <v/>
      </c>
      <c r="N107" s="80" t="str" cm="1">
        <f t="array" aca="1" ref="N107" ca="1">IF($D107&lt;&gt;"",INDEX(Reference!L:L,$D107,1),"")</f>
        <v/>
      </c>
    </row>
    <row r="108" spans="4:14" ht="15.75" x14ac:dyDescent="0.25">
      <c r="D108" s="7" t="str">
        <f t="shared" ca="1" si="1"/>
        <v/>
      </c>
      <c r="E108" s="7" t="str" cm="1">
        <f t="array" aca="1" ref="E108" ca="1">IF($D108&lt;&gt;"",INDEX(Reference!C:C,$D108,1),"")</f>
        <v/>
      </c>
      <c r="F108" s="8" t="str" cm="1">
        <f t="array" aca="1" ref="F108" ca="1">IF($D108&lt;&gt;"",INDEX(Reference!D:D,$D108,1),"")</f>
        <v/>
      </c>
      <c r="G108" s="10" t="str" cm="1">
        <f t="array" aca="1" ref="G108" ca="1">IF($D108&lt;&gt;"",INDEX(Reference!E:E,$D108,1),"")</f>
        <v/>
      </c>
      <c r="H108" s="79" t="str" cm="1">
        <f t="array" aca="1" ref="H108" ca="1">IF($D108&lt;&gt;"",INDEX(Reference!F:F,$D108,1),"")</f>
        <v/>
      </c>
      <c r="I108" s="79" t="str" cm="1">
        <f t="array" aca="1" ref="I108" ca="1">IF($D108&lt;&gt;"",INDEX(Reference!G:G,$D108,1),"")</f>
        <v/>
      </c>
      <c r="J108" s="79" t="str" cm="1">
        <f t="array" aca="1" ref="J108" ca="1">IF($D108&lt;&gt;"",INDEX(Reference!H:H,$D108,1),"")</f>
        <v/>
      </c>
      <c r="K108" s="77" t="str" cm="1">
        <f t="array" aca="1" ref="K108" ca="1">IF($D108&lt;&gt;"",INDEX(Reference!I:I,$D108,1),"")</f>
        <v/>
      </c>
      <c r="L108" s="77" t="str" cm="1">
        <f t="array" aca="1" ref="L108" ca="1">IF($D108&lt;&gt;"",INDEX(Reference!J:J,$D108,1),"")</f>
        <v/>
      </c>
      <c r="M108" s="77" t="str" cm="1">
        <f t="array" aca="1" ref="M108" ca="1">IF($D108&lt;&gt;"",INDEX(Reference!K:K,$D108,1),"")</f>
        <v/>
      </c>
      <c r="N108" s="80" t="str" cm="1">
        <f t="array" aca="1" ref="N108" ca="1">IF($D108&lt;&gt;"",INDEX(Reference!L:L,$D108,1),"")</f>
        <v/>
      </c>
    </row>
    <row r="109" spans="4:14" ht="15.75" x14ac:dyDescent="0.25">
      <c r="D109" s="7" t="str">
        <f t="shared" ca="1" si="1"/>
        <v/>
      </c>
      <c r="E109" s="7" t="str" cm="1">
        <f t="array" aca="1" ref="E109" ca="1">IF($D109&lt;&gt;"",INDEX(Reference!C:C,$D109,1),"")</f>
        <v/>
      </c>
      <c r="F109" s="8" t="str" cm="1">
        <f t="array" aca="1" ref="F109" ca="1">IF($D109&lt;&gt;"",INDEX(Reference!D:D,$D109,1),"")</f>
        <v/>
      </c>
      <c r="G109" s="10" t="str" cm="1">
        <f t="array" aca="1" ref="G109" ca="1">IF($D109&lt;&gt;"",INDEX(Reference!E:E,$D109,1),"")</f>
        <v/>
      </c>
      <c r="H109" s="79" t="str" cm="1">
        <f t="array" aca="1" ref="H109" ca="1">IF($D109&lt;&gt;"",INDEX(Reference!F:F,$D109,1),"")</f>
        <v/>
      </c>
      <c r="I109" s="79" t="str" cm="1">
        <f t="array" aca="1" ref="I109" ca="1">IF($D109&lt;&gt;"",INDEX(Reference!G:G,$D109,1),"")</f>
        <v/>
      </c>
      <c r="J109" s="79" t="str" cm="1">
        <f t="array" aca="1" ref="J109" ca="1">IF($D109&lt;&gt;"",INDEX(Reference!H:H,$D109,1),"")</f>
        <v/>
      </c>
      <c r="K109" s="77" t="str" cm="1">
        <f t="array" aca="1" ref="K109" ca="1">IF($D109&lt;&gt;"",INDEX(Reference!I:I,$D109,1),"")</f>
        <v/>
      </c>
      <c r="L109" s="77" t="str" cm="1">
        <f t="array" aca="1" ref="L109" ca="1">IF($D109&lt;&gt;"",INDEX(Reference!J:J,$D109,1),"")</f>
        <v/>
      </c>
      <c r="M109" s="77" t="str" cm="1">
        <f t="array" aca="1" ref="M109" ca="1">IF($D109&lt;&gt;"",INDEX(Reference!K:K,$D109,1),"")</f>
        <v/>
      </c>
      <c r="N109" s="80" t="str" cm="1">
        <f t="array" aca="1" ref="N109" ca="1">IF($D109&lt;&gt;"",INDEX(Reference!L:L,$D109,1),"")</f>
        <v/>
      </c>
    </row>
    <row r="110" spans="4:14" ht="15.75" x14ac:dyDescent="0.25">
      <c r="D110" s="7" t="str">
        <f t="shared" ca="1" si="1"/>
        <v/>
      </c>
      <c r="E110" s="7" t="str" cm="1">
        <f t="array" aca="1" ref="E110" ca="1">IF($D110&lt;&gt;"",INDEX(Reference!C:C,$D110,1),"")</f>
        <v/>
      </c>
      <c r="F110" s="8" t="str" cm="1">
        <f t="array" aca="1" ref="F110" ca="1">IF($D110&lt;&gt;"",INDEX(Reference!D:D,$D110,1),"")</f>
        <v/>
      </c>
      <c r="G110" s="10" t="str" cm="1">
        <f t="array" aca="1" ref="G110" ca="1">IF($D110&lt;&gt;"",INDEX(Reference!E:E,$D110,1),"")</f>
        <v/>
      </c>
      <c r="H110" s="79" t="str" cm="1">
        <f t="array" aca="1" ref="H110" ca="1">IF($D110&lt;&gt;"",INDEX(Reference!F:F,$D110,1),"")</f>
        <v/>
      </c>
      <c r="I110" s="79" t="str" cm="1">
        <f t="array" aca="1" ref="I110" ca="1">IF($D110&lt;&gt;"",INDEX(Reference!G:G,$D110,1),"")</f>
        <v/>
      </c>
      <c r="J110" s="79" t="str" cm="1">
        <f t="array" aca="1" ref="J110" ca="1">IF($D110&lt;&gt;"",INDEX(Reference!H:H,$D110,1),"")</f>
        <v/>
      </c>
      <c r="K110" s="77" t="str" cm="1">
        <f t="array" aca="1" ref="K110" ca="1">IF($D110&lt;&gt;"",INDEX(Reference!I:I,$D110,1),"")</f>
        <v/>
      </c>
      <c r="L110" s="77" t="str" cm="1">
        <f t="array" aca="1" ref="L110" ca="1">IF($D110&lt;&gt;"",INDEX(Reference!J:J,$D110,1),"")</f>
        <v/>
      </c>
      <c r="M110" s="77" t="str" cm="1">
        <f t="array" aca="1" ref="M110" ca="1">IF($D110&lt;&gt;"",INDEX(Reference!K:K,$D110,1),"")</f>
        <v/>
      </c>
      <c r="N110" s="80" t="str" cm="1">
        <f t="array" aca="1" ref="N110" ca="1">IF($D110&lt;&gt;"",INDEX(Reference!L:L,$D110,1),"")</f>
        <v/>
      </c>
    </row>
    <row r="111" spans="4:14" ht="15.75" x14ac:dyDescent="0.25">
      <c r="D111" s="7" t="str">
        <f t="shared" ca="1" si="1"/>
        <v/>
      </c>
      <c r="E111" s="7" t="str" cm="1">
        <f t="array" aca="1" ref="E111" ca="1">IF($D111&lt;&gt;"",INDEX(Reference!C:C,$D111,1),"")</f>
        <v/>
      </c>
      <c r="F111" s="8" t="str" cm="1">
        <f t="array" aca="1" ref="F111" ca="1">IF($D111&lt;&gt;"",INDEX(Reference!D:D,$D111,1),"")</f>
        <v/>
      </c>
      <c r="G111" s="10" t="str" cm="1">
        <f t="array" aca="1" ref="G111" ca="1">IF($D111&lt;&gt;"",INDEX(Reference!E:E,$D111,1),"")</f>
        <v/>
      </c>
      <c r="H111" s="79" t="str" cm="1">
        <f t="array" aca="1" ref="H111" ca="1">IF($D111&lt;&gt;"",INDEX(Reference!F:F,$D111,1),"")</f>
        <v/>
      </c>
      <c r="I111" s="79" t="str" cm="1">
        <f t="array" aca="1" ref="I111" ca="1">IF($D111&lt;&gt;"",INDEX(Reference!G:G,$D111,1),"")</f>
        <v/>
      </c>
      <c r="J111" s="79" t="str" cm="1">
        <f t="array" aca="1" ref="J111" ca="1">IF($D111&lt;&gt;"",INDEX(Reference!H:H,$D111,1),"")</f>
        <v/>
      </c>
      <c r="K111" s="77" t="str" cm="1">
        <f t="array" aca="1" ref="K111" ca="1">IF($D111&lt;&gt;"",INDEX(Reference!I:I,$D111,1),"")</f>
        <v/>
      </c>
      <c r="L111" s="77" t="str" cm="1">
        <f t="array" aca="1" ref="L111" ca="1">IF($D111&lt;&gt;"",INDEX(Reference!J:J,$D111,1),"")</f>
        <v/>
      </c>
      <c r="M111" s="77" t="str" cm="1">
        <f t="array" aca="1" ref="M111" ca="1">IF($D111&lt;&gt;"",INDEX(Reference!K:K,$D111,1),"")</f>
        <v/>
      </c>
      <c r="N111" s="80" t="str" cm="1">
        <f t="array" aca="1" ref="N111" ca="1">IF($D111&lt;&gt;"",INDEX(Reference!L:L,$D111,1),"")</f>
        <v/>
      </c>
    </row>
    <row r="112" spans="4:14" ht="15.75" x14ac:dyDescent="0.25">
      <c r="D112" s="7" t="str">
        <f t="shared" ca="1" si="1"/>
        <v/>
      </c>
      <c r="E112" s="7" t="str" cm="1">
        <f t="array" aca="1" ref="E112" ca="1">IF($D112&lt;&gt;"",INDEX(Reference!C:C,$D112,1),"")</f>
        <v/>
      </c>
      <c r="F112" s="8" t="str" cm="1">
        <f t="array" aca="1" ref="F112" ca="1">IF($D112&lt;&gt;"",INDEX(Reference!D:D,$D112,1),"")</f>
        <v/>
      </c>
      <c r="G112" s="10" t="str" cm="1">
        <f t="array" aca="1" ref="G112" ca="1">IF($D112&lt;&gt;"",INDEX(Reference!E:E,$D112,1),"")</f>
        <v/>
      </c>
      <c r="H112" s="79" t="str" cm="1">
        <f t="array" aca="1" ref="H112" ca="1">IF($D112&lt;&gt;"",INDEX(Reference!F:F,$D112,1),"")</f>
        <v/>
      </c>
      <c r="I112" s="79" t="str" cm="1">
        <f t="array" aca="1" ref="I112" ca="1">IF($D112&lt;&gt;"",INDEX(Reference!G:G,$D112,1),"")</f>
        <v/>
      </c>
      <c r="J112" s="79" t="str" cm="1">
        <f t="array" aca="1" ref="J112" ca="1">IF($D112&lt;&gt;"",INDEX(Reference!H:H,$D112,1),"")</f>
        <v/>
      </c>
      <c r="K112" s="77" t="str" cm="1">
        <f t="array" aca="1" ref="K112" ca="1">IF($D112&lt;&gt;"",INDEX(Reference!I:I,$D112,1),"")</f>
        <v/>
      </c>
      <c r="L112" s="77" t="str" cm="1">
        <f t="array" aca="1" ref="L112" ca="1">IF($D112&lt;&gt;"",INDEX(Reference!J:J,$D112,1),"")</f>
        <v/>
      </c>
      <c r="M112" s="77" t="str" cm="1">
        <f t="array" aca="1" ref="M112" ca="1">IF($D112&lt;&gt;"",INDEX(Reference!K:K,$D112,1),"")</f>
        <v/>
      </c>
      <c r="N112" s="80" t="str" cm="1">
        <f t="array" aca="1" ref="N112" ca="1">IF($D112&lt;&gt;"",INDEX(Reference!L:L,$D112,1),"")</f>
        <v/>
      </c>
    </row>
    <row r="113" spans="4:14" ht="15.75" x14ac:dyDescent="0.25">
      <c r="D113" s="7" t="str">
        <f t="shared" ca="1" si="1"/>
        <v/>
      </c>
      <c r="E113" s="7" t="str" cm="1">
        <f t="array" aca="1" ref="E113" ca="1">IF($D113&lt;&gt;"",INDEX(Reference!C:C,$D113,1),"")</f>
        <v/>
      </c>
      <c r="F113" s="8" t="str" cm="1">
        <f t="array" aca="1" ref="F113" ca="1">IF($D113&lt;&gt;"",INDEX(Reference!D:D,$D113,1),"")</f>
        <v/>
      </c>
      <c r="G113" s="10" t="str" cm="1">
        <f t="array" aca="1" ref="G113" ca="1">IF($D113&lt;&gt;"",INDEX(Reference!E:E,$D113,1),"")</f>
        <v/>
      </c>
      <c r="H113" s="79" t="str" cm="1">
        <f t="array" aca="1" ref="H113" ca="1">IF($D113&lt;&gt;"",INDEX(Reference!F:F,$D113,1),"")</f>
        <v/>
      </c>
      <c r="I113" s="79" t="str" cm="1">
        <f t="array" aca="1" ref="I113" ca="1">IF($D113&lt;&gt;"",INDEX(Reference!G:G,$D113,1),"")</f>
        <v/>
      </c>
      <c r="J113" s="79" t="str" cm="1">
        <f t="array" aca="1" ref="J113" ca="1">IF($D113&lt;&gt;"",INDEX(Reference!H:H,$D113,1),"")</f>
        <v/>
      </c>
      <c r="K113" s="77" t="str" cm="1">
        <f t="array" aca="1" ref="K113" ca="1">IF($D113&lt;&gt;"",INDEX(Reference!I:I,$D113,1),"")</f>
        <v/>
      </c>
      <c r="L113" s="77" t="str" cm="1">
        <f t="array" aca="1" ref="L113" ca="1">IF($D113&lt;&gt;"",INDEX(Reference!J:J,$D113,1),"")</f>
        <v/>
      </c>
      <c r="M113" s="77" t="str" cm="1">
        <f t="array" aca="1" ref="M113" ca="1">IF($D113&lt;&gt;"",INDEX(Reference!K:K,$D113,1),"")</f>
        <v/>
      </c>
      <c r="N113" s="80" t="str" cm="1">
        <f t="array" aca="1" ref="N113" ca="1">IF($D113&lt;&gt;"",INDEX(Reference!L:L,$D113,1),"")</f>
        <v/>
      </c>
    </row>
    <row r="114" spans="4:14" ht="15.75" x14ac:dyDescent="0.25">
      <c r="D114" s="7" t="str">
        <f t="shared" ca="1" si="1"/>
        <v/>
      </c>
      <c r="E114" s="7" t="str" cm="1">
        <f t="array" aca="1" ref="E114" ca="1">IF($D114&lt;&gt;"",INDEX(Reference!C:C,$D114,1),"")</f>
        <v/>
      </c>
      <c r="F114" s="8" t="str" cm="1">
        <f t="array" aca="1" ref="F114" ca="1">IF($D114&lt;&gt;"",INDEX(Reference!D:D,$D114,1),"")</f>
        <v/>
      </c>
      <c r="G114" s="10" t="str" cm="1">
        <f t="array" aca="1" ref="G114" ca="1">IF($D114&lt;&gt;"",INDEX(Reference!E:E,$D114,1),"")</f>
        <v/>
      </c>
      <c r="H114" s="79" t="str" cm="1">
        <f t="array" aca="1" ref="H114" ca="1">IF($D114&lt;&gt;"",INDEX(Reference!F:F,$D114,1),"")</f>
        <v/>
      </c>
      <c r="I114" s="79" t="str" cm="1">
        <f t="array" aca="1" ref="I114" ca="1">IF($D114&lt;&gt;"",INDEX(Reference!G:G,$D114,1),"")</f>
        <v/>
      </c>
      <c r="J114" s="79" t="str" cm="1">
        <f t="array" aca="1" ref="J114" ca="1">IF($D114&lt;&gt;"",INDEX(Reference!H:H,$D114,1),"")</f>
        <v/>
      </c>
      <c r="K114" s="77" t="str" cm="1">
        <f t="array" aca="1" ref="K114" ca="1">IF($D114&lt;&gt;"",INDEX(Reference!I:I,$D114,1),"")</f>
        <v/>
      </c>
      <c r="L114" s="77" t="str" cm="1">
        <f t="array" aca="1" ref="L114" ca="1">IF($D114&lt;&gt;"",INDEX(Reference!J:J,$D114,1),"")</f>
        <v/>
      </c>
      <c r="M114" s="77" t="str" cm="1">
        <f t="array" aca="1" ref="M114" ca="1">IF($D114&lt;&gt;"",INDEX(Reference!K:K,$D114,1),"")</f>
        <v/>
      </c>
      <c r="N114" s="80" t="str" cm="1">
        <f t="array" aca="1" ref="N114" ca="1">IF($D114&lt;&gt;"",INDEX(Reference!L:L,$D114,1),"")</f>
        <v/>
      </c>
    </row>
    <row r="115" spans="4:14" ht="15.75" x14ac:dyDescent="0.25">
      <c r="D115" s="7" t="str">
        <f t="shared" ca="1" si="1"/>
        <v/>
      </c>
      <c r="E115" s="7" t="str" cm="1">
        <f t="array" aca="1" ref="E115" ca="1">IF($D115&lt;&gt;"",INDEX(Reference!C:C,$D115,1),"")</f>
        <v/>
      </c>
      <c r="F115" s="8" t="str" cm="1">
        <f t="array" aca="1" ref="F115" ca="1">IF($D115&lt;&gt;"",INDEX(Reference!D:D,$D115,1),"")</f>
        <v/>
      </c>
      <c r="G115" s="10" t="str" cm="1">
        <f t="array" aca="1" ref="G115" ca="1">IF($D115&lt;&gt;"",INDEX(Reference!E:E,$D115,1),"")</f>
        <v/>
      </c>
      <c r="H115" s="79" t="str" cm="1">
        <f t="array" aca="1" ref="H115" ca="1">IF($D115&lt;&gt;"",INDEX(Reference!F:F,$D115,1),"")</f>
        <v/>
      </c>
      <c r="I115" s="79" t="str" cm="1">
        <f t="array" aca="1" ref="I115" ca="1">IF($D115&lt;&gt;"",INDEX(Reference!G:G,$D115,1),"")</f>
        <v/>
      </c>
      <c r="J115" s="79" t="str" cm="1">
        <f t="array" aca="1" ref="J115" ca="1">IF($D115&lt;&gt;"",INDEX(Reference!H:H,$D115,1),"")</f>
        <v/>
      </c>
      <c r="K115" s="77" t="str" cm="1">
        <f t="array" aca="1" ref="K115" ca="1">IF($D115&lt;&gt;"",INDEX(Reference!I:I,$D115,1),"")</f>
        <v/>
      </c>
      <c r="L115" s="77" t="str" cm="1">
        <f t="array" aca="1" ref="L115" ca="1">IF($D115&lt;&gt;"",INDEX(Reference!J:J,$D115,1),"")</f>
        <v/>
      </c>
      <c r="M115" s="77" t="str" cm="1">
        <f t="array" aca="1" ref="M115" ca="1">IF($D115&lt;&gt;"",INDEX(Reference!K:K,$D115,1),"")</f>
        <v/>
      </c>
      <c r="N115" s="80" t="str" cm="1">
        <f t="array" aca="1" ref="N115" ca="1">IF($D115&lt;&gt;"",INDEX(Reference!L:L,$D115,1),"")</f>
        <v/>
      </c>
    </row>
    <row r="116" spans="4:14" ht="15.75" x14ac:dyDescent="0.25">
      <c r="D116" s="7" t="str">
        <f t="shared" ca="1" si="1"/>
        <v/>
      </c>
      <c r="E116" s="7" t="str" cm="1">
        <f t="array" aca="1" ref="E116" ca="1">IF($D116&lt;&gt;"",INDEX(Reference!C:C,$D116,1),"")</f>
        <v/>
      </c>
      <c r="F116" s="8" t="str" cm="1">
        <f t="array" aca="1" ref="F116" ca="1">IF($D116&lt;&gt;"",INDEX(Reference!D:D,$D116,1),"")</f>
        <v/>
      </c>
      <c r="G116" s="10" t="str" cm="1">
        <f t="array" aca="1" ref="G116" ca="1">IF($D116&lt;&gt;"",INDEX(Reference!E:E,$D116,1),"")</f>
        <v/>
      </c>
      <c r="H116" s="79" t="str" cm="1">
        <f t="array" aca="1" ref="H116" ca="1">IF($D116&lt;&gt;"",INDEX(Reference!F:F,$D116,1),"")</f>
        <v/>
      </c>
      <c r="I116" s="79" t="str" cm="1">
        <f t="array" aca="1" ref="I116" ca="1">IF($D116&lt;&gt;"",INDEX(Reference!G:G,$D116,1),"")</f>
        <v/>
      </c>
      <c r="J116" s="79" t="str" cm="1">
        <f t="array" aca="1" ref="J116" ca="1">IF($D116&lt;&gt;"",INDEX(Reference!H:H,$D116,1),"")</f>
        <v/>
      </c>
      <c r="K116" s="77" t="str" cm="1">
        <f t="array" aca="1" ref="K116" ca="1">IF($D116&lt;&gt;"",INDEX(Reference!I:I,$D116,1),"")</f>
        <v/>
      </c>
      <c r="L116" s="77" t="str" cm="1">
        <f t="array" aca="1" ref="L116" ca="1">IF($D116&lt;&gt;"",INDEX(Reference!J:J,$D116,1),"")</f>
        <v/>
      </c>
      <c r="M116" s="77" t="str" cm="1">
        <f t="array" aca="1" ref="M116" ca="1">IF($D116&lt;&gt;"",INDEX(Reference!K:K,$D116,1),"")</f>
        <v/>
      </c>
      <c r="N116" s="80" t="str" cm="1">
        <f t="array" aca="1" ref="N116" ca="1">IF($D116&lt;&gt;"",INDEX(Reference!L:L,$D116,1),"")</f>
        <v/>
      </c>
    </row>
    <row r="117" spans="4:14" ht="15.75" x14ac:dyDescent="0.25">
      <c r="D117" s="7" t="str">
        <f t="shared" ca="1" si="1"/>
        <v/>
      </c>
      <c r="E117" s="7" t="str" cm="1">
        <f t="array" aca="1" ref="E117" ca="1">IF($D117&lt;&gt;"",INDEX(Reference!C:C,$D117,1),"")</f>
        <v/>
      </c>
      <c r="F117" s="8" t="str" cm="1">
        <f t="array" aca="1" ref="F117" ca="1">IF($D117&lt;&gt;"",INDEX(Reference!D:D,$D117,1),"")</f>
        <v/>
      </c>
      <c r="G117" s="10" t="str" cm="1">
        <f t="array" aca="1" ref="G117" ca="1">IF($D117&lt;&gt;"",INDEX(Reference!E:E,$D117,1),"")</f>
        <v/>
      </c>
      <c r="H117" s="79" t="str" cm="1">
        <f t="array" aca="1" ref="H117" ca="1">IF($D117&lt;&gt;"",INDEX(Reference!F:F,$D117,1),"")</f>
        <v/>
      </c>
      <c r="I117" s="79" t="str" cm="1">
        <f t="array" aca="1" ref="I117" ca="1">IF($D117&lt;&gt;"",INDEX(Reference!G:G,$D117,1),"")</f>
        <v/>
      </c>
      <c r="J117" s="79" t="str" cm="1">
        <f t="array" aca="1" ref="J117" ca="1">IF($D117&lt;&gt;"",INDEX(Reference!H:H,$D117,1),"")</f>
        <v/>
      </c>
      <c r="K117" s="77" t="str" cm="1">
        <f t="array" aca="1" ref="K117" ca="1">IF($D117&lt;&gt;"",INDEX(Reference!I:I,$D117,1),"")</f>
        <v/>
      </c>
      <c r="L117" s="77" t="str" cm="1">
        <f t="array" aca="1" ref="L117" ca="1">IF($D117&lt;&gt;"",INDEX(Reference!J:J,$D117,1),"")</f>
        <v/>
      </c>
      <c r="M117" s="77" t="str" cm="1">
        <f t="array" aca="1" ref="M117" ca="1">IF($D117&lt;&gt;"",INDEX(Reference!K:K,$D117,1),"")</f>
        <v/>
      </c>
      <c r="N117" s="80" t="str" cm="1">
        <f t="array" aca="1" ref="N117" ca="1">IF($D117&lt;&gt;"",INDEX(Reference!L:L,$D117,1),"")</f>
        <v/>
      </c>
    </row>
    <row r="118" spans="4:14" ht="15.75" x14ac:dyDescent="0.25">
      <c r="D118" s="7" t="str">
        <f t="shared" ca="1" si="1"/>
        <v/>
      </c>
      <c r="E118" s="7" t="str" cm="1">
        <f t="array" aca="1" ref="E118" ca="1">IF($D118&lt;&gt;"",INDEX(Reference!C:C,$D118,1),"")</f>
        <v/>
      </c>
      <c r="F118" s="8" t="str" cm="1">
        <f t="array" aca="1" ref="F118" ca="1">IF($D118&lt;&gt;"",INDEX(Reference!D:D,$D118,1),"")</f>
        <v/>
      </c>
      <c r="G118" s="10" t="str" cm="1">
        <f t="array" aca="1" ref="G118" ca="1">IF($D118&lt;&gt;"",INDEX(Reference!E:E,$D118,1),"")</f>
        <v/>
      </c>
      <c r="H118" s="79" t="str" cm="1">
        <f t="array" aca="1" ref="H118" ca="1">IF($D118&lt;&gt;"",INDEX(Reference!F:F,$D118,1),"")</f>
        <v/>
      </c>
      <c r="I118" s="79" t="str" cm="1">
        <f t="array" aca="1" ref="I118" ca="1">IF($D118&lt;&gt;"",INDEX(Reference!G:G,$D118,1),"")</f>
        <v/>
      </c>
      <c r="J118" s="79" t="str" cm="1">
        <f t="array" aca="1" ref="J118" ca="1">IF($D118&lt;&gt;"",INDEX(Reference!H:H,$D118,1),"")</f>
        <v/>
      </c>
      <c r="K118" s="77" t="str" cm="1">
        <f t="array" aca="1" ref="K118" ca="1">IF($D118&lt;&gt;"",INDEX(Reference!I:I,$D118,1),"")</f>
        <v/>
      </c>
      <c r="L118" s="77" t="str" cm="1">
        <f t="array" aca="1" ref="L118" ca="1">IF($D118&lt;&gt;"",INDEX(Reference!J:J,$D118,1),"")</f>
        <v/>
      </c>
      <c r="M118" s="77" t="str" cm="1">
        <f t="array" aca="1" ref="M118" ca="1">IF($D118&lt;&gt;"",INDEX(Reference!K:K,$D118,1),"")</f>
        <v/>
      </c>
      <c r="N118" s="80" t="str" cm="1">
        <f t="array" aca="1" ref="N118" ca="1">IF($D118&lt;&gt;"",INDEX(Reference!L:L,$D118,1),"")</f>
        <v/>
      </c>
    </row>
    <row r="119" spans="4:14" ht="15.75" x14ac:dyDescent="0.25">
      <c r="D119" s="7" t="str">
        <f t="shared" ca="1" si="1"/>
        <v/>
      </c>
      <c r="E119" s="7" t="str" cm="1">
        <f t="array" aca="1" ref="E119" ca="1">IF($D119&lt;&gt;"",INDEX(Reference!C:C,$D119,1),"")</f>
        <v/>
      </c>
      <c r="F119" s="8" t="str" cm="1">
        <f t="array" aca="1" ref="F119" ca="1">IF($D119&lt;&gt;"",INDEX(Reference!D:D,$D119,1),"")</f>
        <v/>
      </c>
      <c r="G119" s="10" t="str" cm="1">
        <f t="array" aca="1" ref="G119" ca="1">IF($D119&lt;&gt;"",INDEX(Reference!E:E,$D119,1),"")</f>
        <v/>
      </c>
      <c r="H119" s="79" t="str" cm="1">
        <f t="array" aca="1" ref="H119" ca="1">IF($D119&lt;&gt;"",INDEX(Reference!F:F,$D119,1),"")</f>
        <v/>
      </c>
      <c r="I119" s="79" t="str" cm="1">
        <f t="array" aca="1" ref="I119" ca="1">IF($D119&lt;&gt;"",INDEX(Reference!G:G,$D119,1),"")</f>
        <v/>
      </c>
      <c r="J119" s="79" t="str" cm="1">
        <f t="array" aca="1" ref="J119" ca="1">IF($D119&lt;&gt;"",INDEX(Reference!H:H,$D119,1),"")</f>
        <v/>
      </c>
      <c r="K119" s="77" t="str" cm="1">
        <f t="array" aca="1" ref="K119" ca="1">IF($D119&lt;&gt;"",INDEX(Reference!I:I,$D119,1),"")</f>
        <v/>
      </c>
      <c r="L119" s="77" t="str" cm="1">
        <f t="array" aca="1" ref="L119" ca="1">IF($D119&lt;&gt;"",INDEX(Reference!J:J,$D119,1),"")</f>
        <v/>
      </c>
      <c r="M119" s="77" t="str" cm="1">
        <f t="array" aca="1" ref="M119" ca="1">IF($D119&lt;&gt;"",INDEX(Reference!K:K,$D119,1),"")</f>
        <v/>
      </c>
      <c r="N119" s="80" t="str" cm="1">
        <f t="array" aca="1" ref="N119" ca="1">IF($D119&lt;&gt;"",INDEX(Reference!L:L,$D119,1),"")</f>
        <v/>
      </c>
    </row>
    <row r="120" spans="4:14" ht="15.75" x14ac:dyDescent="0.25">
      <c r="D120" s="7" t="str">
        <f t="shared" ca="1" si="1"/>
        <v/>
      </c>
      <c r="E120" s="7" t="str" cm="1">
        <f t="array" aca="1" ref="E120" ca="1">IF($D120&lt;&gt;"",INDEX(Reference!C:C,$D120,1),"")</f>
        <v/>
      </c>
      <c r="F120" s="8" t="str" cm="1">
        <f t="array" aca="1" ref="F120" ca="1">IF($D120&lt;&gt;"",INDEX(Reference!D:D,$D120,1),"")</f>
        <v/>
      </c>
      <c r="G120" s="10" t="str" cm="1">
        <f t="array" aca="1" ref="G120" ca="1">IF($D120&lt;&gt;"",INDEX(Reference!E:E,$D120,1),"")</f>
        <v/>
      </c>
      <c r="H120" s="79" t="str" cm="1">
        <f t="array" aca="1" ref="H120" ca="1">IF($D120&lt;&gt;"",INDEX(Reference!F:F,$D120,1),"")</f>
        <v/>
      </c>
      <c r="I120" s="79" t="str" cm="1">
        <f t="array" aca="1" ref="I120" ca="1">IF($D120&lt;&gt;"",INDEX(Reference!G:G,$D120,1),"")</f>
        <v/>
      </c>
      <c r="J120" s="79" t="str" cm="1">
        <f t="array" aca="1" ref="J120" ca="1">IF($D120&lt;&gt;"",INDEX(Reference!H:H,$D120,1),"")</f>
        <v/>
      </c>
      <c r="K120" s="77" t="str" cm="1">
        <f t="array" aca="1" ref="K120" ca="1">IF($D120&lt;&gt;"",INDEX(Reference!I:I,$D120,1),"")</f>
        <v/>
      </c>
      <c r="L120" s="77" t="str" cm="1">
        <f t="array" aca="1" ref="L120" ca="1">IF($D120&lt;&gt;"",INDEX(Reference!J:J,$D120,1),"")</f>
        <v/>
      </c>
      <c r="M120" s="77" t="str" cm="1">
        <f t="array" aca="1" ref="M120" ca="1">IF($D120&lt;&gt;"",INDEX(Reference!K:K,$D120,1),"")</f>
        <v/>
      </c>
      <c r="N120" s="80" t="str" cm="1">
        <f t="array" aca="1" ref="N120" ca="1">IF($D120&lt;&gt;"",INDEX(Reference!L:L,$D120,1),"")</f>
        <v/>
      </c>
    </row>
    <row r="121" spans="4:14" ht="15.75" x14ac:dyDescent="0.25">
      <c r="D121" s="7" t="str">
        <f t="shared" ca="1" si="1"/>
        <v/>
      </c>
      <c r="E121" s="7" t="str" cm="1">
        <f t="array" aca="1" ref="E121" ca="1">IF($D121&lt;&gt;"",INDEX(Reference!C:C,$D121,1),"")</f>
        <v/>
      </c>
      <c r="F121" s="8" t="str" cm="1">
        <f t="array" aca="1" ref="F121" ca="1">IF($D121&lt;&gt;"",INDEX(Reference!D:D,$D121,1),"")</f>
        <v/>
      </c>
      <c r="G121" s="10" t="str" cm="1">
        <f t="array" aca="1" ref="G121" ca="1">IF($D121&lt;&gt;"",INDEX(Reference!E:E,$D121,1),"")</f>
        <v/>
      </c>
      <c r="H121" s="79" t="str" cm="1">
        <f t="array" aca="1" ref="H121" ca="1">IF($D121&lt;&gt;"",INDEX(Reference!F:F,$D121,1),"")</f>
        <v/>
      </c>
      <c r="I121" s="79" t="str" cm="1">
        <f t="array" aca="1" ref="I121" ca="1">IF($D121&lt;&gt;"",INDEX(Reference!G:G,$D121,1),"")</f>
        <v/>
      </c>
      <c r="J121" s="79" t="str" cm="1">
        <f t="array" aca="1" ref="J121" ca="1">IF($D121&lt;&gt;"",INDEX(Reference!H:H,$D121,1),"")</f>
        <v/>
      </c>
      <c r="K121" s="77" t="str" cm="1">
        <f t="array" aca="1" ref="K121" ca="1">IF($D121&lt;&gt;"",INDEX(Reference!I:I,$D121,1),"")</f>
        <v/>
      </c>
      <c r="L121" s="77" t="str" cm="1">
        <f t="array" aca="1" ref="L121" ca="1">IF($D121&lt;&gt;"",INDEX(Reference!J:J,$D121,1),"")</f>
        <v/>
      </c>
      <c r="M121" s="77" t="str" cm="1">
        <f t="array" aca="1" ref="M121" ca="1">IF($D121&lt;&gt;"",INDEX(Reference!K:K,$D121,1),"")</f>
        <v/>
      </c>
      <c r="N121" s="80" t="str" cm="1">
        <f t="array" aca="1" ref="N121" ca="1">IF($D121&lt;&gt;"",INDEX(Reference!L:L,$D121,1),"")</f>
        <v/>
      </c>
    </row>
    <row r="122" spans="4:14" ht="15.75" x14ac:dyDescent="0.25">
      <c r="D122" s="7" t="str">
        <f t="shared" ca="1" si="1"/>
        <v/>
      </c>
      <c r="E122" s="7" t="str" cm="1">
        <f t="array" aca="1" ref="E122" ca="1">IF($D122&lt;&gt;"",INDEX(Reference!C:C,$D122,1),"")</f>
        <v/>
      </c>
      <c r="F122" s="8" t="str" cm="1">
        <f t="array" aca="1" ref="F122" ca="1">IF($D122&lt;&gt;"",INDEX(Reference!D:D,$D122,1),"")</f>
        <v/>
      </c>
      <c r="G122" s="10" t="str" cm="1">
        <f t="array" aca="1" ref="G122" ca="1">IF($D122&lt;&gt;"",INDEX(Reference!E:E,$D122,1),"")</f>
        <v/>
      </c>
      <c r="H122" s="79" t="str" cm="1">
        <f t="array" aca="1" ref="H122" ca="1">IF($D122&lt;&gt;"",INDEX(Reference!F:F,$D122,1),"")</f>
        <v/>
      </c>
      <c r="I122" s="79" t="str" cm="1">
        <f t="array" aca="1" ref="I122" ca="1">IF($D122&lt;&gt;"",INDEX(Reference!G:G,$D122,1),"")</f>
        <v/>
      </c>
      <c r="J122" s="79" t="str" cm="1">
        <f t="array" aca="1" ref="J122" ca="1">IF($D122&lt;&gt;"",INDEX(Reference!H:H,$D122,1),"")</f>
        <v/>
      </c>
      <c r="K122" s="77" t="str" cm="1">
        <f t="array" aca="1" ref="K122" ca="1">IF($D122&lt;&gt;"",INDEX(Reference!I:I,$D122,1),"")</f>
        <v/>
      </c>
      <c r="L122" s="77" t="str" cm="1">
        <f t="array" aca="1" ref="L122" ca="1">IF($D122&lt;&gt;"",INDEX(Reference!J:J,$D122,1),"")</f>
        <v/>
      </c>
      <c r="M122" s="77" t="str" cm="1">
        <f t="array" aca="1" ref="M122" ca="1">IF($D122&lt;&gt;"",INDEX(Reference!K:K,$D122,1),"")</f>
        <v/>
      </c>
      <c r="N122" s="80" t="str" cm="1">
        <f t="array" aca="1" ref="N122" ca="1">IF($D122&lt;&gt;"",INDEX(Reference!L:L,$D122,1),"")</f>
        <v/>
      </c>
    </row>
    <row r="123" spans="4:14" ht="15.75" x14ac:dyDescent="0.25">
      <c r="D123" s="7" t="str">
        <f t="shared" ca="1" si="1"/>
        <v/>
      </c>
      <c r="E123" s="7" t="str" cm="1">
        <f t="array" aca="1" ref="E123" ca="1">IF($D123&lt;&gt;"",INDEX(Reference!C:C,$D123,1),"")</f>
        <v/>
      </c>
      <c r="F123" s="8" t="str" cm="1">
        <f t="array" aca="1" ref="F123" ca="1">IF($D123&lt;&gt;"",INDEX(Reference!D:D,$D123,1),"")</f>
        <v/>
      </c>
      <c r="G123" s="10" t="str" cm="1">
        <f t="array" aca="1" ref="G123" ca="1">IF($D123&lt;&gt;"",INDEX(Reference!E:E,$D123,1),"")</f>
        <v/>
      </c>
      <c r="H123" s="79" t="str" cm="1">
        <f t="array" aca="1" ref="H123" ca="1">IF($D123&lt;&gt;"",INDEX(Reference!F:F,$D123,1),"")</f>
        <v/>
      </c>
      <c r="I123" s="79" t="str" cm="1">
        <f t="array" aca="1" ref="I123" ca="1">IF($D123&lt;&gt;"",INDEX(Reference!G:G,$D123,1),"")</f>
        <v/>
      </c>
      <c r="J123" s="79" t="str" cm="1">
        <f t="array" aca="1" ref="J123" ca="1">IF($D123&lt;&gt;"",INDEX(Reference!H:H,$D123,1),"")</f>
        <v/>
      </c>
      <c r="K123" s="77" t="str" cm="1">
        <f t="array" aca="1" ref="K123" ca="1">IF($D123&lt;&gt;"",INDEX(Reference!I:I,$D123,1),"")</f>
        <v/>
      </c>
      <c r="L123" s="77" t="str" cm="1">
        <f t="array" aca="1" ref="L123" ca="1">IF($D123&lt;&gt;"",INDEX(Reference!J:J,$D123,1),"")</f>
        <v/>
      </c>
      <c r="M123" s="77" t="str" cm="1">
        <f t="array" aca="1" ref="M123" ca="1">IF($D123&lt;&gt;"",INDEX(Reference!K:K,$D123,1),"")</f>
        <v/>
      </c>
      <c r="N123" s="80" t="str" cm="1">
        <f t="array" aca="1" ref="N123" ca="1">IF($D123&lt;&gt;"",INDEX(Reference!L:L,$D123,1),"")</f>
        <v/>
      </c>
    </row>
    <row r="124" spans="4:14" ht="15.75" x14ac:dyDescent="0.25">
      <c r="D124" s="7" t="str">
        <f t="shared" ca="1" si="1"/>
        <v/>
      </c>
      <c r="E124" s="7" t="str" cm="1">
        <f t="array" aca="1" ref="E124" ca="1">IF($D124&lt;&gt;"",INDEX(Reference!C:C,$D124,1),"")</f>
        <v/>
      </c>
      <c r="F124" s="8" t="str" cm="1">
        <f t="array" aca="1" ref="F124" ca="1">IF($D124&lt;&gt;"",INDEX(Reference!D:D,$D124,1),"")</f>
        <v/>
      </c>
      <c r="G124" s="10" t="str" cm="1">
        <f t="array" aca="1" ref="G124" ca="1">IF($D124&lt;&gt;"",INDEX(Reference!E:E,$D124,1),"")</f>
        <v/>
      </c>
      <c r="H124" s="79" t="str" cm="1">
        <f t="array" aca="1" ref="H124" ca="1">IF($D124&lt;&gt;"",INDEX(Reference!F:F,$D124,1),"")</f>
        <v/>
      </c>
      <c r="I124" s="79" t="str" cm="1">
        <f t="array" aca="1" ref="I124" ca="1">IF($D124&lt;&gt;"",INDEX(Reference!G:G,$D124,1),"")</f>
        <v/>
      </c>
      <c r="J124" s="79" t="str" cm="1">
        <f t="array" aca="1" ref="J124" ca="1">IF($D124&lt;&gt;"",INDEX(Reference!H:H,$D124,1),"")</f>
        <v/>
      </c>
      <c r="K124" s="77" t="str" cm="1">
        <f t="array" aca="1" ref="K124" ca="1">IF($D124&lt;&gt;"",INDEX(Reference!I:I,$D124,1),"")</f>
        <v/>
      </c>
      <c r="L124" s="77" t="str" cm="1">
        <f t="array" aca="1" ref="L124" ca="1">IF($D124&lt;&gt;"",INDEX(Reference!J:J,$D124,1),"")</f>
        <v/>
      </c>
      <c r="M124" s="77" t="str" cm="1">
        <f t="array" aca="1" ref="M124" ca="1">IF($D124&lt;&gt;"",INDEX(Reference!K:K,$D124,1),"")</f>
        <v/>
      </c>
      <c r="N124" s="80" t="str" cm="1">
        <f t="array" aca="1" ref="N124" ca="1">IF($D124&lt;&gt;"",INDEX(Reference!L:L,$D124,1),"")</f>
        <v/>
      </c>
    </row>
    <row r="125" spans="4:14" ht="15.75" x14ac:dyDescent="0.25">
      <c r="D125" s="7" t="str">
        <f t="shared" ca="1" si="1"/>
        <v/>
      </c>
      <c r="E125" s="7" t="str" cm="1">
        <f t="array" aca="1" ref="E125" ca="1">IF($D125&lt;&gt;"",INDEX(Reference!C:C,$D125,1),"")</f>
        <v/>
      </c>
      <c r="F125" s="8" t="str" cm="1">
        <f t="array" aca="1" ref="F125" ca="1">IF($D125&lt;&gt;"",INDEX(Reference!D:D,$D125,1),"")</f>
        <v/>
      </c>
      <c r="G125" s="10" t="str" cm="1">
        <f t="array" aca="1" ref="G125" ca="1">IF($D125&lt;&gt;"",INDEX(Reference!E:E,$D125,1),"")</f>
        <v/>
      </c>
      <c r="H125" s="79" t="str" cm="1">
        <f t="array" aca="1" ref="H125" ca="1">IF($D125&lt;&gt;"",INDEX(Reference!F:F,$D125,1),"")</f>
        <v/>
      </c>
      <c r="I125" s="79" t="str" cm="1">
        <f t="array" aca="1" ref="I125" ca="1">IF($D125&lt;&gt;"",INDEX(Reference!G:G,$D125,1),"")</f>
        <v/>
      </c>
      <c r="J125" s="79" t="str" cm="1">
        <f t="array" aca="1" ref="J125" ca="1">IF($D125&lt;&gt;"",INDEX(Reference!H:H,$D125,1),"")</f>
        <v/>
      </c>
      <c r="K125" s="77" t="str" cm="1">
        <f t="array" aca="1" ref="K125" ca="1">IF($D125&lt;&gt;"",INDEX(Reference!I:I,$D125,1),"")</f>
        <v/>
      </c>
      <c r="L125" s="77" t="str" cm="1">
        <f t="array" aca="1" ref="L125" ca="1">IF($D125&lt;&gt;"",INDEX(Reference!J:J,$D125,1),"")</f>
        <v/>
      </c>
      <c r="M125" s="77" t="str" cm="1">
        <f t="array" aca="1" ref="M125" ca="1">IF($D125&lt;&gt;"",INDEX(Reference!K:K,$D125,1),"")</f>
        <v/>
      </c>
      <c r="N125" s="80" t="str" cm="1">
        <f t="array" aca="1" ref="N125" ca="1">IF($D125&lt;&gt;"",INDEX(Reference!L:L,$D125,1),"")</f>
        <v/>
      </c>
    </row>
    <row r="126" spans="4:14" ht="15.75" x14ac:dyDescent="0.25">
      <c r="D126" s="7" t="str">
        <f t="shared" ca="1" si="1"/>
        <v/>
      </c>
      <c r="E126" s="7" t="str" cm="1">
        <f t="array" aca="1" ref="E126" ca="1">IF($D126&lt;&gt;"",INDEX(Reference!C:C,$D126,1),"")</f>
        <v/>
      </c>
      <c r="F126" s="8" t="str" cm="1">
        <f t="array" aca="1" ref="F126" ca="1">IF($D126&lt;&gt;"",INDEX(Reference!D:D,$D126,1),"")</f>
        <v/>
      </c>
      <c r="G126" s="10" t="str" cm="1">
        <f t="array" aca="1" ref="G126" ca="1">IF($D126&lt;&gt;"",INDEX(Reference!E:E,$D126,1),"")</f>
        <v/>
      </c>
      <c r="H126" s="79" t="str" cm="1">
        <f t="array" aca="1" ref="H126" ca="1">IF($D126&lt;&gt;"",INDEX(Reference!F:F,$D126,1),"")</f>
        <v/>
      </c>
      <c r="I126" s="79" t="str" cm="1">
        <f t="array" aca="1" ref="I126" ca="1">IF($D126&lt;&gt;"",INDEX(Reference!G:G,$D126,1),"")</f>
        <v/>
      </c>
      <c r="J126" s="79" t="str" cm="1">
        <f t="array" aca="1" ref="J126" ca="1">IF($D126&lt;&gt;"",INDEX(Reference!H:H,$D126,1),"")</f>
        <v/>
      </c>
      <c r="K126" s="77" t="str" cm="1">
        <f t="array" aca="1" ref="K126" ca="1">IF($D126&lt;&gt;"",INDEX(Reference!I:I,$D126,1),"")</f>
        <v/>
      </c>
      <c r="L126" s="77" t="str" cm="1">
        <f t="array" aca="1" ref="L126" ca="1">IF($D126&lt;&gt;"",INDEX(Reference!J:J,$D126,1),"")</f>
        <v/>
      </c>
      <c r="M126" s="77" t="str" cm="1">
        <f t="array" aca="1" ref="M126" ca="1">IF($D126&lt;&gt;"",INDEX(Reference!K:K,$D126,1),"")</f>
        <v/>
      </c>
      <c r="N126" s="80" t="str" cm="1">
        <f t="array" aca="1" ref="N126" ca="1">IF($D126&lt;&gt;"",INDEX(Reference!L:L,$D126,1),"")</f>
        <v/>
      </c>
    </row>
    <row r="127" spans="4:14" ht="15.75" x14ac:dyDescent="0.25">
      <c r="D127" s="7" t="str">
        <f t="shared" ca="1" si="1"/>
        <v/>
      </c>
      <c r="E127" s="7" t="str" cm="1">
        <f t="array" aca="1" ref="E127" ca="1">IF($D127&lt;&gt;"",INDEX(Reference!C:C,$D127,1),"")</f>
        <v/>
      </c>
      <c r="F127" s="8" t="str" cm="1">
        <f t="array" aca="1" ref="F127" ca="1">IF($D127&lt;&gt;"",INDEX(Reference!D:D,$D127,1),"")</f>
        <v/>
      </c>
      <c r="G127" s="10" t="str" cm="1">
        <f t="array" aca="1" ref="G127" ca="1">IF($D127&lt;&gt;"",INDEX(Reference!E:E,$D127,1),"")</f>
        <v/>
      </c>
      <c r="H127" s="79" t="str" cm="1">
        <f t="array" aca="1" ref="H127" ca="1">IF($D127&lt;&gt;"",INDEX(Reference!F:F,$D127,1),"")</f>
        <v/>
      </c>
      <c r="I127" s="79" t="str" cm="1">
        <f t="array" aca="1" ref="I127" ca="1">IF($D127&lt;&gt;"",INDEX(Reference!G:G,$D127,1),"")</f>
        <v/>
      </c>
      <c r="J127" s="79" t="str" cm="1">
        <f t="array" aca="1" ref="J127" ca="1">IF($D127&lt;&gt;"",INDEX(Reference!H:H,$D127,1),"")</f>
        <v/>
      </c>
      <c r="K127" s="77" t="str" cm="1">
        <f t="array" aca="1" ref="K127" ca="1">IF($D127&lt;&gt;"",INDEX(Reference!I:I,$D127,1),"")</f>
        <v/>
      </c>
      <c r="L127" s="77" t="str" cm="1">
        <f t="array" aca="1" ref="L127" ca="1">IF($D127&lt;&gt;"",INDEX(Reference!J:J,$D127,1),"")</f>
        <v/>
      </c>
      <c r="M127" s="77" t="str" cm="1">
        <f t="array" aca="1" ref="M127" ca="1">IF($D127&lt;&gt;"",INDEX(Reference!K:K,$D127,1),"")</f>
        <v/>
      </c>
      <c r="N127" s="80" t="str" cm="1">
        <f t="array" aca="1" ref="N127" ca="1">IF($D127&lt;&gt;"",INDEX(Reference!L:L,$D127,1),"")</f>
        <v/>
      </c>
    </row>
    <row r="128" spans="4:14" ht="15.75" x14ac:dyDescent="0.25">
      <c r="D128" s="7" t="str">
        <f t="shared" ca="1" si="1"/>
        <v/>
      </c>
      <c r="E128" s="7" t="str" cm="1">
        <f t="array" aca="1" ref="E128" ca="1">IF($D128&lt;&gt;"",INDEX(Reference!C:C,$D128,1),"")</f>
        <v/>
      </c>
      <c r="F128" s="8" t="str" cm="1">
        <f t="array" aca="1" ref="F128" ca="1">IF($D128&lt;&gt;"",INDEX(Reference!D:D,$D128,1),"")</f>
        <v/>
      </c>
      <c r="G128" s="10" t="str" cm="1">
        <f t="array" aca="1" ref="G128" ca="1">IF($D128&lt;&gt;"",INDEX(Reference!E:E,$D128,1),"")</f>
        <v/>
      </c>
      <c r="H128" s="79" t="str" cm="1">
        <f t="array" aca="1" ref="H128" ca="1">IF($D128&lt;&gt;"",INDEX(Reference!F:F,$D128,1),"")</f>
        <v/>
      </c>
      <c r="I128" s="79" t="str" cm="1">
        <f t="array" aca="1" ref="I128" ca="1">IF($D128&lt;&gt;"",INDEX(Reference!G:G,$D128,1),"")</f>
        <v/>
      </c>
      <c r="J128" s="79" t="str" cm="1">
        <f t="array" aca="1" ref="J128" ca="1">IF($D128&lt;&gt;"",INDEX(Reference!H:H,$D128,1),"")</f>
        <v/>
      </c>
      <c r="K128" s="77" t="str" cm="1">
        <f t="array" aca="1" ref="K128" ca="1">IF($D128&lt;&gt;"",INDEX(Reference!I:I,$D128,1),"")</f>
        <v/>
      </c>
      <c r="L128" s="77" t="str" cm="1">
        <f t="array" aca="1" ref="L128" ca="1">IF($D128&lt;&gt;"",INDEX(Reference!J:J,$D128,1),"")</f>
        <v/>
      </c>
      <c r="M128" s="77" t="str" cm="1">
        <f t="array" aca="1" ref="M128" ca="1">IF($D128&lt;&gt;"",INDEX(Reference!K:K,$D128,1),"")</f>
        <v/>
      </c>
      <c r="N128" s="80" t="str" cm="1">
        <f t="array" aca="1" ref="N128" ca="1">IF($D128&lt;&gt;"",INDEX(Reference!L:L,$D128,1),"")</f>
        <v/>
      </c>
    </row>
    <row r="129" spans="4:14" ht="15.75" x14ac:dyDescent="0.25">
      <c r="D129" s="7" t="str">
        <f t="shared" ca="1" si="1"/>
        <v/>
      </c>
      <c r="E129" s="7" t="str" cm="1">
        <f t="array" aca="1" ref="E129" ca="1">IF($D129&lt;&gt;"",INDEX(Reference!C:C,$D129,1),"")</f>
        <v/>
      </c>
      <c r="F129" s="8" t="str" cm="1">
        <f t="array" aca="1" ref="F129" ca="1">IF($D129&lt;&gt;"",INDEX(Reference!D:D,$D129,1),"")</f>
        <v/>
      </c>
      <c r="G129" s="10" t="str" cm="1">
        <f t="array" aca="1" ref="G129" ca="1">IF($D129&lt;&gt;"",INDEX(Reference!E:E,$D129,1),"")</f>
        <v/>
      </c>
      <c r="H129" s="79" t="str" cm="1">
        <f t="array" aca="1" ref="H129" ca="1">IF($D129&lt;&gt;"",INDEX(Reference!F:F,$D129,1),"")</f>
        <v/>
      </c>
      <c r="I129" s="79" t="str" cm="1">
        <f t="array" aca="1" ref="I129" ca="1">IF($D129&lt;&gt;"",INDEX(Reference!G:G,$D129,1),"")</f>
        <v/>
      </c>
      <c r="J129" s="79" t="str" cm="1">
        <f t="array" aca="1" ref="J129" ca="1">IF($D129&lt;&gt;"",INDEX(Reference!H:H,$D129,1),"")</f>
        <v/>
      </c>
      <c r="K129" s="77" t="str" cm="1">
        <f t="array" aca="1" ref="K129" ca="1">IF($D129&lt;&gt;"",INDEX(Reference!I:I,$D129,1),"")</f>
        <v/>
      </c>
      <c r="L129" s="77" t="str" cm="1">
        <f t="array" aca="1" ref="L129" ca="1">IF($D129&lt;&gt;"",INDEX(Reference!J:J,$D129,1),"")</f>
        <v/>
      </c>
      <c r="M129" s="77" t="str" cm="1">
        <f t="array" aca="1" ref="M129" ca="1">IF($D129&lt;&gt;"",INDEX(Reference!K:K,$D129,1),"")</f>
        <v/>
      </c>
      <c r="N129" s="80" t="str" cm="1">
        <f t="array" aca="1" ref="N129" ca="1">IF($D129&lt;&gt;"",INDEX(Reference!L:L,$D129,1),"")</f>
        <v/>
      </c>
    </row>
    <row r="130" spans="4:14" ht="15.75" x14ac:dyDescent="0.25">
      <c r="D130" s="7" t="str">
        <f t="shared" ca="1" si="1"/>
        <v/>
      </c>
      <c r="E130" s="7" t="str" cm="1">
        <f t="array" aca="1" ref="E130" ca="1">IF($D130&lt;&gt;"",INDEX(Reference!C:C,$D130,1),"")</f>
        <v/>
      </c>
      <c r="F130" s="8" t="str" cm="1">
        <f t="array" aca="1" ref="F130" ca="1">IF($D130&lt;&gt;"",INDEX(Reference!D:D,$D130,1),"")</f>
        <v/>
      </c>
      <c r="G130" s="10" t="str" cm="1">
        <f t="array" aca="1" ref="G130" ca="1">IF($D130&lt;&gt;"",INDEX(Reference!E:E,$D130,1),"")</f>
        <v/>
      </c>
      <c r="H130" s="79" t="str" cm="1">
        <f t="array" aca="1" ref="H130" ca="1">IF($D130&lt;&gt;"",INDEX(Reference!F:F,$D130,1),"")</f>
        <v/>
      </c>
      <c r="I130" s="79" t="str" cm="1">
        <f t="array" aca="1" ref="I130" ca="1">IF($D130&lt;&gt;"",INDEX(Reference!G:G,$D130,1),"")</f>
        <v/>
      </c>
      <c r="J130" s="79" t="str" cm="1">
        <f t="array" aca="1" ref="J130" ca="1">IF($D130&lt;&gt;"",INDEX(Reference!H:H,$D130,1),"")</f>
        <v/>
      </c>
      <c r="K130" s="77" t="str" cm="1">
        <f t="array" aca="1" ref="K130" ca="1">IF($D130&lt;&gt;"",INDEX(Reference!I:I,$D130,1),"")</f>
        <v/>
      </c>
      <c r="L130" s="77" t="str" cm="1">
        <f t="array" aca="1" ref="L130" ca="1">IF($D130&lt;&gt;"",INDEX(Reference!J:J,$D130,1),"")</f>
        <v/>
      </c>
      <c r="M130" s="77" t="str" cm="1">
        <f t="array" aca="1" ref="M130" ca="1">IF($D130&lt;&gt;"",INDEX(Reference!K:K,$D130,1),"")</f>
        <v/>
      </c>
      <c r="N130" s="80" t="str" cm="1">
        <f t="array" aca="1" ref="N130" ca="1">IF($D130&lt;&gt;"",INDEX(Reference!L:L,$D130,1),"")</f>
        <v/>
      </c>
    </row>
    <row r="131" spans="4:14" ht="15.75" x14ac:dyDescent="0.25">
      <c r="D131" s="7" t="str">
        <f t="shared" ca="1" si="1"/>
        <v/>
      </c>
      <c r="E131" s="7" t="str" cm="1">
        <f t="array" aca="1" ref="E131" ca="1">IF($D131&lt;&gt;"",INDEX(Reference!C:C,$D131,1),"")</f>
        <v/>
      </c>
      <c r="F131" s="8" t="str" cm="1">
        <f t="array" aca="1" ref="F131" ca="1">IF($D131&lt;&gt;"",INDEX(Reference!D:D,$D131,1),"")</f>
        <v/>
      </c>
      <c r="G131" s="10" t="str" cm="1">
        <f t="array" aca="1" ref="G131" ca="1">IF($D131&lt;&gt;"",INDEX(Reference!E:E,$D131,1),"")</f>
        <v/>
      </c>
      <c r="H131" s="79" t="str" cm="1">
        <f t="array" aca="1" ref="H131" ca="1">IF($D131&lt;&gt;"",INDEX(Reference!F:F,$D131,1),"")</f>
        <v/>
      </c>
      <c r="I131" s="79" t="str" cm="1">
        <f t="array" aca="1" ref="I131" ca="1">IF($D131&lt;&gt;"",INDEX(Reference!G:G,$D131,1),"")</f>
        <v/>
      </c>
      <c r="J131" s="79" t="str" cm="1">
        <f t="array" aca="1" ref="J131" ca="1">IF($D131&lt;&gt;"",INDEX(Reference!H:H,$D131,1),"")</f>
        <v/>
      </c>
      <c r="K131" s="77" t="str" cm="1">
        <f t="array" aca="1" ref="K131" ca="1">IF($D131&lt;&gt;"",INDEX(Reference!I:I,$D131,1),"")</f>
        <v/>
      </c>
      <c r="L131" s="77" t="str" cm="1">
        <f t="array" aca="1" ref="L131" ca="1">IF($D131&lt;&gt;"",INDEX(Reference!J:J,$D131,1),"")</f>
        <v/>
      </c>
      <c r="M131" s="77" t="str" cm="1">
        <f t="array" aca="1" ref="M131" ca="1">IF($D131&lt;&gt;"",INDEX(Reference!K:K,$D131,1),"")</f>
        <v/>
      </c>
      <c r="N131" s="80" t="str" cm="1">
        <f t="array" aca="1" ref="N131" ca="1">IF($D131&lt;&gt;"",INDEX(Reference!L:L,$D131,1),"")</f>
        <v/>
      </c>
    </row>
    <row r="132" spans="4:14" ht="15.75" x14ac:dyDescent="0.25">
      <c r="D132" s="7" t="str">
        <f t="shared" ca="1" si="1"/>
        <v/>
      </c>
      <c r="E132" s="7" t="str" cm="1">
        <f t="array" aca="1" ref="E132" ca="1">IF($D132&lt;&gt;"",INDEX(Reference!C:C,$D132,1),"")</f>
        <v/>
      </c>
      <c r="F132" s="8" t="str" cm="1">
        <f t="array" aca="1" ref="F132" ca="1">IF($D132&lt;&gt;"",INDEX(Reference!D:D,$D132,1),"")</f>
        <v/>
      </c>
      <c r="G132" s="10" t="str" cm="1">
        <f t="array" aca="1" ref="G132" ca="1">IF($D132&lt;&gt;"",INDEX(Reference!E:E,$D132,1),"")</f>
        <v/>
      </c>
      <c r="H132" s="79" t="str" cm="1">
        <f t="array" aca="1" ref="H132" ca="1">IF($D132&lt;&gt;"",INDEX(Reference!F:F,$D132,1),"")</f>
        <v/>
      </c>
      <c r="I132" s="79" t="str" cm="1">
        <f t="array" aca="1" ref="I132" ca="1">IF($D132&lt;&gt;"",INDEX(Reference!G:G,$D132,1),"")</f>
        <v/>
      </c>
      <c r="J132" s="79" t="str" cm="1">
        <f t="array" aca="1" ref="J132" ca="1">IF($D132&lt;&gt;"",INDEX(Reference!H:H,$D132,1),"")</f>
        <v/>
      </c>
      <c r="K132" s="77" t="str" cm="1">
        <f t="array" aca="1" ref="K132" ca="1">IF($D132&lt;&gt;"",INDEX(Reference!I:I,$D132,1),"")</f>
        <v/>
      </c>
      <c r="L132" s="77" t="str" cm="1">
        <f t="array" aca="1" ref="L132" ca="1">IF($D132&lt;&gt;"",INDEX(Reference!J:J,$D132,1),"")</f>
        <v/>
      </c>
      <c r="M132" s="77" t="str" cm="1">
        <f t="array" aca="1" ref="M132" ca="1">IF($D132&lt;&gt;"",INDEX(Reference!K:K,$D132,1),"")</f>
        <v/>
      </c>
      <c r="N132" s="80" t="str" cm="1">
        <f t="array" aca="1" ref="N132" ca="1">IF($D132&lt;&gt;"",INDEX(Reference!L:L,$D132,1),"")</f>
        <v/>
      </c>
    </row>
    <row r="133" spans="4:14" ht="15.75" x14ac:dyDescent="0.25">
      <c r="D133" s="7" t="str">
        <f t="shared" ca="1" si="1"/>
        <v/>
      </c>
      <c r="E133" s="7" t="str" cm="1">
        <f t="array" aca="1" ref="E133" ca="1">IF($D133&lt;&gt;"",INDEX(Reference!C:C,$D133,1),"")</f>
        <v/>
      </c>
      <c r="F133" s="8" t="str" cm="1">
        <f t="array" aca="1" ref="F133" ca="1">IF($D133&lt;&gt;"",INDEX(Reference!D:D,$D133,1),"")</f>
        <v/>
      </c>
      <c r="G133" s="10" t="str" cm="1">
        <f t="array" aca="1" ref="G133" ca="1">IF($D133&lt;&gt;"",INDEX(Reference!E:E,$D133,1),"")</f>
        <v/>
      </c>
      <c r="H133" s="79" t="str" cm="1">
        <f t="array" aca="1" ref="H133" ca="1">IF($D133&lt;&gt;"",INDEX(Reference!F:F,$D133,1),"")</f>
        <v/>
      </c>
      <c r="I133" s="79" t="str" cm="1">
        <f t="array" aca="1" ref="I133" ca="1">IF($D133&lt;&gt;"",INDEX(Reference!G:G,$D133,1),"")</f>
        <v/>
      </c>
      <c r="J133" s="79" t="str" cm="1">
        <f t="array" aca="1" ref="J133" ca="1">IF($D133&lt;&gt;"",INDEX(Reference!H:H,$D133,1),"")</f>
        <v/>
      </c>
      <c r="K133" s="77" t="str" cm="1">
        <f t="array" aca="1" ref="K133" ca="1">IF($D133&lt;&gt;"",INDEX(Reference!I:I,$D133,1),"")</f>
        <v/>
      </c>
      <c r="L133" s="77" t="str" cm="1">
        <f t="array" aca="1" ref="L133" ca="1">IF($D133&lt;&gt;"",INDEX(Reference!J:J,$D133,1),"")</f>
        <v/>
      </c>
      <c r="M133" s="77" t="str" cm="1">
        <f t="array" aca="1" ref="M133" ca="1">IF($D133&lt;&gt;"",INDEX(Reference!K:K,$D133,1),"")</f>
        <v/>
      </c>
      <c r="N133" s="80" t="str" cm="1">
        <f t="array" aca="1" ref="N133" ca="1">IF($D133&lt;&gt;"",INDEX(Reference!L:L,$D133,1),"")</f>
        <v/>
      </c>
    </row>
    <row r="134" spans="4:14" ht="15.75" x14ac:dyDescent="0.25">
      <c r="D134" s="7" t="str">
        <f t="shared" ca="1" si="1"/>
        <v/>
      </c>
      <c r="E134" s="7" t="str" cm="1">
        <f t="array" aca="1" ref="E134" ca="1">IF($D134&lt;&gt;"",INDEX(Reference!C:C,$D134,1),"")</f>
        <v/>
      </c>
      <c r="F134" s="8" t="str" cm="1">
        <f t="array" aca="1" ref="F134" ca="1">IF($D134&lt;&gt;"",INDEX(Reference!D:D,$D134,1),"")</f>
        <v/>
      </c>
      <c r="G134" s="10" t="str" cm="1">
        <f t="array" aca="1" ref="G134" ca="1">IF($D134&lt;&gt;"",INDEX(Reference!E:E,$D134,1),"")</f>
        <v/>
      </c>
      <c r="H134" s="79" t="str" cm="1">
        <f t="array" aca="1" ref="H134" ca="1">IF($D134&lt;&gt;"",INDEX(Reference!F:F,$D134,1),"")</f>
        <v/>
      </c>
      <c r="I134" s="79" t="str" cm="1">
        <f t="array" aca="1" ref="I134" ca="1">IF($D134&lt;&gt;"",INDEX(Reference!G:G,$D134,1),"")</f>
        <v/>
      </c>
      <c r="J134" s="79" t="str" cm="1">
        <f t="array" aca="1" ref="J134" ca="1">IF($D134&lt;&gt;"",INDEX(Reference!H:H,$D134,1),"")</f>
        <v/>
      </c>
      <c r="K134" s="77" t="str" cm="1">
        <f t="array" aca="1" ref="K134" ca="1">IF($D134&lt;&gt;"",INDEX(Reference!I:I,$D134,1),"")</f>
        <v/>
      </c>
      <c r="L134" s="77" t="str" cm="1">
        <f t="array" aca="1" ref="L134" ca="1">IF($D134&lt;&gt;"",INDEX(Reference!J:J,$D134,1),"")</f>
        <v/>
      </c>
      <c r="M134" s="77" t="str" cm="1">
        <f t="array" aca="1" ref="M134" ca="1">IF($D134&lt;&gt;"",INDEX(Reference!K:K,$D134,1),"")</f>
        <v/>
      </c>
      <c r="N134" s="80" t="str" cm="1">
        <f t="array" aca="1" ref="N134" ca="1">IF($D134&lt;&gt;"",INDEX(Reference!L:L,$D134,1),"")</f>
        <v/>
      </c>
    </row>
    <row r="135" spans="4:14" ht="15.75" x14ac:dyDescent="0.25">
      <c r="D135" s="7" t="str">
        <f t="shared" ca="1" si="1"/>
        <v/>
      </c>
      <c r="E135" s="7" t="str" cm="1">
        <f t="array" aca="1" ref="E135" ca="1">IF($D135&lt;&gt;"",INDEX(Reference!C:C,$D135,1),"")</f>
        <v/>
      </c>
      <c r="F135" s="8" t="str" cm="1">
        <f t="array" aca="1" ref="F135" ca="1">IF($D135&lt;&gt;"",INDEX(Reference!D:D,$D135,1),"")</f>
        <v/>
      </c>
      <c r="G135" s="10" t="str" cm="1">
        <f t="array" aca="1" ref="G135" ca="1">IF($D135&lt;&gt;"",INDEX(Reference!E:E,$D135,1),"")</f>
        <v/>
      </c>
      <c r="H135" s="79" t="str" cm="1">
        <f t="array" aca="1" ref="H135" ca="1">IF($D135&lt;&gt;"",INDEX(Reference!F:F,$D135,1),"")</f>
        <v/>
      </c>
      <c r="I135" s="79" t="str" cm="1">
        <f t="array" aca="1" ref="I135" ca="1">IF($D135&lt;&gt;"",INDEX(Reference!G:G,$D135,1),"")</f>
        <v/>
      </c>
      <c r="J135" s="79" t="str" cm="1">
        <f t="array" aca="1" ref="J135" ca="1">IF($D135&lt;&gt;"",INDEX(Reference!H:H,$D135,1),"")</f>
        <v/>
      </c>
      <c r="K135" s="77" t="str" cm="1">
        <f t="array" aca="1" ref="K135" ca="1">IF($D135&lt;&gt;"",INDEX(Reference!I:I,$D135,1),"")</f>
        <v/>
      </c>
      <c r="L135" s="77" t="str" cm="1">
        <f t="array" aca="1" ref="L135" ca="1">IF($D135&lt;&gt;"",INDEX(Reference!J:J,$D135,1),"")</f>
        <v/>
      </c>
      <c r="M135" s="77" t="str" cm="1">
        <f t="array" aca="1" ref="M135" ca="1">IF($D135&lt;&gt;"",INDEX(Reference!K:K,$D135,1),"")</f>
        <v/>
      </c>
      <c r="N135" s="80" t="str" cm="1">
        <f t="array" aca="1" ref="N135" ca="1">IF($D135&lt;&gt;"",INDEX(Reference!L:L,$D135,1),"")</f>
        <v/>
      </c>
    </row>
    <row r="136" spans="4:14" ht="15.75" x14ac:dyDescent="0.25">
      <c r="D136" s="7" t="str">
        <f t="shared" ca="1" si="1"/>
        <v/>
      </c>
      <c r="E136" s="7" t="str" cm="1">
        <f t="array" aca="1" ref="E136" ca="1">IF($D136&lt;&gt;"",INDEX(Reference!C:C,$D136,1),"")</f>
        <v/>
      </c>
      <c r="F136" s="8" t="str" cm="1">
        <f t="array" aca="1" ref="F136" ca="1">IF($D136&lt;&gt;"",INDEX(Reference!D:D,$D136,1),"")</f>
        <v/>
      </c>
      <c r="G136" s="10" t="str" cm="1">
        <f t="array" aca="1" ref="G136" ca="1">IF($D136&lt;&gt;"",INDEX(Reference!E:E,$D136,1),"")</f>
        <v/>
      </c>
      <c r="H136" s="79" t="str" cm="1">
        <f t="array" aca="1" ref="H136" ca="1">IF($D136&lt;&gt;"",INDEX(Reference!F:F,$D136,1),"")</f>
        <v/>
      </c>
      <c r="I136" s="79" t="str" cm="1">
        <f t="array" aca="1" ref="I136" ca="1">IF($D136&lt;&gt;"",INDEX(Reference!G:G,$D136,1),"")</f>
        <v/>
      </c>
      <c r="J136" s="79" t="str" cm="1">
        <f t="array" aca="1" ref="J136" ca="1">IF($D136&lt;&gt;"",INDEX(Reference!H:H,$D136,1),"")</f>
        <v/>
      </c>
      <c r="K136" s="77" t="str" cm="1">
        <f t="array" aca="1" ref="K136" ca="1">IF($D136&lt;&gt;"",INDEX(Reference!I:I,$D136,1),"")</f>
        <v/>
      </c>
      <c r="L136" s="77" t="str" cm="1">
        <f t="array" aca="1" ref="L136" ca="1">IF($D136&lt;&gt;"",INDEX(Reference!J:J,$D136,1),"")</f>
        <v/>
      </c>
      <c r="M136" s="77" t="str" cm="1">
        <f t="array" aca="1" ref="M136" ca="1">IF($D136&lt;&gt;"",INDEX(Reference!K:K,$D136,1),"")</f>
        <v/>
      </c>
      <c r="N136" s="80" t="str" cm="1">
        <f t="array" aca="1" ref="N136" ca="1">IF($D136&lt;&gt;"",INDEX(Reference!L:L,$D136,1),"")</f>
        <v/>
      </c>
    </row>
    <row r="137" spans="4:14" ht="15.75" x14ac:dyDescent="0.25">
      <c r="D137" s="7" t="str">
        <f t="shared" ref="D137:D200" ca="1" si="2">IFERROR(SMALL(INDIRECT("Reference!$B$3:$B$1000"),ROW()-ROW($D$7)),"")</f>
        <v/>
      </c>
      <c r="E137" s="7" t="str" cm="1">
        <f t="array" aca="1" ref="E137" ca="1">IF($D137&lt;&gt;"",INDEX(Reference!C:C,$D137,1),"")</f>
        <v/>
      </c>
      <c r="F137" s="8" t="str" cm="1">
        <f t="array" aca="1" ref="F137" ca="1">IF($D137&lt;&gt;"",INDEX(Reference!D:D,$D137,1),"")</f>
        <v/>
      </c>
      <c r="G137" s="10" t="str" cm="1">
        <f t="array" aca="1" ref="G137" ca="1">IF($D137&lt;&gt;"",INDEX(Reference!E:E,$D137,1),"")</f>
        <v/>
      </c>
      <c r="H137" s="79" t="str" cm="1">
        <f t="array" aca="1" ref="H137" ca="1">IF($D137&lt;&gt;"",INDEX(Reference!F:F,$D137,1),"")</f>
        <v/>
      </c>
      <c r="I137" s="79" t="str" cm="1">
        <f t="array" aca="1" ref="I137" ca="1">IF($D137&lt;&gt;"",INDEX(Reference!G:G,$D137,1),"")</f>
        <v/>
      </c>
      <c r="J137" s="79" t="str" cm="1">
        <f t="array" aca="1" ref="J137" ca="1">IF($D137&lt;&gt;"",INDEX(Reference!H:H,$D137,1),"")</f>
        <v/>
      </c>
      <c r="K137" s="77" t="str" cm="1">
        <f t="array" aca="1" ref="K137" ca="1">IF($D137&lt;&gt;"",INDEX(Reference!I:I,$D137,1),"")</f>
        <v/>
      </c>
      <c r="L137" s="77" t="str" cm="1">
        <f t="array" aca="1" ref="L137" ca="1">IF($D137&lt;&gt;"",INDEX(Reference!J:J,$D137,1),"")</f>
        <v/>
      </c>
      <c r="M137" s="77" t="str" cm="1">
        <f t="array" aca="1" ref="M137" ca="1">IF($D137&lt;&gt;"",INDEX(Reference!K:K,$D137,1),"")</f>
        <v/>
      </c>
      <c r="N137" s="80" t="str" cm="1">
        <f t="array" aca="1" ref="N137" ca="1">IF($D137&lt;&gt;"",INDEX(Reference!L:L,$D137,1),"")</f>
        <v/>
      </c>
    </row>
    <row r="138" spans="4:14" ht="15.75" x14ac:dyDescent="0.25">
      <c r="D138" s="7" t="str">
        <f t="shared" ca="1" si="2"/>
        <v/>
      </c>
      <c r="E138" s="7" t="str" cm="1">
        <f t="array" aca="1" ref="E138" ca="1">IF($D138&lt;&gt;"",INDEX(Reference!C:C,$D138,1),"")</f>
        <v/>
      </c>
      <c r="F138" s="8" t="str" cm="1">
        <f t="array" aca="1" ref="F138" ca="1">IF($D138&lt;&gt;"",INDEX(Reference!D:D,$D138,1),"")</f>
        <v/>
      </c>
      <c r="G138" s="10" t="str" cm="1">
        <f t="array" aca="1" ref="G138" ca="1">IF($D138&lt;&gt;"",INDEX(Reference!E:E,$D138,1),"")</f>
        <v/>
      </c>
      <c r="H138" s="79" t="str" cm="1">
        <f t="array" aca="1" ref="H138" ca="1">IF($D138&lt;&gt;"",INDEX(Reference!F:F,$D138,1),"")</f>
        <v/>
      </c>
      <c r="I138" s="79" t="str" cm="1">
        <f t="array" aca="1" ref="I138" ca="1">IF($D138&lt;&gt;"",INDEX(Reference!G:G,$D138,1),"")</f>
        <v/>
      </c>
      <c r="J138" s="79" t="str" cm="1">
        <f t="array" aca="1" ref="J138" ca="1">IF($D138&lt;&gt;"",INDEX(Reference!H:H,$D138,1),"")</f>
        <v/>
      </c>
      <c r="K138" s="77" t="str" cm="1">
        <f t="array" aca="1" ref="K138" ca="1">IF($D138&lt;&gt;"",INDEX(Reference!I:I,$D138,1),"")</f>
        <v/>
      </c>
      <c r="L138" s="77" t="str" cm="1">
        <f t="array" aca="1" ref="L138" ca="1">IF($D138&lt;&gt;"",INDEX(Reference!J:J,$D138,1),"")</f>
        <v/>
      </c>
      <c r="M138" s="77" t="str" cm="1">
        <f t="array" aca="1" ref="M138" ca="1">IF($D138&lt;&gt;"",INDEX(Reference!K:K,$D138,1),"")</f>
        <v/>
      </c>
      <c r="N138" s="80" t="str" cm="1">
        <f t="array" aca="1" ref="N138" ca="1">IF($D138&lt;&gt;"",INDEX(Reference!L:L,$D138,1),"")</f>
        <v/>
      </c>
    </row>
    <row r="139" spans="4:14" ht="15.75" x14ac:dyDescent="0.25">
      <c r="D139" s="7" t="str">
        <f t="shared" ca="1" si="2"/>
        <v/>
      </c>
      <c r="E139" s="7" t="str" cm="1">
        <f t="array" aca="1" ref="E139" ca="1">IF($D139&lt;&gt;"",INDEX(Reference!C:C,$D139,1),"")</f>
        <v/>
      </c>
      <c r="F139" s="8" t="str" cm="1">
        <f t="array" aca="1" ref="F139" ca="1">IF($D139&lt;&gt;"",INDEX(Reference!D:D,$D139,1),"")</f>
        <v/>
      </c>
      <c r="G139" s="10" t="str" cm="1">
        <f t="array" aca="1" ref="G139" ca="1">IF($D139&lt;&gt;"",INDEX(Reference!E:E,$D139,1),"")</f>
        <v/>
      </c>
      <c r="H139" s="79" t="str" cm="1">
        <f t="array" aca="1" ref="H139" ca="1">IF($D139&lt;&gt;"",INDEX(Reference!F:F,$D139,1),"")</f>
        <v/>
      </c>
      <c r="I139" s="79" t="str" cm="1">
        <f t="array" aca="1" ref="I139" ca="1">IF($D139&lt;&gt;"",INDEX(Reference!G:G,$D139,1),"")</f>
        <v/>
      </c>
      <c r="J139" s="79" t="str" cm="1">
        <f t="array" aca="1" ref="J139" ca="1">IF($D139&lt;&gt;"",INDEX(Reference!H:H,$D139,1),"")</f>
        <v/>
      </c>
      <c r="K139" s="77" t="str" cm="1">
        <f t="array" aca="1" ref="K139" ca="1">IF($D139&lt;&gt;"",INDEX(Reference!I:I,$D139,1),"")</f>
        <v/>
      </c>
      <c r="L139" s="77" t="str" cm="1">
        <f t="array" aca="1" ref="L139" ca="1">IF($D139&lt;&gt;"",INDEX(Reference!J:J,$D139,1),"")</f>
        <v/>
      </c>
      <c r="M139" s="77" t="str" cm="1">
        <f t="array" aca="1" ref="M139" ca="1">IF($D139&lt;&gt;"",INDEX(Reference!K:K,$D139,1),"")</f>
        <v/>
      </c>
      <c r="N139" s="80" t="str" cm="1">
        <f t="array" aca="1" ref="N139" ca="1">IF($D139&lt;&gt;"",INDEX(Reference!L:L,$D139,1),"")</f>
        <v/>
      </c>
    </row>
    <row r="140" spans="4:14" ht="15.75" x14ac:dyDescent="0.25">
      <c r="D140" s="7" t="str">
        <f t="shared" ca="1" si="2"/>
        <v/>
      </c>
      <c r="E140" s="7" t="str" cm="1">
        <f t="array" aca="1" ref="E140" ca="1">IF($D140&lt;&gt;"",INDEX(Reference!C:C,$D140,1),"")</f>
        <v/>
      </c>
      <c r="F140" s="8" t="str" cm="1">
        <f t="array" aca="1" ref="F140" ca="1">IF($D140&lt;&gt;"",INDEX(Reference!D:D,$D140,1),"")</f>
        <v/>
      </c>
      <c r="G140" s="10" t="str" cm="1">
        <f t="array" aca="1" ref="G140" ca="1">IF($D140&lt;&gt;"",INDEX(Reference!E:E,$D140,1),"")</f>
        <v/>
      </c>
      <c r="H140" s="79" t="str" cm="1">
        <f t="array" aca="1" ref="H140" ca="1">IF($D140&lt;&gt;"",INDEX(Reference!F:F,$D140,1),"")</f>
        <v/>
      </c>
      <c r="I140" s="79" t="str" cm="1">
        <f t="array" aca="1" ref="I140" ca="1">IF($D140&lt;&gt;"",INDEX(Reference!G:G,$D140,1),"")</f>
        <v/>
      </c>
      <c r="J140" s="79" t="str" cm="1">
        <f t="array" aca="1" ref="J140" ca="1">IF($D140&lt;&gt;"",INDEX(Reference!H:H,$D140,1),"")</f>
        <v/>
      </c>
      <c r="K140" s="77" t="str" cm="1">
        <f t="array" aca="1" ref="K140" ca="1">IF($D140&lt;&gt;"",INDEX(Reference!I:I,$D140,1),"")</f>
        <v/>
      </c>
      <c r="L140" s="77" t="str" cm="1">
        <f t="array" aca="1" ref="L140" ca="1">IF($D140&lt;&gt;"",INDEX(Reference!J:J,$D140,1),"")</f>
        <v/>
      </c>
      <c r="M140" s="77" t="str" cm="1">
        <f t="array" aca="1" ref="M140" ca="1">IF($D140&lt;&gt;"",INDEX(Reference!K:K,$D140,1),"")</f>
        <v/>
      </c>
      <c r="N140" s="80" t="str" cm="1">
        <f t="array" aca="1" ref="N140" ca="1">IF($D140&lt;&gt;"",INDEX(Reference!L:L,$D140,1),"")</f>
        <v/>
      </c>
    </row>
    <row r="141" spans="4:14" ht="15.75" x14ac:dyDescent="0.25">
      <c r="D141" s="7" t="str">
        <f t="shared" ca="1" si="2"/>
        <v/>
      </c>
      <c r="E141" s="7" t="str" cm="1">
        <f t="array" aca="1" ref="E141" ca="1">IF($D141&lt;&gt;"",INDEX(Reference!C:C,$D141,1),"")</f>
        <v/>
      </c>
      <c r="F141" s="8" t="str" cm="1">
        <f t="array" aca="1" ref="F141" ca="1">IF($D141&lt;&gt;"",INDEX(Reference!D:D,$D141,1),"")</f>
        <v/>
      </c>
      <c r="G141" s="10" t="str" cm="1">
        <f t="array" aca="1" ref="G141" ca="1">IF($D141&lt;&gt;"",INDEX(Reference!E:E,$D141,1),"")</f>
        <v/>
      </c>
      <c r="H141" s="79" t="str" cm="1">
        <f t="array" aca="1" ref="H141" ca="1">IF($D141&lt;&gt;"",INDEX(Reference!F:F,$D141,1),"")</f>
        <v/>
      </c>
      <c r="I141" s="79" t="str" cm="1">
        <f t="array" aca="1" ref="I141" ca="1">IF($D141&lt;&gt;"",INDEX(Reference!G:G,$D141,1),"")</f>
        <v/>
      </c>
      <c r="J141" s="79" t="str" cm="1">
        <f t="array" aca="1" ref="J141" ca="1">IF($D141&lt;&gt;"",INDEX(Reference!H:H,$D141,1),"")</f>
        <v/>
      </c>
      <c r="K141" s="77" t="str" cm="1">
        <f t="array" aca="1" ref="K141" ca="1">IF($D141&lt;&gt;"",INDEX(Reference!I:I,$D141,1),"")</f>
        <v/>
      </c>
      <c r="L141" s="77" t="str" cm="1">
        <f t="array" aca="1" ref="L141" ca="1">IF($D141&lt;&gt;"",INDEX(Reference!J:J,$D141,1),"")</f>
        <v/>
      </c>
      <c r="M141" s="77" t="str" cm="1">
        <f t="array" aca="1" ref="M141" ca="1">IF($D141&lt;&gt;"",INDEX(Reference!K:K,$D141,1),"")</f>
        <v/>
      </c>
      <c r="N141" s="80" t="str" cm="1">
        <f t="array" aca="1" ref="N141" ca="1">IF($D141&lt;&gt;"",INDEX(Reference!L:L,$D141,1),"")</f>
        <v/>
      </c>
    </row>
    <row r="142" spans="4:14" ht="15.75" x14ac:dyDescent="0.25">
      <c r="D142" s="7" t="str">
        <f t="shared" ca="1" si="2"/>
        <v/>
      </c>
      <c r="E142" s="7" t="str" cm="1">
        <f t="array" aca="1" ref="E142" ca="1">IF($D142&lt;&gt;"",INDEX(Reference!C:C,$D142,1),"")</f>
        <v/>
      </c>
      <c r="F142" s="8" t="str" cm="1">
        <f t="array" aca="1" ref="F142" ca="1">IF($D142&lt;&gt;"",INDEX(Reference!D:D,$D142,1),"")</f>
        <v/>
      </c>
      <c r="G142" s="10" t="str" cm="1">
        <f t="array" aca="1" ref="G142" ca="1">IF($D142&lt;&gt;"",INDEX(Reference!E:E,$D142,1),"")</f>
        <v/>
      </c>
      <c r="H142" s="79" t="str" cm="1">
        <f t="array" aca="1" ref="H142" ca="1">IF($D142&lt;&gt;"",INDEX(Reference!F:F,$D142,1),"")</f>
        <v/>
      </c>
      <c r="I142" s="79" t="str" cm="1">
        <f t="array" aca="1" ref="I142" ca="1">IF($D142&lt;&gt;"",INDEX(Reference!G:G,$D142,1),"")</f>
        <v/>
      </c>
      <c r="J142" s="79" t="str" cm="1">
        <f t="array" aca="1" ref="J142" ca="1">IF($D142&lt;&gt;"",INDEX(Reference!H:H,$D142,1),"")</f>
        <v/>
      </c>
      <c r="K142" s="77" t="str" cm="1">
        <f t="array" aca="1" ref="K142" ca="1">IF($D142&lt;&gt;"",INDEX(Reference!I:I,$D142,1),"")</f>
        <v/>
      </c>
      <c r="L142" s="77" t="str" cm="1">
        <f t="array" aca="1" ref="L142" ca="1">IF($D142&lt;&gt;"",INDEX(Reference!J:J,$D142,1),"")</f>
        <v/>
      </c>
      <c r="M142" s="77" t="str" cm="1">
        <f t="array" aca="1" ref="M142" ca="1">IF($D142&lt;&gt;"",INDEX(Reference!K:K,$D142,1),"")</f>
        <v/>
      </c>
      <c r="N142" s="80" t="str" cm="1">
        <f t="array" aca="1" ref="N142" ca="1">IF($D142&lt;&gt;"",INDEX(Reference!L:L,$D142,1),"")</f>
        <v/>
      </c>
    </row>
    <row r="143" spans="4:14" ht="15.75" x14ac:dyDescent="0.25">
      <c r="D143" s="7" t="str">
        <f t="shared" ca="1" si="2"/>
        <v/>
      </c>
      <c r="E143" s="7" t="str" cm="1">
        <f t="array" aca="1" ref="E143" ca="1">IF($D143&lt;&gt;"",INDEX(Reference!C:C,$D143,1),"")</f>
        <v/>
      </c>
      <c r="F143" s="8" t="str" cm="1">
        <f t="array" aca="1" ref="F143" ca="1">IF($D143&lt;&gt;"",INDEX(Reference!D:D,$D143,1),"")</f>
        <v/>
      </c>
      <c r="G143" s="10" t="str" cm="1">
        <f t="array" aca="1" ref="G143" ca="1">IF($D143&lt;&gt;"",INDEX(Reference!E:E,$D143,1),"")</f>
        <v/>
      </c>
      <c r="H143" s="79" t="str" cm="1">
        <f t="array" aca="1" ref="H143" ca="1">IF($D143&lt;&gt;"",INDEX(Reference!F:F,$D143,1),"")</f>
        <v/>
      </c>
      <c r="I143" s="79" t="str" cm="1">
        <f t="array" aca="1" ref="I143" ca="1">IF($D143&lt;&gt;"",INDEX(Reference!G:G,$D143,1),"")</f>
        <v/>
      </c>
      <c r="J143" s="79" t="str" cm="1">
        <f t="array" aca="1" ref="J143" ca="1">IF($D143&lt;&gt;"",INDEX(Reference!H:H,$D143,1),"")</f>
        <v/>
      </c>
      <c r="K143" s="77" t="str" cm="1">
        <f t="array" aca="1" ref="K143" ca="1">IF($D143&lt;&gt;"",INDEX(Reference!I:I,$D143,1),"")</f>
        <v/>
      </c>
      <c r="L143" s="77" t="str" cm="1">
        <f t="array" aca="1" ref="L143" ca="1">IF($D143&lt;&gt;"",INDEX(Reference!J:J,$D143,1),"")</f>
        <v/>
      </c>
      <c r="M143" s="77" t="str" cm="1">
        <f t="array" aca="1" ref="M143" ca="1">IF($D143&lt;&gt;"",INDEX(Reference!K:K,$D143,1),"")</f>
        <v/>
      </c>
      <c r="N143" s="80" t="str" cm="1">
        <f t="array" aca="1" ref="N143" ca="1">IF($D143&lt;&gt;"",INDEX(Reference!L:L,$D143,1),"")</f>
        <v/>
      </c>
    </row>
    <row r="144" spans="4:14" ht="15.75" x14ac:dyDescent="0.25">
      <c r="D144" s="7" t="str">
        <f t="shared" ca="1" si="2"/>
        <v/>
      </c>
      <c r="E144" s="7" t="str" cm="1">
        <f t="array" aca="1" ref="E144" ca="1">IF($D144&lt;&gt;"",INDEX(Reference!C:C,$D144,1),"")</f>
        <v/>
      </c>
      <c r="F144" s="8" t="str" cm="1">
        <f t="array" aca="1" ref="F144" ca="1">IF($D144&lt;&gt;"",INDEX(Reference!D:D,$D144,1),"")</f>
        <v/>
      </c>
      <c r="G144" s="10" t="str" cm="1">
        <f t="array" aca="1" ref="G144" ca="1">IF($D144&lt;&gt;"",INDEX(Reference!E:E,$D144,1),"")</f>
        <v/>
      </c>
      <c r="H144" s="79" t="str" cm="1">
        <f t="array" aca="1" ref="H144" ca="1">IF($D144&lt;&gt;"",INDEX(Reference!F:F,$D144,1),"")</f>
        <v/>
      </c>
      <c r="I144" s="79" t="str" cm="1">
        <f t="array" aca="1" ref="I144" ca="1">IF($D144&lt;&gt;"",INDEX(Reference!G:G,$D144,1),"")</f>
        <v/>
      </c>
      <c r="J144" s="79" t="str" cm="1">
        <f t="array" aca="1" ref="J144" ca="1">IF($D144&lt;&gt;"",INDEX(Reference!H:H,$D144,1),"")</f>
        <v/>
      </c>
      <c r="K144" s="77" t="str" cm="1">
        <f t="array" aca="1" ref="K144" ca="1">IF($D144&lt;&gt;"",INDEX(Reference!I:I,$D144,1),"")</f>
        <v/>
      </c>
      <c r="L144" s="77" t="str" cm="1">
        <f t="array" aca="1" ref="L144" ca="1">IF($D144&lt;&gt;"",INDEX(Reference!J:J,$D144,1),"")</f>
        <v/>
      </c>
      <c r="M144" s="77" t="str" cm="1">
        <f t="array" aca="1" ref="M144" ca="1">IF($D144&lt;&gt;"",INDEX(Reference!K:K,$D144,1),"")</f>
        <v/>
      </c>
      <c r="N144" s="80" t="str" cm="1">
        <f t="array" aca="1" ref="N144" ca="1">IF($D144&lt;&gt;"",INDEX(Reference!L:L,$D144,1),"")</f>
        <v/>
      </c>
    </row>
    <row r="145" spans="4:14" ht="15.75" x14ac:dyDescent="0.25">
      <c r="D145" s="7" t="str">
        <f t="shared" ca="1" si="2"/>
        <v/>
      </c>
      <c r="E145" s="7" t="str" cm="1">
        <f t="array" aca="1" ref="E145" ca="1">IF($D145&lt;&gt;"",INDEX(Reference!C:C,$D145,1),"")</f>
        <v/>
      </c>
      <c r="F145" s="8" t="str" cm="1">
        <f t="array" aca="1" ref="F145" ca="1">IF($D145&lt;&gt;"",INDEX(Reference!D:D,$D145,1),"")</f>
        <v/>
      </c>
      <c r="G145" s="10" t="str" cm="1">
        <f t="array" aca="1" ref="G145" ca="1">IF($D145&lt;&gt;"",INDEX(Reference!E:E,$D145,1),"")</f>
        <v/>
      </c>
      <c r="H145" s="79" t="str" cm="1">
        <f t="array" aca="1" ref="H145" ca="1">IF($D145&lt;&gt;"",INDEX(Reference!F:F,$D145,1),"")</f>
        <v/>
      </c>
      <c r="I145" s="79" t="str" cm="1">
        <f t="array" aca="1" ref="I145" ca="1">IF($D145&lt;&gt;"",INDEX(Reference!G:G,$D145,1),"")</f>
        <v/>
      </c>
      <c r="J145" s="79" t="str" cm="1">
        <f t="array" aca="1" ref="J145" ca="1">IF($D145&lt;&gt;"",INDEX(Reference!H:H,$D145,1),"")</f>
        <v/>
      </c>
      <c r="K145" s="77" t="str" cm="1">
        <f t="array" aca="1" ref="K145" ca="1">IF($D145&lt;&gt;"",INDEX(Reference!I:I,$D145,1),"")</f>
        <v/>
      </c>
      <c r="L145" s="77" t="str" cm="1">
        <f t="array" aca="1" ref="L145" ca="1">IF($D145&lt;&gt;"",INDEX(Reference!J:J,$D145,1),"")</f>
        <v/>
      </c>
      <c r="M145" s="77" t="str" cm="1">
        <f t="array" aca="1" ref="M145" ca="1">IF($D145&lt;&gt;"",INDEX(Reference!K:K,$D145,1),"")</f>
        <v/>
      </c>
      <c r="N145" s="80" t="str" cm="1">
        <f t="array" aca="1" ref="N145" ca="1">IF($D145&lt;&gt;"",INDEX(Reference!L:L,$D145,1),"")</f>
        <v/>
      </c>
    </row>
    <row r="146" spans="4:14" ht="15.75" x14ac:dyDescent="0.25">
      <c r="D146" s="7" t="str">
        <f t="shared" ca="1" si="2"/>
        <v/>
      </c>
      <c r="E146" s="7" t="str" cm="1">
        <f t="array" aca="1" ref="E146" ca="1">IF($D146&lt;&gt;"",INDEX(Reference!C:C,$D146,1),"")</f>
        <v/>
      </c>
      <c r="F146" s="8" t="str" cm="1">
        <f t="array" aca="1" ref="F146" ca="1">IF($D146&lt;&gt;"",INDEX(Reference!D:D,$D146,1),"")</f>
        <v/>
      </c>
      <c r="G146" s="10" t="str" cm="1">
        <f t="array" aca="1" ref="G146" ca="1">IF($D146&lt;&gt;"",INDEX(Reference!E:E,$D146,1),"")</f>
        <v/>
      </c>
      <c r="H146" s="79" t="str" cm="1">
        <f t="array" aca="1" ref="H146" ca="1">IF($D146&lt;&gt;"",INDEX(Reference!F:F,$D146,1),"")</f>
        <v/>
      </c>
      <c r="I146" s="79" t="str" cm="1">
        <f t="array" aca="1" ref="I146" ca="1">IF($D146&lt;&gt;"",INDEX(Reference!G:G,$D146,1),"")</f>
        <v/>
      </c>
      <c r="J146" s="79" t="str" cm="1">
        <f t="array" aca="1" ref="J146" ca="1">IF($D146&lt;&gt;"",INDEX(Reference!H:H,$D146,1),"")</f>
        <v/>
      </c>
      <c r="K146" s="77" t="str" cm="1">
        <f t="array" aca="1" ref="K146" ca="1">IF($D146&lt;&gt;"",INDEX(Reference!I:I,$D146,1),"")</f>
        <v/>
      </c>
      <c r="L146" s="77" t="str" cm="1">
        <f t="array" aca="1" ref="L146" ca="1">IF($D146&lt;&gt;"",INDEX(Reference!J:J,$D146,1),"")</f>
        <v/>
      </c>
      <c r="M146" s="77" t="str" cm="1">
        <f t="array" aca="1" ref="M146" ca="1">IF($D146&lt;&gt;"",INDEX(Reference!K:K,$D146,1),"")</f>
        <v/>
      </c>
      <c r="N146" s="80" t="str" cm="1">
        <f t="array" aca="1" ref="N146" ca="1">IF($D146&lt;&gt;"",INDEX(Reference!L:L,$D146,1),"")</f>
        <v/>
      </c>
    </row>
    <row r="147" spans="4:14" ht="15.75" x14ac:dyDescent="0.25">
      <c r="D147" s="7" t="str">
        <f t="shared" ca="1" si="2"/>
        <v/>
      </c>
      <c r="E147" s="7" t="str" cm="1">
        <f t="array" aca="1" ref="E147" ca="1">IF($D147&lt;&gt;"",INDEX(Reference!C:C,$D147,1),"")</f>
        <v/>
      </c>
      <c r="F147" s="8" t="str" cm="1">
        <f t="array" aca="1" ref="F147" ca="1">IF($D147&lt;&gt;"",INDEX(Reference!D:D,$D147,1),"")</f>
        <v/>
      </c>
      <c r="G147" s="10" t="str" cm="1">
        <f t="array" aca="1" ref="G147" ca="1">IF($D147&lt;&gt;"",INDEX(Reference!E:E,$D147,1),"")</f>
        <v/>
      </c>
      <c r="H147" s="79" t="str" cm="1">
        <f t="array" aca="1" ref="H147" ca="1">IF($D147&lt;&gt;"",INDEX(Reference!F:F,$D147,1),"")</f>
        <v/>
      </c>
      <c r="I147" s="79" t="str" cm="1">
        <f t="array" aca="1" ref="I147" ca="1">IF($D147&lt;&gt;"",INDEX(Reference!G:G,$D147,1),"")</f>
        <v/>
      </c>
      <c r="J147" s="79" t="str" cm="1">
        <f t="array" aca="1" ref="J147" ca="1">IF($D147&lt;&gt;"",INDEX(Reference!H:H,$D147,1),"")</f>
        <v/>
      </c>
      <c r="K147" s="77" t="str" cm="1">
        <f t="array" aca="1" ref="K147" ca="1">IF($D147&lt;&gt;"",INDEX(Reference!I:I,$D147,1),"")</f>
        <v/>
      </c>
      <c r="L147" s="77" t="str" cm="1">
        <f t="array" aca="1" ref="L147" ca="1">IF($D147&lt;&gt;"",INDEX(Reference!J:J,$D147,1),"")</f>
        <v/>
      </c>
      <c r="M147" s="77" t="str" cm="1">
        <f t="array" aca="1" ref="M147" ca="1">IF($D147&lt;&gt;"",INDEX(Reference!K:K,$D147,1),"")</f>
        <v/>
      </c>
      <c r="N147" s="80" t="str" cm="1">
        <f t="array" aca="1" ref="N147" ca="1">IF($D147&lt;&gt;"",INDEX(Reference!L:L,$D147,1),"")</f>
        <v/>
      </c>
    </row>
    <row r="148" spans="4:14" ht="15.75" x14ac:dyDescent="0.25">
      <c r="D148" s="7" t="str">
        <f t="shared" ca="1" si="2"/>
        <v/>
      </c>
      <c r="E148" s="7" t="str" cm="1">
        <f t="array" aca="1" ref="E148" ca="1">IF($D148&lt;&gt;"",INDEX(Reference!C:C,$D148,1),"")</f>
        <v/>
      </c>
      <c r="F148" s="8" t="str" cm="1">
        <f t="array" aca="1" ref="F148" ca="1">IF($D148&lt;&gt;"",INDEX(Reference!D:D,$D148,1),"")</f>
        <v/>
      </c>
      <c r="G148" s="10" t="str" cm="1">
        <f t="array" aca="1" ref="G148" ca="1">IF($D148&lt;&gt;"",INDEX(Reference!E:E,$D148,1),"")</f>
        <v/>
      </c>
      <c r="H148" s="79" t="str" cm="1">
        <f t="array" aca="1" ref="H148" ca="1">IF($D148&lt;&gt;"",INDEX(Reference!F:F,$D148,1),"")</f>
        <v/>
      </c>
      <c r="I148" s="79" t="str" cm="1">
        <f t="array" aca="1" ref="I148" ca="1">IF($D148&lt;&gt;"",INDEX(Reference!G:G,$D148,1),"")</f>
        <v/>
      </c>
      <c r="J148" s="79" t="str" cm="1">
        <f t="array" aca="1" ref="J148" ca="1">IF($D148&lt;&gt;"",INDEX(Reference!H:H,$D148,1),"")</f>
        <v/>
      </c>
      <c r="K148" s="77" t="str" cm="1">
        <f t="array" aca="1" ref="K148" ca="1">IF($D148&lt;&gt;"",INDEX(Reference!I:I,$D148,1),"")</f>
        <v/>
      </c>
      <c r="L148" s="77" t="str" cm="1">
        <f t="array" aca="1" ref="L148" ca="1">IF($D148&lt;&gt;"",INDEX(Reference!J:J,$D148,1),"")</f>
        <v/>
      </c>
      <c r="M148" s="77" t="str" cm="1">
        <f t="array" aca="1" ref="M148" ca="1">IF($D148&lt;&gt;"",INDEX(Reference!K:K,$D148,1),"")</f>
        <v/>
      </c>
      <c r="N148" s="80" t="str" cm="1">
        <f t="array" aca="1" ref="N148" ca="1">IF($D148&lt;&gt;"",INDEX(Reference!L:L,$D148,1),"")</f>
        <v/>
      </c>
    </row>
    <row r="149" spans="4:14" ht="15.75" x14ac:dyDescent="0.25">
      <c r="D149" s="7" t="str">
        <f t="shared" ca="1" si="2"/>
        <v/>
      </c>
      <c r="E149" s="7" t="str" cm="1">
        <f t="array" aca="1" ref="E149" ca="1">IF($D149&lt;&gt;"",INDEX(Reference!C:C,$D149,1),"")</f>
        <v/>
      </c>
      <c r="F149" s="8" t="str" cm="1">
        <f t="array" aca="1" ref="F149" ca="1">IF($D149&lt;&gt;"",INDEX(Reference!D:D,$D149,1),"")</f>
        <v/>
      </c>
      <c r="G149" s="10" t="str" cm="1">
        <f t="array" aca="1" ref="G149" ca="1">IF($D149&lt;&gt;"",INDEX(Reference!E:E,$D149,1),"")</f>
        <v/>
      </c>
      <c r="H149" s="79" t="str" cm="1">
        <f t="array" aca="1" ref="H149" ca="1">IF($D149&lt;&gt;"",INDEX(Reference!F:F,$D149,1),"")</f>
        <v/>
      </c>
      <c r="I149" s="79" t="str" cm="1">
        <f t="array" aca="1" ref="I149" ca="1">IF($D149&lt;&gt;"",INDEX(Reference!G:G,$D149,1),"")</f>
        <v/>
      </c>
      <c r="J149" s="79" t="str" cm="1">
        <f t="array" aca="1" ref="J149" ca="1">IF($D149&lt;&gt;"",INDEX(Reference!H:H,$D149,1),"")</f>
        <v/>
      </c>
      <c r="K149" s="77" t="str" cm="1">
        <f t="array" aca="1" ref="K149" ca="1">IF($D149&lt;&gt;"",INDEX(Reference!I:I,$D149,1),"")</f>
        <v/>
      </c>
      <c r="L149" s="77" t="str" cm="1">
        <f t="array" aca="1" ref="L149" ca="1">IF($D149&lt;&gt;"",INDEX(Reference!J:J,$D149,1),"")</f>
        <v/>
      </c>
      <c r="M149" s="77" t="str" cm="1">
        <f t="array" aca="1" ref="M149" ca="1">IF($D149&lt;&gt;"",INDEX(Reference!K:K,$D149,1),"")</f>
        <v/>
      </c>
      <c r="N149" s="80" t="str" cm="1">
        <f t="array" aca="1" ref="N149" ca="1">IF($D149&lt;&gt;"",INDEX(Reference!L:L,$D149,1),"")</f>
        <v/>
      </c>
    </row>
    <row r="150" spans="4:14" ht="15.75" x14ac:dyDescent="0.25">
      <c r="D150" s="7" t="str">
        <f t="shared" ca="1" si="2"/>
        <v/>
      </c>
      <c r="E150" s="7" t="str" cm="1">
        <f t="array" aca="1" ref="E150" ca="1">IF($D150&lt;&gt;"",INDEX(Reference!C:C,$D150,1),"")</f>
        <v/>
      </c>
      <c r="F150" s="8" t="str" cm="1">
        <f t="array" aca="1" ref="F150" ca="1">IF($D150&lt;&gt;"",INDEX(Reference!D:D,$D150,1),"")</f>
        <v/>
      </c>
      <c r="G150" s="10" t="str" cm="1">
        <f t="array" aca="1" ref="G150" ca="1">IF($D150&lt;&gt;"",INDEX(Reference!E:E,$D150,1),"")</f>
        <v/>
      </c>
      <c r="H150" s="79" t="str" cm="1">
        <f t="array" aca="1" ref="H150" ca="1">IF($D150&lt;&gt;"",INDEX(Reference!F:F,$D150,1),"")</f>
        <v/>
      </c>
      <c r="I150" s="79" t="str" cm="1">
        <f t="array" aca="1" ref="I150" ca="1">IF($D150&lt;&gt;"",INDEX(Reference!G:G,$D150,1),"")</f>
        <v/>
      </c>
      <c r="J150" s="79" t="str" cm="1">
        <f t="array" aca="1" ref="J150" ca="1">IF($D150&lt;&gt;"",INDEX(Reference!H:H,$D150,1),"")</f>
        <v/>
      </c>
      <c r="K150" s="77" t="str" cm="1">
        <f t="array" aca="1" ref="K150" ca="1">IF($D150&lt;&gt;"",INDEX(Reference!I:I,$D150,1),"")</f>
        <v/>
      </c>
      <c r="L150" s="77" t="str" cm="1">
        <f t="array" aca="1" ref="L150" ca="1">IF($D150&lt;&gt;"",INDEX(Reference!J:J,$D150,1),"")</f>
        <v/>
      </c>
      <c r="M150" s="77" t="str" cm="1">
        <f t="array" aca="1" ref="M150" ca="1">IF($D150&lt;&gt;"",INDEX(Reference!K:K,$D150,1),"")</f>
        <v/>
      </c>
      <c r="N150" s="80" t="str" cm="1">
        <f t="array" aca="1" ref="N150" ca="1">IF($D150&lt;&gt;"",INDEX(Reference!L:L,$D150,1),"")</f>
        <v/>
      </c>
    </row>
    <row r="151" spans="4:14" ht="15.75" x14ac:dyDescent="0.25">
      <c r="D151" s="7" t="str">
        <f t="shared" ca="1" si="2"/>
        <v/>
      </c>
      <c r="E151" s="7" t="str" cm="1">
        <f t="array" aca="1" ref="E151" ca="1">IF($D151&lt;&gt;"",INDEX(Reference!C:C,$D151,1),"")</f>
        <v/>
      </c>
      <c r="F151" s="8" t="str" cm="1">
        <f t="array" aca="1" ref="F151" ca="1">IF($D151&lt;&gt;"",INDEX(Reference!D:D,$D151,1),"")</f>
        <v/>
      </c>
      <c r="G151" s="10" t="str" cm="1">
        <f t="array" aca="1" ref="G151" ca="1">IF($D151&lt;&gt;"",INDEX(Reference!E:E,$D151,1),"")</f>
        <v/>
      </c>
      <c r="H151" s="79" t="str" cm="1">
        <f t="array" aca="1" ref="H151" ca="1">IF($D151&lt;&gt;"",INDEX(Reference!F:F,$D151,1),"")</f>
        <v/>
      </c>
      <c r="I151" s="79" t="str" cm="1">
        <f t="array" aca="1" ref="I151" ca="1">IF($D151&lt;&gt;"",INDEX(Reference!G:G,$D151,1),"")</f>
        <v/>
      </c>
      <c r="J151" s="79" t="str" cm="1">
        <f t="array" aca="1" ref="J151" ca="1">IF($D151&lt;&gt;"",INDEX(Reference!H:H,$D151,1),"")</f>
        <v/>
      </c>
      <c r="K151" s="77" t="str" cm="1">
        <f t="array" aca="1" ref="K151" ca="1">IF($D151&lt;&gt;"",INDEX(Reference!I:I,$D151,1),"")</f>
        <v/>
      </c>
      <c r="L151" s="77" t="str" cm="1">
        <f t="array" aca="1" ref="L151" ca="1">IF($D151&lt;&gt;"",INDEX(Reference!J:J,$D151,1),"")</f>
        <v/>
      </c>
      <c r="M151" s="77" t="str" cm="1">
        <f t="array" aca="1" ref="M151" ca="1">IF($D151&lt;&gt;"",INDEX(Reference!K:K,$D151,1),"")</f>
        <v/>
      </c>
      <c r="N151" s="80" t="str" cm="1">
        <f t="array" aca="1" ref="N151" ca="1">IF($D151&lt;&gt;"",INDEX(Reference!L:L,$D151,1),"")</f>
        <v/>
      </c>
    </row>
    <row r="152" spans="4:14" ht="15.75" x14ac:dyDescent="0.25">
      <c r="D152" s="7" t="str">
        <f t="shared" ca="1" si="2"/>
        <v/>
      </c>
      <c r="E152" s="7" t="str" cm="1">
        <f t="array" aca="1" ref="E152" ca="1">IF($D152&lt;&gt;"",INDEX(Reference!C:C,$D152,1),"")</f>
        <v/>
      </c>
      <c r="F152" s="8" t="str" cm="1">
        <f t="array" aca="1" ref="F152" ca="1">IF($D152&lt;&gt;"",INDEX(Reference!D:D,$D152,1),"")</f>
        <v/>
      </c>
      <c r="G152" s="10" t="str" cm="1">
        <f t="array" aca="1" ref="G152" ca="1">IF($D152&lt;&gt;"",INDEX(Reference!E:E,$D152,1),"")</f>
        <v/>
      </c>
      <c r="H152" s="79" t="str" cm="1">
        <f t="array" aca="1" ref="H152" ca="1">IF($D152&lt;&gt;"",INDEX(Reference!F:F,$D152,1),"")</f>
        <v/>
      </c>
      <c r="I152" s="79" t="str" cm="1">
        <f t="array" aca="1" ref="I152" ca="1">IF($D152&lt;&gt;"",INDEX(Reference!G:G,$D152,1),"")</f>
        <v/>
      </c>
      <c r="J152" s="79" t="str" cm="1">
        <f t="array" aca="1" ref="J152" ca="1">IF($D152&lt;&gt;"",INDEX(Reference!H:H,$D152,1),"")</f>
        <v/>
      </c>
      <c r="K152" s="77" t="str" cm="1">
        <f t="array" aca="1" ref="K152" ca="1">IF($D152&lt;&gt;"",INDEX(Reference!I:I,$D152,1),"")</f>
        <v/>
      </c>
      <c r="L152" s="77" t="str" cm="1">
        <f t="array" aca="1" ref="L152" ca="1">IF($D152&lt;&gt;"",INDEX(Reference!J:J,$D152,1),"")</f>
        <v/>
      </c>
      <c r="M152" s="77" t="str" cm="1">
        <f t="array" aca="1" ref="M152" ca="1">IF($D152&lt;&gt;"",INDEX(Reference!K:K,$D152,1),"")</f>
        <v/>
      </c>
      <c r="N152" s="80" t="str" cm="1">
        <f t="array" aca="1" ref="N152" ca="1">IF($D152&lt;&gt;"",INDEX(Reference!L:L,$D152,1),"")</f>
        <v/>
      </c>
    </row>
    <row r="153" spans="4:14" ht="15.75" x14ac:dyDescent="0.25">
      <c r="D153" s="7" t="str">
        <f t="shared" ca="1" si="2"/>
        <v/>
      </c>
      <c r="E153" s="7" t="str" cm="1">
        <f t="array" aca="1" ref="E153" ca="1">IF($D153&lt;&gt;"",INDEX(Reference!C:C,$D153,1),"")</f>
        <v/>
      </c>
      <c r="F153" s="8" t="str" cm="1">
        <f t="array" aca="1" ref="F153" ca="1">IF($D153&lt;&gt;"",INDEX(Reference!D:D,$D153,1),"")</f>
        <v/>
      </c>
      <c r="G153" s="10" t="str" cm="1">
        <f t="array" aca="1" ref="G153" ca="1">IF($D153&lt;&gt;"",INDEX(Reference!E:E,$D153,1),"")</f>
        <v/>
      </c>
      <c r="H153" s="79" t="str" cm="1">
        <f t="array" aca="1" ref="H153" ca="1">IF($D153&lt;&gt;"",INDEX(Reference!F:F,$D153,1),"")</f>
        <v/>
      </c>
      <c r="I153" s="79" t="str" cm="1">
        <f t="array" aca="1" ref="I153" ca="1">IF($D153&lt;&gt;"",INDEX(Reference!G:G,$D153,1),"")</f>
        <v/>
      </c>
      <c r="J153" s="79" t="str" cm="1">
        <f t="array" aca="1" ref="J153" ca="1">IF($D153&lt;&gt;"",INDEX(Reference!H:H,$D153,1),"")</f>
        <v/>
      </c>
      <c r="K153" s="77" t="str" cm="1">
        <f t="array" aca="1" ref="K153" ca="1">IF($D153&lt;&gt;"",INDEX(Reference!I:I,$D153,1),"")</f>
        <v/>
      </c>
      <c r="L153" s="77" t="str" cm="1">
        <f t="array" aca="1" ref="L153" ca="1">IF($D153&lt;&gt;"",INDEX(Reference!J:J,$D153,1),"")</f>
        <v/>
      </c>
      <c r="M153" s="77" t="str" cm="1">
        <f t="array" aca="1" ref="M153" ca="1">IF($D153&lt;&gt;"",INDEX(Reference!K:K,$D153,1),"")</f>
        <v/>
      </c>
      <c r="N153" s="80" t="str" cm="1">
        <f t="array" aca="1" ref="N153" ca="1">IF($D153&lt;&gt;"",INDEX(Reference!L:L,$D153,1),"")</f>
        <v/>
      </c>
    </row>
    <row r="154" spans="4:14" ht="15.75" x14ac:dyDescent="0.25">
      <c r="D154" s="7" t="str">
        <f t="shared" ca="1" si="2"/>
        <v/>
      </c>
      <c r="E154" s="7" t="str" cm="1">
        <f t="array" aca="1" ref="E154" ca="1">IF($D154&lt;&gt;"",INDEX(Reference!C:C,$D154,1),"")</f>
        <v/>
      </c>
      <c r="F154" s="8" t="str" cm="1">
        <f t="array" aca="1" ref="F154" ca="1">IF($D154&lt;&gt;"",INDEX(Reference!D:D,$D154,1),"")</f>
        <v/>
      </c>
      <c r="G154" s="10" t="str" cm="1">
        <f t="array" aca="1" ref="G154" ca="1">IF($D154&lt;&gt;"",INDEX(Reference!E:E,$D154,1),"")</f>
        <v/>
      </c>
      <c r="H154" s="79" t="str" cm="1">
        <f t="array" aca="1" ref="H154" ca="1">IF($D154&lt;&gt;"",INDEX(Reference!F:F,$D154,1),"")</f>
        <v/>
      </c>
      <c r="I154" s="79" t="str" cm="1">
        <f t="array" aca="1" ref="I154" ca="1">IF($D154&lt;&gt;"",INDEX(Reference!G:G,$D154,1),"")</f>
        <v/>
      </c>
      <c r="J154" s="79" t="str" cm="1">
        <f t="array" aca="1" ref="J154" ca="1">IF($D154&lt;&gt;"",INDEX(Reference!H:H,$D154,1),"")</f>
        <v/>
      </c>
      <c r="K154" s="77" t="str" cm="1">
        <f t="array" aca="1" ref="K154" ca="1">IF($D154&lt;&gt;"",INDEX(Reference!I:I,$D154,1),"")</f>
        <v/>
      </c>
      <c r="L154" s="77" t="str" cm="1">
        <f t="array" aca="1" ref="L154" ca="1">IF($D154&lt;&gt;"",INDEX(Reference!J:J,$D154,1),"")</f>
        <v/>
      </c>
      <c r="M154" s="77" t="str" cm="1">
        <f t="array" aca="1" ref="M154" ca="1">IF($D154&lt;&gt;"",INDEX(Reference!K:K,$D154,1),"")</f>
        <v/>
      </c>
      <c r="N154" s="80" t="str" cm="1">
        <f t="array" aca="1" ref="N154" ca="1">IF($D154&lt;&gt;"",INDEX(Reference!L:L,$D154,1),"")</f>
        <v/>
      </c>
    </row>
    <row r="155" spans="4:14" ht="15.75" x14ac:dyDescent="0.25">
      <c r="D155" s="7" t="str">
        <f t="shared" ca="1" si="2"/>
        <v/>
      </c>
      <c r="E155" s="7" t="str" cm="1">
        <f t="array" aca="1" ref="E155" ca="1">IF($D155&lt;&gt;"",INDEX(Reference!C:C,$D155,1),"")</f>
        <v/>
      </c>
      <c r="F155" s="8" t="str" cm="1">
        <f t="array" aca="1" ref="F155" ca="1">IF($D155&lt;&gt;"",INDEX(Reference!D:D,$D155,1),"")</f>
        <v/>
      </c>
      <c r="G155" s="10" t="str" cm="1">
        <f t="array" aca="1" ref="G155" ca="1">IF($D155&lt;&gt;"",INDEX(Reference!E:E,$D155,1),"")</f>
        <v/>
      </c>
      <c r="H155" s="79" t="str" cm="1">
        <f t="array" aca="1" ref="H155" ca="1">IF($D155&lt;&gt;"",INDEX(Reference!F:F,$D155,1),"")</f>
        <v/>
      </c>
      <c r="I155" s="79" t="str" cm="1">
        <f t="array" aca="1" ref="I155" ca="1">IF($D155&lt;&gt;"",INDEX(Reference!G:G,$D155,1),"")</f>
        <v/>
      </c>
      <c r="J155" s="79" t="str" cm="1">
        <f t="array" aca="1" ref="J155" ca="1">IF($D155&lt;&gt;"",INDEX(Reference!H:H,$D155,1),"")</f>
        <v/>
      </c>
      <c r="K155" s="77" t="str" cm="1">
        <f t="array" aca="1" ref="K155" ca="1">IF($D155&lt;&gt;"",INDEX(Reference!I:I,$D155,1),"")</f>
        <v/>
      </c>
      <c r="L155" s="77" t="str" cm="1">
        <f t="array" aca="1" ref="L155" ca="1">IF($D155&lt;&gt;"",INDEX(Reference!J:J,$D155,1),"")</f>
        <v/>
      </c>
      <c r="M155" s="77" t="str" cm="1">
        <f t="array" aca="1" ref="M155" ca="1">IF($D155&lt;&gt;"",INDEX(Reference!K:K,$D155,1),"")</f>
        <v/>
      </c>
      <c r="N155" s="80" t="str" cm="1">
        <f t="array" aca="1" ref="N155" ca="1">IF($D155&lt;&gt;"",INDEX(Reference!L:L,$D155,1),"")</f>
        <v/>
      </c>
    </row>
    <row r="156" spans="4:14" ht="15.75" x14ac:dyDescent="0.25">
      <c r="D156" s="7" t="str">
        <f t="shared" ca="1" si="2"/>
        <v/>
      </c>
      <c r="E156" s="7" t="str" cm="1">
        <f t="array" aca="1" ref="E156" ca="1">IF($D156&lt;&gt;"",INDEX(Reference!C:C,$D156,1),"")</f>
        <v/>
      </c>
      <c r="F156" s="8" t="str" cm="1">
        <f t="array" aca="1" ref="F156" ca="1">IF($D156&lt;&gt;"",INDEX(Reference!D:D,$D156,1),"")</f>
        <v/>
      </c>
      <c r="G156" s="10" t="str" cm="1">
        <f t="array" aca="1" ref="G156" ca="1">IF($D156&lt;&gt;"",INDEX(Reference!E:E,$D156,1),"")</f>
        <v/>
      </c>
      <c r="H156" s="79" t="str" cm="1">
        <f t="array" aca="1" ref="H156" ca="1">IF($D156&lt;&gt;"",INDEX(Reference!F:F,$D156,1),"")</f>
        <v/>
      </c>
      <c r="I156" s="79" t="str" cm="1">
        <f t="array" aca="1" ref="I156" ca="1">IF($D156&lt;&gt;"",INDEX(Reference!G:G,$D156,1),"")</f>
        <v/>
      </c>
      <c r="J156" s="79" t="str" cm="1">
        <f t="array" aca="1" ref="J156" ca="1">IF($D156&lt;&gt;"",INDEX(Reference!H:H,$D156,1),"")</f>
        <v/>
      </c>
      <c r="K156" s="77" t="str" cm="1">
        <f t="array" aca="1" ref="K156" ca="1">IF($D156&lt;&gt;"",INDEX(Reference!I:I,$D156,1),"")</f>
        <v/>
      </c>
      <c r="L156" s="77" t="str" cm="1">
        <f t="array" aca="1" ref="L156" ca="1">IF($D156&lt;&gt;"",INDEX(Reference!J:J,$D156,1),"")</f>
        <v/>
      </c>
      <c r="M156" s="77" t="str" cm="1">
        <f t="array" aca="1" ref="M156" ca="1">IF($D156&lt;&gt;"",INDEX(Reference!K:K,$D156,1),"")</f>
        <v/>
      </c>
      <c r="N156" s="80" t="str" cm="1">
        <f t="array" aca="1" ref="N156" ca="1">IF($D156&lt;&gt;"",INDEX(Reference!L:L,$D156,1),"")</f>
        <v/>
      </c>
    </row>
    <row r="157" spans="4:14" ht="15.75" x14ac:dyDescent="0.25">
      <c r="D157" s="7" t="str">
        <f t="shared" ca="1" si="2"/>
        <v/>
      </c>
      <c r="E157" s="7" t="str" cm="1">
        <f t="array" aca="1" ref="E157" ca="1">IF($D157&lt;&gt;"",INDEX(Reference!C:C,$D157,1),"")</f>
        <v/>
      </c>
      <c r="F157" s="8" t="str" cm="1">
        <f t="array" aca="1" ref="F157" ca="1">IF($D157&lt;&gt;"",INDEX(Reference!D:D,$D157,1),"")</f>
        <v/>
      </c>
      <c r="G157" s="10" t="str" cm="1">
        <f t="array" aca="1" ref="G157" ca="1">IF($D157&lt;&gt;"",INDEX(Reference!E:E,$D157,1),"")</f>
        <v/>
      </c>
      <c r="H157" s="79" t="str" cm="1">
        <f t="array" aca="1" ref="H157" ca="1">IF($D157&lt;&gt;"",INDEX(Reference!F:F,$D157,1),"")</f>
        <v/>
      </c>
      <c r="I157" s="79" t="str" cm="1">
        <f t="array" aca="1" ref="I157" ca="1">IF($D157&lt;&gt;"",INDEX(Reference!G:G,$D157,1),"")</f>
        <v/>
      </c>
      <c r="J157" s="79" t="str" cm="1">
        <f t="array" aca="1" ref="J157" ca="1">IF($D157&lt;&gt;"",INDEX(Reference!H:H,$D157,1),"")</f>
        <v/>
      </c>
      <c r="K157" s="77" t="str" cm="1">
        <f t="array" aca="1" ref="K157" ca="1">IF($D157&lt;&gt;"",INDEX(Reference!I:I,$D157,1),"")</f>
        <v/>
      </c>
      <c r="L157" s="77" t="str" cm="1">
        <f t="array" aca="1" ref="L157" ca="1">IF($D157&lt;&gt;"",INDEX(Reference!J:J,$D157,1),"")</f>
        <v/>
      </c>
      <c r="M157" s="77" t="str" cm="1">
        <f t="array" aca="1" ref="M157" ca="1">IF($D157&lt;&gt;"",INDEX(Reference!K:K,$D157,1),"")</f>
        <v/>
      </c>
      <c r="N157" s="80" t="str" cm="1">
        <f t="array" aca="1" ref="N157" ca="1">IF($D157&lt;&gt;"",INDEX(Reference!L:L,$D157,1),"")</f>
        <v/>
      </c>
    </row>
    <row r="158" spans="4:14" ht="15.75" x14ac:dyDescent="0.25">
      <c r="D158" s="7" t="str">
        <f t="shared" ca="1" si="2"/>
        <v/>
      </c>
      <c r="E158" s="7" t="str" cm="1">
        <f t="array" aca="1" ref="E158" ca="1">IF($D158&lt;&gt;"",INDEX(Reference!C:C,$D158,1),"")</f>
        <v/>
      </c>
      <c r="F158" s="8" t="str" cm="1">
        <f t="array" aca="1" ref="F158" ca="1">IF($D158&lt;&gt;"",INDEX(Reference!D:D,$D158,1),"")</f>
        <v/>
      </c>
      <c r="G158" s="10" t="str" cm="1">
        <f t="array" aca="1" ref="G158" ca="1">IF($D158&lt;&gt;"",INDEX(Reference!E:E,$D158,1),"")</f>
        <v/>
      </c>
      <c r="H158" s="79" t="str" cm="1">
        <f t="array" aca="1" ref="H158" ca="1">IF($D158&lt;&gt;"",INDEX(Reference!F:F,$D158,1),"")</f>
        <v/>
      </c>
      <c r="I158" s="79" t="str" cm="1">
        <f t="array" aca="1" ref="I158" ca="1">IF($D158&lt;&gt;"",INDEX(Reference!G:G,$D158,1),"")</f>
        <v/>
      </c>
      <c r="J158" s="79" t="str" cm="1">
        <f t="array" aca="1" ref="J158" ca="1">IF($D158&lt;&gt;"",INDEX(Reference!H:H,$D158,1),"")</f>
        <v/>
      </c>
      <c r="K158" s="77" t="str" cm="1">
        <f t="array" aca="1" ref="K158" ca="1">IF($D158&lt;&gt;"",INDEX(Reference!I:I,$D158,1),"")</f>
        <v/>
      </c>
      <c r="L158" s="77" t="str" cm="1">
        <f t="array" aca="1" ref="L158" ca="1">IF($D158&lt;&gt;"",INDEX(Reference!J:J,$D158,1),"")</f>
        <v/>
      </c>
      <c r="M158" s="77" t="str" cm="1">
        <f t="array" aca="1" ref="M158" ca="1">IF($D158&lt;&gt;"",INDEX(Reference!K:K,$D158,1),"")</f>
        <v/>
      </c>
      <c r="N158" s="80" t="str" cm="1">
        <f t="array" aca="1" ref="N158" ca="1">IF($D158&lt;&gt;"",INDEX(Reference!L:L,$D158,1),"")</f>
        <v/>
      </c>
    </row>
    <row r="159" spans="4:14" ht="15.75" x14ac:dyDescent="0.25">
      <c r="D159" s="7" t="str">
        <f t="shared" ca="1" si="2"/>
        <v/>
      </c>
      <c r="E159" s="7" t="str" cm="1">
        <f t="array" aca="1" ref="E159" ca="1">IF($D159&lt;&gt;"",INDEX(Reference!C:C,$D159,1),"")</f>
        <v/>
      </c>
      <c r="F159" s="8" t="str" cm="1">
        <f t="array" aca="1" ref="F159" ca="1">IF($D159&lt;&gt;"",INDEX(Reference!D:D,$D159,1),"")</f>
        <v/>
      </c>
      <c r="G159" s="10" t="str" cm="1">
        <f t="array" aca="1" ref="G159" ca="1">IF($D159&lt;&gt;"",INDEX(Reference!E:E,$D159,1),"")</f>
        <v/>
      </c>
      <c r="H159" s="79" t="str" cm="1">
        <f t="array" aca="1" ref="H159" ca="1">IF($D159&lt;&gt;"",INDEX(Reference!F:F,$D159,1),"")</f>
        <v/>
      </c>
      <c r="I159" s="79" t="str" cm="1">
        <f t="array" aca="1" ref="I159" ca="1">IF($D159&lt;&gt;"",INDEX(Reference!G:G,$D159,1),"")</f>
        <v/>
      </c>
      <c r="J159" s="79" t="str" cm="1">
        <f t="array" aca="1" ref="J159" ca="1">IF($D159&lt;&gt;"",INDEX(Reference!H:H,$D159,1),"")</f>
        <v/>
      </c>
      <c r="K159" s="77" t="str" cm="1">
        <f t="array" aca="1" ref="K159" ca="1">IF($D159&lt;&gt;"",INDEX(Reference!I:I,$D159,1),"")</f>
        <v/>
      </c>
      <c r="L159" s="77" t="str" cm="1">
        <f t="array" aca="1" ref="L159" ca="1">IF($D159&lt;&gt;"",INDEX(Reference!J:J,$D159,1),"")</f>
        <v/>
      </c>
      <c r="M159" s="77" t="str" cm="1">
        <f t="array" aca="1" ref="M159" ca="1">IF($D159&lt;&gt;"",INDEX(Reference!K:K,$D159,1),"")</f>
        <v/>
      </c>
      <c r="N159" s="80" t="str" cm="1">
        <f t="array" aca="1" ref="N159" ca="1">IF($D159&lt;&gt;"",INDEX(Reference!L:L,$D159,1),"")</f>
        <v/>
      </c>
    </row>
    <row r="160" spans="4:14" ht="15.75" x14ac:dyDescent="0.25">
      <c r="D160" s="7" t="str">
        <f t="shared" ca="1" si="2"/>
        <v/>
      </c>
      <c r="E160" s="7" t="str" cm="1">
        <f t="array" aca="1" ref="E160" ca="1">IF($D160&lt;&gt;"",INDEX(Reference!C:C,$D160,1),"")</f>
        <v/>
      </c>
      <c r="F160" s="8" t="str" cm="1">
        <f t="array" aca="1" ref="F160" ca="1">IF($D160&lt;&gt;"",INDEX(Reference!D:D,$D160,1),"")</f>
        <v/>
      </c>
      <c r="G160" s="10" t="str" cm="1">
        <f t="array" aca="1" ref="G160" ca="1">IF($D160&lt;&gt;"",INDEX(Reference!E:E,$D160,1),"")</f>
        <v/>
      </c>
      <c r="H160" s="79" t="str" cm="1">
        <f t="array" aca="1" ref="H160" ca="1">IF($D160&lt;&gt;"",INDEX(Reference!F:F,$D160,1),"")</f>
        <v/>
      </c>
      <c r="I160" s="79" t="str" cm="1">
        <f t="array" aca="1" ref="I160" ca="1">IF($D160&lt;&gt;"",INDEX(Reference!G:G,$D160,1),"")</f>
        <v/>
      </c>
      <c r="J160" s="79" t="str" cm="1">
        <f t="array" aca="1" ref="J160" ca="1">IF($D160&lt;&gt;"",INDEX(Reference!H:H,$D160,1),"")</f>
        <v/>
      </c>
      <c r="K160" s="77" t="str" cm="1">
        <f t="array" aca="1" ref="K160" ca="1">IF($D160&lt;&gt;"",INDEX(Reference!I:I,$D160,1),"")</f>
        <v/>
      </c>
      <c r="L160" s="77" t="str" cm="1">
        <f t="array" aca="1" ref="L160" ca="1">IF($D160&lt;&gt;"",INDEX(Reference!J:J,$D160,1),"")</f>
        <v/>
      </c>
      <c r="M160" s="77" t="str" cm="1">
        <f t="array" aca="1" ref="M160" ca="1">IF($D160&lt;&gt;"",INDEX(Reference!K:K,$D160,1),"")</f>
        <v/>
      </c>
      <c r="N160" s="80" t="str" cm="1">
        <f t="array" aca="1" ref="N160" ca="1">IF($D160&lt;&gt;"",INDEX(Reference!L:L,$D160,1),"")</f>
        <v/>
      </c>
    </row>
    <row r="161" spans="4:14" ht="15.75" x14ac:dyDescent="0.25">
      <c r="D161" s="7" t="str">
        <f t="shared" ca="1" si="2"/>
        <v/>
      </c>
      <c r="E161" s="7" t="str" cm="1">
        <f t="array" aca="1" ref="E161" ca="1">IF($D161&lt;&gt;"",INDEX(Reference!C:C,$D161,1),"")</f>
        <v/>
      </c>
      <c r="F161" s="8" t="str" cm="1">
        <f t="array" aca="1" ref="F161" ca="1">IF($D161&lt;&gt;"",INDEX(Reference!D:D,$D161,1),"")</f>
        <v/>
      </c>
      <c r="G161" s="10" t="str" cm="1">
        <f t="array" aca="1" ref="G161" ca="1">IF($D161&lt;&gt;"",INDEX(Reference!E:E,$D161,1),"")</f>
        <v/>
      </c>
      <c r="H161" s="79" t="str" cm="1">
        <f t="array" aca="1" ref="H161" ca="1">IF($D161&lt;&gt;"",INDEX(Reference!F:F,$D161,1),"")</f>
        <v/>
      </c>
      <c r="I161" s="79" t="str" cm="1">
        <f t="array" aca="1" ref="I161" ca="1">IF($D161&lt;&gt;"",INDEX(Reference!G:G,$D161,1),"")</f>
        <v/>
      </c>
      <c r="J161" s="79" t="str" cm="1">
        <f t="array" aca="1" ref="J161" ca="1">IF($D161&lt;&gt;"",INDEX(Reference!H:H,$D161,1),"")</f>
        <v/>
      </c>
      <c r="K161" s="77" t="str" cm="1">
        <f t="array" aca="1" ref="K161" ca="1">IF($D161&lt;&gt;"",INDEX(Reference!I:I,$D161,1),"")</f>
        <v/>
      </c>
      <c r="L161" s="77" t="str" cm="1">
        <f t="array" aca="1" ref="L161" ca="1">IF($D161&lt;&gt;"",INDEX(Reference!J:J,$D161,1),"")</f>
        <v/>
      </c>
      <c r="M161" s="77" t="str" cm="1">
        <f t="array" aca="1" ref="M161" ca="1">IF($D161&lt;&gt;"",INDEX(Reference!K:K,$D161,1),"")</f>
        <v/>
      </c>
      <c r="N161" s="80" t="str" cm="1">
        <f t="array" aca="1" ref="N161" ca="1">IF($D161&lt;&gt;"",INDEX(Reference!L:L,$D161,1),"")</f>
        <v/>
      </c>
    </row>
    <row r="162" spans="4:14" ht="15.75" x14ac:dyDescent="0.25">
      <c r="D162" s="7" t="str">
        <f t="shared" ca="1" si="2"/>
        <v/>
      </c>
      <c r="E162" s="7" t="str" cm="1">
        <f t="array" aca="1" ref="E162" ca="1">IF($D162&lt;&gt;"",INDEX(Reference!C:C,$D162,1),"")</f>
        <v/>
      </c>
      <c r="F162" s="8" t="str" cm="1">
        <f t="array" aca="1" ref="F162" ca="1">IF($D162&lt;&gt;"",INDEX(Reference!D:D,$D162,1),"")</f>
        <v/>
      </c>
      <c r="G162" s="10" t="str" cm="1">
        <f t="array" aca="1" ref="G162" ca="1">IF($D162&lt;&gt;"",INDEX(Reference!E:E,$D162,1),"")</f>
        <v/>
      </c>
      <c r="H162" s="79" t="str" cm="1">
        <f t="array" aca="1" ref="H162" ca="1">IF($D162&lt;&gt;"",INDEX(Reference!F:F,$D162,1),"")</f>
        <v/>
      </c>
      <c r="I162" s="79" t="str" cm="1">
        <f t="array" aca="1" ref="I162" ca="1">IF($D162&lt;&gt;"",INDEX(Reference!G:G,$D162,1),"")</f>
        <v/>
      </c>
      <c r="J162" s="79" t="str" cm="1">
        <f t="array" aca="1" ref="J162" ca="1">IF($D162&lt;&gt;"",INDEX(Reference!H:H,$D162,1),"")</f>
        <v/>
      </c>
      <c r="K162" s="77" t="str" cm="1">
        <f t="array" aca="1" ref="K162" ca="1">IF($D162&lt;&gt;"",INDEX(Reference!I:I,$D162,1),"")</f>
        <v/>
      </c>
      <c r="L162" s="77" t="str" cm="1">
        <f t="array" aca="1" ref="L162" ca="1">IF($D162&lt;&gt;"",INDEX(Reference!J:J,$D162,1),"")</f>
        <v/>
      </c>
      <c r="M162" s="77" t="str" cm="1">
        <f t="array" aca="1" ref="M162" ca="1">IF($D162&lt;&gt;"",INDEX(Reference!K:K,$D162,1),"")</f>
        <v/>
      </c>
      <c r="N162" s="80" t="str" cm="1">
        <f t="array" aca="1" ref="N162" ca="1">IF($D162&lt;&gt;"",INDEX(Reference!L:L,$D162,1),"")</f>
        <v/>
      </c>
    </row>
    <row r="163" spans="4:14" ht="15.75" x14ac:dyDescent="0.25">
      <c r="D163" s="7" t="str">
        <f t="shared" ca="1" si="2"/>
        <v/>
      </c>
      <c r="E163" s="7" t="str" cm="1">
        <f t="array" aca="1" ref="E163" ca="1">IF($D163&lt;&gt;"",INDEX(Reference!C:C,$D163,1),"")</f>
        <v/>
      </c>
      <c r="F163" s="8" t="str" cm="1">
        <f t="array" aca="1" ref="F163" ca="1">IF($D163&lt;&gt;"",INDEX(Reference!D:D,$D163,1),"")</f>
        <v/>
      </c>
      <c r="G163" s="10" t="str" cm="1">
        <f t="array" aca="1" ref="G163" ca="1">IF($D163&lt;&gt;"",INDEX(Reference!E:E,$D163,1),"")</f>
        <v/>
      </c>
      <c r="H163" s="79" t="str" cm="1">
        <f t="array" aca="1" ref="H163" ca="1">IF($D163&lt;&gt;"",INDEX(Reference!F:F,$D163,1),"")</f>
        <v/>
      </c>
      <c r="I163" s="79" t="str" cm="1">
        <f t="array" aca="1" ref="I163" ca="1">IF($D163&lt;&gt;"",INDEX(Reference!G:G,$D163,1),"")</f>
        <v/>
      </c>
      <c r="J163" s="79" t="str" cm="1">
        <f t="array" aca="1" ref="J163" ca="1">IF($D163&lt;&gt;"",INDEX(Reference!H:H,$D163,1),"")</f>
        <v/>
      </c>
      <c r="K163" s="77" t="str" cm="1">
        <f t="array" aca="1" ref="K163" ca="1">IF($D163&lt;&gt;"",INDEX(Reference!I:I,$D163,1),"")</f>
        <v/>
      </c>
      <c r="L163" s="77" t="str" cm="1">
        <f t="array" aca="1" ref="L163" ca="1">IF($D163&lt;&gt;"",INDEX(Reference!J:J,$D163,1),"")</f>
        <v/>
      </c>
      <c r="M163" s="77" t="str" cm="1">
        <f t="array" aca="1" ref="M163" ca="1">IF($D163&lt;&gt;"",INDEX(Reference!K:K,$D163,1),"")</f>
        <v/>
      </c>
      <c r="N163" s="80" t="str" cm="1">
        <f t="array" aca="1" ref="N163" ca="1">IF($D163&lt;&gt;"",INDEX(Reference!L:L,$D163,1),"")</f>
        <v/>
      </c>
    </row>
    <row r="164" spans="4:14" ht="15.75" x14ac:dyDescent="0.25">
      <c r="D164" s="7" t="str">
        <f t="shared" ca="1" si="2"/>
        <v/>
      </c>
      <c r="E164" s="7" t="str" cm="1">
        <f t="array" aca="1" ref="E164" ca="1">IF($D164&lt;&gt;"",INDEX(Reference!C:C,$D164,1),"")</f>
        <v/>
      </c>
      <c r="F164" s="8" t="str" cm="1">
        <f t="array" aca="1" ref="F164" ca="1">IF($D164&lt;&gt;"",INDEX(Reference!D:D,$D164,1),"")</f>
        <v/>
      </c>
      <c r="G164" s="10" t="str" cm="1">
        <f t="array" aca="1" ref="G164" ca="1">IF($D164&lt;&gt;"",INDEX(Reference!E:E,$D164,1),"")</f>
        <v/>
      </c>
      <c r="H164" s="79" t="str" cm="1">
        <f t="array" aca="1" ref="H164" ca="1">IF($D164&lt;&gt;"",INDEX(Reference!F:F,$D164,1),"")</f>
        <v/>
      </c>
      <c r="I164" s="79" t="str" cm="1">
        <f t="array" aca="1" ref="I164" ca="1">IF($D164&lt;&gt;"",INDEX(Reference!G:G,$D164,1),"")</f>
        <v/>
      </c>
      <c r="J164" s="79" t="str" cm="1">
        <f t="array" aca="1" ref="J164" ca="1">IF($D164&lt;&gt;"",INDEX(Reference!H:H,$D164,1),"")</f>
        <v/>
      </c>
      <c r="K164" s="77" t="str" cm="1">
        <f t="array" aca="1" ref="K164" ca="1">IF($D164&lt;&gt;"",INDEX(Reference!I:I,$D164,1),"")</f>
        <v/>
      </c>
      <c r="L164" s="77" t="str" cm="1">
        <f t="array" aca="1" ref="L164" ca="1">IF($D164&lt;&gt;"",INDEX(Reference!J:J,$D164,1),"")</f>
        <v/>
      </c>
      <c r="M164" s="77" t="str" cm="1">
        <f t="array" aca="1" ref="M164" ca="1">IF($D164&lt;&gt;"",INDEX(Reference!K:K,$D164,1),"")</f>
        <v/>
      </c>
      <c r="N164" s="80" t="str" cm="1">
        <f t="array" aca="1" ref="N164" ca="1">IF($D164&lt;&gt;"",INDEX(Reference!L:L,$D164,1),"")</f>
        <v/>
      </c>
    </row>
    <row r="165" spans="4:14" ht="15.75" x14ac:dyDescent="0.25">
      <c r="D165" s="7" t="str">
        <f t="shared" ca="1" si="2"/>
        <v/>
      </c>
      <c r="E165" s="7" t="str" cm="1">
        <f t="array" aca="1" ref="E165" ca="1">IF($D165&lt;&gt;"",INDEX(Reference!C:C,$D165,1),"")</f>
        <v/>
      </c>
      <c r="F165" s="8" t="str" cm="1">
        <f t="array" aca="1" ref="F165" ca="1">IF($D165&lt;&gt;"",INDEX(Reference!D:D,$D165,1),"")</f>
        <v/>
      </c>
      <c r="G165" s="10" t="str" cm="1">
        <f t="array" aca="1" ref="G165" ca="1">IF($D165&lt;&gt;"",INDEX(Reference!E:E,$D165,1),"")</f>
        <v/>
      </c>
      <c r="H165" s="79" t="str" cm="1">
        <f t="array" aca="1" ref="H165" ca="1">IF($D165&lt;&gt;"",INDEX(Reference!F:F,$D165,1),"")</f>
        <v/>
      </c>
      <c r="I165" s="79" t="str" cm="1">
        <f t="array" aca="1" ref="I165" ca="1">IF($D165&lt;&gt;"",INDEX(Reference!G:G,$D165,1),"")</f>
        <v/>
      </c>
      <c r="J165" s="79" t="str" cm="1">
        <f t="array" aca="1" ref="J165" ca="1">IF($D165&lt;&gt;"",INDEX(Reference!H:H,$D165,1),"")</f>
        <v/>
      </c>
      <c r="K165" s="77" t="str" cm="1">
        <f t="array" aca="1" ref="K165" ca="1">IF($D165&lt;&gt;"",INDEX(Reference!I:I,$D165,1),"")</f>
        <v/>
      </c>
      <c r="L165" s="77" t="str" cm="1">
        <f t="array" aca="1" ref="L165" ca="1">IF($D165&lt;&gt;"",INDEX(Reference!J:J,$D165,1),"")</f>
        <v/>
      </c>
      <c r="M165" s="77" t="str" cm="1">
        <f t="array" aca="1" ref="M165" ca="1">IF($D165&lt;&gt;"",INDEX(Reference!K:K,$D165,1),"")</f>
        <v/>
      </c>
      <c r="N165" s="80" t="str" cm="1">
        <f t="array" aca="1" ref="N165" ca="1">IF($D165&lt;&gt;"",INDEX(Reference!L:L,$D165,1),"")</f>
        <v/>
      </c>
    </row>
    <row r="166" spans="4:14" ht="15.75" x14ac:dyDescent="0.25">
      <c r="D166" s="7" t="str">
        <f t="shared" ca="1" si="2"/>
        <v/>
      </c>
      <c r="E166" s="7" t="str" cm="1">
        <f t="array" aca="1" ref="E166" ca="1">IF($D166&lt;&gt;"",INDEX(Reference!C:C,$D166,1),"")</f>
        <v/>
      </c>
      <c r="F166" s="8" t="str" cm="1">
        <f t="array" aca="1" ref="F166" ca="1">IF($D166&lt;&gt;"",INDEX(Reference!D:D,$D166,1),"")</f>
        <v/>
      </c>
      <c r="G166" s="10" t="str" cm="1">
        <f t="array" aca="1" ref="G166" ca="1">IF($D166&lt;&gt;"",INDEX(Reference!E:E,$D166,1),"")</f>
        <v/>
      </c>
      <c r="H166" s="79" t="str" cm="1">
        <f t="array" aca="1" ref="H166" ca="1">IF($D166&lt;&gt;"",INDEX(Reference!F:F,$D166,1),"")</f>
        <v/>
      </c>
      <c r="I166" s="79" t="str" cm="1">
        <f t="array" aca="1" ref="I166" ca="1">IF($D166&lt;&gt;"",INDEX(Reference!G:G,$D166,1),"")</f>
        <v/>
      </c>
      <c r="J166" s="79" t="str" cm="1">
        <f t="array" aca="1" ref="J166" ca="1">IF($D166&lt;&gt;"",INDEX(Reference!H:H,$D166,1),"")</f>
        <v/>
      </c>
      <c r="K166" s="77" t="str" cm="1">
        <f t="array" aca="1" ref="K166" ca="1">IF($D166&lt;&gt;"",INDEX(Reference!I:I,$D166,1),"")</f>
        <v/>
      </c>
      <c r="L166" s="77" t="str" cm="1">
        <f t="array" aca="1" ref="L166" ca="1">IF($D166&lt;&gt;"",INDEX(Reference!J:J,$D166,1),"")</f>
        <v/>
      </c>
      <c r="M166" s="77" t="str" cm="1">
        <f t="array" aca="1" ref="M166" ca="1">IF($D166&lt;&gt;"",INDEX(Reference!K:K,$D166,1),"")</f>
        <v/>
      </c>
      <c r="N166" s="80" t="str" cm="1">
        <f t="array" aca="1" ref="N166" ca="1">IF($D166&lt;&gt;"",INDEX(Reference!L:L,$D166,1),"")</f>
        <v/>
      </c>
    </row>
    <row r="167" spans="4:14" ht="15.75" x14ac:dyDescent="0.25">
      <c r="D167" s="7" t="str">
        <f t="shared" ca="1" si="2"/>
        <v/>
      </c>
      <c r="E167" s="7" t="str" cm="1">
        <f t="array" aca="1" ref="E167" ca="1">IF($D167&lt;&gt;"",INDEX(Reference!C:C,$D167,1),"")</f>
        <v/>
      </c>
      <c r="F167" s="8" t="str" cm="1">
        <f t="array" aca="1" ref="F167" ca="1">IF($D167&lt;&gt;"",INDEX(Reference!D:D,$D167,1),"")</f>
        <v/>
      </c>
      <c r="G167" s="10" t="str" cm="1">
        <f t="array" aca="1" ref="G167" ca="1">IF($D167&lt;&gt;"",INDEX(Reference!E:E,$D167,1),"")</f>
        <v/>
      </c>
      <c r="H167" s="79" t="str" cm="1">
        <f t="array" aca="1" ref="H167" ca="1">IF($D167&lt;&gt;"",INDEX(Reference!F:F,$D167,1),"")</f>
        <v/>
      </c>
      <c r="I167" s="79" t="str" cm="1">
        <f t="array" aca="1" ref="I167" ca="1">IF($D167&lt;&gt;"",INDEX(Reference!G:G,$D167,1),"")</f>
        <v/>
      </c>
      <c r="J167" s="79" t="str" cm="1">
        <f t="array" aca="1" ref="J167" ca="1">IF($D167&lt;&gt;"",INDEX(Reference!H:H,$D167,1),"")</f>
        <v/>
      </c>
      <c r="K167" s="77" t="str" cm="1">
        <f t="array" aca="1" ref="K167" ca="1">IF($D167&lt;&gt;"",INDEX(Reference!I:I,$D167,1),"")</f>
        <v/>
      </c>
      <c r="L167" s="77" t="str" cm="1">
        <f t="array" aca="1" ref="L167" ca="1">IF($D167&lt;&gt;"",INDEX(Reference!J:J,$D167,1),"")</f>
        <v/>
      </c>
      <c r="M167" s="77" t="str" cm="1">
        <f t="array" aca="1" ref="M167" ca="1">IF($D167&lt;&gt;"",INDEX(Reference!K:K,$D167,1),"")</f>
        <v/>
      </c>
      <c r="N167" s="80" t="str" cm="1">
        <f t="array" aca="1" ref="N167" ca="1">IF($D167&lt;&gt;"",INDEX(Reference!L:L,$D167,1),"")</f>
        <v/>
      </c>
    </row>
    <row r="168" spans="4:14" ht="15.75" x14ac:dyDescent="0.25">
      <c r="D168" s="7" t="str">
        <f t="shared" ca="1" si="2"/>
        <v/>
      </c>
      <c r="E168" s="7" t="str" cm="1">
        <f t="array" aca="1" ref="E168" ca="1">IF($D168&lt;&gt;"",INDEX(Reference!C:C,$D168,1),"")</f>
        <v/>
      </c>
      <c r="F168" s="8" t="str" cm="1">
        <f t="array" aca="1" ref="F168" ca="1">IF($D168&lt;&gt;"",INDEX(Reference!D:D,$D168,1),"")</f>
        <v/>
      </c>
      <c r="G168" s="10" t="str" cm="1">
        <f t="array" aca="1" ref="G168" ca="1">IF($D168&lt;&gt;"",INDEX(Reference!E:E,$D168,1),"")</f>
        <v/>
      </c>
      <c r="H168" s="79" t="str" cm="1">
        <f t="array" aca="1" ref="H168" ca="1">IF($D168&lt;&gt;"",INDEX(Reference!F:F,$D168,1),"")</f>
        <v/>
      </c>
      <c r="I168" s="79" t="str" cm="1">
        <f t="array" aca="1" ref="I168" ca="1">IF($D168&lt;&gt;"",INDEX(Reference!G:G,$D168,1),"")</f>
        <v/>
      </c>
      <c r="J168" s="79" t="str" cm="1">
        <f t="array" aca="1" ref="J168" ca="1">IF($D168&lt;&gt;"",INDEX(Reference!H:H,$D168,1),"")</f>
        <v/>
      </c>
      <c r="K168" s="77" t="str" cm="1">
        <f t="array" aca="1" ref="K168" ca="1">IF($D168&lt;&gt;"",INDEX(Reference!I:I,$D168,1),"")</f>
        <v/>
      </c>
      <c r="L168" s="77" t="str" cm="1">
        <f t="array" aca="1" ref="L168" ca="1">IF($D168&lt;&gt;"",INDEX(Reference!J:J,$D168,1),"")</f>
        <v/>
      </c>
      <c r="M168" s="77" t="str" cm="1">
        <f t="array" aca="1" ref="M168" ca="1">IF($D168&lt;&gt;"",INDEX(Reference!K:K,$D168,1),"")</f>
        <v/>
      </c>
      <c r="N168" s="80" t="str" cm="1">
        <f t="array" aca="1" ref="N168" ca="1">IF($D168&lt;&gt;"",INDEX(Reference!L:L,$D168,1),"")</f>
        <v/>
      </c>
    </row>
    <row r="169" spans="4:14" ht="15.75" x14ac:dyDescent="0.25">
      <c r="D169" s="7" t="str">
        <f t="shared" ca="1" si="2"/>
        <v/>
      </c>
      <c r="E169" s="7" t="str" cm="1">
        <f t="array" aca="1" ref="E169" ca="1">IF($D169&lt;&gt;"",INDEX(Reference!C:C,$D169,1),"")</f>
        <v/>
      </c>
      <c r="F169" s="8" t="str" cm="1">
        <f t="array" aca="1" ref="F169" ca="1">IF($D169&lt;&gt;"",INDEX(Reference!D:D,$D169,1),"")</f>
        <v/>
      </c>
      <c r="G169" s="10" t="str" cm="1">
        <f t="array" aca="1" ref="G169" ca="1">IF($D169&lt;&gt;"",INDEX(Reference!E:E,$D169,1),"")</f>
        <v/>
      </c>
      <c r="H169" s="79" t="str" cm="1">
        <f t="array" aca="1" ref="H169" ca="1">IF($D169&lt;&gt;"",INDEX(Reference!F:F,$D169,1),"")</f>
        <v/>
      </c>
      <c r="I169" s="79" t="str" cm="1">
        <f t="array" aca="1" ref="I169" ca="1">IF($D169&lt;&gt;"",INDEX(Reference!G:G,$D169,1),"")</f>
        <v/>
      </c>
      <c r="J169" s="79" t="str" cm="1">
        <f t="array" aca="1" ref="J169" ca="1">IF($D169&lt;&gt;"",INDEX(Reference!H:H,$D169,1),"")</f>
        <v/>
      </c>
      <c r="K169" s="77" t="str" cm="1">
        <f t="array" aca="1" ref="K169" ca="1">IF($D169&lt;&gt;"",INDEX(Reference!I:I,$D169,1),"")</f>
        <v/>
      </c>
      <c r="L169" s="77" t="str" cm="1">
        <f t="array" aca="1" ref="L169" ca="1">IF($D169&lt;&gt;"",INDEX(Reference!J:J,$D169,1),"")</f>
        <v/>
      </c>
      <c r="M169" s="77" t="str" cm="1">
        <f t="array" aca="1" ref="M169" ca="1">IF($D169&lt;&gt;"",INDEX(Reference!K:K,$D169,1),"")</f>
        <v/>
      </c>
      <c r="N169" s="80" t="str" cm="1">
        <f t="array" aca="1" ref="N169" ca="1">IF($D169&lt;&gt;"",INDEX(Reference!L:L,$D169,1),"")</f>
        <v/>
      </c>
    </row>
    <row r="170" spans="4:14" ht="15.75" x14ac:dyDescent="0.25">
      <c r="D170" s="7" t="str">
        <f t="shared" ca="1" si="2"/>
        <v/>
      </c>
      <c r="E170" s="7" t="str" cm="1">
        <f t="array" aca="1" ref="E170" ca="1">IF($D170&lt;&gt;"",INDEX(Reference!C:C,$D170,1),"")</f>
        <v/>
      </c>
      <c r="F170" s="8" t="str" cm="1">
        <f t="array" aca="1" ref="F170" ca="1">IF($D170&lt;&gt;"",INDEX(Reference!D:D,$D170,1),"")</f>
        <v/>
      </c>
      <c r="G170" s="10" t="str" cm="1">
        <f t="array" aca="1" ref="G170" ca="1">IF($D170&lt;&gt;"",INDEX(Reference!E:E,$D170,1),"")</f>
        <v/>
      </c>
      <c r="H170" s="79" t="str" cm="1">
        <f t="array" aca="1" ref="H170" ca="1">IF($D170&lt;&gt;"",INDEX(Reference!F:F,$D170,1),"")</f>
        <v/>
      </c>
      <c r="I170" s="79" t="str" cm="1">
        <f t="array" aca="1" ref="I170" ca="1">IF($D170&lt;&gt;"",INDEX(Reference!G:G,$D170,1),"")</f>
        <v/>
      </c>
      <c r="J170" s="79" t="str" cm="1">
        <f t="array" aca="1" ref="J170" ca="1">IF($D170&lt;&gt;"",INDEX(Reference!H:H,$D170,1),"")</f>
        <v/>
      </c>
      <c r="K170" s="77" t="str" cm="1">
        <f t="array" aca="1" ref="K170" ca="1">IF($D170&lt;&gt;"",INDEX(Reference!I:I,$D170,1),"")</f>
        <v/>
      </c>
      <c r="L170" s="77" t="str" cm="1">
        <f t="array" aca="1" ref="L170" ca="1">IF($D170&lt;&gt;"",INDEX(Reference!J:J,$D170,1),"")</f>
        <v/>
      </c>
      <c r="M170" s="77" t="str" cm="1">
        <f t="array" aca="1" ref="M170" ca="1">IF($D170&lt;&gt;"",INDEX(Reference!K:K,$D170,1),"")</f>
        <v/>
      </c>
      <c r="N170" s="80" t="str" cm="1">
        <f t="array" aca="1" ref="N170" ca="1">IF($D170&lt;&gt;"",INDEX(Reference!L:L,$D170,1),"")</f>
        <v/>
      </c>
    </row>
    <row r="171" spans="4:14" ht="15.75" x14ac:dyDescent="0.25">
      <c r="D171" s="7" t="str">
        <f t="shared" ca="1" si="2"/>
        <v/>
      </c>
      <c r="E171" s="7" t="str" cm="1">
        <f t="array" aca="1" ref="E171" ca="1">IF($D171&lt;&gt;"",INDEX(Reference!C:C,$D171,1),"")</f>
        <v/>
      </c>
      <c r="F171" s="8" t="str" cm="1">
        <f t="array" aca="1" ref="F171" ca="1">IF($D171&lt;&gt;"",INDEX(Reference!D:D,$D171,1),"")</f>
        <v/>
      </c>
      <c r="G171" s="10" t="str" cm="1">
        <f t="array" aca="1" ref="G171" ca="1">IF($D171&lt;&gt;"",INDEX(Reference!E:E,$D171,1),"")</f>
        <v/>
      </c>
      <c r="H171" s="79" t="str" cm="1">
        <f t="array" aca="1" ref="H171" ca="1">IF($D171&lt;&gt;"",INDEX(Reference!F:F,$D171,1),"")</f>
        <v/>
      </c>
      <c r="I171" s="79" t="str" cm="1">
        <f t="array" aca="1" ref="I171" ca="1">IF($D171&lt;&gt;"",INDEX(Reference!G:G,$D171,1),"")</f>
        <v/>
      </c>
      <c r="J171" s="79" t="str" cm="1">
        <f t="array" aca="1" ref="J171" ca="1">IF($D171&lt;&gt;"",INDEX(Reference!H:H,$D171,1),"")</f>
        <v/>
      </c>
      <c r="K171" s="77" t="str" cm="1">
        <f t="array" aca="1" ref="K171" ca="1">IF($D171&lt;&gt;"",INDEX(Reference!I:I,$D171,1),"")</f>
        <v/>
      </c>
      <c r="L171" s="77" t="str" cm="1">
        <f t="array" aca="1" ref="L171" ca="1">IF($D171&lt;&gt;"",INDEX(Reference!J:J,$D171,1),"")</f>
        <v/>
      </c>
      <c r="M171" s="77" t="str" cm="1">
        <f t="array" aca="1" ref="M171" ca="1">IF($D171&lt;&gt;"",INDEX(Reference!K:K,$D171,1),"")</f>
        <v/>
      </c>
      <c r="N171" s="80" t="str" cm="1">
        <f t="array" aca="1" ref="N171" ca="1">IF($D171&lt;&gt;"",INDEX(Reference!L:L,$D171,1),"")</f>
        <v/>
      </c>
    </row>
    <row r="172" spans="4:14" ht="15.75" x14ac:dyDescent="0.25">
      <c r="D172" s="7" t="str">
        <f t="shared" ca="1" si="2"/>
        <v/>
      </c>
      <c r="E172" s="7" t="str" cm="1">
        <f t="array" aca="1" ref="E172" ca="1">IF($D172&lt;&gt;"",INDEX(Reference!C:C,$D172,1),"")</f>
        <v/>
      </c>
      <c r="F172" s="8" t="str" cm="1">
        <f t="array" aca="1" ref="F172" ca="1">IF($D172&lt;&gt;"",INDEX(Reference!D:D,$D172,1),"")</f>
        <v/>
      </c>
      <c r="G172" s="10" t="str" cm="1">
        <f t="array" aca="1" ref="G172" ca="1">IF($D172&lt;&gt;"",INDEX(Reference!E:E,$D172,1),"")</f>
        <v/>
      </c>
      <c r="H172" s="79" t="str" cm="1">
        <f t="array" aca="1" ref="H172" ca="1">IF($D172&lt;&gt;"",INDEX(Reference!F:F,$D172,1),"")</f>
        <v/>
      </c>
      <c r="I172" s="79" t="str" cm="1">
        <f t="array" aca="1" ref="I172" ca="1">IF($D172&lt;&gt;"",INDEX(Reference!G:G,$D172,1),"")</f>
        <v/>
      </c>
      <c r="J172" s="79" t="str" cm="1">
        <f t="array" aca="1" ref="J172" ca="1">IF($D172&lt;&gt;"",INDEX(Reference!H:H,$D172,1),"")</f>
        <v/>
      </c>
      <c r="K172" s="77" t="str" cm="1">
        <f t="array" aca="1" ref="K172" ca="1">IF($D172&lt;&gt;"",INDEX(Reference!I:I,$D172,1),"")</f>
        <v/>
      </c>
      <c r="L172" s="77" t="str" cm="1">
        <f t="array" aca="1" ref="L172" ca="1">IF($D172&lt;&gt;"",INDEX(Reference!J:J,$D172,1),"")</f>
        <v/>
      </c>
      <c r="M172" s="77" t="str" cm="1">
        <f t="array" aca="1" ref="M172" ca="1">IF($D172&lt;&gt;"",INDEX(Reference!K:K,$D172,1),"")</f>
        <v/>
      </c>
      <c r="N172" s="80" t="str" cm="1">
        <f t="array" aca="1" ref="N172" ca="1">IF($D172&lt;&gt;"",INDEX(Reference!L:L,$D172,1),"")</f>
        <v/>
      </c>
    </row>
    <row r="173" spans="4:14" ht="15.75" x14ac:dyDescent="0.25">
      <c r="D173" s="7" t="str">
        <f t="shared" ca="1" si="2"/>
        <v/>
      </c>
      <c r="E173" s="7" t="str" cm="1">
        <f t="array" aca="1" ref="E173" ca="1">IF($D173&lt;&gt;"",INDEX(Reference!C:C,$D173,1),"")</f>
        <v/>
      </c>
      <c r="F173" s="8" t="str" cm="1">
        <f t="array" aca="1" ref="F173" ca="1">IF($D173&lt;&gt;"",INDEX(Reference!D:D,$D173,1),"")</f>
        <v/>
      </c>
      <c r="G173" s="10" t="str" cm="1">
        <f t="array" aca="1" ref="G173" ca="1">IF($D173&lt;&gt;"",INDEX(Reference!E:E,$D173,1),"")</f>
        <v/>
      </c>
      <c r="H173" s="79" t="str" cm="1">
        <f t="array" aca="1" ref="H173" ca="1">IF($D173&lt;&gt;"",INDEX(Reference!F:F,$D173,1),"")</f>
        <v/>
      </c>
      <c r="I173" s="79" t="str" cm="1">
        <f t="array" aca="1" ref="I173" ca="1">IF($D173&lt;&gt;"",INDEX(Reference!G:G,$D173,1),"")</f>
        <v/>
      </c>
      <c r="J173" s="79" t="str" cm="1">
        <f t="array" aca="1" ref="J173" ca="1">IF($D173&lt;&gt;"",INDEX(Reference!H:H,$D173,1),"")</f>
        <v/>
      </c>
      <c r="K173" s="77" t="str" cm="1">
        <f t="array" aca="1" ref="K173" ca="1">IF($D173&lt;&gt;"",INDEX(Reference!I:I,$D173,1),"")</f>
        <v/>
      </c>
      <c r="L173" s="77" t="str" cm="1">
        <f t="array" aca="1" ref="L173" ca="1">IF($D173&lt;&gt;"",INDEX(Reference!J:J,$D173,1),"")</f>
        <v/>
      </c>
      <c r="M173" s="77" t="str" cm="1">
        <f t="array" aca="1" ref="M173" ca="1">IF($D173&lt;&gt;"",INDEX(Reference!K:K,$D173,1),"")</f>
        <v/>
      </c>
      <c r="N173" s="80" t="str" cm="1">
        <f t="array" aca="1" ref="N173" ca="1">IF($D173&lt;&gt;"",INDEX(Reference!L:L,$D173,1),"")</f>
        <v/>
      </c>
    </row>
    <row r="174" spans="4:14" ht="15.75" x14ac:dyDescent="0.25">
      <c r="D174" s="7" t="str">
        <f t="shared" ca="1" si="2"/>
        <v/>
      </c>
      <c r="E174" s="7" t="str" cm="1">
        <f t="array" aca="1" ref="E174" ca="1">IF($D174&lt;&gt;"",INDEX(Reference!C:C,$D174,1),"")</f>
        <v/>
      </c>
      <c r="F174" s="8" t="str" cm="1">
        <f t="array" aca="1" ref="F174" ca="1">IF($D174&lt;&gt;"",INDEX(Reference!D:D,$D174,1),"")</f>
        <v/>
      </c>
      <c r="G174" s="10" t="str" cm="1">
        <f t="array" aca="1" ref="G174" ca="1">IF($D174&lt;&gt;"",INDEX(Reference!E:E,$D174,1),"")</f>
        <v/>
      </c>
      <c r="H174" s="79" t="str" cm="1">
        <f t="array" aca="1" ref="H174" ca="1">IF($D174&lt;&gt;"",INDEX(Reference!F:F,$D174,1),"")</f>
        <v/>
      </c>
      <c r="I174" s="79" t="str" cm="1">
        <f t="array" aca="1" ref="I174" ca="1">IF($D174&lt;&gt;"",INDEX(Reference!G:G,$D174,1),"")</f>
        <v/>
      </c>
      <c r="J174" s="79" t="str" cm="1">
        <f t="array" aca="1" ref="J174" ca="1">IF($D174&lt;&gt;"",INDEX(Reference!H:H,$D174,1),"")</f>
        <v/>
      </c>
      <c r="K174" s="77" t="str" cm="1">
        <f t="array" aca="1" ref="K174" ca="1">IF($D174&lt;&gt;"",INDEX(Reference!I:I,$D174,1),"")</f>
        <v/>
      </c>
      <c r="L174" s="77" t="str" cm="1">
        <f t="array" aca="1" ref="L174" ca="1">IF($D174&lt;&gt;"",INDEX(Reference!J:J,$D174,1),"")</f>
        <v/>
      </c>
      <c r="M174" s="77" t="str" cm="1">
        <f t="array" aca="1" ref="M174" ca="1">IF($D174&lt;&gt;"",INDEX(Reference!K:K,$D174,1),"")</f>
        <v/>
      </c>
      <c r="N174" s="80" t="str" cm="1">
        <f t="array" aca="1" ref="N174" ca="1">IF($D174&lt;&gt;"",INDEX(Reference!L:L,$D174,1),"")</f>
        <v/>
      </c>
    </row>
    <row r="175" spans="4:14" ht="15.75" x14ac:dyDescent="0.25">
      <c r="D175" s="7" t="str">
        <f t="shared" ca="1" si="2"/>
        <v/>
      </c>
      <c r="E175" s="7" t="str" cm="1">
        <f t="array" aca="1" ref="E175" ca="1">IF($D175&lt;&gt;"",INDEX(Reference!C:C,$D175,1),"")</f>
        <v/>
      </c>
      <c r="F175" s="8" t="str" cm="1">
        <f t="array" aca="1" ref="F175" ca="1">IF($D175&lt;&gt;"",INDEX(Reference!D:D,$D175,1),"")</f>
        <v/>
      </c>
      <c r="G175" s="10" t="str" cm="1">
        <f t="array" aca="1" ref="G175" ca="1">IF($D175&lt;&gt;"",INDEX(Reference!E:E,$D175,1),"")</f>
        <v/>
      </c>
      <c r="H175" s="79" t="str" cm="1">
        <f t="array" aca="1" ref="H175" ca="1">IF($D175&lt;&gt;"",INDEX(Reference!F:F,$D175,1),"")</f>
        <v/>
      </c>
      <c r="I175" s="79" t="str" cm="1">
        <f t="array" aca="1" ref="I175" ca="1">IF($D175&lt;&gt;"",INDEX(Reference!G:G,$D175,1),"")</f>
        <v/>
      </c>
      <c r="J175" s="79" t="str" cm="1">
        <f t="array" aca="1" ref="J175" ca="1">IF($D175&lt;&gt;"",INDEX(Reference!H:H,$D175,1),"")</f>
        <v/>
      </c>
      <c r="K175" s="77" t="str" cm="1">
        <f t="array" aca="1" ref="K175" ca="1">IF($D175&lt;&gt;"",INDEX(Reference!I:I,$D175,1),"")</f>
        <v/>
      </c>
      <c r="L175" s="77" t="str" cm="1">
        <f t="array" aca="1" ref="L175" ca="1">IF($D175&lt;&gt;"",INDEX(Reference!J:J,$D175,1),"")</f>
        <v/>
      </c>
      <c r="M175" s="77" t="str" cm="1">
        <f t="array" aca="1" ref="M175" ca="1">IF($D175&lt;&gt;"",INDEX(Reference!K:K,$D175,1),"")</f>
        <v/>
      </c>
      <c r="N175" s="80" t="str" cm="1">
        <f t="array" aca="1" ref="N175" ca="1">IF($D175&lt;&gt;"",INDEX(Reference!L:L,$D175,1),"")</f>
        <v/>
      </c>
    </row>
    <row r="176" spans="4:14" ht="15.75" x14ac:dyDescent="0.25">
      <c r="D176" s="7" t="str">
        <f t="shared" ca="1" si="2"/>
        <v/>
      </c>
      <c r="E176" s="7" t="str" cm="1">
        <f t="array" aca="1" ref="E176" ca="1">IF($D176&lt;&gt;"",INDEX(Reference!C:C,$D176,1),"")</f>
        <v/>
      </c>
      <c r="F176" s="8" t="str" cm="1">
        <f t="array" aca="1" ref="F176" ca="1">IF($D176&lt;&gt;"",INDEX(Reference!D:D,$D176,1),"")</f>
        <v/>
      </c>
      <c r="G176" s="10" t="str" cm="1">
        <f t="array" aca="1" ref="G176" ca="1">IF($D176&lt;&gt;"",INDEX(Reference!E:E,$D176,1),"")</f>
        <v/>
      </c>
      <c r="H176" s="79" t="str" cm="1">
        <f t="array" aca="1" ref="H176" ca="1">IF($D176&lt;&gt;"",INDEX(Reference!F:F,$D176,1),"")</f>
        <v/>
      </c>
      <c r="I176" s="79" t="str" cm="1">
        <f t="array" aca="1" ref="I176" ca="1">IF($D176&lt;&gt;"",INDEX(Reference!G:G,$D176,1),"")</f>
        <v/>
      </c>
      <c r="J176" s="79" t="str" cm="1">
        <f t="array" aca="1" ref="J176" ca="1">IF($D176&lt;&gt;"",INDEX(Reference!H:H,$D176,1),"")</f>
        <v/>
      </c>
      <c r="K176" s="77" t="str" cm="1">
        <f t="array" aca="1" ref="K176" ca="1">IF($D176&lt;&gt;"",INDEX(Reference!I:I,$D176,1),"")</f>
        <v/>
      </c>
      <c r="L176" s="77" t="str" cm="1">
        <f t="array" aca="1" ref="L176" ca="1">IF($D176&lt;&gt;"",INDEX(Reference!J:J,$D176,1),"")</f>
        <v/>
      </c>
      <c r="M176" s="77" t="str" cm="1">
        <f t="array" aca="1" ref="M176" ca="1">IF($D176&lt;&gt;"",INDEX(Reference!K:K,$D176,1),"")</f>
        <v/>
      </c>
      <c r="N176" s="80" t="str" cm="1">
        <f t="array" aca="1" ref="N176" ca="1">IF($D176&lt;&gt;"",INDEX(Reference!L:L,$D176,1),"")</f>
        <v/>
      </c>
    </row>
    <row r="177" spans="4:14" ht="15.75" x14ac:dyDescent="0.25">
      <c r="D177" s="7" t="str">
        <f t="shared" ca="1" si="2"/>
        <v/>
      </c>
      <c r="E177" s="7" t="str" cm="1">
        <f t="array" aca="1" ref="E177" ca="1">IF($D177&lt;&gt;"",INDEX(Reference!C:C,$D177,1),"")</f>
        <v/>
      </c>
      <c r="F177" s="8" t="str" cm="1">
        <f t="array" aca="1" ref="F177" ca="1">IF($D177&lt;&gt;"",INDEX(Reference!D:D,$D177,1),"")</f>
        <v/>
      </c>
      <c r="G177" s="10" t="str" cm="1">
        <f t="array" aca="1" ref="G177" ca="1">IF($D177&lt;&gt;"",INDEX(Reference!E:E,$D177,1),"")</f>
        <v/>
      </c>
      <c r="H177" s="79" t="str" cm="1">
        <f t="array" aca="1" ref="H177" ca="1">IF($D177&lt;&gt;"",INDEX(Reference!F:F,$D177,1),"")</f>
        <v/>
      </c>
      <c r="I177" s="79" t="str" cm="1">
        <f t="array" aca="1" ref="I177" ca="1">IF($D177&lt;&gt;"",INDEX(Reference!G:G,$D177,1),"")</f>
        <v/>
      </c>
      <c r="J177" s="79" t="str" cm="1">
        <f t="array" aca="1" ref="J177" ca="1">IF($D177&lt;&gt;"",INDEX(Reference!H:H,$D177,1),"")</f>
        <v/>
      </c>
      <c r="K177" s="77" t="str" cm="1">
        <f t="array" aca="1" ref="K177" ca="1">IF($D177&lt;&gt;"",INDEX(Reference!I:I,$D177,1),"")</f>
        <v/>
      </c>
      <c r="L177" s="77" t="str" cm="1">
        <f t="array" aca="1" ref="L177" ca="1">IF($D177&lt;&gt;"",INDEX(Reference!J:J,$D177,1),"")</f>
        <v/>
      </c>
      <c r="M177" s="77" t="str" cm="1">
        <f t="array" aca="1" ref="M177" ca="1">IF($D177&lt;&gt;"",INDEX(Reference!K:K,$D177,1),"")</f>
        <v/>
      </c>
      <c r="N177" s="80" t="str" cm="1">
        <f t="array" aca="1" ref="N177" ca="1">IF($D177&lt;&gt;"",INDEX(Reference!L:L,$D177,1),"")</f>
        <v/>
      </c>
    </row>
    <row r="178" spans="4:14" ht="15.75" x14ac:dyDescent="0.25">
      <c r="D178" s="7" t="str">
        <f t="shared" ca="1" si="2"/>
        <v/>
      </c>
      <c r="E178" s="7" t="str" cm="1">
        <f t="array" aca="1" ref="E178" ca="1">IF($D178&lt;&gt;"",INDEX(Reference!C:C,$D178,1),"")</f>
        <v/>
      </c>
      <c r="F178" s="8" t="str" cm="1">
        <f t="array" aca="1" ref="F178" ca="1">IF($D178&lt;&gt;"",INDEX(Reference!D:D,$D178,1),"")</f>
        <v/>
      </c>
      <c r="G178" s="10" t="str" cm="1">
        <f t="array" aca="1" ref="G178" ca="1">IF($D178&lt;&gt;"",INDEX(Reference!E:E,$D178,1),"")</f>
        <v/>
      </c>
      <c r="H178" s="79" t="str" cm="1">
        <f t="array" aca="1" ref="H178" ca="1">IF($D178&lt;&gt;"",INDEX(Reference!F:F,$D178,1),"")</f>
        <v/>
      </c>
      <c r="I178" s="79" t="str" cm="1">
        <f t="array" aca="1" ref="I178" ca="1">IF($D178&lt;&gt;"",INDEX(Reference!G:G,$D178,1),"")</f>
        <v/>
      </c>
      <c r="J178" s="79" t="str" cm="1">
        <f t="array" aca="1" ref="J178" ca="1">IF($D178&lt;&gt;"",INDEX(Reference!H:H,$D178,1),"")</f>
        <v/>
      </c>
      <c r="K178" s="77" t="str" cm="1">
        <f t="array" aca="1" ref="K178" ca="1">IF($D178&lt;&gt;"",INDEX(Reference!I:I,$D178,1),"")</f>
        <v/>
      </c>
      <c r="L178" s="77" t="str" cm="1">
        <f t="array" aca="1" ref="L178" ca="1">IF($D178&lt;&gt;"",INDEX(Reference!J:J,$D178,1),"")</f>
        <v/>
      </c>
      <c r="M178" s="77" t="str" cm="1">
        <f t="array" aca="1" ref="M178" ca="1">IF($D178&lt;&gt;"",INDEX(Reference!K:K,$D178,1),"")</f>
        <v/>
      </c>
      <c r="N178" s="80" t="str" cm="1">
        <f t="array" aca="1" ref="N178" ca="1">IF($D178&lt;&gt;"",INDEX(Reference!L:L,$D178,1),"")</f>
        <v/>
      </c>
    </row>
    <row r="179" spans="4:14" ht="15.75" x14ac:dyDescent="0.25">
      <c r="D179" s="7" t="str">
        <f t="shared" ca="1" si="2"/>
        <v/>
      </c>
      <c r="E179" s="7" t="str" cm="1">
        <f t="array" aca="1" ref="E179" ca="1">IF($D179&lt;&gt;"",INDEX(Reference!C:C,$D179,1),"")</f>
        <v/>
      </c>
      <c r="F179" s="8" t="str" cm="1">
        <f t="array" aca="1" ref="F179" ca="1">IF($D179&lt;&gt;"",INDEX(Reference!D:D,$D179,1),"")</f>
        <v/>
      </c>
      <c r="G179" s="10" t="str" cm="1">
        <f t="array" aca="1" ref="G179" ca="1">IF($D179&lt;&gt;"",INDEX(Reference!E:E,$D179,1),"")</f>
        <v/>
      </c>
      <c r="H179" s="79" t="str" cm="1">
        <f t="array" aca="1" ref="H179" ca="1">IF($D179&lt;&gt;"",INDEX(Reference!F:F,$D179,1),"")</f>
        <v/>
      </c>
      <c r="I179" s="79" t="str" cm="1">
        <f t="array" aca="1" ref="I179" ca="1">IF($D179&lt;&gt;"",INDEX(Reference!G:G,$D179,1),"")</f>
        <v/>
      </c>
      <c r="J179" s="79" t="str" cm="1">
        <f t="array" aca="1" ref="J179" ca="1">IF($D179&lt;&gt;"",INDEX(Reference!H:H,$D179,1),"")</f>
        <v/>
      </c>
      <c r="K179" s="77" t="str" cm="1">
        <f t="array" aca="1" ref="K179" ca="1">IF($D179&lt;&gt;"",INDEX(Reference!I:I,$D179,1),"")</f>
        <v/>
      </c>
      <c r="L179" s="77" t="str" cm="1">
        <f t="array" aca="1" ref="L179" ca="1">IF($D179&lt;&gt;"",INDEX(Reference!J:J,$D179,1),"")</f>
        <v/>
      </c>
      <c r="M179" s="77" t="str" cm="1">
        <f t="array" aca="1" ref="M179" ca="1">IF($D179&lt;&gt;"",INDEX(Reference!K:K,$D179,1),"")</f>
        <v/>
      </c>
      <c r="N179" s="80" t="str" cm="1">
        <f t="array" aca="1" ref="N179" ca="1">IF($D179&lt;&gt;"",INDEX(Reference!L:L,$D179,1),"")</f>
        <v/>
      </c>
    </row>
    <row r="180" spans="4:14" ht="15.75" x14ac:dyDescent="0.25">
      <c r="D180" s="7" t="str">
        <f t="shared" ca="1" si="2"/>
        <v/>
      </c>
      <c r="E180" s="7" t="str" cm="1">
        <f t="array" aca="1" ref="E180" ca="1">IF($D180&lt;&gt;"",INDEX(Reference!C:C,$D180,1),"")</f>
        <v/>
      </c>
      <c r="F180" s="8" t="str" cm="1">
        <f t="array" aca="1" ref="F180" ca="1">IF($D180&lt;&gt;"",INDEX(Reference!D:D,$D180,1),"")</f>
        <v/>
      </c>
      <c r="G180" s="10" t="str" cm="1">
        <f t="array" aca="1" ref="G180" ca="1">IF($D180&lt;&gt;"",INDEX(Reference!E:E,$D180,1),"")</f>
        <v/>
      </c>
      <c r="H180" s="79" t="str" cm="1">
        <f t="array" aca="1" ref="H180" ca="1">IF($D180&lt;&gt;"",INDEX(Reference!F:F,$D180,1),"")</f>
        <v/>
      </c>
      <c r="I180" s="79" t="str" cm="1">
        <f t="array" aca="1" ref="I180" ca="1">IF($D180&lt;&gt;"",INDEX(Reference!G:G,$D180,1),"")</f>
        <v/>
      </c>
      <c r="J180" s="79" t="str" cm="1">
        <f t="array" aca="1" ref="J180" ca="1">IF($D180&lt;&gt;"",INDEX(Reference!H:H,$D180,1),"")</f>
        <v/>
      </c>
      <c r="K180" s="77" t="str" cm="1">
        <f t="array" aca="1" ref="K180" ca="1">IF($D180&lt;&gt;"",INDEX(Reference!I:I,$D180,1),"")</f>
        <v/>
      </c>
      <c r="L180" s="77" t="str" cm="1">
        <f t="array" aca="1" ref="L180" ca="1">IF($D180&lt;&gt;"",INDEX(Reference!J:J,$D180,1),"")</f>
        <v/>
      </c>
      <c r="M180" s="77" t="str" cm="1">
        <f t="array" aca="1" ref="M180" ca="1">IF($D180&lt;&gt;"",INDEX(Reference!K:K,$D180,1),"")</f>
        <v/>
      </c>
      <c r="N180" s="80" t="str" cm="1">
        <f t="array" aca="1" ref="N180" ca="1">IF($D180&lt;&gt;"",INDEX(Reference!L:L,$D180,1),"")</f>
        <v/>
      </c>
    </row>
    <row r="181" spans="4:14" ht="15.75" x14ac:dyDescent="0.25">
      <c r="D181" s="7" t="str">
        <f t="shared" ca="1" si="2"/>
        <v/>
      </c>
      <c r="E181" s="7" t="str" cm="1">
        <f t="array" aca="1" ref="E181" ca="1">IF($D181&lt;&gt;"",INDEX(Reference!C:C,$D181,1),"")</f>
        <v/>
      </c>
      <c r="F181" s="8" t="str" cm="1">
        <f t="array" aca="1" ref="F181" ca="1">IF($D181&lt;&gt;"",INDEX(Reference!D:D,$D181,1),"")</f>
        <v/>
      </c>
      <c r="G181" s="10" t="str" cm="1">
        <f t="array" aca="1" ref="G181" ca="1">IF($D181&lt;&gt;"",INDEX(Reference!E:E,$D181,1),"")</f>
        <v/>
      </c>
      <c r="H181" s="79" t="str" cm="1">
        <f t="array" aca="1" ref="H181" ca="1">IF($D181&lt;&gt;"",INDEX(Reference!F:F,$D181,1),"")</f>
        <v/>
      </c>
      <c r="I181" s="79" t="str" cm="1">
        <f t="array" aca="1" ref="I181" ca="1">IF($D181&lt;&gt;"",INDEX(Reference!G:G,$D181,1),"")</f>
        <v/>
      </c>
      <c r="J181" s="79" t="str" cm="1">
        <f t="array" aca="1" ref="J181" ca="1">IF($D181&lt;&gt;"",INDEX(Reference!H:H,$D181,1),"")</f>
        <v/>
      </c>
      <c r="K181" s="77" t="str" cm="1">
        <f t="array" aca="1" ref="K181" ca="1">IF($D181&lt;&gt;"",INDEX(Reference!I:I,$D181,1),"")</f>
        <v/>
      </c>
      <c r="L181" s="77" t="str" cm="1">
        <f t="array" aca="1" ref="L181" ca="1">IF($D181&lt;&gt;"",INDEX(Reference!J:J,$D181,1),"")</f>
        <v/>
      </c>
      <c r="M181" s="77" t="str" cm="1">
        <f t="array" aca="1" ref="M181" ca="1">IF($D181&lt;&gt;"",INDEX(Reference!K:K,$D181,1),"")</f>
        <v/>
      </c>
      <c r="N181" s="80" t="str" cm="1">
        <f t="array" aca="1" ref="N181" ca="1">IF($D181&lt;&gt;"",INDEX(Reference!L:L,$D181,1),"")</f>
        <v/>
      </c>
    </row>
    <row r="182" spans="4:14" ht="15.75" x14ac:dyDescent="0.25">
      <c r="D182" s="7" t="str">
        <f t="shared" ca="1" si="2"/>
        <v/>
      </c>
      <c r="E182" s="7" t="str" cm="1">
        <f t="array" aca="1" ref="E182" ca="1">IF($D182&lt;&gt;"",INDEX(Reference!C:C,$D182,1),"")</f>
        <v/>
      </c>
      <c r="F182" s="8" t="str" cm="1">
        <f t="array" aca="1" ref="F182" ca="1">IF($D182&lt;&gt;"",INDEX(Reference!D:D,$D182,1),"")</f>
        <v/>
      </c>
      <c r="G182" s="10" t="str" cm="1">
        <f t="array" aca="1" ref="G182" ca="1">IF($D182&lt;&gt;"",INDEX(Reference!E:E,$D182,1),"")</f>
        <v/>
      </c>
      <c r="H182" s="79" t="str" cm="1">
        <f t="array" aca="1" ref="H182" ca="1">IF($D182&lt;&gt;"",INDEX(Reference!F:F,$D182,1),"")</f>
        <v/>
      </c>
      <c r="I182" s="79" t="str" cm="1">
        <f t="array" aca="1" ref="I182" ca="1">IF($D182&lt;&gt;"",INDEX(Reference!G:G,$D182,1),"")</f>
        <v/>
      </c>
      <c r="J182" s="79" t="str" cm="1">
        <f t="array" aca="1" ref="J182" ca="1">IF($D182&lt;&gt;"",INDEX(Reference!H:H,$D182,1),"")</f>
        <v/>
      </c>
      <c r="K182" s="77" t="str" cm="1">
        <f t="array" aca="1" ref="K182" ca="1">IF($D182&lt;&gt;"",INDEX(Reference!I:I,$D182,1),"")</f>
        <v/>
      </c>
      <c r="L182" s="77" t="str" cm="1">
        <f t="array" aca="1" ref="L182" ca="1">IF($D182&lt;&gt;"",INDEX(Reference!J:J,$D182,1),"")</f>
        <v/>
      </c>
      <c r="M182" s="77" t="str" cm="1">
        <f t="array" aca="1" ref="M182" ca="1">IF($D182&lt;&gt;"",INDEX(Reference!K:K,$D182,1),"")</f>
        <v/>
      </c>
      <c r="N182" s="80" t="str" cm="1">
        <f t="array" aca="1" ref="N182" ca="1">IF($D182&lt;&gt;"",INDEX(Reference!L:L,$D182,1),"")</f>
        <v/>
      </c>
    </row>
    <row r="183" spans="4:14" ht="15.75" x14ac:dyDescent="0.25">
      <c r="D183" s="7" t="str">
        <f t="shared" ca="1" si="2"/>
        <v/>
      </c>
      <c r="E183" s="7" t="str" cm="1">
        <f t="array" aca="1" ref="E183" ca="1">IF($D183&lt;&gt;"",INDEX(Reference!C:C,$D183,1),"")</f>
        <v/>
      </c>
      <c r="F183" s="8" t="str" cm="1">
        <f t="array" aca="1" ref="F183" ca="1">IF($D183&lt;&gt;"",INDEX(Reference!D:D,$D183,1),"")</f>
        <v/>
      </c>
      <c r="G183" s="10" t="str" cm="1">
        <f t="array" aca="1" ref="G183" ca="1">IF($D183&lt;&gt;"",INDEX(Reference!E:E,$D183,1),"")</f>
        <v/>
      </c>
      <c r="H183" s="79" t="str" cm="1">
        <f t="array" aca="1" ref="H183" ca="1">IF($D183&lt;&gt;"",INDEX(Reference!F:F,$D183,1),"")</f>
        <v/>
      </c>
      <c r="I183" s="79" t="str" cm="1">
        <f t="array" aca="1" ref="I183" ca="1">IF($D183&lt;&gt;"",INDEX(Reference!G:G,$D183,1),"")</f>
        <v/>
      </c>
      <c r="J183" s="79" t="str" cm="1">
        <f t="array" aca="1" ref="J183" ca="1">IF($D183&lt;&gt;"",INDEX(Reference!H:H,$D183,1),"")</f>
        <v/>
      </c>
      <c r="K183" s="77" t="str" cm="1">
        <f t="array" aca="1" ref="K183" ca="1">IF($D183&lt;&gt;"",INDEX(Reference!I:I,$D183,1),"")</f>
        <v/>
      </c>
      <c r="L183" s="77" t="str" cm="1">
        <f t="array" aca="1" ref="L183" ca="1">IF($D183&lt;&gt;"",INDEX(Reference!J:J,$D183,1),"")</f>
        <v/>
      </c>
      <c r="M183" s="77" t="str" cm="1">
        <f t="array" aca="1" ref="M183" ca="1">IF($D183&lt;&gt;"",INDEX(Reference!K:K,$D183,1),"")</f>
        <v/>
      </c>
      <c r="N183" s="80" t="str" cm="1">
        <f t="array" aca="1" ref="N183" ca="1">IF($D183&lt;&gt;"",INDEX(Reference!L:L,$D183,1),"")</f>
        <v/>
      </c>
    </row>
    <row r="184" spans="4:14" ht="15.75" x14ac:dyDescent="0.25">
      <c r="D184" s="7" t="str">
        <f t="shared" ca="1" si="2"/>
        <v/>
      </c>
      <c r="E184" s="7" t="str" cm="1">
        <f t="array" aca="1" ref="E184" ca="1">IF($D184&lt;&gt;"",INDEX(Reference!C:C,$D184,1),"")</f>
        <v/>
      </c>
      <c r="F184" s="8" t="str" cm="1">
        <f t="array" aca="1" ref="F184" ca="1">IF($D184&lt;&gt;"",INDEX(Reference!D:D,$D184,1),"")</f>
        <v/>
      </c>
      <c r="G184" s="10" t="str" cm="1">
        <f t="array" aca="1" ref="G184" ca="1">IF($D184&lt;&gt;"",INDEX(Reference!E:E,$D184,1),"")</f>
        <v/>
      </c>
      <c r="H184" s="79" t="str" cm="1">
        <f t="array" aca="1" ref="H184" ca="1">IF($D184&lt;&gt;"",INDEX(Reference!F:F,$D184,1),"")</f>
        <v/>
      </c>
      <c r="I184" s="79" t="str" cm="1">
        <f t="array" aca="1" ref="I184" ca="1">IF($D184&lt;&gt;"",INDEX(Reference!G:G,$D184,1),"")</f>
        <v/>
      </c>
      <c r="J184" s="79" t="str" cm="1">
        <f t="array" aca="1" ref="J184" ca="1">IF($D184&lt;&gt;"",INDEX(Reference!H:H,$D184,1),"")</f>
        <v/>
      </c>
      <c r="K184" s="77" t="str" cm="1">
        <f t="array" aca="1" ref="K184" ca="1">IF($D184&lt;&gt;"",INDEX(Reference!I:I,$D184,1),"")</f>
        <v/>
      </c>
      <c r="L184" s="77" t="str" cm="1">
        <f t="array" aca="1" ref="L184" ca="1">IF($D184&lt;&gt;"",INDEX(Reference!J:J,$D184,1),"")</f>
        <v/>
      </c>
      <c r="M184" s="77" t="str" cm="1">
        <f t="array" aca="1" ref="M184" ca="1">IF($D184&lt;&gt;"",INDEX(Reference!K:K,$D184,1),"")</f>
        <v/>
      </c>
      <c r="N184" s="80" t="str" cm="1">
        <f t="array" aca="1" ref="N184" ca="1">IF($D184&lt;&gt;"",INDEX(Reference!L:L,$D184,1),"")</f>
        <v/>
      </c>
    </row>
    <row r="185" spans="4:14" ht="15.75" x14ac:dyDescent="0.25">
      <c r="D185" s="7" t="str">
        <f t="shared" ca="1" si="2"/>
        <v/>
      </c>
      <c r="E185" s="7" t="str" cm="1">
        <f t="array" aca="1" ref="E185" ca="1">IF($D185&lt;&gt;"",INDEX(Reference!C:C,$D185,1),"")</f>
        <v/>
      </c>
      <c r="F185" s="8" t="str" cm="1">
        <f t="array" aca="1" ref="F185" ca="1">IF($D185&lt;&gt;"",INDEX(Reference!D:D,$D185,1),"")</f>
        <v/>
      </c>
      <c r="G185" s="10" t="str" cm="1">
        <f t="array" aca="1" ref="G185" ca="1">IF($D185&lt;&gt;"",INDEX(Reference!E:E,$D185,1),"")</f>
        <v/>
      </c>
      <c r="H185" s="79" t="str" cm="1">
        <f t="array" aca="1" ref="H185" ca="1">IF($D185&lt;&gt;"",INDEX(Reference!F:F,$D185,1),"")</f>
        <v/>
      </c>
      <c r="I185" s="79" t="str" cm="1">
        <f t="array" aca="1" ref="I185" ca="1">IF($D185&lt;&gt;"",INDEX(Reference!G:G,$D185,1),"")</f>
        <v/>
      </c>
      <c r="J185" s="79" t="str" cm="1">
        <f t="array" aca="1" ref="J185" ca="1">IF($D185&lt;&gt;"",INDEX(Reference!H:H,$D185,1),"")</f>
        <v/>
      </c>
      <c r="K185" s="77" t="str" cm="1">
        <f t="array" aca="1" ref="K185" ca="1">IF($D185&lt;&gt;"",INDEX(Reference!I:I,$D185,1),"")</f>
        <v/>
      </c>
      <c r="L185" s="77" t="str" cm="1">
        <f t="array" aca="1" ref="L185" ca="1">IF($D185&lt;&gt;"",INDEX(Reference!J:J,$D185,1),"")</f>
        <v/>
      </c>
      <c r="M185" s="77" t="str" cm="1">
        <f t="array" aca="1" ref="M185" ca="1">IF($D185&lt;&gt;"",INDEX(Reference!K:K,$D185,1),"")</f>
        <v/>
      </c>
      <c r="N185" s="80" t="str" cm="1">
        <f t="array" aca="1" ref="N185" ca="1">IF($D185&lt;&gt;"",INDEX(Reference!L:L,$D185,1),"")</f>
        <v/>
      </c>
    </row>
    <row r="186" spans="4:14" ht="15.75" x14ac:dyDescent="0.25">
      <c r="D186" s="7" t="str">
        <f t="shared" ca="1" si="2"/>
        <v/>
      </c>
      <c r="E186" s="7" t="str" cm="1">
        <f t="array" aca="1" ref="E186" ca="1">IF($D186&lt;&gt;"",INDEX(Reference!C:C,$D186,1),"")</f>
        <v/>
      </c>
      <c r="F186" s="8" t="str" cm="1">
        <f t="array" aca="1" ref="F186" ca="1">IF($D186&lt;&gt;"",INDEX(Reference!D:D,$D186,1),"")</f>
        <v/>
      </c>
      <c r="G186" s="10" t="str" cm="1">
        <f t="array" aca="1" ref="G186" ca="1">IF($D186&lt;&gt;"",INDEX(Reference!E:E,$D186,1),"")</f>
        <v/>
      </c>
      <c r="H186" s="79" t="str" cm="1">
        <f t="array" aca="1" ref="H186" ca="1">IF($D186&lt;&gt;"",INDEX(Reference!F:F,$D186,1),"")</f>
        <v/>
      </c>
      <c r="I186" s="79" t="str" cm="1">
        <f t="array" aca="1" ref="I186" ca="1">IF($D186&lt;&gt;"",INDEX(Reference!G:G,$D186,1),"")</f>
        <v/>
      </c>
      <c r="J186" s="79" t="str" cm="1">
        <f t="array" aca="1" ref="J186" ca="1">IF($D186&lt;&gt;"",INDEX(Reference!H:H,$D186,1),"")</f>
        <v/>
      </c>
      <c r="K186" s="77" t="str" cm="1">
        <f t="array" aca="1" ref="K186" ca="1">IF($D186&lt;&gt;"",INDEX(Reference!I:I,$D186,1),"")</f>
        <v/>
      </c>
      <c r="L186" s="77" t="str" cm="1">
        <f t="array" aca="1" ref="L186" ca="1">IF($D186&lt;&gt;"",INDEX(Reference!J:J,$D186,1),"")</f>
        <v/>
      </c>
      <c r="M186" s="77" t="str" cm="1">
        <f t="array" aca="1" ref="M186" ca="1">IF($D186&lt;&gt;"",INDEX(Reference!K:K,$D186,1),"")</f>
        <v/>
      </c>
      <c r="N186" s="80" t="str" cm="1">
        <f t="array" aca="1" ref="N186" ca="1">IF($D186&lt;&gt;"",INDEX(Reference!L:L,$D186,1),"")</f>
        <v/>
      </c>
    </row>
    <row r="187" spans="4:14" ht="15.75" x14ac:dyDescent="0.25">
      <c r="D187" s="7" t="str">
        <f t="shared" ca="1" si="2"/>
        <v/>
      </c>
      <c r="E187" s="7" t="str" cm="1">
        <f t="array" aca="1" ref="E187" ca="1">IF($D187&lt;&gt;"",INDEX(Reference!C:C,$D187,1),"")</f>
        <v/>
      </c>
      <c r="F187" s="8" t="str" cm="1">
        <f t="array" aca="1" ref="F187" ca="1">IF($D187&lt;&gt;"",INDEX(Reference!D:D,$D187,1),"")</f>
        <v/>
      </c>
      <c r="G187" s="10" t="str" cm="1">
        <f t="array" aca="1" ref="G187" ca="1">IF($D187&lt;&gt;"",INDEX(Reference!E:E,$D187,1),"")</f>
        <v/>
      </c>
      <c r="H187" s="79" t="str" cm="1">
        <f t="array" aca="1" ref="H187" ca="1">IF($D187&lt;&gt;"",INDEX(Reference!F:F,$D187,1),"")</f>
        <v/>
      </c>
      <c r="I187" s="79" t="str" cm="1">
        <f t="array" aca="1" ref="I187" ca="1">IF($D187&lt;&gt;"",INDEX(Reference!G:G,$D187,1),"")</f>
        <v/>
      </c>
      <c r="J187" s="79" t="str" cm="1">
        <f t="array" aca="1" ref="J187" ca="1">IF($D187&lt;&gt;"",INDEX(Reference!H:H,$D187,1),"")</f>
        <v/>
      </c>
      <c r="K187" s="77" t="str" cm="1">
        <f t="array" aca="1" ref="K187" ca="1">IF($D187&lt;&gt;"",INDEX(Reference!I:I,$D187,1),"")</f>
        <v/>
      </c>
      <c r="L187" s="77" t="str" cm="1">
        <f t="array" aca="1" ref="L187" ca="1">IF($D187&lt;&gt;"",INDEX(Reference!J:J,$D187,1),"")</f>
        <v/>
      </c>
      <c r="M187" s="77" t="str" cm="1">
        <f t="array" aca="1" ref="M187" ca="1">IF($D187&lt;&gt;"",INDEX(Reference!K:K,$D187,1),"")</f>
        <v/>
      </c>
      <c r="N187" s="80" t="str" cm="1">
        <f t="array" aca="1" ref="N187" ca="1">IF($D187&lt;&gt;"",INDEX(Reference!L:L,$D187,1),"")</f>
        <v/>
      </c>
    </row>
    <row r="188" spans="4:14" ht="15.75" x14ac:dyDescent="0.25">
      <c r="D188" s="7" t="str">
        <f t="shared" ca="1" si="2"/>
        <v/>
      </c>
      <c r="E188" s="7" t="str" cm="1">
        <f t="array" aca="1" ref="E188" ca="1">IF($D188&lt;&gt;"",INDEX(Reference!C:C,$D188,1),"")</f>
        <v/>
      </c>
      <c r="F188" s="8" t="str" cm="1">
        <f t="array" aca="1" ref="F188" ca="1">IF($D188&lt;&gt;"",INDEX(Reference!D:D,$D188,1),"")</f>
        <v/>
      </c>
      <c r="G188" s="10" t="str" cm="1">
        <f t="array" aca="1" ref="G188" ca="1">IF($D188&lt;&gt;"",INDEX(Reference!E:E,$D188,1),"")</f>
        <v/>
      </c>
      <c r="H188" s="79" t="str" cm="1">
        <f t="array" aca="1" ref="H188" ca="1">IF($D188&lt;&gt;"",INDEX(Reference!F:F,$D188,1),"")</f>
        <v/>
      </c>
      <c r="I188" s="79" t="str" cm="1">
        <f t="array" aca="1" ref="I188" ca="1">IF($D188&lt;&gt;"",INDEX(Reference!G:G,$D188,1),"")</f>
        <v/>
      </c>
      <c r="J188" s="79" t="str" cm="1">
        <f t="array" aca="1" ref="J188" ca="1">IF($D188&lt;&gt;"",INDEX(Reference!H:H,$D188,1),"")</f>
        <v/>
      </c>
      <c r="K188" s="77" t="str" cm="1">
        <f t="array" aca="1" ref="K188" ca="1">IF($D188&lt;&gt;"",INDEX(Reference!I:I,$D188,1),"")</f>
        <v/>
      </c>
      <c r="L188" s="77" t="str" cm="1">
        <f t="array" aca="1" ref="L188" ca="1">IF($D188&lt;&gt;"",INDEX(Reference!J:J,$D188,1),"")</f>
        <v/>
      </c>
      <c r="M188" s="77" t="str" cm="1">
        <f t="array" aca="1" ref="M188" ca="1">IF($D188&lt;&gt;"",INDEX(Reference!K:K,$D188,1),"")</f>
        <v/>
      </c>
      <c r="N188" s="80" t="str" cm="1">
        <f t="array" aca="1" ref="N188" ca="1">IF($D188&lt;&gt;"",INDEX(Reference!L:L,$D188,1),"")</f>
        <v/>
      </c>
    </row>
    <row r="189" spans="4:14" ht="15.75" x14ac:dyDescent="0.25">
      <c r="D189" s="7" t="str">
        <f t="shared" ca="1" si="2"/>
        <v/>
      </c>
      <c r="E189" s="7" t="str" cm="1">
        <f t="array" aca="1" ref="E189" ca="1">IF($D189&lt;&gt;"",INDEX(Reference!C:C,$D189,1),"")</f>
        <v/>
      </c>
      <c r="F189" s="8" t="str" cm="1">
        <f t="array" aca="1" ref="F189" ca="1">IF($D189&lt;&gt;"",INDEX(Reference!D:D,$D189,1),"")</f>
        <v/>
      </c>
      <c r="G189" s="10" t="str" cm="1">
        <f t="array" aca="1" ref="G189" ca="1">IF($D189&lt;&gt;"",INDEX(Reference!E:E,$D189,1),"")</f>
        <v/>
      </c>
      <c r="H189" s="79" t="str" cm="1">
        <f t="array" aca="1" ref="H189" ca="1">IF($D189&lt;&gt;"",INDEX(Reference!F:F,$D189,1),"")</f>
        <v/>
      </c>
      <c r="I189" s="79" t="str" cm="1">
        <f t="array" aca="1" ref="I189" ca="1">IF($D189&lt;&gt;"",INDEX(Reference!G:G,$D189,1),"")</f>
        <v/>
      </c>
      <c r="J189" s="79" t="str" cm="1">
        <f t="array" aca="1" ref="J189" ca="1">IF($D189&lt;&gt;"",INDEX(Reference!H:H,$D189,1),"")</f>
        <v/>
      </c>
      <c r="K189" s="77" t="str" cm="1">
        <f t="array" aca="1" ref="K189" ca="1">IF($D189&lt;&gt;"",INDEX(Reference!I:I,$D189,1),"")</f>
        <v/>
      </c>
      <c r="L189" s="77" t="str" cm="1">
        <f t="array" aca="1" ref="L189" ca="1">IF($D189&lt;&gt;"",INDEX(Reference!J:J,$D189,1),"")</f>
        <v/>
      </c>
      <c r="M189" s="77" t="str" cm="1">
        <f t="array" aca="1" ref="M189" ca="1">IF($D189&lt;&gt;"",INDEX(Reference!K:K,$D189,1),"")</f>
        <v/>
      </c>
      <c r="N189" s="80" t="str" cm="1">
        <f t="array" aca="1" ref="N189" ca="1">IF($D189&lt;&gt;"",INDEX(Reference!L:L,$D189,1),"")</f>
        <v/>
      </c>
    </row>
    <row r="190" spans="4:14" ht="15.75" x14ac:dyDescent="0.25">
      <c r="D190" s="7" t="str">
        <f t="shared" ca="1" si="2"/>
        <v/>
      </c>
      <c r="E190" s="7" t="str" cm="1">
        <f t="array" aca="1" ref="E190" ca="1">IF($D190&lt;&gt;"",INDEX(Reference!C:C,$D190,1),"")</f>
        <v/>
      </c>
      <c r="F190" s="8" t="str" cm="1">
        <f t="array" aca="1" ref="F190" ca="1">IF($D190&lt;&gt;"",INDEX(Reference!D:D,$D190,1),"")</f>
        <v/>
      </c>
      <c r="G190" s="10" t="str" cm="1">
        <f t="array" aca="1" ref="G190" ca="1">IF($D190&lt;&gt;"",INDEX(Reference!E:E,$D190,1),"")</f>
        <v/>
      </c>
      <c r="H190" s="79" t="str" cm="1">
        <f t="array" aca="1" ref="H190" ca="1">IF($D190&lt;&gt;"",INDEX(Reference!F:F,$D190,1),"")</f>
        <v/>
      </c>
      <c r="I190" s="79" t="str" cm="1">
        <f t="array" aca="1" ref="I190" ca="1">IF($D190&lt;&gt;"",INDEX(Reference!G:G,$D190,1),"")</f>
        <v/>
      </c>
      <c r="J190" s="79" t="str" cm="1">
        <f t="array" aca="1" ref="J190" ca="1">IF($D190&lt;&gt;"",INDEX(Reference!H:H,$D190,1),"")</f>
        <v/>
      </c>
      <c r="K190" s="77" t="str" cm="1">
        <f t="array" aca="1" ref="K190" ca="1">IF($D190&lt;&gt;"",INDEX(Reference!I:I,$D190,1),"")</f>
        <v/>
      </c>
      <c r="L190" s="77" t="str" cm="1">
        <f t="array" aca="1" ref="L190" ca="1">IF($D190&lt;&gt;"",INDEX(Reference!J:J,$D190,1),"")</f>
        <v/>
      </c>
      <c r="M190" s="77" t="str" cm="1">
        <f t="array" aca="1" ref="M190" ca="1">IF($D190&lt;&gt;"",INDEX(Reference!K:K,$D190,1),"")</f>
        <v/>
      </c>
      <c r="N190" s="80" t="str" cm="1">
        <f t="array" aca="1" ref="N190" ca="1">IF($D190&lt;&gt;"",INDEX(Reference!L:L,$D190,1),"")</f>
        <v/>
      </c>
    </row>
    <row r="191" spans="4:14" ht="15.75" x14ac:dyDescent="0.25">
      <c r="D191" s="7" t="str">
        <f t="shared" ca="1" si="2"/>
        <v/>
      </c>
      <c r="E191" s="7" t="str" cm="1">
        <f t="array" aca="1" ref="E191" ca="1">IF($D191&lt;&gt;"",INDEX(Reference!C:C,$D191,1),"")</f>
        <v/>
      </c>
      <c r="F191" s="8" t="str" cm="1">
        <f t="array" aca="1" ref="F191" ca="1">IF($D191&lt;&gt;"",INDEX(Reference!D:D,$D191,1),"")</f>
        <v/>
      </c>
      <c r="G191" s="10" t="str" cm="1">
        <f t="array" aca="1" ref="G191" ca="1">IF($D191&lt;&gt;"",INDEX(Reference!E:E,$D191,1),"")</f>
        <v/>
      </c>
      <c r="H191" s="79" t="str" cm="1">
        <f t="array" aca="1" ref="H191" ca="1">IF($D191&lt;&gt;"",INDEX(Reference!F:F,$D191,1),"")</f>
        <v/>
      </c>
      <c r="I191" s="79" t="str" cm="1">
        <f t="array" aca="1" ref="I191" ca="1">IF($D191&lt;&gt;"",INDEX(Reference!G:G,$D191,1),"")</f>
        <v/>
      </c>
      <c r="J191" s="79" t="str" cm="1">
        <f t="array" aca="1" ref="J191" ca="1">IF($D191&lt;&gt;"",INDEX(Reference!H:H,$D191,1),"")</f>
        <v/>
      </c>
      <c r="K191" s="77" t="str" cm="1">
        <f t="array" aca="1" ref="K191" ca="1">IF($D191&lt;&gt;"",INDEX(Reference!I:I,$D191,1),"")</f>
        <v/>
      </c>
      <c r="L191" s="77" t="str" cm="1">
        <f t="array" aca="1" ref="L191" ca="1">IF($D191&lt;&gt;"",INDEX(Reference!J:J,$D191,1),"")</f>
        <v/>
      </c>
      <c r="M191" s="77" t="str" cm="1">
        <f t="array" aca="1" ref="M191" ca="1">IF($D191&lt;&gt;"",INDEX(Reference!K:K,$D191,1),"")</f>
        <v/>
      </c>
      <c r="N191" s="80" t="str" cm="1">
        <f t="array" aca="1" ref="N191" ca="1">IF($D191&lt;&gt;"",INDEX(Reference!L:L,$D191,1),"")</f>
        <v/>
      </c>
    </row>
    <row r="192" spans="4:14" ht="15.75" x14ac:dyDescent="0.25">
      <c r="D192" s="7" t="str">
        <f t="shared" ca="1" si="2"/>
        <v/>
      </c>
      <c r="E192" s="7" t="str" cm="1">
        <f t="array" aca="1" ref="E192" ca="1">IF($D192&lt;&gt;"",INDEX(Reference!C:C,$D192,1),"")</f>
        <v/>
      </c>
      <c r="F192" s="8" t="str" cm="1">
        <f t="array" aca="1" ref="F192" ca="1">IF($D192&lt;&gt;"",INDEX(Reference!D:D,$D192,1),"")</f>
        <v/>
      </c>
      <c r="G192" s="10" t="str" cm="1">
        <f t="array" aca="1" ref="G192" ca="1">IF($D192&lt;&gt;"",INDEX(Reference!E:E,$D192,1),"")</f>
        <v/>
      </c>
      <c r="H192" s="79" t="str" cm="1">
        <f t="array" aca="1" ref="H192" ca="1">IF($D192&lt;&gt;"",INDEX(Reference!F:F,$D192,1),"")</f>
        <v/>
      </c>
      <c r="I192" s="79" t="str" cm="1">
        <f t="array" aca="1" ref="I192" ca="1">IF($D192&lt;&gt;"",INDEX(Reference!G:G,$D192,1),"")</f>
        <v/>
      </c>
      <c r="J192" s="79" t="str" cm="1">
        <f t="array" aca="1" ref="J192" ca="1">IF($D192&lt;&gt;"",INDEX(Reference!H:H,$D192,1),"")</f>
        <v/>
      </c>
      <c r="K192" s="77" t="str" cm="1">
        <f t="array" aca="1" ref="K192" ca="1">IF($D192&lt;&gt;"",INDEX(Reference!I:I,$D192,1),"")</f>
        <v/>
      </c>
      <c r="L192" s="77" t="str" cm="1">
        <f t="array" aca="1" ref="L192" ca="1">IF($D192&lt;&gt;"",INDEX(Reference!J:J,$D192,1),"")</f>
        <v/>
      </c>
      <c r="M192" s="77" t="str" cm="1">
        <f t="array" aca="1" ref="M192" ca="1">IF($D192&lt;&gt;"",INDEX(Reference!K:K,$D192,1),"")</f>
        <v/>
      </c>
      <c r="N192" s="80" t="str" cm="1">
        <f t="array" aca="1" ref="N192" ca="1">IF($D192&lt;&gt;"",INDEX(Reference!L:L,$D192,1),"")</f>
        <v/>
      </c>
    </row>
    <row r="193" spans="4:14" ht="15.75" x14ac:dyDescent="0.25">
      <c r="D193" s="7" t="str">
        <f t="shared" ca="1" si="2"/>
        <v/>
      </c>
      <c r="E193" s="7" t="str" cm="1">
        <f t="array" aca="1" ref="E193" ca="1">IF($D193&lt;&gt;"",INDEX(Reference!C:C,$D193,1),"")</f>
        <v/>
      </c>
      <c r="F193" s="8" t="str" cm="1">
        <f t="array" aca="1" ref="F193" ca="1">IF($D193&lt;&gt;"",INDEX(Reference!D:D,$D193,1),"")</f>
        <v/>
      </c>
      <c r="G193" s="10" t="str" cm="1">
        <f t="array" aca="1" ref="G193" ca="1">IF($D193&lt;&gt;"",INDEX(Reference!E:E,$D193,1),"")</f>
        <v/>
      </c>
      <c r="H193" s="79" t="str" cm="1">
        <f t="array" aca="1" ref="H193" ca="1">IF($D193&lt;&gt;"",INDEX(Reference!F:F,$D193,1),"")</f>
        <v/>
      </c>
      <c r="I193" s="79" t="str" cm="1">
        <f t="array" aca="1" ref="I193" ca="1">IF($D193&lt;&gt;"",INDEX(Reference!G:G,$D193,1),"")</f>
        <v/>
      </c>
      <c r="J193" s="79" t="str" cm="1">
        <f t="array" aca="1" ref="J193" ca="1">IF($D193&lt;&gt;"",INDEX(Reference!H:H,$D193,1),"")</f>
        <v/>
      </c>
      <c r="K193" s="77" t="str" cm="1">
        <f t="array" aca="1" ref="K193" ca="1">IF($D193&lt;&gt;"",INDEX(Reference!I:I,$D193,1),"")</f>
        <v/>
      </c>
      <c r="L193" s="77" t="str" cm="1">
        <f t="array" aca="1" ref="L193" ca="1">IF($D193&lt;&gt;"",INDEX(Reference!J:J,$D193,1),"")</f>
        <v/>
      </c>
      <c r="M193" s="77" t="str" cm="1">
        <f t="array" aca="1" ref="M193" ca="1">IF($D193&lt;&gt;"",INDEX(Reference!K:K,$D193,1),"")</f>
        <v/>
      </c>
      <c r="N193" s="80" t="str" cm="1">
        <f t="array" aca="1" ref="N193" ca="1">IF($D193&lt;&gt;"",INDEX(Reference!L:L,$D193,1),"")</f>
        <v/>
      </c>
    </row>
    <row r="194" spans="4:14" ht="15.75" x14ac:dyDescent="0.25">
      <c r="D194" s="7" t="str">
        <f t="shared" ca="1" si="2"/>
        <v/>
      </c>
      <c r="E194" s="7" t="str" cm="1">
        <f t="array" aca="1" ref="E194" ca="1">IF($D194&lt;&gt;"",INDEX(Reference!C:C,$D194,1),"")</f>
        <v/>
      </c>
      <c r="F194" s="8" t="str" cm="1">
        <f t="array" aca="1" ref="F194" ca="1">IF($D194&lt;&gt;"",INDEX(Reference!D:D,$D194,1),"")</f>
        <v/>
      </c>
      <c r="G194" s="10" t="str" cm="1">
        <f t="array" aca="1" ref="G194" ca="1">IF($D194&lt;&gt;"",INDEX(Reference!E:E,$D194,1),"")</f>
        <v/>
      </c>
      <c r="H194" s="79" t="str" cm="1">
        <f t="array" aca="1" ref="H194" ca="1">IF($D194&lt;&gt;"",INDEX(Reference!F:F,$D194,1),"")</f>
        <v/>
      </c>
      <c r="I194" s="79" t="str" cm="1">
        <f t="array" aca="1" ref="I194" ca="1">IF($D194&lt;&gt;"",INDEX(Reference!G:G,$D194,1),"")</f>
        <v/>
      </c>
      <c r="J194" s="79" t="str" cm="1">
        <f t="array" aca="1" ref="J194" ca="1">IF($D194&lt;&gt;"",INDEX(Reference!H:H,$D194,1),"")</f>
        <v/>
      </c>
      <c r="K194" s="77" t="str" cm="1">
        <f t="array" aca="1" ref="K194" ca="1">IF($D194&lt;&gt;"",INDEX(Reference!I:I,$D194,1),"")</f>
        <v/>
      </c>
      <c r="L194" s="77" t="str" cm="1">
        <f t="array" aca="1" ref="L194" ca="1">IF($D194&lt;&gt;"",INDEX(Reference!J:J,$D194,1),"")</f>
        <v/>
      </c>
      <c r="M194" s="77" t="str" cm="1">
        <f t="array" aca="1" ref="M194" ca="1">IF($D194&lt;&gt;"",INDEX(Reference!K:K,$D194,1),"")</f>
        <v/>
      </c>
      <c r="N194" s="80" t="str" cm="1">
        <f t="array" aca="1" ref="N194" ca="1">IF($D194&lt;&gt;"",INDEX(Reference!L:L,$D194,1),"")</f>
        <v/>
      </c>
    </row>
    <row r="195" spans="4:14" ht="15.75" x14ac:dyDescent="0.25">
      <c r="D195" s="7" t="str">
        <f t="shared" ca="1" si="2"/>
        <v/>
      </c>
      <c r="E195" s="7" t="str" cm="1">
        <f t="array" aca="1" ref="E195" ca="1">IF($D195&lt;&gt;"",INDEX(Reference!C:C,$D195,1),"")</f>
        <v/>
      </c>
      <c r="F195" s="8" t="str" cm="1">
        <f t="array" aca="1" ref="F195" ca="1">IF($D195&lt;&gt;"",INDEX(Reference!D:D,$D195,1),"")</f>
        <v/>
      </c>
      <c r="G195" s="10" t="str" cm="1">
        <f t="array" aca="1" ref="G195" ca="1">IF($D195&lt;&gt;"",INDEX(Reference!E:E,$D195,1),"")</f>
        <v/>
      </c>
      <c r="H195" s="79" t="str" cm="1">
        <f t="array" aca="1" ref="H195" ca="1">IF($D195&lt;&gt;"",INDEX(Reference!F:F,$D195,1),"")</f>
        <v/>
      </c>
      <c r="I195" s="79" t="str" cm="1">
        <f t="array" aca="1" ref="I195" ca="1">IF($D195&lt;&gt;"",INDEX(Reference!G:G,$D195,1),"")</f>
        <v/>
      </c>
      <c r="J195" s="79" t="str" cm="1">
        <f t="array" aca="1" ref="J195" ca="1">IF($D195&lt;&gt;"",INDEX(Reference!H:H,$D195,1),"")</f>
        <v/>
      </c>
      <c r="K195" s="77" t="str" cm="1">
        <f t="array" aca="1" ref="K195" ca="1">IF($D195&lt;&gt;"",INDEX(Reference!I:I,$D195,1),"")</f>
        <v/>
      </c>
      <c r="L195" s="77" t="str" cm="1">
        <f t="array" aca="1" ref="L195" ca="1">IF($D195&lt;&gt;"",INDEX(Reference!J:J,$D195,1),"")</f>
        <v/>
      </c>
      <c r="M195" s="77" t="str" cm="1">
        <f t="array" aca="1" ref="M195" ca="1">IF($D195&lt;&gt;"",INDEX(Reference!K:K,$D195,1),"")</f>
        <v/>
      </c>
      <c r="N195" s="80" t="str" cm="1">
        <f t="array" aca="1" ref="N195" ca="1">IF($D195&lt;&gt;"",INDEX(Reference!L:L,$D195,1),"")</f>
        <v/>
      </c>
    </row>
    <row r="196" spans="4:14" ht="15.75" x14ac:dyDescent="0.25">
      <c r="D196" s="7" t="str">
        <f t="shared" ca="1" si="2"/>
        <v/>
      </c>
      <c r="E196" s="7" t="str" cm="1">
        <f t="array" aca="1" ref="E196" ca="1">IF($D196&lt;&gt;"",INDEX(Reference!C:C,$D196,1),"")</f>
        <v/>
      </c>
      <c r="F196" s="8" t="str" cm="1">
        <f t="array" aca="1" ref="F196" ca="1">IF($D196&lt;&gt;"",INDEX(Reference!D:D,$D196,1),"")</f>
        <v/>
      </c>
      <c r="G196" s="10" t="str" cm="1">
        <f t="array" aca="1" ref="G196" ca="1">IF($D196&lt;&gt;"",INDEX(Reference!E:E,$D196,1),"")</f>
        <v/>
      </c>
      <c r="H196" s="79" t="str" cm="1">
        <f t="array" aca="1" ref="H196" ca="1">IF($D196&lt;&gt;"",INDEX(Reference!F:F,$D196,1),"")</f>
        <v/>
      </c>
      <c r="I196" s="79" t="str" cm="1">
        <f t="array" aca="1" ref="I196" ca="1">IF($D196&lt;&gt;"",INDEX(Reference!G:G,$D196,1),"")</f>
        <v/>
      </c>
      <c r="J196" s="79" t="str" cm="1">
        <f t="array" aca="1" ref="J196" ca="1">IF($D196&lt;&gt;"",INDEX(Reference!H:H,$D196,1),"")</f>
        <v/>
      </c>
      <c r="K196" s="77" t="str" cm="1">
        <f t="array" aca="1" ref="K196" ca="1">IF($D196&lt;&gt;"",INDEX(Reference!I:I,$D196,1),"")</f>
        <v/>
      </c>
      <c r="L196" s="77" t="str" cm="1">
        <f t="array" aca="1" ref="L196" ca="1">IF($D196&lt;&gt;"",INDEX(Reference!J:J,$D196,1),"")</f>
        <v/>
      </c>
      <c r="M196" s="77" t="str" cm="1">
        <f t="array" aca="1" ref="M196" ca="1">IF($D196&lt;&gt;"",INDEX(Reference!K:K,$D196,1),"")</f>
        <v/>
      </c>
      <c r="N196" s="80" t="str" cm="1">
        <f t="array" aca="1" ref="N196" ca="1">IF($D196&lt;&gt;"",INDEX(Reference!L:L,$D196,1),"")</f>
        <v/>
      </c>
    </row>
    <row r="197" spans="4:14" ht="15.75" x14ac:dyDescent="0.25">
      <c r="D197" s="7" t="str">
        <f t="shared" ca="1" si="2"/>
        <v/>
      </c>
      <c r="E197" s="7" t="str" cm="1">
        <f t="array" aca="1" ref="E197" ca="1">IF($D197&lt;&gt;"",INDEX(Reference!C:C,$D197,1),"")</f>
        <v/>
      </c>
      <c r="F197" s="8" t="str" cm="1">
        <f t="array" aca="1" ref="F197" ca="1">IF($D197&lt;&gt;"",INDEX(Reference!D:D,$D197,1),"")</f>
        <v/>
      </c>
      <c r="G197" s="10" t="str" cm="1">
        <f t="array" aca="1" ref="G197" ca="1">IF($D197&lt;&gt;"",INDEX(Reference!E:E,$D197,1),"")</f>
        <v/>
      </c>
      <c r="H197" s="79" t="str" cm="1">
        <f t="array" aca="1" ref="H197" ca="1">IF($D197&lt;&gt;"",INDEX(Reference!F:F,$D197,1),"")</f>
        <v/>
      </c>
      <c r="I197" s="79" t="str" cm="1">
        <f t="array" aca="1" ref="I197" ca="1">IF($D197&lt;&gt;"",INDEX(Reference!G:G,$D197,1),"")</f>
        <v/>
      </c>
      <c r="J197" s="79" t="str" cm="1">
        <f t="array" aca="1" ref="J197" ca="1">IF($D197&lt;&gt;"",INDEX(Reference!H:H,$D197,1),"")</f>
        <v/>
      </c>
      <c r="K197" s="77" t="str" cm="1">
        <f t="array" aca="1" ref="K197" ca="1">IF($D197&lt;&gt;"",INDEX(Reference!I:I,$D197,1),"")</f>
        <v/>
      </c>
      <c r="L197" s="77" t="str" cm="1">
        <f t="array" aca="1" ref="L197" ca="1">IF($D197&lt;&gt;"",INDEX(Reference!J:J,$D197,1),"")</f>
        <v/>
      </c>
      <c r="M197" s="77" t="str" cm="1">
        <f t="array" aca="1" ref="M197" ca="1">IF($D197&lt;&gt;"",INDEX(Reference!K:K,$D197,1),"")</f>
        <v/>
      </c>
      <c r="N197" s="80" t="str" cm="1">
        <f t="array" aca="1" ref="N197" ca="1">IF($D197&lt;&gt;"",INDEX(Reference!L:L,$D197,1),"")</f>
        <v/>
      </c>
    </row>
    <row r="198" spans="4:14" ht="15.75" x14ac:dyDescent="0.25">
      <c r="D198" s="7" t="str">
        <f t="shared" ca="1" si="2"/>
        <v/>
      </c>
      <c r="E198" s="7" t="str" cm="1">
        <f t="array" aca="1" ref="E198" ca="1">IF($D198&lt;&gt;"",INDEX(Reference!C:C,$D198,1),"")</f>
        <v/>
      </c>
      <c r="F198" s="8" t="str" cm="1">
        <f t="array" aca="1" ref="F198" ca="1">IF($D198&lt;&gt;"",INDEX(Reference!D:D,$D198,1),"")</f>
        <v/>
      </c>
      <c r="G198" s="10" t="str" cm="1">
        <f t="array" aca="1" ref="G198" ca="1">IF($D198&lt;&gt;"",INDEX(Reference!E:E,$D198,1),"")</f>
        <v/>
      </c>
      <c r="H198" s="79" t="str" cm="1">
        <f t="array" aca="1" ref="H198" ca="1">IF($D198&lt;&gt;"",INDEX(Reference!F:F,$D198,1),"")</f>
        <v/>
      </c>
      <c r="I198" s="79" t="str" cm="1">
        <f t="array" aca="1" ref="I198" ca="1">IF($D198&lt;&gt;"",INDEX(Reference!G:G,$D198,1),"")</f>
        <v/>
      </c>
      <c r="J198" s="79" t="str" cm="1">
        <f t="array" aca="1" ref="J198" ca="1">IF($D198&lt;&gt;"",INDEX(Reference!H:H,$D198,1),"")</f>
        <v/>
      </c>
      <c r="K198" s="77" t="str" cm="1">
        <f t="array" aca="1" ref="K198" ca="1">IF($D198&lt;&gt;"",INDEX(Reference!I:I,$D198,1),"")</f>
        <v/>
      </c>
      <c r="L198" s="77" t="str" cm="1">
        <f t="array" aca="1" ref="L198" ca="1">IF($D198&lt;&gt;"",INDEX(Reference!J:J,$D198,1),"")</f>
        <v/>
      </c>
      <c r="M198" s="77" t="str" cm="1">
        <f t="array" aca="1" ref="M198" ca="1">IF($D198&lt;&gt;"",INDEX(Reference!K:K,$D198,1),"")</f>
        <v/>
      </c>
      <c r="N198" s="80" t="str" cm="1">
        <f t="array" aca="1" ref="N198" ca="1">IF($D198&lt;&gt;"",INDEX(Reference!L:L,$D198,1),"")</f>
        <v/>
      </c>
    </row>
    <row r="199" spans="4:14" ht="15.75" x14ac:dyDescent="0.25">
      <c r="D199" s="7" t="str">
        <f t="shared" ca="1" si="2"/>
        <v/>
      </c>
      <c r="E199" s="7" t="str" cm="1">
        <f t="array" aca="1" ref="E199" ca="1">IF($D199&lt;&gt;"",INDEX(Reference!C:C,$D199,1),"")</f>
        <v/>
      </c>
      <c r="F199" s="8" t="str" cm="1">
        <f t="array" aca="1" ref="F199" ca="1">IF($D199&lt;&gt;"",INDEX(Reference!D:D,$D199,1),"")</f>
        <v/>
      </c>
      <c r="G199" s="10" t="str" cm="1">
        <f t="array" aca="1" ref="G199" ca="1">IF($D199&lt;&gt;"",INDEX(Reference!E:E,$D199,1),"")</f>
        <v/>
      </c>
      <c r="H199" s="79" t="str" cm="1">
        <f t="array" aca="1" ref="H199" ca="1">IF($D199&lt;&gt;"",INDEX(Reference!F:F,$D199,1),"")</f>
        <v/>
      </c>
      <c r="I199" s="79" t="str" cm="1">
        <f t="array" aca="1" ref="I199" ca="1">IF($D199&lt;&gt;"",INDEX(Reference!G:G,$D199,1),"")</f>
        <v/>
      </c>
      <c r="J199" s="79" t="str" cm="1">
        <f t="array" aca="1" ref="J199" ca="1">IF($D199&lt;&gt;"",INDEX(Reference!H:H,$D199,1),"")</f>
        <v/>
      </c>
      <c r="K199" s="77" t="str" cm="1">
        <f t="array" aca="1" ref="K199" ca="1">IF($D199&lt;&gt;"",INDEX(Reference!I:I,$D199,1),"")</f>
        <v/>
      </c>
      <c r="L199" s="77" t="str" cm="1">
        <f t="array" aca="1" ref="L199" ca="1">IF($D199&lt;&gt;"",INDEX(Reference!J:J,$D199,1),"")</f>
        <v/>
      </c>
      <c r="M199" s="77" t="str" cm="1">
        <f t="array" aca="1" ref="M199" ca="1">IF($D199&lt;&gt;"",INDEX(Reference!K:K,$D199,1),"")</f>
        <v/>
      </c>
      <c r="N199" s="80" t="str" cm="1">
        <f t="array" aca="1" ref="N199" ca="1">IF($D199&lt;&gt;"",INDEX(Reference!L:L,$D199,1),"")</f>
        <v/>
      </c>
    </row>
    <row r="200" spans="4:14" ht="15.75" x14ac:dyDescent="0.25">
      <c r="D200" s="7" t="str">
        <f t="shared" ca="1" si="2"/>
        <v/>
      </c>
      <c r="E200" s="7" t="str" cm="1">
        <f t="array" aca="1" ref="E200" ca="1">IF($D200&lt;&gt;"",INDEX(Reference!C:C,$D200,1),"")</f>
        <v/>
      </c>
      <c r="F200" s="8" t="str" cm="1">
        <f t="array" aca="1" ref="F200" ca="1">IF($D200&lt;&gt;"",INDEX(Reference!D:D,$D200,1),"")</f>
        <v/>
      </c>
      <c r="G200" s="10" t="str" cm="1">
        <f t="array" aca="1" ref="G200" ca="1">IF($D200&lt;&gt;"",INDEX(Reference!E:E,$D200,1),"")</f>
        <v/>
      </c>
      <c r="H200" s="79" t="str" cm="1">
        <f t="array" aca="1" ref="H200" ca="1">IF($D200&lt;&gt;"",INDEX(Reference!F:F,$D200,1),"")</f>
        <v/>
      </c>
      <c r="I200" s="79" t="str" cm="1">
        <f t="array" aca="1" ref="I200" ca="1">IF($D200&lt;&gt;"",INDEX(Reference!G:G,$D200,1),"")</f>
        <v/>
      </c>
      <c r="J200" s="79" t="str" cm="1">
        <f t="array" aca="1" ref="J200" ca="1">IF($D200&lt;&gt;"",INDEX(Reference!H:H,$D200,1),"")</f>
        <v/>
      </c>
      <c r="K200" s="77" t="str" cm="1">
        <f t="array" aca="1" ref="K200" ca="1">IF($D200&lt;&gt;"",INDEX(Reference!I:I,$D200,1),"")</f>
        <v/>
      </c>
      <c r="L200" s="77" t="str" cm="1">
        <f t="array" aca="1" ref="L200" ca="1">IF($D200&lt;&gt;"",INDEX(Reference!J:J,$D200,1),"")</f>
        <v/>
      </c>
      <c r="M200" s="77" t="str" cm="1">
        <f t="array" aca="1" ref="M200" ca="1">IF($D200&lt;&gt;"",INDEX(Reference!K:K,$D200,1),"")</f>
        <v/>
      </c>
      <c r="N200" s="80" t="str" cm="1">
        <f t="array" aca="1" ref="N200" ca="1">IF($D200&lt;&gt;"",INDEX(Reference!L:L,$D200,1),"")</f>
        <v/>
      </c>
    </row>
    <row r="201" spans="4:14" ht="15.75" x14ac:dyDescent="0.25">
      <c r="D201" s="7" t="str">
        <f t="shared" ref="D201:D264" ca="1" si="3">IFERROR(SMALL(INDIRECT("Reference!$B$3:$B$1000"),ROW()-ROW($D$7)),"")</f>
        <v/>
      </c>
      <c r="E201" s="7" t="str" cm="1">
        <f t="array" aca="1" ref="E201" ca="1">IF($D201&lt;&gt;"",INDEX(Reference!C:C,$D201,1),"")</f>
        <v/>
      </c>
      <c r="F201" s="8" t="str" cm="1">
        <f t="array" aca="1" ref="F201" ca="1">IF($D201&lt;&gt;"",INDEX(Reference!D:D,$D201,1),"")</f>
        <v/>
      </c>
      <c r="G201" s="10" t="str" cm="1">
        <f t="array" aca="1" ref="G201" ca="1">IF($D201&lt;&gt;"",INDEX(Reference!E:E,$D201,1),"")</f>
        <v/>
      </c>
      <c r="H201" s="79" t="str" cm="1">
        <f t="array" aca="1" ref="H201" ca="1">IF($D201&lt;&gt;"",INDEX(Reference!F:F,$D201,1),"")</f>
        <v/>
      </c>
      <c r="I201" s="79" t="str" cm="1">
        <f t="array" aca="1" ref="I201" ca="1">IF($D201&lt;&gt;"",INDEX(Reference!G:G,$D201,1),"")</f>
        <v/>
      </c>
      <c r="J201" s="79" t="str" cm="1">
        <f t="array" aca="1" ref="J201" ca="1">IF($D201&lt;&gt;"",INDEX(Reference!H:H,$D201,1),"")</f>
        <v/>
      </c>
      <c r="K201" s="77" t="str" cm="1">
        <f t="array" aca="1" ref="K201" ca="1">IF($D201&lt;&gt;"",INDEX(Reference!I:I,$D201,1),"")</f>
        <v/>
      </c>
      <c r="L201" s="77" t="str" cm="1">
        <f t="array" aca="1" ref="L201" ca="1">IF($D201&lt;&gt;"",INDEX(Reference!J:J,$D201,1),"")</f>
        <v/>
      </c>
      <c r="M201" s="77" t="str" cm="1">
        <f t="array" aca="1" ref="M201" ca="1">IF($D201&lt;&gt;"",INDEX(Reference!K:K,$D201,1),"")</f>
        <v/>
      </c>
      <c r="N201" s="80" t="str" cm="1">
        <f t="array" aca="1" ref="N201" ca="1">IF($D201&lt;&gt;"",INDEX(Reference!L:L,$D201,1),"")</f>
        <v/>
      </c>
    </row>
    <row r="202" spans="4:14" ht="15.75" x14ac:dyDescent="0.25">
      <c r="D202" s="7" t="str">
        <f t="shared" ca="1" si="3"/>
        <v/>
      </c>
      <c r="E202" s="7" t="str" cm="1">
        <f t="array" aca="1" ref="E202" ca="1">IF($D202&lt;&gt;"",INDEX(Reference!C:C,$D202,1),"")</f>
        <v/>
      </c>
      <c r="F202" s="8" t="str" cm="1">
        <f t="array" aca="1" ref="F202" ca="1">IF($D202&lt;&gt;"",INDEX(Reference!D:D,$D202,1),"")</f>
        <v/>
      </c>
      <c r="G202" s="10" t="str" cm="1">
        <f t="array" aca="1" ref="G202" ca="1">IF($D202&lt;&gt;"",INDEX(Reference!E:E,$D202,1),"")</f>
        <v/>
      </c>
      <c r="H202" s="79" t="str" cm="1">
        <f t="array" aca="1" ref="H202" ca="1">IF($D202&lt;&gt;"",INDEX(Reference!F:F,$D202,1),"")</f>
        <v/>
      </c>
      <c r="I202" s="79" t="str" cm="1">
        <f t="array" aca="1" ref="I202" ca="1">IF($D202&lt;&gt;"",INDEX(Reference!G:G,$D202,1),"")</f>
        <v/>
      </c>
      <c r="J202" s="79" t="str" cm="1">
        <f t="array" aca="1" ref="J202" ca="1">IF($D202&lt;&gt;"",INDEX(Reference!H:H,$D202,1),"")</f>
        <v/>
      </c>
      <c r="K202" s="77" t="str" cm="1">
        <f t="array" aca="1" ref="K202" ca="1">IF($D202&lt;&gt;"",INDEX(Reference!I:I,$D202,1),"")</f>
        <v/>
      </c>
      <c r="L202" s="77" t="str" cm="1">
        <f t="array" aca="1" ref="L202" ca="1">IF($D202&lt;&gt;"",INDEX(Reference!J:J,$D202,1),"")</f>
        <v/>
      </c>
      <c r="M202" s="77" t="str" cm="1">
        <f t="array" aca="1" ref="M202" ca="1">IF($D202&lt;&gt;"",INDEX(Reference!K:K,$D202,1),"")</f>
        <v/>
      </c>
      <c r="N202" s="80" t="str" cm="1">
        <f t="array" aca="1" ref="N202" ca="1">IF($D202&lt;&gt;"",INDEX(Reference!L:L,$D202,1),"")</f>
        <v/>
      </c>
    </row>
    <row r="203" spans="4:14" ht="15.75" x14ac:dyDescent="0.25">
      <c r="D203" s="7" t="str">
        <f t="shared" ca="1" si="3"/>
        <v/>
      </c>
      <c r="E203" s="7" t="str" cm="1">
        <f t="array" aca="1" ref="E203" ca="1">IF($D203&lt;&gt;"",INDEX(Reference!C:C,$D203,1),"")</f>
        <v/>
      </c>
      <c r="F203" s="8" t="str" cm="1">
        <f t="array" aca="1" ref="F203" ca="1">IF($D203&lt;&gt;"",INDEX(Reference!D:D,$D203,1),"")</f>
        <v/>
      </c>
      <c r="G203" s="10" t="str" cm="1">
        <f t="array" aca="1" ref="G203" ca="1">IF($D203&lt;&gt;"",INDEX(Reference!E:E,$D203,1),"")</f>
        <v/>
      </c>
      <c r="H203" s="79" t="str" cm="1">
        <f t="array" aca="1" ref="H203" ca="1">IF($D203&lt;&gt;"",INDEX(Reference!F:F,$D203,1),"")</f>
        <v/>
      </c>
      <c r="I203" s="79" t="str" cm="1">
        <f t="array" aca="1" ref="I203" ca="1">IF($D203&lt;&gt;"",INDEX(Reference!G:G,$D203,1),"")</f>
        <v/>
      </c>
      <c r="J203" s="79" t="str" cm="1">
        <f t="array" aca="1" ref="J203" ca="1">IF($D203&lt;&gt;"",INDEX(Reference!H:H,$D203,1),"")</f>
        <v/>
      </c>
      <c r="K203" s="77" t="str" cm="1">
        <f t="array" aca="1" ref="K203" ca="1">IF($D203&lt;&gt;"",INDEX(Reference!I:I,$D203,1),"")</f>
        <v/>
      </c>
      <c r="L203" s="77" t="str" cm="1">
        <f t="array" aca="1" ref="L203" ca="1">IF($D203&lt;&gt;"",INDEX(Reference!J:J,$D203,1),"")</f>
        <v/>
      </c>
      <c r="M203" s="77" t="str" cm="1">
        <f t="array" aca="1" ref="M203" ca="1">IF($D203&lt;&gt;"",INDEX(Reference!K:K,$D203,1),"")</f>
        <v/>
      </c>
      <c r="N203" s="80" t="str" cm="1">
        <f t="array" aca="1" ref="N203" ca="1">IF($D203&lt;&gt;"",INDEX(Reference!L:L,$D203,1),"")</f>
        <v/>
      </c>
    </row>
    <row r="204" spans="4:14" ht="15.75" x14ac:dyDescent="0.25">
      <c r="D204" s="7" t="str">
        <f t="shared" ca="1" si="3"/>
        <v/>
      </c>
      <c r="E204" s="7" t="str" cm="1">
        <f t="array" aca="1" ref="E204" ca="1">IF($D204&lt;&gt;"",INDEX(Reference!C:C,$D204,1),"")</f>
        <v/>
      </c>
      <c r="F204" s="8" t="str" cm="1">
        <f t="array" aca="1" ref="F204" ca="1">IF($D204&lt;&gt;"",INDEX(Reference!D:D,$D204,1),"")</f>
        <v/>
      </c>
      <c r="G204" s="10" t="str" cm="1">
        <f t="array" aca="1" ref="G204" ca="1">IF($D204&lt;&gt;"",INDEX(Reference!E:E,$D204,1),"")</f>
        <v/>
      </c>
      <c r="H204" s="79" t="str" cm="1">
        <f t="array" aca="1" ref="H204" ca="1">IF($D204&lt;&gt;"",INDEX(Reference!F:F,$D204,1),"")</f>
        <v/>
      </c>
      <c r="I204" s="79" t="str" cm="1">
        <f t="array" aca="1" ref="I204" ca="1">IF($D204&lt;&gt;"",INDEX(Reference!G:G,$D204,1),"")</f>
        <v/>
      </c>
      <c r="J204" s="79" t="str" cm="1">
        <f t="array" aca="1" ref="J204" ca="1">IF($D204&lt;&gt;"",INDEX(Reference!H:H,$D204,1),"")</f>
        <v/>
      </c>
      <c r="K204" s="77" t="str" cm="1">
        <f t="array" aca="1" ref="K204" ca="1">IF($D204&lt;&gt;"",INDEX(Reference!I:I,$D204,1),"")</f>
        <v/>
      </c>
      <c r="L204" s="77" t="str" cm="1">
        <f t="array" aca="1" ref="L204" ca="1">IF($D204&lt;&gt;"",INDEX(Reference!J:J,$D204,1),"")</f>
        <v/>
      </c>
      <c r="M204" s="77" t="str" cm="1">
        <f t="array" aca="1" ref="M204" ca="1">IF($D204&lt;&gt;"",INDEX(Reference!K:K,$D204,1),"")</f>
        <v/>
      </c>
      <c r="N204" s="80" t="str" cm="1">
        <f t="array" aca="1" ref="N204" ca="1">IF($D204&lt;&gt;"",INDEX(Reference!L:L,$D204,1),"")</f>
        <v/>
      </c>
    </row>
    <row r="205" spans="4:14" ht="15.75" x14ac:dyDescent="0.25">
      <c r="D205" s="7" t="str">
        <f t="shared" ca="1" si="3"/>
        <v/>
      </c>
      <c r="E205" s="7" t="str" cm="1">
        <f t="array" aca="1" ref="E205" ca="1">IF($D205&lt;&gt;"",INDEX(Reference!C:C,$D205,1),"")</f>
        <v/>
      </c>
      <c r="F205" s="8" t="str" cm="1">
        <f t="array" aca="1" ref="F205" ca="1">IF($D205&lt;&gt;"",INDEX(Reference!D:D,$D205,1),"")</f>
        <v/>
      </c>
      <c r="G205" s="10" t="str" cm="1">
        <f t="array" aca="1" ref="G205" ca="1">IF($D205&lt;&gt;"",INDEX(Reference!E:E,$D205,1),"")</f>
        <v/>
      </c>
      <c r="H205" s="79" t="str" cm="1">
        <f t="array" aca="1" ref="H205" ca="1">IF($D205&lt;&gt;"",INDEX(Reference!F:F,$D205,1),"")</f>
        <v/>
      </c>
      <c r="I205" s="79" t="str" cm="1">
        <f t="array" aca="1" ref="I205" ca="1">IF($D205&lt;&gt;"",INDEX(Reference!G:G,$D205,1),"")</f>
        <v/>
      </c>
      <c r="J205" s="79" t="str" cm="1">
        <f t="array" aca="1" ref="J205" ca="1">IF($D205&lt;&gt;"",INDEX(Reference!H:H,$D205,1),"")</f>
        <v/>
      </c>
      <c r="K205" s="77" t="str" cm="1">
        <f t="array" aca="1" ref="K205" ca="1">IF($D205&lt;&gt;"",INDEX(Reference!I:I,$D205,1),"")</f>
        <v/>
      </c>
      <c r="L205" s="77" t="str" cm="1">
        <f t="array" aca="1" ref="L205" ca="1">IF($D205&lt;&gt;"",INDEX(Reference!J:J,$D205,1),"")</f>
        <v/>
      </c>
      <c r="M205" s="77" t="str" cm="1">
        <f t="array" aca="1" ref="M205" ca="1">IF($D205&lt;&gt;"",INDEX(Reference!K:K,$D205,1),"")</f>
        <v/>
      </c>
      <c r="N205" s="80" t="str" cm="1">
        <f t="array" aca="1" ref="N205" ca="1">IF($D205&lt;&gt;"",INDEX(Reference!L:L,$D205,1),"")</f>
        <v/>
      </c>
    </row>
    <row r="206" spans="4:14" ht="15.75" x14ac:dyDescent="0.25">
      <c r="D206" s="7" t="str">
        <f t="shared" ca="1" si="3"/>
        <v/>
      </c>
      <c r="E206" s="7" t="str" cm="1">
        <f t="array" aca="1" ref="E206" ca="1">IF($D206&lt;&gt;"",INDEX(Reference!C:C,$D206,1),"")</f>
        <v/>
      </c>
      <c r="F206" s="8" t="str" cm="1">
        <f t="array" aca="1" ref="F206" ca="1">IF($D206&lt;&gt;"",INDEX(Reference!D:D,$D206,1),"")</f>
        <v/>
      </c>
      <c r="G206" s="10" t="str" cm="1">
        <f t="array" aca="1" ref="G206" ca="1">IF($D206&lt;&gt;"",INDEX(Reference!E:E,$D206,1),"")</f>
        <v/>
      </c>
      <c r="H206" s="79" t="str" cm="1">
        <f t="array" aca="1" ref="H206" ca="1">IF($D206&lt;&gt;"",INDEX(Reference!F:F,$D206,1),"")</f>
        <v/>
      </c>
      <c r="I206" s="79" t="str" cm="1">
        <f t="array" aca="1" ref="I206" ca="1">IF($D206&lt;&gt;"",INDEX(Reference!G:G,$D206,1),"")</f>
        <v/>
      </c>
      <c r="J206" s="79" t="str" cm="1">
        <f t="array" aca="1" ref="J206" ca="1">IF($D206&lt;&gt;"",INDEX(Reference!H:H,$D206,1),"")</f>
        <v/>
      </c>
      <c r="K206" s="77" t="str" cm="1">
        <f t="array" aca="1" ref="K206" ca="1">IF($D206&lt;&gt;"",INDEX(Reference!I:I,$D206,1),"")</f>
        <v/>
      </c>
      <c r="L206" s="77" t="str" cm="1">
        <f t="array" aca="1" ref="L206" ca="1">IF($D206&lt;&gt;"",INDEX(Reference!J:J,$D206,1),"")</f>
        <v/>
      </c>
      <c r="M206" s="77" t="str" cm="1">
        <f t="array" aca="1" ref="M206" ca="1">IF($D206&lt;&gt;"",INDEX(Reference!K:K,$D206,1),"")</f>
        <v/>
      </c>
      <c r="N206" s="80" t="str" cm="1">
        <f t="array" aca="1" ref="N206" ca="1">IF($D206&lt;&gt;"",INDEX(Reference!L:L,$D206,1),"")</f>
        <v/>
      </c>
    </row>
    <row r="207" spans="4:14" ht="15.75" x14ac:dyDescent="0.25">
      <c r="D207" s="7" t="str">
        <f t="shared" ca="1" si="3"/>
        <v/>
      </c>
      <c r="E207" s="7" t="str" cm="1">
        <f t="array" aca="1" ref="E207" ca="1">IF($D207&lt;&gt;"",INDEX(Reference!C:C,$D207,1),"")</f>
        <v/>
      </c>
      <c r="F207" s="8" t="str" cm="1">
        <f t="array" aca="1" ref="F207" ca="1">IF($D207&lt;&gt;"",INDEX(Reference!D:D,$D207,1),"")</f>
        <v/>
      </c>
      <c r="G207" s="10" t="str" cm="1">
        <f t="array" aca="1" ref="G207" ca="1">IF($D207&lt;&gt;"",INDEX(Reference!E:E,$D207,1),"")</f>
        <v/>
      </c>
      <c r="H207" s="79" t="str" cm="1">
        <f t="array" aca="1" ref="H207" ca="1">IF($D207&lt;&gt;"",INDEX(Reference!F:F,$D207,1),"")</f>
        <v/>
      </c>
      <c r="I207" s="79" t="str" cm="1">
        <f t="array" aca="1" ref="I207" ca="1">IF($D207&lt;&gt;"",INDEX(Reference!G:G,$D207,1),"")</f>
        <v/>
      </c>
      <c r="J207" s="79" t="str" cm="1">
        <f t="array" aca="1" ref="J207" ca="1">IF($D207&lt;&gt;"",INDEX(Reference!H:H,$D207,1),"")</f>
        <v/>
      </c>
      <c r="K207" s="77" t="str" cm="1">
        <f t="array" aca="1" ref="K207" ca="1">IF($D207&lt;&gt;"",INDEX(Reference!I:I,$D207,1),"")</f>
        <v/>
      </c>
      <c r="L207" s="77" t="str" cm="1">
        <f t="array" aca="1" ref="L207" ca="1">IF($D207&lt;&gt;"",INDEX(Reference!J:J,$D207,1),"")</f>
        <v/>
      </c>
      <c r="M207" s="77" t="str" cm="1">
        <f t="array" aca="1" ref="M207" ca="1">IF($D207&lt;&gt;"",INDEX(Reference!K:K,$D207,1),"")</f>
        <v/>
      </c>
      <c r="N207" s="80" t="str" cm="1">
        <f t="array" aca="1" ref="N207" ca="1">IF($D207&lt;&gt;"",INDEX(Reference!L:L,$D207,1),"")</f>
        <v/>
      </c>
    </row>
    <row r="208" spans="4:14" ht="15.75" x14ac:dyDescent="0.25">
      <c r="D208" s="7" t="str">
        <f t="shared" ca="1" si="3"/>
        <v/>
      </c>
      <c r="E208" s="7" t="str" cm="1">
        <f t="array" aca="1" ref="E208" ca="1">IF($D208&lt;&gt;"",INDEX(Reference!C:C,$D208,1),"")</f>
        <v/>
      </c>
      <c r="F208" s="8" t="str" cm="1">
        <f t="array" aca="1" ref="F208" ca="1">IF($D208&lt;&gt;"",INDEX(Reference!D:D,$D208,1),"")</f>
        <v/>
      </c>
      <c r="G208" s="10" t="str" cm="1">
        <f t="array" aca="1" ref="G208" ca="1">IF($D208&lt;&gt;"",INDEX(Reference!E:E,$D208,1),"")</f>
        <v/>
      </c>
      <c r="H208" s="79" t="str" cm="1">
        <f t="array" aca="1" ref="H208" ca="1">IF($D208&lt;&gt;"",INDEX(Reference!F:F,$D208,1),"")</f>
        <v/>
      </c>
      <c r="I208" s="79" t="str" cm="1">
        <f t="array" aca="1" ref="I208" ca="1">IF($D208&lt;&gt;"",INDEX(Reference!G:G,$D208,1),"")</f>
        <v/>
      </c>
      <c r="J208" s="79" t="str" cm="1">
        <f t="array" aca="1" ref="J208" ca="1">IF($D208&lt;&gt;"",INDEX(Reference!H:H,$D208,1),"")</f>
        <v/>
      </c>
      <c r="K208" s="77" t="str" cm="1">
        <f t="array" aca="1" ref="K208" ca="1">IF($D208&lt;&gt;"",INDEX(Reference!I:I,$D208,1),"")</f>
        <v/>
      </c>
      <c r="L208" s="77" t="str" cm="1">
        <f t="array" aca="1" ref="L208" ca="1">IF($D208&lt;&gt;"",INDEX(Reference!J:J,$D208,1),"")</f>
        <v/>
      </c>
      <c r="M208" s="77" t="str" cm="1">
        <f t="array" aca="1" ref="M208" ca="1">IF($D208&lt;&gt;"",INDEX(Reference!K:K,$D208,1),"")</f>
        <v/>
      </c>
      <c r="N208" s="80" t="str" cm="1">
        <f t="array" aca="1" ref="N208" ca="1">IF($D208&lt;&gt;"",INDEX(Reference!L:L,$D208,1),"")</f>
        <v/>
      </c>
    </row>
    <row r="209" spans="4:14" ht="15.75" x14ac:dyDescent="0.25">
      <c r="D209" s="7" t="str">
        <f t="shared" ca="1" si="3"/>
        <v/>
      </c>
      <c r="E209" s="7" t="str" cm="1">
        <f t="array" aca="1" ref="E209" ca="1">IF($D209&lt;&gt;"",INDEX(Reference!C:C,$D209,1),"")</f>
        <v/>
      </c>
      <c r="F209" s="8" t="str" cm="1">
        <f t="array" aca="1" ref="F209" ca="1">IF($D209&lt;&gt;"",INDEX(Reference!D:D,$D209,1),"")</f>
        <v/>
      </c>
      <c r="G209" s="10" t="str" cm="1">
        <f t="array" aca="1" ref="G209" ca="1">IF($D209&lt;&gt;"",INDEX(Reference!E:E,$D209,1),"")</f>
        <v/>
      </c>
      <c r="H209" s="79" t="str" cm="1">
        <f t="array" aca="1" ref="H209" ca="1">IF($D209&lt;&gt;"",INDEX(Reference!F:F,$D209,1),"")</f>
        <v/>
      </c>
      <c r="I209" s="79" t="str" cm="1">
        <f t="array" aca="1" ref="I209" ca="1">IF($D209&lt;&gt;"",INDEX(Reference!G:G,$D209,1),"")</f>
        <v/>
      </c>
      <c r="J209" s="79" t="str" cm="1">
        <f t="array" aca="1" ref="J209" ca="1">IF($D209&lt;&gt;"",INDEX(Reference!H:H,$D209,1),"")</f>
        <v/>
      </c>
      <c r="K209" s="77" t="str" cm="1">
        <f t="array" aca="1" ref="K209" ca="1">IF($D209&lt;&gt;"",INDEX(Reference!I:I,$D209,1),"")</f>
        <v/>
      </c>
      <c r="L209" s="77" t="str" cm="1">
        <f t="array" aca="1" ref="L209" ca="1">IF($D209&lt;&gt;"",INDEX(Reference!J:J,$D209,1),"")</f>
        <v/>
      </c>
      <c r="M209" s="77" t="str" cm="1">
        <f t="array" aca="1" ref="M209" ca="1">IF($D209&lt;&gt;"",INDEX(Reference!K:K,$D209,1),"")</f>
        <v/>
      </c>
      <c r="N209" s="80" t="str" cm="1">
        <f t="array" aca="1" ref="N209" ca="1">IF($D209&lt;&gt;"",INDEX(Reference!L:L,$D209,1),"")</f>
        <v/>
      </c>
    </row>
    <row r="210" spans="4:14" ht="15.75" x14ac:dyDescent="0.25">
      <c r="D210" s="7" t="str">
        <f t="shared" ca="1" si="3"/>
        <v/>
      </c>
      <c r="E210" s="7" t="str" cm="1">
        <f t="array" aca="1" ref="E210" ca="1">IF($D210&lt;&gt;"",INDEX(Reference!C:C,$D210,1),"")</f>
        <v/>
      </c>
      <c r="F210" s="8" t="str" cm="1">
        <f t="array" aca="1" ref="F210" ca="1">IF($D210&lt;&gt;"",INDEX(Reference!D:D,$D210,1),"")</f>
        <v/>
      </c>
      <c r="G210" s="10" t="str" cm="1">
        <f t="array" aca="1" ref="G210" ca="1">IF($D210&lt;&gt;"",INDEX(Reference!E:E,$D210,1),"")</f>
        <v/>
      </c>
      <c r="H210" s="79" t="str" cm="1">
        <f t="array" aca="1" ref="H210" ca="1">IF($D210&lt;&gt;"",INDEX(Reference!F:F,$D210,1),"")</f>
        <v/>
      </c>
      <c r="I210" s="79" t="str" cm="1">
        <f t="array" aca="1" ref="I210" ca="1">IF($D210&lt;&gt;"",INDEX(Reference!G:G,$D210,1),"")</f>
        <v/>
      </c>
      <c r="J210" s="79" t="str" cm="1">
        <f t="array" aca="1" ref="J210" ca="1">IF($D210&lt;&gt;"",INDEX(Reference!H:H,$D210,1),"")</f>
        <v/>
      </c>
      <c r="K210" s="77" t="str" cm="1">
        <f t="array" aca="1" ref="K210" ca="1">IF($D210&lt;&gt;"",INDEX(Reference!I:I,$D210,1),"")</f>
        <v/>
      </c>
      <c r="L210" s="77" t="str" cm="1">
        <f t="array" aca="1" ref="L210" ca="1">IF($D210&lt;&gt;"",INDEX(Reference!J:J,$D210,1),"")</f>
        <v/>
      </c>
      <c r="M210" s="77" t="str" cm="1">
        <f t="array" aca="1" ref="M210" ca="1">IF($D210&lt;&gt;"",INDEX(Reference!K:K,$D210,1),"")</f>
        <v/>
      </c>
      <c r="N210" s="80" t="str" cm="1">
        <f t="array" aca="1" ref="N210" ca="1">IF($D210&lt;&gt;"",INDEX(Reference!L:L,$D210,1),"")</f>
        <v/>
      </c>
    </row>
    <row r="211" spans="4:14" ht="15.75" x14ac:dyDescent="0.25">
      <c r="D211" s="7" t="str">
        <f t="shared" ca="1" si="3"/>
        <v/>
      </c>
      <c r="E211" s="7" t="str" cm="1">
        <f t="array" aca="1" ref="E211" ca="1">IF($D211&lt;&gt;"",INDEX(Reference!C:C,$D211,1),"")</f>
        <v/>
      </c>
      <c r="F211" s="8" t="str" cm="1">
        <f t="array" aca="1" ref="F211" ca="1">IF($D211&lt;&gt;"",INDEX(Reference!D:D,$D211,1),"")</f>
        <v/>
      </c>
      <c r="G211" s="10" t="str" cm="1">
        <f t="array" aca="1" ref="G211" ca="1">IF($D211&lt;&gt;"",INDEX(Reference!E:E,$D211,1),"")</f>
        <v/>
      </c>
      <c r="H211" s="79" t="str" cm="1">
        <f t="array" aca="1" ref="H211" ca="1">IF($D211&lt;&gt;"",INDEX(Reference!F:F,$D211,1),"")</f>
        <v/>
      </c>
      <c r="I211" s="79" t="str" cm="1">
        <f t="array" aca="1" ref="I211" ca="1">IF($D211&lt;&gt;"",INDEX(Reference!G:G,$D211,1),"")</f>
        <v/>
      </c>
      <c r="J211" s="79" t="str" cm="1">
        <f t="array" aca="1" ref="J211" ca="1">IF($D211&lt;&gt;"",INDEX(Reference!H:H,$D211,1),"")</f>
        <v/>
      </c>
      <c r="K211" s="77" t="str" cm="1">
        <f t="array" aca="1" ref="K211" ca="1">IF($D211&lt;&gt;"",INDEX(Reference!I:I,$D211,1),"")</f>
        <v/>
      </c>
      <c r="L211" s="77" t="str" cm="1">
        <f t="array" aca="1" ref="L211" ca="1">IF($D211&lt;&gt;"",INDEX(Reference!J:J,$D211,1),"")</f>
        <v/>
      </c>
      <c r="M211" s="77" t="str" cm="1">
        <f t="array" aca="1" ref="M211" ca="1">IF($D211&lt;&gt;"",INDEX(Reference!K:K,$D211,1),"")</f>
        <v/>
      </c>
      <c r="N211" s="80" t="str" cm="1">
        <f t="array" aca="1" ref="N211" ca="1">IF($D211&lt;&gt;"",INDEX(Reference!L:L,$D211,1),"")</f>
        <v/>
      </c>
    </row>
    <row r="212" spans="4:14" ht="15.75" x14ac:dyDescent="0.25">
      <c r="D212" s="7" t="str">
        <f t="shared" ca="1" si="3"/>
        <v/>
      </c>
      <c r="E212" s="7" t="str" cm="1">
        <f t="array" aca="1" ref="E212" ca="1">IF($D212&lt;&gt;"",INDEX(Reference!C:C,$D212,1),"")</f>
        <v/>
      </c>
      <c r="F212" s="8" t="str" cm="1">
        <f t="array" aca="1" ref="F212" ca="1">IF($D212&lt;&gt;"",INDEX(Reference!D:D,$D212,1),"")</f>
        <v/>
      </c>
      <c r="G212" s="10" t="str" cm="1">
        <f t="array" aca="1" ref="G212" ca="1">IF($D212&lt;&gt;"",INDEX(Reference!E:E,$D212,1),"")</f>
        <v/>
      </c>
      <c r="H212" s="79" t="str" cm="1">
        <f t="array" aca="1" ref="H212" ca="1">IF($D212&lt;&gt;"",INDEX(Reference!F:F,$D212,1),"")</f>
        <v/>
      </c>
      <c r="I212" s="79" t="str" cm="1">
        <f t="array" aca="1" ref="I212" ca="1">IF($D212&lt;&gt;"",INDEX(Reference!G:G,$D212,1),"")</f>
        <v/>
      </c>
      <c r="J212" s="79" t="str" cm="1">
        <f t="array" aca="1" ref="J212" ca="1">IF($D212&lt;&gt;"",INDEX(Reference!H:H,$D212,1),"")</f>
        <v/>
      </c>
      <c r="K212" s="77" t="str" cm="1">
        <f t="array" aca="1" ref="K212" ca="1">IF($D212&lt;&gt;"",INDEX(Reference!I:I,$D212,1),"")</f>
        <v/>
      </c>
      <c r="L212" s="77" t="str" cm="1">
        <f t="array" aca="1" ref="L212" ca="1">IF($D212&lt;&gt;"",INDEX(Reference!J:J,$D212,1),"")</f>
        <v/>
      </c>
      <c r="M212" s="77" t="str" cm="1">
        <f t="array" aca="1" ref="M212" ca="1">IF($D212&lt;&gt;"",INDEX(Reference!K:K,$D212,1),"")</f>
        <v/>
      </c>
      <c r="N212" s="80" t="str" cm="1">
        <f t="array" aca="1" ref="N212" ca="1">IF($D212&lt;&gt;"",INDEX(Reference!L:L,$D212,1),"")</f>
        <v/>
      </c>
    </row>
    <row r="213" spans="4:14" ht="15.75" x14ac:dyDescent="0.25">
      <c r="D213" s="7" t="str">
        <f t="shared" ca="1" si="3"/>
        <v/>
      </c>
      <c r="E213" s="7" t="str" cm="1">
        <f t="array" aca="1" ref="E213" ca="1">IF($D213&lt;&gt;"",INDEX(Reference!C:C,$D213,1),"")</f>
        <v/>
      </c>
      <c r="F213" s="8" t="str" cm="1">
        <f t="array" aca="1" ref="F213" ca="1">IF($D213&lt;&gt;"",INDEX(Reference!D:D,$D213,1),"")</f>
        <v/>
      </c>
      <c r="G213" s="10" t="str" cm="1">
        <f t="array" aca="1" ref="G213" ca="1">IF($D213&lt;&gt;"",INDEX(Reference!E:E,$D213,1),"")</f>
        <v/>
      </c>
      <c r="H213" s="79" t="str" cm="1">
        <f t="array" aca="1" ref="H213" ca="1">IF($D213&lt;&gt;"",INDEX(Reference!F:F,$D213,1),"")</f>
        <v/>
      </c>
      <c r="I213" s="79" t="str" cm="1">
        <f t="array" aca="1" ref="I213" ca="1">IF($D213&lt;&gt;"",INDEX(Reference!G:G,$D213,1),"")</f>
        <v/>
      </c>
      <c r="J213" s="79" t="str" cm="1">
        <f t="array" aca="1" ref="J213" ca="1">IF($D213&lt;&gt;"",INDEX(Reference!H:H,$D213,1),"")</f>
        <v/>
      </c>
      <c r="K213" s="77" t="str" cm="1">
        <f t="array" aca="1" ref="K213" ca="1">IF($D213&lt;&gt;"",INDEX(Reference!I:I,$D213,1),"")</f>
        <v/>
      </c>
      <c r="L213" s="77" t="str" cm="1">
        <f t="array" aca="1" ref="L213" ca="1">IF($D213&lt;&gt;"",INDEX(Reference!J:J,$D213,1),"")</f>
        <v/>
      </c>
      <c r="M213" s="77" t="str" cm="1">
        <f t="array" aca="1" ref="M213" ca="1">IF($D213&lt;&gt;"",INDEX(Reference!K:K,$D213,1),"")</f>
        <v/>
      </c>
      <c r="N213" s="80" t="str" cm="1">
        <f t="array" aca="1" ref="N213" ca="1">IF($D213&lt;&gt;"",INDEX(Reference!L:L,$D213,1),"")</f>
        <v/>
      </c>
    </row>
    <row r="214" spans="4:14" ht="15.75" x14ac:dyDescent="0.25">
      <c r="D214" s="7" t="str">
        <f t="shared" ca="1" si="3"/>
        <v/>
      </c>
      <c r="E214" s="7" t="str" cm="1">
        <f t="array" aca="1" ref="E214" ca="1">IF($D214&lt;&gt;"",INDEX(Reference!C:C,$D214,1),"")</f>
        <v/>
      </c>
      <c r="F214" s="8" t="str" cm="1">
        <f t="array" aca="1" ref="F214" ca="1">IF($D214&lt;&gt;"",INDEX(Reference!D:D,$D214,1),"")</f>
        <v/>
      </c>
      <c r="G214" s="10" t="str" cm="1">
        <f t="array" aca="1" ref="G214" ca="1">IF($D214&lt;&gt;"",INDEX(Reference!E:E,$D214,1),"")</f>
        <v/>
      </c>
      <c r="H214" s="79" t="str" cm="1">
        <f t="array" aca="1" ref="H214" ca="1">IF($D214&lt;&gt;"",INDEX(Reference!F:F,$D214,1),"")</f>
        <v/>
      </c>
      <c r="I214" s="79" t="str" cm="1">
        <f t="array" aca="1" ref="I214" ca="1">IF($D214&lt;&gt;"",INDEX(Reference!G:G,$D214,1),"")</f>
        <v/>
      </c>
      <c r="J214" s="79" t="str" cm="1">
        <f t="array" aca="1" ref="J214" ca="1">IF($D214&lt;&gt;"",INDEX(Reference!H:H,$D214,1),"")</f>
        <v/>
      </c>
      <c r="K214" s="77" t="str" cm="1">
        <f t="array" aca="1" ref="K214" ca="1">IF($D214&lt;&gt;"",INDEX(Reference!I:I,$D214,1),"")</f>
        <v/>
      </c>
      <c r="L214" s="77" t="str" cm="1">
        <f t="array" aca="1" ref="L214" ca="1">IF($D214&lt;&gt;"",INDEX(Reference!J:J,$D214,1),"")</f>
        <v/>
      </c>
      <c r="M214" s="77" t="str" cm="1">
        <f t="array" aca="1" ref="M214" ca="1">IF($D214&lt;&gt;"",INDEX(Reference!K:K,$D214,1),"")</f>
        <v/>
      </c>
      <c r="N214" s="80" t="str" cm="1">
        <f t="array" aca="1" ref="N214" ca="1">IF($D214&lt;&gt;"",INDEX(Reference!L:L,$D214,1),"")</f>
        <v/>
      </c>
    </row>
    <row r="215" spans="4:14" ht="15.75" x14ac:dyDescent="0.25">
      <c r="D215" s="7" t="str">
        <f t="shared" ca="1" si="3"/>
        <v/>
      </c>
      <c r="E215" s="7" t="str" cm="1">
        <f t="array" aca="1" ref="E215" ca="1">IF($D215&lt;&gt;"",INDEX(Reference!C:C,$D215,1),"")</f>
        <v/>
      </c>
      <c r="F215" s="8" t="str" cm="1">
        <f t="array" aca="1" ref="F215" ca="1">IF($D215&lt;&gt;"",INDEX(Reference!D:D,$D215,1),"")</f>
        <v/>
      </c>
      <c r="G215" s="10" t="str" cm="1">
        <f t="array" aca="1" ref="G215" ca="1">IF($D215&lt;&gt;"",INDEX(Reference!E:E,$D215,1),"")</f>
        <v/>
      </c>
      <c r="H215" s="79" t="str" cm="1">
        <f t="array" aca="1" ref="H215" ca="1">IF($D215&lt;&gt;"",INDEX(Reference!F:F,$D215,1),"")</f>
        <v/>
      </c>
      <c r="I215" s="79" t="str" cm="1">
        <f t="array" aca="1" ref="I215" ca="1">IF($D215&lt;&gt;"",INDEX(Reference!G:G,$D215,1),"")</f>
        <v/>
      </c>
      <c r="J215" s="79" t="str" cm="1">
        <f t="array" aca="1" ref="J215" ca="1">IF($D215&lt;&gt;"",INDEX(Reference!H:H,$D215,1),"")</f>
        <v/>
      </c>
      <c r="K215" s="77" t="str" cm="1">
        <f t="array" aca="1" ref="K215" ca="1">IF($D215&lt;&gt;"",INDEX(Reference!I:I,$D215,1),"")</f>
        <v/>
      </c>
      <c r="L215" s="77" t="str" cm="1">
        <f t="array" aca="1" ref="L215" ca="1">IF($D215&lt;&gt;"",INDEX(Reference!J:J,$D215,1),"")</f>
        <v/>
      </c>
      <c r="M215" s="77" t="str" cm="1">
        <f t="array" aca="1" ref="M215" ca="1">IF($D215&lt;&gt;"",INDEX(Reference!K:K,$D215,1),"")</f>
        <v/>
      </c>
      <c r="N215" s="80" t="str" cm="1">
        <f t="array" aca="1" ref="N215" ca="1">IF($D215&lt;&gt;"",INDEX(Reference!L:L,$D215,1),"")</f>
        <v/>
      </c>
    </row>
    <row r="216" spans="4:14" ht="15.75" x14ac:dyDescent="0.25">
      <c r="D216" s="7" t="str">
        <f t="shared" ca="1" si="3"/>
        <v/>
      </c>
      <c r="E216" s="7" t="str" cm="1">
        <f t="array" aca="1" ref="E216" ca="1">IF($D216&lt;&gt;"",INDEX(Reference!C:C,$D216,1),"")</f>
        <v/>
      </c>
      <c r="F216" s="8" t="str" cm="1">
        <f t="array" aca="1" ref="F216" ca="1">IF($D216&lt;&gt;"",INDEX(Reference!D:D,$D216,1),"")</f>
        <v/>
      </c>
      <c r="G216" s="10" t="str" cm="1">
        <f t="array" aca="1" ref="G216" ca="1">IF($D216&lt;&gt;"",INDEX(Reference!E:E,$D216,1),"")</f>
        <v/>
      </c>
      <c r="H216" s="79" t="str" cm="1">
        <f t="array" aca="1" ref="H216" ca="1">IF($D216&lt;&gt;"",INDEX(Reference!F:F,$D216,1),"")</f>
        <v/>
      </c>
      <c r="I216" s="79" t="str" cm="1">
        <f t="array" aca="1" ref="I216" ca="1">IF($D216&lt;&gt;"",INDEX(Reference!G:G,$D216,1),"")</f>
        <v/>
      </c>
      <c r="J216" s="79" t="str" cm="1">
        <f t="array" aca="1" ref="J216" ca="1">IF($D216&lt;&gt;"",INDEX(Reference!H:H,$D216,1),"")</f>
        <v/>
      </c>
      <c r="K216" s="77" t="str" cm="1">
        <f t="array" aca="1" ref="K216" ca="1">IF($D216&lt;&gt;"",INDEX(Reference!I:I,$D216,1),"")</f>
        <v/>
      </c>
      <c r="L216" s="77" t="str" cm="1">
        <f t="array" aca="1" ref="L216" ca="1">IF($D216&lt;&gt;"",INDEX(Reference!J:J,$D216,1),"")</f>
        <v/>
      </c>
      <c r="M216" s="77" t="str" cm="1">
        <f t="array" aca="1" ref="M216" ca="1">IF($D216&lt;&gt;"",INDEX(Reference!K:K,$D216,1),"")</f>
        <v/>
      </c>
      <c r="N216" s="80" t="str" cm="1">
        <f t="array" aca="1" ref="N216" ca="1">IF($D216&lt;&gt;"",INDEX(Reference!L:L,$D216,1),"")</f>
        <v/>
      </c>
    </row>
    <row r="217" spans="4:14" ht="15.75" x14ac:dyDescent="0.25">
      <c r="D217" s="7" t="str">
        <f t="shared" ca="1" si="3"/>
        <v/>
      </c>
      <c r="E217" s="7" t="str" cm="1">
        <f t="array" aca="1" ref="E217" ca="1">IF($D217&lt;&gt;"",INDEX(Reference!C:C,$D217,1),"")</f>
        <v/>
      </c>
      <c r="F217" s="8" t="str" cm="1">
        <f t="array" aca="1" ref="F217" ca="1">IF($D217&lt;&gt;"",INDEX(Reference!D:D,$D217,1),"")</f>
        <v/>
      </c>
      <c r="G217" s="10" t="str" cm="1">
        <f t="array" aca="1" ref="G217" ca="1">IF($D217&lt;&gt;"",INDEX(Reference!E:E,$D217,1),"")</f>
        <v/>
      </c>
      <c r="H217" s="79" t="str" cm="1">
        <f t="array" aca="1" ref="H217" ca="1">IF($D217&lt;&gt;"",INDEX(Reference!F:F,$D217,1),"")</f>
        <v/>
      </c>
      <c r="I217" s="79" t="str" cm="1">
        <f t="array" aca="1" ref="I217" ca="1">IF($D217&lt;&gt;"",INDEX(Reference!G:G,$D217,1),"")</f>
        <v/>
      </c>
      <c r="J217" s="79" t="str" cm="1">
        <f t="array" aca="1" ref="J217" ca="1">IF($D217&lt;&gt;"",INDEX(Reference!H:H,$D217,1),"")</f>
        <v/>
      </c>
      <c r="K217" s="77" t="str" cm="1">
        <f t="array" aca="1" ref="K217" ca="1">IF($D217&lt;&gt;"",INDEX(Reference!I:I,$D217,1),"")</f>
        <v/>
      </c>
      <c r="L217" s="77" t="str" cm="1">
        <f t="array" aca="1" ref="L217" ca="1">IF($D217&lt;&gt;"",INDEX(Reference!J:J,$D217,1),"")</f>
        <v/>
      </c>
      <c r="M217" s="77" t="str" cm="1">
        <f t="array" aca="1" ref="M217" ca="1">IF($D217&lt;&gt;"",INDEX(Reference!K:K,$D217,1),"")</f>
        <v/>
      </c>
      <c r="N217" s="80" t="str" cm="1">
        <f t="array" aca="1" ref="N217" ca="1">IF($D217&lt;&gt;"",INDEX(Reference!L:L,$D217,1),"")</f>
        <v/>
      </c>
    </row>
    <row r="218" spans="4:14" ht="15.75" x14ac:dyDescent="0.25">
      <c r="D218" s="7" t="str">
        <f t="shared" ca="1" si="3"/>
        <v/>
      </c>
      <c r="E218" s="7" t="str" cm="1">
        <f t="array" aca="1" ref="E218" ca="1">IF($D218&lt;&gt;"",INDEX(Reference!C:C,$D218,1),"")</f>
        <v/>
      </c>
      <c r="F218" s="8" t="str" cm="1">
        <f t="array" aca="1" ref="F218" ca="1">IF($D218&lt;&gt;"",INDEX(Reference!D:D,$D218,1),"")</f>
        <v/>
      </c>
      <c r="G218" s="10" t="str" cm="1">
        <f t="array" aca="1" ref="G218" ca="1">IF($D218&lt;&gt;"",INDEX(Reference!E:E,$D218,1),"")</f>
        <v/>
      </c>
      <c r="H218" s="79" t="str" cm="1">
        <f t="array" aca="1" ref="H218" ca="1">IF($D218&lt;&gt;"",INDEX(Reference!F:F,$D218,1),"")</f>
        <v/>
      </c>
      <c r="I218" s="79" t="str" cm="1">
        <f t="array" aca="1" ref="I218" ca="1">IF($D218&lt;&gt;"",INDEX(Reference!G:G,$D218,1),"")</f>
        <v/>
      </c>
      <c r="J218" s="79" t="str" cm="1">
        <f t="array" aca="1" ref="J218" ca="1">IF($D218&lt;&gt;"",INDEX(Reference!H:H,$D218,1),"")</f>
        <v/>
      </c>
      <c r="K218" s="77" t="str" cm="1">
        <f t="array" aca="1" ref="K218" ca="1">IF($D218&lt;&gt;"",INDEX(Reference!I:I,$D218,1),"")</f>
        <v/>
      </c>
      <c r="L218" s="77" t="str" cm="1">
        <f t="array" aca="1" ref="L218" ca="1">IF($D218&lt;&gt;"",INDEX(Reference!J:J,$D218,1),"")</f>
        <v/>
      </c>
      <c r="M218" s="77" t="str" cm="1">
        <f t="array" aca="1" ref="M218" ca="1">IF($D218&lt;&gt;"",INDEX(Reference!K:K,$D218,1),"")</f>
        <v/>
      </c>
      <c r="N218" s="80" t="str" cm="1">
        <f t="array" aca="1" ref="N218" ca="1">IF($D218&lt;&gt;"",INDEX(Reference!L:L,$D218,1),"")</f>
        <v/>
      </c>
    </row>
    <row r="219" spans="4:14" ht="15.75" x14ac:dyDescent="0.25">
      <c r="D219" s="7" t="str">
        <f t="shared" ca="1" si="3"/>
        <v/>
      </c>
      <c r="E219" s="7" t="str" cm="1">
        <f t="array" aca="1" ref="E219" ca="1">IF($D219&lt;&gt;"",INDEX(Reference!C:C,$D219,1),"")</f>
        <v/>
      </c>
      <c r="F219" s="8" t="str" cm="1">
        <f t="array" aca="1" ref="F219" ca="1">IF($D219&lt;&gt;"",INDEX(Reference!D:D,$D219,1),"")</f>
        <v/>
      </c>
      <c r="G219" s="10" t="str" cm="1">
        <f t="array" aca="1" ref="G219" ca="1">IF($D219&lt;&gt;"",INDEX(Reference!E:E,$D219,1),"")</f>
        <v/>
      </c>
      <c r="H219" s="79" t="str" cm="1">
        <f t="array" aca="1" ref="H219" ca="1">IF($D219&lt;&gt;"",INDEX(Reference!F:F,$D219,1),"")</f>
        <v/>
      </c>
      <c r="I219" s="79" t="str" cm="1">
        <f t="array" aca="1" ref="I219" ca="1">IF($D219&lt;&gt;"",INDEX(Reference!G:G,$D219,1),"")</f>
        <v/>
      </c>
      <c r="J219" s="79" t="str" cm="1">
        <f t="array" aca="1" ref="J219" ca="1">IF($D219&lt;&gt;"",INDEX(Reference!H:H,$D219,1),"")</f>
        <v/>
      </c>
      <c r="K219" s="77" t="str" cm="1">
        <f t="array" aca="1" ref="K219" ca="1">IF($D219&lt;&gt;"",INDEX(Reference!I:I,$D219,1),"")</f>
        <v/>
      </c>
      <c r="L219" s="77" t="str" cm="1">
        <f t="array" aca="1" ref="L219" ca="1">IF($D219&lt;&gt;"",INDEX(Reference!J:J,$D219,1),"")</f>
        <v/>
      </c>
      <c r="M219" s="77" t="str" cm="1">
        <f t="array" aca="1" ref="M219" ca="1">IF($D219&lt;&gt;"",INDEX(Reference!K:K,$D219,1),"")</f>
        <v/>
      </c>
      <c r="N219" s="80" t="str" cm="1">
        <f t="array" aca="1" ref="N219" ca="1">IF($D219&lt;&gt;"",INDEX(Reference!L:L,$D219,1),"")</f>
        <v/>
      </c>
    </row>
    <row r="220" spans="4:14" ht="15.75" x14ac:dyDescent="0.25">
      <c r="D220" s="7" t="str">
        <f t="shared" ca="1" si="3"/>
        <v/>
      </c>
      <c r="E220" s="7" t="str" cm="1">
        <f t="array" aca="1" ref="E220" ca="1">IF($D220&lt;&gt;"",INDEX(Reference!C:C,$D220,1),"")</f>
        <v/>
      </c>
      <c r="F220" s="8" t="str" cm="1">
        <f t="array" aca="1" ref="F220" ca="1">IF($D220&lt;&gt;"",INDEX(Reference!D:D,$D220,1),"")</f>
        <v/>
      </c>
      <c r="G220" s="10" t="str" cm="1">
        <f t="array" aca="1" ref="G220" ca="1">IF($D220&lt;&gt;"",INDEX(Reference!E:E,$D220,1),"")</f>
        <v/>
      </c>
      <c r="H220" s="79" t="str" cm="1">
        <f t="array" aca="1" ref="H220" ca="1">IF($D220&lt;&gt;"",INDEX(Reference!F:F,$D220,1),"")</f>
        <v/>
      </c>
      <c r="I220" s="79" t="str" cm="1">
        <f t="array" aca="1" ref="I220" ca="1">IF($D220&lt;&gt;"",INDEX(Reference!G:G,$D220,1),"")</f>
        <v/>
      </c>
      <c r="J220" s="79" t="str" cm="1">
        <f t="array" aca="1" ref="J220" ca="1">IF($D220&lt;&gt;"",INDEX(Reference!H:H,$D220,1),"")</f>
        <v/>
      </c>
      <c r="K220" s="77" t="str" cm="1">
        <f t="array" aca="1" ref="K220" ca="1">IF($D220&lt;&gt;"",INDEX(Reference!I:I,$D220,1),"")</f>
        <v/>
      </c>
      <c r="L220" s="77" t="str" cm="1">
        <f t="array" aca="1" ref="L220" ca="1">IF($D220&lt;&gt;"",INDEX(Reference!J:J,$D220,1),"")</f>
        <v/>
      </c>
      <c r="M220" s="77" t="str" cm="1">
        <f t="array" aca="1" ref="M220" ca="1">IF($D220&lt;&gt;"",INDEX(Reference!K:K,$D220,1),"")</f>
        <v/>
      </c>
      <c r="N220" s="80" t="str" cm="1">
        <f t="array" aca="1" ref="N220" ca="1">IF($D220&lt;&gt;"",INDEX(Reference!L:L,$D220,1),"")</f>
        <v/>
      </c>
    </row>
    <row r="221" spans="4:14" ht="15.75" x14ac:dyDescent="0.25">
      <c r="D221" s="7" t="str">
        <f t="shared" ca="1" si="3"/>
        <v/>
      </c>
      <c r="E221" s="7" t="str" cm="1">
        <f t="array" aca="1" ref="E221" ca="1">IF($D221&lt;&gt;"",INDEX(Reference!C:C,$D221,1),"")</f>
        <v/>
      </c>
      <c r="F221" s="8" t="str" cm="1">
        <f t="array" aca="1" ref="F221" ca="1">IF($D221&lt;&gt;"",INDEX(Reference!D:D,$D221,1),"")</f>
        <v/>
      </c>
      <c r="G221" s="10" t="str" cm="1">
        <f t="array" aca="1" ref="G221" ca="1">IF($D221&lt;&gt;"",INDEX(Reference!E:E,$D221,1),"")</f>
        <v/>
      </c>
      <c r="H221" s="79" t="str" cm="1">
        <f t="array" aca="1" ref="H221" ca="1">IF($D221&lt;&gt;"",INDEX(Reference!F:F,$D221,1),"")</f>
        <v/>
      </c>
      <c r="I221" s="79" t="str" cm="1">
        <f t="array" aca="1" ref="I221" ca="1">IF($D221&lt;&gt;"",INDEX(Reference!G:G,$D221,1),"")</f>
        <v/>
      </c>
      <c r="J221" s="79" t="str" cm="1">
        <f t="array" aca="1" ref="J221" ca="1">IF($D221&lt;&gt;"",INDEX(Reference!H:H,$D221,1),"")</f>
        <v/>
      </c>
      <c r="K221" s="77" t="str" cm="1">
        <f t="array" aca="1" ref="K221" ca="1">IF($D221&lt;&gt;"",INDEX(Reference!I:I,$D221,1),"")</f>
        <v/>
      </c>
      <c r="L221" s="77" t="str" cm="1">
        <f t="array" aca="1" ref="L221" ca="1">IF($D221&lt;&gt;"",INDEX(Reference!J:J,$D221,1),"")</f>
        <v/>
      </c>
      <c r="M221" s="77" t="str" cm="1">
        <f t="array" aca="1" ref="M221" ca="1">IF($D221&lt;&gt;"",INDEX(Reference!K:K,$D221,1),"")</f>
        <v/>
      </c>
      <c r="N221" s="80" t="str" cm="1">
        <f t="array" aca="1" ref="N221" ca="1">IF($D221&lt;&gt;"",INDEX(Reference!L:L,$D221,1),"")</f>
        <v/>
      </c>
    </row>
    <row r="222" spans="4:14" ht="15.75" x14ac:dyDescent="0.25">
      <c r="D222" s="7" t="str">
        <f t="shared" ca="1" si="3"/>
        <v/>
      </c>
      <c r="E222" s="7" t="str" cm="1">
        <f t="array" aca="1" ref="E222" ca="1">IF($D222&lt;&gt;"",INDEX(Reference!C:C,$D222,1),"")</f>
        <v/>
      </c>
      <c r="F222" s="8" t="str" cm="1">
        <f t="array" aca="1" ref="F222" ca="1">IF($D222&lt;&gt;"",INDEX(Reference!D:D,$D222,1),"")</f>
        <v/>
      </c>
      <c r="G222" s="10" t="str" cm="1">
        <f t="array" aca="1" ref="G222" ca="1">IF($D222&lt;&gt;"",INDEX(Reference!E:E,$D222,1),"")</f>
        <v/>
      </c>
      <c r="H222" s="79" t="str" cm="1">
        <f t="array" aca="1" ref="H222" ca="1">IF($D222&lt;&gt;"",INDEX(Reference!F:F,$D222,1),"")</f>
        <v/>
      </c>
      <c r="I222" s="79" t="str" cm="1">
        <f t="array" aca="1" ref="I222" ca="1">IF($D222&lt;&gt;"",INDEX(Reference!G:G,$D222,1),"")</f>
        <v/>
      </c>
      <c r="J222" s="79" t="str" cm="1">
        <f t="array" aca="1" ref="J222" ca="1">IF($D222&lt;&gt;"",INDEX(Reference!H:H,$D222,1),"")</f>
        <v/>
      </c>
      <c r="K222" s="77" t="str" cm="1">
        <f t="array" aca="1" ref="K222" ca="1">IF($D222&lt;&gt;"",INDEX(Reference!I:I,$D222,1),"")</f>
        <v/>
      </c>
      <c r="L222" s="77" t="str" cm="1">
        <f t="array" aca="1" ref="L222" ca="1">IF($D222&lt;&gt;"",INDEX(Reference!J:J,$D222,1),"")</f>
        <v/>
      </c>
      <c r="M222" s="77" t="str" cm="1">
        <f t="array" aca="1" ref="M222" ca="1">IF($D222&lt;&gt;"",INDEX(Reference!K:K,$D222,1),"")</f>
        <v/>
      </c>
      <c r="N222" s="80" t="str" cm="1">
        <f t="array" aca="1" ref="N222" ca="1">IF($D222&lt;&gt;"",INDEX(Reference!L:L,$D222,1),"")</f>
        <v/>
      </c>
    </row>
    <row r="223" spans="4:14" ht="15.75" x14ac:dyDescent="0.25">
      <c r="D223" s="7" t="str">
        <f t="shared" ca="1" si="3"/>
        <v/>
      </c>
      <c r="E223" s="7" t="str" cm="1">
        <f t="array" aca="1" ref="E223" ca="1">IF($D223&lt;&gt;"",INDEX(Reference!C:C,$D223,1),"")</f>
        <v/>
      </c>
      <c r="F223" s="8" t="str" cm="1">
        <f t="array" aca="1" ref="F223" ca="1">IF($D223&lt;&gt;"",INDEX(Reference!D:D,$D223,1),"")</f>
        <v/>
      </c>
      <c r="G223" s="10" t="str" cm="1">
        <f t="array" aca="1" ref="G223" ca="1">IF($D223&lt;&gt;"",INDEX(Reference!E:E,$D223,1),"")</f>
        <v/>
      </c>
      <c r="H223" s="79" t="str" cm="1">
        <f t="array" aca="1" ref="H223" ca="1">IF($D223&lt;&gt;"",INDEX(Reference!F:F,$D223,1),"")</f>
        <v/>
      </c>
      <c r="I223" s="79" t="str" cm="1">
        <f t="array" aca="1" ref="I223" ca="1">IF($D223&lt;&gt;"",INDEX(Reference!G:G,$D223,1),"")</f>
        <v/>
      </c>
      <c r="J223" s="79" t="str" cm="1">
        <f t="array" aca="1" ref="J223" ca="1">IF($D223&lt;&gt;"",INDEX(Reference!H:H,$D223,1),"")</f>
        <v/>
      </c>
      <c r="K223" s="77" t="str" cm="1">
        <f t="array" aca="1" ref="K223" ca="1">IF($D223&lt;&gt;"",INDEX(Reference!I:I,$D223,1),"")</f>
        <v/>
      </c>
      <c r="L223" s="77" t="str" cm="1">
        <f t="array" aca="1" ref="L223" ca="1">IF($D223&lt;&gt;"",INDEX(Reference!J:J,$D223,1),"")</f>
        <v/>
      </c>
      <c r="M223" s="77" t="str" cm="1">
        <f t="array" aca="1" ref="M223" ca="1">IF($D223&lt;&gt;"",INDEX(Reference!K:K,$D223,1),"")</f>
        <v/>
      </c>
      <c r="N223" s="80" t="str" cm="1">
        <f t="array" aca="1" ref="N223" ca="1">IF($D223&lt;&gt;"",INDEX(Reference!L:L,$D223,1),"")</f>
        <v/>
      </c>
    </row>
    <row r="224" spans="4:14" ht="15.75" x14ac:dyDescent="0.25">
      <c r="D224" s="7" t="str">
        <f t="shared" ca="1" si="3"/>
        <v/>
      </c>
      <c r="E224" s="7" t="str" cm="1">
        <f t="array" aca="1" ref="E224" ca="1">IF($D224&lt;&gt;"",INDEX(Reference!C:C,$D224,1),"")</f>
        <v/>
      </c>
      <c r="F224" s="8" t="str" cm="1">
        <f t="array" aca="1" ref="F224" ca="1">IF($D224&lt;&gt;"",INDEX(Reference!D:D,$D224,1),"")</f>
        <v/>
      </c>
      <c r="G224" s="10" t="str" cm="1">
        <f t="array" aca="1" ref="G224" ca="1">IF($D224&lt;&gt;"",INDEX(Reference!E:E,$D224,1),"")</f>
        <v/>
      </c>
      <c r="H224" s="79" t="str" cm="1">
        <f t="array" aca="1" ref="H224" ca="1">IF($D224&lt;&gt;"",INDEX(Reference!F:F,$D224,1),"")</f>
        <v/>
      </c>
      <c r="I224" s="79" t="str" cm="1">
        <f t="array" aca="1" ref="I224" ca="1">IF($D224&lt;&gt;"",INDEX(Reference!G:G,$D224,1),"")</f>
        <v/>
      </c>
      <c r="J224" s="79" t="str" cm="1">
        <f t="array" aca="1" ref="J224" ca="1">IF($D224&lt;&gt;"",INDEX(Reference!H:H,$D224,1),"")</f>
        <v/>
      </c>
      <c r="K224" s="77" t="str" cm="1">
        <f t="array" aca="1" ref="K224" ca="1">IF($D224&lt;&gt;"",INDEX(Reference!I:I,$D224,1),"")</f>
        <v/>
      </c>
      <c r="L224" s="77" t="str" cm="1">
        <f t="array" aca="1" ref="L224" ca="1">IF($D224&lt;&gt;"",INDEX(Reference!J:J,$D224,1),"")</f>
        <v/>
      </c>
      <c r="M224" s="77" t="str" cm="1">
        <f t="array" aca="1" ref="M224" ca="1">IF($D224&lt;&gt;"",INDEX(Reference!K:K,$D224,1),"")</f>
        <v/>
      </c>
      <c r="N224" s="80" t="str" cm="1">
        <f t="array" aca="1" ref="N224" ca="1">IF($D224&lt;&gt;"",INDEX(Reference!L:L,$D224,1),"")</f>
        <v/>
      </c>
    </row>
    <row r="225" spans="4:14" ht="15.75" x14ac:dyDescent="0.25">
      <c r="D225" s="7" t="str">
        <f t="shared" ca="1" si="3"/>
        <v/>
      </c>
      <c r="E225" s="7" t="str" cm="1">
        <f t="array" aca="1" ref="E225" ca="1">IF($D225&lt;&gt;"",INDEX(Reference!C:C,$D225,1),"")</f>
        <v/>
      </c>
      <c r="F225" s="8" t="str" cm="1">
        <f t="array" aca="1" ref="F225" ca="1">IF($D225&lt;&gt;"",INDEX(Reference!D:D,$D225,1),"")</f>
        <v/>
      </c>
      <c r="G225" s="10" t="str" cm="1">
        <f t="array" aca="1" ref="G225" ca="1">IF($D225&lt;&gt;"",INDEX(Reference!E:E,$D225,1),"")</f>
        <v/>
      </c>
      <c r="H225" s="79" t="str" cm="1">
        <f t="array" aca="1" ref="H225" ca="1">IF($D225&lt;&gt;"",INDEX(Reference!F:F,$D225,1),"")</f>
        <v/>
      </c>
      <c r="I225" s="79" t="str" cm="1">
        <f t="array" aca="1" ref="I225" ca="1">IF($D225&lt;&gt;"",INDEX(Reference!G:G,$D225,1),"")</f>
        <v/>
      </c>
      <c r="J225" s="79" t="str" cm="1">
        <f t="array" aca="1" ref="J225" ca="1">IF($D225&lt;&gt;"",INDEX(Reference!H:H,$D225,1),"")</f>
        <v/>
      </c>
      <c r="K225" s="77" t="str" cm="1">
        <f t="array" aca="1" ref="K225" ca="1">IF($D225&lt;&gt;"",INDEX(Reference!I:I,$D225,1),"")</f>
        <v/>
      </c>
      <c r="L225" s="77" t="str" cm="1">
        <f t="array" aca="1" ref="L225" ca="1">IF($D225&lt;&gt;"",INDEX(Reference!J:J,$D225,1),"")</f>
        <v/>
      </c>
      <c r="M225" s="77" t="str" cm="1">
        <f t="array" aca="1" ref="M225" ca="1">IF($D225&lt;&gt;"",INDEX(Reference!K:K,$D225,1),"")</f>
        <v/>
      </c>
      <c r="N225" s="80" t="str" cm="1">
        <f t="array" aca="1" ref="N225" ca="1">IF($D225&lt;&gt;"",INDEX(Reference!L:L,$D225,1),"")</f>
        <v/>
      </c>
    </row>
    <row r="226" spans="4:14" ht="15.75" x14ac:dyDescent="0.25">
      <c r="D226" s="7" t="str">
        <f t="shared" ca="1" si="3"/>
        <v/>
      </c>
      <c r="E226" s="7" t="str" cm="1">
        <f t="array" aca="1" ref="E226" ca="1">IF($D226&lt;&gt;"",INDEX(Reference!C:C,$D226,1),"")</f>
        <v/>
      </c>
      <c r="F226" s="8" t="str" cm="1">
        <f t="array" aca="1" ref="F226" ca="1">IF($D226&lt;&gt;"",INDEX(Reference!D:D,$D226,1),"")</f>
        <v/>
      </c>
      <c r="G226" s="10" t="str" cm="1">
        <f t="array" aca="1" ref="G226" ca="1">IF($D226&lt;&gt;"",INDEX(Reference!E:E,$D226,1),"")</f>
        <v/>
      </c>
      <c r="H226" s="79" t="str" cm="1">
        <f t="array" aca="1" ref="H226" ca="1">IF($D226&lt;&gt;"",INDEX(Reference!F:F,$D226,1),"")</f>
        <v/>
      </c>
      <c r="I226" s="79" t="str" cm="1">
        <f t="array" aca="1" ref="I226" ca="1">IF($D226&lt;&gt;"",INDEX(Reference!G:G,$D226,1),"")</f>
        <v/>
      </c>
      <c r="J226" s="79" t="str" cm="1">
        <f t="array" aca="1" ref="J226" ca="1">IF($D226&lt;&gt;"",INDEX(Reference!H:H,$D226,1),"")</f>
        <v/>
      </c>
      <c r="K226" s="77" t="str" cm="1">
        <f t="array" aca="1" ref="K226" ca="1">IF($D226&lt;&gt;"",INDEX(Reference!I:I,$D226,1),"")</f>
        <v/>
      </c>
      <c r="L226" s="77" t="str" cm="1">
        <f t="array" aca="1" ref="L226" ca="1">IF($D226&lt;&gt;"",INDEX(Reference!J:J,$D226,1),"")</f>
        <v/>
      </c>
      <c r="M226" s="77" t="str" cm="1">
        <f t="array" aca="1" ref="M226" ca="1">IF($D226&lt;&gt;"",INDEX(Reference!K:K,$D226,1),"")</f>
        <v/>
      </c>
      <c r="N226" s="80" t="str" cm="1">
        <f t="array" aca="1" ref="N226" ca="1">IF($D226&lt;&gt;"",INDEX(Reference!L:L,$D226,1),"")</f>
        <v/>
      </c>
    </row>
    <row r="227" spans="4:14" ht="15.75" x14ac:dyDescent="0.25">
      <c r="D227" s="7" t="str">
        <f t="shared" ca="1" si="3"/>
        <v/>
      </c>
      <c r="E227" s="7" t="str" cm="1">
        <f t="array" aca="1" ref="E227" ca="1">IF($D227&lt;&gt;"",INDEX(Reference!C:C,$D227,1),"")</f>
        <v/>
      </c>
      <c r="F227" s="8" t="str" cm="1">
        <f t="array" aca="1" ref="F227" ca="1">IF($D227&lt;&gt;"",INDEX(Reference!D:D,$D227,1),"")</f>
        <v/>
      </c>
      <c r="G227" s="10" t="str" cm="1">
        <f t="array" aca="1" ref="G227" ca="1">IF($D227&lt;&gt;"",INDEX(Reference!E:E,$D227,1),"")</f>
        <v/>
      </c>
      <c r="H227" s="79" t="str" cm="1">
        <f t="array" aca="1" ref="H227" ca="1">IF($D227&lt;&gt;"",INDEX(Reference!F:F,$D227,1),"")</f>
        <v/>
      </c>
      <c r="I227" s="79" t="str" cm="1">
        <f t="array" aca="1" ref="I227" ca="1">IF($D227&lt;&gt;"",INDEX(Reference!G:G,$D227,1),"")</f>
        <v/>
      </c>
      <c r="J227" s="79" t="str" cm="1">
        <f t="array" aca="1" ref="J227" ca="1">IF($D227&lt;&gt;"",INDEX(Reference!H:H,$D227,1),"")</f>
        <v/>
      </c>
      <c r="K227" s="77" t="str" cm="1">
        <f t="array" aca="1" ref="K227" ca="1">IF($D227&lt;&gt;"",INDEX(Reference!I:I,$D227,1),"")</f>
        <v/>
      </c>
      <c r="L227" s="77" t="str" cm="1">
        <f t="array" aca="1" ref="L227" ca="1">IF($D227&lt;&gt;"",INDEX(Reference!J:J,$D227,1),"")</f>
        <v/>
      </c>
      <c r="M227" s="77" t="str" cm="1">
        <f t="array" aca="1" ref="M227" ca="1">IF($D227&lt;&gt;"",INDEX(Reference!K:K,$D227,1),"")</f>
        <v/>
      </c>
      <c r="N227" s="80" t="str" cm="1">
        <f t="array" aca="1" ref="N227" ca="1">IF($D227&lt;&gt;"",INDEX(Reference!L:L,$D227,1),"")</f>
        <v/>
      </c>
    </row>
    <row r="228" spans="4:14" ht="15.75" x14ac:dyDescent="0.25">
      <c r="D228" s="7" t="str">
        <f t="shared" ca="1" si="3"/>
        <v/>
      </c>
      <c r="E228" s="7" t="str" cm="1">
        <f t="array" aca="1" ref="E228" ca="1">IF($D228&lt;&gt;"",INDEX(Reference!C:C,$D228,1),"")</f>
        <v/>
      </c>
      <c r="F228" s="8" t="str" cm="1">
        <f t="array" aca="1" ref="F228" ca="1">IF($D228&lt;&gt;"",INDEX(Reference!D:D,$D228,1),"")</f>
        <v/>
      </c>
      <c r="G228" s="10" t="str" cm="1">
        <f t="array" aca="1" ref="G228" ca="1">IF($D228&lt;&gt;"",INDEX(Reference!E:E,$D228,1),"")</f>
        <v/>
      </c>
      <c r="H228" s="79" t="str" cm="1">
        <f t="array" aca="1" ref="H228" ca="1">IF($D228&lt;&gt;"",INDEX(Reference!F:F,$D228,1),"")</f>
        <v/>
      </c>
      <c r="I228" s="79" t="str" cm="1">
        <f t="array" aca="1" ref="I228" ca="1">IF($D228&lt;&gt;"",INDEX(Reference!G:G,$D228,1),"")</f>
        <v/>
      </c>
      <c r="J228" s="79" t="str" cm="1">
        <f t="array" aca="1" ref="J228" ca="1">IF($D228&lt;&gt;"",INDEX(Reference!H:H,$D228,1),"")</f>
        <v/>
      </c>
      <c r="K228" s="77" t="str" cm="1">
        <f t="array" aca="1" ref="K228" ca="1">IF($D228&lt;&gt;"",INDEX(Reference!I:I,$D228,1),"")</f>
        <v/>
      </c>
      <c r="L228" s="77" t="str" cm="1">
        <f t="array" aca="1" ref="L228" ca="1">IF($D228&lt;&gt;"",INDEX(Reference!J:J,$D228,1),"")</f>
        <v/>
      </c>
      <c r="M228" s="77" t="str" cm="1">
        <f t="array" aca="1" ref="M228" ca="1">IF($D228&lt;&gt;"",INDEX(Reference!K:K,$D228,1),"")</f>
        <v/>
      </c>
      <c r="N228" s="80" t="str" cm="1">
        <f t="array" aca="1" ref="N228" ca="1">IF($D228&lt;&gt;"",INDEX(Reference!L:L,$D228,1),"")</f>
        <v/>
      </c>
    </row>
    <row r="229" spans="4:14" ht="15.75" x14ac:dyDescent="0.25">
      <c r="D229" s="7" t="str">
        <f t="shared" ca="1" si="3"/>
        <v/>
      </c>
      <c r="E229" s="7" t="str" cm="1">
        <f t="array" aca="1" ref="E229" ca="1">IF($D229&lt;&gt;"",INDEX(Reference!C:C,$D229,1),"")</f>
        <v/>
      </c>
      <c r="F229" s="8" t="str" cm="1">
        <f t="array" aca="1" ref="F229" ca="1">IF($D229&lt;&gt;"",INDEX(Reference!D:D,$D229,1),"")</f>
        <v/>
      </c>
      <c r="G229" s="10" t="str" cm="1">
        <f t="array" aca="1" ref="G229" ca="1">IF($D229&lt;&gt;"",INDEX(Reference!E:E,$D229,1),"")</f>
        <v/>
      </c>
      <c r="H229" s="79" t="str" cm="1">
        <f t="array" aca="1" ref="H229" ca="1">IF($D229&lt;&gt;"",INDEX(Reference!F:F,$D229,1),"")</f>
        <v/>
      </c>
      <c r="I229" s="79" t="str" cm="1">
        <f t="array" aca="1" ref="I229" ca="1">IF($D229&lt;&gt;"",INDEX(Reference!G:G,$D229,1),"")</f>
        <v/>
      </c>
      <c r="J229" s="79" t="str" cm="1">
        <f t="array" aca="1" ref="J229" ca="1">IF($D229&lt;&gt;"",INDEX(Reference!H:H,$D229,1),"")</f>
        <v/>
      </c>
      <c r="K229" s="77" t="str" cm="1">
        <f t="array" aca="1" ref="K229" ca="1">IF($D229&lt;&gt;"",INDEX(Reference!I:I,$D229,1),"")</f>
        <v/>
      </c>
      <c r="L229" s="77" t="str" cm="1">
        <f t="array" aca="1" ref="L229" ca="1">IF($D229&lt;&gt;"",INDEX(Reference!J:J,$D229,1),"")</f>
        <v/>
      </c>
      <c r="M229" s="77" t="str" cm="1">
        <f t="array" aca="1" ref="M229" ca="1">IF($D229&lt;&gt;"",INDEX(Reference!K:K,$D229,1),"")</f>
        <v/>
      </c>
      <c r="N229" s="80" t="str" cm="1">
        <f t="array" aca="1" ref="N229" ca="1">IF($D229&lt;&gt;"",INDEX(Reference!L:L,$D229,1),"")</f>
        <v/>
      </c>
    </row>
    <row r="230" spans="4:14" ht="15.75" x14ac:dyDescent="0.25">
      <c r="D230" s="7" t="str">
        <f t="shared" ca="1" si="3"/>
        <v/>
      </c>
      <c r="E230" s="7" t="str" cm="1">
        <f t="array" aca="1" ref="E230" ca="1">IF($D230&lt;&gt;"",INDEX(Reference!C:C,$D230,1),"")</f>
        <v/>
      </c>
      <c r="F230" s="8" t="str" cm="1">
        <f t="array" aca="1" ref="F230" ca="1">IF($D230&lt;&gt;"",INDEX(Reference!D:D,$D230,1),"")</f>
        <v/>
      </c>
      <c r="G230" s="10" t="str" cm="1">
        <f t="array" aca="1" ref="G230" ca="1">IF($D230&lt;&gt;"",INDEX(Reference!E:E,$D230,1),"")</f>
        <v/>
      </c>
      <c r="H230" s="79" t="str" cm="1">
        <f t="array" aca="1" ref="H230" ca="1">IF($D230&lt;&gt;"",INDEX(Reference!F:F,$D230,1),"")</f>
        <v/>
      </c>
      <c r="I230" s="79" t="str" cm="1">
        <f t="array" aca="1" ref="I230" ca="1">IF($D230&lt;&gt;"",INDEX(Reference!G:G,$D230,1),"")</f>
        <v/>
      </c>
      <c r="J230" s="79" t="str" cm="1">
        <f t="array" aca="1" ref="J230" ca="1">IF($D230&lt;&gt;"",INDEX(Reference!H:H,$D230,1),"")</f>
        <v/>
      </c>
      <c r="K230" s="77" t="str" cm="1">
        <f t="array" aca="1" ref="K230" ca="1">IF($D230&lt;&gt;"",INDEX(Reference!I:I,$D230,1),"")</f>
        <v/>
      </c>
      <c r="L230" s="77" t="str" cm="1">
        <f t="array" aca="1" ref="L230" ca="1">IF($D230&lt;&gt;"",INDEX(Reference!J:J,$D230,1),"")</f>
        <v/>
      </c>
      <c r="M230" s="77" t="str" cm="1">
        <f t="array" aca="1" ref="M230" ca="1">IF($D230&lt;&gt;"",INDEX(Reference!K:K,$D230,1),"")</f>
        <v/>
      </c>
      <c r="N230" s="80" t="str" cm="1">
        <f t="array" aca="1" ref="N230" ca="1">IF($D230&lt;&gt;"",INDEX(Reference!L:L,$D230,1),"")</f>
        <v/>
      </c>
    </row>
    <row r="231" spans="4:14" ht="15.75" x14ac:dyDescent="0.25">
      <c r="D231" s="7" t="str">
        <f t="shared" ca="1" si="3"/>
        <v/>
      </c>
      <c r="E231" s="7" t="str" cm="1">
        <f t="array" aca="1" ref="E231" ca="1">IF($D231&lt;&gt;"",INDEX(Reference!C:C,$D231,1),"")</f>
        <v/>
      </c>
      <c r="F231" s="8" t="str" cm="1">
        <f t="array" aca="1" ref="F231" ca="1">IF($D231&lt;&gt;"",INDEX(Reference!D:D,$D231,1),"")</f>
        <v/>
      </c>
      <c r="G231" s="10" t="str" cm="1">
        <f t="array" aca="1" ref="G231" ca="1">IF($D231&lt;&gt;"",INDEX(Reference!E:E,$D231,1),"")</f>
        <v/>
      </c>
      <c r="H231" s="79" t="str" cm="1">
        <f t="array" aca="1" ref="H231" ca="1">IF($D231&lt;&gt;"",INDEX(Reference!F:F,$D231,1),"")</f>
        <v/>
      </c>
      <c r="I231" s="79" t="str" cm="1">
        <f t="array" aca="1" ref="I231" ca="1">IF($D231&lt;&gt;"",INDEX(Reference!G:G,$D231,1),"")</f>
        <v/>
      </c>
      <c r="J231" s="79" t="str" cm="1">
        <f t="array" aca="1" ref="J231" ca="1">IF($D231&lt;&gt;"",INDEX(Reference!H:H,$D231,1),"")</f>
        <v/>
      </c>
      <c r="K231" s="77" t="str" cm="1">
        <f t="array" aca="1" ref="K231" ca="1">IF($D231&lt;&gt;"",INDEX(Reference!I:I,$D231,1),"")</f>
        <v/>
      </c>
      <c r="L231" s="77" t="str" cm="1">
        <f t="array" aca="1" ref="L231" ca="1">IF($D231&lt;&gt;"",INDEX(Reference!J:J,$D231,1),"")</f>
        <v/>
      </c>
      <c r="M231" s="77" t="str" cm="1">
        <f t="array" aca="1" ref="M231" ca="1">IF($D231&lt;&gt;"",INDEX(Reference!K:K,$D231,1),"")</f>
        <v/>
      </c>
      <c r="N231" s="80" t="str" cm="1">
        <f t="array" aca="1" ref="N231" ca="1">IF($D231&lt;&gt;"",INDEX(Reference!L:L,$D231,1),"")</f>
        <v/>
      </c>
    </row>
    <row r="232" spans="4:14" ht="15.75" x14ac:dyDescent="0.25">
      <c r="D232" s="7" t="str">
        <f t="shared" ca="1" si="3"/>
        <v/>
      </c>
      <c r="E232" s="7" t="str" cm="1">
        <f t="array" aca="1" ref="E232" ca="1">IF($D232&lt;&gt;"",INDEX(Reference!C:C,$D232,1),"")</f>
        <v/>
      </c>
      <c r="F232" s="8" t="str" cm="1">
        <f t="array" aca="1" ref="F232" ca="1">IF($D232&lt;&gt;"",INDEX(Reference!D:D,$D232,1),"")</f>
        <v/>
      </c>
      <c r="G232" s="10" t="str" cm="1">
        <f t="array" aca="1" ref="G232" ca="1">IF($D232&lt;&gt;"",INDEX(Reference!E:E,$D232,1),"")</f>
        <v/>
      </c>
      <c r="H232" s="79" t="str" cm="1">
        <f t="array" aca="1" ref="H232" ca="1">IF($D232&lt;&gt;"",INDEX(Reference!F:F,$D232,1),"")</f>
        <v/>
      </c>
      <c r="I232" s="79" t="str" cm="1">
        <f t="array" aca="1" ref="I232" ca="1">IF($D232&lt;&gt;"",INDEX(Reference!G:G,$D232,1),"")</f>
        <v/>
      </c>
      <c r="J232" s="79" t="str" cm="1">
        <f t="array" aca="1" ref="J232" ca="1">IF($D232&lt;&gt;"",INDEX(Reference!H:H,$D232,1),"")</f>
        <v/>
      </c>
      <c r="K232" s="77" t="str" cm="1">
        <f t="array" aca="1" ref="K232" ca="1">IF($D232&lt;&gt;"",INDEX(Reference!I:I,$D232,1),"")</f>
        <v/>
      </c>
      <c r="L232" s="77" t="str" cm="1">
        <f t="array" aca="1" ref="L232" ca="1">IF($D232&lt;&gt;"",INDEX(Reference!J:J,$D232,1),"")</f>
        <v/>
      </c>
      <c r="M232" s="77" t="str" cm="1">
        <f t="array" aca="1" ref="M232" ca="1">IF($D232&lt;&gt;"",INDEX(Reference!K:K,$D232,1),"")</f>
        <v/>
      </c>
      <c r="N232" s="80" t="str" cm="1">
        <f t="array" aca="1" ref="N232" ca="1">IF($D232&lt;&gt;"",INDEX(Reference!L:L,$D232,1),"")</f>
        <v/>
      </c>
    </row>
    <row r="233" spans="4:14" ht="15.75" x14ac:dyDescent="0.25">
      <c r="D233" s="7" t="str">
        <f t="shared" ca="1" si="3"/>
        <v/>
      </c>
      <c r="E233" s="7" t="str" cm="1">
        <f t="array" aca="1" ref="E233" ca="1">IF($D233&lt;&gt;"",INDEX(Reference!C:C,$D233,1),"")</f>
        <v/>
      </c>
      <c r="F233" s="8" t="str" cm="1">
        <f t="array" aca="1" ref="F233" ca="1">IF($D233&lt;&gt;"",INDEX(Reference!D:D,$D233,1),"")</f>
        <v/>
      </c>
      <c r="G233" s="10" t="str" cm="1">
        <f t="array" aca="1" ref="G233" ca="1">IF($D233&lt;&gt;"",INDEX(Reference!E:E,$D233,1),"")</f>
        <v/>
      </c>
      <c r="H233" s="79" t="str" cm="1">
        <f t="array" aca="1" ref="H233" ca="1">IF($D233&lt;&gt;"",INDEX(Reference!F:F,$D233,1),"")</f>
        <v/>
      </c>
      <c r="I233" s="79" t="str" cm="1">
        <f t="array" aca="1" ref="I233" ca="1">IF($D233&lt;&gt;"",INDEX(Reference!G:G,$D233,1),"")</f>
        <v/>
      </c>
      <c r="J233" s="79" t="str" cm="1">
        <f t="array" aca="1" ref="J233" ca="1">IF($D233&lt;&gt;"",INDEX(Reference!H:H,$D233,1),"")</f>
        <v/>
      </c>
      <c r="K233" s="77" t="str" cm="1">
        <f t="array" aca="1" ref="K233" ca="1">IF($D233&lt;&gt;"",INDEX(Reference!I:I,$D233,1),"")</f>
        <v/>
      </c>
      <c r="L233" s="77" t="str" cm="1">
        <f t="array" aca="1" ref="L233" ca="1">IF($D233&lt;&gt;"",INDEX(Reference!J:J,$D233,1),"")</f>
        <v/>
      </c>
      <c r="M233" s="77" t="str" cm="1">
        <f t="array" aca="1" ref="M233" ca="1">IF($D233&lt;&gt;"",INDEX(Reference!K:K,$D233,1),"")</f>
        <v/>
      </c>
      <c r="N233" s="80" t="str" cm="1">
        <f t="array" aca="1" ref="N233" ca="1">IF($D233&lt;&gt;"",INDEX(Reference!L:L,$D233,1),"")</f>
        <v/>
      </c>
    </row>
    <row r="234" spans="4:14" ht="15.75" x14ac:dyDescent="0.25">
      <c r="D234" s="7" t="str">
        <f t="shared" ca="1" si="3"/>
        <v/>
      </c>
      <c r="E234" s="7" t="str" cm="1">
        <f t="array" aca="1" ref="E234" ca="1">IF($D234&lt;&gt;"",INDEX(Reference!C:C,$D234,1),"")</f>
        <v/>
      </c>
      <c r="F234" s="8" t="str" cm="1">
        <f t="array" aca="1" ref="F234" ca="1">IF($D234&lt;&gt;"",INDEX(Reference!D:D,$D234,1),"")</f>
        <v/>
      </c>
      <c r="G234" s="10" t="str" cm="1">
        <f t="array" aca="1" ref="G234" ca="1">IF($D234&lt;&gt;"",INDEX(Reference!E:E,$D234,1),"")</f>
        <v/>
      </c>
      <c r="H234" s="79" t="str" cm="1">
        <f t="array" aca="1" ref="H234" ca="1">IF($D234&lt;&gt;"",INDEX(Reference!F:F,$D234,1),"")</f>
        <v/>
      </c>
      <c r="I234" s="79" t="str" cm="1">
        <f t="array" aca="1" ref="I234" ca="1">IF($D234&lt;&gt;"",INDEX(Reference!G:G,$D234,1),"")</f>
        <v/>
      </c>
      <c r="J234" s="79" t="str" cm="1">
        <f t="array" aca="1" ref="J234" ca="1">IF($D234&lt;&gt;"",INDEX(Reference!H:H,$D234,1),"")</f>
        <v/>
      </c>
      <c r="K234" s="77" t="str" cm="1">
        <f t="array" aca="1" ref="K234" ca="1">IF($D234&lt;&gt;"",INDEX(Reference!I:I,$D234,1),"")</f>
        <v/>
      </c>
      <c r="L234" s="77" t="str" cm="1">
        <f t="array" aca="1" ref="L234" ca="1">IF($D234&lt;&gt;"",INDEX(Reference!J:J,$D234,1),"")</f>
        <v/>
      </c>
      <c r="M234" s="77" t="str" cm="1">
        <f t="array" aca="1" ref="M234" ca="1">IF($D234&lt;&gt;"",INDEX(Reference!K:K,$D234,1),"")</f>
        <v/>
      </c>
      <c r="N234" s="80" t="str" cm="1">
        <f t="array" aca="1" ref="N234" ca="1">IF($D234&lt;&gt;"",INDEX(Reference!L:L,$D234,1),"")</f>
        <v/>
      </c>
    </row>
    <row r="235" spans="4:14" ht="15.75" x14ac:dyDescent="0.25">
      <c r="D235" s="7" t="str">
        <f t="shared" ca="1" si="3"/>
        <v/>
      </c>
      <c r="E235" s="7" t="str" cm="1">
        <f t="array" aca="1" ref="E235" ca="1">IF($D235&lt;&gt;"",INDEX(Reference!C:C,$D235,1),"")</f>
        <v/>
      </c>
      <c r="F235" s="8" t="str" cm="1">
        <f t="array" aca="1" ref="F235" ca="1">IF($D235&lt;&gt;"",INDEX(Reference!D:D,$D235,1),"")</f>
        <v/>
      </c>
      <c r="G235" s="10" t="str" cm="1">
        <f t="array" aca="1" ref="G235" ca="1">IF($D235&lt;&gt;"",INDEX(Reference!E:E,$D235,1),"")</f>
        <v/>
      </c>
      <c r="H235" s="79" t="str" cm="1">
        <f t="array" aca="1" ref="H235" ca="1">IF($D235&lt;&gt;"",INDEX(Reference!F:F,$D235,1),"")</f>
        <v/>
      </c>
      <c r="I235" s="79" t="str" cm="1">
        <f t="array" aca="1" ref="I235" ca="1">IF($D235&lt;&gt;"",INDEX(Reference!G:G,$D235,1),"")</f>
        <v/>
      </c>
      <c r="J235" s="79" t="str" cm="1">
        <f t="array" aca="1" ref="J235" ca="1">IF($D235&lt;&gt;"",INDEX(Reference!H:H,$D235,1),"")</f>
        <v/>
      </c>
      <c r="K235" s="77" t="str" cm="1">
        <f t="array" aca="1" ref="K235" ca="1">IF($D235&lt;&gt;"",INDEX(Reference!I:I,$D235,1),"")</f>
        <v/>
      </c>
      <c r="L235" s="77" t="str" cm="1">
        <f t="array" aca="1" ref="L235" ca="1">IF($D235&lt;&gt;"",INDEX(Reference!J:J,$D235,1),"")</f>
        <v/>
      </c>
      <c r="M235" s="77" t="str" cm="1">
        <f t="array" aca="1" ref="M235" ca="1">IF($D235&lt;&gt;"",INDEX(Reference!K:K,$D235,1),"")</f>
        <v/>
      </c>
      <c r="N235" s="80" t="str" cm="1">
        <f t="array" aca="1" ref="N235" ca="1">IF($D235&lt;&gt;"",INDEX(Reference!L:L,$D235,1),"")</f>
        <v/>
      </c>
    </row>
    <row r="236" spans="4:14" ht="15.75" x14ac:dyDescent="0.25">
      <c r="D236" s="7" t="str">
        <f t="shared" ca="1" si="3"/>
        <v/>
      </c>
      <c r="E236" s="7" t="str" cm="1">
        <f t="array" aca="1" ref="E236" ca="1">IF($D236&lt;&gt;"",INDEX(Reference!C:C,$D236,1),"")</f>
        <v/>
      </c>
      <c r="F236" s="8" t="str" cm="1">
        <f t="array" aca="1" ref="F236" ca="1">IF($D236&lt;&gt;"",INDEX(Reference!D:D,$D236,1),"")</f>
        <v/>
      </c>
      <c r="G236" s="10" t="str" cm="1">
        <f t="array" aca="1" ref="G236" ca="1">IF($D236&lt;&gt;"",INDEX(Reference!E:E,$D236,1),"")</f>
        <v/>
      </c>
      <c r="H236" s="79" t="str" cm="1">
        <f t="array" aca="1" ref="H236" ca="1">IF($D236&lt;&gt;"",INDEX(Reference!F:F,$D236,1),"")</f>
        <v/>
      </c>
      <c r="I236" s="79" t="str" cm="1">
        <f t="array" aca="1" ref="I236" ca="1">IF($D236&lt;&gt;"",INDEX(Reference!G:G,$D236,1),"")</f>
        <v/>
      </c>
      <c r="J236" s="79" t="str" cm="1">
        <f t="array" aca="1" ref="J236" ca="1">IF($D236&lt;&gt;"",INDEX(Reference!H:H,$D236,1),"")</f>
        <v/>
      </c>
      <c r="K236" s="77" t="str" cm="1">
        <f t="array" aca="1" ref="K236" ca="1">IF($D236&lt;&gt;"",INDEX(Reference!I:I,$D236,1),"")</f>
        <v/>
      </c>
      <c r="L236" s="77" t="str" cm="1">
        <f t="array" aca="1" ref="L236" ca="1">IF($D236&lt;&gt;"",INDEX(Reference!J:J,$D236,1),"")</f>
        <v/>
      </c>
      <c r="M236" s="77" t="str" cm="1">
        <f t="array" aca="1" ref="M236" ca="1">IF($D236&lt;&gt;"",INDEX(Reference!K:K,$D236,1),"")</f>
        <v/>
      </c>
      <c r="N236" s="80" t="str" cm="1">
        <f t="array" aca="1" ref="N236" ca="1">IF($D236&lt;&gt;"",INDEX(Reference!L:L,$D236,1),"")</f>
        <v/>
      </c>
    </row>
    <row r="237" spans="4:14" ht="15.75" x14ac:dyDescent="0.25">
      <c r="D237" s="7" t="str">
        <f t="shared" ca="1" si="3"/>
        <v/>
      </c>
      <c r="E237" s="7" t="str" cm="1">
        <f t="array" aca="1" ref="E237" ca="1">IF($D237&lt;&gt;"",INDEX(Reference!C:C,$D237,1),"")</f>
        <v/>
      </c>
      <c r="F237" s="8" t="str" cm="1">
        <f t="array" aca="1" ref="F237" ca="1">IF($D237&lt;&gt;"",INDEX(Reference!D:D,$D237,1),"")</f>
        <v/>
      </c>
      <c r="G237" s="10" t="str" cm="1">
        <f t="array" aca="1" ref="G237" ca="1">IF($D237&lt;&gt;"",INDEX(Reference!E:E,$D237,1),"")</f>
        <v/>
      </c>
      <c r="H237" s="79" t="str" cm="1">
        <f t="array" aca="1" ref="H237" ca="1">IF($D237&lt;&gt;"",INDEX(Reference!F:F,$D237,1),"")</f>
        <v/>
      </c>
      <c r="I237" s="79" t="str" cm="1">
        <f t="array" aca="1" ref="I237" ca="1">IF($D237&lt;&gt;"",INDEX(Reference!G:G,$D237,1),"")</f>
        <v/>
      </c>
      <c r="J237" s="79" t="str" cm="1">
        <f t="array" aca="1" ref="J237" ca="1">IF($D237&lt;&gt;"",INDEX(Reference!H:H,$D237,1),"")</f>
        <v/>
      </c>
      <c r="K237" s="77" t="str" cm="1">
        <f t="array" aca="1" ref="K237" ca="1">IF($D237&lt;&gt;"",INDEX(Reference!I:I,$D237,1),"")</f>
        <v/>
      </c>
      <c r="L237" s="77" t="str" cm="1">
        <f t="array" aca="1" ref="L237" ca="1">IF($D237&lt;&gt;"",INDEX(Reference!J:J,$D237,1),"")</f>
        <v/>
      </c>
      <c r="M237" s="77" t="str" cm="1">
        <f t="array" aca="1" ref="M237" ca="1">IF($D237&lt;&gt;"",INDEX(Reference!K:K,$D237,1),"")</f>
        <v/>
      </c>
      <c r="N237" s="80" t="str" cm="1">
        <f t="array" aca="1" ref="N237" ca="1">IF($D237&lt;&gt;"",INDEX(Reference!L:L,$D237,1),"")</f>
        <v/>
      </c>
    </row>
    <row r="238" spans="4:14" ht="15.75" x14ac:dyDescent="0.25">
      <c r="D238" s="7" t="str">
        <f t="shared" ca="1" si="3"/>
        <v/>
      </c>
      <c r="E238" s="7" t="str" cm="1">
        <f t="array" aca="1" ref="E238" ca="1">IF($D238&lt;&gt;"",INDEX(Reference!C:C,$D238,1),"")</f>
        <v/>
      </c>
      <c r="F238" s="8" t="str" cm="1">
        <f t="array" aca="1" ref="F238" ca="1">IF($D238&lt;&gt;"",INDEX(Reference!D:D,$D238,1),"")</f>
        <v/>
      </c>
      <c r="G238" s="10" t="str" cm="1">
        <f t="array" aca="1" ref="G238" ca="1">IF($D238&lt;&gt;"",INDEX(Reference!E:E,$D238,1),"")</f>
        <v/>
      </c>
      <c r="H238" s="79" t="str" cm="1">
        <f t="array" aca="1" ref="H238" ca="1">IF($D238&lt;&gt;"",INDEX(Reference!F:F,$D238,1),"")</f>
        <v/>
      </c>
      <c r="I238" s="79" t="str" cm="1">
        <f t="array" aca="1" ref="I238" ca="1">IF($D238&lt;&gt;"",INDEX(Reference!G:G,$D238,1),"")</f>
        <v/>
      </c>
      <c r="J238" s="79" t="str" cm="1">
        <f t="array" aca="1" ref="J238" ca="1">IF($D238&lt;&gt;"",INDEX(Reference!H:H,$D238,1),"")</f>
        <v/>
      </c>
      <c r="K238" s="77" t="str" cm="1">
        <f t="array" aca="1" ref="K238" ca="1">IF($D238&lt;&gt;"",INDEX(Reference!I:I,$D238,1),"")</f>
        <v/>
      </c>
      <c r="L238" s="77" t="str" cm="1">
        <f t="array" aca="1" ref="L238" ca="1">IF($D238&lt;&gt;"",INDEX(Reference!J:J,$D238,1),"")</f>
        <v/>
      </c>
      <c r="M238" s="77" t="str" cm="1">
        <f t="array" aca="1" ref="M238" ca="1">IF($D238&lt;&gt;"",INDEX(Reference!K:K,$D238,1),"")</f>
        <v/>
      </c>
      <c r="N238" s="80" t="str" cm="1">
        <f t="array" aca="1" ref="N238" ca="1">IF($D238&lt;&gt;"",INDEX(Reference!L:L,$D238,1),"")</f>
        <v/>
      </c>
    </row>
    <row r="239" spans="4:14" ht="15.75" x14ac:dyDescent="0.25">
      <c r="D239" s="7" t="str">
        <f t="shared" ca="1" si="3"/>
        <v/>
      </c>
      <c r="E239" s="7" t="str" cm="1">
        <f t="array" aca="1" ref="E239" ca="1">IF($D239&lt;&gt;"",INDEX(Reference!C:C,$D239,1),"")</f>
        <v/>
      </c>
      <c r="F239" s="8" t="str" cm="1">
        <f t="array" aca="1" ref="F239" ca="1">IF($D239&lt;&gt;"",INDEX(Reference!D:D,$D239,1),"")</f>
        <v/>
      </c>
      <c r="G239" s="10" t="str" cm="1">
        <f t="array" aca="1" ref="G239" ca="1">IF($D239&lt;&gt;"",INDEX(Reference!E:E,$D239,1),"")</f>
        <v/>
      </c>
      <c r="H239" s="79" t="str" cm="1">
        <f t="array" aca="1" ref="H239" ca="1">IF($D239&lt;&gt;"",INDEX(Reference!F:F,$D239,1),"")</f>
        <v/>
      </c>
      <c r="I239" s="79" t="str" cm="1">
        <f t="array" aca="1" ref="I239" ca="1">IF($D239&lt;&gt;"",INDEX(Reference!G:G,$D239,1),"")</f>
        <v/>
      </c>
      <c r="J239" s="79" t="str" cm="1">
        <f t="array" aca="1" ref="J239" ca="1">IF($D239&lt;&gt;"",INDEX(Reference!H:H,$D239,1),"")</f>
        <v/>
      </c>
      <c r="K239" s="77" t="str" cm="1">
        <f t="array" aca="1" ref="K239" ca="1">IF($D239&lt;&gt;"",INDEX(Reference!I:I,$D239,1),"")</f>
        <v/>
      </c>
      <c r="L239" s="77" t="str" cm="1">
        <f t="array" aca="1" ref="L239" ca="1">IF($D239&lt;&gt;"",INDEX(Reference!J:J,$D239,1),"")</f>
        <v/>
      </c>
      <c r="M239" s="77" t="str" cm="1">
        <f t="array" aca="1" ref="M239" ca="1">IF($D239&lt;&gt;"",INDEX(Reference!K:K,$D239,1),"")</f>
        <v/>
      </c>
      <c r="N239" s="80" t="str" cm="1">
        <f t="array" aca="1" ref="N239" ca="1">IF($D239&lt;&gt;"",INDEX(Reference!L:L,$D239,1),"")</f>
        <v/>
      </c>
    </row>
    <row r="240" spans="4:14" ht="15.75" x14ac:dyDescent="0.25">
      <c r="D240" s="7" t="str">
        <f t="shared" ca="1" si="3"/>
        <v/>
      </c>
      <c r="E240" s="7" t="str" cm="1">
        <f t="array" aca="1" ref="E240" ca="1">IF($D240&lt;&gt;"",INDEX(Reference!C:C,$D240,1),"")</f>
        <v/>
      </c>
      <c r="F240" s="8" t="str" cm="1">
        <f t="array" aca="1" ref="F240" ca="1">IF($D240&lt;&gt;"",INDEX(Reference!D:D,$D240,1),"")</f>
        <v/>
      </c>
      <c r="G240" s="10" t="str" cm="1">
        <f t="array" aca="1" ref="G240" ca="1">IF($D240&lt;&gt;"",INDEX(Reference!E:E,$D240,1),"")</f>
        <v/>
      </c>
      <c r="H240" s="79" t="str" cm="1">
        <f t="array" aca="1" ref="H240" ca="1">IF($D240&lt;&gt;"",INDEX(Reference!F:F,$D240,1),"")</f>
        <v/>
      </c>
      <c r="I240" s="79" t="str" cm="1">
        <f t="array" aca="1" ref="I240" ca="1">IF($D240&lt;&gt;"",INDEX(Reference!G:G,$D240,1),"")</f>
        <v/>
      </c>
      <c r="J240" s="79" t="str" cm="1">
        <f t="array" aca="1" ref="J240" ca="1">IF($D240&lt;&gt;"",INDEX(Reference!H:H,$D240,1),"")</f>
        <v/>
      </c>
      <c r="K240" s="77" t="str" cm="1">
        <f t="array" aca="1" ref="K240" ca="1">IF($D240&lt;&gt;"",INDEX(Reference!I:I,$D240,1),"")</f>
        <v/>
      </c>
      <c r="L240" s="77" t="str" cm="1">
        <f t="array" aca="1" ref="L240" ca="1">IF($D240&lt;&gt;"",INDEX(Reference!J:J,$D240,1),"")</f>
        <v/>
      </c>
      <c r="M240" s="77" t="str" cm="1">
        <f t="array" aca="1" ref="M240" ca="1">IF($D240&lt;&gt;"",INDEX(Reference!K:K,$D240,1),"")</f>
        <v/>
      </c>
      <c r="N240" s="80" t="str" cm="1">
        <f t="array" aca="1" ref="N240" ca="1">IF($D240&lt;&gt;"",INDEX(Reference!L:L,$D240,1),"")</f>
        <v/>
      </c>
    </row>
    <row r="241" spans="4:14" ht="15.75" x14ac:dyDescent="0.25">
      <c r="D241" s="7" t="str">
        <f t="shared" ca="1" si="3"/>
        <v/>
      </c>
      <c r="E241" s="7" t="str" cm="1">
        <f t="array" aca="1" ref="E241" ca="1">IF($D241&lt;&gt;"",INDEX(Reference!C:C,$D241,1),"")</f>
        <v/>
      </c>
      <c r="F241" s="8" t="str" cm="1">
        <f t="array" aca="1" ref="F241" ca="1">IF($D241&lt;&gt;"",INDEX(Reference!D:D,$D241,1),"")</f>
        <v/>
      </c>
      <c r="G241" s="10" t="str" cm="1">
        <f t="array" aca="1" ref="G241" ca="1">IF($D241&lt;&gt;"",INDEX(Reference!E:E,$D241,1),"")</f>
        <v/>
      </c>
      <c r="H241" s="79" t="str" cm="1">
        <f t="array" aca="1" ref="H241" ca="1">IF($D241&lt;&gt;"",INDEX(Reference!F:F,$D241,1),"")</f>
        <v/>
      </c>
      <c r="I241" s="79" t="str" cm="1">
        <f t="array" aca="1" ref="I241" ca="1">IF($D241&lt;&gt;"",INDEX(Reference!G:G,$D241,1),"")</f>
        <v/>
      </c>
      <c r="J241" s="79" t="str" cm="1">
        <f t="array" aca="1" ref="J241" ca="1">IF($D241&lt;&gt;"",INDEX(Reference!H:H,$D241,1),"")</f>
        <v/>
      </c>
      <c r="K241" s="77" t="str" cm="1">
        <f t="array" aca="1" ref="K241" ca="1">IF($D241&lt;&gt;"",INDEX(Reference!I:I,$D241,1),"")</f>
        <v/>
      </c>
      <c r="L241" s="77" t="str" cm="1">
        <f t="array" aca="1" ref="L241" ca="1">IF($D241&lt;&gt;"",INDEX(Reference!J:J,$D241,1),"")</f>
        <v/>
      </c>
      <c r="M241" s="77" t="str" cm="1">
        <f t="array" aca="1" ref="M241" ca="1">IF($D241&lt;&gt;"",INDEX(Reference!K:K,$D241,1),"")</f>
        <v/>
      </c>
      <c r="N241" s="80" t="str" cm="1">
        <f t="array" aca="1" ref="N241" ca="1">IF($D241&lt;&gt;"",INDEX(Reference!L:L,$D241,1),"")</f>
        <v/>
      </c>
    </row>
    <row r="242" spans="4:14" ht="15.75" x14ac:dyDescent="0.25">
      <c r="D242" s="7" t="str">
        <f t="shared" ca="1" si="3"/>
        <v/>
      </c>
      <c r="E242" s="7" t="str" cm="1">
        <f t="array" aca="1" ref="E242" ca="1">IF($D242&lt;&gt;"",INDEX(Reference!C:C,$D242,1),"")</f>
        <v/>
      </c>
      <c r="F242" s="8" t="str" cm="1">
        <f t="array" aca="1" ref="F242" ca="1">IF($D242&lt;&gt;"",INDEX(Reference!D:D,$D242,1),"")</f>
        <v/>
      </c>
      <c r="G242" s="10" t="str" cm="1">
        <f t="array" aca="1" ref="G242" ca="1">IF($D242&lt;&gt;"",INDEX(Reference!E:E,$D242,1),"")</f>
        <v/>
      </c>
      <c r="H242" s="79" t="str" cm="1">
        <f t="array" aca="1" ref="H242" ca="1">IF($D242&lt;&gt;"",INDEX(Reference!F:F,$D242,1),"")</f>
        <v/>
      </c>
      <c r="I242" s="79" t="str" cm="1">
        <f t="array" aca="1" ref="I242" ca="1">IF($D242&lt;&gt;"",INDEX(Reference!G:G,$D242,1),"")</f>
        <v/>
      </c>
      <c r="J242" s="79" t="str" cm="1">
        <f t="array" aca="1" ref="J242" ca="1">IF($D242&lt;&gt;"",INDEX(Reference!H:H,$D242,1),"")</f>
        <v/>
      </c>
      <c r="K242" s="77" t="str" cm="1">
        <f t="array" aca="1" ref="K242" ca="1">IF($D242&lt;&gt;"",INDEX(Reference!I:I,$D242,1),"")</f>
        <v/>
      </c>
      <c r="L242" s="77" t="str" cm="1">
        <f t="array" aca="1" ref="L242" ca="1">IF($D242&lt;&gt;"",INDEX(Reference!J:J,$D242,1),"")</f>
        <v/>
      </c>
      <c r="M242" s="77" t="str" cm="1">
        <f t="array" aca="1" ref="M242" ca="1">IF($D242&lt;&gt;"",INDEX(Reference!K:K,$D242,1),"")</f>
        <v/>
      </c>
      <c r="N242" s="80" t="str" cm="1">
        <f t="array" aca="1" ref="N242" ca="1">IF($D242&lt;&gt;"",INDEX(Reference!L:L,$D242,1),"")</f>
        <v/>
      </c>
    </row>
    <row r="243" spans="4:14" ht="15.75" x14ac:dyDescent="0.25">
      <c r="D243" s="7" t="str">
        <f t="shared" ca="1" si="3"/>
        <v/>
      </c>
      <c r="E243" s="7" t="str" cm="1">
        <f t="array" aca="1" ref="E243" ca="1">IF($D243&lt;&gt;"",INDEX(Reference!C:C,$D243,1),"")</f>
        <v/>
      </c>
      <c r="F243" s="8" t="str" cm="1">
        <f t="array" aca="1" ref="F243" ca="1">IF($D243&lt;&gt;"",INDEX(Reference!D:D,$D243,1),"")</f>
        <v/>
      </c>
      <c r="G243" s="10" t="str" cm="1">
        <f t="array" aca="1" ref="G243" ca="1">IF($D243&lt;&gt;"",INDEX(Reference!E:E,$D243,1),"")</f>
        <v/>
      </c>
      <c r="H243" s="79" t="str" cm="1">
        <f t="array" aca="1" ref="H243" ca="1">IF($D243&lt;&gt;"",INDEX(Reference!F:F,$D243,1),"")</f>
        <v/>
      </c>
      <c r="I243" s="79" t="str" cm="1">
        <f t="array" aca="1" ref="I243" ca="1">IF($D243&lt;&gt;"",INDEX(Reference!G:G,$D243,1),"")</f>
        <v/>
      </c>
      <c r="J243" s="79" t="str" cm="1">
        <f t="array" aca="1" ref="J243" ca="1">IF($D243&lt;&gt;"",INDEX(Reference!H:H,$D243,1),"")</f>
        <v/>
      </c>
      <c r="K243" s="77" t="str" cm="1">
        <f t="array" aca="1" ref="K243" ca="1">IF($D243&lt;&gt;"",INDEX(Reference!I:I,$D243,1),"")</f>
        <v/>
      </c>
      <c r="L243" s="77" t="str" cm="1">
        <f t="array" aca="1" ref="L243" ca="1">IF($D243&lt;&gt;"",INDEX(Reference!J:J,$D243,1),"")</f>
        <v/>
      </c>
      <c r="M243" s="77" t="str" cm="1">
        <f t="array" aca="1" ref="M243" ca="1">IF($D243&lt;&gt;"",INDEX(Reference!K:K,$D243,1),"")</f>
        <v/>
      </c>
      <c r="N243" s="80" t="str" cm="1">
        <f t="array" aca="1" ref="N243" ca="1">IF($D243&lt;&gt;"",INDEX(Reference!L:L,$D243,1),"")</f>
        <v/>
      </c>
    </row>
    <row r="244" spans="4:14" ht="15.75" x14ac:dyDescent="0.25">
      <c r="D244" s="7" t="str">
        <f t="shared" ca="1" si="3"/>
        <v/>
      </c>
      <c r="E244" s="7" t="str" cm="1">
        <f t="array" aca="1" ref="E244" ca="1">IF($D244&lt;&gt;"",INDEX(Reference!C:C,$D244,1),"")</f>
        <v/>
      </c>
      <c r="F244" s="8" t="str" cm="1">
        <f t="array" aca="1" ref="F244" ca="1">IF($D244&lt;&gt;"",INDEX(Reference!D:D,$D244,1),"")</f>
        <v/>
      </c>
      <c r="G244" s="10" t="str" cm="1">
        <f t="array" aca="1" ref="G244" ca="1">IF($D244&lt;&gt;"",INDEX(Reference!E:E,$D244,1),"")</f>
        <v/>
      </c>
      <c r="H244" s="79" t="str" cm="1">
        <f t="array" aca="1" ref="H244" ca="1">IF($D244&lt;&gt;"",INDEX(Reference!F:F,$D244,1),"")</f>
        <v/>
      </c>
      <c r="I244" s="79" t="str" cm="1">
        <f t="array" aca="1" ref="I244" ca="1">IF($D244&lt;&gt;"",INDEX(Reference!G:G,$D244,1),"")</f>
        <v/>
      </c>
      <c r="J244" s="79" t="str" cm="1">
        <f t="array" aca="1" ref="J244" ca="1">IF($D244&lt;&gt;"",INDEX(Reference!H:H,$D244,1),"")</f>
        <v/>
      </c>
      <c r="K244" s="77" t="str" cm="1">
        <f t="array" aca="1" ref="K244" ca="1">IF($D244&lt;&gt;"",INDEX(Reference!I:I,$D244,1),"")</f>
        <v/>
      </c>
      <c r="L244" s="77" t="str" cm="1">
        <f t="array" aca="1" ref="L244" ca="1">IF($D244&lt;&gt;"",INDEX(Reference!J:J,$D244,1),"")</f>
        <v/>
      </c>
      <c r="M244" s="77" t="str" cm="1">
        <f t="array" aca="1" ref="M244" ca="1">IF($D244&lt;&gt;"",INDEX(Reference!K:K,$D244,1),"")</f>
        <v/>
      </c>
      <c r="N244" s="80" t="str" cm="1">
        <f t="array" aca="1" ref="N244" ca="1">IF($D244&lt;&gt;"",INDEX(Reference!L:L,$D244,1),"")</f>
        <v/>
      </c>
    </row>
    <row r="245" spans="4:14" ht="15.75" x14ac:dyDescent="0.25">
      <c r="D245" s="7" t="str">
        <f t="shared" ca="1" si="3"/>
        <v/>
      </c>
      <c r="E245" s="7" t="str" cm="1">
        <f t="array" aca="1" ref="E245" ca="1">IF($D245&lt;&gt;"",INDEX(Reference!C:C,$D245,1),"")</f>
        <v/>
      </c>
      <c r="F245" s="8" t="str" cm="1">
        <f t="array" aca="1" ref="F245" ca="1">IF($D245&lt;&gt;"",INDEX(Reference!D:D,$D245,1),"")</f>
        <v/>
      </c>
      <c r="G245" s="10" t="str" cm="1">
        <f t="array" aca="1" ref="G245" ca="1">IF($D245&lt;&gt;"",INDEX(Reference!E:E,$D245,1),"")</f>
        <v/>
      </c>
      <c r="H245" s="79" t="str" cm="1">
        <f t="array" aca="1" ref="H245" ca="1">IF($D245&lt;&gt;"",INDEX(Reference!F:F,$D245,1),"")</f>
        <v/>
      </c>
      <c r="I245" s="79" t="str" cm="1">
        <f t="array" aca="1" ref="I245" ca="1">IF($D245&lt;&gt;"",INDEX(Reference!G:G,$D245,1),"")</f>
        <v/>
      </c>
      <c r="J245" s="79" t="str" cm="1">
        <f t="array" aca="1" ref="J245" ca="1">IF($D245&lt;&gt;"",INDEX(Reference!H:H,$D245,1),"")</f>
        <v/>
      </c>
      <c r="K245" s="77" t="str" cm="1">
        <f t="array" aca="1" ref="K245" ca="1">IF($D245&lt;&gt;"",INDEX(Reference!I:I,$D245,1),"")</f>
        <v/>
      </c>
      <c r="L245" s="77" t="str" cm="1">
        <f t="array" aca="1" ref="L245" ca="1">IF($D245&lt;&gt;"",INDEX(Reference!J:J,$D245,1),"")</f>
        <v/>
      </c>
      <c r="M245" s="77" t="str" cm="1">
        <f t="array" aca="1" ref="M245" ca="1">IF($D245&lt;&gt;"",INDEX(Reference!K:K,$D245,1),"")</f>
        <v/>
      </c>
      <c r="N245" s="80" t="str" cm="1">
        <f t="array" aca="1" ref="N245" ca="1">IF($D245&lt;&gt;"",INDEX(Reference!L:L,$D245,1),"")</f>
        <v/>
      </c>
    </row>
    <row r="246" spans="4:14" ht="15.75" x14ac:dyDescent="0.25">
      <c r="D246" s="7" t="str">
        <f t="shared" ca="1" si="3"/>
        <v/>
      </c>
      <c r="E246" s="7" t="str" cm="1">
        <f t="array" aca="1" ref="E246" ca="1">IF($D246&lt;&gt;"",INDEX(Reference!C:C,$D246,1),"")</f>
        <v/>
      </c>
      <c r="F246" s="8" t="str" cm="1">
        <f t="array" aca="1" ref="F246" ca="1">IF($D246&lt;&gt;"",INDEX(Reference!D:D,$D246,1),"")</f>
        <v/>
      </c>
      <c r="G246" s="10" t="str" cm="1">
        <f t="array" aca="1" ref="G246" ca="1">IF($D246&lt;&gt;"",INDEX(Reference!E:E,$D246,1),"")</f>
        <v/>
      </c>
      <c r="H246" s="79" t="str" cm="1">
        <f t="array" aca="1" ref="H246" ca="1">IF($D246&lt;&gt;"",INDEX(Reference!F:F,$D246,1),"")</f>
        <v/>
      </c>
      <c r="I246" s="79" t="str" cm="1">
        <f t="array" aca="1" ref="I246" ca="1">IF($D246&lt;&gt;"",INDEX(Reference!G:G,$D246,1),"")</f>
        <v/>
      </c>
      <c r="J246" s="79" t="str" cm="1">
        <f t="array" aca="1" ref="J246" ca="1">IF($D246&lt;&gt;"",INDEX(Reference!H:H,$D246,1),"")</f>
        <v/>
      </c>
      <c r="K246" s="77" t="str" cm="1">
        <f t="array" aca="1" ref="K246" ca="1">IF($D246&lt;&gt;"",INDEX(Reference!I:I,$D246,1),"")</f>
        <v/>
      </c>
      <c r="L246" s="77" t="str" cm="1">
        <f t="array" aca="1" ref="L246" ca="1">IF($D246&lt;&gt;"",INDEX(Reference!J:J,$D246,1),"")</f>
        <v/>
      </c>
      <c r="M246" s="77" t="str" cm="1">
        <f t="array" aca="1" ref="M246" ca="1">IF($D246&lt;&gt;"",INDEX(Reference!K:K,$D246,1),"")</f>
        <v/>
      </c>
      <c r="N246" s="80" t="str" cm="1">
        <f t="array" aca="1" ref="N246" ca="1">IF($D246&lt;&gt;"",INDEX(Reference!L:L,$D246,1),"")</f>
        <v/>
      </c>
    </row>
    <row r="247" spans="4:14" ht="15.75" x14ac:dyDescent="0.25">
      <c r="D247" s="7" t="str">
        <f t="shared" ca="1" si="3"/>
        <v/>
      </c>
      <c r="E247" s="7" t="str" cm="1">
        <f t="array" aca="1" ref="E247" ca="1">IF($D247&lt;&gt;"",INDEX(Reference!C:C,$D247,1),"")</f>
        <v/>
      </c>
      <c r="F247" s="8" t="str" cm="1">
        <f t="array" aca="1" ref="F247" ca="1">IF($D247&lt;&gt;"",INDEX(Reference!D:D,$D247,1),"")</f>
        <v/>
      </c>
      <c r="G247" s="10" t="str" cm="1">
        <f t="array" aca="1" ref="G247" ca="1">IF($D247&lt;&gt;"",INDEX(Reference!E:E,$D247,1),"")</f>
        <v/>
      </c>
      <c r="H247" s="79" t="str" cm="1">
        <f t="array" aca="1" ref="H247" ca="1">IF($D247&lt;&gt;"",INDEX(Reference!F:F,$D247,1),"")</f>
        <v/>
      </c>
      <c r="I247" s="79" t="str" cm="1">
        <f t="array" aca="1" ref="I247" ca="1">IF($D247&lt;&gt;"",INDEX(Reference!G:G,$D247,1),"")</f>
        <v/>
      </c>
      <c r="J247" s="79" t="str" cm="1">
        <f t="array" aca="1" ref="J247" ca="1">IF($D247&lt;&gt;"",INDEX(Reference!H:H,$D247,1),"")</f>
        <v/>
      </c>
      <c r="K247" s="77" t="str" cm="1">
        <f t="array" aca="1" ref="K247" ca="1">IF($D247&lt;&gt;"",INDEX(Reference!I:I,$D247,1),"")</f>
        <v/>
      </c>
      <c r="L247" s="77" t="str" cm="1">
        <f t="array" aca="1" ref="L247" ca="1">IF($D247&lt;&gt;"",INDEX(Reference!J:J,$D247,1),"")</f>
        <v/>
      </c>
      <c r="M247" s="77" t="str" cm="1">
        <f t="array" aca="1" ref="M247" ca="1">IF($D247&lt;&gt;"",INDEX(Reference!K:K,$D247,1),"")</f>
        <v/>
      </c>
      <c r="N247" s="80" t="str" cm="1">
        <f t="array" aca="1" ref="N247" ca="1">IF($D247&lt;&gt;"",INDEX(Reference!L:L,$D247,1),"")</f>
        <v/>
      </c>
    </row>
    <row r="248" spans="4:14" ht="15.75" x14ac:dyDescent="0.25">
      <c r="D248" s="7" t="str">
        <f t="shared" ca="1" si="3"/>
        <v/>
      </c>
      <c r="E248" s="7" t="str" cm="1">
        <f t="array" aca="1" ref="E248" ca="1">IF($D248&lt;&gt;"",INDEX(Reference!C:C,$D248,1),"")</f>
        <v/>
      </c>
      <c r="F248" s="8" t="str" cm="1">
        <f t="array" aca="1" ref="F248" ca="1">IF($D248&lt;&gt;"",INDEX(Reference!D:D,$D248,1),"")</f>
        <v/>
      </c>
      <c r="G248" s="10" t="str" cm="1">
        <f t="array" aca="1" ref="G248" ca="1">IF($D248&lt;&gt;"",INDEX(Reference!E:E,$D248,1),"")</f>
        <v/>
      </c>
      <c r="H248" s="79" t="str" cm="1">
        <f t="array" aca="1" ref="H248" ca="1">IF($D248&lt;&gt;"",INDEX(Reference!F:F,$D248,1),"")</f>
        <v/>
      </c>
      <c r="I248" s="79" t="str" cm="1">
        <f t="array" aca="1" ref="I248" ca="1">IF($D248&lt;&gt;"",INDEX(Reference!G:G,$D248,1),"")</f>
        <v/>
      </c>
      <c r="J248" s="79" t="str" cm="1">
        <f t="array" aca="1" ref="J248" ca="1">IF($D248&lt;&gt;"",INDEX(Reference!H:H,$D248,1),"")</f>
        <v/>
      </c>
      <c r="K248" s="77" t="str" cm="1">
        <f t="array" aca="1" ref="K248" ca="1">IF($D248&lt;&gt;"",INDEX(Reference!I:I,$D248,1),"")</f>
        <v/>
      </c>
      <c r="L248" s="77" t="str" cm="1">
        <f t="array" aca="1" ref="L248" ca="1">IF($D248&lt;&gt;"",INDEX(Reference!J:J,$D248,1),"")</f>
        <v/>
      </c>
      <c r="M248" s="77" t="str" cm="1">
        <f t="array" aca="1" ref="M248" ca="1">IF($D248&lt;&gt;"",INDEX(Reference!K:K,$D248,1),"")</f>
        <v/>
      </c>
      <c r="N248" s="80" t="str" cm="1">
        <f t="array" aca="1" ref="N248" ca="1">IF($D248&lt;&gt;"",INDEX(Reference!L:L,$D248,1),"")</f>
        <v/>
      </c>
    </row>
    <row r="249" spans="4:14" ht="15.75" x14ac:dyDescent="0.25">
      <c r="D249" s="7" t="str">
        <f t="shared" ca="1" si="3"/>
        <v/>
      </c>
      <c r="E249" s="7" t="str" cm="1">
        <f t="array" aca="1" ref="E249" ca="1">IF($D249&lt;&gt;"",INDEX(Reference!C:C,$D249,1),"")</f>
        <v/>
      </c>
      <c r="F249" s="8" t="str" cm="1">
        <f t="array" aca="1" ref="F249" ca="1">IF($D249&lt;&gt;"",INDEX(Reference!D:D,$D249,1),"")</f>
        <v/>
      </c>
      <c r="G249" s="10" t="str" cm="1">
        <f t="array" aca="1" ref="G249" ca="1">IF($D249&lt;&gt;"",INDEX(Reference!E:E,$D249,1),"")</f>
        <v/>
      </c>
      <c r="H249" s="79" t="str" cm="1">
        <f t="array" aca="1" ref="H249" ca="1">IF($D249&lt;&gt;"",INDEX(Reference!F:F,$D249,1),"")</f>
        <v/>
      </c>
      <c r="I249" s="79" t="str" cm="1">
        <f t="array" aca="1" ref="I249" ca="1">IF($D249&lt;&gt;"",INDEX(Reference!G:G,$D249,1),"")</f>
        <v/>
      </c>
      <c r="J249" s="79" t="str" cm="1">
        <f t="array" aca="1" ref="J249" ca="1">IF($D249&lt;&gt;"",INDEX(Reference!H:H,$D249,1),"")</f>
        <v/>
      </c>
      <c r="K249" s="77" t="str" cm="1">
        <f t="array" aca="1" ref="K249" ca="1">IF($D249&lt;&gt;"",INDEX(Reference!I:I,$D249,1),"")</f>
        <v/>
      </c>
      <c r="L249" s="77" t="str" cm="1">
        <f t="array" aca="1" ref="L249" ca="1">IF($D249&lt;&gt;"",INDEX(Reference!J:J,$D249,1),"")</f>
        <v/>
      </c>
      <c r="M249" s="77" t="str" cm="1">
        <f t="array" aca="1" ref="M249" ca="1">IF($D249&lt;&gt;"",INDEX(Reference!K:K,$D249,1),"")</f>
        <v/>
      </c>
      <c r="N249" s="80" t="str" cm="1">
        <f t="array" aca="1" ref="N249" ca="1">IF($D249&lt;&gt;"",INDEX(Reference!L:L,$D249,1),"")</f>
        <v/>
      </c>
    </row>
    <row r="250" spans="4:14" ht="15.75" x14ac:dyDescent="0.25">
      <c r="D250" s="7" t="str">
        <f t="shared" ca="1" si="3"/>
        <v/>
      </c>
      <c r="E250" s="7" t="str" cm="1">
        <f t="array" aca="1" ref="E250" ca="1">IF($D250&lt;&gt;"",INDEX(Reference!C:C,$D250,1),"")</f>
        <v/>
      </c>
      <c r="F250" s="8" t="str" cm="1">
        <f t="array" aca="1" ref="F250" ca="1">IF($D250&lt;&gt;"",INDEX(Reference!D:D,$D250,1),"")</f>
        <v/>
      </c>
      <c r="G250" s="10" t="str" cm="1">
        <f t="array" aca="1" ref="G250" ca="1">IF($D250&lt;&gt;"",INDEX(Reference!E:E,$D250,1),"")</f>
        <v/>
      </c>
      <c r="H250" s="79" t="str" cm="1">
        <f t="array" aca="1" ref="H250" ca="1">IF($D250&lt;&gt;"",INDEX(Reference!F:F,$D250,1),"")</f>
        <v/>
      </c>
      <c r="I250" s="79" t="str" cm="1">
        <f t="array" aca="1" ref="I250" ca="1">IF($D250&lt;&gt;"",INDEX(Reference!G:G,$D250,1),"")</f>
        <v/>
      </c>
      <c r="J250" s="79" t="str" cm="1">
        <f t="array" aca="1" ref="J250" ca="1">IF($D250&lt;&gt;"",INDEX(Reference!H:H,$D250,1),"")</f>
        <v/>
      </c>
      <c r="K250" s="77" t="str" cm="1">
        <f t="array" aca="1" ref="K250" ca="1">IF($D250&lt;&gt;"",INDEX(Reference!I:I,$D250,1),"")</f>
        <v/>
      </c>
      <c r="L250" s="77" t="str" cm="1">
        <f t="array" aca="1" ref="L250" ca="1">IF($D250&lt;&gt;"",INDEX(Reference!J:J,$D250,1),"")</f>
        <v/>
      </c>
      <c r="M250" s="77" t="str" cm="1">
        <f t="array" aca="1" ref="M250" ca="1">IF($D250&lt;&gt;"",INDEX(Reference!K:K,$D250,1),"")</f>
        <v/>
      </c>
      <c r="N250" s="80" t="str" cm="1">
        <f t="array" aca="1" ref="N250" ca="1">IF($D250&lt;&gt;"",INDEX(Reference!L:L,$D250,1),"")</f>
        <v/>
      </c>
    </row>
    <row r="251" spans="4:14" ht="15.75" x14ac:dyDescent="0.25">
      <c r="D251" s="7" t="str">
        <f t="shared" ca="1" si="3"/>
        <v/>
      </c>
      <c r="E251" s="7" t="str" cm="1">
        <f t="array" aca="1" ref="E251" ca="1">IF($D251&lt;&gt;"",INDEX(Reference!C:C,$D251,1),"")</f>
        <v/>
      </c>
      <c r="F251" s="8" t="str" cm="1">
        <f t="array" aca="1" ref="F251" ca="1">IF($D251&lt;&gt;"",INDEX(Reference!D:D,$D251,1),"")</f>
        <v/>
      </c>
      <c r="G251" s="10" t="str" cm="1">
        <f t="array" aca="1" ref="G251" ca="1">IF($D251&lt;&gt;"",INDEX(Reference!E:E,$D251,1),"")</f>
        <v/>
      </c>
      <c r="H251" s="79" t="str" cm="1">
        <f t="array" aca="1" ref="H251" ca="1">IF($D251&lt;&gt;"",INDEX(Reference!F:F,$D251,1),"")</f>
        <v/>
      </c>
      <c r="I251" s="79" t="str" cm="1">
        <f t="array" aca="1" ref="I251" ca="1">IF($D251&lt;&gt;"",INDEX(Reference!G:G,$D251,1),"")</f>
        <v/>
      </c>
      <c r="J251" s="79" t="str" cm="1">
        <f t="array" aca="1" ref="J251" ca="1">IF($D251&lt;&gt;"",INDEX(Reference!H:H,$D251,1),"")</f>
        <v/>
      </c>
      <c r="K251" s="77" t="str" cm="1">
        <f t="array" aca="1" ref="K251" ca="1">IF($D251&lt;&gt;"",INDEX(Reference!I:I,$D251,1),"")</f>
        <v/>
      </c>
      <c r="L251" s="77" t="str" cm="1">
        <f t="array" aca="1" ref="L251" ca="1">IF($D251&lt;&gt;"",INDEX(Reference!J:J,$D251,1),"")</f>
        <v/>
      </c>
      <c r="M251" s="77" t="str" cm="1">
        <f t="array" aca="1" ref="M251" ca="1">IF($D251&lt;&gt;"",INDEX(Reference!K:K,$D251,1),"")</f>
        <v/>
      </c>
      <c r="N251" s="80" t="str" cm="1">
        <f t="array" aca="1" ref="N251" ca="1">IF($D251&lt;&gt;"",INDEX(Reference!L:L,$D251,1),"")</f>
        <v/>
      </c>
    </row>
    <row r="252" spans="4:14" ht="15.75" x14ac:dyDescent="0.25">
      <c r="D252" s="7" t="str">
        <f t="shared" ca="1" si="3"/>
        <v/>
      </c>
      <c r="E252" s="7" t="str" cm="1">
        <f t="array" aca="1" ref="E252" ca="1">IF($D252&lt;&gt;"",INDEX(Reference!C:C,$D252,1),"")</f>
        <v/>
      </c>
      <c r="F252" s="8" t="str" cm="1">
        <f t="array" aca="1" ref="F252" ca="1">IF($D252&lt;&gt;"",INDEX(Reference!D:D,$D252,1),"")</f>
        <v/>
      </c>
      <c r="G252" s="10" t="str" cm="1">
        <f t="array" aca="1" ref="G252" ca="1">IF($D252&lt;&gt;"",INDEX(Reference!E:E,$D252,1),"")</f>
        <v/>
      </c>
      <c r="H252" s="79" t="str" cm="1">
        <f t="array" aca="1" ref="H252" ca="1">IF($D252&lt;&gt;"",INDEX(Reference!F:F,$D252,1),"")</f>
        <v/>
      </c>
      <c r="I252" s="79" t="str" cm="1">
        <f t="array" aca="1" ref="I252" ca="1">IF($D252&lt;&gt;"",INDEX(Reference!G:G,$D252,1),"")</f>
        <v/>
      </c>
      <c r="J252" s="79" t="str" cm="1">
        <f t="array" aca="1" ref="J252" ca="1">IF($D252&lt;&gt;"",INDEX(Reference!H:H,$D252,1),"")</f>
        <v/>
      </c>
      <c r="K252" s="77" t="str" cm="1">
        <f t="array" aca="1" ref="K252" ca="1">IF($D252&lt;&gt;"",INDEX(Reference!I:I,$D252,1),"")</f>
        <v/>
      </c>
      <c r="L252" s="77" t="str" cm="1">
        <f t="array" aca="1" ref="L252" ca="1">IF($D252&lt;&gt;"",INDEX(Reference!J:J,$D252,1),"")</f>
        <v/>
      </c>
      <c r="M252" s="77" t="str" cm="1">
        <f t="array" aca="1" ref="M252" ca="1">IF($D252&lt;&gt;"",INDEX(Reference!K:K,$D252,1),"")</f>
        <v/>
      </c>
      <c r="N252" s="80" t="str" cm="1">
        <f t="array" aca="1" ref="N252" ca="1">IF($D252&lt;&gt;"",INDEX(Reference!L:L,$D252,1),"")</f>
        <v/>
      </c>
    </row>
    <row r="253" spans="4:14" ht="15.75" x14ac:dyDescent="0.25">
      <c r="D253" s="7" t="str">
        <f t="shared" ca="1" si="3"/>
        <v/>
      </c>
      <c r="E253" s="7" t="str" cm="1">
        <f t="array" aca="1" ref="E253" ca="1">IF($D253&lt;&gt;"",INDEX(Reference!C:C,$D253,1),"")</f>
        <v/>
      </c>
      <c r="F253" s="8" t="str" cm="1">
        <f t="array" aca="1" ref="F253" ca="1">IF($D253&lt;&gt;"",INDEX(Reference!D:D,$D253,1),"")</f>
        <v/>
      </c>
      <c r="G253" s="10" t="str" cm="1">
        <f t="array" aca="1" ref="G253" ca="1">IF($D253&lt;&gt;"",INDEX(Reference!E:E,$D253,1),"")</f>
        <v/>
      </c>
      <c r="H253" s="79" t="str" cm="1">
        <f t="array" aca="1" ref="H253" ca="1">IF($D253&lt;&gt;"",INDEX(Reference!F:F,$D253,1),"")</f>
        <v/>
      </c>
      <c r="I253" s="79" t="str" cm="1">
        <f t="array" aca="1" ref="I253" ca="1">IF($D253&lt;&gt;"",INDEX(Reference!G:G,$D253,1),"")</f>
        <v/>
      </c>
      <c r="J253" s="79" t="str" cm="1">
        <f t="array" aca="1" ref="J253" ca="1">IF($D253&lt;&gt;"",INDEX(Reference!H:H,$D253,1),"")</f>
        <v/>
      </c>
      <c r="K253" s="77" t="str" cm="1">
        <f t="array" aca="1" ref="K253" ca="1">IF($D253&lt;&gt;"",INDEX(Reference!I:I,$D253,1),"")</f>
        <v/>
      </c>
      <c r="L253" s="77" t="str" cm="1">
        <f t="array" aca="1" ref="L253" ca="1">IF($D253&lt;&gt;"",INDEX(Reference!J:J,$D253,1),"")</f>
        <v/>
      </c>
      <c r="M253" s="77" t="str" cm="1">
        <f t="array" aca="1" ref="M253" ca="1">IF($D253&lt;&gt;"",INDEX(Reference!K:K,$D253,1),"")</f>
        <v/>
      </c>
      <c r="N253" s="80" t="str" cm="1">
        <f t="array" aca="1" ref="N253" ca="1">IF($D253&lt;&gt;"",INDEX(Reference!L:L,$D253,1),"")</f>
        <v/>
      </c>
    </row>
    <row r="254" spans="4:14" ht="15.75" x14ac:dyDescent="0.25">
      <c r="D254" s="7" t="str">
        <f t="shared" ca="1" si="3"/>
        <v/>
      </c>
      <c r="E254" s="7" t="str" cm="1">
        <f t="array" aca="1" ref="E254" ca="1">IF($D254&lt;&gt;"",INDEX(Reference!C:C,$D254,1),"")</f>
        <v/>
      </c>
      <c r="F254" s="8" t="str" cm="1">
        <f t="array" aca="1" ref="F254" ca="1">IF($D254&lt;&gt;"",INDEX(Reference!D:D,$D254,1),"")</f>
        <v/>
      </c>
      <c r="G254" s="10" t="str" cm="1">
        <f t="array" aca="1" ref="G254" ca="1">IF($D254&lt;&gt;"",INDEX(Reference!E:E,$D254,1),"")</f>
        <v/>
      </c>
      <c r="H254" s="79" t="str" cm="1">
        <f t="array" aca="1" ref="H254" ca="1">IF($D254&lt;&gt;"",INDEX(Reference!F:F,$D254,1),"")</f>
        <v/>
      </c>
      <c r="I254" s="79" t="str" cm="1">
        <f t="array" aca="1" ref="I254" ca="1">IF($D254&lt;&gt;"",INDEX(Reference!G:G,$D254,1),"")</f>
        <v/>
      </c>
      <c r="J254" s="79" t="str" cm="1">
        <f t="array" aca="1" ref="J254" ca="1">IF($D254&lt;&gt;"",INDEX(Reference!H:H,$D254,1),"")</f>
        <v/>
      </c>
      <c r="K254" s="77" t="str" cm="1">
        <f t="array" aca="1" ref="K254" ca="1">IF($D254&lt;&gt;"",INDEX(Reference!I:I,$D254,1),"")</f>
        <v/>
      </c>
      <c r="L254" s="77" t="str" cm="1">
        <f t="array" aca="1" ref="L254" ca="1">IF($D254&lt;&gt;"",INDEX(Reference!J:J,$D254,1),"")</f>
        <v/>
      </c>
      <c r="M254" s="77" t="str" cm="1">
        <f t="array" aca="1" ref="M254" ca="1">IF($D254&lt;&gt;"",INDEX(Reference!K:K,$D254,1),"")</f>
        <v/>
      </c>
      <c r="N254" s="80" t="str" cm="1">
        <f t="array" aca="1" ref="N254" ca="1">IF($D254&lt;&gt;"",INDEX(Reference!L:L,$D254,1),"")</f>
        <v/>
      </c>
    </row>
    <row r="255" spans="4:14" ht="15.75" x14ac:dyDescent="0.25">
      <c r="D255" s="7" t="str">
        <f t="shared" ca="1" si="3"/>
        <v/>
      </c>
      <c r="E255" s="7" t="str" cm="1">
        <f t="array" aca="1" ref="E255" ca="1">IF($D255&lt;&gt;"",INDEX(Reference!C:C,$D255,1),"")</f>
        <v/>
      </c>
      <c r="F255" s="8" t="str" cm="1">
        <f t="array" aca="1" ref="F255" ca="1">IF($D255&lt;&gt;"",INDEX(Reference!D:D,$D255,1),"")</f>
        <v/>
      </c>
      <c r="G255" s="10" t="str" cm="1">
        <f t="array" aca="1" ref="G255" ca="1">IF($D255&lt;&gt;"",INDEX(Reference!E:E,$D255,1),"")</f>
        <v/>
      </c>
      <c r="H255" s="79" t="str" cm="1">
        <f t="array" aca="1" ref="H255" ca="1">IF($D255&lt;&gt;"",INDEX(Reference!F:F,$D255,1),"")</f>
        <v/>
      </c>
      <c r="I255" s="79" t="str" cm="1">
        <f t="array" aca="1" ref="I255" ca="1">IF($D255&lt;&gt;"",INDEX(Reference!G:G,$D255,1),"")</f>
        <v/>
      </c>
      <c r="J255" s="79" t="str" cm="1">
        <f t="array" aca="1" ref="J255" ca="1">IF($D255&lt;&gt;"",INDEX(Reference!H:H,$D255,1),"")</f>
        <v/>
      </c>
      <c r="K255" s="77" t="str" cm="1">
        <f t="array" aca="1" ref="K255" ca="1">IF($D255&lt;&gt;"",INDEX(Reference!I:I,$D255,1),"")</f>
        <v/>
      </c>
      <c r="L255" s="77" t="str" cm="1">
        <f t="array" aca="1" ref="L255" ca="1">IF($D255&lt;&gt;"",INDEX(Reference!J:J,$D255,1),"")</f>
        <v/>
      </c>
      <c r="M255" s="77" t="str" cm="1">
        <f t="array" aca="1" ref="M255" ca="1">IF($D255&lt;&gt;"",INDEX(Reference!K:K,$D255,1),"")</f>
        <v/>
      </c>
      <c r="N255" s="80" t="str" cm="1">
        <f t="array" aca="1" ref="N255" ca="1">IF($D255&lt;&gt;"",INDEX(Reference!L:L,$D255,1),"")</f>
        <v/>
      </c>
    </row>
    <row r="256" spans="4:14" ht="15.75" x14ac:dyDescent="0.25">
      <c r="D256" s="7" t="str">
        <f t="shared" ca="1" si="3"/>
        <v/>
      </c>
      <c r="E256" s="7" t="str" cm="1">
        <f t="array" aca="1" ref="E256" ca="1">IF($D256&lt;&gt;"",INDEX(Reference!C:C,$D256,1),"")</f>
        <v/>
      </c>
      <c r="F256" s="8" t="str" cm="1">
        <f t="array" aca="1" ref="F256" ca="1">IF($D256&lt;&gt;"",INDEX(Reference!D:D,$D256,1),"")</f>
        <v/>
      </c>
      <c r="G256" s="10" t="str" cm="1">
        <f t="array" aca="1" ref="G256" ca="1">IF($D256&lt;&gt;"",INDEX(Reference!E:E,$D256,1),"")</f>
        <v/>
      </c>
      <c r="H256" s="79" t="str" cm="1">
        <f t="array" aca="1" ref="H256" ca="1">IF($D256&lt;&gt;"",INDEX(Reference!F:F,$D256,1),"")</f>
        <v/>
      </c>
      <c r="I256" s="79" t="str" cm="1">
        <f t="array" aca="1" ref="I256" ca="1">IF($D256&lt;&gt;"",INDEX(Reference!G:G,$D256,1),"")</f>
        <v/>
      </c>
      <c r="J256" s="79" t="str" cm="1">
        <f t="array" aca="1" ref="J256" ca="1">IF($D256&lt;&gt;"",INDEX(Reference!H:H,$D256,1),"")</f>
        <v/>
      </c>
      <c r="K256" s="77" t="str" cm="1">
        <f t="array" aca="1" ref="K256" ca="1">IF($D256&lt;&gt;"",INDEX(Reference!I:I,$D256,1),"")</f>
        <v/>
      </c>
      <c r="L256" s="77" t="str" cm="1">
        <f t="array" aca="1" ref="L256" ca="1">IF($D256&lt;&gt;"",INDEX(Reference!J:J,$D256,1),"")</f>
        <v/>
      </c>
      <c r="M256" s="77" t="str" cm="1">
        <f t="array" aca="1" ref="M256" ca="1">IF($D256&lt;&gt;"",INDEX(Reference!K:K,$D256,1),"")</f>
        <v/>
      </c>
      <c r="N256" s="80" t="str" cm="1">
        <f t="array" aca="1" ref="N256" ca="1">IF($D256&lt;&gt;"",INDEX(Reference!L:L,$D256,1),"")</f>
        <v/>
      </c>
    </row>
    <row r="257" spans="4:14" ht="15.75" x14ac:dyDescent="0.25">
      <c r="D257" s="7" t="str">
        <f t="shared" ca="1" si="3"/>
        <v/>
      </c>
      <c r="E257" s="7" t="str" cm="1">
        <f t="array" aca="1" ref="E257" ca="1">IF($D257&lt;&gt;"",INDEX(Reference!C:C,$D257,1),"")</f>
        <v/>
      </c>
      <c r="F257" s="8" t="str" cm="1">
        <f t="array" aca="1" ref="F257" ca="1">IF($D257&lt;&gt;"",INDEX(Reference!D:D,$D257,1),"")</f>
        <v/>
      </c>
      <c r="G257" s="10" t="str" cm="1">
        <f t="array" aca="1" ref="G257" ca="1">IF($D257&lt;&gt;"",INDEX(Reference!E:E,$D257,1),"")</f>
        <v/>
      </c>
      <c r="H257" s="79" t="str" cm="1">
        <f t="array" aca="1" ref="H257" ca="1">IF($D257&lt;&gt;"",INDEX(Reference!F:F,$D257,1),"")</f>
        <v/>
      </c>
      <c r="I257" s="79" t="str" cm="1">
        <f t="array" aca="1" ref="I257" ca="1">IF($D257&lt;&gt;"",INDEX(Reference!G:G,$D257,1),"")</f>
        <v/>
      </c>
      <c r="J257" s="79" t="str" cm="1">
        <f t="array" aca="1" ref="J257" ca="1">IF($D257&lt;&gt;"",INDEX(Reference!H:H,$D257,1),"")</f>
        <v/>
      </c>
      <c r="K257" s="77" t="str" cm="1">
        <f t="array" aca="1" ref="K257" ca="1">IF($D257&lt;&gt;"",INDEX(Reference!I:I,$D257,1),"")</f>
        <v/>
      </c>
      <c r="L257" s="77" t="str" cm="1">
        <f t="array" aca="1" ref="L257" ca="1">IF($D257&lt;&gt;"",INDEX(Reference!J:J,$D257,1),"")</f>
        <v/>
      </c>
      <c r="M257" s="77" t="str" cm="1">
        <f t="array" aca="1" ref="M257" ca="1">IF($D257&lt;&gt;"",INDEX(Reference!K:K,$D257,1),"")</f>
        <v/>
      </c>
      <c r="N257" s="80" t="str" cm="1">
        <f t="array" aca="1" ref="N257" ca="1">IF($D257&lt;&gt;"",INDEX(Reference!L:L,$D257,1),"")</f>
        <v/>
      </c>
    </row>
    <row r="258" spans="4:14" ht="15.75" x14ac:dyDescent="0.25">
      <c r="D258" s="7" t="str">
        <f t="shared" ca="1" si="3"/>
        <v/>
      </c>
      <c r="E258" s="7" t="str" cm="1">
        <f t="array" aca="1" ref="E258" ca="1">IF($D258&lt;&gt;"",INDEX(Reference!C:C,$D258,1),"")</f>
        <v/>
      </c>
      <c r="F258" s="8" t="str" cm="1">
        <f t="array" aca="1" ref="F258" ca="1">IF($D258&lt;&gt;"",INDEX(Reference!D:D,$D258,1),"")</f>
        <v/>
      </c>
      <c r="G258" s="10" t="str" cm="1">
        <f t="array" aca="1" ref="G258" ca="1">IF($D258&lt;&gt;"",INDEX(Reference!E:E,$D258,1),"")</f>
        <v/>
      </c>
      <c r="H258" s="79" t="str" cm="1">
        <f t="array" aca="1" ref="H258" ca="1">IF($D258&lt;&gt;"",INDEX(Reference!F:F,$D258,1),"")</f>
        <v/>
      </c>
      <c r="I258" s="79" t="str" cm="1">
        <f t="array" aca="1" ref="I258" ca="1">IF($D258&lt;&gt;"",INDEX(Reference!G:G,$D258,1),"")</f>
        <v/>
      </c>
      <c r="J258" s="79" t="str" cm="1">
        <f t="array" aca="1" ref="J258" ca="1">IF($D258&lt;&gt;"",INDEX(Reference!H:H,$D258,1),"")</f>
        <v/>
      </c>
      <c r="K258" s="77" t="str" cm="1">
        <f t="array" aca="1" ref="K258" ca="1">IF($D258&lt;&gt;"",INDEX(Reference!I:I,$D258,1),"")</f>
        <v/>
      </c>
      <c r="L258" s="77" t="str" cm="1">
        <f t="array" aca="1" ref="L258" ca="1">IF($D258&lt;&gt;"",INDEX(Reference!J:J,$D258,1),"")</f>
        <v/>
      </c>
      <c r="M258" s="77" t="str" cm="1">
        <f t="array" aca="1" ref="M258" ca="1">IF($D258&lt;&gt;"",INDEX(Reference!K:K,$D258,1),"")</f>
        <v/>
      </c>
      <c r="N258" s="80" t="str" cm="1">
        <f t="array" aca="1" ref="N258" ca="1">IF($D258&lt;&gt;"",INDEX(Reference!L:L,$D258,1),"")</f>
        <v/>
      </c>
    </row>
    <row r="259" spans="4:14" ht="15.75" x14ac:dyDescent="0.25">
      <c r="D259" s="7" t="str">
        <f t="shared" ca="1" si="3"/>
        <v/>
      </c>
      <c r="E259" s="7" t="str" cm="1">
        <f t="array" aca="1" ref="E259" ca="1">IF($D259&lt;&gt;"",INDEX(Reference!C:C,$D259,1),"")</f>
        <v/>
      </c>
      <c r="F259" s="8" t="str" cm="1">
        <f t="array" aca="1" ref="F259" ca="1">IF($D259&lt;&gt;"",INDEX(Reference!D:D,$D259,1),"")</f>
        <v/>
      </c>
      <c r="G259" s="10" t="str" cm="1">
        <f t="array" aca="1" ref="G259" ca="1">IF($D259&lt;&gt;"",INDEX(Reference!E:E,$D259,1),"")</f>
        <v/>
      </c>
      <c r="H259" s="79" t="str" cm="1">
        <f t="array" aca="1" ref="H259" ca="1">IF($D259&lt;&gt;"",INDEX(Reference!F:F,$D259,1),"")</f>
        <v/>
      </c>
      <c r="I259" s="79" t="str" cm="1">
        <f t="array" aca="1" ref="I259" ca="1">IF($D259&lt;&gt;"",INDEX(Reference!G:G,$D259,1),"")</f>
        <v/>
      </c>
      <c r="J259" s="79" t="str" cm="1">
        <f t="array" aca="1" ref="J259" ca="1">IF($D259&lt;&gt;"",INDEX(Reference!H:H,$D259,1),"")</f>
        <v/>
      </c>
      <c r="K259" s="77" t="str" cm="1">
        <f t="array" aca="1" ref="K259" ca="1">IF($D259&lt;&gt;"",INDEX(Reference!I:I,$D259,1),"")</f>
        <v/>
      </c>
      <c r="L259" s="77" t="str" cm="1">
        <f t="array" aca="1" ref="L259" ca="1">IF($D259&lt;&gt;"",INDEX(Reference!J:J,$D259,1),"")</f>
        <v/>
      </c>
      <c r="M259" s="77" t="str" cm="1">
        <f t="array" aca="1" ref="M259" ca="1">IF($D259&lt;&gt;"",INDEX(Reference!K:K,$D259,1),"")</f>
        <v/>
      </c>
      <c r="N259" s="80" t="str" cm="1">
        <f t="array" aca="1" ref="N259" ca="1">IF($D259&lt;&gt;"",INDEX(Reference!L:L,$D259,1),"")</f>
        <v/>
      </c>
    </row>
    <row r="260" spans="4:14" ht="15.75" x14ac:dyDescent="0.25">
      <c r="D260" s="7" t="str">
        <f t="shared" ca="1" si="3"/>
        <v/>
      </c>
      <c r="E260" s="7" t="str" cm="1">
        <f t="array" aca="1" ref="E260" ca="1">IF($D260&lt;&gt;"",INDEX(Reference!C:C,$D260,1),"")</f>
        <v/>
      </c>
      <c r="F260" s="8" t="str" cm="1">
        <f t="array" aca="1" ref="F260" ca="1">IF($D260&lt;&gt;"",INDEX(Reference!D:D,$D260,1),"")</f>
        <v/>
      </c>
      <c r="G260" s="10" t="str" cm="1">
        <f t="array" aca="1" ref="G260" ca="1">IF($D260&lt;&gt;"",INDEX(Reference!E:E,$D260,1),"")</f>
        <v/>
      </c>
      <c r="H260" s="79" t="str" cm="1">
        <f t="array" aca="1" ref="H260" ca="1">IF($D260&lt;&gt;"",INDEX(Reference!F:F,$D260,1),"")</f>
        <v/>
      </c>
      <c r="I260" s="79" t="str" cm="1">
        <f t="array" aca="1" ref="I260" ca="1">IF($D260&lt;&gt;"",INDEX(Reference!G:G,$D260,1),"")</f>
        <v/>
      </c>
      <c r="J260" s="79" t="str" cm="1">
        <f t="array" aca="1" ref="J260" ca="1">IF($D260&lt;&gt;"",INDEX(Reference!H:H,$D260,1),"")</f>
        <v/>
      </c>
      <c r="K260" s="77" t="str" cm="1">
        <f t="array" aca="1" ref="K260" ca="1">IF($D260&lt;&gt;"",INDEX(Reference!I:I,$D260,1),"")</f>
        <v/>
      </c>
      <c r="L260" s="77" t="str" cm="1">
        <f t="array" aca="1" ref="L260" ca="1">IF($D260&lt;&gt;"",INDEX(Reference!J:J,$D260,1),"")</f>
        <v/>
      </c>
      <c r="M260" s="77" t="str" cm="1">
        <f t="array" aca="1" ref="M260" ca="1">IF($D260&lt;&gt;"",INDEX(Reference!K:K,$D260,1),"")</f>
        <v/>
      </c>
      <c r="N260" s="80" t="str" cm="1">
        <f t="array" aca="1" ref="N260" ca="1">IF($D260&lt;&gt;"",INDEX(Reference!L:L,$D260,1),"")</f>
        <v/>
      </c>
    </row>
    <row r="261" spans="4:14" ht="15.75" x14ac:dyDescent="0.25">
      <c r="D261" s="7" t="str">
        <f t="shared" ca="1" si="3"/>
        <v/>
      </c>
      <c r="E261" s="7" t="str" cm="1">
        <f t="array" aca="1" ref="E261" ca="1">IF($D261&lt;&gt;"",INDEX(Reference!C:C,$D261,1),"")</f>
        <v/>
      </c>
      <c r="F261" s="8" t="str" cm="1">
        <f t="array" aca="1" ref="F261" ca="1">IF($D261&lt;&gt;"",INDEX(Reference!D:D,$D261,1),"")</f>
        <v/>
      </c>
      <c r="G261" s="10" t="str" cm="1">
        <f t="array" aca="1" ref="G261" ca="1">IF($D261&lt;&gt;"",INDEX(Reference!E:E,$D261,1),"")</f>
        <v/>
      </c>
      <c r="H261" s="79" t="str" cm="1">
        <f t="array" aca="1" ref="H261" ca="1">IF($D261&lt;&gt;"",INDEX(Reference!F:F,$D261,1),"")</f>
        <v/>
      </c>
      <c r="I261" s="79" t="str" cm="1">
        <f t="array" aca="1" ref="I261" ca="1">IF($D261&lt;&gt;"",INDEX(Reference!G:G,$D261,1),"")</f>
        <v/>
      </c>
      <c r="J261" s="79" t="str" cm="1">
        <f t="array" aca="1" ref="J261" ca="1">IF($D261&lt;&gt;"",INDEX(Reference!H:H,$D261,1),"")</f>
        <v/>
      </c>
      <c r="K261" s="77" t="str" cm="1">
        <f t="array" aca="1" ref="K261" ca="1">IF($D261&lt;&gt;"",INDEX(Reference!I:I,$D261,1),"")</f>
        <v/>
      </c>
      <c r="L261" s="77" t="str" cm="1">
        <f t="array" aca="1" ref="L261" ca="1">IF($D261&lt;&gt;"",INDEX(Reference!J:J,$D261,1),"")</f>
        <v/>
      </c>
      <c r="M261" s="77" t="str" cm="1">
        <f t="array" aca="1" ref="M261" ca="1">IF($D261&lt;&gt;"",INDEX(Reference!K:K,$D261,1),"")</f>
        <v/>
      </c>
      <c r="N261" s="80" t="str" cm="1">
        <f t="array" aca="1" ref="N261" ca="1">IF($D261&lt;&gt;"",INDEX(Reference!L:L,$D261,1),"")</f>
        <v/>
      </c>
    </row>
    <row r="262" spans="4:14" ht="15.75" x14ac:dyDescent="0.25">
      <c r="D262" s="7" t="str">
        <f t="shared" ca="1" si="3"/>
        <v/>
      </c>
      <c r="E262" s="7" t="str" cm="1">
        <f t="array" aca="1" ref="E262" ca="1">IF($D262&lt;&gt;"",INDEX(Reference!C:C,$D262,1),"")</f>
        <v/>
      </c>
      <c r="F262" s="8" t="str" cm="1">
        <f t="array" aca="1" ref="F262" ca="1">IF($D262&lt;&gt;"",INDEX(Reference!D:D,$D262,1),"")</f>
        <v/>
      </c>
      <c r="G262" s="10" t="str" cm="1">
        <f t="array" aca="1" ref="G262" ca="1">IF($D262&lt;&gt;"",INDEX(Reference!E:E,$D262,1),"")</f>
        <v/>
      </c>
      <c r="H262" s="79" t="str" cm="1">
        <f t="array" aca="1" ref="H262" ca="1">IF($D262&lt;&gt;"",INDEX(Reference!F:F,$D262,1),"")</f>
        <v/>
      </c>
      <c r="I262" s="79" t="str" cm="1">
        <f t="array" aca="1" ref="I262" ca="1">IF($D262&lt;&gt;"",INDEX(Reference!G:G,$D262,1),"")</f>
        <v/>
      </c>
      <c r="J262" s="79" t="str" cm="1">
        <f t="array" aca="1" ref="J262" ca="1">IF($D262&lt;&gt;"",INDEX(Reference!H:H,$D262,1),"")</f>
        <v/>
      </c>
      <c r="K262" s="77" t="str" cm="1">
        <f t="array" aca="1" ref="K262" ca="1">IF($D262&lt;&gt;"",INDEX(Reference!I:I,$D262,1),"")</f>
        <v/>
      </c>
      <c r="L262" s="77" t="str" cm="1">
        <f t="array" aca="1" ref="L262" ca="1">IF($D262&lt;&gt;"",INDEX(Reference!J:J,$D262,1),"")</f>
        <v/>
      </c>
      <c r="M262" s="77" t="str" cm="1">
        <f t="array" aca="1" ref="M262" ca="1">IF($D262&lt;&gt;"",INDEX(Reference!K:K,$D262,1),"")</f>
        <v/>
      </c>
      <c r="N262" s="80" t="str" cm="1">
        <f t="array" aca="1" ref="N262" ca="1">IF($D262&lt;&gt;"",INDEX(Reference!L:L,$D262,1),"")</f>
        <v/>
      </c>
    </row>
    <row r="263" spans="4:14" ht="15.75" x14ac:dyDescent="0.25">
      <c r="D263" s="7" t="str">
        <f t="shared" ca="1" si="3"/>
        <v/>
      </c>
      <c r="E263" s="7" t="str" cm="1">
        <f t="array" aca="1" ref="E263" ca="1">IF($D263&lt;&gt;"",INDEX(Reference!C:C,$D263,1),"")</f>
        <v/>
      </c>
      <c r="F263" s="8" t="str" cm="1">
        <f t="array" aca="1" ref="F263" ca="1">IF($D263&lt;&gt;"",INDEX(Reference!D:D,$D263,1),"")</f>
        <v/>
      </c>
      <c r="G263" s="10" t="str" cm="1">
        <f t="array" aca="1" ref="G263" ca="1">IF($D263&lt;&gt;"",INDEX(Reference!E:E,$D263,1),"")</f>
        <v/>
      </c>
      <c r="H263" s="79" t="str" cm="1">
        <f t="array" aca="1" ref="H263" ca="1">IF($D263&lt;&gt;"",INDEX(Reference!F:F,$D263,1),"")</f>
        <v/>
      </c>
      <c r="I263" s="79" t="str" cm="1">
        <f t="array" aca="1" ref="I263" ca="1">IF($D263&lt;&gt;"",INDEX(Reference!G:G,$D263,1),"")</f>
        <v/>
      </c>
      <c r="J263" s="79" t="str" cm="1">
        <f t="array" aca="1" ref="J263" ca="1">IF($D263&lt;&gt;"",INDEX(Reference!H:H,$D263,1),"")</f>
        <v/>
      </c>
      <c r="K263" s="77" t="str" cm="1">
        <f t="array" aca="1" ref="K263" ca="1">IF($D263&lt;&gt;"",INDEX(Reference!I:I,$D263,1),"")</f>
        <v/>
      </c>
      <c r="L263" s="77" t="str" cm="1">
        <f t="array" aca="1" ref="L263" ca="1">IF($D263&lt;&gt;"",INDEX(Reference!J:J,$D263,1),"")</f>
        <v/>
      </c>
      <c r="M263" s="77" t="str" cm="1">
        <f t="array" aca="1" ref="M263" ca="1">IF($D263&lt;&gt;"",INDEX(Reference!K:K,$D263,1),"")</f>
        <v/>
      </c>
      <c r="N263" s="80" t="str" cm="1">
        <f t="array" aca="1" ref="N263" ca="1">IF($D263&lt;&gt;"",INDEX(Reference!L:L,$D263,1),"")</f>
        <v/>
      </c>
    </row>
    <row r="264" spans="4:14" ht="15.75" x14ac:dyDescent="0.25">
      <c r="D264" s="7" t="str">
        <f t="shared" ca="1" si="3"/>
        <v/>
      </c>
      <c r="E264" s="7" t="str" cm="1">
        <f t="array" aca="1" ref="E264" ca="1">IF($D264&lt;&gt;"",INDEX(Reference!C:C,$D264,1),"")</f>
        <v/>
      </c>
      <c r="F264" s="8" t="str" cm="1">
        <f t="array" aca="1" ref="F264" ca="1">IF($D264&lt;&gt;"",INDEX(Reference!D:D,$D264,1),"")</f>
        <v/>
      </c>
      <c r="G264" s="10" t="str" cm="1">
        <f t="array" aca="1" ref="G264" ca="1">IF($D264&lt;&gt;"",INDEX(Reference!E:E,$D264,1),"")</f>
        <v/>
      </c>
      <c r="H264" s="79" t="str" cm="1">
        <f t="array" aca="1" ref="H264" ca="1">IF($D264&lt;&gt;"",INDEX(Reference!F:F,$D264,1),"")</f>
        <v/>
      </c>
      <c r="I264" s="79" t="str" cm="1">
        <f t="array" aca="1" ref="I264" ca="1">IF($D264&lt;&gt;"",INDEX(Reference!G:G,$D264,1),"")</f>
        <v/>
      </c>
      <c r="J264" s="79" t="str" cm="1">
        <f t="array" aca="1" ref="J264" ca="1">IF($D264&lt;&gt;"",INDEX(Reference!H:H,$D264,1),"")</f>
        <v/>
      </c>
      <c r="K264" s="77" t="str" cm="1">
        <f t="array" aca="1" ref="K264" ca="1">IF($D264&lt;&gt;"",INDEX(Reference!I:I,$D264,1),"")</f>
        <v/>
      </c>
      <c r="L264" s="77" t="str" cm="1">
        <f t="array" aca="1" ref="L264" ca="1">IF($D264&lt;&gt;"",INDEX(Reference!J:J,$D264,1),"")</f>
        <v/>
      </c>
      <c r="M264" s="77" t="str" cm="1">
        <f t="array" aca="1" ref="M264" ca="1">IF($D264&lt;&gt;"",INDEX(Reference!K:K,$D264,1),"")</f>
        <v/>
      </c>
      <c r="N264" s="80" t="str" cm="1">
        <f t="array" aca="1" ref="N264" ca="1">IF($D264&lt;&gt;"",INDEX(Reference!L:L,$D264,1),"")</f>
        <v/>
      </c>
    </row>
    <row r="265" spans="4:14" ht="15.75" x14ac:dyDescent="0.25">
      <c r="D265" s="7" t="str">
        <f t="shared" ref="D265:D328" ca="1" si="4">IFERROR(SMALL(INDIRECT("Reference!$B$3:$B$1000"),ROW()-ROW($D$7)),"")</f>
        <v/>
      </c>
      <c r="E265" s="7" t="str" cm="1">
        <f t="array" aca="1" ref="E265" ca="1">IF($D265&lt;&gt;"",INDEX(Reference!C:C,$D265,1),"")</f>
        <v/>
      </c>
      <c r="F265" s="8" t="str" cm="1">
        <f t="array" aca="1" ref="F265" ca="1">IF($D265&lt;&gt;"",INDEX(Reference!D:D,$D265,1),"")</f>
        <v/>
      </c>
      <c r="G265" s="10" t="str" cm="1">
        <f t="array" aca="1" ref="G265" ca="1">IF($D265&lt;&gt;"",INDEX(Reference!E:E,$D265,1),"")</f>
        <v/>
      </c>
      <c r="H265" s="79" t="str" cm="1">
        <f t="array" aca="1" ref="H265" ca="1">IF($D265&lt;&gt;"",INDEX(Reference!F:F,$D265,1),"")</f>
        <v/>
      </c>
      <c r="I265" s="79" t="str" cm="1">
        <f t="array" aca="1" ref="I265" ca="1">IF($D265&lt;&gt;"",INDEX(Reference!G:G,$D265,1),"")</f>
        <v/>
      </c>
      <c r="J265" s="79" t="str" cm="1">
        <f t="array" aca="1" ref="J265" ca="1">IF($D265&lt;&gt;"",INDEX(Reference!H:H,$D265,1),"")</f>
        <v/>
      </c>
      <c r="K265" s="77" t="str" cm="1">
        <f t="array" aca="1" ref="K265" ca="1">IF($D265&lt;&gt;"",INDEX(Reference!I:I,$D265,1),"")</f>
        <v/>
      </c>
      <c r="L265" s="77" t="str" cm="1">
        <f t="array" aca="1" ref="L265" ca="1">IF($D265&lt;&gt;"",INDEX(Reference!J:J,$D265,1),"")</f>
        <v/>
      </c>
      <c r="M265" s="77" t="str" cm="1">
        <f t="array" aca="1" ref="M265" ca="1">IF($D265&lt;&gt;"",INDEX(Reference!K:K,$D265,1),"")</f>
        <v/>
      </c>
      <c r="N265" s="80" t="str" cm="1">
        <f t="array" aca="1" ref="N265" ca="1">IF($D265&lt;&gt;"",INDEX(Reference!L:L,$D265,1),"")</f>
        <v/>
      </c>
    </row>
    <row r="266" spans="4:14" ht="15.75" x14ac:dyDescent="0.25">
      <c r="D266" s="7" t="str">
        <f t="shared" ca="1" si="4"/>
        <v/>
      </c>
      <c r="E266" s="7" t="str" cm="1">
        <f t="array" aca="1" ref="E266" ca="1">IF($D266&lt;&gt;"",INDEX(Reference!C:C,$D266,1),"")</f>
        <v/>
      </c>
      <c r="F266" s="8" t="str" cm="1">
        <f t="array" aca="1" ref="F266" ca="1">IF($D266&lt;&gt;"",INDEX(Reference!D:D,$D266,1),"")</f>
        <v/>
      </c>
      <c r="G266" s="10" t="str" cm="1">
        <f t="array" aca="1" ref="G266" ca="1">IF($D266&lt;&gt;"",INDEX(Reference!E:E,$D266,1),"")</f>
        <v/>
      </c>
      <c r="H266" s="79" t="str" cm="1">
        <f t="array" aca="1" ref="H266" ca="1">IF($D266&lt;&gt;"",INDEX(Reference!F:F,$D266,1),"")</f>
        <v/>
      </c>
      <c r="I266" s="79" t="str" cm="1">
        <f t="array" aca="1" ref="I266" ca="1">IF($D266&lt;&gt;"",INDEX(Reference!G:G,$D266,1),"")</f>
        <v/>
      </c>
      <c r="J266" s="79" t="str" cm="1">
        <f t="array" aca="1" ref="J266" ca="1">IF($D266&lt;&gt;"",INDEX(Reference!H:H,$D266,1),"")</f>
        <v/>
      </c>
      <c r="K266" s="77" t="str" cm="1">
        <f t="array" aca="1" ref="K266" ca="1">IF($D266&lt;&gt;"",INDEX(Reference!I:I,$D266,1),"")</f>
        <v/>
      </c>
      <c r="L266" s="77" t="str" cm="1">
        <f t="array" aca="1" ref="L266" ca="1">IF($D266&lt;&gt;"",INDEX(Reference!J:J,$D266,1),"")</f>
        <v/>
      </c>
      <c r="M266" s="77" t="str" cm="1">
        <f t="array" aca="1" ref="M266" ca="1">IF($D266&lt;&gt;"",INDEX(Reference!K:K,$D266,1),"")</f>
        <v/>
      </c>
      <c r="N266" s="80" t="str" cm="1">
        <f t="array" aca="1" ref="N266" ca="1">IF($D266&lt;&gt;"",INDEX(Reference!L:L,$D266,1),"")</f>
        <v/>
      </c>
    </row>
    <row r="267" spans="4:14" ht="15.75" x14ac:dyDescent="0.25">
      <c r="D267" s="7" t="str">
        <f t="shared" ca="1" si="4"/>
        <v/>
      </c>
      <c r="E267" s="7" t="str" cm="1">
        <f t="array" aca="1" ref="E267" ca="1">IF($D267&lt;&gt;"",INDEX(Reference!C:C,$D267,1),"")</f>
        <v/>
      </c>
      <c r="F267" s="8" t="str" cm="1">
        <f t="array" aca="1" ref="F267" ca="1">IF($D267&lt;&gt;"",INDEX(Reference!D:D,$D267,1),"")</f>
        <v/>
      </c>
      <c r="G267" s="10" t="str" cm="1">
        <f t="array" aca="1" ref="G267" ca="1">IF($D267&lt;&gt;"",INDEX(Reference!E:E,$D267,1),"")</f>
        <v/>
      </c>
      <c r="H267" s="79" t="str" cm="1">
        <f t="array" aca="1" ref="H267" ca="1">IF($D267&lt;&gt;"",INDEX(Reference!F:F,$D267,1),"")</f>
        <v/>
      </c>
      <c r="I267" s="79" t="str" cm="1">
        <f t="array" aca="1" ref="I267" ca="1">IF($D267&lt;&gt;"",INDEX(Reference!G:G,$D267,1),"")</f>
        <v/>
      </c>
      <c r="J267" s="79" t="str" cm="1">
        <f t="array" aca="1" ref="J267" ca="1">IF($D267&lt;&gt;"",INDEX(Reference!H:H,$D267,1),"")</f>
        <v/>
      </c>
      <c r="K267" s="77" t="str" cm="1">
        <f t="array" aca="1" ref="K267" ca="1">IF($D267&lt;&gt;"",INDEX(Reference!I:I,$D267,1),"")</f>
        <v/>
      </c>
      <c r="L267" s="77" t="str" cm="1">
        <f t="array" aca="1" ref="L267" ca="1">IF($D267&lt;&gt;"",INDEX(Reference!J:J,$D267,1),"")</f>
        <v/>
      </c>
      <c r="M267" s="77" t="str" cm="1">
        <f t="array" aca="1" ref="M267" ca="1">IF($D267&lt;&gt;"",INDEX(Reference!K:K,$D267,1),"")</f>
        <v/>
      </c>
      <c r="N267" s="80" t="str" cm="1">
        <f t="array" aca="1" ref="N267" ca="1">IF($D267&lt;&gt;"",INDEX(Reference!L:L,$D267,1),"")</f>
        <v/>
      </c>
    </row>
    <row r="268" spans="4:14" ht="15.75" x14ac:dyDescent="0.25">
      <c r="D268" s="7" t="str">
        <f t="shared" ca="1" si="4"/>
        <v/>
      </c>
      <c r="E268" s="7" t="str" cm="1">
        <f t="array" aca="1" ref="E268" ca="1">IF($D268&lt;&gt;"",INDEX(Reference!C:C,$D268,1),"")</f>
        <v/>
      </c>
      <c r="F268" s="8" t="str" cm="1">
        <f t="array" aca="1" ref="F268" ca="1">IF($D268&lt;&gt;"",INDEX(Reference!D:D,$D268,1),"")</f>
        <v/>
      </c>
      <c r="G268" s="10" t="str" cm="1">
        <f t="array" aca="1" ref="G268" ca="1">IF($D268&lt;&gt;"",INDEX(Reference!E:E,$D268,1),"")</f>
        <v/>
      </c>
      <c r="H268" s="79" t="str" cm="1">
        <f t="array" aca="1" ref="H268" ca="1">IF($D268&lt;&gt;"",INDEX(Reference!F:F,$D268,1),"")</f>
        <v/>
      </c>
      <c r="I268" s="79" t="str" cm="1">
        <f t="array" aca="1" ref="I268" ca="1">IF($D268&lt;&gt;"",INDEX(Reference!G:G,$D268,1),"")</f>
        <v/>
      </c>
      <c r="J268" s="79" t="str" cm="1">
        <f t="array" aca="1" ref="J268" ca="1">IF($D268&lt;&gt;"",INDEX(Reference!H:H,$D268,1),"")</f>
        <v/>
      </c>
      <c r="K268" s="77" t="str" cm="1">
        <f t="array" aca="1" ref="K268" ca="1">IF($D268&lt;&gt;"",INDEX(Reference!I:I,$D268,1),"")</f>
        <v/>
      </c>
      <c r="L268" s="77" t="str" cm="1">
        <f t="array" aca="1" ref="L268" ca="1">IF($D268&lt;&gt;"",INDEX(Reference!J:J,$D268,1),"")</f>
        <v/>
      </c>
      <c r="M268" s="77" t="str" cm="1">
        <f t="array" aca="1" ref="M268" ca="1">IF($D268&lt;&gt;"",INDEX(Reference!K:K,$D268,1),"")</f>
        <v/>
      </c>
      <c r="N268" s="80" t="str" cm="1">
        <f t="array" aca="1" ref="N268" ca="1">IF($D268&lt;&gt;"",INDEX(Reference!L:L,$D268,1),"")</f>
        <v/>
      </c>
    </row>
    <row r="269" spans="4:14" ht="15.75" x14ac:dyDescent="0.25">
      <c r="D269" s="7" t="str">
        <f t="shared" ca="1" si="4"/>
        <v/>
      </c>
      <c r="E269" s="7" t="str" cm="1">
        <f t="array" aca="1" ref="E269" ca="1">IF($D269&lt;&gt;"",INDEX(Reference!C:C,$D269,1),"")</f>
        <v/>
      </c>
      <c r="F269" s="8" t="str" cm="1">
        <f t="array" aca="1" ref="F269" ca="1">IF($D269&lt;&gt;"",INDEX(Reference!D:D,$D269,1),"")</f>
        <v/>
      </c>
      <c r="G269" s="10" t="str" cm="1">
        <f t="array" aca="1" ref="G269" ca="1">IF($D269&lt;&gt;"",INDEX(Reference!E:E,$D269,1),"")</f>
        <v/>
      </c>
      <c r="H269" s="79" t="str" cm="1">
        <f t="array" aca="1" ref="H269" ca="1">IF($D269&lt;&gt;"",INDEX(Reference!F:F,$D269,1),"")</f>
        <v/>
      </c>
      <c r="I269" s="79" t="str" cm="1">
        <f t="array" aca="1" ref="I269" ca="1">IF($D269&lt;&gt;"",INDEX(Reference!G:G,$D269,1),"")</f>
        <v/>
      </c>
      <c r="J269" s="79" t="str" cm="1">
        <f t="array" aca="1" ref="J269" ca="1">IF($D269&lt;&gt;"",INDEX(Reference!H:H,$D269,1),"")</f>
        <v/>
      </c>
      <c r="K269" s="77" t="str" cm="1">
        <f t="array" aca="1" ref="K269" ca="1">IF($D269&lt;&gt;"",INDEX(Reference!I:I,$D269,1),"")</f>
        <v/>
      </c>
      <c r="L269" s="77" t="str" cm="1">
        <f t="array" aca="1" ref="L269" ca="1">IF($D269&lt;&gt;"",INDEX(Reference!J:J,$D269,1),"")</f>
        <v/>
      </c>
      <c r="M269" s="77" t="str" cm="1">
        <f t="array" aca="1" ref="M269" ca="1">IF($D269&lt;&gt;"",INDEX(Reference!K:K,$D269,1),"")</f>
        <v/>
      </c>
      <c r="N269" s="80" t="str" cm="1">
        <f t="array" aca="1" ref="N269" ca="1">IF($D269&lt;&gt;"",INDEX(Reference!L:L,$D269,1),"")</f>
        <v/>
      </c>
    </row>
    <row r="270" spans="4:14" ht="15.75" x14ac:dyDescent="0.25">
      <c r="D270" s="7" t="str">
        <f t="shared" ca="1" si="4"/>
        <v/>
      </c>
      <c r="E270" s="7" t="str" cm="1">
        <f t="array" aca="1" ref="E270" ca="1">IF($D270&lt;&gt;"",INDEX(Reference!C:C,$D270,1),"")</f>
        <v/>
      </c>
      <c r="F270" s="8" t="str" cm="1">
        <f t="array" aca="1" ref="F270" ca="1">IF($D270&lt;&gt;"",INDEX(Reference!D:D,$D270,1),"")</f>
        <v/>
      </c>
      <c r="G270" s="10" t="str" cm="1">
        <f t="array" aca="1" ref="G270" ca="1">IF($D270&lt;&gt;"",INDEX(Reference!E:E,$D270,1),"")</f>
        <v/>
      </c>
      <c r="H270" s="79" t="str" cm="1">
        <f t="array" aca="1" ref="H270" ca="1">IF($D270&lt;&gt;"",INDEX(Reference!F:F,$D270,1),"")</f>
        <v/>
      </c>
      <c r="I270" s="79" t="str" cm="1">
        <f t="array" aca="1" ref="I270" ca="1">IF($D270&lt;&gt;"",INDEX(Reference!G:G,$D270,1),"")</f>
        <v/>
      </c>
      <c r="J270" s="79" t="str" cm="1">
        <f t="array" aca="1" ref="J270" ca="1">IF($D270&lt;&gt;"",INDEX(Reference!H:H,$D270,1),"")</f>
        <v/>
      </c>
      <c r="K270" s="77" t="str" cm="1">
        <f t="array" aca="1" ref="K270" ca="1">IF($D270&lt;&gt;"",INDEX(Reference!I:I,$D270,1),"")</f>
        <v/>
      </c>
      <c r="L270" s="77" t="str" cm="1">
        <f t="array" aca="1" ref="L270" ca="1">IF($D270&lt;&gt;"",INDEX(Reference!J:J,$D270,1),"")</f>
        <v/>
      </c>
      <c r="M270" s="77" t="str" cm="1">
        <f t="array" aca="1" ref="M270" ca="1">IF($D270&lt;&gt;"",INDEX(Reference!K:K,$D270,1),"")</f>
        <v/>
      </c>
      <c r="N270" s="80" t="str" cm="1">
        <f t="array" aca="1" ref="N270" ca="1">IF($D270&lt;&gt;"",INDEX(Reference!L:L,$D270,1),"")</f>
        <v/>
      </c>
    </row>
    <row r="271" spans="4:14" ht="15.75" x14ac:dyDescent="0.25">
      <c r="D271" s="7" t="str">
        <f t="shared" ca="1" si="4"/>
        <v/>
      </c>
      <c r="E271" s="7" t="str" cm="1">
        <f t="array" aca="1" ref="E271" ca="1">IF($D271&lt;&gt;"",INDEX(Reference!C:C,$D271,1),"")</f>
        <v/>
      </c>
      <c r="F271" s="8" t="str" cm="1">
        <f t="array" aca="1" ref="F271" ca="1">IF($D271&lt;&gt;"",INDEX(Reference!D:D,$D271,1),"")</f>
        <v/>
      </c>
      <c r="G271" s="10" t="str" cm="1">
        <f t="array" aca="1" ref="G271" ca="1">IF($D271&lt;&gt;"",INDEX(Reference!E:E,$D271,1),"")</f>
        <v/>
      </c>
      <c r="H271" s="79" t="str" cm="1">
        <f t="array" aca="1" ref="H271" ca="1">IF($D271&lt;&gt;"",INDEX(Reference!F:F,$D271,1),"")</f>
        <v/>
      </c>
      <c r="I271" s="79" t="str" cm="1">
        <f t="array" aca="1" ref="I271" ca="1">IF($D271&lt;&gt;"",INDEX(Reference!G:G,$D271,1),"")</f>
        <v/>
      </c>
      <c r="J271" s="79" t="str" cm="1">
        <f t="array" aca="1" ref="J271" ca="1">IF($D271&lt;&gt;"",INDEX(Reference!H:H,$D271,1),"")</f>
        <v/>
      </c>
      <c r="K271" s="77" t="str" cm="1">
        <f t="array" aca="1" ref="K271" ca="1">IF($D271&lt;&gt;"",INDEX(Reference!I:I,$D271,1),"")</f>
        <v/>
      </c>
      <c r="L271" s="77" t="str" cm="1">
        <f t="array" aca="1" ref="L271" ca="1">IF($D271&lt;&gt;"",INDEX(Reference!J:J,$D271,1),"")</f>
        <v/>
      </c>
      <c r="M271" s="77" t="str" cm="1">
        <f t="array" aca="1" ref="M271" ca="1">IF($D271&lt;&gt;"",INDEX(Reference!K:K,$D271,1),"")</f>
        <v/>
      </c>
      <c r="N271" s="80" t="str" cm="1">
        <f t="array" aca="1" ref="N271" ca="1">IF($D271&lt;&gt;"",INDEX(Reference!L:L,$D271,1),"")</f>
        <v/>
      </c>
    </row>
    <row r="272" spans="4:14" ht="15.75" x14ac:dyDescent="0.25">
      <c r="D272" s="7" t="str">
        <f t="shared" ca="1" si="4"/>
        <v/>
      </c>
      <c r="E272" s="7" t="str" cm="1">
        <f t="array" aca="1" ref="E272" ca="1">IF($D272&lt;&gt;"",INDEX(Reference!C:C,$D272,1),"")</f>
        <v/>
      </c>
      <c r="F272" s="8" t="str" cm="1">
        <f t="array" aca="1" ref="F272" ca="1">IF($D272&lt;&gt;"",INDEX(Reference!D:D,$D272,1),"")</f>
        <v/>
      </c>
      <c r="G272" s="10" t="str" cm="1">
        <f t="array" aca="1" ref="G272" ca="1">IF($D272&lt;&gt;"",INDEX(Reference!E:E,$D272,1),"")</f>
        <v/>
      </c>
      <c r="H272" s="79" t="str" cm="1">
        <f t="array" aca="1" ref="H272" ca="1">IF($D272&lt;&gt;"",INDEX(Reference!F:F,$D272,1),"")</f>
        <v/>
      </c>
      <c r="I272" s="79" t="str" cm="1">
        <f t="array" aca="1" ref="I272" ca="1">IF($D272&lt;&gt;"",INDEX(Reference!G:G,$D272,1),"")</f>
        <v/>
      </c>
      <c r="J272" s="79" t="str" cm="1">
        <f t="array" aca="1" ref="J272" ca="1">IF($D272&lt;&gt;"",INDEX(Reference!H:H,$D272,1),"")</f>
        <v/>
      </c>
      <c r="K272" s="77" t="str" cm="1">
        <f t="array" aca="1" ref="K272" ca="1">IF($D272&lt;&gt;"",INDEX(Reference!I:I,$D272,1),"")</f>
        <v/>
      </c>
      <c r="L272" s="77" t="str" cm="1">
        <f t="array" aca="1" ref="L272" ca="1">IF($D272&lt;&gt;"",INDEX(Reference!J:J,$D272,1),"")</f>
        <v/>
      </c>
      <c r="M272" s="77" t="str" cm="1">
        <f t="array" aca="1" ref="M272" ca="1">IF($D272&lt;&gt;"",INDEX(Reference!K:K,$D272,1),"")</f>
        <v/>
      </c>
      <c r="N272" s="80" t="str" cm="1">
        <f t="array" aca="1" ref="N272" ca="1">IF($D272&lt;&gt;"",INDEX(Reference!L:L,$D272,1),"")</f>
        <v/>
      </c>
    </row>
    <row r="273" spans="4:14" ht="15.75" x14ac:dyDescent="0.25">
      <c r="D273" s="7" t="str">
        <f t="shared" ca="1" si="4"/>
        <v/>
      </c>
      <c r="E273" s="7" t="str" cm="1">
        <f t="array" aca="1" ref="E273" ca="1">IF($D273&lt;&gt;"",INDEX(Reference!C:C,$D273,1),"")</f>
        <v/>
      </c>
      <c r="F273" s="8" t="str" cm="1">
        <f t="array" aca="1" ref="F273" ca="1">IF($D273&lt;&gt;"",INDEX(Reference!D:D,$D273,1),"")</f>
        <v/>
      </c>
      <c r="G273" s="10" t="str" cm="1">
        <f t="array" aca="1" ref="G273" ca="1">IF($D273&lt;&gt;"",INDEX(Reference!E:E,$D273,1),"")</f>
        <v/>
      </c>
      <c r="H273" s="79" t="str" cm="1">
        <f t="array" aca="1" ref="H273" ca="1">IF($D273&lt;&gt;"",INDEX(Reference!F:F,$D273,1),"")</f>
        <v/>
      </c>
      <c r="I273" s="79" t="str" cm="1">
        <f t="array" aca="1" ref="I273" ca="1">IF($D273&lt;&gt;"",INDEX(Reference!G:G,$D273,1),"")</f>
        <v/>
      </c>
      <c r="J273" s="79" t="str" cm="1">
        <f t="array" aca="1" ref="J273" ca="1">IF($D273&lt;&gt;"",INDEX(Reference!H:H,$D273,1),"")</f>
        <v/>
      </c>
      <c r="K273" s="77" t="str" cm="1">
        <f t="array" aca="1" ref="K273" ca="1">IF($D273&lt;&gt;"",INDEX(Reference!I:I,$D273,1),"")</f>
        <v/>
      </c>
      <c r="L273" s="77" t="str" cm="1">
        <f t="array" aca="1" ref="L273" ca="1">IF($D273&lt;&gt;"",INDEX(Reference!J:J,$D273,1),"")</f>
        <v/>
      </c>
      <c r="M273" s="77" t="str" cm="1">
        <f t="array" aca="1" ref="M273" ca="1">IF($D273&lt;&gt;"",INDEX(Reference!K:K,$D273,1),"")</f>
        <v/>
      </c>
      <c r="N273" s="80" t="str" cm="1">
        <f t="array" aca="1" ref="N273" ca="1">IF($D273&lt;&gt;"",INDEX(Reference!L:L,$D273,1),"")</f>
        <v/>
      </c>
    </row>
    <row r="274" spans="4:14" ht="15.75" x14ac:dyDescent="0.25">
      <c r="D274" s="7" t="str">
        <f t="shared" ca="1" si="4"/>
        <v/>
      </c>
      <c r="E274" s="7" t="str" cm="1">
        <f t="array" aca="1" ref="E274" ca="1">IF($D274&lt;&gt;"",INDEX(Reference!C:C,$D274,1),"")</f>
        <v/>
      </c>
      <c r="F274" s="8" t="str" cm="1">
        <f t="array" aca="1" ref="F274" ca="1">IF($D274&lt;&gt;"",INDEX(Reference!D:D,$D274,1),"")</f>
        <v/>
      </c>
      <c r="G274" s="10" t="str" cm="1">
        <f t="array" aca="1" ref="G274" ca="1">IF($D274&lt;&gt;"",INDEX(Reference!E:E,$D274,1),"")</f>
        <v/>
      </c>
      <c r="H274" s="79" t="str" cm="1">
        <f t="array" aca="1" ref="H274" ca="1">IF($D274&lt;&gt;"",INDEX(Reference!F:F,$D274,1),"")</f>
        <v/>
      </c>
      <c r="I274" s="79" t="str" cm="1">
        <f t="array" aca="1" ref="I274" ca="1">IF($D274&lt;&gt;"",INDEX(Reference!G:G,$D274,1),"")</f>
        <v/>
      </c>
      <c r="J274" s="79" t="str" cm="1">
        <f t="array" aca="1" ref="J274" ca="1">IF($D274&lt;&gt;"",INDEX(Reference!H:H,$D274,1),"")</f>
        <v/>
      </c>
      <c r="K274" s="77" t="str" cm="1">
        <f t="array" aca="1" ref="K274" ca="1">IF($D274&lt;&gt;"",INDEX(Reference!I:I,$D274,1),"")</f>
        <v/>
      </c>
      <c r="L274" s="77" t="str" cm="1">
        <f t="array" aca="1" ref="L274" ca="1">IF($D274&lt;&gt;"",INDEX(Reference!J:J,$D274,1),"")</f>
        <v/>
      </c>
      <c r="M274" s="77" t="str" cm="1">
        <f t="array" aca="1" ref="M274" ca="1">IF($D274&lt;&gt;"",INDEX(Reference!K:K,$D274,1),"")</f>
        <v/>
      </c>
      <c r="N274" s="80" t="str" cm="1">
        <f t="array" aca="1" ref="N274" ca="1">IF($D274&lt;&gt;"",INDEX(Reference!L:L,$D274,1),"")</f>
        <v/>
      </c>
    </row>
    <row r="275" spans="4:14" ht="15.75" x14ac:dyDescent="0.25">
      <c r="D275" s="7" t="str">
        <f t="shared" ca="1" si="4"/>
        <v/>
      </c>
      <c r="E275" s="7" t="str" cm="1">
        <f t="array" aca="1" ref="E275" ca="1">IF($D275&lt;&gt;"",INDEX(Reference!C:C,$D275,1),"")</f>
        <v/>
      </c>
      <c r="F275" s="8" t="str" cm="1">
        <f t="array" aca="1" ref="F275" ca="1">IF($D275&lt;&gt;"",INDEX(Reference!D:D,$D275,1),"")</f>
        <v/>
      </c>
      <c r="G275" s="10" t="str" cm="1">
        <f t="array" aca="1" ref="G275" ca="1">IF($D275&lt;&gt;"",INDEX(Reference!E:E,$D275,1),"")</f>
        <v/>
      </c>
      <c r="H275" s="79" t="str" cm="1">
        <f t="array" aca="1" ref="H275" ca="1">IF($D275&lt;&gt;"",INDEX(Reference!F:F,$D275,1),"")</f>
        <v/>
      </c>
      <c r="I275" s="79" t="str" cm="1">
        <f t="array" aca="1" ref="I275" ca="1">IF($D275&lt;&gt;"",INDEX(Reference!G:G,$D275,1),"")</f>
        <v/>
      </c>
      <c r="J275" s="79" t="str" cm="1">
        <f t="array" aca="1" ref="J275" ca="1">IF($D275&lt;&gt;"",INDEX(Reference!H:H,$D275,1),"")</f>
        <v/>
      </c>
      <c r="K275" s="77" t="str" cm="1">
        <f t="array" aca="1" ref="K275" ca="1">IF($D275&lt;&gt;"",INDEX(Reference!I:I,$D275,1),"")</f>
        <v/>
      </c>
      <c r="L275" s="77" t="str" cm="1">
        <f t="array" aca="1" ref="L275" ca="1">IF($D275&lt;&gt;"",INDEX(Reference!J:J,$D275,1),"")</f>
        <v/>
      </c>
      <c r="M275" s="77" t="str" cm="1">
        <f t="array" aca="1" ref="M275" ca="1">IF($D275&lt;&gt;"",INDEX(Reference!K:K,$D275,1),"")</f>
        <v/>
      </c>
      <c r="N275" s="80" t="str" cm="1">
        <f t="array" aca="1" ref="N275" ca="1">IF($D275&lt;&gt;"",INDEX(Reference!L:L,$D275,1),"")</f>
        <v/>
      </c>
    </row>
    <row r="276" spans="4:14" ht="15.75" x14ac:dyDescent="0.25">
      <c r="D276" s="7" t="str">
        <f t="shared" ca="1" si="4"/>
        <v/>
      </c>
      <c r="E276" s="7" t="str" cm="1">
        <f t="array" aca="1" ref="E276" ca="1">IF($D276&lt;&gt;"",INDEX(Reference!C:C,$D276,1),"")</f>
        <v/>
      </c>
      <c r="F276" s="8" t="str" cm="1">
        <f t="array" aca="1" ref="F276" ca="1">IF($D276&lt;&gt;"",INDEX(Reference!D:D,$D276,1),"")</f>
        <v/>
      </c>
      <c r="G276" s="10" t="str" cm="1">
        <f t="array" aca="1" ref="G276" ca="1">IF($D276&lt;&gt;"",INDEX(Reference!E:E,$D276,1),"")</f>
        <v/>
      </c>
      <c r="H276" s="79" t="str" cm="1">
        <f t="array" aca="1" ref="H276" ca="1">IF($D276&lt;&gt;"",INDEX(Reference!F:F,$D276,1),"")</f>
        <v/>
      </c>
      <c r="I276" s="79" t="str" cm="1">
        <f t="array" aca="1" ref="I276" ca="1">IF($D276&lt;&gt;"",INDEX(Reference!G:G,$D276,1),"")</f>
        <v/>
      </c>
      <c r="J276" s="79" t="str" cm="1">
        <f t="array" aca="1" ref="J276" ca="1">IF($D276&lt;&gt;"",INDEX(Reference!H:H,$D276,1),"")</f>
        <v/>
      </c>
      <c r="K276" s="77" t="str" cm="1">
        <f t="array" aca="1" ref="K276" ca="1">IF($D276&lt;&gt;"",INDEX(Reference!I:I,$D276,1),"")</f>
        <v/>
      </c>
      <c r="L276" s="77" t="str" cm="1">
        <f t="array" aca="1" ref="L276" ca="1">IF($D276&lt;&gt;"",INDEX(Reference!J:J,$D276,1),"")</f>
        <v/>
      </c>
      <c r="M276" s="77" t="str" cm="1">
        <f t="array" aca="1" ref="M276" ca="1">IF($D276&lt;&gt;"",INDEX(Reference!K:K,$D276,1),"")</f>
        <v/>
      </c>
      <c r="N276" s="80" t="str" cm="1">
        <f t="array" aca="1" ref="N276" ca="1">IF($D276&lt;&gt;"",INDEX(Reference!L:L,$D276,1),"")</f>
        <v/>
      </c>
    </row>
    <row r="277" spans="4:14" ht="15.75" x14ac:dyDescent="0.25">
      <c r="D277" s="7" t="str">
        <f t="shared" ca="1" si="4"/>
        <v/>
      </c>
      <c r="E277" s="7" t="str" cm="1">
        <f t="array" aca="1" ref="E277" ca="1">IF($D277&lt;&gt;"",INDEX(Reference!C:C,$D277,1),"")</f>
        <v/>
      </c>
      <c r="F277" s="8" t="str" cm="1">
        <f t="array" aca="1" ref="F277" ca="1">IF($D277&lt;&gt;"",INDEX(Reference!D:D,$D277,1),"")</f>
        <v/>
      </c>
      <c r="G277" s="10" t="str" cm="1">
        <f t="array" aca="1" ref="G277" ca="1">IF($D277&lt;&gt;"",INDEX(Reference!E:E,$D277,1),"")</f>
        <v/>
      </c>
      <c r="H277" s="79" t="str" cm="1">
        <f t="array" aca="1" ref="H277" ca="1">IF($D277&lt;&gt;"",INDEX(Reference!F:F,$D277,1),"")</f>
        <v/>
      </c>
      <c r="I277" s="79" t="str" cm="1">
        <f t="array" aca="1" ref="I277" ca="1">IF($D277&lt;&gt;"",INDEX(Reference!G:G,$D277,1),"")</f>
        <v/>
      </c>
      <c r="J277" s="79" t="str" cm="1">
        <f t="array" aca="1" ref="J277" ca="1">IF($D277&lt;&gt;"",INDEX(Reference!H:H,$D277,1),"")</f>
        <v/>
      </c>
      <c r="K277" s="77" t="str" cm="1">
        <f t="array" aca="1" ref="K277" ca="1">IF($D277&lt;&gt;"",INDEX(Reference!I:I,$D277,1),"")</f>
        <v/>
      </c>
      <c r="L277" s="77" t="str" cm="1">
        <f t="array" aca="1" ref="L277" ca="1">IF($D277&lt;&gt;"",INDEX(Reference!J:J,$D277,1),"")</f>
        <v/>
      </c>
      <c r="M277" s="77" t="str" cm="1">
        <f t="array" aca="1" ref="M277" ca="1">IF($D277&lt;&gt;"",INDEX(Reference!K:K,$D277,1),"")</f>
        <v/>
      </c>
      <c r="N277" s="80" t="str" cm="1">
        <f t="array" aca="1" ref="N277" ca="1">IF($D277&lt;&gt;"",INDEX(Reference!L:L,$D277,1),"")</f>
        <v/>
      </c>
    </row>
    <row r="278" spans="4:14" ht="15.75" x14ac:dyDescent="0.25">
      <c r="D278" s="7" t="str">
        <f t="shared" ca="1" si="4"/>
        <v/>
      </c>
      <c r="E278" s="7" t="str" cm="1">
        <f t="array" aca="1" ref="E278" ca="1">IF($D278&lt;&gt;"",INDEX(Reference!C:C,$D278,1),"")</f>
        <v/>
      </c>
      <c r="F278" s="8" t="str" cm="1">
        <f t="array" aca="1" ref="F278" ca="1">IF($D278&lt;&gt;"",INDEX(Reference!D:D,$D278,1),"")</f>
        <v/>
      </c>
      <c r="G278" s="10" t="str" cm="1">
        <f t="array" aca="1" ref="G278" ca="1">IF($D278&lt;&gt;"",INDEX(Reference!E:E,$D278,1),"")</f>
        <v/>
      </c>
      <c r="H278" s="79" t="str" cm="1">
        <f t="array" aca="1" ref="H278" ca="1">IF($D278&lt;&gt;"",INDEX(Reference!F:F,$D278,1),"")</f>
        <v/>
      </c>
      <c r="I278" s="79" t="str" cm="1">
        <f t="array" aca="1" ref="I278" ca="1">IF($D278&lt;&gt;"",INDEX(Reference!G:G,$D278,1),"")</f>
        <v/>
      </c>
      <c r="J278" s="79" t="str" cm="1">
        <f t="array" aca="1" ref="J278" ca="1">IF($D278&lt;&gt;"",INDEX(Reference!H:H,$D278,1),"")</f>
        <v/>
      </c>
      <c r="K278" s="77" t="str" cm="1">
        <f t="array" aca="1" ref="K278" ca="1">IF($D278&lt;&gt;"",INDEX(Reference!I:I,$D278,1),"")</f>
        <v/>
      </c>
      <c r="L278" s="77" t="str" cm="1">
        <f t="array" aca="1" ref="L278" ca="1">IF($D278&lt;&gt;"",INDEX(Reference!J:J,$D278,1),"")</f>
        <v/>
      </c>
      <c r="M278" s="77" t="str" cm="1">
        <f t="array" aca="1" ref="M278" ca="1">IF($D278&lt;&gt;"",INDEX(Reference!K:K,$D278,1),"")</f>
        <v/>
      </c>
      <c r="N278" s="80" t="str" cm="1">
        <f t="array" aca="1" ref="N278" ca="1">IF($D278&lt;&gt;"",INDEX(Reference!L:L,$D278,1),"")</f>
        <v/>
      </c>
    </row>
    <row r="279" spans="4:14" ht="15.75" x14ac:dyDescent="0.25">
      <c r="D279" s="7" t="str">
        <f t="shared" ca="1" si="4"/>
        <v/>
      </c>
      <c r="E279" s="7" t="str" cm="1">
        <f t="array" aca="1" ref="E279" ca="1">IF($D279&lt;&gt;"",INDEX(Reference!C:C,$D279,1),"")</f>
        <v/>
      </c>
      <c r="F279" s="8" t="str" cm="1">
        <f t="array" aca="1" ref="F279" ca="1">IF($D279&lt;&gt;"",INDEX(Reference!D:D,$D279,1),"")</f>
        <v/>
      </c>
      <c r="G279" s="10" t="str" cm="1">
        <f t="array" aca="1" ref="G279" ca="1">IF($D279&lt;&gt;"",INDEX(Reference!E:E,$D279,1),"")</f>
        <v/>
      </c>
      <c r="H279" s="79" t="str" cm="1">
        <f t="array" aca="1" ref="H279" ca="1">IF($D279&lt;&gt;"",INDEX(Reference!F:F,$D279,1),"")</f>
        <v/>
      </c>
      <c r="I279" s="79" t="str" cm="1">
        <f t="array" aca="1" ref="I279" ca="1">IF($D279&lt;&gt;"",INDEX(Reference!G:G,$D279,1),"")</f>
        <v/>
      </c>
      <c r="J279" s="79" t="str" cm="1">
        <f t="array" aca="1" ref="J279" ca="1">IF($D279&lt;&gt;"",INDEX(Reference!H:H,$D279,1),"")</f>
        <v/>
      </c>
      <c r="K279" s="77" t="str" cm="1">
        <f t="array" aca="1" ref="K279" ca="1">IF($D279&lt;&gt;"",INDEX(Reference!I:I,$D279,1),"")</f>
        <v/>
      </c>
      <c r="L279" s="77" t="str" cm="1">
        <f t="array" aca="1" ref="L279" ca="1">IF($D279&lt;&gt;"",INDEX(Reference!J:J,$D279,1),"")</f>
        <v/>
      </c>
      <c r="M279" s="77" t="str" cm="1">
        <f t="array" aca="1" ref="M279" ca="1">IF($D279&lt;&gt;"",INDEX(Reference!K:K,$D279,1),"")</f>
        <v/>
      </c>
      <c r="N279" s="80" t="str" cm="1">
        <f t="array" aca="1" ref="N279" ca="1">IF($D279&lt;&gt;"",INDEX(Reference!L:L,$D279,1),"")</f>
        <v/>
      </c>
    </row>
    <row r="280" spans="4:14" ht="15.75" x14ac:dyDescent="0.25">
      <c r="D280" s="7" t="str">
        <f t="shared" ca="1" si="4"/>
        <v/>
      </c>
      <c r="E280" s="7" t="str" cm="1">
        <f t="array" aca="1" ref="E280" ca="1">IF($D280&lt;&gt;"",INDEX(Reference!C:C,$D280,1),"")</f>
        <v/>
      </c>
      <c r="F280" s="8" t="str" cm="1">
        <f t="array" aca="1" ref="F280" ca="1">IF($D280&lt;&gt;"",INDEX(Reference!D:D,$D280,1),"")</f>
        <v/>
      </c>
      <c r="G280" s="10" t="str" cm="1">
        <f t="array" aca="1" ref="G280" ca="1">IF($D280&lt;&gt;"",INDEX(Reference!E:E,$D280,1),"")</f>
        <v/>
      </c>
      <c r="H280" s="79" t="str" cm="1">
        <f t="array" aca="1" ref="H280" ca="1">IF($D280&lt;&gt;"",INDEX(Reference!F:F,$D280,1),"")</f>
        <v/>
      </c>
      <c r="I280" s="79" t="str" cm="1">
        <f t="array" aca="1" ref="I280" ca="1">IF($D280&lt;&gt;"",INDEX(Reference!G:G,$D280,1),"")</f>
        <v/>
      </c>
      <c r="J280" s="79" t="str" cm="1">
        <f t="array" aca="1" ref="J280" ca="1">IF($D280&lt;&gt;"",INDEX(Reference!H:H,$D280,1),"")</f>
        <v/>
      </c>
      <c r="K280" s="77" t="str" cm="1">
        <f t="array" aca="1" ref="K280" ca="1">IF($D280&lt;&gt;"",INDEX(Reference!I:I,$D280,1),"")</f>
        <v/>
      </c>
      <c r="L280" s="77" t="str" cm="1">
        <f t="array" aca="1" ref="L280" ca="1">IF($D280&lt;&gt;"",INDEX(Reference!J:J,$D280,1),"")</f>
        <v/>
      </c>
      <c r="M280" s="77" t="str" cm="1">
        <f t="array" aca="1" ref="M280" ca="1">IF($D280&lt;&gt;"",INDEX(Reference!K:K,$D280,1),"")</f>
        <v/>
      </c>
      <c r="N280" s="80" t="str" cm="1">
        <f t="array" aca="1" ref="N280" ca="1">IF($D280&lt;&gt;"",INDEX(Reference!L:L,$D280,1),"")</f>
        <v/>
      </c>
    </row>
    <row r="281" spans="4:14" ht="15.75" x14ac:dyDescent="0.25">
      <c r="D281" s="7" t="str">
        <f t="shared" ca="1" si="4"/>
        <v/>
      </c>
      <c r="E281" s="7" t="str" cm="1">
        <f t="array" aca="1" ref="E281" ca="1">IF($D281&lt;&gt;"",INDEX(Reference!C:C,$D281,1),"")</f>
        <v/>
      </c>
      <c r="F281" s="8" t="str" cm="1">
        <f t="array" aca="1" ref="F281" ca="1">IF($D281&lt;&gt;"",INDEX(Reference!D:D,$D281,1),"")</f>
        <v/>
      </c>
      <c r="G281" s="10" t="str" cm="1">
        <f t="array" aca="1" ref="G281" ca="1">IF($D281&lt;&gt;"",INDEX(Reference!E:E,$D281,1),"")</f>
        <v/>
      </c>
      <c r="H281" s="79" t="str" cm="1">
        <f t="array" aca="1" ref="H281" ca="1">IF($D281&lt;&gt;"",INDEX(Reference!F:F,$D281,1),"")</f>
        <v/>
      </c>
      <c r="I281" s="79" t="str" cm="1">
        <f t="array" aca="1" ref="I281" ca="1">IF($D281&lt;&gt;"",INDEX(Reference!G:G,$D281,1),"")</f>
        <v/>
      </c>
      <c r="J281" s="79" t="str" cm="1">
        <f t="array" aca="1" ref="J281" ca="1">IF($D281&lt;&gt;"",INDEX(Reference!H:H,$D281,1),"")</f>
        <v/>
      </c>
      <c r="K281" s="77" t="str" cm="1">
        <f t="array" aca="1" ref="K281" ca="1">IF($D281&lt;&gt;"",INDEX(Reference!I:I,$D281,1),"")</f>
        <v/>
      </c>
      <c r="L281" s="77" t="str" cm="1">
        <f t="array" aca="1" ref="L281" ca="1">IF($D281&lt;&gt;"",INDEX(Reference!J:J,$D281,1),"")</f>
        <v/>
      </c>
      <c r="M281" s="77" t="str" cm="1">
        <f t="array" aca="1" ref="M281" ca="1">IF($D281&lt;&gt;"",INDEX(Reference!K:K,$D281,1),"")</f>
        <v/>
      </c>
      <c r="N281" s="80" t="str" cm="1">
        <f t="array" aca="1" ref="N281" ca="1">IF($D281&lt;&gt;"",INDEX(Reference!L:L,$D281,1),"")</f>
        <v/>
      </c>
    </row>
    <row r="282" spans="4:14" ht="15.75" x14ac:dyDescent="0.25">
      <c r="D282" s="7" t="str">
        <f t="shared" ca="1" si="4"/>
        <v/>
      </c>
      <c r="E282" s="7" t="str" cm="1">
        <f t="array" aca="1" ref="E282" ca="1">IF($D282&lt;&gt;"",INDEX(Reference!C:C,$D282,1),"")</f>
        <v/>
      </c>
      <c r="F282" s="8" t="str" cm="1">
        <f t="array" aca="1" ref="F282" ca="1">IF($D282&lt;&gt;"",INDEX(Reference!D:D,$D282,1),"")</f>
        <v/>
      </c>
      <c r="G282" s="10" t="str" cm="1">
        <f t="array" aca="1" ref="G282" ca="1">IF($D282&lt;&gt;"",INDEX(Reference!E:E,$D282,1),"")</f>
        <v/>
      </c>
      <c r="H282" s="79" t="str" cm="1">
        <f t="array" aca="1" ref="H282" ca="1">IF($D282&lt;&gt;"",INDEX(Reference!F:F,$D282,1),"")</f>
        <v/>
      </c>
      <c r="I282" s="79" t="str" cm="1">
        <f t="array" aca="1" ref="I282" ca="1">IF($D282&lt;&gt;"",INDEX(Reference!G:G,$D282,1),"")</f>
        <v/>
      </c>
      <c r="J282" s="79" t="str" cm="1">
        <f t="array" aca="1" ref="J282" ca="1">IF($D282&lt;&gt;"",INDEX(Reference!H:H,$D282,1),"")</f>
        <v/>
      </c>
      <c r="K282" s="77" t="str" cm="1">
        <f t="array" aca="1" ref="K282" ca="1">IF($D282&lt;&gt;"",INDEX(Reference!I:I,$D282,1),"")</f>
        <v/>
      </c>
      <c r="L282" s="77" t="str" cm="1">
        <f t="array" aca="1" ref="L282" ca="1">IF($D282&lt;&gt;"",INDEX(Reference!J:J,$D282,1),"")</f>
        <v/>
      </c>
      <c r="M282" s="77" t="str" cm="1">
        <f t="array" aca="1" ref="M282" ca="1">IF($D282&lt;&gt;"",INDEX(Reference!K:K,$D282,1),"")</f>
        <v/>
      </c>
      <c r="N282" s="80" t="str" cm="1">
        <f t="array" aca="1" ref="N282" ca="1">IF($D282&lt;&gt;"",INDEX(Reference!L:L,$D282,1),"")</f>
        <v/>
      </c>
    </row>
    <row r="283" spans="4:14" ht="15.75" x14ac:dyDescent="0.25">
      <c r="D283" s="7" t="str">
        <f t="shared" ca="1" si="4"/>
        <v/>
      </c>
      <c r="E283" s="7" t="str" cm="1">
        <f t="array" aca="1" ref="E283" ca="1">IF($D283&lt;&gt;"",INDEX(Reference!C:C,$D283,1),"")</f>
        <v/>
      </c>
      <c r="F283" s="8" t="str" cm="1">
        <f t="array" aca="1" ref="F283" ca="1">IF($D283&lt;&gt;"",INDEX(Reference!D:D,$D283,1),"")</f>
        <v/>
      </c>
      <c r="G283" s="10" t="str" cm="1">
        <f t="array" aca="1" ref="G283" ca="1">IF($D283&lt;&gt;"",INDEX(Reference!E:E,$D283,1),"")</f>
        <v/>
      </c>
      <c r="H283" s="79" t="str" cm="1">
        <f t="array" aca="1" ref="H283" ca="1">IF($D283&lt;&gt;"",INDEX(Reference!F:F,$D283,1),"")</f>
        <v/>
      </c>
      <c r="I283" s="79" t="str" cm="1">
        <f t="array" aca="1" ref="I283" ca="1">IF($D283&lt;&gt;"",INDEX(Reference!G:G,$D283,1),"")</f>
        <v/>
      </c>
      <c r="J283" s="79" t="str" cm="1">
        <f t="array" aca="1" ref="J283" ca="1">IF($D283&lt;&gt;"",INDEX(Reference!H:H,$D283,1),"")</f>
        <v/>
      </c>
      <c r="K283" s="77" t="str" cm="1">
        <f t="array" aca="1" ref="K283" ca="1">IF($D283&lt;&gt;"",INDEX(Reference!I:I,$D283,1),"")</f>
        <v/>
      </c>
      <c r="L283" s="77" t="str" cm="1">
        <f t="array" aca="1" ref="L283" ca="1">IF($D283&lt;&gt;"",INDEX(Reference!J:J,$D283,1),"")</f>
        <v/>
      </c>
      <c r="M283" s="77" t="str" cm="1">
        <f t="array" aca="1" ref="M283" ca="1">IF($D283&lt;&gt;"",INDEX(Reference!K:K,$D283,1),"")</f>
        <v/>
      </c>
      <c r="N283" s="80" t="str" cm="1">
        <f t="array" aca="1" ref="N283" ca="1">IF($D283&lt;&gt;"",INDEX(Reference!L:L,$D283,1),"")</f>
        <v/>
      </c>
    </row>
    <row r="284" spans="4:14" ht="15.75" x14ac:dyDescent="0.25">
      <c r="D284" s="7" t="str">
        <f t="shared" ca="1" si="4"/>
        <v/>
      </c>
      <c r="E284" s="7" t="str" cm="1">
        <f t="array" aca="1" ref="E284" ca="1">IF($D284&lt;&gt;"",INDEX(Reference!C:C,$D284,1),"")</f>
        <v/>
      </c>
      <c r="F284" s="8" t="str" cm="1">
        <f t="array" aca="1" ref="F284" ca="1">IF($D284&lt;&gt;"",INDEX(Reference!D:D,$D284,1),"")</f>
        <v/>
      </c>
      <c r="G284" s="10" t="str" cm="1">
        <f t="array" aca="1" ref="G284" ca="1">IF($D284&lt;&gt;"",INDEX(Reference!E:E,$D284,1),"")</f>
        <v/>
      </c>
      <c r="H284" s="79" t="str" cm="1">
        <f t="array" aca="1" ref="H284" ca="1">IF($D284&lt;&gt;"",INDEX(Reference!F:F,$D284,1),"")</f>
        <v/>
      </c>
      <c r="I284" s="79" t="str" cm="1">
        <f t="array" aca="1" ref="I284" ca="1">IF($D284&lt;&gt;"",INDEX(Reference!G:G,$D284,1),"")</f>
        <v/>
      </c>
      <c r="J284" s="79" t="str" cm="1">
        <f t="array" aca="1" ref="J284" ca="1">IF($D284&lt;&gt;"",INDEX(Reference!H:H,$D284,1),"")</f>
        <v/>
      </c>
      <c r="K284" s="77" t="str" cm="1">
        <f t="array" aca="1" ref="K284" ca="1">IF($D284&lt;&gt;"",INDEX(Reference!I:I,$D284,1),"")</f>
        <v/>
      </c>
      <c r="L284" s="77" t="str" cm="1">
        <f t="array" aca="1" ref="L284" ca="1">IF($D284&lt;&gt;"",INDEX(Reference!J:J,$D284,1),"")</f>
        <v/>
      </c>
      <c r="M284" s="77" t="str" cm="1">
        <f t="array" aca="1" ref="M284" ca="1">IF($D284&lt;&gt;"",INDEX(Reference!K:K,$D284,1),"")</f>
        <v/>
      </c>
      <c r="N284" s="80" t="str" cm="1">
        <f t="array" aca="1" ref="N284" ca="1">IF($D284&lt;&gt;"",INDEX(Reference!L:L,$D284,1),"")</f>
        <v/>
      </c>
    </row>
    <row r="285" spans="4:14" ht="15.75" x14ac:dyDescent="0.25">
      <c r="D285" s="7" t="str">
        <f t="shared" ca="1" si="4"/>
        <v/>
      </c>
      <c r="E285" s="7" t="str" cm="1">
        <f t="array" aca="1" ref="E285" ca="1">IF($D285&lt;&gt;"",INDEX(Reference!C:C,$D285,1),"")</f>
        <v/>
      </c>
      <c r="F285" s="8" t="str" cm="1">
        <f t="array" aca="1" ref="F285" ca="1">IF($D285&lt;&gt;"",INDEX(Reference!D:D,$D285,1),"")</f>
        <v/>
      </c>
      <c r="G285" s="10" t="str" cm="1">
        <f t="array" aca="1" ref="G285" ca="1">IF($D285&lt;&gt;"",INDEX(Reference!E:E,$D285,1),"")</f>
        <v/>
      </c>
      <c r="H285" s="79" t="str" cm="1">
        <f t="array" aca="1" ref="H285" ca="1">IF($D285&lt;&gt;"",INDEX(Reference!F:F,$D285,1),"")</f>
        <v/>
      </c>
      <c r="I285" s="79" t="str" cm="1">
        <f t="array" aca="1" ref="I285" ca="1">IF($D285&lt;&gt;"",INDEX(Reference!G:G,$D285,1),"")</f>
        <v/>
      </c>
      <c r="J285" s="79" t="str" cm="1">
        <f t="array" aca="1" ref="J285" ca="1">IF($D285&lt;&gt;"",INDEX(Reference!H:H,$D285,1),"")</f>
        <v/>
      </c>
      <c r="K285" s="77" t="str" cm="1">
        <f t="array" aca="1" ref="K285" ca="1">IF($D285&lt;&gt;"",INDEX(Reference!I:I,$D285,1),"")</f>
        <v/>
      </c>
      <c r="L285" s="77" t="str" cm="1">
        <f t="array" aca="1" ref="L285" ca="1">IF($D285&lt;&gt;"",INDEX(Reference!J:J,$D285,1),"")</f>
        <v/>
      </c>
      <c r="M285" s="77" t="str" cm="1">
        <f t="array" aca="1" ref="M285" ca="1">IF($D285&lt;&gt;"",INDEX(Reference!K:K,$D285,1),"")</f>
        <v/>
      </c>
      <c r="N285" s="80" t="str" cm="1">
        <f t="array" aca="1" ref="N285" ca="1">IF($D285&lt;&gt;"",INDEX(Reference!L:L,$D285,1),"")</f>
        <v/>
      </c>
    </row>
    <row r="286" spans="4:14" ht="15.75" x14ac:dyDescent="0.25">
      <c r="D286" s="7" t="str">
        <f t="shared" ca="1" si="4"/>
        <v/>
      </c>
      <c r="E286" s="7" t="str" cm="1">
        <f t="array" aca="1" ref="E286" ca="1">IF($D286&lt;&gt;"",INDEX(Reference!C:C,$D286,1),"")</f>
        <v/>
      </c>
      <c r="F286" s="8" t="str" cm="1">
        <f t="array" aca="1" ref="F286" ca="1">IF($D286&lt;&gt;"",INDEX(Reference!D:D,$D286,1),"")</f>
        <v/>
      </c>
      <c r="G286" s="10" t="str" cm="1">
        <f t="array" aca="1" ref="G286" ca="1">IF($D286&lt;&gt;"",INDEX(Reference!E:E,$D286,1),"")</f>
        <v/>
      </c>
      <c r="H286" s="79" t="str" cm="1">
        <f t="array" aca="1" ref="H286" ca="1">IF($D286&lt;&gt;"",INDEX(Reference!F:F,$D286,1),"")</f>
        <v/>
      </c>
      <c r="I286" s="79" t="str" cm="1">
        <f t="array" aca="1" ref="I286" ca="1">IF($D286&lt;&gt;"",INDEX(Reference!G:G,$D286,1),"")</f>
        <v/>
      </c>
      <c r="J286" s="79" t="str" cm="1">
        <f t="array" aca="1" ref="J286" ca="1">IF($D286&lt;&gt;"",INDEX(Reference!H:H,$D286,1),"")</f>
        <v/>
      </c>
      <c r="K286" s="77" t="str" cm="1">
        <f t="array" aca="1" ref="K286" ca="1">IF($D286&lt;&gt;"",INDEX(Reference!I:I,$D286,1),"")</f>
        <v/>
      </c>
      <c r="L286" s="77" t="str" cm="1">
        <f t="array" aca="1" ref="L286" ca="1">IF($D286&lt;&gt;"",INDEX(Reference!J:J,$D286,1),"")</f>
        <v/>
      </c>
      <c r="M286" s="77" t="str" cm="1">
        <f t="array" aca="1" ref="M286" ca="1">IF($D286&lt;&gt;"",INDEX(Reference!K:K,$D286,1),"")</f>
        <v/>
      </c>
      <c r="N286" s="80" t="str" cm="1">
        <f t="array" aca="1" ref="N286" ca="1">IF($D286&lt;&gt;"",INDEX(Reference!L:L,$D286,1),"")</f>
        <v/>
      </c>
    </row>
    <row r="287" spans="4:14" ht="15.75" x14ac:dyDescent="0.25">
      <c r="D287" s="7" t="str">
        <f t="shared" ca="1" si="4"/>
        <v/>
      </c>
      <c r="E287" s="7" t="str" cm="1">
        <f t="array" aca="1" ref="E287" ca="1">IF($D287&lt;&gt;"",INDEX(Reference!C:C,$D287,1),"")</f>
        <v/>
      </c>
      <c r="F287" s="8" t="str" cm="1">
        <f t="array" aca="1" ref="F287" ca="1">IF($D287&lt;&gt;"",INDEX(Reference!D:D,$D287,1),"")</f>
        <v/>
      </c>
      <c r="G287" s="10" t="str" cm="1">
        <f t="array" aca="1" ref="G287" ca="1">IF($D287&lt;&gt;"",INDEX(Reference!E:E,$D287,1),"")</f>
        <v/>
      </c>
      <c r="H287" s="79" t="str" cm="1">
        <f t="array" aca="1" ref="H287" ca="1">IF($D287&lt;&gt;"",INDEX(Reference!F:F,$D287,1),"")</f>
        <v/>
      </c>
      <c r="I287" s="79" t="str" cm="1">
        <f t="array" aca="1" ref="I287" ca="1">IF($D287&lt;&gt;"",INDEX(Reference!G:G,$D287,1),"")</f>
        <v/>
      </c>
      <c r="J287" s="79" t="str" cm="1">
        <f t="array" aca="1" ref="J287" ca="1">IF($D287&lt;&gt;"",INDEX(Reference!H:H,$D287,1),"")</f>
        <v/>
      </c>
      <c r="K287" s="77" t="str" cm="1">
        <f t="array" aca="1" ref="K287" ca="1">IF($D287&lt;&gt;"",INDEX(Reference!I:I,$D287,1),"")</f>
        <v/>
      </c>
      <c r="L287" s="77" t="str" cm="1">
        <f t="array" aca="1" ref="L287" ca="1">IF($D287&lt;&gt;"",INDEX(Reference!J:J,$D287,1),"")</f>
        <v/>
      </c>
      <c r="M287" s="77" t="str" cm="1">
        <f t="array" aca="1" ref="M287" ca="1">IF($D287&lt;&gt;"",INDEX(Reference!K:K,$D287,1),"")</f>
        <v/>
      </c>
      <c r="N287" s="80" t="str" cm="1">
        <f t="array" aca="1" ref="N287" ca="1">IF($D287&lt;&gt;"",INDEX(Reference!L:L,$D287,1),"")</f>
        <v/>
      </c>
    </row>
    <row r="288" spans="4:14" ht="15.75" x14ac:dyDescent="0.25">
      <c r="D288" s="7" t="str">
        <f t="shared" ca="1" si="4"/>
        <v/>
      </c>
      <c r="E288" s="7" t="str" cm="1">
        <f t="array" aca="1" ref="E288" ca="1">IF($D288&lt;&gt;"",INDEX(Reference!C:C,$D288,1),"")</f>
        <v/>
      </c>
      <c r="F288" s="8" t="str" cm="1">
        <f t="array" aca="1" ref="F288" ca="1">IF($D288&lt;&gt;"",INDEX(Reference!D:D,$D288,1),"")</f>
        <v/>
      </c>
      <c r="G288" s="10" t="str" cm="1">
        <f t="array" aca="1" ref="G288" ca="1">IF($D288&lt;&gt;"",INDEX(Reference!E:E,$D288,1),"")</f>
        <v/>
      </c>
      <c r="H288" s="79" t="str" cm="1">
        <f t="array" aca="1" ref="H288" ca="1">IF($D288&lt;&gt;"",INDEX(Reference!F:F,$D288,1),"")</f>
        <v/>
      </c>
      <c r="I288" s="79" t="str" cm="1">
        <f t="array" aca="1" ref="I288" ca="1">IF($D288&lt;&gt;"",INDEX(Reference!G:G,$D288,1),"")</f>
        <v/>
      </c>
      <c r="J288" s="79" t="str" cm="1">
        <f t="array" aca="1" ref="J288" ca="1">IF($D288&lt;&gt;"",INDEX(Reference!H:H,$D288,1),"")</f>
        <v/>
      </c>
      <c r="K288" s="77" t="str" cm="1">
        <f t="array" aca="1" ref="K288" ca="1">IF($D288&lt;&gt;"",INDEX(Reference!I:I,$D288,1),"")</f>
        <v/>
      </c>
      <c r="L288" s="77" t="str" cm="1">
        <f t="array" aca="1" ref="L288" ca="1">IF($D288&lt;&gt;"",INDEX(Reference!J:J,$D288,1),"")</f>
        <v/>
      </c>
      <c r="M288" s="77" t="str" cm="1">
        <f t="array" aca="1" ref="M288" ca="1">IF($D288&lt;&gt;"",INDEX(Reference!K:K,$D288,1),"")</f>
        <v/>
      </c>
      <c r="N288" s="80" t="str" cm="1">
        <f t="array" aca="1" ref="N288" ca="1">IF($D288&lt;&gt;"",INDEX(Reference!L:L,$D288,1),"")</f>
        <v/>
      </c>
    </row>
    <row r="289" spans="4:14" ht="15.75" x14ac:dyDescent="0.25">
      <c r="D289" s="7" t="str">
        <f t="shared" ca="1" si="4"/>
        <v/>
      </c>
      <c r="E289" s="7" t="str" cm="1">
        <f t="array" aca="1" ref="E289" ca="1">IF($D289&lt;&gt;"",INDEX(Reference!C:C,$D289,1),"")</f>
        <v/>
      </c>
      <c r="F289" s="8" t="str" cm="1">
        <f t="array" aca="1" ref="F289" ca="1">IF($D289&lt;&gt;"",INDEX(Reference!D:D,$D289,1),"")</f>
        <v/>
      </c>
      <c r="G289" s="10" t="str" cm="1">
        <f t="array" aca="1" ref="G289" ca="1">IF($D289&lt;&gt;"",INDEX(Reference!E:E,$D289,1),"")</f>
        <v/>
      </c>
      <c r="H289" s="79" t="str" cm="1">
        <f t="array" aca="1" ref="H289" ca="1">IF($D289&lt;&gt;"",INDEX(Reference!F:F,$D289,1),"")</f>
        <v/>
      </c>
      <c r="I289" s="79" t="str" cm="1">
        <f t="array" aca="1" ref="I289" ca="1">IF($D289&lt;&gt;"",INDEX(Reference!G:G,$D289,1),"")</f>
        <v/>
      </c>
      <c r="J289" s="79" t="str" cm="1">
        <f t="array" aca="1" ref="J289" ca="1">IF($D289&lt;&gt;"",INDEX(Reference!H:H,$D289,1),"")</f>
        <v/>
      </c>
      <c r="K289" s="77" t="str" cm="1">
        <f t="array" aca="1" ref="K289" ca="1">IF($D289&lt;&gt;"",INDEX(Reference!I:I,$D289,1),"")</f>
        <v/>
      </c>
      <c r="L289" s="77" t="str" cm="1">
        <f t="array" aca="1" ref="L289" ca="1">IF($D289&lt;&gt;"",INDEX(Reference!J:J,$D289,1),"")</f>
        <v/>
      </c>
      <c r="M289" s="77" t="str" cm="1">
        <f t="array" aca="1" ref="M289" ca="1">IF($D289&lt;&gt;"",INDEX(Reference!K:K,$D289,1),"")</f>
        <v/>
      </c>
      <c r="N289" s="80" t="str" cm="1">
        <f t="array" aca="1" ref="N289" ca="1">IF($D289&lt;&gt;"",INDEX(Reference!L:L,$D289,1),"")</f>
        <v/>
      </c>
    </row>
    <row r="290" spans="4:14" ht="15.75" x14ac:dyDescent="0.25">
      <c r="D290" s="7" t="str">
        <f t="shared" ca="1" si="4"/>
        <v/>
      </c>
      <c r="E290" s="7" t="str" cm="1">
        <f t="array" aca="1" ref="E290" ca="1">IF($D290&lt;&gt;"",INDEX(Reference!C:C,$D290,1),"")</f>
        <v/>
      </c>
      <c r="F290" s="8" t="str" cm="1">
        <f t="array" aca="1" ref="F290" ca="1">IF($D290&lt;&gt;"",INDEX(Reference!D:D,$D290,1),"")</f>
        <v/>
      </c>
      <c r="G290" s="10" t="str" cm="1">
        <f t="array" aca="1" ref="G290" ca="1">IF($D290&lt;&gt;"",INDEX(Reference!E:E,$D290,1),"")</f>
        <v/>
      </c>
      <c r="H290" s="79" t="str" cm="1">
        <f t="array" aca="1" ref="H290" ca="1">IF($D290&lt;&gt;"",INDEX(Reference!F:F,$D290,1),"")</f>
        <v/>
      </c>
      <c r="I290" s="79" t="str" cm="1">
        <f t="array" aca="1" ref="I290" ca="1">IF($D290&lt;&gt;"",INDEX(Reference!G:G,$D290,1),"")</f>
        <v/>
      </c>
      <c r="J290" s="79" t="str" cm="1">
        <f t="array" aca="1" ref="J290" ca="1">IF($D290&lt;&gt;"",INDEX(Reference!H:H,$D290,1),"")</f>
        <v/>
      </c>
      <c r="K290" s="77" t="str" cm="1">
        <f t="array" aca="1" ref="K290" ca="1">IF($D290&lt;&gt;"",INDEX(Reference!I:I,$D290,1),"")</f>
        <v/>
      </c>
      <c r="L290" s="77" t="str" cm="1">
        <f t="array" aca="1" ref="L290" ca="1">IF($D290&lt;&gt;"",INDEX(Reference!J:J,$D290,1),"")</f>
        <v/>
      </c>
      <c r="M290" s="77" t="str" cm="1">
        <f t="array" aca="1" ref="M290" ca="1">IF($D290&lt;&gt;"",INDEX(Reference!K:K,$D290,1),"")</f>
        <v/>
      </c>
      <c r="N290" s="80" t="str" cm="1">
        <f t="array" aca="1" ref="N290" ca="1">IF($D290&lt;&gt;"",INDEX(Reference!L:L,$D290,1),"")</f>
        <v/>
      </c>
    </row>
    <row r="291" spans="4:14" ht="15.75" x14ac:dyDescent="0.25">
      <c r="D291" s="7" t="str">
        <f t="shared" ca="1" si="4"/>
        <v/>
      </c>
      <c r="E291" s="7" t="str" cm="1">
        <f t="array" aca="1" ref="E291" ca="1">IF($D291&lt;&gt;"",INDEX(Reference!C:C,$D291,1),"")</f>
        <v/>
      </c>
      <c r="F291" s="8" t="str" cm="1">
        <f t="array" aca="1" ref="F291" ca="1">IF($D291&lt;&gt;"",INDEX(Reference!D:D,$D291,1),"")</f>
        <v/>
      </c>
      <c r="G291" s="10" t="str" cm="1">
        <f t="array" aca="1" ref="G291" ca="1">IF($D291&lt;&gt;"",INDEX(Reference!E:E,$D291,1),"")</f>
        <v/>
      </c>
      <c r="H291" s="79" t="str" cm="1">
        <f t="array" aca="1" ref="H291" ca="1">IF($D291&lt;&gt;"",INDEX(Reference!F:F,$D291,1),"")</f>
        <v/>
      </c>
      <c r="I291" s="79" t="str" cm="1">
        <f t="array" aca="1" ref="I291" ca="1">IF($D291&lt;&gt;"",INDEX(Reference!G:G,$D291,1),"")</f>
        <v/>
      </c>
      <c r="J291" s="79" t="str" cm="1">
        <f t="array" aca="1" ref="J291" ca="1">IF($D291&lt;&gt;"",INDEX(Reference!H:H,$D291,1),"")</f>
        <v/>
      </c>
      <c r="K291" s="77" t="str" cm="1">
        <f t="array" aca="1" ref="K291" ca="1">IF($D291&lt;&gt;"",INDEX(Reference!I:I,$D291,1),"")</f>
        <v/>
      </c>
      <c r="L291" s="77" t="str" cm="1">
        <f t="array" aca="1" ref="L291" ca="1">IF($D291&lt;&gt;"",INDEX(Reference!J:J,$D291,1),"")</f>
        <v/>
      </c>
      <c r="M291" s="77" t="str" cm="1">
        <f t="array" aca="1" ref="M291" ca="1">IF($D291&lt;&gt;"",INDEX(Reference!K:K,$D291,1),"")</f>
        <v/>
      </c>
      <c r="N291" s="80" t="str" cm="1">
        <f t="array" aca="1" ref="N291" ca="1">IF($D291&lt;&gt;"",INDEX(Reference!L:L,$D291,1),"")</f>
        <v/>
      </c>
    </row>
    <row r="292" spans="4:14" ht="15.75" x14ac:dyDescent="0.25">
      <c r="D292" s="7" t="str">
        <f t="shared" ca="1" si="4"/>
        <v/>
      </c>
      <c r="E292" s="7" t="str" cm="1">
        <f t="array" aca="1" ref="E292" ca="1">IF($D292&lt;&gt;"",INDEX(Reference!C:C,$D292,1),"")</f>
        <v/>
      </c>
      <c r="F292" s="8" t="str" cm="1">
        <f t="array" aca="1" ref="F292" ca="1">IF($D292&lt;&gt;"",INDEX(Reference!D:D,$D292,1),"")</f>
        <v/>
      </c>
      <c r="G292" s="10" t="str" cm="1">
        <f t="array" aca="1" ref="G292" ca="1">IF($D292&lt;&gt;"",INDEX(Reference!E:E,$D292,1),"")</f>
        <v/>
      </c>
      <c r="H292" s="79" t="str" cm="1">
        <f t="array" aca="1" ref="H292" ca="1">IF($D292&lt;&gt;"",INDEX(Reference!F:F,$D292,1),"")</f>
        <v/>
      </c>
      <c r="I292" s="79" t="str" cm="1">
        <f t="array" aca="1" ref="I292" ca="1">IF($D292&lt;&gt;"",INDEX(Reference!G:G,$D292,1),"")</f>
        <v/>
      </c>
      <c r="J292" s="79" t="str" cm="1">
        <f t="array" aca="1" ref="J292" ca="1">IF($D292&lt;&gt;"",INDEX(Reference!H:H,$D292,1),"")</f>
        <v/>
      </c>
      <c r="K292" s="77" t="str" cm="1">
        <f t="array" aca="1" ref="K292" ca="1">IF($D292&lt;&gt;"",INDEX(Reference!I:I,$D292,1),"")</f>
        <v/>
      </c>
      <c r="L292" s="77" t="str" cm="1">
        <f t="array" aca="1" ref="L292" ca="1">IF($D292&lt;&gt;"",INDEX(Reference!J:J,$D292,1),"")</f>
        <v/>
      </c>
      <c r="M292" s="77" t="str" cm="1">
        <f t="array" aca="1" ref="M292" ca="1">IF($D292&lt;&gt;"",INDEX(Reference!K:K,$D292,1),"")</f>
        <v/>
      </c>
      <c r="N292" s="80" t="str" cm="1">
        <f t="array" aca="1" ref="N292" ca="1">IF($D292&lt;&gt;"",INDEX(Reference!L:L,$D292,1),"")</f>
        <v/>
      </c>
    </row>
    <row r="293" spans="4:14" ht="15.75" x14ac:dyDescent="0.25">
      <c r="D293" s="7" t="str">
        <f t="shared" ca="1" si="4"/>
        <v/>
      </c>
      <c r="E293" s="7" t="str" cm="1">
        <f t="array" aca="1" ref="E293" ca="1">IF($D293&lt;&gt;"",INDEX(Reference!C:C,$D293,1),"")</f>
        <v/>
      </c>
      <c r="F293" s="8" t="str" cm="1">
        <f t="array" aca="1" ref="F293" ca="1">IF($D293&lt;&gt;"",INDEX(Reference!D:D,$D293,1),"")</f>
        <v/>
      </c>
      <c r="G293" s="10" t="str" cm="1">
        <f t="array" aca="1" ref="G293" ca="1">IF($D293&lt;&gt;"",INDEX(Reference!E:E,$D293,1),"")</f>
        <v/>
      </c>
      <c r="H293" s="79" t="str" cm="1">
        <f t="array" aca="1" ref="H293" ca="1">IF($D293&lt;&gt;"",INDEX(Reference!F:F,$D293,1),"")</f>
        <v/>
      </c>
      <c r="I293" s="79" t="str" cm="1">
        <f t="array" aca="1" ref="I293" ca="1">IF($D293&lt;&gt;"",INDEX(Reference!G:G,$D293,1),"")</f>
        <v/>
      </c>
      <c r="J293" s="79" t="str" cm="1">
        <f t="array" aca="1" ref="J293" ca="1">IF($D293&lt;&gt;"",INDEX(Reference!H:H,$D293,1),"")</f>
        <v/>
      </c>
      <c r="K293" s="77" t="str" cm="1">
        <f t="array" aca="1" ref="K293" ca="1">IF($D293&lt;&gt;"",INDEX(Reference!I:I,$D293,1),"")</f>
        <v/>
      </c>
      <c r="L293" s="77" t="str" cm="1">
        <f t="array" aca="1" ref="L293" ca="1">IF($D293&lt;&gt;"",INDEX(Reference!J:J,$D293,1),"")</f>
        <v/>
      </c>
      <c r="M293" s="77" t="str" cm="1">
        <f t="array" aca="1" ref="M293" ca="1">IF($D293&lt;&gt;"",INDEX(Reference!K:K,$D293,1),"")</f>
        <v/>
      </c>
      <c r="N293" s="80" t="str" cm="1">
        <f t="array" aca="1" ref="N293" ca="1">IF($D293&lt;&gt;"",INDEX(Reference!L:L,$D293,1),"")</f>
        <v/>
      </c>
    </row>
    <row r="294" spans="4:14" ht="15.75" x14ac:dyDescent="0.25">
      <c r="D294" s="7" t="str">
        <f t="shared" ca="1" si="4"/>
        <v/>
      </c>
      <c r="E294" s="7" t="str" cm="1">
        <f t="array" aca="1" ref="E294" ca="1">IF($D294&lt;&gt;"",INDEX(Reference!C:C,$D294,1),"")</f>
        <v/>
      </c>
      <c r="F294" s="8" t="str" cm="1">
        <f t="array" aca="1" ref="F294" ca="1">IF($D294&lt;&gt;"",INDEX(Reference!D:D,$D294,1),"")</f>
        <v/>
      </c>
      <c r="G294" s="10" t="str" cm="1">
        <f t="array" aca="1" ref="G294" ca="1">IF($D294&lt;&gt;"",INDEX(Reference!E:E,$D294,1),"")</f>
        <v/>
      </c>
      <c r="H294" s="79" t="str" cm="1">
        <f t="array" aca="1" ref="H294" ca="1">IF($D294&lt;&gt;"",INDEX(Reference!F:F,$D294,1),"")</f>
        <v/>
      </c>
      <c r="I294" s="79" t="str" cm="1">
        <f t="array" aca="1" ref="I294" ca="1">IF($D294&lt;&gt;"",INDEX(Reference!G:G,$D294,1),"")</f>
        <v/>
      </c>
      <c r="J294" s="79" t="str" cm="1">
        <f t="array" aca="1" ref="J294" ca="1">IF($D294&lt;&gt;"",INDEX(Reference!H:H,$D294,1),"")</f>
        <v/>
      </c>
      <c r="K294" s="77" t="str" cm="1">
        <f t="array" aca="1" ref="K294" ca="1">IF($D294&lt;&gt;"",INDEX(Reference!I:I,$D294,1),"")</f>
        <v/>
      </c>
      <c r="L294" s="77" t="str" cm="1">
        <f t="array" aca="1" ref="L294" ca="1">IF($D294&lt;&gt;"",INDEX(Reference!J:J,$D294,1),"")</f>
        <v/>
      </c>
      <c r="M294" s="77" t="str" cm="1">
        <f t="array" aca="1" ref="M294" ca="1">IF($D294&lt;&gt;"",INDEX(Reference!K:K,$D294,1),"")</f>
        <v/>
      </c>
      <c r="N294" s="80" t="str" cm="1">
        <f t="array" aca="1" ref="N294" ca="1">IF($D294&lt;&gt;"",INDEX(Reference!L:L,$D294,1),"")</f>
        <v/>
      </c>
    </row>
    <row r="295" spans="4:14" ht="15.75" x14ac:dyDescent="0.25">
      <c r="D295" s="7" t="str">
        <f t="shared" ca="1" si="4"/>
        <v/>
      </c>
      <c r="E295" s="7" t="str" cm="1">
        <f t="array" aca="1" ref="E295" ca="1">IF($D295&lt;&gt;"",INDEX(Reference!C:C,$D295,1),"")</f>
        <v/>
      </c>
      <c r="F295" s="8" t="str" cm="1">
        <f t="array" aca="1" ref="F295" ca="1">IF($D295&lt;&gt;"",INDEX(Reference!D:D,$D295,1),"")</f>
        <v/>
      </c>
      <c r="G295" s="10" t="str" cm="1">
        <f t="array" aca="1" ref="G295" ca="1">IF($D295&lt;&gt;"",INDEX(Reference!E:E,$D295,1),"")</f>
        <v/>
      </c>
      <c r="H295" s="79" t="str" cm="1">
        <f t="array" aca="1" ref="H295" ca="1">IF($D295&lt;&gt;"",INDEX(Reference!F:F,$D295,1),"")</f>
        <v/>
      </c>
      <c r="I295" s="79" t="str" cm="1">
        <f t="array" aca="1" ref="I295" ca="1">IF($D295&lt;&gt;"",INDEX(Reference!G:G,$D295,1),"")</f>
        <v/>
      </c>
      <c r="J295" s="79" t="str" cm="1">
        <f t="array" aca="1" ref="J295" ca="1">IF($D295&lt;&gt;"",INDEX(Reference!H:H,$D295,1),"")</f>
        <v/>
      </c>
      <c r="K295" s="77" t="str" cm="1">
        <f t="array" aca="1" ref="K295" ca="1">IF($D295&lt;&gt;"",INDEX(Reference!I:I,$D295,1),"")</f>
        <v/>
      </c>
      <c r="L295" s="77" t="str" cm="1">
        <f t="array" aca="1" ref="L295" ca="1">IF($D295&lt;&gt;"",INDEX(Reference!J:J,$D295,1),"")</f>
        <v/>
      </c>
      <c r="M295" s="77" t="str" cm="1">
        <f t="array" aca="1" ref="M295" ca="1">IF($D295&lt;&gt;"",INDEX(Reference!K:K,$D295,1),"")</f>
        <v/>
      </c>
      <c r="N295" s="80" t="str" cm="1">
        <f t="array" aca="1" ref="N295" ca="1">IF($D295&lt;&gt;"",INDEX(Reference!L:L,$D295,1),"")</f>
        <v/>
      </c>
    </row>
    <row r="296" spans="4:14" ht="15.75" x14ac:dyDescent="0.25">
      <c r="D296" s="7" t="str">
        <f t="shared" ca="1" si="4"/>
        <v/>
      </c>
      <c r="E296" s="7" t="str" cm="1">
        <f t="array" aca="1" ref="E296" ca="1">IF($D296&lt;&gt;"",INDEX(Reference!C:C,$D296,1),"")</f>
        <v/>
      </c>
      <c r="F296" s="8" t="str" cm="1">
        <f t="array" aca="1" ref="F296" ca="1">IF($D296&lt;&gt;"",INDEX(Reference!D:D,$D296,1),"")</f>
        <v/>
      </c>
      <c r="G296" s="10" t="str" cm="1">
        <f t="array" aca="1" ref="G296" ca="1">IF($D296&lt;&gt;"",INDEX(Reference!E:E,$D296,1),"")</f>
        <v/>
      </c>
      <c r="H296" s="79" t="str" cm="1">
        <f t="array" aca="1" ref="H296" ca="1">IF($D296&lt;&gt;"",INDEX(Reference!F:F,$D296,1),"")</f>
        <v/>
      </c>
      <c r="I296" s="79" t="str" cm="1">
        <f t="array" aca="1" ref="I296" ca="1">IF($D296&lt;&gt;"",INDEX(Reference!G:G,$D296,1),"")</f>
        <v/>
      </c>
      <c r="J296" s="79" t="str" cm="1">
        <f t="array" aca="1" ref="J296" ca="1">IF($D296&lt;&gt;"",INDEX(Reference!H:H,$D296,1),"")</f>
        <v/>
      </c>
      <c r="K296" s="77" t="str" cm="1">
        <f t="array" aca="1" ref="K296" ca="1">IF($D296&lt;&gt;"",INDEX(Reference!I:I,$D296,1),"")</f>
        <v/>
      </c>
      <c r="L296" s="77" t="str" cm="1">
        <f t="array" aca="1" ref="L296" ca="1">IF($D296&lt;&gt;"",INDEX(Reference!J:J,$D296,1),"")</f>
        <v/>
      </c>
      <c r="M296" s="77" t="str" cm="1">
        <f t="array" aca="1" ref="M296" ca="1">IF($D296&lt;&gt;"",INDEX(Reference!K:K,$D296,1),"")</f>
        <v/>
      </c>
      <c r="N296" s="80" t="str" cm="1">
        <f t="array" aca="1" ref="N296" ca="1">IF($D296&lt;&gt;"",INDEX(Reference!L:L,$D296,1),"")</f>
        <v/>
      </c>
    </row>
    <row r="297" spans="4:14" ht="15.75" x14ac:dyDescent="0.25">
      <c r="D297" s="7" t="str">
        <f t="shared" ca="1" si="4"/>
        <v/>
      </c>
      <c r="E297" s="7" t="str" cm="1">
        <f t="array" aca="1" ref="E297" ca="1">IF($D297&lt;&gt;"",INDEX(Reference!C:C,$D297,1),"")</f>
        <v/>
      </c>
      <c r="F297" s="8" t="str" cm="1">
        <f t="array" aca="1" ref="F297" ca="1">IF($D297&lt;&gt;"",INDEX(Reference!D:D,$D297,1),"")</f>
        <v/>
      </c>
      <c r="G297" s="10" t="str" cm="1">
        <f t="array" aca="1" ref="G297" ca="1">IF($D297&lt;&gt;"",INDEX(Reference!E:E,$D297,1),"")</f>
        <v/>
      </c>
      <c r="H297" s="79" t="str" cm="1">
        <f t="array" aca="1" ref="H297" ca="1">IF($D297&lt;&gt;"",INDEX(Reference!F:F,$D297,1),"")</f>
        <v/>
      </c>
      <c r="I297" s="79" t="str" cm="1">
        <f t="array" aca="1" ref="I297" ca="1">IF($D297&lt;&gt;"",INDEX(Reference!G:G,$D297,1),"")</f>
        <v/>
      </c>
      <c r="J297" s="79" t="str" cm="1">
        <f t="array" aca="1" ref="J297" ca="1">IF($D297&lt;&gt;"",INDEX(Reference!H:H,$D297,1),"")</f>
        <v/>
      </c>
      <c r="K297" s="77" t="str" cm="1">
        <f t="array" aca="1" ref="K297" ca="1">IF($D297&lt;&gt;"",INDEX(Reference!I:I,$D297,1),"")</f>
        <v/>
      </c>
      <c r="L297" s="77" t="str" cm="1">
        <f t="array" aca="1" ref="L297" ca="1">IF($D297&lt;&gt;"",INDEX(Reference!J:J,$D297,1),"")</f>
        <v/>
      </c>
      <c r="M297" s="77" t="str" cm="1">
        <f t="array" aca="1" ref="M297" ca="1">IF($D297&lt;&gt;"",INDEX(Reference!K:K,$D297,1),"")</f>
        <v/>
      </c>
      <c r="N297" s="80" t="str" cm="1">
        <f t="array" aca="1" ref="N297" ca="1">IF($D297&lt;&gt;"",INDEX(Reference!L:L,$D297,1),"")</f>
        <v/>
      </c>
    </row>
    <row r="298" spans="4:14" ht="15.75" x14ac:dyDescent="0.25">
      <c r="D298" s="7" t="str">
        <f t="shared" ca="1" si="4"/>
        <v/>
      </c>
      <c r="E298" s="7" t="str" cm="1">
        <f t="array" aca="1" ref="E298" ca="1">IF($D298&lt;&gt;"",INDEX(Reference!C:C,$D298,1),"")</f>
        <v/>
      </c>
      <c r="F298" s="8" t="str" cm="1">
        <f t="array" aca="1" ref="F298" ca="1">IF($D298&lt;&gt;"",INDEX(Reference!D:D,$D298,1),"")</f>
        <v/>
      </c>
      <c r="G298" s="10" t="str" cm="1">
        <f t="array" aca="1" ref="G298" ca="1">IF($D298&lt;&gt;"",INDEX(Reference!E:E,$D298,1),"")</f>
        <v/>
      </c>
      <c r="H298" s="79" t="str" cm="1">
        <f t="array" aca="1" ref="H298" ca="1">IF($D298&lt;&gt;"",INDEX(Reference!F:F,$D298,1),"")</f>
        <v/>
      </c>
      <c r="I298" s="79" t="str" cm="1">
        <f t="array" aca="1" ref="I298" ca="1">IF($D298&lt;&gt;"",INDEX(Reference!G:G,$D298,1),"")</f>
        <v/>
      </c>
      <c r="J298" s="79" t="str" cm="1">
        <f t="array" aca="1" ref="J298" ca="1">IF($D298&lt;&gt;"",INDEX(Reference!H:H,$D298,1),"")</f>
        <v/>
      </c>
      <c r="K298" s="77" t="str" cm="1">
        <f t="array" aca="1" ref="K298" ca="1">IF($D298&lt;&gt;"",INDEX(Reference!I:I,$D298,1),"")</f>
        <v/>
      </c>
      <c r="L298" s="77" t="str" cm="1">
        <f t="array" aca="1" ref="L298" ca="1">IF($D298&lt;&gt;"",INDEX(Reference!J:J,$D298,1),"")</f>
        <v/>
      </c>
      <c r="M298" s="77" t="str" cm="1">
        <f t="array" aca="1" ref="M298" ca="1">IF($D298&lt;&gt;"",INDEX(Reference!K:K,$D298,1),"")</f>
        <v/>
      </c>
      <c r="N298" s="80" t="str" cm="1">
        <f t="array" aca="1" ref="N298" ca="1">IF($D298&lt;&gt;"",INDEX(Reference!L:L,$D298,1),"")</f>
        <v/>
      </c>
    </row>
    <row r="299" spans="4:14" ht="15.75" x14ac:dyDescent="0.25">
      <c r="D299" s="7" t="str">
        <f t="shared" ca="1" si="4"/>
        <v/>
      </c>
      <c r="E299" s="7" t="str" cm="1">
        <f t="array" aca="1" ref="E299" ca="1">IF($D299&lt;&gt;"",INDEX(Reference!C:C,$D299,1),"")</f>
        <v/>
      </c>
      <c r="F299" s="8" t="str" cm="1">
        <f t="array" aca="1" ref="F299" ca="1">IF($D299&lt;&gt;"",INDEX(Reference!D:D,$D299,1),"")</f>
        <v/>
      </c>
      <c r="G299" s="10" t="str" cm="1">
        <f t="array" aca="1" ref="G299" ca="1">IF($D299&lt;&gt;"",INDEX(Reference!E:E,$D299,1),"")</f>
        <v/>
      </c>
      <c r="H299" s="79" t="str" cm="1">
        <f t="array" aca="1" ref="H299" ca="1">IF($D299&lt;&gt;"",INDEX(Reference!F:F,$D299,1),"")</f>
        <v/>
      </c>
      <c r="I299" s="79" t="str" cm="1">
        <f t="array" aca="1" ref="I299" ca="1">IF($D299&lt;&gt;"",INDEX(Reference!G:G,$D299,1),"")</f>
        <v/>
      </c>
      <c r="J299" s="79" t="str" cm="1">
        <f t="array" aca="1" ref="J299" ca="1">IF($D299&lt;&gt;"",INDEX(Reference!H:H,$D299,1),"")</f>
        <v/>
      </c>
      <c r="K299" s="77" t="str" cm="1">
        <f t="array" aca="1" ref="K299" ca="1">IF($D299&lt;&gt;"",INDEX(Reference!I:I,$D299,1),"")</f>
        <v/>
      </c>
      <c r="L299" s="77" t="str" cm="1">
        <f t="array" aca="1" ref="L299" ca="1">IF($D299&lt;&gt;"",INDEX(Reference!J:J,$D299,1),"")</f>
        <v/>
      </c>
      <c r="M299" s="77" t="str" cm="1">
        <f t="array" aca="1" ref="M299" ca="1">IF($D299&lt;&gt;"",INDEX(Reference!K:K,$D299,1),"")</f>
        <v/>
      </c>
      <c r="N299" s="80" t="str" cm="1">
        <f t="array" aca="1" ref="N299" ca="1">IF($D299&lt;&gt;"",INDEX(Reference!L:L,$D299,1),"")</f>
        <v/>
      </c>
    </row>
    <row r="300" spans="4:14" ht="15.75" x14ac:dyDescent="0.25">
      <c r="D300" s="7" t="str">
        <f t="shared" ca="1" si="4"/>
        <v/>
      </c>
      <c r="E300" s="7" t="str" cm="1">
        <f t="array" aca="1" ref="E300" ca="1">IF($D300&lt;&gt;"",INDEX(Reference!C:C,$D300,1),"")</f>
        <v/>
      </c>
      <c r="F300" s="8" t="str" cm="1">
        <f t="array" aca="1" ref="F300" ca="1">IF($D300&lt;&gt;"",INDEX(Reference!D:D,$D300,1),"")</f>
        <v/>
      </c>
      <c r="G300" s="10" t="str" cm="1">
        <f t="array" aca="1" ref="G300" ca="1">IF($D300&lt;&gt;"",INDEX(Reference!E:E,$D300,1),"")</f>
        <v/>
      </c>
      <c r="H300" s="79" t="str" cm="1">
        <f t="array" aca="1" ref="H300" ca="1">IF($D300&lt;&gt;"",INDEX(Reference!F:F,$D300,1),"")</f>
        <v/>
      </c>
      <c r="I300" s="79" t="str" cm="1">
        <f t="array" aca="1" ref="I300" ca="1">IF($D300&lt;&gt;"",INDEX(Reference!G:G,$D300,1),"")</f>
        <v/>
      </c>
      <c r="J300" s="79" t="str" cm="1">
        <f t="array" aca="1" ref="J300" ca="1">IF($D300&lt;&gt;"",INDEX(Reference!H:H,$D300,1),"")</f>
        <v/>
      </c>
      <c r="K300" s="77" t="str" cm="1">
        <f t="array" aca="1" ref="K300" ca="1">IF($D300&lt;&gt;"",INDEX(Reference!I:I,$D300,1),"")</f>
        <v/>
      </c>
      <c r="L300" s="77" t="str" cm="1">
        <f t="array" aca="1" ref="L300" ca="1">IF($D300&lt;&gt;"",INDEX(Reference!J:J,$D300,1),"")</f>
        <v/>
      </c>
      <c r="M300" s="77" t="str" cm="1">
        <f t="array" aca="1" ref="M300" ca="1">IF($D300&lt;&gt;"",INDEX(Reference!K:K,$D300,1),"")</f>
        <v/>
      </c>
      <c r="N300" s="80" t="str" cm="1">
        <f t="array" aca="1" ref="N300" ca="1">IF($D300&lt;&gt;"",INDEX(Reference!L:L,$D300,1),"")</f>
        <v/>
      </c>
    </row>
    <row r="301" spans="4:14" ht="15.75" x14ac:dyDescent="0.25">
      <c r="D301" s="7" t="str">
        <f t="shared" ca="1" si="4"/>
        <v/>
      </c>
      <c r="E301" s="7" t="str" cm="1">
        <f t="array" aca="1" ref="E301" ca="1">IF($D301&lt;&gt;"",INDEX(Reference!C:C,$D301,1),"")</f>
        <v/>
      </c>
      <c r="F301" s="8" t="str" cm="1">
        <f t="array" aca="1" ref="F301" ca="1">IF($D301&lt;&gt;"",INDEX(Reference!D:D,$D301,1),"")</f>
        <v/>
      </c>
      <c r="G301" s="10" t="str" cm="1">
        <f t="array" aca="1" ref="G301" ca="1">IF($D301&lt;&gt;"",INDEX(Reference!E:E,$D301,1),"")</f>
        <v/>
      </c>
      <c r="H301" s="79" t="str" cm="1">
        <f t="array" aca="1" ref="H301" ca="1">IF($D301&lt;&gt;"",INDEX(Reference!F:F,$D301,1),"")</f>
        <v/>
      </c>
      <c r="I301" s="79" t="str" cm="1">
        <f t="array" aca="1" ref="I301" ca="1">IF($D301&lt;&gt;"",INDEX(Reference!G:G,$D301,1),"")</f>
        <v/>
      </c>
      <c r="J301" s="79" t="str" cm="1">
        <f t="array" aca="1" ref="J301" ca="1">IF($D301&lt;&gt;"",INDEX(Reference!H:H,$D301,1),"")</f>
        <v/>
      </c>
      <c r="K301" s="77" t="str" cm="1">
        <f t="array" aca="1" ref="K301" ca="1">IF($D301&lt;&gt;"",INDEX(Reference!I:I,$D301,1),"")</f>
        <v/>
      </c>
      <c r="L301" s="77" t="str" cm="1">
        <f t="array" aca="1" ref="L301" ca="1">IF($D301&lt;&gt;"",INDEX(Reference!J:J,$D301,1),"")</f>
        <v/>
      </c>
      <c r="M301" s="77" t="str" cm="1">
        <f t="array" aca="1" ref="M301" ca="1">IF($D301&lt;&gt;"",INDEX(Reference!K:K,$D301,1),"")</f>
        <v/>
      </c>
      <c r="N301" s="80" t="str" cm="1">
        <f t="array" aca="1" ref="N301" ca="1">IF($D301&lt;&gt;"",INDEX(Reference!L:L,$D301,1),"")</f>
        <v/>
      </c>
    </row>
    <row r="302" spans="4:14" ht="15.75" x14ac:dyDescent="0.25">
      <c r="D302" s="7" t="str">
        <f t="shared" ca="1" si="4"/>
        <v/>
      </c>
      <c r="E302" s="7" t="str" cm="1">
        <f t="array" aca="1" ref="E302" ca="1">IF($D302&lt;&gt;"",INDEX(Reference!C:C,$D302,1),"")</f>
        <v/>
      </c>
      <c r="F302" s="8" t="str" cm="1">
        <f t="array" aca="1" ref="F302" ca="1">IF($D302&lt;&gt;"",INDEX(Reference!D:D,$D302,1),"")</f>
        <v/>
      </c>
      <c r="G302" s="10" t="str" cm="1">
        <f t="array" aca="1" ref="G302" ca="1">IF($D302&lt;&gt;"",INDEX(Reference!E:E,$D302,1),"")</f>
        <v/>
      </c>
      <c r="H302" s="79" t="str" cm="1">
        <f t="array" aca="1" ref="H302" ca="1">IF($D302&lt;&gt;"",INDEX(Reference!F:F,$D302,1),"")</f>
        <v/>
      </c>
      <c r="I302" s="79" t="str" cm="1">
        <f t="array" aca="1" ref="I302" ca="1">IF($D302&lt;&gt;"",INDEX(Reference!G:G,$D302,1),"")</f>
        <v/>
      </c>
      <c r="J302" s="79" t="str" cm="1">
        <f t="array" aca="1" ref="J302" ca="1">IF($D302&lt;&gt;"",INDEX(Reference!H:H,$D302,1),"")</f>
        <v/>
      </c>
      <c r="K302" s="77" t="str" cm="1">
        <f t="array" aca="1" ref="K302" ca="1">IF($D302&lt;&gt;"",INDEX(Reference!I:I,$D302,1),"")</f>
        <v/>
      </c>
      <c r="L302" s="77" t="str" cm="1">
        <f t="array" aca="1" ref="L302" ca="1">IF($D302&lt;&gt;"",INDEX(Reference!J:J,$D302,1),"")</f>
        <v/>
      </c>
      <c r="M302" s="77" t="str" cm="1">
        <f t="array" aca="1" ref="M302" ca="1">IF($D302&lt;&gt;"",INDEX(Reference!K:K,$D302,1),"")</f>
        <v/>
      </c>
      <c r="N302" s="80" t="str" cm="1">
        <f t="array" aca="1" ref="N302" ca="1">IF($D302&lt;&gt;"",INDEX(Reference!L:L,$D302,1),"")</f>
        <v/>
      </c>
    </row>
    <row r="303" spans="4:14" ht="15.75" x14ac:dyDescent="0.25">
      <c r="D303" s="7" t="str">
        <f t="shared" ca="1" si="4"/>
        <v/>
      </c>
      <c r="E303" s="7" t="str" cm="1">
        <f t="array" aca="1" ref="E303" ca="1">IF($D303&lt;&gt;"",INDEX(Reference!C:C,$D303,1),"")</f>
        <v/>
      </c>
      <c r="F303" s="8" t="str" cm="1">
        <f t="array" aca="1" ref="F303" ca="1">IF($D303&lt;&gt;"",INDEX(Reference!D:D,$D303,1),"")</f>
        <v/>
      </c>
      <c r="G303" s="10" t="str" cm="1">
        <f t="array" aca="1" ref="G303" ca="1">IF($D303&lt;&gt;"",INDEX(Reference!E:E,$D303,1),"")</f>
        <v/>
      </c>
      <c r="H303" s="79" t="str" cm="1">
        <f t="array" aca="1" ref="H303" ca="1">IF($D303&lt;&gt;"",INDEX(Reference!F:F,$D303,1),"")</f>
        <v/>
      </c>
      <c r="I303" s="79" t="str" cm="1">
        <f t="array" aca="1" ref="I303" ca="1">IF($D303&lt;&gt;"",INDEX(Reference!G:G,$D303,1),"")</f>
        <v/>
      </c>
      <c r="J303" s="79" t="str" cm="1">
        <f t="array" aca="1" ref="J303" ca="1">IF($D303&lt;&gt;"",INDEX(Reference!H:H,$D303,1),"")</f>
        <v/>
      </c>
      <c r="K303" s="77" t="str" cm="1">
        <f t="array" aca="1" ref="K303" ca="1">IF($D303&lt;&gt;"",INDEX(Reference!I:I,$D303,1),"")</f>
        <v/>
      </c>
      <c r="L303" s="77" t="str" cm="1">
        <f t="array" aca="1" ref="L303" ca="1">IF($D303&lt;&gt;"",INDEX(Reference!J:J,$D303,1),"")</f>
        <v/>
      </c>
      <c r="M303" s="77" t="str" cm="1">
        <f t="array" aca="1" ref="M303" ca="1">IF($D303&lt;&gt;"",INDEX(Reference!K:K,$D303,1),"")</f>
        <v/>
      </c>
      <c r="N303" s="80" t="str" cm="1">
        <f t="array" aca="1" ref="N303" ca="1">IF($D303&lt;&gt;"",INDEX(Reference!L:L,$D303,1),"")</f>
        <v/>
      </c>
    </row>
    <row r="304" spans="4:14" ht="15.75" x14ac:dyDescent="0.25">
      <c r="D304" s="7" t="str">
        <f t="shared" ca="1" si="4"/>
        <v/>
      </c>
      <c r="E304" s="7" t="str" cm="1">
        <f t="array" aca="1" ref="E304" ca="1">IF($D304&lt;&gt;"",INDEX(Reference!C:C,$D304,1),"")</f>
        <v/>
      </c>
      <c r="F304" s="8" t="str" cm="1">
        <f t="array" aca="1" ref="F304" ca="1">IF($D304&lt;&gt;"",INDEX(Reference!D:D,$D304,1),"")</f>
        <v/>
      </c>
      <c r="G304" s="10" t="str" cm="1">
        <f t="array" aca="1" ref="G304" ca="1">IF($D304&lt;&gt;"",INDEX(Reference!E:E,$D304,1),"")</f>
        <v/>
      </c>
      <c r="H304" s="79" t="str" cm="1">
        <f t="array" aca="1" ref="H304" ca="1">IF($D304&lt;&gt;"",INDEX(Reference!F:F,$D304,1),"")</f>
        <v/>
      </c>
      <c r="I304" s="79" t="str" cm="1">
        <f t="array" aca="1" ref="I304" ca="1">IF($D304&lt;&gt;"",INDEX(Reference!G:G,$D304,1),"")</f>
        <v/>
      </c>
      <c r="J304" s="79" t="str" cm="1">
        <f t="array" aca="1" ref="J304" ca="1">IF($D304&lt;&gt;"",INDEX(Reference!H:H,$D304,1),"")</f>
        <v/>
      </c>
      <c r="K304" s="77" t="str" cm="1">
        <f t="array" aca="1" ref="K304" ca="1">IF($D304&lt;&gt;"",INDEX(Reference!I:I,$D304,1),"")</f>
        <v/>
      </c>
      <c r="L304" s="77" t="str" cm="1">
        <f t="array" aca="1" ref="L304" ca="1">IF($D304&lt;&gt;"",INDEX(Reference!J:J,$D304,1),"")</f>
        <v/>
      </c>
      <c r="M304" s="77" t="str" cm="1">
        <f t="array" aca="1" ref="M304" ca="1">IF($D304&lt;&gt;"",INDEX(Reference!K:K,$D304,1),"")</f>
        <v/>
      </c>
      <c r="N304" s="80" t="str" cm="1">
        <f t="array" aca="1" ref="N304" ca="1">IF($D304&lt;&gt;"",INDEX(Reference!L:L,$D304,1),"")</f>
        <v/>
      </c>
    </row>
    <row r="305" spans="4:14" ht="15.75" x14ac:dyDescent="0.25">
      <c r="D305" s="7" t="str">
        <f t="shared" ca="1" si="4"/>
        <v/>
      </c>
      <c r="E305" s="7" t="str" cm="1">
        <f t="array" aca="1" ref="E305" ca="1">IF($D305&lt;&gt;"",INDEX(Reference!C:C,$D305,1),"")</f>
        <v/>
      </c>
      <c r="F305" s="8" t="str" cm="1">
        <f t="array" aca="1" ref="F305" ca="1">IF($D305&lt;&gt;"",INDEX(Reference!D:D,$D305,1),"")</f>
        <v/>
      </c>
      <c r="G305" s="10" t="str" cm="1">
        <f t="array" aca="1" ref="G305" ca="1">IF($D305&lt;&gt;"",INDEX(Reference!E:E,$D305,1),"")</f>
        <v/>
      </c>
      <c r="H305" s="79" t="str" cm="1">
        <f t="array" aca="1" ref="H305" ca="1">IF($D305&lt;&gt;"",INDEX(Reference!F:F,$D305,1),"")</f>
        <v/>
      </c>
      <c r="I305" s="79" t="str" cm="1">
        <f t="array" aca="1" ref="I305" ca="1">IF($D305&lt;&gt;"",INDEX(Reference!G:G,$D305,1),"")</f>
        <v/>
      </c>
      <c r="J305" s="79" t="str" cm="1">
        <f t="array" aca="1" ref="J305" ca="1">IF($D305&lt;&gt;"",INDEX(Reference!H:H,$D305,1),"")</f>
        <v/>
      </c>
      <c r="K305" s="77" t="str" cm="1">
        <f t="array" aca="1" ref="K305" ca="1">IF($D305&lt;&gt;"",INDEX(Reference!I:I,$D305,1),"")</f>
        <v/>
      </c>
      <c r="L305" s="77" t="str" cm="1">
        <f t="array" aca="1" ref="L305" ca="1">IF($D305&lt;&gt;"",INDEX(Reference!J:J,$D305,1),"")</f>
        <v/>
      </c>
      <c r="M305" s="77" t="str" cm="1">
        <f t="array" aca="1" ref="M305" ca="1">IF($D305&lt;&gt;"",INDEX(Reference!K:K,$D305,1),"")</f>
        <v/>
      </c>
      <c r="N305" s="80" t="str" cm="1">
        <f t="array" aca="1" ref="N305" ca="1">IF($D305&lt;&gt;"",INDEX(Reference!L:L,$D305,1),"")</f>
        <v/>
      </c>
    </row>
    <row r="306" spans="4:14" ht="15.75" x14ac:dyDescent="0.25">
      <c r="D306" s="7" t="str">
        <f t="shared" ca="1" si="4"/>
        <v/>
      </c>
      <c r="E306" s="7" t="str" cm="1">
        <f t="array" aca="1" ref="E306" ca="1">IF($D306&lt;&gt;"",INDEX(Reference!C:C,$D306,1),"")</f>
        <v/>
      </c>
      <c r="F306" s="8" t="str" cm="1">
        <f t="array" aca="1" ref="F306" ca="1">IF($D306&lt;&gt;"",INDEX(Reference!D:D,$D306,1),"")</f>
        <v/>
      </c>
      <c r="G306" s="10" t="str" cm="1">
        <f t="array" aca="1" ref="G306" ca="1">IF($D306&lt;&gt;"",INDEX(Reference!E:E,$D306,1),"")</f>
        <v/>
      </c>
      <c r="H306" s="79" t="str" cm="1">
        <f t="array" aca="1" ref="H306" ca="1">IF($D306&lt;&gt;"",INDEX(Reference!F:F,$D306,1),"")</f>
        <v/>
      </c>
      <c r="I306" s="79" t="str" cm="1">
        <f t="array" aca="1" ref="I306" ca="1">IF($D306&lt;&gt;"",INDEX(Reference!G:G,$D306,1),"")</f>
        <v/>
      </c>
      <c r="J306" s="79" t="str" cm="1">
        <f t="array" aca="1" ref="J306" ca="1">IF($D306&lt;&gt;"",INDEX(Reference!H:H,$D306,1),"")</f>
        <v/>
      </c>
      <c r="K306" s="77" t="str" cm="1">
        <f t="array" aca="1" ref="K306" ca="1">IF($D306&lt;&gt;"",INDEX(Reference!I:I,$D306,1),"")</f>
        <v/>
      </c>
      <c r="L306" s="77" t="str" cm="1">
        <f t="array" aca="1" ref="L306" ca="1">IF($D306&lt;&gt;"",INDEX(Reference!J:J,$D306,1),"")</f>
        <v/>
      </c>
      <c r="M306" s="77" t="str" cm="1">
        <f t="array" aca="1" ref="M306" ca="1">IF($D306&lt;&gt;"",INDEX(Reference!K:K,$D306,1),"")</f>
        <v/>
      </c>
      <c r="N306" s="80" t="str" cm="1">
        <f t="array" aca="1" ref="N306" ca="1">IF($D306&lt;&gt;"",INDEX(Reference!L:L,$D306,1),"")</f>
        <v/>
      </c>
    </row>
    <row r="307" spans="4:14" ht="15.75" x14ac:dyDescent="0.25">
      <c r="D307" s="7" t="str">
        <f t="shared" ca="1" si="4"/>
        <v/>
      </c>
      <c r="E307" s="7" t="str" cm="1">
        <f t="array" aca="1" ref="E307" ca="1">IF($D307&lt;&gt;"",INDEX(Reference!C:C,$D307,1),"")</f>
        <v/>
      </c>
      <c r="F307" s="8" t="str" cm="1">
        <f t="array" aca="1" ref="F307" ca="1">IF($D307&lt;&gt;"",INDEX(Reference!D:D,$D307,1),"")</f>
        <v/>
      </c>
      <c r="G307" s="10" t="str" cm="1">
        <f t="array" aca="1" ref="G307" ca="1">IF($D307&lt;&gt;"",INDEX(Reference!E:E,$D307,1),"")</f>
        <v/>
      </c>
      <c r="H307" s="79" t="str" cm="1">
        <f t="array" aca="1" ref="H307" ca="1">IF($D307&lt;&gt;"",INDEX(Reference!F:F,$D307,1),"")</f>
        <v/>
      </c>
      <c r="I307" s="79" t="str" cm="1">
        <f t="array" aca="1" ref="I307" ca="1">IF($D307&lt;&gt;"",INDEX(Reference!G:G,$D307,1),"")</f>
        <v/>
      </c>
      <c r="J307" s="79" t="str" cm="1">
        <f t="array" aca="1" ref="J307" ca="1">IF($D307&lt;&gt;"",INDEX(Reference!H:H,$D307,1),"")</f>
        <v/>
      </c>
      <c r="K307" s="77" t="str" cm="1">
        <f t="array" aca="1" ref="K307" ca="1">IF($D307&lt;&gt;"",INDEX(Reference!I:I,$D307,1),"")</f>
        <v/>
      </c>
      <c r="L307" s="77" t="str" cm="1">
        <f t="array" aca="1" ref="L307" ca="1">IF($D307&lt;&gt;"",INDEX(Reference!J:J,$D307,1),"")</f>
        <v/>
      </c>
      <c r="M307" s="77" t="str" cm="1">
        <f t="array" aca="1" ref="M307" ca="1">IF($D307&lt;&gt;"",INDEX(Reference!K:K,$D307,1),"")</f>
        <v/>
      </c>
      <c r="N307" s="80" t="str" cm="1">
        <f t="array" aca="1" ref="N307" ca="1">IF($D307&lt;&gt;"",INDEX(Reference!L:L,$D307,1),"")</f>
        <v/>
      </c>
    </row>
    <row r="308" spans="4:14" ht="15.75" x14ac:dyDescent="0.25">
      <c r="D308" s="7" t="str">
        <f t="shared" ca="1" si="4"/>
        <v/>
      </c>
      <c r="E308" s="7" t="str" cm="1">
        <f t="array" aca="1" ref="E308" ca="1">IF($D308&lt;&gt;"",INDEX(Reference!C:C,$D308,1),"")</f>
        <v/>
      </c>
      <c r="F308" s="8" t="str" cm="1">
        <f t="array" aca="1" ref="F308" ca="1">IF($D308&lt;&gt;"",INDEX(Reference!D:D,$D308,1),"")</f>
        <v/>
      </c>
      <c r="G308" s="10" t="str" cm="1">
        <f t="array" aca="1" ref="G308" ca="1">IF($D308&lt;&gt;"",INDEX(Reference!E:E,$D308,1),"")</f>
        <v/>
      </c>
      <c r="H308" s="79" t="str" cm="1">
        <f t="array" aca="1" ref="H308" ca="1">IF($D308&lt;&gt;"",INDEX(Reference!F:F,$D308,1),"")</f>
        <v/>
      </c>
      <c r="I308" s="79" t="str" cm="1">
        <f t="array" aca="1" ref="I308" ca="1">IF($D308&lt;&gt;"",INDEX(Reference!G:G,$D308,1),"")</f>
        <v/>
      </c>
      <c r="J308" s="79" t="str" cm="1">
        <f t="array" aca="1" ref="J308" ca="1">IF($D308&lt;&gt;"",INDEX(Reference!H:H,$D308,1),"")</f>
        <v/>
      </c>
      <c r="K308" s="77" t="str" cm="1">
        <f t="array" aca="1" ref="K308" ca="1">IF($D308&lt;&gt;"",INDEX(Reference!I:I,$D308,1),"")</f>
        <v/>
      </c>
      <c r="L308" s="77" t="str" cm="1">
        <f t="array" aca="1" ref="L308" ca="1">IF($D308&lt;&gt;"",INDEX(Reference!J:J,$D308,1),"")</f>
        <v/>
      </c>
      <c r="M308" s="77" t="str" cm="1">
        <f t="array" aca="1" ref="M308" ca="1">IF($D308&lt;&gt;"",INDEX(Reference!K:K,$D308,1),"")</f>
        <v/>
      </c>
      <c r="N308" s="80" t="str" cm="1">
        <f t="array" aca="1" ref="N308" ca="1">IF($D308&lt;&gt;"",INDEX(Reference!L:L,$D308,1),"")</f>
        <v/>
      </c>
    </row>
    <row r="309" spans="4:14" ht="15.75" x14ac:dyDescent="0.25">
      <c r="D309" s="7" t="str">
        <f t="shared" ca="1" si="4"/>
        <v/>
      </c>
      <c r="E309" s="7" t="str" cm="1">
        <f t="array" aca="1" ref="E309" ca="1">IF($D309&lt;&gt;"",INDEX(Reference!C:C,$D309,1),"")</f>
        <v/>
      </c>
      <c r="F309" s="8" t="str" cm="1">
        <f t="array" aca="1" ref="F309" ca="1">IF($D309&lt;&gt;"",INDEX(Reference!D:D,$D309,1),"")</f>
        <v/>
      </c>
      <c r="G309" s="10" t="str" cm="1">
        <f t="array" aca="1" ref="G309" ca="1">IF($D309&lt;&gt;"",INDEX(Reference!E:E,$D309,1),"")</f>
        <v/>
      </c>
      <c r="H309" s="79" t="str" cm="1">
        <f t="array" aca="1" ref="H309" ca="1">IF($D309&lt;&gt;"",INDEX(Reference!F:F,$D309,1),"")</f>
        <v/>
      </c>
      <c r="I309" s="79" t="str" cm="1">
        <f t="array" aca="1" ref="I309" ca="1">IF($D309&lt;&gt;"",INDEX(Reference!G:G,$D309,1),"")</f>
        <v/>
      </c>
      <c r="J309" s="79" t="str" cm="1">
        <f t="array" aca="1" ref="J309" ca="1">IF($D309&lt;&gt;"",INDEX(Reference!H:H,$D309,1),"")</f>
        <v/>
      </c>
      <c r="K309" s="77" t="str" cm="1">
        <f t="array" aca="1" ref="K309" ca="1">IF($D309&lt;&gt;"",INDEX(Reference!I:I,$D309,1),"")</f>
        <v/>
      </c>
      <c r="L309" s="77" t="str" cm="1">
        <f t="array" aca="1" ref="L309" ca="1">IF($D309&lt;&gt;"",INDEX(Reference!J:J,$D309,1),"")</f>
        <v/>
      </c>
      <c r="M309" s="77" t="str" cm="1">
        <f t="array" aca="1" ref="M309" ca="1">IF($D309&lt;&gt;"",INDEX(Reference!K:K,$D309,1),"")</f>
        <v/>
      </c>
      <c r="N309" s="80" t="str" cm="1">
        <f t="array" aca="1" ref="N309" ca="1">IF($D309&lt;&gt;"",INDEX(Reference!L:L,$D309,1),"")</f>
        <v/>
      </c>
    </row>
    <row r="310" spans="4:14" ht="15.75" x14ac:dyDescent="0.25">
      <c r="D310" s="7" t="str">
        <f t="shared" ca="1" si="4"/>
        <v/>
      </c>
      <c r="E310" s="7" t="str" cm="1">
        <f t="array" aca="1" ref="E310" ca="1">IF($D310&lt;&gt;"",INDEX(Reference!C:C,$D310,1),"")</f>
        <v/>
      </c>
      <c r="F310" s="8" t="str" cm="1">
        <f t="array" aca="1" ref="F310" ca="1">IF($D310&lt;&gt;"",INDEX(Reference!D:D,$D310,1),"")</f>
        <v/>
      </c>
      <c r="G310" s="10" t="str" cm="1">
        <f t="array" aca="1" ref="G310" ca="1">IF($D310&lt;&gt;"",INDEX(Reference!E:E,$D310,1),"")</f>
        <v/>
      </c>
      <c r="H310" s="79" t="str" cm="1">
        <f t="array" aca="1" ref="H310" ca="1">IF($D310&lt;&gt;"",INDEX(Reference!F:F,$D310,1),"")</f>
        <v/>
      </c>
      <c r="I310" s="79" t="str" cm="1">
        <f t="array" aca="1" ref="I310" ca="1">IF($D310&lt;&gt;"",INDEX(Reference!G:G,$D310,1),"")</f>
        <v/>
      </c>
      <c r="J310" s="79" t="str" cm="1">
        <f t="array" aca="1" ref="J310" ca="1">IF($D310&lt;&gt;"",INDEX(Reference!H:H,$D310,1),"")</f>
        <v/>
      </c>
      <c r="K310" s="77" t="str" cm="1">
        <f t="array" aca="1" ref="K310" ca="1">IF($D310&lt;&gt;"",INDEX(Reference!I:I,$D310,1),"")</f>
        <v/>
      </c>
      <c r="L310" s="77" t="str" cm="1">
        <f t="array" aca="1" ref="L310" ca="1">IF($D310&lt;&gt;"",INDEX(Reference!J:J,$D310,1),"")</f>
        <v/>
      </c>
      <c r="M310" s="77" t="str" cm="1">
        <f t="array" aca="1" ref="M310" ca="1">IF($D310&lt;&gt;"",INDEX(Reference!K:K,$D310,1),"")</f>
        <v/>
      </c>
      <c r="N310" s="80" t="str" cm="1">
        <f t="array" aca="1" ref="N310" ca="1">IF($D310&lt;&gt;"",INDEX(Reference!L:L,$D310,1),"")</f>
        <v/>
      </c>
    </row>
    <row r="311" spans="4:14" ht="15.75" x14ac:dyDescent="0.25">
      <c r="D311" s="7" t="str">
        <f t="shared" ca="1" si="4"/>
        <v/>
      </c>
      <c r="E311" s="7" t="str" cm="1">
        <f t="array" aca="1" ref="E311" ca="1">IF($D311&lt;&gt;"",INDEX(Reference!C:C,$D311,1),"")</f>
        <v/>
      </c>
      <c r="F311" s="8" t="str" cm="1">
        <f t="array" aca="1" ref="F311" ca="1">IF($D311&lt;&gt;"",INDEX(Reference!D:D,$D311,1),"")</f>
        <v/>
      </c>
      <c r="G311" s="10" t="str" cm="1">
        <f t="array" aca="1" ref="G311" ca="1">IF($D311&lt;&gt;"",INDEX(Reference!E:E,$D311,1),"")</f>
        <v/>
      </c>
      <c r="H311" s="79" t="str" cm="1">
        <f t="array" aca="1" ref="H311" ca="1">IF($D311&lt;&gt;"",INDEX(Reference!F:F,$D311,1),"")</f>
        <v/>
      </c>
      <c r="I311" s="79" t="str" cm="1">
        <f t="array" aca="1" ref="I311" ca="1">IF($D311&lt;&gt;"",INDEX(Reference!G:G,$D311,1),"")</f>
        <v/>
      </c>
      <c r="J311" s="79" t="str" cm="1">
        <f t="array" aca="1" ref="J311" ca="1">IF($D311&lt;&gt;"",INDEX(Reference!H:H,$D311,1),"")</f>
        <v/>
      </c>
      <c r="K311" s="77" t="str" cm="1">
        <f t="array" aca="1" ref="K311" ca="1">IF($D311&lt;&gt;"",INDEX(Reference!I:I,$D311,1),"")</f>
        <v/>
      </c>
      <c r="L311" s="77" t="str" cm="1">
        <f t="array" aca="1" ref="L311" ca="1">IF($D311&lt;&gt;"",INDEX(Reference!J:J,$D311,1),"")</f>
        <v/>
      </c>
      <c r="M311" s="77" t="str" cm="1">
        <f t="array" aca="1" ref="M311" ca="1">IF($D311&lt;&gt;"",INDEX(Reference!K:K,$D311,1),"")</f>
        <v/>
      </c>
      <c r="N311" s="80" t="str" cm="1">
        <f t="array" aca="1" ref="N311" ca="1">IF($D311&lt;&gt;"",INDEX(Reference!L:L,$D311,1),"")</f>
        <v/>
      </c>
    </row>
    <row r="312" spans="4:14" ht="15.75" x14ac:dyDescent="0.25">
      <c r="D312" s="7" t="str">
        <f t="shared" ca="1" si="4"/>
        <v/>
      </c>
      <c r="E312" s="7" t="str" cm="1">
        <f t="array" aca="1" ref="E312" ca="1">IF($D312&lt;&gt;"",INDEX(Reference!C:C,$D312,1),"")</f>
        <v/>
      </c>
      <c r="F312" s="8" t="str" cm="1">
        <f t="array" aca="1" ref="F312" ca="1">IF($D312&lt;&gt;"",INDEX(Reference!D:D,$D312,1),"")</f>
        <v/>
      </c>
      <c r="G312" s="10" t="str" cm="1">
        <f t="array" aca="1" ref="G312" ca="1">IF($D312&lt;&gt;"",INDEX(Reference!E:E,$D312,1),"")</f>
        <v/>
      </c>
      <c r="H312" s="79" t="str" cm="1">
        <f t="array" aca="1" ref="H312" ca="1">IF($D312&lt;&gt;"",INDEX(Reference!F:F,$D312,1),"")</f>
        <v/>
      </c>
      <c r="I312" s="79" t="str" cm="1">
        <f t="array" aca="1" ref="I312" ca="1">IF($D312&lt;&gt;"",INDEX(Reference!G:G,$D312,1),"")</f>
        <v/>
      </c>
      <c r="J312" s="79" t="str" cm="1">
        <f t="array" aca="1" ref="J312" ca="1">IF($D312&lt;&gt;"",INDEX(Reference!H:H,$D312,1),"")</f>
        <v/>
      </c>
      <c r="K312" s="77" t="str" cm="1">
        <f t="array" aca="1" ref="K312" ca="1">IF($D312&lt;&gt;"",INDEX(Reference!I:I,$D312,1),"")</f>
        <v/>
      </c>
      <c r="L312" s="77" t="str" cm="1">
        <f t="array" aca="1" ref="L312" ca="1">IF($D312&lt;&gt;"",INDEX(Reference!J:J,$D312,1),"")</f>
        <v/>
      </c>
      <c r="M312" s="77" t="str" cm="1">
        <f t="array" aca="1" ref="M312" ca="1">IF($D312&lt;&gt;"",INDEX(Reference!K:K,$D312,1),"")</f>
        <v/>
      </c>
      <c r="N312" s="80" t="str" cm="1">
        <f t="array" aca="1" ref="N312" ca="1">IF($D312&lt;&gt;"",INDEX(Reference!L:L,$D312,1),"")</f>
        <v/>
      </c>
    </row>
    <row r="313" spans="4:14" ht="15.75" x14ac:dyDescent="0.25">
      <c r="D313" s="7" t="str">
        <f t="shared" ca="1" si="4"/>
        <v/>
      </c>
      <c r="E313" s="7" t="str" cm="1">
        <f t="array" aca="1" ref="E313" ca="1">IF($D313&lt;&gt;"",INDEX(Reference!C:C,$D313,1),"")</f>
        <v/>
      </c>
      <c r="F313" s="8" t="str" cm="1">
        <f t="array" aca="1" ref="F313" ca="1">IF($D313&lt;&gt;"",INDEX(Reference!D:D,$D313,1),"")</f>
        <v/>
      </c>
      <c r="G313" s="10" t="str" cm="1">
        <f t="array" aca="1" ref="G313" ca="1">IF($D313&lt;&gt;"",INDEX(Reference!E:E,$D313,1),"")</f>
        <v/>
      </c>
      <c r="H313" s="79" t="str" cm="1">
        <f t="array" aca="1" ref="H313" ca="1">IF($D313&lt;&gt;"",INDEX(Reference!F:F,$D313,1),"")</f>
        <v/>
      </c>
      <c r="I313" s="79" t="str" cm="1">
        <f t="array" aca="1" ref="I313" ca="1">IF($D313&lt;&gt;"",INDEX(Reference!G:G,$D313,1),"")</f>
        <v/>
      </c>
      <c r="J313" s="79" t="str" cm="1">
        <f t="array" aca="1" ref="J313" ca="1">IF($D313&lt;&gt;"",INDEX(Reference!H:H,$D313,1),"")</f>
        <v/>
      </c>
      <c r="K313" s="77" t="str" cm="1">
        <f t="array" aca="1" ref="K313" ca="1">IF($D313&lt;&gt;"",INDEX(Reference!I:I,$D313,1),"")</f>
        <v/>
      </c>
      <c r="L313" s="77" t="str" cm="1">
        <f t="array" aca="1" ref="L313" ca="1">IF($D313&lt;&gt;"",INDEX(Reference!J:J,$D313,1),"")</f>
        <v/>
      </c>
      <c r="M313" s="77" t="str" cm="1">
        <f t="array" aca="1" ref="M313" ca="1">IF($D313&lt;&gt;"",INDEX(Reference!K:K,$D313,1),"")</f>
        <v/>
      </c>
      <c r="N313" s="80" t="str" cm="1">
        <f t="array" aca="1" ref="N313" ca="1">IF($D313&lt;&gt;"",INDEX(Reference!L:L,$D313,1),"")</f>
        <v/>
      </c>
    </row>
    <row r="314" spans="4:14" ht="15.75" x14ac:dyDescent="0.25">
      <c r="D314" s="7" t="str">
        <f t="shared" ca="1" si="4"/>
        <v/>
      </c>
      <c r="E314" s="7" t="str" cm="1">
        <f t="array" aca="1" ref="E314" ca="1">IF($D314&lt;&gt;"",INDEX(Reference!C:C,$D314,1),"")</f>
        <v/>
      </c>
      <c r="F314" s="8" t="str" cm="1">
        <f t="array" aca="1" ref="F314" ca="1">IF($D314&lt;&gt;"",INDEX(Reference!D:D,$D314,1),"")</f>
        <v/>
      </c>
      <c r="G314" s="10" t="str" cm="1">
        <f t="array" aca="1" ref="G314" ca="1">IF($D314&lt;&gt;"",INDEX(Reference!E:E,$D314,1),"")</f>
        <v/>
      </c>
      <c r="H314" s="79" t="str" cm="1">
        <f t="array" aca="1" ref="H314" ca="1">IF($D314&lt;&gt;"",INDEX(Reference!F:F,$D314,1),"")</f>
        <v/>
      </c>
      <c r="I314" s="79" t="str" cm="1">
        <f t="array" aca="1" ref="I314" ca="1">IF($D314&lt;&gt;"",INDEX(Reference!G:G,$D314,1),"")</f>
        <v/>
      </c>
      <c r="J314" s="79" t="str" cm="1">
        <f t="array" aca="1" ref="J314" ca="1">IF($D314&lt;&gt;"",INDEX(Reference!H:H,$D314,1),"")</f>
        <v/>
      </c>
      <c r="K314" s="77" t="str" cm="1">
        <f t="array" aca="1" ref="K314" ca="1">IF($D314&lt;&gt;"",INDEX(Reference!I:I,$D314,1),"")</f>
        <v/>
      </c>
      <c r="L314" s="77" t="str" cm="1">
        <f t="array" aca="1" ref="L314" ca="1">IF($D314&lt;&gt;"",INDEX(Reference!J:J,$D314,1),"")</f>
        <v/>
      </c>
      <c r="M314" s="77" t="str" cm="1">
        <f t="array" aca="1" ref="M314" ca="1">IF($D314&lt;&gt;"",INDEX(Reference!K:K,$D314,1),"")</f>
        <v/>
      </c>
      <c r="N314" s="80" t="str" cm="1">
        <f t="array" aca="1" ref="N314" ca="1">IF($D314&lt;&gt;"",INDEX(Reference!L:L,$D314,1),"")</f>
        <v/>
      </c>
    </row>
    <row r="315" spans="4:14" ht="15.75" x14ac:dyDescent="0.25">
      <c r="D315" s="7" t="str">
        <f t="shared" ca="1" si="4"/>
        <v/>
      </c>
      <c r="E315" s="7" t="str" cm="1">
        <f t="array" aca="1" ref="E315" ca="1">IF($D315&lt;&gt;"",INDEX(Reference!C:C,$D315,1),"")</f>
        <v/>
      </c>
      <c r="F315" s="8" t="str" cm="1">
        <f t="array" aca="1" ref="F315" ca="1">IF($D315&lt;&gt;"",INDEX(Reference!D:D,$D315,1),"")</f>
        <v/>
      </c>
      <c r="G315" s="10" t="str" cm="1">
        <f t="array" aca="1" ref="G315" ca="1">IF($D315&lt;&gt;"",INDEX(Reference!E:E,$D315,1),"")</f>
        <v/>
      </c>
      <c r="H315" s="79" t="str" cm="1">
        <f t="array" aca="1" ref="H315" ca="1">IF($D315&lt;&gt;"",INDEX(Reference!F:F,$D315,1),"")</f>
        <v/>
      </c>
      <c r="I315" s="79" t="str" cm="1">
        <f t="array" aca="1" ref="I315" ca="1">IF($D315&lt;&gt;"",INDEX(Reference!G:G,$D315,1),"")</f>
        <v/>
      </c>
      <c r="J315" s="79" t="str" cm="1">
        <f t="array" aca="1" ref="J315" ca="1">IF($D315&lt;&gt;"",INDEX(Reference!H:H,$D315,1),"")</f>
        <v/>
      </c>
      <c r="K315" s="77" t="str" cm="1">
        <f t="array" aca="1" ref="K315" ca="1">IF($D315&lt;&gt;"",INDEX(Reference!I:I,$D315,1),"")</f>
        <v/>
      </c>
      <c r="L315" s="77" t="str" cm="1">
        <f t="array" aca="1" ref="L315" ca="1">IF($D315&lt;&gt;"",INDEX(Reference!J:J,$D315,1),"")</f>
        <v/>
      </c>
      <c r="M315" s="77" t="str" cm="1">
        <f t="array" aca="1" ref="M315" ca="1">IF($D315&lt;&gt;"",INDEX(Reference!K:K,$D315,1),"")</f>
        <v/>
      </c>
      <c r="N315" s="80" t="str" cm="1">
        <f t="array" aca="1" ref="N315" ca="1">IF($D315&lt;&gt;"",INDEX(Reference!L:L,$D315,1),"")</f>
        <v/>
      </c>
    </row>
    <row r="316" spans="4:14" ht="15.75" x14ac:dyDescent="0.25">
      <c r="D316" s="7" t="str">
        <f t="shared" ca="1" si="4"/>
        <v/>
      </c>
      <c r="E316" s="7" t="str" cm="1">
        <f t="array" aca="1" ref="E316" ca="1">IF($D316&lt;&gt;"",INDEX(Reference!C:C,$D316,1),"")</f>
        <v/>
      </c>
      <c r="F316" s="8" t="str" cm="1">
        <f t="array" aca="1" ref="F316" ca="1">IF($D316&lt;&gt;"",INDEX(Reference!D:D,$D316,1),"")</f>
        <v/>
      </c>
      <c r="G316" s="10" t="str" cm="1">
        <f t="array" aca="1" ref="G316" ca="1">IF($D316&lt;&gt;"",INDEX(Reference!E:E,$D316,1),"")</f>
        <v/>
      </c>
      <c r="H316" s="79" t="str" cm="1">
        <f t="array" aca="1" ref="H316" ca="1">IF($D316&lt;&gt;"",INDEX(Reference!F:F,$D316,1),"")</f>
        <v/>
      </c>
      <c r="I316" s="79" t="str" cm="1">
        <f t="array" aca="1" ref="I316" ca="1">IF($D316&lt;&gt;"",INDEX(Reference!G:G,$D316,1),"")</f>
        <v/>
      </c>
      <c r="J316" s="79" t="str" cm="1">
        <f t="array" aca="1" ref="J316" ca="1">IF($D316&lt;&gt;"",INDEX(Reference!H:H,$D316,1),"")</f>
        <v/>
      </c>
      <c r="K316" s="77" t="str" cm="1">
        <f t="array" aca="1" ref="K316" ca="1">IF($D316&lt;&gt;"",INDEX(Reference!I:I,$D316,1),"")</f>
        <v/>
      </c>
      <c r="L316" s="77" t="str" cm="1">
        <f t="array" aca="1" ref="L316" ca="1">IF($D316&lt;&gt;"",INDEX(Reference!J:J,$D316,1),"")</f>
        <v/>
      </c>
      <c r="M316" s="77" t="str" cm="1">
        <f t="array" aca="1" ref="M316" ca="1">IF($D316&lt;&gt;"",INDEX(Reference!K:K,$D316,1),"")</f>
        <v/>
      </c>
      <c r="N316" s="80" t="str" cm="1">
        <f t="array" aca="1" ref="N316" ca="1">IF($D316&lt;&gt;"",INDEX(Reference!L:L,$D316,1),"")</f>
        <v/>
      </c>
    </row>
    <row r="317" spans="4:14" ht="15.75" x14ac:dyDescent="0.25">
      <c r="D317" s="7" t="str">
        <f t="shared" ca="1" si="4"/>
        <v/>
      </c>
      <c r="E317" s="7" t="str" cm="1">
        <f t="array" aca="1" ref="E317" ca="1">IF($D317&lt;&gt;"",INDEX(Reference!C:C,$D317,1),"")</f>
        <v/>
      </c>
      <c r="F317" s="8" t="str" cm="1">
        <f t="array" aca="1" ref="F317" ca="1">IF($D317&lt;&gt;"",INDEX(Reference!D:D,$D317,1),"")</f>
        <v/>
      </c>
      <c r="G317" s="10" t="str" cm="1">
        <f t="array" aca="1" ref="G317" ca="1">IF($D317&lt;&gt;"",INDEX(Reference!E:E,$D317,1),"")</f>
        <v/>
      </c>
      <c r="H317" s="79" t="str" cm="1">
        <f t="array" aca="1" ref="H317" ca="1">IF($D317&lt;&gt;"",INDEX(Reference!F:F,$D317,1),"")</f>
        <v/>
      </c>
      <c r="I317" s="79" t="str" cm="1">
        <f t="array" aca="1" ref="I317" ca="1">IF($D317&lt;&gt;"",INDEX(Reference!G:G,$D317,1),"")</f>
        <v/>
      </c>
      <c r="J317" s="79" t="str" cm="1">
        <f t="array" aca="1" ref="J317" ca="1">IF($D317&lt;&gt;"",INDEX(Reference!H:H,$D317,1),"")</f>
        <v/>
      </c>
      <c r="K317" s="77" t="str" cm="1">
        <f t="array" aca="1" ref="K317" ca="1">IF($D317&lt;&gt;"",INDEX(Reference!I:I,$D317,1),"")</f>
        <v/>
      </c>
      <c r="L317" s="77" t="str" cm="1">
        <f t="array" aca="1" ref="L317" ca="1">IF($D317&lt;&gt;"",INDEX(Reference!J:J,$D317,1),"")</f>
        <v/>
      </c>
      <c r="M317" s="77" t="str" cm="1">
        <f t="array" aca="1" ref="M317" ca="1">IF($D317&lt;&gt;"",INDEX(Reference!K:K,$D317,1),"")</f>
        <v/>
      </c>
      <c r="N317" s="80" t="str" cm="1">
        <f t="array" aca="1" ref="N317" ca="1">IF($D317&lt;&gt;"",INDEX(Reference!L:L,$D317,1),"")</f>
        <v/>
      </c>
    </row>
    <row r="318" spans="4:14" ht="15.75" x14ac:dyDescent="0.25">
      <c r="D318" s="7" t="str">
        <f t="shared" ca="1" si="4"/>
        <v/>
      </c>
      <c r="E318" s="7" t="str" cm="1">
        <f t="array" aca="1" ref="E318" ca="1">IF($D318&lt;&gt;"",INDEX(Reference!C:C,$D318,1),"")</f>
        <v/>
      </c>
      <c r="F318" s="8" t="str" cm="1">
        <f t="array" aca="1" ref="F318" ca="1">IF($D318&lt;&gt;"",INDEX(Reference!D:D,$D318,1),"")</f>
        <v/>
      </c>
      <c r="G318" s="10" t="str" cm="1">
        <f t="array" aca="1" ref="G318" ca="1">IF($D318&lt;&gt;"",INDEX(Reference!E:E,$D318,1),"")</f>
        <v/>
      </c>
      <c r="H318" s="79" t="str" cm="1">
        <f t="array" aca="1" ref="H318" ca="1">IF($D318&lt;&gt;"",INDEX(Reference!F:F,$D318,1),"")</f>
        <v/>
      </c>
      <c r="I318" s="79" t="str" cm="1">
        <f t="array" aca="1" ref="I318" ca="1">IF($D318&lt;&gt;"",INDEX(Reference!G:G,$D318,1),"")</f>
        <v/>
      </c>
      <c r="J318" s="79" t="str" cm="1">
        <f t="array" aca="1" ref="J318" ca="1">IF($D318&lt;&gt;"",INDEX(Reference!H:H,$D318,1),"")</f>
        <v/>
      </c>
      <c r="K318" s="77" t="str" cm="1">
        <f t="array" aca="1" ref="K318" ca="1">IF($D318&lt;&gt;"",INDEX(Reference!I:I,$D318,1),"")</f>
        <v/>
      </c>
      <c r="L318" s="77" t="str" cm="1">
        <f t="array" aca="1" ref="L318" ca="1">IF($D318&lt;&gt;"",INDEX(Reference!J:J,$D318,1),"")</f>
        <v/>
      </c>
      <c r="M318" s="77" t="str" cm="1">
        <f t="array" aca="1" ref="M318" ca="1">IF($D318&lt;&gt;"",INDEX(Reference!K:K,$D318,1),"")</f>
        <v/>
      </c>
      <c r="N318" s="80" t="str" cm="1">
        <f t="array" aca="1" ref="N318" ca="1">IF($D318&lt;&gt;"",INDEX(Reference!L:L,$D318,1),"")</f>
        <v/>
      </c>
    </row>
    <row r="319" spans="4:14" ht="15.75" x14ac:dyDescent="0.25">
      <c r="D319" s="7" t="str">
        <f t="shared" ca="1" si="4"/>
        <v/>
      </c>
      <c r="E319" s="7" t="str" cm="1">
        <f t="array" aca="1" ref="E319" ca="1">IF($D319&lt;&gt;"",INDEX(Reference!C:C,$D319,1),"")</f>
        <v/>
      </c>
      <c r="F319" s="8" t="str" cm="1">
        <f t="array" aca="1" ref="F319" ca="1">IF($D319&lt;&gt;"",INDEX(Reference!D:D,$D319,1),"")</f>
        <v/>
      </c>
      <c r="G319" s="10" t="str" cm="1">
        <f t="array" aca="1" ref="G319" ca="1">IF($D319&lt;&gt;"",INDEX(Reference!E:E,$D319,1),"")</f>
        <v/>
      </c>
      <c r="H319" s="79" t="str" cm="1">
        <f t="array" aca="1" ref="H319" ca="1">IF($D319&lt;&gt;"",INDEX(Reference!F:F,$D319,1),"")</f>
        <v/>
      </c>
      <c r="I319" s="79" t="str" cm="1">
        <f t="array" aca="1" ref="I319" ca="1">IF($D319&lt;&gt;"",INDEX(Reference!G:G,$D319,1),"")</f>
        <v/>
      </c>
      <c r="J319" s="79" t="str" cm="1">
        <f t="array" aca="1" ref="J319" ca="1">IF($D319&lt;&gt;"",INDEX(Reference!H:H,$D319,1),"")</f>
        <v/>
      </c>
      <c r="K319" s="77" t="str" cm="1">
        <f t="array" aca="1" ref="K319" ca="1">IF($D319&lt;&gt;"",INDEX(Reference!I:I,$D319,1),"")</f>
        <v/>
      </c>
      <c r="L319" s="77" t="str" cm="1">
        <f t="array" aca="1" ref="L319" ca="1">IF($D319&lt;&gt;"",INDEX(Reference!J:J,$D319,1),"")</f>
        <v/>
      </c>
      <c r="M319" s="77" t="str" cm="1">
        <f t="array" aca="1" ref="M319" ca="1">IF($D319&lt;&gt;"",INDEX(Reference!K:K,$D319,1),"")</f>
        <v/>
      </c>
      <c r="N319" s="80" t="str" cm="1">
        <f t="array" aca="1" ref="N319" ca="1">IF($D319&lt;&gt;"",INDEX(Reference!L:L,$D319,1),"")</f>
        <v/>
      </c>
    </row>
    <row r="320" spans="4:14" ht="15.75" x14ac:dyDescent="0.25">
      <c r="D320" s="7" t="str">
        <f t="shared" ca="1" si="4"/>
        <v/>
      </c>
      <c r="E320" s="7" t="str" cm="1">
        <f t="array" aca="1" ref="E320" ca="1">IF($D320&lt;&gt;"",INDEX(Reference!C:C,$D320,1),"")</f>
        <v/>
      </c>
      <c r="F320" s="8" t="str" cm="1">
        <f t="array" aca="1" ref="F320" ca="1">IF($D320&lt;&gt;"",INDEX(Reference!D:D,$D320,1),"")</f>
        <v/>
      </c>
      <c r="G320" s="10" t="str" cm="1">
        <f t="array" aca="1" ref="G320" ca="1">IF($D320&lt;&gt;"",INDEX(Reference!E:E,$D320,1),"")</f>
        <v/>
      </c>
      <c r="H320" s="79" t="str" cm="1">
        <f t="array" aca="1" ref="H320" ca="1">IF($D320&lt;&gt;"",INDEX(Reference!F:F,$D320,1),"")</f>
        <v/>
      </c>
      <c r="I320" s="79" t="str" cm="1">
        <f t="array" aca="1" ref="I320" ca="1">IF($D320&lt;&gt;"",INDEX(Reference!G:G,$D320,1),"")</f>
        <v/>
      </c>
      <c r="J320" s="79" t="str" cm="1">
        <f t="array" aca="1" ref="J320" ca="1">IF($D320&lt;&gt;"",INDEX(Reference!H:H,$D320,1),"")</f>
        <v/>
      </c>
      <c r="K320" s="77" t="str" cm="1">
        <f t="array" aca="1" ref="K320" ca="1">IF($D320&lt;&gt;"",INDEX(Reference!I:I,$D320,1),"")</f>
        <v/>
      </c>
      <c r="L320" s="77" t="str" cm="1">
        <f t="array" aca="1" ref="L320" ca="1">IF($D320&lt;&gt;"",INDEX(Reference!J:J,$D320,1),"")</f>
        <v/>
      </c>
      <c r="M320" s="77" t="str" cm="1">
        <f t="array" aca="1" ref="M320" ca="1">IF($D320&lt;&gt;"",INDEX(Reference!K:K,$D320,1),"")</f>
        <v/>
      </c>
      <c r="N320" s="80" t="str" cm="1">
        <f t="array" aca="1" ref="N320" ca="1">IF($D320&lt;&gt;"",INDEX(Reference!L:L,$D320,1),"")</f>
        <v/>
      </c>
    </row>
    <row r="321" spans="4:14" ht="15.75" x14ac:dyDescent="0.25">
      <c r="D321" s="7" t="str">
        <f t="shared" ca="1" si="4"/>
        <v/>
      </c>
      <c r="E321" s="7" t="str" cm="1">
        <f t="array" aca="1" ref="E321" ca="1">IF($D321&lt;&gt;"",INDEX(Reference!C:C,$D321,1),"")</f>
        <v/>
      </c>
      <c r="F321" s="8" t="str" cm="1">
        <f t="array" aca="1" ref="F321" ca="1">IF($D321&lt;&gt;"",INDEX(Reference!D:D,$D321,1),"")</f>
        <v/>
      </c>
      <c r="G321" s="10" t="str" cm="1">
        <f t="array" aca="1" ref="G321" ca="1">IF($D321&lt;&gt;"",INDEX(Reference!E:E,$D321,1),"")</f>
        <v/>
      </c>
      <c r="H321" s="79" t="str" cm="1">
        <f t="array" aca="1" ref="H321" ca="1">IF($D321&lt;&gt;"",INDEX(Reference!F:F,$D321,1),"")</f>
        <v/>
      </c>
      <c r="I321" s="79" t="str" cm="1">
        <f t="array" aca="1" ref="I321" ca="1">IF($D321&lt;&gt;"",INDEX(Reference!G:G,$D321,1),"")</f>
        <v/>
      </c>
      <c r="J321" s="79" t="str" cm="1">
        <f t="array" aca="1" ref="J321" ca="1">IF($D321&lt;&gt;"",INDEX(Reference!H:H,$D321,1),"")</f>
        <v/>
      </c>
      <c r="K321" s="77" t="str" cm="1">
        <f t="array" aca="1" ref="K321" ca="1">IF($D321&lt;&gt;"",INDEX(Reference!I:I,$D321,1),"")</f>
        <v/>
      </c>
      <c r="L321" s="77" t="str" cm="1">
        <f t="array" aca="1" ref="L321" ca="1">IF($D321&lt;&gt;"",INDEX(Reference!J:J,$D321,1),"")</f>
        <v/>
      </c>
      <c r="M321" s="77" t="str" cm="1">
        <f t="array" aca="1" ref="M321" ca="1">IF($D321&lt;&gt;"",INDEX(Reference!K:K,$D321,1),"")</f>
        <v/>
      </c>
      <c r="N321" s="80" t="str" cm="1">
        <f t="array" aca="1" ref="N321" ca="1">IF($D321&lt;&gt;"",INDEX(Reference!L:L,$D321,1),"")</f>
        <v/>
      </c>
    </row>
    <row r="322" spans="4:14" ht="15.75" x14ac:dyDescent="0.25">
      <c r="D322" s="7" t="str">
        <f t="shared" ca="1" si="4"/>
        <v/>
      </c>
      <c r="E322" s="7" t="str" cm="1">
        <f t="array" aca="1" ref="E322" ca="1">IF($D322&lt;&gt;"",INDEX(Reference!C:C,$D322,1),"")</f>
        <v/>
      </c>
      <c r="F322" s="8" t="str" cm="1">
        <f t="array" aca="1" ref="F322" ca="1">IF($D322&lt;&gt;"",INDEX(Reference!D:D,$D322,1),"")</f>
        <v/>
      </c>
      <c r="G322" s="10" t="str" cm="1">
        <f t="array" aca="1" ref="G322" ca="1">IF($D322&lt;&gt;"",INDEX(Reference!E:E,$D322,1),"")</f>
        <v/>
      </c>
      <c r="H322" s="79" t="str" cm="1">
        <f t="array" aca="1" ref="H322" ca="1">IF($D322&lt;&gt;"",INDEX(Reference!F:F,$D322,1),"")</f>
        <v/>
      </c>
      <c r="I322" s="79" t="str" cm="1">
        <f t="array" aca="1" ref="I322" ca="1">IF($D322&lt;&gt;"",INDEX(Reference!G:G,$D322,1),"")</f>
        <v/>
      </c>
      <c r="J322" s="79" t="str" cm="1">
        <f t="array" aca="1" ref="J322" ca="1">IF($D322&lt;&gt;"",INDEX(Reference!H:H,$D322,1),"")</f>
        <v/>
      </c>
      <c r="K322" s="77" t="str" cm="1">
        <f t="array" aca="1" ref="K322" ca="1">IF($D322&lt;&gt;"",INDEX(Reference!I:I,$D322,1),"")</f>
        <v/>
      </c>
      <c r="L322" s="77" t="str" cm="1">
        <f t="array" aca="1" ref="L322" ca="1">IF($D322&lt;&gt;"",INDEX(Reference!J:J,$D322,1),"")</f>
        <v/>
      </c>
      <c r="M322" s="77" t="str" cm="1">
        <f t="array" aca="1" ref="M322" ca="1">IF($D322&lt;&gt;"",INDEX(Reference!K:K,$D322,1),"")</f>
        <v/>
      </c>
      <c r="N322" s="80" t="str" cm="1">
        <f t="array" aca="1" ref="N322" ca="1">IF($D322&lt;&gt;"",INDEX(Reference!L:L,$D322,1),"")</f>
        <v/>
      </c>
    </row>
    <row r="323" spans="4:14" ht="15.75" x14ac:dyDescent="0.25">
      <c r="D323" s="7" t="str">
        <f t="shared" ca="1" si="4"/>
        <v/>
      </c>
      <c r="E323" s="7" t="str" cm="1">
        <f t="array" aca="1" ref="E323" ca="1">IF($D323&lt;&gt;"",INDEX(Reference!C:C,$D323,1),"")</f>
        <v/>
      </c>
      <c r="F323" s="8" t="str" cm="1">
        <f t="array" aca="1" ref="F323" ca="1">IF($D323&lt;&gt;"",INDEX(Reference!D:D,$D323,1),"")</f>
        <v/>
      </c>
      <c r="G323" s="10" t="str" cm="1">
        <f t="array" aca="1" ref="G323" ca="1">IF($D323&lt;&gt;"",INDEX(Reference!E:E,$D323,1),"")</f>
        <v/>
      </c>
      <c r="H323" s="79" t="str" cm="1">
        <f t="array" aca="1" ref="H323" ca="1">IF($D323&lt;&gt;"",INDEX(Reference!F:F,$D323,1),"")</f>
        <v/>
      </c>
      <c r="I323" s="79" t="str" cm="1">
        <f t="array" aca="1" ref="I323" ca="1">IF($D323&lt;&gt;"",INDEX(Reference!G:G,$D323,1),"")</f>
        <v/>
      </c>
      <c r="J323" s="79" t="str" cm="1">
        <f t="array" aca="1" ref="J323" ca="1">IF($D323&lt;&gt;"",INDEX(Reference!H:H,$D323,1),"")</f>
        <v/>
      </c>
      <c r="K323" s="77" t="str" cm="1">
        <f t="array" aca="1" ref="K323" ca="1">IF($D323&lt;&gt;"",INDEX(Reference!I:I,$D323,1),"")</f>
        <v/>
      </c>
      <c r="L323" s="77" t="str" cm="1">
        <f t="array" aca="1" ref="L323" ca="1">IF($D323&lt;&gt;"",INDEX(Reference!J:J,$D323,1),"")</f>
        <v/>
      </c>
      <c r="M323" s="77" t="str" cm="1">
        <f t="array" aca="1" ref="M323" ca="1">IF($D323&lt;&gt;"",INDEX(Reference!K:K,$D323,1),"")</f>
        <v/>
      </c>
      <c r="N323" s="80" t="str" cm="1">
        <f t="array" aca="1" ref="N323" ca="1">IF($D323&lt;&gt;"",INDEX(Reference!L:L,$D323,1),"")</f>
        <v/>
      </c>
    </row>
    <row r="324" spans="4:14" ht="15.75" x14ac:dyDescent="0.25">
      <c r="D324" s="7" t="str">
        <f t="shared" ca="1" si="4"/>
        <v/>
      </c>
      <c r="E324" s="7" t="str" cm="1">
        <f t="array" aca="1" ref="E324" ca="1">IF($D324&lt;&gt;"",INDEX(Reference!C:C,$D324,1),"")</f>
        <v/>
      </c>
      <c r="F324" s="8" t="str" cm="1">
        <f t="array" aca="1" ref="F324" ca="1">IF($D324&lt;&gt;"",INDEX(Reference!D:D,$D324,1),"")</f>
        <v/>
      </c>
      <c r="G324" s="10" t="str" cm="1">
        <f t="array" aca="1" ref="G324" ca="1">IF($D324&lt;&gt;"",INDEX(Reference!E:E,$D324,1),"")</f>
        <v/>
      </c>
      <c r="H324" s="79" t="str" cm="1">
        <f t="array" aca="1" ref="H324" ca="1">IF($D324&lt;&gt;"",INDEX(Reference!F:F,$D324,1),"")</f>
        <v/>
      </c>
      <c r="I324" s="79" t="str" cm="1">
        <f t="array" aca="1" ref="I324" ca="1">IF($D324&lt;&gt;"",INDEX(Reference!G:G,$D324,1),"")</f>
        <v/>
      </c>
      <c r="J324" s="79" t="str" cm="1">
        <f t="array" aca="1" ref="J324" ca="1">IF($D324&lt;&gt;"",INDEX(Reference!H:H,$D324,1),"")</f>
        <v/>
      </c>
      <c r="K324" s="77" t="str" cm="1">
        <f t="array" aca="1" ref="K324" ca="1">IF($D324&lt;&gt;"",INDEX(Reference!I:I,$D324,1),"")</f>
        <v/>
      </c>
      <c r="L324" s="77" t="str" cm="1">
        <f t="array" aca="1" ref="L324" ca="1">IF($D324&lt;&gt;"",INDEX(Reference!J:J,$D324,1),"")</f>
        <v/>
      </c>
      <c r="M324" s="77" t="str" cm="1">
        <f t="array" aca="1" ref="M324" ca="1">IF($D324&lt;&gt;"",INDEX(Reference!K:K,$D324,1),"")</f>
        <v/>
      </c>
      <c r="N324" s="80" t="str" cm="1">
        <f t="array" aca="1" ref="N324" ca="1">IF($D324&lt;&gt;"",INDEX(Reference!L:L,$D324,1),"")</f>
        <v/>
      </c>
    </row>
    <row r="325" spans="4:14" ht="15.75" x14ac:dyDescent="0.25">
      <c r="D325" s="7" t="str">
        <f t="shared" ca="1" si="4"/>
        <v/>
      </c>
      <c r="E325" s="7" t="str" cm="1">
        <f t="array" aca="1" ref="E325" ca="1">IF($D325&lt;&gt;"",INDEX(Reference!C:C,$D325,1),"")</f>
        <v/>
      </c>
      <c r="F325" s="8" t="str" cm="1">
        <f t="array" aca="1" ref="F325" ca="1">IF($D325&lt;&gt;"",INDEX(Reference!D:D,$D325,1),"")</f>
        <v/>
      </c>
      <c r="G325" s="10" t="str" cm="1">
        <f t="array" aca="1" ref="G325" ca="1">IF($D325&lt;&gt;"",INDEX(Reference!E:E,$D325,1),"")</f>
        <v/>
      </c>
      <c r="H325" s="79" t="str" cm="1">
        <f t="array" aca="1" ref="H325" ca="1">IF($D325&lt;&gt;"",INDEX(Reference!F:F,$D325,1),"")</f>
        <v/>
      </c>
      <c r="I325" s="79" t="str" cm="1">
        <f t="array" aca="1" ref="I325" ca="1">IF($D325&lt;&gt;"",INDEX(Reference!G:G,$D325,1),"")</f>
        <v/>
      </c>
      <c r="J325" s="79" t="str" cm="1">
        <f t="array" aca="1" ref="J325" ca="1">IF($D325&lt;&gt;"",INDEX(Reference!H:H,$D325,1),"")</f>
        <v/>
      </c>
      <c r="K325" s="77" t="str" cm="1">
        <f t="array" aca="1" ref="K325" ca="1">IF($D325&lt;&gt;"",INDEX(Reference!I:I,$D325,1),"")</f>
        <v/>
      </c>
      <c r="L325" s="77" t="str" cm="1">
        <f t="array" aca="1" ref="L325" ca="1">IF($D325&lt;&gt;"",INDEX(Reference!J:J,$D325,1),"")</f>
        <v/>
      </c>
      <c r="M325" s="77" t="str" cm="1">
        <f t="array" aca="1" ref="M325" ca="1">IF($D325&lt;&gt;"",INDEX(Reference!K:K,$D325,1),"")</f>
        <v/>
      </c>
      <c r="N325" s="80" t="str" cm="1">
        <f t="array" aca="1" ref="N325" ca="1">IF($D325&lt;&gt;"",INDEX(Reference!L:L,$D325,1),"")</f>
        <v/>
      </c>
    </row>
    <row r="326" spans="4:14" ht="15.75" x14ac:dyDescent="0.25">
      <c r="D326" s="7" t="str">
        <f t="shared" ca="1" si="4"/>
        <v/>
      </c>
      <c r="E326" s="7" t="str" cm="1">
        <f t="array" aca="1" ref="E326" ca="1">IF($D326&lt;&gt;"",INDEX(Reference!C:C,$D326,1),"")</f>
        <v/>
      </c>
      <c r="F326" s="8" t="str" cm="1">
        <f t="array" aca="1" ref="F326" ca="1">IF($D326&lt;&gt;"",INDEX(Reference!D:D,$D326,1),"")</f>
        <v/>
      </c>
      <c r="G326" s="10" t="str" cm="1">
        <f t="array" aca="1" ref="G326" ca="1">IF($D326&lt;&gt;"",INDEX(Reference!E:E,$D326,1),"")</f>
        <v/>
      </c>
      <c r="H326" s="79" t="str" cm="1">
        <f t="array" aca="1" ref="H326" ca="1">IF($D326&lt;&gt;"",INDEX(Reference!F:F,$D326,1),"")</f>
        <v/>
      </c>
      <c r="I326" s="79" t="str" cm="1">
        <f t="array" aca="1" ref="I326" ca="1">IF($D326&lt;&gt;"",INDEX(Reference!G:G,$D326,1),"")</f>
        <v/>
      </c>
      <c r="J326" s="79" t="str" cm="1">
        <f t="array" aca="1" ref="J326" ca="1">IF($D326&lt;&gt;"",INDEX(Reference!H:H,$D326,1),"")</f>
        <v/>
      </c>
      <c r="K326" s="77" t="str" cm="1">
        <f t="array" aca="1" ref="K326" ca="1">IF($D326&lt;&gt;"",INDEX(Reference!I:I,$D326,1),"")</f>
        <v/>
      </c>
      <c r="L326" s="77" t="str" cm="1">
        <f t="array" aca="1" ref="L326" ca="1">IF($D326&lt;&gt;"",INDEX(Reference!J:J,$D326,1),"")</f>
        <v/>
      </c>
      <c r="M326" s="77" t="str" cm="1">
        <f t="array" aca="1" ref="M326" ca="1">IF($D326&lt;&gt;"",INDEX(Reference!K:K,$D326,1),"")</f>
        <v/>
      </c>
      <c r="N326" s="80" t="str" cm="1">
        <f t="array" aca="1" ref="N326" ca="1">IF($D326&lt;&gt;"",INDEX(Reference!L:L,$D326,1),"")</f>
        <v/>
      </c>
    </row>
    <row r="327" spans="4:14" ht="15.75" x14ac:dyDescent="0.25">
      <c r="D327" s="7" t="str">
        <f t="shared" ca="1" si="4"/>
        <v/>
      </c>
      <c r="E327" s="7" t="str" cm="1">
        <f t="array" aca="1" ref="E327" ca="1">IF($D327&lt;&gt;"",INDEX(Reference!C:C,$D327,1),"")</f>
        <v/>
      </c>
      <c r="F327" s="8" t="str" cm="1">
        <f t="array" aca="1" ref="F327" ca="1">IF($D327&lt;&gt;"",INDEX(Reference!D:D,$D327,1),"")</f>
        <v/>
      </c>
      <c r="G327" s="10" t="str" cm="1">
        <f t="array" aca="1" ref="G327" ca="1">IF($D327&lt;&gt;"",INDEX(Reference!E:E,$D327,1),"")</f>
        <v/>
      </c>
      <c r="H327" s="79" t="str" cm="1">
        <f t="array" aca="1" ref="H327" ca="1">IF($D327&lt;&gt;"",INDEX(Reference!F:F,$D327,1),"")</f>
        <v/>
      </c>
      <c r="I327" s="79" t="str" cm="1">
        <f t="array" aca="1" ref="I327" ca="1">IF($D327&lt;&gt;"",INDEX(Reference!G:G,$D327,1),"")</f>
        <v/>
      </c>
      <c r="J327" s="79" t="str" cm="1">
        <f t="array" aca="1" ref="J327" ca="1">IF($D327&lt;&gt;"",INDEX(Reference!H:H,$D327,1),"")</f>
        <v/>
      </c>
      <c r="K327" s="77" t="str" cm="1">
        <f t="array" aca="1" ref="K327" ca="1">IF($D327&lt;&gt;"",INDEX(Reference!I:I,$D327,1),"")</f>
        <v/>
      </c>
      <c r="L327" s="77" t="str" cm="1">
        <f t="array" aca="1" ref="L327" ca="1">IF($D327&lt;&gt;"",INDEX(Reference!J:J,$D327,1),"")</f>
        <v/>
      </c>
      <c r="M327" s="77" t="str" cm="1">
        <f t="array" aca="1" ref="M327" ca="1">IF($D327&lt;&gt;"",INDEX(Reference!K:K,$D327,1),"")</f>
        <v/>
      </c>
      <c r="N327" s="80" t="str" cm="1">
        <f t="array" aca="1" ref="N327" ca="1">IF($D327&lt;&gt;"",INDEX(Reference!L:L,$D327,1),"")</f>
        <v/>
      </c>
    </row>
    <row r="328" spans="4:14" ht="15.75" x14ac:dyDescent="0.25">
      <c r="D328" s="7" t="str">
        <f t="shared" ca="1" si="4"/>
        <v/>
      </c>
      <c r="E328" s="7" t="str" cm="1">
        <f t="array" aca="1" ref="E328" ca="1">IF($D328&lt;&gt;"",INDEX(Reference!C:C,$D328,1),"")</f>
        <v/>
      </c>
      <c r="F328" s="8" t="str" cm="1">
        <f t="array" aca="1" ref="F328" ca="1">IF($D328&lt;&gt;"",INDEX(Reference!D:D,$D328,1),"")</f>
        <v/>
      </c>
      <c r="G328" s="10" t="str" cm="1">
        <f t="array" aca="1" ref="G328" ca="1">IF($D328&lt;&gt;"",INDEX(Reference!E:E,$D328,1),"")</f>
        <v/>
      </c>
      <c r="H328" s="79" t="str" cm="1">
        <f t="array" aca="1" ref="H328" ca="1">IF($D328&lt;&gt;"",INDEX(Reference!F:F,$D328,1),"")</f>
        <v/>
      </c>
      <c r="I328" s="79" t="str" cm="1">
        <f t="array" aca="1" ref="I328" ca="1">IF($D328&lt;&gt;"",INDEX(Reference!G:G,$D328,1),"")</f>
        <v/>
      </c>
      <c r="J328" s="79" t="str" cm="1">
        <f t="array" aca="1" ref="J328" ca="1">IF($D328&lt;&gt;"",INDEX(Reference!H:H,$D328,1),"")</f>
        <v/>
      </c>
      <c r="K328" s="77" t="str" cm="1">
        <f t="array" aca="1" ref="K328" ca="1">IF($D328&lt;&gt;"",INDEX(Reference!I:I,$D328,1),"")</f>
        <v/>
      </c>
      <c r="L328" s="77" t="str" cm="1">
        <f t="array" aca="1" ref="L328" ca="1">IF($D328&lt;&gt;"",INDEX(Reference!J:J,$D328,1),"")</f>
        <v/>
      </c>
      <c r="M328" s="77" t="str" cm="1">
        <f t="array" aca="1" ref="M328" ca="1">IF($D328&lt;&gt;"",INDEX(Reference!K:K,$D328,1),"")</f>
        <v/>
      </c>
      <c r="N328" s="80" t="str" cm="1">
        <f t="array" aca="1" ref="N328" ca="1">IF($D328&lt;&gt;"",INDEX(Reference!L:L,$D328,1),"")</f>
        <v/>
      </c>
    </row>
    <row r="329" spans="4:14" ht="15.75" x14ac:dyDescent="0.25">
      <c r="D329" s="7" t="str">
        <f t="shared" ref="D329:D392" ca="1" si="5">IFERROR(SMALL(INDIRECT("Reference!$B$3:$B$1000"),ROW()-ROW($D$7)),"")</f>
        <v/>
      </c>
      <c r="E329" s="7" t="str" cm="1">
        <f t="array" aca="1" ref="E329" ca="1">IF($D329&lt;&gt;"",INDEX(Reference!C:C,$D329,1),"")</f>
        <v/>
      </c>
      <c r="F329" s="8" t="str" cm="1">
        <f t="array" aca="1" ref="F329" ca="1">IF($D329&lt;&gt;"",INDEX(Reference!D:D,$D329,1),"")</f>
        <v/>
      </c>
      <c r="G329" s="10" t="str" cm="1">
        <f t="array" aca="1" ref="G329" ca="1">IF($D329&lt;&gt;"",INDEX(Reference!E:E,$D329,1),"")</f>
        <v/>
      </c>
      <c r="H329" s="79" t="str" cm="1">
        <f t="array" aca="1" ref="H329" ca="1">IF($D329&lt;&gt;"",INDEX(Reference!F:F,$D329,1),"")</f>
        <v/>
      </c>
      <c r="I329" s="79" t="str" cm="1">
        <f t="array" aca="1" ref="I329" ca="1">IF($D329&lt;&gt;"",INDEX(Reference!G:G,$D329,1),"")</f>
        <v/>
      </c>
      <c r="J329" s="79" t="str" cm="1">
        <f t="array" aca="1" ref="J329" ca="1">IF($D329&lt;&gt;"",INDEX(Reference!H:H,$D329,1),"")</f>
        <v/>
      </c>
      <c r="K329" s="77" t="str" cm="1">
        <f t="array" aca="1" ref="K329" ca="1">IF($D329&lt;&gt;"",INDEX(Reference!I:I,$D329,1),"")</f>
        <v/>
      </c>
      <c r="L329" s="77" t="str" cm="1">
        <f t="array" aca="1" ref="L329" ca="1">IF($D329&lt;&gt;"",INDEX(Reference!J:J,$D329,1),"")</f>
        <v/>
      </c>
      <c r="M329" s="77" t="str" cm="1">
        <f t="array" aca="1" ref="M329" ca="1">IF($D329&lt;&gt;"",INDEX(Reference!K:K,$D329,1),"")</f>
        <v/>
      </c>
      <c r="N329" s="80" t="str" cm="1">
        <f t="array" aca="1" ref="N329" ca="1">IF($D329&lt;&gt;"",INDEX(Reference!L:L,$D329,1),"")</f>
        <v/>
      </c>
    </row>
    <row r="330" spans="4:14" ht="15.75" x14ac:dyDescent="0.25">
      <c r="D330" s="7" t="str">
        <f t="shared" ca="1" si="5"/>
        <v/>
      </c>
      <c r="E330" s="7" t="str" cm="1">
        <f t="array" aca="1" ref="E330" ca="1">IF($D330&lt;&gt;"",INDEX(Reference!C:C,$D330,1),"")</f>
        <v/>
      </c>
      <c r="F330" s="8" t="str" cm="1">
        <f t="array" aca="1" ref="F330" ca="1">IF($D330&lt;&gt;"",INDEX(Reference!D:D,$D330,1),"")</f>
        <v/>
      </c>
      <c r="G330" s="10" t="str" cm="1">
        <f t="array" aca="1" ref="G330" ca="1">IF($D330&lt;&gt;"",INDEX(Reference!E:E,$D330,1),"")</f>
        <v/>
      </c>
      <c r="H330" s="79" t="str" cm="1">
        <f t="array" aca="1" ref="H330" ca="1">IF($D330&lt;&gt;"",INDEX(Reference!F:F,$D330,1),"")</f>
        <v/>
      </c>
      <c r="I330" s="79" t="str" cm="1">
        <f t="array" aca="1" ref="I330" ca="1">IF($D330&lt;&gt;"",INDEX(Reference!G:G,$D330,1),"")</f>
        <v/>
      </c>
      <c r="J330" s="79" t="str" cm="1">
        <f t="array" aca="1" ref="J330" ca="1">IF($D330&lt;&gt;"",INDEX(Reference!H:H,$D330,1),"")</f>
        <v/>
      </c>
      <c r="K330" s="77" t="str" cm="1">
        <f t="array" aca="1" ref="K330" ca="1">IF($D330&lt;&gt;"",INDEX(Reference!I:I,$D330,1),"")</f>
        <v/>
      </c>
      <c r="L330" s="77" t="str" cm="1">
        <f t="array" aca="1" ref="L330" ca="1">IF($D330&lt;&gt;"",INDEX(Reference!J:J,$D330,1),"")</f>
        <v/>
      </c>
      <c r="M330" s="77" t="str" cm="1">
        <f t="array" aca="1" ref="M330" ca="1">IF($D330&lt;&gt;"",INDEX(Reference!K:K,$D330,1),"")</f>
        <v/>
      </c>
      <c r="N330" s="80" t="str" cm="1">
        <f t="array" aca="1" ref="N330" ca="1">IF($D330&lt;&gt;"",INDEX(Reference!L:L,$D330,1),"")</f>
        <v/>
      </c>
    </row>
    <row r="331" spans="4:14" ht="15.75" x14ac:dyDescent="0.25">
      <c r="D331" s="7" t="str">
        <f t="shared" ca="1" si="5"/>
        <v/>
      </c>
      <c r="E331" s="7" t="str" cm="1">
        <f t="array" aca="1" ref="E331" ca="1">IF($D331&lt;&gt;"",INDEX(Reference!C:C,$D331,1),"")</f>
        <v/>
      </c>
      <c r="F331" s="8" t="str" cm="1">
        <f t="array" aca="1" ref="F331" ca="1">IF($D331&lt;&gt;"",INDEX(Reference!D:D,$D331,1),"")</f>
        <v/>
      </c>
      <c r="G331" s="10" t="str" cm="1">
        <f t="array" aca="1" ref="G331" ca="1">IF($D331&lt;&gt;"",INDEX(Reference!E:E,$D331,1),"")</f>
        <v/>
      </c>
      <c r="H331" s="79" t="str" cm="1">
        <f t="array" aca="1" ref="H331" ca="1">IF($D331&lt;&gt;"",INDEX(Reference!F:F,$D331,1),"")</f>
        <v/>
      </c>
      <c r="I331" s="79" t="str" cm="1">
        <f t="array" aca="1" ref="I331" ca="1">IF($D331&lt;&gt;"",INDEX(Reference!G:G,$D331,1),"")</f>
        <v/>
      </c>
      <c r="J331" s="79" t="str" cm="1">
        <f t="array" aca="1" ref="J331" ca="1">IF($D331&lt;&gt;"",INDEX(Reference!H:H,$D331,1),"")</f>
        <v/>
      </c>
      <c r="K331" s="77" t="str" cm="1">
        <f t="array" aca="1" ref="K331" ca="1">IF($D331&lt;&gt;"",INDEX(Reference!I:I,$D331,1),"")</f>
        <v/>
      </c>
      <c r="L331" s="77" t="str" cm="1">
        <f t="array" aca="1" ref="L331" ca="1">IF($D331&lt;&gt;"",INDEX(Reference!J:J,$D331,1),"")</f>
        <v/>
      </c>
      <c r="M331" s="77" t="str" cm="1">
        <f t="array" aca="1" ref="M331" ca="1">IF($D331&lt;&gt;"",INDEX(Reference!K:K,$D331,1),"")</f>
        <v/>
      </c>
      <c r="N331" s="80" t="str" cm="1">
        <f t="array" aca="1" ref="N331" ca="1">IF($D331&lt;&gt;"",INDEX(Reference!L:L,$D331,1),"")</f>
        <v/>
      </c>
    </row>
    <row r="332" spans="4:14" ht="15.75" x14ac:dyDescent="0.25">
      <c r="D332" s="7" t="str">
        <f t="shared" ca="1" si="5"/>
        <v/>
      </c>
      <c r="E332" s="7" t="str" cm="1">
        <f t="array" aca="1" ref="E332" ca="1">IF($D332&lt;&gt;"",INDEX(Reference!C:C,$D332,1),"")</f>
        <v/>
      </c>
      <c r="F332" s="8" t="str" cm="1">
        <f t="array" aca="1" ref="F332" ca="1">IF($D332&lt;&gt;"",INDEX(Reference!D:D,$D332,1),"")</f>
        <v/>
      </c>
      <c r="G332" s="10" t="str" cm="1">
        <f t="array" aca="1" ref="G332" ca="1">IF($D332&lt;&gt;"",INDEX(Reference!E:E,$D332,1),"")</f>
        <v/>
      </c>
      <c r="H332" s="79" t="str" cm="1">
        <f t="array" aca="1" ref="H332" ca="1">IF($D332&lt;&gt;"",INDEX(Reference!F:F,$D332,1),"")</f>
        <v/>
      </c>
      <c r="I332" s="79" t="str" cm="1">
        <f t="array" aca="1" ref="I332" ca="1">IF($D332&lt;&gt;"",INDEX(Reference!G:G,$D332,1),"")</f>
        <v/>
      </c>
      <c r="J332" s="79" t="str" cm="1">
        <f t="array" aca="1" ref="J332" ca="1">IF($D332&lt;&gt;"",INDEX(Reference!H:H,$D332,1),"")</f>
        <v/>
      </c>
      <c r="K332" s="77" t="str" cm="1">
        <f t="array" aca="1" ref="K332" ca="1">IF($D332&lt;&gt;"",INDEX(Reference!I:I,$D332,1),"")</f>
        <v/>
      </c>
      <c r="L332" s="77" t="str" cm="1">
        <f t="array" aca="1" ref="L332" ca="1">IF($D332&lt;&gt;"",INDEX(Reference!J:J,$D332,1),"")</f>
        <v/>
      </c>
      <c r="M332" s="77" t="str" cm="1">
        <f t="array" aca="1" ref="M332" ca="1">IF($D332&lt;&gt;"",INDEX(Reference!K:K,$D332,1),"")</f>
        <v/>
      </c>
      <c r="N332" s="80" t="str" cm="1">
        <f t="array" aca="1" ref="N332" ca="1">IF($D332&lt;&gt;"",INDEX(Reference!L:L,$D332,1),"")</f>
        <v/>
      </c>
    </row>
    <row r="333" spans="4:14" ht="15.75" x14ac:dyDescent="0.25">
      <c r="D333" s="7" t="str">
        <f t="shared" ca="1" si="5"/>
        <v/>
      </c>
      <c r="E333" s="7" t="str" cm="1">
        <f t="array" aca="1" ref="E333" ca="1">IF($D333&lt;&gt;"",INDEX(Reference!C:C,$D333,1),"")</f>
        <v/>
      </c>
      <c r="F333" s="8" t="str" cm="1">
        <f t="array" aca="1" ref="F333" ca="1">IF($D333&lt;&gt;"",INDEX(Reference!D:D,$D333,1),"")</f>
        <v/>
      </c>
      <c r="G333" s="10" t="str" cm="1">
        <f t="array" aca="1" ref="G333" ca="1">IF($D333&lt;&gt;"",INDEX(Reference!E:E,$D333,1),"")</f>
        <v/>
      </c>
      <c r="H333" s="79" t="str" cm="1">
        <f t="array" aca="1" ref="H333" ca="1">IF($D333&lt;&gt;"",INDEX(Reference!F:F,$D333,1),"")</f>
        <v/>
      </c>
      <c r="I333" s="79" t="str" cm="1">
        <f t="array" aca="1" ref="I333" ca="1">IF($D333&lt;&gt;"",INDEX(Reference!G:G,$D333,1),"")</f>
        <v/>
      </c>
      <c r="J333" s="79" t="str" cm="1">
        <f t="array" aca="1" ref="J333" ca="1">IF($D333&lt;&gt;"",INDEX(Reference!H:H,$D333,1),"")</f>
        <v/>
      </c>
      <c r="K333" s="77" t="str" cm="1">
        <f t="array" aca="1" ref="K333" ca="1">IF($D333&lt;&gt;"",INDEX(Reference!I:I,$D333,1),"")</f>
        <v/>
      </c>
      <c r="L333" s="77" t="str" cm="1">
        <f t="array" aca="1" ref="L333" ca="1">IF($D333&lt;&gt;"",INDEX(Reference!J:J,$D333,1),"")</f>
        <v/>
      </c>
      <c r="M333" s="77" t="str" cm="1">
        <f t="array" aca="1" ref="M333" ca="1">IF($D333&lt;&gt;"",INDEX(Reference!K:K,$D333,1),"")</f>
        <v/>
      </c>
      <c r="N333" s="80" t="str" cm="1">
        <f t="array" aca="1" ref="N333" ca="1">IF($D333&lt;&gt;"",INDEX(Reference!L:L,$D333,1),"")</f>
        <v/>
      </c>
    </row>
    <row r="334" spans="4:14" ht="15.75" x14ac:dyDescent="0.25">
      <c r="D334" s="7" t="str">
        <f t="shared" ca="1" si="5"/>
        <v/>
      </c>
      <c r="E334" s="7" t="str" cm="1">
        <f t="array" aca="1" ref="E334" ca="1">IF($D334&lt;&gt;"",INDEX(Reference!C:C,$D334,1),"")</f>
        <v/>
      </c>
      <c r="F334" s="8" t="str" cm="1">
        <f t="array" aca="1" ref="F334" ca="1">IF($D334&lt;&gt;"",INDEX(Reference!D:D,$D334,1),"")</f>
        <v/>
      </c>
      <c r="G334" s="10" t="str" cm="1">
        <f t="array" aca="1" ref="G334" ca="1">IF($D334&lt;&gt;"",INDEX(Reference!E:E,$D334,1),"")</f>
        <v/>
      </c>
      <c r="H334" s="79" t="str" cm="1">
        <f t="array" aca="1" ref="H334" ca="1">IF($D334&lt;&gt;"",INDEX(Reference!F:F,$D334,1),"")</f>
        <v/>
      </c>
      <c r="I334" s="79" t="str" cm="1">
        <f t="array" aca="1" ref="I334" ca="1">IF($D334&lt;&gt;"",INDEX(Reference!G:G,$D334,1),"")</f>
        <v/>
      </c>
      <c r="J334" s="79" t="str" cm="1">
        <f t="array" aca="1" ref="J334" ca="1">IF($D334&lt;&gt;"",INDEX(Reference!H:H,$D334,1),"")</f>
        <v/>
      </c>
      <c r="K334" s="77" t="str" cm="1">
        <f t="array" aca="1" ref="K334" ca="1">IF($D334&lt;&gt;"",INDEX(Reference!I:I,$D334,1),"")</f>
        <v/>
      </c>
      <c r="L334" s="77" t="str" cm="1">
        <f t="array" aca="1" ref="L334" ca="1">IF($D334&lt;&gt;"",INDEX(Reference!J:J,$D334,1),"")</f>
        <v/>
      </c>
      <c r="M334" s="77" t="str" cm="1">
        <f t="array" aca="1" ref="M334" ca="1">IF($D334&lt;&gt;"",INDEX(Reference!K:K,$D334,1),"")</f>
        <v/>
      </c>
      <c r="N334" s="80" t="str" cm="1">
        <f t="array" aca="1" ref="N334" ca="1">IF($D334&lt;&gt;"",INDEX(Reference!L:L,$D334,1),"")</f>
        <v/>
      </c>
    </row>
    <row r="335" spans="4:14" ht="15.75" x14ac:dyDescent="0.25">
      <c r="D335" s="7" t="str">
        <f t="shared" ca="1" si="5"/>
        <v/>
      </c>
      <c r="E335" s="7" t="str" cm="1">
        <f t="array" aca="1" ref="E335" ca="1">IF($D335&lt;&gt;"",INDEX(Reference!C:C,$D335,1),"")</f>
        <v/>
      </c>
      <c r="F335" s="8" t="str" cm="1">
        <f t="array" aca="1" ref="F335" ca="1">IF($D335&lt;&gt;"",INDEX(Reference!D:D,$D335,1),"")</f>
        <v/>
      </c>
      <c r="G335" s="10" t="str" cm="1">
        <f t="array" aca="1" ref="G335" ca="1">IF($D335&lt;&gt;"",INDEX(Reference!E:E,$D335,1),"")</f>
        <v/>
      </c>
      <c r="H335" s="79" t="str" cm="1">
        <f t="array" aca="1" ref="H335" ca="1">IF($D335&lt;&gt;"",INDEX(Reference!F:F,$D335,1),"")</f>
        <v/>
      </c>
      <c r="I335" s="79" t="str" cm="1">
        <f t="array" aca="1" ref="I335" ca="1">IF($D335&lt;&gt;"",INDEX(Reference!G:G,$D335,1),"")</f>
        <v/>
      </c>
      <c r="J335" s="79" t="str" cm="1">
        <f t="array" aca="1" ref="J335" ca="1">IF($D335&lt;&gt;"",INDEX(Reference!H:H,$D335,1),"")</f>
        <v/>
      </c>
      <c r="K335" s="77" t="str" cm="1">
        <f t="array" aca="1" ref="K335" ca="1">IF($D335&lt;&gt;"",INDEX(Reference!I:I,$D335,1),"")</f>
        <v/>
      </c>
      <c r="L335" s="77" t="str" cm="1">
        <f t="array" aca="1" ref="L335" ca="1">IF($D335&lt;&gt;"",INDEX(Reference!J:J,$D335,1),"")</f>
        <v/>
      </c>
      <c r="M335" s="77" t="str" cm="1">
        <f t="array" aca="1" ref="M335" ca="1">IF($D335&lt;&gt;"",INDEX(Reference!K:K,$D335,1),"")</f>
        <v/>
      </c>
      <c r="N335" s="80" t="str" cm="1">
        <f t="array" aca="1" ref="N335" ca="1">IF($D335&lt;&gt;"",INDEX(Reference!L:L,$D335,1),"")</f>
        <v/>
      </c>
    </row>
    <row r="336" spans="4:14" ht="15.75" x14ac:dyDescent="0.25">
      <c r="D336" s="7" t="str">
        <f t="shared" ca="1" si="5"/>
        <v/>
      </c>
      <c r="E336" s="7" t="str" cm="1">
        <f t="array" aca="1" ref="E336" ca="1">IF($D336&lt;&gt;"",INDEX(Reference!C:C,$D336,1),"")</f>
        <v/>
      </c>
      <c r="F336" s="8" t="str" cm="1">
        <f t="array" aca="1" ref="F336" ca="1">IF($D336&lt;&gt;"",INDEX(Reference!D:D,$D336,1),"")</f>
        <v/>
      </c>
      <c r="G336" s="10" t="str" cm="1">
        <f t="array" aca="1" ref="G336" ca="1">IF($D336&lt;&gt;"",INDEX(Reference!E:E,$D336,1),"")</f>
        <v/>
      </c>
      <c r="H336" s="79" t="str" cm="1">
        <f t="array" aca="1" ref="H336" ca="1">IF($D336&lt;&gt;"",INDEX(Reference!F:F,$D336,1),"")</f>
        <v/>
      </c>
      <c r="I336" s="79" t="str" cm="1">
        <f t="array" aca="1" ref="I336" ca="1">IF($D336&lt;&gt;"",INDEX(Reference!G:G,$D336,1),"")</f>
        <v/>
      </c>
      <c r="J336" s="79" t="str" cm="1">
        <f t="array" aca="1" ref="J336" ca="1">IF($D336&lt;&gt;"",INDEX(Reference!H:H,$D336,1),"")</f>
        <v/>
      </c>
      <c r="K336" s="77" t="str" cm="1">
        <f t="array" aca="1" ref="K336" ca="1">IF($D336&lt;&gt;"",INDEX(Reference!I:I,$D336,1),"")</f>
        <v/>
      </c>
      <c r="L336" s="77" t="str" cm="1">
        <f t="array" aca="1" ref="L336" ca="1">IF($D336&lt;&gt;"",INDEX(Reference!J:J,$D336,1),"")</f>
        <v/>
      </c>
      <c r="M336" s="77" t="str" cm="1">
        <f t="array" aca="1" ref="M336" ca="1">IF($D336&lt;&gt;"",INDEX(Reference!K:K,$D336,1),"")</f>
        <v/>
      </c>
      <c r="N336" s="80" t="str" cm="1">
        <f t="array" aca="1" ref="N336" ca="1">IF($D336&lt;&gt;"",INDEX(Reference!L:L,$D336,1),"")</f>
        <v/>
      </c>
    </row>
    <row r="337" spans="4:14" ht="15.75" x14ac:dyDescent="0.25">
      <c r="D337" s="7" t="str">
        <f t="shared" ca="1" si="5"/>
        <v/>
      </c>
      <c r="E337" s="7" t="str" cm="1">
        <f t="array" aca="1" ref="E337" ca="1">IF($D337&lt;&gt;"",INDEX(Reference!C:C,$D337,1),"")</f>
        <v/>
      </c>
      <c r="F337" s="8" t="str" cm="1">
        <f t="array" aca="1" ref="F337" ca="1">IF($D337&lt;&gt;"",INDEX(Reference!D:D,$D337,1),"")</f>
        <v/>
      </c>
      <c r="G337" s="10" t="str" cm="1">
        <f t="array" aca="1" ref="G337" ca="1">IF($D337&lt;&gt;"",INDEX(Reference!E:E,$D337,1),"")</f>
        <v/>
      </c>
      <c r="H337" s="79" t="str" cm="1">
        <f t="array" aca="1" ref="H337" ca="1">IF($D337&lt;&gt;"",INDEX(Reference!F:F,$D337,1),"")</f>
        <v/>
      </c>
      <c r="I337" s="79" t="str" cm="1">
        <f t="array" aca="1" ref="I337" ca="1">IF($D337&lt;&gt;"",INDEX(Reference!G:G,$D337,1),"")</f>
        <v/>
      </c>
      <c r="J337" s="79" t="str" cm="1">
        <f t="array" aca="1" ref="J337" ca="1">IF($D337&lt;&gt;"",INDEX(Reference!H:H,$D337,1),"")</f>
        <v/>
      </c>
      <c r="K337" s="77" t="str" cm="1">
        <f t="array" aca="1" ref="K337" ca="1">IF($D337&lt;&gt;"",INDEX(Reference!I:I,$D337,1),"")</f>
        <v/>
      </c>
      <c r="L337" s="77" t="str" cm="1">
        <f t="array" aca="1" ref="L337" ca="1">IF($D337&lt;&gt;"",INDEX(Reference!J:J,$D337,1),"")</f>
        <v/>
      </c>
      <c r="M337" s="77" t="str" cm="1">
        <f t="array" aca="1" ref="M337" ca="1">IF($D337&lt;&gt;"",INDEX(Reference!K:K,$D337,1),"")</f>
        <v/>
      </c>
      <c r="N337" s="80" t="str" cm="1">
        <f t="array" aca="1" ref="N337" ca="1">IF($D337&lt;&gt;"",INDEX(Reference!L:L,$D337,1),"")</f>
        <v/>
      </c>
    </row>
    <row r="338" spans="4:14" ht="15.75" x14ac:dyDescent="0.25">
      <c r="D338" s="7" t="str">
        <f t="shared" ca="1" si="5"/>
        <v/>
      </c>
      <c r="E338" s="7" t="str" cm="1">
        <f t="array" aca="1" ref="E338" ca="1">IF($D338&lt;&gt;"",INDEX(Reference!C:C,$D338,1),"")</f>
        <v/>
      </c>
      <c r="F338" s="8" t="str" cm="1">
        <f t="array" aca="1" ref="F338" ca="1">IF($D338&lt;&gt;"",INDEX(Reference!D:D,$D338,1),"")</f>
        <v/>
      </c>
      <c r="G338" s="10" t="str" cm="1">
        <f t="array" aca="1" ref="G338" ca="1">IF($D338&lt;&gt;"",INDEX(Reference!E:E,$D338,1),"")</f>
        <v/>
      </c>
      <c r="H338" s="79" t="str" cm="1">
        <f t="array" aca="1" ref="H338" ca="1">IF($D338&lt;&gt;"",INDEX(Reference!F:F,$D338,1),"")</f>
        <v/>
      </c>
      <c r="I338" s="79" t="str" cm="1">
        <f t="array" aca="1" ref="I338" ca="1">IF($D338&lt;&gt;"",INDEX(Reference!G:G,$D338,1),"")</f>
        <v/>
      </c>
      <c r="J338" s="79" t="str" cm="1">
        <f t="array" aca="1" ref="J338" ca="1">IF($D338&lt;&gt;"",INDEX(Reference!H:H,$D338,1),"")</f>
        <v/>
      </c>
      <c r="K338" s="77" t="str" cm="1">
        <f t="array" aca="1" ref="K338" ca="1">IF($D338&lt;&gt;"",INDEX(Reference!I:I,$D338,1),"")</f>
        <v/>
      </c>
      <c r="L338" s="77" t="str" cm="1">
        <f t="array" aca="1" ref="L338" ca="1">IF($D338&lt;&gt;"",INDEX(Reference!J:J,$D338,1),"")</f>
        <v/>
      </c>
      <c r="M338" s="77" t="str" cm="1">
        <f t="array" aca="1" ref="M338" ca="1">IF($D338&lt;&gt;"",INDEX(Reference!K:K,$D338,1),"")</f>
        <v/>
      </c>
      <c r="N338" s="80" t="str" cm="1">
        <f t="array" aca="1" ref="N338" ca="1">IF($D338&lt;&gt;"",INDEX(Reference!L:L,$D338,1),"")</f>
        <v/>
      </c>
    </row>
    <row r="339" spans="4:14" ht="15.75" x14ac:dyDescent="0.25">
      <c r="D339" s="7" t="str">
        <f t="shared" ca="1" si="5"/>
        <v/>
      </c>
      <c r="E339" s="7" t="str" cm="1">
        <f t="array" aca="1" ref="E339" ca="1">IF($D339&lt;&gt;"",INDEX(Reference!C:C,$D339,1),"")</f>
        <v/>
      </c>
      <c r="F339" s="8" t="str" cm="1">
        <f t="array" aca="1" ref="F339" ca="1">IF($D339&lt;&gt;"",INDEX(Reference!D:D,$D339,1),"")</f>
        <v/>
      </c>
      <c r="G339" s="10" t="str" cm="1">
        <f t="array" aca="1" ref="G339" ca="1">IF($D339&lt;&gt;"",INDEX(Reference!E:E,$D339,1),"")</f>
        <v/>
      </c>
      <c r="H339" s="79" t="str" cm="1">
        <f t="array" aca="1" ref="H339" ca="1">IF($D339&lt;&gt;"",INDEX(Reference!F:F,$D339,1),"")</f>
        <v/>
      </c>
      <c r="I339" s="79" t="str" cm="1">
        <f t="array" aca="1" ref="I339" ca="1">IF($D339&lt;&gt;"",INDEX(Reference!G:G,$D339,1),"")</f>
        <v/>
      </c>
      <c r="J339" s="79" t="str" cm="1">
        <f t="array" aca="1" ref="J339" ca="1">IF($D339&lt;&gt;"",INDEX(Reference!H:H,$D339,1),"")</f>
        <v/>
      </c>
      <c r="K339" s="77" t="str" cm="1">
        <f t="array" aca="1" ref="K339" ca="1">IF($D339&lt;&gt;"",INDEX(Reference!I:I,$D339,1),"")</f>
        <v/>
      </c>
      <c r="L339" s="77" t="str" cm="1">
        <f t="array" aca="1" ref="L339" ca="1">IF($D339&lt;&gt;"",INDEX(Reference!J:J,$D339,1),"")</f>
        <v/>
      </c>
      <c r="M339" s="77" t="str" cm="1">
        <f t="array" aca="1" ref="M339" ca="1">IF($D339&lt;&gt;"",INDEX(Reference!K:K,$D339,1),"")</f>
        <v/>
      </c>
      <c r="N339" s="80" t="str" cm="1">
        <f t="array" aca="1" ref="N339" ca="1">IF($D339&lt;&gt;"",INDEX(Reference!L:L,$D339,1),"")</f>
        <v/>
      </c>
    </row>
    <row r="340" spans="4:14" ht="15.75" x14ac:dyDescent="0.25">
      <c r="D340" s="7" t="str">
        <f t="shared" ca="1" si="5"/>
        <v/>
      </c>
      <c r="E340" s="7" t="str" cm="1">
        <f t="array" aca="1" ref="E340" ca="1">IF($D340&lt;&gt;"",INDEX(Reference!C:C,$D340,1),"")</f>
        <v/>
      </c>
      <c r="F340" s="8" t="str" cm="1">
        <f t="array" aca="1" ref="F340" ca="1">IF($D340&lt;&gt;"",INDEX(Reference!D:D,$D340,1),"")</f>
        <v/>
      </c>
      <c r="G340" s="10" t="str" cm="1">
        <f t="array" aca="1" ref="G340" ca="1">IF($D340&lt;&gt;"",INDEX(Reference!E:E,$D340,1),"")</f>
        <v/>
      </c>
      <c r="H340" s="79" t="str" cm="1">
        <f t="array" aca="1" ref="H340" ca="1">IF($D340&lt;&gt;"",INDEX(Reference!F:F,$D340,1),"")</f>
        <v/>
      </c>
      <c r="I340" s="79" t="str" cm="1">
        <f t="array" aca="1" ref="I340" ca="1">IF($D340&lt;&gt;"",INDEX(Reference!G:G,$D340,1),"")</f>
        <v/>
      </c>
      <c r="J340" s="79" t="str" cm="1">
        <f t="array" aca="1" ref="J340" ca="1">IF($D340&lt;&gt;"",INDEX(Reference!H:H,$D340,1),"")</f>
        <v/>
      </c>
      <c r="K340" s="77" t="str" cm="1">
        <f t="array" aca="1" ref="K340" ca="1">IF($D340&lt;&gt;"",INDEX(Reference!I:I,$D340,1),"")</f>
        <v/>
      </c>
      <c r="L340" s="77" t="str" cm="1">
        <f t="array" aca="1" ref="L340" ca="1">IF($D340&lt;&gt;"",INDEX(Reference!J:J,$D340,1),"")</f>
        <v/>
      </c>
      <c r="M340" s="77" t="str" cm="1">
        <f t="array" aca="1" ref="M340" ca="1">IF($D340&lt;&gt;"",INDEX(Reference!K:K,$D340,1),"")</f>
        <v/>
      </c>
      <c r="N340" s="80" t="str" cm="1">
        <f t="array" aca="1" ref="N340" ca="1">IF($D340&lt;&gt;"",INDEX(Reference!L:L,$D340,1),"")</f>
        <v/>
      </c>
    </row>
    <row r="341" spans="4:14" ht="15.75" x14ac:dyDescent="0.25">
      <c r="D341" s="7" t="str">
        <f t="shared" ca="1" si="5"/>
        <v/>
      </c>
      <c r="E341" s="7" t="str" cm="1">
        <f t="array" aca="1" ref="E341" ca="1">IF($D341&lt;&gt;"",INDEX(Reference!C:C,$D341,1),"")</f>
        <v/>
      </c>
      <c r="F341" s="8" t="str" cm="1">
        <f t="array" aca="1" ref="F341" ca="1">IF($D341&lt;&gt;"",INDEX(Reference!D:D,$D341,1),"")</f>
        <v/>
      </c>
      <c r="G341" s="10" t="str" cm="1">
        <f t="array" aca="1" ref="G341" ca="1">IF($D341&lt;&gt;"",INDEX(Reference!E:E,$D341,1),"")</f>
        <v/>
      </c>
      <c r="H341" s="79" t="str" cm="1">
        <f t="array" aca="1" ref="H341" ca="1">IF($D341&lt;&gt;"",INDEX(Reference!F:F,$D341,1),"")</f>
        <v/>
      </c>
      <c r="I341" s="79" t="str" cm="1">
        <f t="array" aca="1" ref="I341" ca="1">IF($D341&lt;&gt;"",INDEX(Reference!G:G,$D341,1),"")</f>
        <v/>
      </c>
      <c r="J341" s="79" t="str" cm="1">
        <f t="array" aca="1" ref="J341" ca="1">IF($D341&lt;&gt;"",INDEX(Reference!H:H,$D341,1),"")</f>
        <v/>
      </c>
      <c r="K341" s="77" t="str" cm="1">
        <f t="array" aca="1" ref="K341" ca="1">IF($D341&lt;&gt;"",INDEX(Reference!I:I,$D341,1),"")</f>
        <v/>
      </c>
      <c r="L341" s="77" t="str" cm="1">
        <f t="array" aca="1" ref="L341" ca="1">IF($D341&lt;&gt;"",INDEX(Reference!J:J,$D341,1),"")</f>
        <v/>
      </c>
      <c r="M341" s="77" t="str" cm="1">
        <f t="array" aca="1" ref="M341" ca="1">IF($D341&lt;&gt;"",INDEX(Reference!K:K,$D341,1),"")</f>
        <v/>
      </c>
      <c r="N341" s="80" t="str" cm="1">
        <f t="array" aca="1" ref="N341" ca="1">IF($D341&lt;&gt;"",INDEX(Reference!L:L,$D341,1),"")</f>
        <v/>
      </c>
    </row>
    <row r="342" spans="4:14" ht="15.75" x14ac:dyDescent="0.25">
      <c r="D342" s="7" t="str">
        <f t="shared" ca="1" si="5"/>
        <v/>
      </c>
      <c r="E342" s="7" t="str" cm="1">
        <f t="array" aca="1" ref="E342" ca="1">IF($D342&lt;&gt;"",INDEX(Reference!C:C,$D342,1),"")</f>
        <v/>
      </c>
      <c r="F342" s="8" t="str" cm="1">
        <f t="array" aca="1" ref="F342" ca="1">IF($D342&lt;&gt;"",INDEX(Reference!D:D,$D342,1),"")</f>
        <v/>
      </c>
      <c r="G342" s="10" t="str" cm="1">
        <f t="array" aca="1" ref="G342" ca="1">IF($D342&lt;&gt;"",INDEX(Reference!E:E,$D342,1),"")</f>
        <v/>
      </c>
      <c r="H342" s="79" t="str" cm="1">
        <f t="array" aca="1" ref="H342" ca="1">IF($D342&lt;&gt;"",INDEX(Reference!F:F,$D342,1),"")</f>
        <v/>
      </c>
      <c r="I342" s="79" t="str" cm="1">
        <f t="array" aca="1" ref="I342" ca="1">IF($D342&lt;&gt;"",INDEX(Reference!G:G,$D342,1),"")</f>
        <v/>
      </c>
      <c r="J342" s="79" t="str" cm="1">
        <f t="array" aca="1" ref="J342" ca="1">IF($D342&lt;&gt;"",INDEX(Reference!H:H,$D342,1),"")</f>
        <v/>
      </c>
      <c r="K342" s="77" t="str" cm="1">
        <f t="array" aca="1" ref="K342" ca="1">IF($D342&lt;&gt;"",INDEX(Reference!I:I,$D342,1),"")</f>
        <v/>
      </c>
      <c r="L342" s="77" t="str" cm="1">
        <f t="array" aca="1" ref="L342" ca="1">IF($D342&lt;&gt;"",INDEX(Reference!J:J,$D342,1),"")</f>
        <v/>
      </c>
      <c r="M342" s="77" t="str" cm="1">
        <f t="array" aca="1" ref="M342" ca="1">IF($D342&lt;&gt;"",INDEX(Reference!K:K,$D342,1),"")</f>
        <v/>
      </c>
      <c r="N342" s="80" t="str" cm="1">
        <f t="array" aca="1" ref="N342" ca="1">IF($D342&lt;&gt;"",INDEX(Reference!L:L,$D342,1),"")</f>
        <v/>
      </c>
    </row>
    <row r="343" spans="4:14" ht="15.75" x14ac:dyDescent="0.25">
      <c r="D343" s="7" t="str">
        <f t="shared" ca="1" si="5"/>
        <v/>
      </c>
      <c r="E343" s="7" t="str" cm="1">
        <f t="array" aca="1" ref="E343" ca="1">IF($D343&lt;&gt;"",INDEX(Reference!C:C,$D343,1),"")</f>
        <v/>
      </c>
      <c r="F343" s="8" t="str" cm="1">
        <f t="array" aca="1" ref="F343" ca="1">IF($D343&lt;&gt;"",INDEX(Reference!D:D,$D343,1),"")</f>
        <v/>
      </c>
      <c r="G343" s="10" t="str" cm="1">
        <f t="array" aca="1" ref="G343" ca="1">IF($D343&lt;&gt;"",INDEX(Reference!E:E,$D343,1),"")</f>
        <v/>
      </c>
      <c r="H343" s="79" t="str" cm="1">
        <f t="array" aca="1" ref="H343" ca="1">IF($D343&lt;&gt;"",INDEX(Reference!F:F,$D343,1),"")</f>
        <v/>
      </c>
      <c r="I343" s="79" t="str" cm="1">
        <f t="array" aca="1" ref="I343" ca="1">IF($D343&lt;&gt;"",INDEX(Reference!G:G,$D343,1),"")</f>
        <v/>
      </c>
      <c r="J343" s="79" t="str" cm="1">
        <f t="array" aca="1" ref="J343" ca="1">IF($D343&lt;&gt;"",INDEX(Reference!H:H,$D343,1),"")</f>
        <v/>
      </c>
      <c r="K343" s="77" t="str" cm="1">
        <f t="array" aca="1" ref="K343" ca="1">IF($D343&lt;&gt;"",INDEX(Reference!I:I,$D343,1),"")</f>
        <v/>
      </c>
      <c r="L343" s="77" t="str" cm="1">
        <f t="array" aca="1" ref="L343" ca="1">IF($D343&lt;&gt;"",INDEX(Reference!J:J,$D343,1),"")</f>
        <v/>
      </c>
      <c r="M343" s="77" t="str" cm="1">
        <f t="array" aca="1" ref="M343" ca="1">IF($D343&lt;&gt;"",INDEX(Reference!K:K,$D343,1),"")</f>
        <v/>
      </c>
      <c r="N343" s="80" t="str" cm="1">
        <f t="array" aca="1" ref="N343" ca="1">IF($D343&lt;&gt;"",INDEX(Reference!L:L,$D343,1),"")</f>
        <v/>
      </c>
    </row>
    <row r="344" spans="4:14" ht="15.75" x14ac:dyDescent="0.25">
      <c r="D344" s="7" t="str">
        <f t="shared" ca="1" si="5"/>
        <v/>
      </c>
      <c r="E344" s="7" t="str" cm="1">
        <f t="array" aca="1" ref="E344" ca="1">IF($D344&lt;&gt;"",INDEX(Reference!C:C,$D344,1),"")</f>
        <v/>
      </c>
      <c r="F344" s="8" t="str" cm="1">
        <f t="array" aca="1" ref="F344" ca="1">IF($D344&lt;&gt;"",INDEX(Reference!D:D,$D344,1),"")</f>
        <v/>
      </c>
      <c r="G344" s="10" t="str" cm="1">
        <f t="array" aca="1" ref="G344" ca="1">IF($D344&lt;&gt;"",INDEX(Reference!E:E,$D344,1),"")</f>
        <v/>
      </c>
      <c r="H344" s="79" t="str" cm="1">
        <f t="array" aca="1" ref="H344" ca="1">IF($D344&lt;&gt;"",INDEX(Reference!F:F,$D344,1),"")</f>
        <v/>
      </c>
      <c r="I344" s="79" t="str" cm="1">
        <f t="array" aca="1" ref="I344" ca="1">IF($D344&lt;&gt;"",INDEX(Reference!G:G,$D344,1),"")</f>
        <v/>
      </c>
      <c r="J344" s="79" t="str" cm="1">
        <f t="array" aca="1" ref="J344" ca="1">IF($D344&lt;&gt;"",INDEX(Reference!H:H,$D344,1),"")</f>
        <v/>
      </c>
      <c r="K344" s="77" t="str" cm="1">
        <f t="array" aca="1" ref="K344" ca="1">IF($D344&lt;&gt;"",INDEX(Reference!I:I,$D344,1),"")</f>
        <v/>
      </c>
      <c r="L344" s="77" t="str" cm="1">
        <f t="array" aca="1" ref="L344" ca="1">IF($D344&lt;&gt;"",INDEX(Reference!J:J,$D344,1),"")</f>
        <v/>
      </c>
      <c r="M344" s="77" t="str" cm="1">
        <f t="array" aca="1" ref="M344" ca="1">IF($D344&lt;&gt;"",INDEX(Reference!K:K,$D344,1),"")</f>
        <v/>
      </c>
      <c r="N344" s="80" t="str" cm="1">
        <f t="array" aca="1" ref="N344" ca="1">IF($D344&lt;&gt;"",INDEX(Reference!L:L,$D344,1),"")</f>
        <v/>
      </c>
    </row>
    <row r="345" spans="4:14" ht="15.75" x14ac:dyDescent="0.25">
      <c r="D345" s="7" t="str">
        <f t="shared" ca="1" si="5"/>
        <v/>
      </c>
      <c r="E345" s="7" t="str" cm="1">
        <f t="array" aca="1" ref="E345" ca="1">IF($D345&lt;&gt;"",INDEX(Reference!C:C,$D345,1),"")</f>
        <v/>
      </c>
      <c r="F345" s="8" t="str" cm="1">
        <f t="array" aca="1" ref="F345" ca="1">IF($D345&lt;&gt;"",INDEX(Reference!D:D,$D345,1),"")</f>
        <v/>
      </c>
      <c r="G345" s="10" t="str" cm="1">
        <f t="array" aca="1" ref="G345" ca="1">IF($D345&lt;&gt;"",INDEX(Reference!E:E,$D345,1),"")</f>
        <v/>
      </c>
      <c r="H345" s="79" t="str" cm="1">
        <f t="array" aca="1" ref="H345" ca="1">IF($D345&lt;&gt;"",INDEX(Reference!F:F,$D345,1),"")</f>
        <v/>
      </c>
      <c r="I345" s="79" t="str" cm="1">
        <f t="array" aca="1" ref="I345" ca="1">IF($D345&lt;&gt;"",INDEX(Reference!G:G,$D345,1),"")</f>
        <v/>
      </c>
      <c r="J345" s="79" t="str" cm="1">
        <f t="array" aca="1" ref="J345" ca="1">IF($D345&lt;&gt;"",INDEX(Reference!H:H,$D345,1),"")</f>
        <v/>
      </c>
      <c r="K345" s="77" t="str" cm="1">
        <f t="array" aca="1" ref="K345" ca="1">IF($D345&lt;&gt;"",INDEX(Reference!I:I,$D345,1),"")</f>
        <v/>
      </c>
      <c r="L345" s="77" t="str" cm="1">
        <f t="array" aca="1" ref="L345" ca="1">IF($D345&lt;&gt;"",INDEX(Reference!J:J,$D345,1),"")</f>
        <v/>
      </c>
      <c r="M345" s="77" t="str" cm="1">
        <f t="array" aca="1" ref="M345" ca="1">IF($D345&lt;&gt;"",INDEX(Reference!K:K,$D345,1),"")</f>
        <v/>
      </c>
      <c r="N345" s="80" t="str" cm="1">
        <f t="array" aca="1" ref="N345" ca="1">IF($D345&lt;&gt;"",INDEX(Reference!L:L,$D345,1),"")</f>
        <v/>
      </c>
    </row>
    <row r="346" spans="4:14" ht="15.75" x14ac:dyDescent="0.25">
      <c r="D346" s="7" t="str">
        <f t="shared" ca="1" si="5"/>
        <v/>
      </c>
      <c r="E346" s="7" t="str" cm="1">
        <f t="array" aca="1" ref="E346" ca="1">IF($D346&lt;&gt;"",INDEX(Reference!C:C,$D346,1),"")</f>
        <v/>
      </c>
      <c r="F346" s="8" t="str" cm="1">
        <f t="array" aca="1" ref="F346" ca="1">IF($D346&lt;&gt;"",INDEX(Reference!D:D,$D346,1),"")</f>
        <v/>
      </c>
      <c r="G346" s="10" t="str" cm="1">
        <f t="array" aca="1" ref="G346" ca="1">IF($D346&lt;&gt;"",INDEX(Reference!E:E,$D346,1),"")</f>
        <v/>
      </c>
      <c r="H346" s="79" t="str" cm="1">
        <f t="array" aca="1" ref="H346" ca="1">IF($D346&lt;&gt;"",INDEX(Reference!F:F,$D346,1),"")</f>
        <v/>
      </c>
      <c r="I346" s="79" t="str" cm="1">
        <f t="array" aca="1" ref="I346" ca="1">IF($D346&lt;&gt;"",INDEX(Reference!G:G,$D346,1),"")</f>
        <v/>
      </c>
      <c r="J346" s="79" t="str" cm="1">
        <f t="array" aca="1" ref="J346" ca="1">IF($D346&lt;&gt;"",INDEX(Reference!H:H,$D346,1),"")</f>
        <v/>
      </c>
      <c r="K346" s="77" t="str" cm="1">
        <f t="array" aca="1" ref="K346" ca="1">IF($D346&lt;&gt;"",INDEX(Reference!I:I,$D346,1),"")</f>
        <v/>
      </c>
      <c r="L346" s="77" t="str" cm="1">
        <f t="array" aca="1" ref="L346" ca="1">IF($D346&lt;&gt;"",INDEX(Reference!J:J,$D346,1),"")</f>
        <v/>
      </c>
      <c r="M346" s="77" t="str" cm="1">
        <f t="array" aca="1" ref="M346" ca="1">IF($D346&lt;&gt;"",INDEX(Reference!K:K,$D346,1),"")</f>
        <v/>
      </c>
      <c r="N346" s="80" t="str" cm="1">
        <f t="array" aca="1" ref="N346" ca="1">IF($D346&lt;&gt;"",INDEX(Reference!L:L,$D346,1),"")</f>
        <v/>
      </c>
    </row>
    <row r="347" spans="4:14" ht="15.75" x14ac:dyDescent="0.25">
      <c r="D347" s="7" t="str">
        <f t="shared" ca="1" si="5"/>
        <v/>
      </c>
      <c r="E347" s="7" t="str" cm="1">
        <f t="array" aca="1" ref="E347" ca="1">IF($D347&lt;&gt;"",INDEX(Reference!C:C,$D347,1),"")</f>
        <v/>
      </c>
      <c r="F347" s="8" t="str" cm="1">
        <f t="array" aca="1" ref="F347" ca="1">IF($D347&lt;&gt;"",INDEX(Reference!D:D,$D347,1),"")</f>
        <v/>
      </c>
      <c r="G347" s="10" t="str" cm="1">
        <f t="array" aca="1" ref="G347" ca="1">IF($D347&lt;&gt;"",INDEX(Reference!E:E,$D347,1),"")</f>
        <v/>
      </c>
      <c r="H347" s="79" t="str" cm="1">
        <f t="array" aca="1" ref="H347" ca="1">IF($D347&lt;&gt;"",INDEX(Reference!F:F,$D347,1),"")</f>
        <v/>
      </c>
      <c r="I347" s="79" t="str" cm="1">
        <f t="array" aca="1" ref="I347" ca="1">IF($D347&lt;&gt;"",INDEX(Reference!G:G,$D347,1),"")</f>
        <v/>
      </c>
      <c r="J347" s="79" t="str" cm="1">
        <f t="array" aca="1" ref="J347" ca="1">IF($D347&lt;&gt;"",INDEX(Reference!H:H,$D347,1),"")</f>
        <v/>
      </c>
      <c r="K347" s="77" t="str" cm="1">
        <f t="array" aca="1" ref="K347" ca="1">IF($D347&lt;&gt;"",INDEX(Reference!I:I,$D347,1),"")</f>
        <v/>
      </c>
      <c r="L347" s="77" t="str" cm="1">
        <f t="array" aca="1" ref="L347" ca="1">IF($D347&lt;&gt;"",INDEX(Reference!J:J,$D347,1),"")</f>
        <v/>
      </c>
      <c r="M347" s="77" t="str" cm="1">
        <f t="array" aca="1" ref="M347" ca="1">IF($D347&lt;&gt;"",INDEX(Reference!K:K,$D347,1),"")</f>
        <v/>
      </c>
      <c r="N347" s="80" t="str" cm="1">
        <f t="array" aca="1" ref="N347" ca="1">IF($D347&lt;&gt;"",INDEX(Reference!L:L,$D347,1),"")</f>
        <v/>
      </c>
    </row>
    <row r="348" spans="4:14" ht="15.75" x14ac:dyDescent="0.25">
      <c r="D348" s="7" t="str">
        <f t="shared" ca="1" si="5"/>
        <v/>
      </c>
      <c r="E348" s="7" t="str" cm="1">
        <f t="array" aca="1" ref="E348" ca="1">IF($D348&lt;&gt;"",INDEX(Reference!C:C,$D348,1),"")</f>
        <v/>
      </c>
      <c r="F348" s="8" t="str" cm="1">
        <f t="array" aca="1" ref="F348" ca="1">IF($D348&lt;&gt;"",INDEX(Reference!D:D,$D348,1),"")</f>
        <v/>
      </c>
      <c r="G348" s="10" t="str" cm="1">
        <f t="array" aca="1" ref="G348" ca="1">IF($D348&lt;&gt;"",INDEX(Reference!E:E,$D348,1),"")</f>
        <v/>
      </c>
      <c r="H348" s="79" t="str" cm="1">
        <f t="array" aca="1" ref="H348" ca="1">IF($D348&lt;&gt;"",INDEX(Reference!F:F,$D348,1),"")</f>
        <v/>
      </c>
      <c r="I348" s="79" t="str" cm="1">
        <f t="array" aca="1" ref="I348" ca="1">IF($D348&lt;&gt;"",INDEX(Reference!G:G,$D348,1),"")</f>
        <v/>
      </c>
      <c r="J348" s="79" t="str" cm="1">
        <f t="array" aca="1" ref="J348" ca="1">IF($D348&lt;&gt;"",INDEX(Reference!H:H,$D348,1),"")</f>
        <v/>
      </c>
      <c r="K348" s="77" t="str" cm="1">
        <f t="array" aca="1" ref="K348" ca="1">IF($D348&lt;&gt;"",INDEX(Reference!I:I,$D348,1),"")</f>
        <v/>
      </c>
      <c r="L348" s="77" t="str" cm="1">
        <f t="array" aca="1" ref="L348" ca="1">IF($D348&lt;&gt;"",INDEX(Reference!J:J,$D348,1),"")</f>
        <v/>
      </c>
      <c r="M348" s="77" t="str" cm="1">
        <f t="array" aca="1" ref="M348" ca="1">IF($D348&lt;&gt;"",INDEX(Reference!K:K,$D348,1),"")</f>
        <v/>
      </c>
      <c r="N348" s="80" t="str" cm="1">
        <f t="array" aca="1" ref="N348" ca="1">IF($D348&lt;&gt;"",INDEX(Reference!L:L,$D348,1),"")</f>
        <v/>
      </c>
    </row>
    <row r="349" spans="4:14" ht="15.75" x14ac:dyDescent="0.25">
      <c r="D349" s="7" t="str">
        <f t="shared" ca="1" si="5"/>
        <v/>
      </c>
      <c r="E349" s="7" t="str" cm="1">
        <f t="array" aca="1" ref="E349" ca="1">IF($D349&lt;&gt;"",INDEX(Reference!C:C,$D349,1),"")</f>
        <v/>
      </c>
      <c r="F349" s="8" t="str" cm="1">
        <f t="array" aca="1" ref="F349" ca="1">IF($D349&lt;&gt;"",INDEX(Reference!D:D,$D349,1),"")</f>
        <v/>
      </c>
      <c r="G349" s="10" t="str" cm="1">
        <f t="array" aca="1" ref="G349" ca="1">IF($D349&lt;&gt;"",INDEX(Reference!E:E,$D349,1),"")</f>
        <v/>
      </c>
      <c r="H349" s="79" t="str" cm="1">
        <f t="array" aca="1" ref="H349" ca="1">IF($D349&lt;&gt;"",INDEX(Reference!F:F,$D349,1),"")</f>
        <v/>
      </c>
      <c r="I349" s="79" t="str" cm="1">
        <f t="array" aca="1" ref="I349" ca="1">IF($D349&lt;&gt;"",INDEX(Reference!G:G,$D349,1),"")</f>
        <v/>
      </c>
      <c r="J349" s="79" t="str" cm="1">
        <f t="array" aca="1" ref="J349" ca="1">IF($D349&lt;&gt;"",INDEX(Reference!H:H,$D349,1),"")</f>
        <v/>
      </c>
      <c r="K349" s="77" t="str" cm="1">
        <f t="array" aca="1" ref="K349" ca="1">IF($D349&lt;&gt;"",INDEX(Reference!I:I,$D349,1),"")</f>
        <v/>
      </c>
      <c r="L349" s="77" t="str" cm="1">
        <f t="array" aca="1" ref="L349" ca="1">IF($D349&lt;&gt;"",INDEX(Reference!J:J,$D349,1),"")</f>
        <v/>
      </c>
      <c r="M349" s="77" t="str" cm="1">
        <f t="array" aca="1" ref="M349" ca="1">IF($D349&lt;&gt;"",INDEX(Reference!K:K,$D349,1),"")</f>
        <v/>
      </c>
      <c r="N349" s="80" t="str" cm="1">
        <f t="array" aca="1" ref="N349" ca="1">IF($D349&lt;&gt;"",INDEX(Reference!L:L,$D349,1),"")</f>
        <v/>
      </c>
    </row>
    <row r="350" spans="4:14" ht="15.75" x14ac:dyDescent="0.25">
      <c r="D350" s="7" t="str">
        <f t="shared" ca="1" si="5"/>
        <v/>
      </c>
      <c r="E350" s="7" t="str" cm="1">
        <f t="array" aca="1" ref="E350" ca="1">IF($D350&lt;&gt;"",INDEX(Reference!C:C,$D350,1),"")</f>
        <v/>
      </c>
      <c r="F350" s="8" t="str" cm="1">
        <f t="array" aca="1" ref="F350" ca="1">IF($D350&lt;&gt;"",INDEX(Reference!D:D,$D350,1),"")</f>
        <v/>
      </c>
      <c r="G350" s="10" t="str" cm="1">
        <f t="array" aca="1" ref="G350" ca="1">IF($D350&lt;&gt;"",INDEX(Reference!E:E,$D350,1),"")</f>
        <v/>
      </c>
      <c r="H350" s="79" t="str" cm="1">
        <f t="array" aca="1" ref="H350" ca="1">IF($D350&lt;&gt;"",INDEX(Reference!F:F,$D350,1),"")</f>
        <v/>
      </c>
      <c r="I350" s="79" t="str" cm="1">
        <f t="array" aca="1" ref="I350" ca="1">IF($D350&lt;&gt;"",INDEX(Reference!G:G,$D350,1),"")</f>
        <v/>
      </c>
      <c r="J350" s="79" t="str" cm="1">
        <f t="array" aca="1" ref="J350" ca="1">IF($D350&lt;&gt;"",INDEX(Reference!H:H,$D350,1),"")</f>
        <v/>
      </c>
      <c r="K350" s="77" t="str" cm="1">
        <f t="array" aca="1" ref="K350" ca="1">IF($D350&lt;&gt;"",INDEX(Reference!I:I,$D350,1),"")</f>
        <v/>
      </c>
      <c r="L350" s="77" t="str" cm="1">
        <f t="array" aca="1" ref="L350" ca="1">IF($D350&lt;&gt;"",INDEX(Reference!J:J,$D350,1),"")</f>
        <v/>
      </c>
      <c r="M350" s="77" t="str" cm="1">
        <f t="array" aca="1" ref="M350" ca="1">IF($D350&lt;&gt;"",INDEX(Reference!K:K,$D350,1),"")</f>
        <v/>
      </c>
      <c r="N350" s="80" t="str" cm="1">
        <f t="array" aca="1" ref="N350" ca="1">IF($D350&lt;&gt;"",INDEX(Reference!L:L,$D350,1),"")</f>
        <v/>
      </c>
    </row>
    <row r="351" spans="4:14" ht="15.75" x14ac:dyDescent="0.25">
      <c r="D351" s="7" t="str">
        <f t="shared" ca="1" si="5"/>
        <v/>
      </c>
      <c r="E351" s="7" t="str" cm="1">
        <f t="array" aca="1" ref="E351" ca="1">IF($D351&lt;&gt;"",INDEX(Reference!C:C,$D351,1),"")</f>
        <v/>
      </c>
      <c r="F351" s="8" t="str" cm="1">
        <f t="array" aca="1" ref="F351" ca="1">IF($D351&lt;&gt;"",INDEX(Reference!D:D,$D351,1),"")</f>
        <v/>
      </c>
      <c r="G351" s="10" t="str" cm="1">
        <f t="array" aca="1" ref="G351" ca="1">IF($D351&lt;&gt;"",INDEX(Reference!E:E,$D351,1),"")</f>
        <v/>
      </c>
      <c r="H351" s="79" t="str" cm="1">
        <f t="array" aca="1" ref="H351" ca="1">IF($D351&lt;&gt;"",INDEX(Reference!F:F,$D351,1),"")</f>
        <v/>
      </c>
      <c r="I351" s="79" t="str" cm="1">
        <f t="array" aca="1" ref="I351" ca="1">IF($D351&lt;&gt;"",INDEX(Reference!G:G,$D351,1),"")</f>
        <v/>
      </c>
      <c r="J351" s="79" t="str" cm="1">
        <f t="array" aca="1" ref="J351" ca="1">IF($D351&lt;&gt;"",INDEX(Reference!H:H,$D351,1),"")</f>
        <v/>
      </c>
      <c r="K351" s="77" t="str" cm="1">
        <f t="array" aca="1" ref="K351" ca="1">IF($D351&lt;&gt;"",INDEX(Reference!I:I,$D351,1),"")</f>
        <v/>
      </c>
      <c r="L351" s="77" t="str" cm="1">
        <f t="array" aca="1" ref="L351" ca="1">IF($D351&lt;&gt;"",INDEX(Reference!J:J,$D351,1),"")</f>
        <v/>
      </c>
      <c r="M351" s="77" t="str" cm="1">
        <f t="array" aca="1" ref="M351" ca="1">IF($D351&lt;&gt;"",INDEX(Reference!K:K,$D351,1),"")</f>
        <v/>
      </c>
      <c r="N351" s="80" t="str" cm="1">
        <f t="array" aca="1" ref="N351" ca="1">IF($D351&lt;&gt;"",INDEX(Reference!L:L,$D351,1),"")</f>
        <v/>
      </c>
    </row>
    <row r="352" spans="4:14" ht="15.75" x14ac:dyDescent="0.25">
      <c r="D352" s="7" t="str">
        <f t="shared" ca="1" si="5"/>
        <v/>
      </c>
      <c r="E352" s="7" t="str" cm="1">
        <f t="array" aca="1" ref="E352" ca="1">IF($D352&lt;&gt;"",INDEX(Reference!C:C,$D352,1),"")</f>
        <v/>
      </c>
      <c r="F352" s="8" t="str" cm="1">
        <f t="array" aca="1" ref="F352" ca="1">IF($D352&lt;&gt;"",INDEX(Reference!D:D,$D352,1),"")</f>
        <v/>
      </c>
      <c r="G352" s="10" t="str" cm="1">
        <f t="array" aca="1" ref="G352" ca="1">IF($D352&lt;&gt;"",INDEX(Reference!E:E,$D352,1),"")</f>
        <v/>
      </c>
      <c r="H352" s="79" t="str" cm="1">
        <f t="array" aca="1" ref="H352" ca="1">IF($D352&lt;&gt;"",INDEX(Reference!F:F,$D352,1),"")</f>
        <v/>
      </c>
      <c r="I352" s="79" t="str" cm="1">
        <f t="array" aca="1" ref="I352" ca="1">IF($D352&lt;&gt;"",INDEX(Reference!G:G,$D352,1),"")</f>
        <v/>
      </c>
      <c r="J352" s="79" t="str" cm="1">
        <f t="array" aca="1" ref="J352" ca="1">IF($D352&lt;&gt;"",INDEX(Reference!H:H,$D352,1),"")</f>
        <v/>
      </c>
      <c r="K352" s="77" t="str" cm="1">
        <f t="array" aca="1" ref="K352" ca="1">IF($D352&lt;&gt;"",INDEX(Reference!I:I,$D352,1),"")</f>
        <v/>
      </c>
      <c r="L352" s="77" t="str" cm="1">
        <f t="array" aca="1" ref="L352" ca="1">IF($D352&lt;&gt;"",INDEX(Reference!J:J,$D352,1),"")</f>
        <v/>
      </c>
      <c r="M352" s="77" t="str" cm="1">
        <f t="array" aca="1" ref="M352" ca="1">IF($D352&lt;&gt;"",INDEX(Reference!K:K,$D352,1),"")</f>
        <v/>
      </c>
      <c r="N352" s="80" t="str" cm="1">
        <f t="array" aca="1" ref="N352" ca="1">IF($D352&lt;&gt;"",INDEX(Reference!L:L,$D352,1),"")</f>
        <v/>
      </c>
    </row>
    <row r="353" spans="4:14" ht="15.75" x14ac:dyDescent="0.25">
      <c r="D353" s="7" t="str">
        <f t="shared" ca="1" si="5"/>
        <v/>
      </c>
      <c r="E353" s="7" t="str" cm="1">
        <f t="array" aca="1" ref="E353" ca="1">IF($D353&lt;&gt;"",INDEX(Reference!C:C,$D353,1),"")</f>
        <v/>
      </c>
      <c r="F353" s="8" t="str" cm="1">
        <f t="array" aca="1" ref="F353" ca="1">IF($D353&lt;&gt;"",INDEX(Reference!D:D,$D353,1),"")</f>
        <v/>
      </c>
      <c r="G353" s="10" t="str" cm="1">
        <f t="array" aca="1" ref="G353" ca="1">IF($D353&lt;&gt;"",INDEX(Reference!E:E,$D353,1),"")</f>
        <v/>
      </c>
      <c r="H353" s="79" t="str" cm="1">
        <f t="array" aca="1" ref="H353" ca="1">IF($D353&lt;&gt;"",INDEX(Reference!F:F,$D353,1),"")</f>
        <v/>
      </c>
      <c r="I353" s="79" t="str" cm="1">
        <f t="array" aca="1" ref="I353" ca="1">IF($D353&lt;&gt;"",INDEX(Reference!G:G,$D353,1),"")</f>
        <v/>
      </c>
      <c r="J353" s="79" t="str" cm="1">
        <f t="array" aca="1" ref="J353" ca="1">IF($D353&lt;&gt;"",INDEX(Reference!H:H,$D353,1),"")</f>
        <v/>
      </c>
      <c r="K353" s="77" t="str" cm="1">
        <f t="array" aca="1" ref="K353" ca="1">IF($D353&lt;&gt;"",INDEX(Reference!I:I,$D353,1),"")</f>
        <v/>
      </c>
      <c r="L353" s="77" t="str" cm="1">
        <f t="array" aca="1" ref="L353" ca="1">IF($D353&lt;&gt;"",INDEX(Reference!J:J,$D353,1),"")</f>
        <v/>
      </c>
      <c r="M353" s="77" t="str" cm="1">
        <f t="array" aca="1" ref="M353" ca="1">IF($D353&lt;&gt;"",INDEX(Reference!K:K,$D353,1),"")</f>
        <v/>
      </c>
      <c r="N353" s="80" t="str" cm="1">
        <f t="array" aca="1" ref="N353" ca="1">IF($D353&lt;&gt;"",INDEX(Reference!L:L,$D353,1),"")</f>
        <v/>
      </c>
    </row>
    <row r="354" spans="4:14" ht="15.75" x14ac:dyDescent="0.25">
      <c r="D354" s="7" t="str">
        <f t="shared" ca="1" si="5"/>
        <v/>
      </c>
      <c r="E354" s="7" t="str" cm="1">
        <f t="array" aca="1" ref="E354" ca="1">IF($D354&lt;&gt;"",INDEX(Reference!C:C,$D354,1),"")</f>
        <v/>
      </c>
      <c r="F354" s="8" t="str" cm="1">
        <f t="array" aca="1" ref="F354" ca="1">IF($D354&lt;&gt;"",INDEX(Reference!D:D,$D354,1),"")</f>
        <v/>
      </c>
      <c r="G354" s="10" t="str" cm="1">
        <f t="array" aca="1" ref="G354" ca="1">IF($D354&lt;&gt;"",INDEX(Reference!E:E,$D354,1),"")</f>
        <v/>
      </c>
      <c r="H354" s="79" t="str" cm="1">
        <f t="array" aca="1" ref="H354" ca="1">IF($D354&lt;&gt;"",INDEX(Reference!F:F,$D354,1),"")</f>
        <v/>
      </c>
      <c r="I354" s="79" t="str" cm="1">
        <f t="array" aca="1" ref="I354" ca="1">IF($D354&lt;&gt;"",INDEX(Reference!G:G,$D354,1),"")</f>
        <v/>
      </c>
      <c r="J354" s="79" t="str" cm="1">
        <f t="array" aca="1" ref="J354" ca="1">IF($D354&lt;&gt;"",INDEX(Reference!H:H,$D354,1),"")</f>
        <v/>
      </c>
      <c r="K354" s="77" t="str" cm="1">
        <f t="array" aca="1" ref="K354" ca="1">IF($D354&lt;&gt;"",INDEX(Reference!I:I,$D354,1),"")</f>
        <v/>
      </c>
      <c r="L354" s="77" t="str" cm="1">
        <f t="array" aca="1" ref="L354" ca="1">IF($D354&lt;&gt;"",INDEX(Reference!J:J,$D354,1),"")</f>
        <v/>
      </c>
      <c r="M354" s="77" t="str" cm="1">
        <f t="array" aca="1" ref="M354" ca="1">IF($D354&lt;&gt;"",INDEX(Reference!K:K,$D354,1),"")</f>
        <v/>
      </c>
      <c r="N354" s="80" t="str" cm="1">
        <f t="array" aca="1" ref="N354" ca="1">IF($D354&lt;&gt;"",INDEX(Reference!L:L,$D354,1),"")</f>
        <v/>
      </c>
    </row>
    <row r="355" spans="4:14" ht="15.75" x14ac:dyDescent="0.25">
      <c r="D355" s="7" t="str">
        <f t="shared" ca="1" si="5"/>
        <v/>
      </c>
      <c r="E355" s="7" t="str" cm="1">
        <f t="array" aca="1" ref="E355" ca="1">IF($D355&lt;&gt;"",INDEX(Reference!C:C,$D355,1),"")</f>
        <v/>
      </c>
      <c r="F355" s="8" t="str" cm="1">
        <f t="array" aca="1" ref="F355" ca="1">IF($D355&lt;&gt;"",INDEX(Reference!D:D,$D355,1),"")</f>
        <v/>
      </c>
      <c r="G355" s="10" t="str" cm="1">
        <f t="array" aca="1" ref="G355" ca="1">IF($D355&lt;&gt;"",INDEX(Reference!E:E,$D355,1),"")</f>
        <v/>
      </c>
      <c r="H355" s="79" t="str" cm="1">
        <f t="array" aca="1" ref="H355" ca="1">IF($D355&lt;&gt;"",INDEX(Reference!F:F,$D355,1),"")</f>
        <v/>
      </c>
      <c r="I355" s="79" t="str" cm="1">
        <f t="array" aca="1" ref="I355" ca="1">IF($D355&lt;&gt;"",INDEX(Reference!G:G,$D355,1),"")</f>
        <v/>
      </c>
      <c r="J355" s="79" t="str" cm="1">
        <f t="array" aca="1" ref="J355" ca="1">IF($D355&lt;&gt;"",INDEX(Reference!H:H,$D355,1),"")</f>
        <v/>
      </c>
      <c r="K355" s="77" t="str" cm="1">
        <f t="array" aca="1" ref="K355" ca="1">IF($D355&lt;&gt;"",INDEX(Reference!I:I,$D355,1),"")</f>
        <v/>
      </c>
      <c r="L355" s="77" t="str" cm="1">
        <f t="array" aca="1" ref="L355" ca="1">IF($D355&lt;&gt;"",INDEX(Reference!J:J,$D355,1),"")</f>
        <v/>
      </c>
      <c r="M355" s="77" t="str" cm="1">
        <f t="array" aca="1" ref="M355" ca="1">IF($D355&lt;&gt;"",INDEX(Reference!K:K,$D355,1),"")</f>
        <v/>
      </c>
      <c r="N355" s="80" t="str" cm="1">
        <f t="array" aca="1" ref="N355" ca="1">IF($D355&lt;&gt;"",INDEX(Reference!L:L,$D355,1),"")</f>
        <v/>
      </c>
    </row>
    <row r="356" spans="4:14" ht="15.75" x14ac:dyDescent="0.25">
      <c r="D356" s="7" t="str">
        <f t="shared" ca="1" si="5"/>
        <v/>
      </c>
      <c r="E356" s="7" t="str" cm="1">
        <f t="array" aca="1" ref="E356" ca="1">IF($D356&lt;&gt;"",INDEX(Reference!C:C,$D356,1),"")</f>
        <v/>
      </c>
      <c r="F356" s="8" t="str" cm="1">
        <f t="array" aca="1" ref="F356" ca="1">IF($D356&lt;&gt;"",INDEX(Reference!D:D,$D356,1),"")</f>
        <v/>
      </c>
      <c r="G356" s="10" t="str" cm="1">
        <f t="array" aca="1" ref="G356" ca="1">IF($D356&lt;&gt;"",INDEX(Reference!E:E,$D356,1),"")</f>
        <v/>
      </c>
      <c r="H356" s="79" t="str" cm="1">
        <f t="array" aca="1" ref="H356" ca="1">IF($D356&lt;&gt;"",INDEX(Reference!F:F,$D356,1),"")</f>
        <v/>
      </c>
      <c r="I356" s="79" t="str" cm="1">
        <f t="array" aca="1" ref="I356" ca="1">IF($D356&lt;&gt;"",INDEX(Reference!G:G,$D356,1),"")</f>
        <v/>
      </c>
      <c r="J356" s="79" t="str" cm="1">
        <f t="array" aca="1" ref="J356" ca="1">IF($D356&lt;&gt;"",INDEX(Reference!H:H,$D356,1),"")</f>
        <v/>
      </c>
      <c r="K356" s="77" t="str" cm="1">
        <f t="array" aca="1" ref="K356" ca="1">IF($D356&lt;&gt;"",INDEX(Reference!I:I,$D356,1),"")</f>
        <v/>
      </c>
      <c r="L356" s="77" t="str" cm="1">
        <f t="array" aca="1" ref="L356" ca="1">IF($D356&lt;&gt;"",INDEX(Reference!J:J,$D356,1),"")</f>
        <v/>
      </c>
      <c r="M356" s="77" t="str" cm="1">
        <f t="array" aca="1" ref="M356" ca="1">IF($D356&lt;&gt;"",INDEX(Reference!K:K,$D356,1),"")</f>
        <v/>
      </c>
      <c r="N356" s="80" t="str" cm="1">
        <f t="array" aca="1" ref="N356" ca="1">IF($D356&lt;&gt;"",INDEX(Reference!L:L,$D356,1),"")</f>
        <v/>
      </c>
    </row>
    <row r="357" spans="4:14" ht="15.75" x14ac:dyDescent="0.25">
      <c r="D357" s="7" t="str">
        <f t="shared" ca="1" si="5"/>
        <v/>
      </c>
      <c r="E357" s="7" t="str" cm="1">
        <f t="array" aca="1" ref="E357" ca="1">IF($D357&lt;&gt;"",INDEX(Reference!C:C,$D357,1),"")</f>
        <v/>
      </c>
      <c r="F357" s="8" t="str" cm="1">
        <f t="array" aca="1" ref="F357" ca="1">IF($D357&lt;&gt;"",INDEX(Reference!D:D,$D357,1),"")</f>
        <v/>
      </c>
      <c r="G357" s="10" t="str" cm="1">
        <f t="array" aca="1" ref="G357" ca="1">IF($D357&lt;&gt;"",INDEX(Reference!E:E,$D357,1),"")</f>
        <v/>
      </c>
      <c r="H357" s="79" t="str" cm="1">
        <f t="array" aca="1" ref="H357" ca="1">IF($D357&lt;&gt;"",INDEX(Reference!F:F,$D357,1),"")</f>
        <v/>
      </c>
      <c r="I357" s="79" t="str" cm="1">
        <f t="array" aca="1" ref="I357" ca="1">IF($D357&lt;&gt;"",INDEX(Reference!G:G,$D357,1),"")</f>
        <v/>
      </c>
      <c r="J357" s="79" t="str" cm="1">
        <f t="array" aca="1" ref="J357" ca="1">IF($D357&lt;&gt;"",INDEX(Reference!H:H,$D357,1),"")</f>
        <v/>
      </c>
      <c r="K357" s="77" t="str" cm="1">
        <f t="array" aca="1" ref="K357" ca="1">IF($D357&lt;&gt;"",INDEX(Reference!I:I,$D357,1),"")</f>
        <v/>
      </c>
      <c r="L357" s="77" t="str" cm="1">
        <f t="array" aca="1" ref="L357" ca="1">IF($D357&lt;&gt;"",INDEX(Reference!J:J,$D357,1),"")</f>
        <v/>
      </c>
      <c r="M357" s="77" t="str" cm="1">
        <f t="array" aca="1" ref="M357" ca="1">IF($D357&lt;&gt;"",INDEX(Reference!K:K,$D357,1),"")</f>
        <v/>
      </c>
      <c r="N357" s="80" t="str" cm="1">
        <f t="array" aca="1" ref="N357" ca="1">IF($D357&lt;&gt;"",INDEX(Reference!L:L,$D357,1),"")</f>
        <v/>
      </c>
    </row>
    <row r="358" spans="4:14" ht="15.75" x14ac:dyDescent="0.25">
      <c r="D358" s="7" t="str">
        <f t="shared" ca="1" si="5"/>
        <v/>
      </c>
      <c r="E358" s="7" t="str" cm="1">
        <f t="array" aca="1" ref="E358" ca="1">IF($D358&lt;&gt;"",INDEX(Reference!C:C,$D358,1),"")</f>
        <v/>
      </c>
      <c r="F358" s="8" t="str" cm="1">
        <f t="array" aca="1" ref="F358" ca="1">IF($D358&lt;&gt;"",INDEX(Reference!D:D,$D358,1),"")</f>
        <v/>
      </c>
      <c r="G358" s="10" t="str" cm="1">
        <f t="array" aca="1" ref="G358" ca="1">IF($D358&lt;&gt;"",INDEX(Reference!E:E,$D358,1),"")</f>
        <v/>
      </c>
      <c r="H358" s="79" t="str" cm="1">
        <f t="array" aca="1" ref="H358" ca="1">IF($D358&lt;&gt;"",INDEX(Reference!F:F,$D358,1),"")</f>
        <v/>
      </c>
      <c r="I358" s="79" t="str" cm="1">
        <f t="array" aca="1" ref="I358" ca="1">IF($D358&lt;&gt;"",INDEX(Reference!G:G,$D358,1),"")</f>
        <v/>
      </c>
      <c r="J358" s="79" t="str" cm="1">
        <f t="array" aca="1" ref="J358" ca="1">IF($D358&lt;&gt;"",INDEX(Reference!H:H,$D358,1),"")</f>
        <v/>
      </c>
      <c r="K358" s="77" t="str" cm="1">
        <f t="array" aca="1" ref="K358" ca="1">IF($D358&lt;&gt;"",INDEX(Reference!I:I,$D358,1),"")</f>
        <v/>
      </c>
      <c r="L358" s="77" t="str" cm="1">
        <f t="array" aca="1" ref="L358" ca="1">IF($D358&lt;&gt;"",INDEX(Reference!J:J,$D358,1),"")</f>
        <v/>
      </c>
      <c r="M358" s="77" t="str" cm="1">
        <f t="array" aca="1" ref="M358" ca="1">IF($D358&lt;&gt;"",INDEX(Reference!K:K,$D358,1),"")</f>
        <v/>
      </c>
      <c r="N358" s="80" t="str" cm="1">
        <f t="array" aca="1" ref="N358" ca="1">IF($D358&lt;&gt;"",INDEX(Reference!L:L,$D358,1),"")</f>
        <v/>
      </c>
    </row>
    <row r="359" spans="4:14" ht="15.75" x14ac:dyDescent="0.25">
      <c r="D359" s="7" t="str">
        <f t="shared" ca="1" si="5"/>
        <v/>
      </c>
      <c r="E359" s="7" t="str" cm="1">
        <f t="array" aca="1" ref="E359" ca="1">IF($D359&lt;&gt;"",INDEX(Reference!C:C,$D359,1),"")</f>
        <v/>
      </c>
      <c r="F359" s="8" t="str" cm="1">
        <f t="array" aca="1" ref="F359" ca="1">IF($D359&lt;&gt;"",INDEX(Reference!D:D,$D359,1),"")</f>
        <v/>
      </c>
      <c r="G359" s="10" t="str" cm="1">
        <f t="array" aca="1" ref="G359" ca="1">IF($D359&lt;&gt;"",INDEX(Reference!E:E,$D359,1),"")</f>
        <v/>
      </c>
      <c r="H359" s="79" t="str" cm="1">
        <f t="array" aca="1" ref="H359" ca="1">IF($D359&lt;&gt;"",INDEX(Reference!F:F,$D359,1),"")</f>
        <v/>
      </c>
      <c r="I359" s="79" t="str" cm="1">
        <f t="array" aca="1" ref="I359" ca="1">IF($D359&lt;&gt;"",INDEX(Reference!G:G,$D359,1),"")</f>
        <v/>
      </c>
      <c r="J359" s="79" t="str" cm="1">
        <f t="array" aca="1" ref="J359" ca="1">IF($D359&lt;&gt;"",INDEX(Reference!H:H,$D359,1),"")</f>
        <v/>
      </c>
      <c r="K359" s="77" t="str" cm="1">
        <f t="array" aca="1" ref="K359" ca="1">IF($D359&lt;&gt;"",INDEX(Reference!I:I,$D359,1),"")</f>
        <v/>
      </c>
      <c r="L359" s="77" t="str" cm="1">
        <f t="array" aca="1" ref="L359" ca="1">IF($D359&lt;&gt;"",INDEX(Reference!J:J,$D359,1),"")</f>
        <v/>
      </c>
      <c r="M359" s="77" t="str" cm="1">
        <f t="array" aca="1" ref="M359" ca="1">IF($D359&lt;&gt;"",INDEX(Reference!K:K,$D359,1),"")</f>
        <v/>
      </c>
      <c r="N359" s="80" t="str" cm="1">
        <f t="array" aca="1" ref="N359" ca="1">IF($D359&lt;&gt;"",INDEX(Reference!L:L,$D359,1),"")</f>
        <v/>
      </c>
    </row>
    <row r="360" spans="4:14" ht="15.75" x14ac:dyDescent="0.25">
      <c r="D360" s="7" t="str">
        <f t="shared" ca="1" si="5"/>
        <v/>
      </c>
      <c r="E360" s="7" t="str" cm="1">
        <f t="array" aca="1" ref="E360" ca="1">IF($D360&lt;&gt;"",INDEX(Reference!C:C,$D360,1),"")</f>
        <v/>
      </c>
      <c r="F360" s="8" t="str" cm="1">
        <f t="array" aca="1" ref="F360" ca="1">IF($D360&lt;&gt;"",INDEX(Reference!D:D,$D360,1),"")</f>
        <v/>
      </c>
      <c r="G360" s="10" t="str" cm="1">
        <f t="array" aca="1" ref="G360" ca="1">IF($D360&lt;&gt;"",INDEX(Reference!E:E,$D360,1),"")</f>
        <v/>
      </c>
      <c r="H360" s="79" t="str" cm="1">
        <f t="array" aca="1" ref="H360" ca="1">IF($D360&lt;&gt;"",INDEX(Reference!F:F,$D360,1),"")</f>
        <v/>
      </c>
      <c r="I360" s="79" t="str" cm="1">
        <f t="array" aca="1" ref="I360" ca="1">IF($D360&lt;&gt;"",INDEX(Reference!G:G,$D360,1),"")</f>
        <v/>
      </c>
      <c r="J360" s="79" t="str" cm="1">
        <f t="array" aca="1" ref="J360" ca="1">IF($D360&lt;&gt;"",INDEX(Reference!H:H,$D360,1),"")</f>
        <v/>
      </c>
      <c r="K360" s="77" t="str" cm="1">
        <f t="array" aca="1" ref="K360" ca="1">IF($D360&lt;&gt;"",INDEX(Reference!I:I,$D360,1),"")</f>
        <v/>
      </c>
      <c r="L360" s="77" t="str" cm="1">
        <f t="array" aca="1" ref="L360" ca="1">IF($D360&lt;&gt;"",INDEX(Reference!J:J,$D360,1),"")</f>
        <v/>
      </c>
      <c r="M360" s="77" t="str" cm="1">
        <f t="array" aca="1" ref="M360" ca="1">IF($D360&lt;&gt;"",INDEX(Reference!K:K,$D360,1),"")</f>
        <v/>
      </c>
      <c r="N360" s="80" t="str" cm="1">
        <f t="array" aca="1" ref="N360" ca="1">IF($D360&lt;&gt;"",INDEX(Reference!L:L,$D360,1),"")</f>
        <v/>
      </c>
    </row>
    <row r="361" spans="4:14" ht="15.75" x14ac:dyDescent="0.25">
      <c r="D361" s="7" t="str">
        <f t="shared" ca="1" si="5"/>
        <v/>
      </c>
      <c r="E361" s="7" t="str" cm="1">
        <f t="array" aca="1" ref="E361" ca="1">IF($D361&lt;&gt;"",INDEX(Reference!C:C,$D361,1),"")</f>
        <v/>
      </c>
      <c r="F361" s="8" t="str" cm="1">
        <f t="array" aca="1" ref="F361" ca="1">IF($D361&lt;&gt;"",INDEX(Reference!D:D,$D361,1),"")</f>
        <v/>
      </c>
      <c r="G361" s="10" t="str" cm="1">
        <f t="array" aca="1" ref="G361" ca="1">IF($D361&lt;&gt;"",INDEX(Reference!E:E,$D361,1),"")</f>
        <v/>
      </c>
      <c r="H361" s="79" t="str" cm="1">
        <f t="array" aca="1" ref="H361" ca="1">IF($D361&lt;&gt;"",INDEX(Reference!F:F,$D361,1),"")</f>
        <v/>
      </c>
      <c r="I361" s="79" t="str" cm="1">
        <f t="array" aca="1" ref="I361" ca="1">IF($D361&lt;&gt;"",INDEX(Reference!G:G,$D361,1),"")</f>
        <v/>
      </c>
      <c r="J361" s="79" t="str" cm="1">
        <f t="array" aca="1" ref="J361" ca="1">IF($D361&lt;&gt;"",INDEX(Reference!H:H,$D361,1),"")</f>
        <v/>
      </c>
      <c r="K361" s="77" t="str" cm="1">
        <f t="array" aca="1" ref="K361" ca="1">IF($D361&lt;&gt;"",INDEX(Reference!I:I,$D361,1),"")</f>
        <v/>
      </c>
      <c r="L361" s="77" t="str" cm="1">
        <f t="array" aca="1" ref="L361" ca="1">IF($D361&lt;&gt;"",INDEX(Reference!J:J,$D361,1),"")</f>
        <v/>
      </c>
      <c r="M361" s="77" t="str" cm="1">
        <f t="array" aca="1" ref="M361" ca="1">IF($D361&lt;&gt;"",INDEX(Reference!K:K,$D361,1),"")</f>
        <v/>
      </c>
      <c r="N361" s="80" t="str" cm="1">
        <f t="array" aca="1" ref="N361" ca="1">IF($D361&lt;&gt;"",INDEX(Reference!L:L,$D361,1),"")</f>
        <v/>
      </c>
    </row>
    <row r="362" spans="4:14" ht="15.75" x14ac:dyDescent="0.25">
      <c r="D362" s="7" t="str">
        <f t="shared" ca="1" si="5"/>
        <v/>
      </c>
      <c r="E362" s="7" t="str" cm="1">
        <f t="array" aca="1" ref="E362" ca="1">IF($D362&lt;&gt;"",INDEX(Reference!C:C,$D362,1),"")</f>
        <v/>
      </c>
      <c r="F362" s="8" t="str" cm="1">
        <f t="array" aca="1" ref="F362" ca="1">IF($D362&lt;&gt;"",INDEX(Reference!D:D,$D362,1),"")</f>
        <v/>
      </c>
      <c r="G362" s="10" t="str" cm="1">
        <f t="array" aca="1" ref="G362" ca="1">IF($D362&lt;&gt;"",INDEX(Reference!E:E,$D362,1),"")</f>
        <v/>
      </c>
      <c r="H362" s="79" t="str" cm="1">
        <f t="array" aca="1" ref="H362" ca="1">IF($D362&lt;&gt;"",INDEX(Reference!F:F,$D362,1),"")</f>
        <v/>
      </c>
      <c r="I362" s="79" t="str" cm="1">
        <f t="array" aca="1" ref="I362" ca="1">IF($D362&lt;&gt;"",INDEX(Reference!G:G,$D362,1),"")</f>
        <v/>
      </c>
      <c r="J362" s="79" t="str" cm="1">
        <f t="array" aca="1" ref="J362" ca="1">IF($D362&lt;&gt;"",INDEX(Reference!H:H,$D362,1),"")</f>
        <v/>
      </c>
      <c r="K362" s="77" t="str" cm="1">
        <f t="array" aca="1" ref="K362" ca="1">IF($D362&lt;&gt;"",INDEX(Reference!I:I,$D362,1),"")</f>
        <v/>
      </c>
      <c r="L362" s="77" t="str" cm="1">
        <f t="array" aca="1" ref="L362" ca="1">IF($D362&lt;&gt;"",INDEX(Reference!J:J,$D362,1),"")</f>
        <v/>
      </c>
      <c r="M362" s="77" t="str" cm="1">
        <f t="array" aca="1" ref="M362" ca="1">IF($D362&lt;&gt;"",INDEX(Reference!K:K,$D362,1),"")</f>
        <v/>
      </c>
      <c r="N362" s="80" t="str" cm="1">
        <f t="array" aca="1" ref="N362" ca="1">IF($D362&lt;&gt;"",INDEX(Reference!L:L,$D362,1),"")</f>
        <v/>
      </c>
    </row>
    <row r="363" spans="4:14" ht="15.75" x14ac:dyDescent="0.25">
      <c r="D363" s="7" t="str">
        <f t="shared" ca="1" si="5"/>
        <v/>
      </c>
      <c r="E363" s="7" t="str" cm="1">
        <f t="array" aca="1" ref="E363" ca="1">IF($D363&lt;&gt;"",INDEX(Reference!C:C,$D363,1),"")</f>
        <v/>
      </c>
      <c r="F363" s="8" t="str" cm="1">
        <f t="array" aca="1" ref="F363" ca="1">IF($D363&lt;&gt;"",INDEX(Reference!D:D,$D363,1),"")</f>
        <v/>
      </c>
      <c r="G363" s="10" t="str" cm="1">
        <f t="array" aca="1" ref="G363" ca="1">IF($D363&lt;&gt;"",INDEX(Reference!E:E,$D363,1),"")</f>
        <v/>
      </c>
      <c r="H363" s="79" t="str" cm="1">
        <f t="array" aca="1" ref="H363" ca="1">IF($D363&lt;&gt;"",INDEX(Reference!F:F,$D363,1),"")</f>
        <v/>
      </c>
      <c r="I363" s="79" t="str" cm="1">
        <f t="array" aca="1" ref="I363" ca="1">IF($D363&lt;&gt;"",INDEX(Reference!G:G,$D363,1),"")</f>
        <v/>
      </c>
      <c r="J363" s="79" t="str" cm="1">
        <f t="array" aca="1" ref="J363" ca="1">IF($D363&lt;&gt;"",INDEX(Reference!H:H,$D363,1),"")</f>
        <v/>
      </c>
      <c r="K363" s="77" t="str" cm="1">
        <f t="array" aca="1" ref="K363" ca="1">IF($D363&lt;&gt;"",INDEX(Reference!I:I,$D363,1),"")</f>
        <v/>
      </c>
      <c r="L363" s="77" t="str" cm="1">
        <f t="array" aca="1" ref="L363" ca="1">IF($D363&lt;&gt;"",INDEX(Reference!J:J,$D363,1),"")</f>
        <v/>
      </c>
      <c r="M363" s="77" t="str" cm="1">
        <f t="array" aca="1" ref="M363" ca="1">IF($D363&lt;&gt;"",INDEX(Reference!K:K,$D363,1),"")</f>
        <v/>
      </c>
      <c r="N363" s="80" t="str" cm="1">
        <f t="array" aca="1" ref="N363" ca="1">IF($D363&lt;&gt;"",INDEX(Reference!L:L,$D363,1),"")</f>
        <v/>
      </c>
    </row>
    <row r="364" spans="4:14" ht="15.75" x14ac:dyDescent="0.25">
      <c r="D364" s="7" t="str">
        <f t="shared" ca="1" si="5"/>
        <v/>
      </c>
      <c r="E364" s="7" t="str" cm="1">
        <f t="array" aca="1" ref="E364" ca="1">IF($D364&lt;&gt;"",INDEX(Reference!C:C,$D364,1),"")</f>
        <v/>
      </c>
      <c r="F364" s="8" t="str" cm="1">
        <f t="array" aca="1" ref="F364" ca="1">IF($D364&lt;&gt;"",INDEX(Reference!D:D,$D364,1),"")</f>
        <v/>
      </c>
      <c r="G364" s="10" t="str" cm="1">
        <f t="array" aca="1" ref="G364" ca="1">IF($D364&lt;&gt;"",INDEX(Reference!E:E,$D364,1),"")</f>
        <v/>
      </c>
      <c r="H364" s="79" t="str" cm="1">
        <f t="array" aca="1" ref="H364" ca="1">IF($D364&lt;&gt;"",INDEX(Reference!F:F,$D364,1),"")</f>
        <v/>
      </c>
      <c r="I364" s="79" t="str" cm="1">
        <f t="array" aca="1" ref="I364" ca="1">IF($D364&lt;&gt;"",INDEX(Reference!G:G,$D364,1),"")</f>
        <v/>
      </c>
      <c r="J364" s="79" t="str" cm="1">
        <f t="array" aca="1" ref="J364" ca="1">IF($D364&lt;&gt;"",INDEX(Reference!H:H,$D364,1),"")</f>
        <v/>
      </c>
      <c r="K364" s="77" t="str" cm="1">
        <f t="array" aca="1" ref="K364" ca="1">IF($D364&lt;&gt;"",INDEX(Reference!I:I,$D364,1),"")</f>
        <v/>
      </c>
      <c r="L364" s="77" t="str" cm="1">
        <f t="array" aca="1" ref="L364" ca="1">IF($D364&lt;&gt;"",INDEX(Reference!J:J,$D364,1),"")</f>
        <v/>
      </c>
      <c r="M364" s="77" t="str" cm="1">
        <f t="array" aca="1" ref="M364" ca="1">IF($D364&lt;&gt;"",INDEX(Reference!K:K,$D364,1),"")</f>
        <v/>
      </c>
      <c r="N364" s="80" t="str" cm="1">
        <f t="array" aca="1" ref="N364" ca="1">IF($D364&lt;&gt;"",INDEX(Reference!L:L,$D364,1),"")</f>
        <v/>
      </c>
    </row>
    <row r="365" spans="4:14" ht="15.75" x14ac:dyDescent="0.25">
      <c r="D365" s="7" t="str">
        <f t="shared" ca="1" si="5"/>
        <v/>
      </c>
      <c r="E365" s="7" t="str" cm="1">
        <f t="array" aca="1" ref="E365" ca="1">IF($D365&lt;&gt;"",INDEX(Reference!C:C,$D365,1),"")</f>
        <v/>
      </c>
      <c r="F365" s="8" t="str" cm="1">
        <f t="array" aca="1" ref="F365" ca="1">IF($D365&lt;&gt;"",INDEX(Reference!D:D,$D365,1),"")</f>
        <v/>
      </c>
      <c r="G365" s="10" t="str" cm="1">
        <f t="array" aca="1" ref="G365" ca="1">IF($D365&lt;&gt;"",INDEX(Reference!E:E,$D365,1),"")</f>
        <v/>
      </c>
      <c r="H365" s="79" t="str" cm="1">
        <f t="array" aca="1" ref="H365" ca="1">IF($D365&lt;&gt;"",INDEX(Reference!F:F,$D365,1),"")</f>
        <v/>
      </c>
      <c r="I365" s="79" t="str" cm="1">
        <f t="array" aca="1" ref="I365" ca="1">IF($D365&lt;&gt;"",INDEX(Reference!G:G,$D365,1),"")</f>
        <v/>
      </c>
      <c r="J365" s="79" t="str" cm="1">
        <f t="array" aca="1" ref="J365" ca="1">IF($D365&lt;&gt;"",INDEX(Reference!H:H,$D365,1),"")</f>
        <v/>
      </c>
      <c r="K365" s="77" t="str" cm="1">
        <f t="array" aca="1" ref="K365" ca="1">IF($D365&lt;&gt;"",INDEX(Reference!I:I,$D365,1),"")</f>
        <v/>
      </c>
      <c r="L365" s="77" t="str" cm="1">
        <f t="array" aca="1" ref="L365" ca="1">IF($D365&lt;&gt;"",INDEX(Reference!J:J,$D365,1),"")</f>
        <v/>
      </c>
      <c r="M365" s="77" t="str" cm="1">
        <f t="array" aca="1" ref="M365" ca="1">IF($D365&lt;&gt;"",INDEX(Reference!K:K,$D365,1),"")</f>
        <v/>
      </c>
      <c r="N365" s="80" t="str" cm="1">
        <f t="array" aca="1" ref="N365" ca="1">IF($D365&lt;&gt;"",INDEX(Reference!L:L,$D365,1),"")</f>
        <v/>
      </c>
    </row>
    <row r="366" spans="4:14" ht="15.75" x14ac:dyDescent="0.25">
      <c r="D366" s="7" t="str">
        <f t="shared" ca="1" si="5"/>
        <v/>
      </c>
      <c r="E366" s="7" t="str" cm="1">
        <f t="array" aca="1" ref="E366" ca="1">IF($D366&lt;&gt;"",INDEX(Reference!C:C,$D366,1),"")</f>
        <v/>
      </c>
      <c r="F366" s="8" t="str" cm="1">
        <f t="array" aca="1" ref="F366" ca="1">IF($D366&lt;&gt;"",INDEX(Reference!D:D,$D366,1),"")</f>
        <v/>
      </c>
      <c r="G366" s="10" t="str" cm="1">
        <f t="array" aca="1" ref="G366" ca="1">IF($D366&lt;&gt;"",INDEX(Reference!E:E,$D366,1),"")</f>
        <v/>
      </c>
      <c r="H366" s="79" t="str" cm="1">
        <f t="array" aca="1" ref="H366" ca="1">IF($D366&lt;&gt;"",INDEX(Reference!F:F,$D366,1),"")</f>
        <v/>
      </c>
      <c r="I366" s="79" t="str" cm="1">
        <f t="array" aca="1" ref="I366" ca="1">IF($D366&lt;&gt;"",INDEX(Reference!G:G,$D366,1),"")</f>
        <v/>
      </c>
      <c r="J366" s="79" t="str" cm="1">
        <f t="array" aca="1" ref="J366" ca="1">IF($D366&lt;&gt;"",INDEX(Reference!H:H,$D366,1),"")</f>
        <v/>
      </c>
      <c r="K366" s="77" t="str" cm="1">
        <f t="array" aca="1" ref="K366" ca="1">IF($D366&lt;&gt;"",INDEX(Reference!I:I,$D366,1),"")</f>
        <v/>
      </c>
      <c r="L366" s="77" t="str" cm="1">
        <f t="array" aca="1" ref="L366" ca="1">IF($D366&lt;&gt;"",INDEX(Reference!J:J,$D366,1),"")</f>
        <v/>
      </c>
      <c r="M366" s="77" t="str" cm="1">
        <f t="array" aca="1" ref="M366" ca="1">IF($D366&lt;&gt;"",INDEX(Reference!K:K,$D366,1),"")</f>
        <v/>
      </c>
      <c r="N366" s="80" t="str" cm="1">
        <f t="array" aca="1" ref="N366" ca="1">IF($D366&lt;&gt;"",INDEX(Reference!L:L,$D366,1),"")</f>
        <v/>
      </c>
    </row>
    <row r="367" spans="4:14" ht="15.75" x14ac:dyDescent="0.25">
      <c r="D367" s="7" t="str">
        <f t="shared" ca="1" si="5"/>
        <v/>
      </c>
      <c r="E367" s="7" t="str" cm="1">
        <f t="array" aca="1" ref="E367" ca="1">IF($D367&lt;&gt;"",INDEX(Reference!C:C,$D367,1),"")</f>
        <v/>
      </c>
      <c r="F367" s="8" t="str" cm="1">
        <f t="array" aca="1" ref="F367" ca="1">IF($D367&lt;&gt;"",INDEX(Reference!D:D,$D367,1),"")</f>
        <v/>
      </c>
      <c r="G367" s="10" t="str" cm="1">
        <f t="array" aca="1" ref="G367" ca="1">IF($D367&lt;&gt;"",INDEX(Reference!E:E,$D367,1),"")</f>
        <v/>
      </c>
      <c r="H367" s="79" t="str" cm="1">
        <f t="array" aca="1" ref="H367" ca="1">IF($D367&lt;&gt;"",INDEX(Reference!F:F,$D367,1),"")</f>
        <v/>
      </c>
      <c r="I367" s="79" t="str" cm="1">
        <f t="array" aca="1" ref="I367" ca="1">IF($D367&lt;&gt;"",INDEX(Reference!G:G,$D367,1),"")</f>
        <v/>
      </c>
      <c r="J367" s="79" t="str" cm="1">
        <f t="array" aca="1" ref="J367" ca="1">IF($D367&lt;&gt;"",INDEX(Reference!H:H,$D367,1),"")</f>
        <v/>
      </c>
      <c r="K367" s="77" t="str" cm="1">
        <f t="array" aca="1" ref="K367" ca="1">IF($D367&lt;&gt;"",INDEX(Reference!I:I,$D367,1),"")</f>
        <v/>
      </c>
      <c r="L367" s="77" t="str" cm="1">
        <f t="array" aca="1" ref="L367" ca="1">IF($D367&lt;&gt;"",INDEX(Reference!J:J,$D367,1),"")</f>
        <v/>
      </c>
      <c r="M367" s="77" t="str" cm="1">
        <f t="array" aca="1" ref="M367" ca="1">IF($D367&lt;&gt;"",INDEX(Reference!K:K,$D367,1),"")</f>
        <v/>
      </c>
      <c r="N367" s="80" t="str" cm="1">
        <f t="array" aca="1" ref="N367" ca="1">IF($D367&lt;&gt;"",INDEX(Reference!L:L,$D367,1),"")</f>
        <v/>
      </c>
    </row>
    <row r="368" spans="4:14" ht="15.75" x14ac:dyDescent="0.25">
      <c r="D368" s="7" t="str">
        <f t="shared" ca="1" si="5"/>
        <v/>
      </c>
      <c r="E368" s="7" t="str" cm="1">
        <f t="array" aca="1" ref="E368" ca="1">IF($D368&lt;&gt;"",INDEX(Reference!C:C,$D368,1),"")</f>
        <v/>
      </c>
      <c r="F368" s="8" t="str" cm="1">
        <f t="array" aca="1" ref="F368" ca="1">IF($D368&lt;&gt;"",INDEX(Reference!D:D,$D368,1),"")</f>
        <v/>
      </c>
      <c r="G368" s="10" t="str" cm="1">
        <f t="array" aca="1" ref="G368" ca="1">IF($D368&lt;&gt;"",INDEX(Reference!E:E,$D368,1),"")</f>
        <v/>
      </c>
      <c r="H368" s="79" t="str" cm="1">
        <f t="array" aca="1" ref="H368" ca="1">IF($D368&lt;&gt;"",INDEX(Reference!F:F,$D368,1),"")</f>
        <v/>
      </c>
      <c r="I368" s="79" t="str" cm="1">
        <f t="array" aca="1" ref="I368" ca="1">IF($D368&lt;&gt;"",INDEX(Reference!G:G,$D368,1),"")</f>
        <v/>
      </c>
      <c r="J368" s="79" t="str" cm="1">
        <f t="array" aca="1" ref="J368" ca="1">IF($D368&lt;&gt;"",INDEX(Reference!H:H,$D368,1),"")</f>
        <v/>
      </c>
      <c r="K368" s="77" t="str" cm="1">
        <f t="array" aca="1" ref="K368" ca="1">IF($D368&lt;&gt;"",INDEX(Reference!I:I,$D368,1),"")</f>
        <v/>
      </c>
      <c r="L368" s="77" t="str" cm="1">
        <f t="array" aca="1" ref="L368" ca="1">IF($D368&lt;&gt;"",INDEX(Reference!J:J,$D368,1),"")</f>
        <v/>
      </c>
      <c r="M368" s="77" t="str" cm="1">
        <f t="array" aca="1" ref="M368" ca="1">IF($D368&lt;&gt;"",INDEX(Reference!K:K,$D368,1),"")</f>
        <v/>
      </c>
      <c r="N368" s="80" t="str" cm="1">
        <f t="array" aca="1" ref="N368" ca="1">IF($D368&lt;&gt;"",INDEX(Reference!L:L,$D368,1),"")</f>
        <v/>
      </c>
    </row>
    <row r="369" spans="4:14" ht="15.75" x14ac:dyDescent="0.25">
      <c r="D369" s="7" t="str">
        <f t="shared" ca="1" si="5"/>
        <v/>
      </c>
      <c r="E369" s="7" t="str" cm="1">
        <f t="array" aca="1" ref="E369" ca="1">IF($D369&lt;&gt;"",INDEX(Reference!C:C,$D369,1),"")</f>
        <v/>
      </c>
      <c r="F369" s="8" t="str" cm="1">
        <f t="array" aca="1" ref="F369" ca="1">IF($D369&lt;&gt;"",INDEX(Reference!D:D,$D369,1),"")</f>
        <v/>
      </c>
      <c r="G369" s="10" t="str" cm="1">
        <f t="array" aca="1" ref="G369" ca="1">IF($D369&lt;&gt;"",INDEX(Reference!E:E,$D369,1),"")</f>
        <v/>
      </c>
      <c r="H369" s="79" t="str" cm="1">
        <f t="array" aca="1" ref="H369" ca="1">IF($D369&lt;&gt;"",INDEX(Reference!F:F,$D369,1),"")</f>
        <v/>
      </c>
      <c r="I369" s="79" t="str" cm="1">
        <f t="array" aca="1" ref="I369" ca="1">IF($D369&lt;&gt;"",INDEX(Reference!G:G,$D369,1),"")</f>
        <v/>
      </c>
      <c r="J369" s="79" t="str" cm="1">
        <f t="array" aca="1" ref="J369" ca="1">IF($D369&lt;&gt;"",INDEX(Reference!H:H,$D369,1),"")</f>
        <v/>
      </c>
      <c r="K369" s="77" t="str" cm="1">
        <f t="array" aca="1" ref="K369" ca="1">IF($D369&lt;&gt;"",INDEX(Reference!I:I,$D369,1),"")</f>
        <v/>
      </c>
      <c r="L369" s="77" t="str" cm="1">
        <f t="array" aca="1" ref="L369" ca="1">IF($D369&lt;&gt;"",INDEX(Reference!J:J,$D369,1),"")</f>
        <v/>
      </c>
      <c r="M369" s="77" t="str" cm="1">
        <f t="array" aca="1" ref="M369" ca="1">IF($D369&lt;&gt;"",INDEX(Reference!K:K,$D369,1),"")</f>
        <v/>
      </c>
      <c r="N369" s="80" t="str" cm="1">
        <f t="array" aca="1" ref="N369" ca="1">IF($D369&lt;&gt;"",INDEX(Reference!L:L,$D369,1),"")</f>
        <v/>
      </c>
    </row>
    <row r="370" spans="4:14" ht="15.75" x14ac:dyDescent="0.25">
      <c r="D370" s="7" t="str">
        <f t="shared" ca="1" si="5"/>
        <v/>
      </c>
      <c r="E370" s="7" t="str" cm="1">
        <f t="array" aca="1" ref="E370" ca="1">IF($D370&lt;&gt;"",INDEX(Reference!C:C,$D370,1),"")</f>
        <v/>
      </c>
      <c r="F370" s="8" t="str" cm="1">
        <f t="array" aca="1" ref="F370" ca="1">IF($D370&lt;&gt;"",INDEX(Reference!D:D,$D370,1),"")</f>
        <v/>
      </c>
      <c r="G370" s="10" t="str" cm="1">
        <f t="array" aca="1" ref="G370" ca="1">IF($D370&lt;&gt;"",INDEX(Reference!E:E,$D370,1),"")</f>
        <v/>
      </c>
      <c r="H370" s="79" t="str" cm="1">
        <f t="array" aca="1" ref="H370" ca="1">IF($D370&lt;&gt;"",INDEX(Reference!F:F,$D370,1),"")</f>
        <v/>
      </c>
      <c r="I370" s="79" t="str" cm="1">
        <f t="array" aca="1" ref="I370" ca="1">IF($D370&lt;&gt;"",INDEX(Reference!G:G,$D370,1),"")</f>
        <v/>
      </c>
      <c r="J370" s="79" t="str" cm="1">
        <f t="array" aca="1" ref="J370" ca="1">IF($D370&lt;&gt;"",INDEX(Reference!H:H,$D370,1),"")</f>
        <v/>
      </c>
      <c r="K370" s="77" t="str" cm="1">
        <f t="array" aca="1" ref="K370" ca="1">IF($D370&lt;&gt;"",INDEX(Reference!I:I,$D370,1),"")</f>
        <v/>
      </c>
      <c r="L370" s="77" t="str" cm="1">
        <f t="array" aca="1" ref="L370" ca="1">IF($D370&lt;&gt;"",INDEX(Reference!J:J,$D370,1),"")</f>
        <v/>
      </c>
      <c r="M370" s="77" t="str" cm="1">
        <f t="array" aca="1" ref="M370" ca="1">IF($D370&lt;&gt;"",INDEX(Reference!K:K,$D370,1),"")</f>
        <v/>
      </c>
      <c r="N370" s="80" t="str" cm="1">
        <f t="array" aca="1" ref="N370" ca="1">IF($D370&lt;&gt;"",INDEX(Reference!L:L,$D370,1),"")</f>
        <v/>
      </c>
    </row>
    <row r="371" spans="4:14" ht="15.75" x14ac:dyDescent="0.25">
      <c r="D371" s="7" t="str">
        <f t="shared" ca="1" si="5"/>
        <v/>
      </c>
      <c r="E371" s="7" t="str" cm="1">
        <f t="array" aca="1" ref="E371" ca="1">IF($D371&lt;&gt;"",INDEX(Reference!C:C,$D371,1),"")</f>
        <v/>
      </c>
      <c r="F371" s="8" t="str" cm="1">
        <f t="array" aca="1" ref="F371" ca="1">IF($D371&lt;&gt;"",INDEX(Reference!D:D,$D371,1),"")</f>
        <v/>
      </c>
      <c r="G371" s="10" t="str" cm="1">
        <f t="array" aca="1" ref="G371" ca="1">IF($D371&lt;&gt;"",INDEX(Reference!E:E,$D371,1),"")</f>
        <v/>
      </c>
      <c r="H371" s="79" t="str" cm="1">
        <f t="array" aca="1" ref="H371" ca="1">IF($D371&lt;&gt;"",INDEX(Reference!F:F,$D371,1),"")</f>
        <v/>
      </c>
      <c r="I371" s="79" t="str" cm="1">
        <f t="array" aca="1" ref="I371" ca="1">IF($D371&lt;&gt;"",INDEX(Reference!G:G,$D371,1),"")</f>
        <v/>
      </c>
      <c r="J371" s="79" t="str" cm="1">
        <f t="array" aca="1" ref="J371" ca="1">IF($D371&lt;&gt;"",INDEX(Reference!H:H,$D371,1),"")</f>
        <v/>
      </c>
      <c r="K371" s="77" t="str" cm="1">
        <f t="array" aca="1" ref="K371" ca="1">IF($D371&lt;&gt;"",INDEX(Reference!I:I,$D371,1),"")</f>
        <v/>
      </c>
      <c r="L371" s="77" t="str" cm="1">
        <f t="array" aca="1" ref="L371" ca="1">IF($D371&lt;&gt;"",INDEX(Reference!J:J,$D371,1),"")</f>
        <v/>
      </c>
      <c r="M371" s="77" t="str" cm="1">
        <f t="array" aca="1" ref="M371" ca="1">IF($D371&lt;&gt;"",INDEX(Reference!K:K,$D371,1),"")</f>
        <v/>
      </c>
      <c r="N371" s="80" t="str" cm="1">
        <f t="array" aca="1" ref="N371" ca="1">IF($D371&lt;&gt;"",INDEX(Reference!L:L,$D371,1),"")</f>
        <v/>
      </c>
    </row>
    <row r="372" spans="4:14" ht="15.75" x14ac:dyDescent="0.25">
      <c r="D372" s="7" t="str">
        <f t="shared" ca="1" si="5"/>
        <v/>
      </c>
      <c r="E372" s="7" t="str" cm="1">
        <f t="array" aca="1" ref="E372" ca="1">IF($D372&lt;&gt;"",INDEX(Reference!C:C,$D372,1),"")</f>
        <v/>
      </c>
      <c r="F372" s="8" t="str" cm="1">
        <f t="array" aca="1" ref="F372" ca="1">IF($D372&lt;&gt;"",INDEX(Reference!D:D,$D372,1),"")</f>
        <v/>
      </c>
      <c r="G372" s="10" t="str" cm="1">
        <f t="array" aca="1" ref="G372" ca="1">IF($D372&lt;&gt;"",INDEX(Reference!E:E,$D372,1),"")</f>
        <v/>
      </c>
      <c r="H372" s="79" t="str" cm="1">
        <f t="array" aca="1" ref="H372" ca="1">IF($D372&lt;&gt;"",INDEX(Reference!F:F,$D372,1),"")</f>
        <v/>
      </c>
      <c r="I372" s="79" t="str" cm="1">
        <f t="array" aca="1" ref="I372" ca="1">IF($D372&lt;&gt;"",INDEX(Reference!G:G,$D372,1),"")</f>
        <v/>
      </c>
      <c r="J372" s="79" t="str" cm="1">
        <f t="array" aca="1" ref="J372" ca="1">IF($D372&lt;&gt;"",INDEX(Reference!H:H,$D372,1),"")</f>
        <v/>
      </c>
      <c r="K372" s="77" t="str" cm="1">
        <f t="array" aca="1" ref="K372" ca="1">IF($D372&lt;&gt;"",INDEX(Reference!I:I,$D372,1),"")</f>
        <v/>
      </c>
      <c r="L372" s="77" t="str" cm="1">
        <f t="array" aca="1" ref="L372" ca="1">IF($D372&lt;&gt;"",INDEX(Reference!J:J,$D372,1),"")</f>
        <v/>
      </c>
      <c r="M372" s="77" t="str" cm="1">
        <f t="array" aca="1" ref="M372" ca="1">IF($D372&lt;&gt;"",INDEX(Reference!K:K,$D372,1),"")</f>
        <v/>
      </c>
      <c r="N372" s="80" t="str" cm="1">
        <f t="array" aca="1" ref="N372" ca="1">IF($D372&lt;&gt;"",INDEX(Reference!L:L,$D372,1),"")</f>
        <v/>
      </c>
    </row>
    <row r="373" spans="4:14" ht="15.75" x14ac:dyDescent="0.25">
      <c r="D373" s="7" t="str">
        <f t="shared" ca="1" si="5"/>
        <v/>
      </c>
      <c r="E373" s="7" t="str" cm="1">
        <f t="array" aca="1" ref="E373" ca="1">IF($D373&lt;&gt;"",INDEX(Reference!C:C,$D373,1),"")</f>
        <v/>
      </c>
      <c r="F373" s="8" t="str" cm="1">
        <f t="array" aca="1" ref="F373" ca="1">IF($D373&lt;&gt;"",INDEX(Reference!D:D,$D373,1),"")</f>
        <v/>
      </c>
      <c r="G373" s="10" t="str" cm="1">
        <f t="array" aca="1" ref="G373" ca="1">IF($D373&lt;&gt;"",INDEX(Reference!E:E,$D373,1),"")</f>
        <v/>
      </c>
      <c r="H373" s="79" t="str" cm="1">
        <f t="array" aca="1" ref="H373" ca="1">IF($D373&lt;&gt;"",INDEX(Reference!F:F,$D373,1),"")</f>
        <v/>
      </c>
      <c r="I373" s="79" t="str" cm="1">
        <f t="array" aca="1" ref="I373" ca="1">IF($D373&lt;&gt;"",INDEX(Reference!G:G,$D373,1),"")</f>
        <v/>
      </c>
      <c r="J373" s="79" t="str" cm="1">
        <f t="array" aca="1" ref="J373" ca="1">IF($D373&lt;&gt;"",INDEX(Reference!H:H,$D373,1),"")</f>
        <v/>
      </c>
      <c r="K373" s="77" t="str" cm="1">
        <f t="array" aca="1" ref="K373" ca="1">IF($D373&lt;&gt;"",INDEX(Reference!I:I,$D373,1),"")</f>
        <v/>
      </c>
      <c r="L373" s="77" t="str" cm="1">
        <f t="array" aca="1" ref="L373" ca="1">IF($D373&lt;&gt;"",INDEX(Reference!J:J,$D373,1),"")</f>
        <v/>
      </c>
      <c r="M373" s="77" t="str" cm="1">
        <f t="array" aca="1" ref="M373" ca="1">IF($D373&lt;&gt;"",INDEX(Reference!K:K,$D373,1),"")</f>
        <v/>
      </c>
      <c r="N373" s="80" t="str" cm="1">
        <f t="array" aca="1" ref="N373" ca="1">IF($D373&lt;&gt;"",INDEX(Reference!L:L,$D373,1),"")</f>
        <v/>
      </c>
    </row>
    <row r="374" spans="4:14" ht="15.75" x14ac:dyDescent="0.25">
      <c r="D374" s="7" t="str">
        <f t="shared" ca="1" si="5"/>
        <v/>
      </c>
      <c r="E374" s="7" t="str" cm="1">
        <f t="array" aca="1" ref="E374" ca="1">IF($D374&lt;&gt;"",INDEX(Reference!C:C,$D374,1),"")</f>
        <v/>
      </c>
      <c r="F374" s="8" t="str" cm="1">
        <f t="array" aca="1" ref="F374" ca="1">IF($D374&lt;&gt;"",INDEX(Reference!D:D,$D374,1),"")</f>
        <v/>
      </c>
      <c r="G374" s="10" t="str" cm="1">
        <f t="array" aca="1" ref="G374" ca="1">IF($D374&lt;&gt;"",INDEX(Reference!E:E,$D374,1),"")</f>
        <v/>
      </c>
      <c r="H374" s="79" t="str" cm="1">
        <f t="array" aca="1" ref="H374" ca="1">IF($D374&lt;&gt;"",INDEX(Reference!F:F,$D374,1),"")</f>
        <v/>
      </c>
      <c r="I374" s="79" t="str" cm="1">
        <f t="array" aca="1" ref="I374" ca="1">IF($D374&lt;&gt;"",INDEX(Reference!G:G,$D374,1),"")</f>
        <v/>
      </c>
      <c r="J374" s="79" t="str" cm="1">
        <f t="array" aca="1" ref="J374" ca="1">IF($D374&lt;&gt;"",INDEX(Reference!H:H,$D374,1),"")</f>
        <v/>
      </c>
      <c r="K374" s="77" t="str" cm="1">
        <f t="array" aca="1" ref="K374" ca="1">IF($D374&lt;&gt;"",INDEX(Reference!I:I,$D374,1),"")</f>
        <v/>
      </c>
      <c r="L374" s="77" t="str" cm="1">
        <f t="array" aca="1" ref="L374" ca="1">IF($D374&lt;&gt;"",INDEX(Reference!J:J,$D374,1),"")</f>
        <v/>
      </c>
      <c r="M374" s="77" t="str" cm="1">
        <f t="array" aca="1" ref="M374" ca="1">IF($D374&lt;&gt;"",INDEX(Reference!K:K,$D374,1),"")</f>
        <v/>
      </c>
      <c r="N374" s="80" t="str" cm="1">
        <f t="array" aca="1" ref="N374" ca="1">IF($D374&lt;&gt;"",INDEX(Reference!L:L,$D374,1),"")</f>
        <v/>
      </c>
    </row>
    <row r="375" spans="4:14" ht="15.75" x14ac:dyDescent="0.25">
      <c r="D375" s="7" t="str">
        <f t="shared" ca="1" si="5"/>
        <v/>
      </c>
      <c r="E375" s="7" t="str" cm="1">
        <f t="array" aca="1" ref="E375" ca="1">IF($D375&lt;&gt;"",INDEX(Reference!C:C,$D375,1),"")</f>
        <v/>
      </c>
      <c r="F375" s="8" t="str" cm="1">
        <f t="array" aca="1" ref="F375" ca="1">IF($D375&lt;&gt;"",INDEX(Reference!D:D,$D375,1),"")</f>
        <v/>
      </c>
      <c r="G375" s="10" t="str" cm="1">
        <f t="array" aca="1" ref="G375" ca="1">IF($D375&lt;&gt;"",INDEX(Reference!E:E,$D375,1),"")</f>
        <v/>
      </c>
      <c r="H375" s="79" t="str" cm="1">
        <f t="array" aca="1" ref="H375" ca="1">IF($D375&lt;&gt;"",INDEX(Reference!F:F,$D375,1),"")</f>
        <v/>
      </c>
      <c r="I375" s="79" t="str" cm="1">
        <f t="array" aca="1" ref="I375" ca="1">IF($D375&lt;&gt;"",INDEX(Reference!G:G,$D375,1),"")</f>
        <v/>
      </c>
      <c r="J375" s="79" t="str" cm="1">
        <f t="array" aca="1" ref="J375" ca="1">IF($D375&lt;&gt;"",INDEX(Reference!H:H,$D375,1),"")</f>
        <v/>
      </c>
      <c r="K375" s="77" t="str" cm="1">
        <f t="array" aca="1" ref="K375" ca="1">IF($D375&lt;&gt;"",INDEX(Reference!I:I,$D375,1),"")</f>
        <v/>
      </c>
      <c r="L375" s="77" t="str" cm="1">
        <f t="array" aca="1" ref="L375" ca="1">IF($D375&lt;&gt;"",INDEX(Reference!J:J,$D375,1),"")</f>
        <v/>
      </c>
      <c r="M375" s="77" t="str" cm="1">
        <f t="array" aca="1" ref="M375" ca="1">IF($D375&lt;&gt;"",INDEX(Reference!K:K,$D375,1),"")</f>
        <v/>
      </c>
      <c r="N375" s="80" t="str" cm="1">
        <f t="array" aca="1" ref="N375" ca="1">IF($D375&lt;&gt;"",INDEX(Reference!L:L,$D375,1),"")</f>
        <v/>
      </c>
    </row>
    <row r="376" spans="4:14" ht="15.75" x14ac:dyDescent="0.25">
      <c r="D376" s="7" t="str">
        <f t="shared" ca="1" si="5"/>
        <v/>
      </c>
      <c r="E376" s="7" t="str" cm="1">
        <f t="array" aca="1" ref="E376" ca="1">IF($D376&lt;&gt;"",INDEX(Reference!C:C,$D376,1),"")</f>
        <v/>
      </c>
      <c r="F376" s="8" t="str" cm="1">
        <f t="array" aca="1" ref="F376" ca="1">IF($D376&lt;&gt;"",INDEX(Reference!D:D,$D376,1),"")</f>
        <v/>
      </c>
      <c r="G376" s="10" t="str" cm="1">
        <f t="array" aca="1" ref="G376" ca="1">IF($D376&lt;&gt;"",INDEX(Reference!E:E,$D376,1),"")</f>
        <v/>
      </c>
      <c r="H376" s="79" t="str" cm="1">
        <f t="array" aca="1" ref="H376" ca="1">IF($D376&lt;&gt;"",INDEX(Reference!F:F,$D376,1),"")</f>
        <v/>
      </c>
      <c r="I376" s="79" t="str" cm="1">
        <f t="array" aca="1" ref="I376" ca="1">IF($D376&lt;&gt;"",INDEX(Reference!G:G,$D376,1),"")</f>
        <v/>
      </c>
      <c r="J376" s="79" t="str" cm="1">
        <f t="array" aca="1" ref="J376" ca="1">IF($D376&lt;&gt;"",INDEX(Reference!H:H,$D376,1),"")</f>
        <v/>
      </c>
      <c r="K376" s="77" t="str" cm="1">
        <f t="array" aca="1" ref="K376" ca="1">IF($D376&lt;&gt;"",INDEX(Reference!I:I,$D376,1),"")</f>
        <v/>
      </c>
      <c r="L376" s="77" t="str" cm="1">
        <f t="array" aca="1" ref="L376" ca="1">IF($D376&lt;&gt;"",INDEX(Reference!J:J,$D376,1),"")</f>
        <v/>
      </c>
      <c r="M376" s="77" t="str" cm="1">
        <f t="array" aca="1" ref="M376" ca="1">IF($D376&lt;&gt;"",INDEX(Reference!K:K,$D376,1),"")</f>
        <v/>
      </c>
      <c r="N376" s="80" t="str" cm="1">
        <f t="array" aca="1" ref="N376" ca="1">IF($D376&lt;&gt;"",INDEX(Reference!L:L,$D376,1),"")</f>
        <v/>
      </c>
    </row>
    <row r="377" spans="4:14" ht="15.75" x14ac:dyDescent="0.25">
      <c r="D377" s="7" t="str">
        <f t="shared" ca="1" si="5"/>
        <v/>
      </c>
      <c r="E377" s="7" t="str" cm="1">
        <f t="array" aca="1" ref="E377" ca="1">IF($D377&lt;&gt;"",INDEX(Reference!C:C,$D377,1),"")</f>
        <v/>
      </c>
      <c r="F377" s="8" t="str" cm="1">
        <f t="array" aca="1" ref="F377" ca="1">IF($D377&lt;&gt;"",INDEX(Reference!D:D,$D377,1),"")</f>
        <v/>
      </c>
      <c r="G377" s="10" t="str" cm="1">
        <f t="array" aca="1" ref="G377" ca="1">IF($D377&lt;&gt;"",INDEX(Reference!E:E,$D377,1),"")</f>
        <v/>
      </c>
      <c r="H377" s="79" t="str" cm="1">
        <f t="array" aca="1" ref="H377" ca="1">IF($D377&lt;&gt;"",INDEX(Reference!F:F,$D377,1),"")</f>
        <v/>
      </c>
      <c r="I377" s="79" t="str" cm="1">
        <f t="array" aca="1" ref="I377" ca="1">IF($D377&lt;&gt;"",INDEX(Reference!G:G,$D377,1),"")</f>
        <v/>
      </c>
      <c r="J377" s="79" t="str" cm="1">
        <f t="array" aca="1" ref="J377" ca="1">IF($D377&lt;&gt;"",INDEX(Reference!H:H,$D377,1),"")</f>
        <v/>
      </c>
      <c r="K377" s="77" t="str" cm="1">
        <f t="array" aca="1" ref="K377" ca="1">IF($D377&lt;&gt;"",INDEX(Reference!I:I,$D377,1),"")</f>
        <v/>
      </c>
      <c r="L377" s="77" t="str" cm="1">
        <f t="array" aca="1" ref="L377" ca="1">IF($D377&lt;&gt;"",INDEX(Reference!J:J,$D377,1),"")</f>
        <v/>
      </c>
      <c r="M377" s="77" t="str" cm="1">
        <f t="array" aca="1" ref="M377" ca="1">IF($D377&lt;&gt;"",INDEX(Reference!K:K,$D377,1),"")</f>
        <v/>
      </c>
      <c r="N377" s="80" t="str" cm="1">
        <f t="array" aca="1" ref="N377" ca="1">IF($D377&lt;&gt;"",INDEX(Reference!L:L,$D377,1),"")</f>
        <v/>
      </c>
    </row>
    <row r="378" spans="4:14" ht="15.75" x14ac:dyDescent="0.25">
      <c r="D378" s="7" t="str">
        <f t="shared" ca="1" si="5"/>
        <v/>
      </c>
      <c r="E378" s="7" t="str" cm="1">
        <f t="array" aca="1" ref="E378" ca="1">IF($D378&lt;&gt;"",INDEX(Reference!C:C,$D378,1),"")</f>
        <v/>
      </c>
      <c r="F378" s="8" t="str" cm="1">
        <f t="array" aca="1" ref="F378" ca="1">IF($D378&lt;&gt;"",INDEX(Reference!D:D,$D378,1),"")</f>
        <v/>
      </c>
      <c r="G378" s="10" t="str" cm="1">
        <f t="array" aca="1" ref="G378" ca="1">IF($D378&lt;&gt;"",INDEX(Reference!E:E,$D378,1),"")</f>
        <v/>
      </c>
      <c r="H378" s="79" t="str" cm="1">
        <f t="array" aca="1" ref="H378" ca="1">IF($D378&lt;&gt;"",INDEX(Reference!F:F,$D378,1),"")</f>
        <v/>
      </c>
      <c r="I378" s="79" t="str" cm="1">
        <f t="array" aca="1" ref="I378" ca="1">IF($D378&lt;&gt;"",INDEX(Reference!G:G,$D378,1),"")</f>
        <v/>
      </c>
      <c r="J378" s="79" t="str" cm="1">
        <f t="array" aca="1" ref="J378" ca="1">IF($D378&lt;&gt;"",INDEX(Reference!H:H,$D378,1),"")</f>
        <v/>
      </c>
      <c r="K378" s="77" t="str" cm="1">
        <f t="array" aca="1" ref="K378" ca="1">IF($D378&lt;&gt;"",INDEX(Reference!I:I,$D378,1),"")</f>
        <v/>
      </c>
      <c r="L378" s="77" t="str" cm="1">
        <f t="array" aca="1" ref="L378" ca="1">IF($D378&lt;&gt;"",INDEX(Reference!J:J,$D378,1),"")</f>
        <v/>
      </c>
      <c r="M378" s="77" t="str" cm="1">
        <f t="array" aca="1" ref="M378" ca="1">IF($D378&lt;&gt;"",INDEX(Reference!K:K,$D378,1),"")</f>
        <v/>
      </c>
      <c r="N378" s="80" t="str" cm="1">
        <f t="array" aca="1" ref="N378" ca="1">IF($D378&lt;&gt;"",INDEX(Reference!L:L,$D378,1),"")</f>
        <v/>
      </c>
    </row>
    <row r="379" spans="4:14" ht="15.75" x14ac:dyDescent="0.25">
      <c r="D379" s="7" t="str">
        <f t="shared" ca="1" si="5"/>
        <v/>
      </c>
      <c r="E379" s="7" t="str" cm="1">
        <f t="array" aca="1" ref="E379" ca="1">IF($D379&lt;&gt;"",INDEX(Reference!C:C,$D379,1),"")</f>
        <v/>
      </c>
      <c r="F379" s="8" t="str" cm="1">
        <f t="array" aca="1" ref="F379" ca="1">IF($D379&lt;&gt;"",INDEX(Reference!D:D,$D379,1),"")</f>
        <v/>
      </c>
      <c r="G379" s="10" t="str" cm="1">
        <f t="array" aca="1" ref="G379" ca="1">IF($D379&lt;&gt;"",INDEX(Reference!E:E,$D379,1),"")</f>
        <v/>
      </c>
      <c r="H379" s="79" t="str" cm="1">
        <f t="array" aca="1" ref="H379" ca="1">IF($D379&lt;&gt;"",INDEX(Reference!F:F,$D379,1),"")</f>
        <v/>
      </c>
      <c r="I379" s="79" t="str" cm="1">
        <f t="array" aca="1" ref="I379" ca="1">IF($D379&lt;&gt;"",INDEX(Reference!G:G,$D379,1),"")</f>
        <v/>
      </c>
      <c r="J379" s="79" t="str" cm="1">
        <f t="array" aca="1" ref="J379" ca="1">IF($D379&lt;&gt;"",INDEX(Reference!H:H,$D379,1),"")</f>
        <v/>
      </c>
      <c r="K379" s="77" t="str" cm="1">
        <f t="array" aca="1" ref="K379" ca="1">IF($D379&lt;&gt;"",INDEX(Reference!I:I,$D379,1),"")</f>
        <v/>
      </c>
      <c r="L379" s="77" t="str" cm="1">
        <f t="array" aca="1" ref="L379" ca="1">IF($D379&lt;&gt;"",INDEX(Reference!J:J,$D379,1),"")</f>
        <v/>
      </c>
      <c r="M379" s="77" t="str" cm="1">
        <f t="array" aca="1" ref="M379" ca="1">IF($D379&lt;&gt;"",INDEX(Reference!K:K,$D379,1),"")</f>
        <v/>
      </c>
      <c r="N379" s="80" t="str" cm="1">
        <f t="array" aca="1" ref="N379" ca="1">IF($D379&lt;&gt;"",INDEX(Reference!L:L,$D379,1),"")</f>
        <v/>
      </c>
    </row>
    <row r="380" spans="4:14" ht="15.75" x14ac:dyDescent="0.25">
      <c r="D380" s="7" t="str">
        <f t="shared" ca="1" si="5"/>
        <v/>
      </c>
      <c r="E380" s="7" t="str" cm="1">
        <f t="array" aca="1" ref="E380" ca="1">IF($D380&lt;&gt;"",INDEX(Reference!C:C,$D380,1),"")</f>
        <v/>
      </c>
      <c r="F380" s="8" t="str" cm="1">
        <f t="array" aca="1" ref="F380" ca="1">IF($D380&lt;&gt;"",INDEX(Reference!D:D,$D380,1),"")</f>
        <v/>
      </c>
      <c r="G380" s="10" t="str" cm="1">
        <f t="array" aca="1" ref="G380" ca="1">IF($D380&lt;&gt;"",INDEX(Reference!E:E,$D380,1),"")</f>
        <v/>
      </c>
      <c r="H380" s="79" t="str" cm="1">
        <f t="array" aca="1" ref="H380" ca="1">IF($D380&lt;&gt;"",INDEX(Reference!F:F,$D380,1),"")</f>
        <v/>
      </c>
      <c r="I380" s="79" t="str" cm="1">
        <f t="array" aca="1" ref="I380" ca="1">IF($D380&lt;&gt;"",INDEX(Reference!G:G,$D380,1),"")</f>
        <v/>
      </c>
      <c r="J380" s="79" t="str" cm="1">
        <f t="array" aca="1" ref="J380" ca="1">IF($D380&lt;&gt;"",INDEX(Reference!H:H,$D380,1),"")</f>
        <v/>
      </c>
      <c r="K380" s="77" t="str" cm="1">
        <f t="array" aca="1" ref="K380" ca="1">IF($D380&lt;&gt;"",INDEX(Reference!I:I,$D380,1),"")</f>
        <v/>
      </c>
      <c r="L380" s="77" t="str" cm="1">
        <f t="array" aca="1" ref="L380" ca="1">IF($D380&lt;&gt;"",INDEX(Reference!J:J,$D380,1),"")</f>
        <v/>
      </c>
      <c r="M380" s="77" t="str" cm="1">
        <f t="array" aca="1" ref="M380" ca="1">IF($D380&lt;&gt;"",INDEX(Reference!K:K,$D380,1),"")</f>
        <v/>
      </c>
      <c r="N380" s="80" t="str" cm="1">
        <f t="array" aca="1" ref="N380" ca="1">IF($D380&lt;&gt;"",INDEX(Reference!L:L,$D380,1),"")</f>
        <v/>
      </c>
    </row>
    <row r="381" spans="4:14" ht="15.75" x14ac:dyDescent="0.25">
      <c r="D381" s="7" t="str">
        <f t="shared" ca="1" si="5"/>
        <v/>
      </c>
      <c r="E381" s="7" t="str" cm="1">
        <f t="array" aca="1" ref="E381" ca="1">IF($D381&lt;&gt;"",INDEX(Reference!C:C,$D381,1),"")</f>
        <v/>
      </c>
      <c r="F381" s="8" t="str" cm="1">
        <f t="array" aca="1" ref="F381" ca="1">IF($D381&lt;&gt;"",INDEX(Reference!D:D,$D381,1),"")</f>
        <v/>
      </c>
      <c r="G381" s="10" t="str" cm="1">
        <f t="array" aca="1" ref="G381" ca="1">IF($D381&lt;&gt;"",INDEX(Reference!E:E,$D381,1),"")</f>
        <v/>
      </c>
      <c r="H381" s="79" t="str" cm="1">
        <f t="array" aca="1" ref="H381" ca="1">IF($D381&lt;&gt;"",INDEX(Reference!F:F,$D381,1),"")</f>
        <v/>
      </c>
      <c r="I381" s="79" t="str" cm="1">
        <f t="array" aca="1" ref="I381" ca="1">IF($D381&lt;&gt;"",INDEX(Reference!G:G,$D381,1),"")</f>
        <v/>
      </c>
      <c r="J381" s="79" t="str" cm="1">
        <f t="array" aca="1" ref="J381" ca="1">IF($D381&lt;&gt;"",INDEX(Reference!H:H,$D381,1),"")</f>
        <v/>
      </c>
      <c r="K381" s="77" t="str" cm="1">
        <f t="array" aca="1" ref="K381" ca="1">IF($D381&lt;&gt;"",INDEX(Reference!I:I,$D381,1),"")</f>
        <v/>
      </c>
      <c r="L381" s="77" t="str" cm="1">
        <f t="array" aca="1" ref="L381" ca="1">IF($D381&lt;&gt;"",INDEX(Reference!J:J,$D381,1),"")</f>
        <v/>
      </c>
      <c r="M381" s="77" t="str" cm="1">
        <f t="array" aca="1" ref="M381" ca="1">IF($D381&lt;&gt;"",INDEX(Reference!K:K,$D381,1),"")</f>
        <v/>
      </c>
      <c r="N381" s="80" t="str" cm="1">
        <f t="array" aca="1" ref="N381" ca="1">IF($D381&lt;&gt;"",INDEX(Reference!L:L,$D381,1),"")</f>
        <v/>
      </c>
    </row>
    <row r="382" spans="4:14" ht="15.75" x14ac:dyDescent="0.25">
      <c r="D382" s="7" t="str">
        <f t="shared" ca="1" si="5"/>
        <v/>
      </c>
      <c r="E382" s="7" t="str" cm="1">
        <f t="array" aca="1" ref="E382" ca="1">IF($D382&lt;&gt;"",INDEX(Reference!C:C,$D382,1),"")</f>
        <v/>
      </c>
      <c r="F382" s="8" t="str" cm="1">
        <f t="array" aca="1" ref="F382" ca="1">IF($D382&lt;&gt;"",INDEX(Reference!D:D,$D382,1),"")</f>
        <v/>
      </c>
      <c r="G382" s="10" t="str" cm="1">
        <f t="array" aca="1" ref="G382" ca="1">IF($D382&lt;&gt;"",INDEX(Reference!E:E,$D382,1),"")</f>
        <v/>
      </c>
      <c r="H382" s="79" t="str" cm="1">
        <f t="array" aca="1" ref="H382" ca="1">IF($D382&lt;&gt;"",INDEX(Reference!F:F,$D382,1),"")</f>
        <v/>
      </c>
      <c r="I382" s="79" t="str" cm="1">
        <f t="array" aca="1" ref="I382" ca="1">IF($D382&lt;&gt;"",INDEX(Reference!G:G,$D382,1),"")</f>
        <v/>
      </c>
      <c r="J382" s="79" t="str" cm="1">
        <f t="array" aca="1" ref="J382" ca="1">IF($D382&lt;&gt;"",INDEX(Reference!H:H,$D382,1),"")</f>
        <v/>
      </c>
      <c r="K382" s="77" t="str" cm="1">
        <f t="array" aca="1" ref="K382" ca="1">IF($D382&lt;&gt;"",INDEX(Reference!I:I,$D382,1),"")</f>
        <v/>
      </c>
      <c r="L382" s="77" t="str" cm="1">
        <f t="array" aca="1" ref="L382" ca="1">IF($D382&lt;&gt;"",INDEX(Reference!J:J,$D382,1),"")</f>
        <v/>
      </c>
      <c r="M382" s="77" t="str" cm="1">
        <f t="array" aca="1" ref="M382" ca="1">IF($D382&lt;&gt;"",INDEX(Reference!K:K,$D382,1),"")</f>
        <v/>
      </c>
      <c r="N382" s="80" t="str" cm="1">
        <f t="array" aca="1" ref="N382" ca="1">IF($D382&lt;&gt;"",INDEX(Reference!L:L,$D382,1),"")</f>
        <v/>
      </c>
    </row>
    <row r="383" spans="4:14" ht="15.75" x14ac:dyDescent="0.25">
      <c r="D383" s="7" t="str">
        <f t="shared" ca="1" si="5"/>
        <v/>
      </c>
      <c r="E383" s="7" t="str" cm="1">
        <f t="array" aca="1" ref="E383" ca="1">IF($D383&lt;&gt;"",INDEX(Reference!C:C,$D383,1),"")</f>
        <v/>
      </c>
      <c r="F383" s="8" t="str" cm="1">
        <f t="array" aca="1" ref="F383" ca="1">IF($D383&lt;&gt;"",INDEX(Reference!D:D,$D383,1),"")</f>
        <v/>
      </c>
      <c r="G383" s="10" t="str" cm="1">
        <f t="array" aca="1" ref="G383" ca="1">IF($D383&lt;&gt;"",INDEX(Reference!E:E,$D383,1),"")</f>
        <v/>
      </c>
      <c r="H383" s="79" t="str" cm="1">
        <f t="array" aca="1" ref="H383" ca="1">IF($D383&lt;&gt;"",INDEX(Reference!F:F,$D383,1),"")</f>
        <v/>
      </c>
      <c r="I383" s="79" t="str" cm="1">
        <f t="array" aca="1" ref="I383" ca="1">IF($D383&lt;&gt;"",INDEX(Reference!G:G,$D383,1),"")</f>
        <v/>
      </c>
      <c r="J383" s="79" t="str" cm="1">
        <f t="array" aca="1" ref="J383" ca="1">IF($D383&lt;&gt;"",INDEX(Reference!H:H,$D383,1),"")</f>
        <v/>
      </c>
      <c r="K383" s="77" t="str" cm="1">
        <f t="array" aca="1" ref="K383" ca="1">IF($D383&lt;&gt;"",INDEX(Reference!I:I,$D383,1),"")</f>
        <v/>
      </c>
      <c r="L383" s="77" t="str" cm="1">
        <f t="array" aca="1" ref="L383" ca="1">IF($D383&lt;&gt;"",INDEX(Reference!J:J,$D383,1),"")</f>
        <v/>
      </c>
      <c r="M383" s="77" t="str" cm="1">
        <f t="array" aca="1" ref="M383" ca="1">IF($D383&lt;&gt;"",INDEX(Reference!K:K,$D383,1),"")</f>
        <v/>
      </c>
      <c r="N383" s="80" t="str" cm="1">
        <f t="array" aca="1" ref="N383" ca="1">IF($D383&lt;&gt;"",INDEX(Reference!L:L,$D383,1),"")</f>
        <v/>
      </c>
    </row>
    <row r="384" spans="4:14" ht="15.75" x14ac:dyDescent="0.25">
      <c r="D384" s="7" t="str">
        <f t="shared" ca="1" si="5"/>
        <v/>
      </c>
      <c r="E384" s="7" t="str" cm="1">
        <f t="array" aca="1" ref="E384" ca="1">IF($D384&lt;&gt;"",INDEX(Reference!C:C,$D384,1),"")</f>
        <v/>
      </c>
      <c r="F384" s="8" t="str" cm="1">
        <f t="array" aca="1" ref="F384" ca="1">IF($D384&lt;&gt;"",INDEX(Reference!D:D,$D384,1),"")</f>
        <v/>
      </c>
      <c r="G384" s="10" t="str" cm="1">
        <f t="array" aca="1" ref="G384" ca="1">IF($D384&lt;&gt;"",INDEX(Reference!E:E,$D384,1),"")</f>
        <v/>
      </c>
      <c r="H384" s="79" t="str" cm="1">
        <f t="array" aca="1" ref="H384" ca="1">IF($D384&lt;&gt;"",INDEX(Reference!F:F,$D384,1),"")</f>
        <v/>
      </c>
      <c r="I384" s="79" t="str" cm="1">
        <f t="array" aca="1" ref="I384" ca="1">IF($D384&lt;&gt;"",INDEX(Reference!G:G,$D384,1),"")</f>
        <v/>
      </c>
      <c r="J384" s="79" t="str" cm="1">
        <f t="array" aca="1" ref="J384" ca="1">IF($D384&lt;&gt;"",INDEX(Reference!H:H,$D384,1),"")</f>
        <v/>
      </c>
      <c r="K384" s="77" t="str" cm="1">
        <f t="array" aca="1" ref="K384" ca="1">IF($D384&lt;&gt;"",INDEX(Reference!I:I,$D384,1),"")</f>
        <v/>
      </c>
      <c r="L384" s="77" t="str" cm="1">
        <f t="array" aca="1" ref="L384" ca="1">IF($D384&lt;&gt;"",INDEX(Reference!J:J,$D384,1),"")</f>
        <v/>
      </c>
      <c r="M384" s="77" t="str" cm="1">
        <f t="array" aca="1" ref="M384" ca="1">IF($D384&lt;&gt;"",INDEX(Reference!K:K,$D384,1),"")</f>
        <v/>
      </c>
      <c r="N384" s="80" t="str" cm="1">
        <f t="array" aca="1" ref="N384" ca="1">IF($D384&lt;&gt;"",INDEX(Reference!L:L,$D384,1),"")</f>
        <v/>
      </c>
    </row>
    <row r="385" spans="4:14" ht="15.75" x14ac:dyDescent="0.25">
      <c r="D385" s="7" t="str">
        <f t="shared" ca="1" si="5"/>
        <v/>
      </c>
      <c r="E385" s="7" t="str" cm="1">
        <f t="array" aca="1" ref="E385" ca="1">IF($D385&lt;&gt;"",INDEX(Reference!C:C,$D385,1),"")</f>
        <v/>
      </c>
      <c r="F385" s="8" t="str" cm="1">
        <f t="array" aca="1" ref="F385" ca="1">IF($D385&lt;&gt;"",INDEX(Reference!D:D,$D385,1),"")</f>
        <v/>
      </c>
      <c r="G385" s="10" t="str" cm="1">
        <f t="array" aca="1" ref="G385" ca="1">IF($D385&lt;&gt;"",INDEX(Reference!E:E,$D385,1),"")</f>
        <v/>
      </c>
      <c r="H385" s="79" t="str" cm="1">
        <f t="array" aca="1" ref="H385" ca="1">IF($D385&lt;&gt;"",INDEX(Reference!F:F,$D385,1),"")</f>
        <v/>
      </c>
      <c r="I385" s="79" t="str" cm="1">
        <f t="array" aca="1" ref="I385" ca="1">IF($D385&lt;&gt;"",INDEX(Reference!G:G,$D385,1),"")</f>
        <v/>
      </c>
      <c r="J385" s="79" t="str" cm="1">
        <f t="array" aca="1" ref="J385" ca="1">IF($D385&lt;&gt;"",INDEX(Reference!H:H,$D385,1),"")</f>
        <v/>
      </c>
      <c r="K385" s="77" t="str" cm="1">
        <f t="array" aca="1" ref="K385" ca="1">IF($D385&lt;&gt;"",INDEX(Reference!I:I,$D385,1),"")</f>
        <v/>
      </c>
      <c r="L385" s="77" t="str" cm="1">
        <f t="array" aca="1" ref="L385" ca="1">IF($D385&lt;&gt;"",INDEX(Reference!J:J,$D385,1),"")</f>
        <v/>
      </c>
      <c r="M385" s="77" t="str" cm="1">
        <f t="array" aca="1" ref="M385" ca="1">IF($D385&lt;&gt;"",INDEX(Reference!K:K,$D385,1),"")</f>
        <v/>
      </c>
      <c r="N385" s="80" t="str" cm="1">
        <f t="array" aca="1" ref="N385" ca="1">IF($D385&lt;&gt;"",INDEX(Reference!L:L,$D385,1),"")</f>
        <v/>
      </c>
    </row>
    <row r="386" spans="4:14" ht="15.75" x14ac:dyDescent="0.25">
      <c r="D386" s="7" t="str">
        <f t="shared" ca="1" si="5"/>
        <v/>
      </c>
      <c r="E386" s="7" t="str" cm="1">
        <f t="array" aca="1" ref="E386" ca="1">IF($D386&lt;&gt;"",INDEX(Reference!C:C,$D386,1),"")</f>
        <v/>
      </c>
      <c r="F386" s="8" t="str" cm="1">
        <f t="array" aca="1" ref="F386" ca="1">IF($D386&lt;&gt;"",INDEX(Reference!D:D,$D386,1),"")</f>
        <v/>
      </c>
      <c r="G386" s="10" t="str" cm="1">
        <f t="array" aca="1" ref="G386" ca="1">IF($D386&lt;&gt;"",INDEX(Reference!E:E,$D386,1),"")</f>
        <v/>
      </c>
      <c r="H386" s="79" t="str" cm="1">
        <f t="array" aca="1" ref="H386" ca="1">IF($D386&lt;&gt;"",INDEX(Reference!F:F,$D386,1),"")</f>
        <v/>
      </c>
      <c r="I386" s="79" t="str" cm="1">
        <f t="array" aca="1" ref="I386" ca="1">IF($D386&lt;&gt;"",INDEX(Reference!G:G,$D386,1),"")</f>
        <v/>
      </c>
      <c r="J386" s="79" t="str" cm="1">
        <f t="array" aca="1" ref="J386" ca="1">IF($D386&lt;&gt;"",INDEX(Reference!H:H,$D386,1),"")</f>
        <v/>
      </c>
      <c r="K386" s="77" t="str" cm="1">
        <f t="array" aca="1" ref="K386" ca="1">IF($D386&lt;&gt;"",INDEX(Reference!I:I,$D386,1),"")</f>
        <v/>
      </c>
      <c r="L386" s="77" t="str" cm="1">
        <f t="array" aca="1" ref="L386" ca="1">IF($D386&lt;&gt;"",INDEX(Reference!J:J,$D386,1),"")</f>
        <v/>
      </c>
      <c r="M386" s="77" t="str" cm="1">
        <f t="array" aca="1" ref="M386" ca="1">IF($D386&lt;&gt;"",INDEX(Reference!K:K,$D386,1),"")</f>
        <v/>
      </c>
      <c r="N386" s="80" t="str" cm="1">
        <f t="array" aca="1" ref="N386" ca="1">IF($D386&lt;&gt;"",INDEX(Reference!L:L,$D386,1),"")</f>
        <v/>
      </c>
    </row>
    <row r="387" spans="4:14" ht="15.75" x14ac:dyDescent="0.25">
      <c r="D387" s="7" t="str">
        <f t="shared" ca="1" si="5"/>
        <v/>
      </c>
      <c r="E387" s="7" t="str" cm="1">
        <f t="array" aca="1" ref="E387" ca="1">IF($D387&lt;&gt;"",INDEX(Reference!C:C,$D387,1),"")</f>
        <v/>
      </c>
      <c r="F387" s="8" t="str" cm="1">
        <f t="array" aca="1" ref="F387" ca="1">IF($D387&lt;&gt;"",INDEX(Reference!D:D,$D387,1),"")</f>
        <v/>
      </c>
      <c r="G387" s="10" t="str" cm="1">
        <f t="array" aca="1" ref="G387" ca="1">IF($D387&lt;&gt;"",INDEX(Reference!E:E,$D387,1),"")</f>
        <v/>
      </c>
      <c r="H387" s="79" t="str" cm="1">
        <f t="array" aca="1" ref="H387" ca="1">IF($D387&lt;&gt;"",INDEX(Reference!F:F,$D387,1),"")</f>
        <v/>
      </c>
      <c r="I387" s="79" t="str" cm="1">
        <f t="array" aca="1" ref="I387" ca="1">IF($D387&lt;&gt;"",INDEX(Reference!G:G,$D387,1),"")</f>
        <v/>
      </c>
      <c r="J387" s="79" t="str" cm="1">
        <f t="array" aca="1" ref="J387" ca="1">IF($D387&lt;&gt;"",INDEX(Reference!H:H,$D387,1),"")</f>
        <v/>
      </c>
      <c r="K387" s="77" t="str" cm="1">
        <f t="array" aca="1" ref="K387" ca="1">IF($D387&lt;&gt;"",INDEX(Reference!I:I,$D387,1),"")</f>
        <v/>
      </c>
      <c r="L387" s="77" t="str" cm="1">
        <f t="array" aca="1" ref="L387" ca="1">IF($D387&lt;&gt;"",INDEX(Reference!J:J,$D387,1),"")</f>
        <v/>
      </c>
      <c r="M387" s="77" t="str" cm="1">
        <f t="array" aca="1" ref="M387" ca="1">IF($D387&lt;&gt;"",INDEX(Reference!K:K,$D387,1),"")</f>
        <v/>
      </c>
      <c r="N387" s="80" t="str" cm="1">
        <f t="array" aca="1" ref="N387" ca="1">IF($D387&lt;&gt;"",INDEX(Reference!L:L,$D387,1),"")</f>
        <v/>
      </c>
    </row>
    <row r="388" spans="4:14" ht="15.75" x14ac:dyDescent="0.25">
      <c r="D388" s="7" t="str">
        <f t="shared" ca="1" si="5"/>
        <v/>
      </c>
      <c r="E388" s="7" t="str" cm="1">
        <f t="array" aca="1" ref="E388" ca="1">IF($D388&lt;&gt;"",INDEX(Reference!C:C,$D388,1),"")</f>
        <v/>
      </c>
      <c r="F388" s="8" t="str" cm="1">
        <f t="array" aca="1" ref="F388" ca="1">IF($D388&lt;&gt;"",INDEX(Reference!D:D,$D388,1),"")</f>
        <v/>
      </c>
      <c r="G388" s="10" t="str" cm="1">
        <f t="array" aca="1" ref="G388" ca="1">IF($D388&lt;&gt;"",INDEX(Reference!E:E,$D388,1),"")</f>
        <v/>
      </c>
      <c r="H388" s="79" t="str" cm="1">
        <f t="array" aca="1" ref="H388" ca="1">IF($D388&lt;&gt;"",INDEX(Reference!F:F,$D388,1),"")</f>
        <v/>
      </c>
      <c r="I388" s="79" t="str" cm="1">
        <f t="array" aca="1" ref="I388" ca="1">IF($D388&lt;&gt;"",INDEX(Reference!G:G,$D388,1),"")</f>
        <v/>
      </c>
      <c r="J388" s="79" t="str" cm="1">
        <f t="array" aca="1" ref="J388" ca="1">IF($D388&lt;&gt;"",INDEX(Reference!H:H,$D388,1),"")</f>
        <v/>
      </c>
      <c r="K388" s="77" t="str" cm="1">
        <f t="array" aca="1" ref="K388" ca="1">IF($D388&lt;&gt;"",INDEX(Reference!I:I,$D388,1),"")</f>
        <v/>
      </c>
      <c r="L388" s="77" t="str" cm="1">
        <f t="array" aca="1" ref="L388" ca="1">IF($D388&lt;&gt;"",INDEX(Reference!J:J,$D388,1),"")</f>
        <v/>
      </c>
      <c r="M388" s="77" t="str" cm="1">
        <f t="array" aca="1" ref="M388" ca="1">IF($D388&lt;&gt;"",INDEX(Reference!K:K,$D388,1),"")</f>
        <v/>
      </c>
      <c r="N388" s="80" t="str" cm="1">
        <f t="array" aca="1" ref="N388" ca="1">IF($D388&lt;&gt;"",INDEX(Reference!L:L,$D388,1),"")</f>
        <v/>
      </c>
    </row>
    <row r="389" spans="4:14" ht="15.75" x14ac:dyDescent="0.25">
      <c r="D389" s="7" t="str">
        <f t="shared" ca="1" si="5"/>
        <v/>
      </c>
      <c r="E389" s="7" t="str" cm="1">
        <f t="array" aca="1" ref="E389" ca="1">IF($D389&lt;&gt;"",INDEX(Reference!C:C,$D389,1),"")</f>
        <v/>
      </c>
      <c r="F389" s="8" t="str" cm="1">
        <f t="array" aca="1" ref="F389" ca="1">IF($D389&lt;&gt;"",INDEX(Reference!D:D,$D389,1),"")</f>
        <v/>
      </c>
      <c r="G389" s="10" t="str" cm="1">
        <f t="array" aca="1" ref="G389" ca="1">IF($D389&lt;&gt;"",INDEX(Reference!E:E,$D389,1),"")</f>
        <v/>
      </c>
      <c r="H389" s="79" t="str" cm="1">
        <f t="array" aca="1" ref="H389" ca="1">IF($D389&lt;&gt;"",INDEX(Reference!F:F,$D389,1),"")</f>
        <v/>
      </c>
      <c r="I389" s="79" t="str" cm="1">
        <f t="array" aca="1" ref="I389" ca="1">IF($D389&lt;&gt;"",INDEX(Reference!G:G,$D389,1),"")</f>
        <v/>
      </c>
      <c r="J389" s="79" t="str" cm="1">
        <f t="array" aca="1" ref="J389" ca="1">IF($D389&lt;&gt;"",INDEX(Reference!H:H,$D389,1),"")</f>
        <v/>
      </c>
      <c r="K389" s="77" t="str" cm="1">
        <f t="array" aca="1" ref="K389" ca="1">IF($D389&lt;&gt;"",INDEX(Reference!I:I,$D389,1),"")</f>
        <v/>
      </c>
      <c r="L389" s="77" t="str" cm="1">
        <f t="array" aca="1" ref="L389" ca="1">IF($D389&lt;&gt;"",INDEX(Reference!J:J,$D389,1),"")</f>
        <v/>
      </c>
      <c r="M389" s="77" t="str" cm="1">
        <f t="array" aca="1" ref="M389" ca="1">IF($D389&lt;&gt;"",INDEX(Reference!K:K,$D389,1),"")</f>
        <v/>
      </c>
      <c r="N389" s="80" t="str" cm="1">
        <f t="array" aca="1" ref="N389" ca="1">IF($D389&lt;&gt;"",INDEX(Reference!L:L,$D389,1),"")</f>
        <v/>
      </c>
    </row>
    <row r="390" spans="4:14" ht="15.75" x14ac:dyDescent="0.25">
      <c r="D390" s="7" t="str">
        <f t="shared" ca="1" si="5"/>
        <v/>
      </c>
      <c r="E390" s="7" t="str" cm="1">
        <f t="array" aca="1" ref="E390" ca="1">IF($D390&lt;&gt;"",INDEX(Reference!C:C,$D390,1),"")</f>
        <v/>
      </c>
      <c r="F390" s="8" t="str" cm="1">
        <f t="array" aca="1" ref="F390" ca="1">IF($D390&lt;&gt;"",INDEX(Reference!D:D,$D390,1),"")</f>
        <v/>
      </c>
      <c r="G390" s="10" t="str" cm="1">
        <f t="array" aca="1" ref="G390" ca="1">IF($D390&lt;&gt;"",INDEX(Reference!E:E,$D390,1),"")</f>
        <v/>
      </c>
      <c r="H390" s="79" t="str" cm="1">
        <f t="array" aca="1" ref="H390" ca="1">IF($D390&lt;&gt;"",INDEX(Reference!F:F,$D390,1),"")</f>
        <v/>
      </c>
      <c r="I390" s="79" t="str" cm="1">
        <f t="array" aca="1" ref="I390" ca="1">IF($D390&lt;&gt;"",INDEX(Reference!G:G,$D390,1),"")</f>
        <v/>
      </c>
      <c r="J390" s="79" t="str" cm="1">
        <f t="array" aca="1" ref="J390" ca="1">IF($D390&lt;&gt;"",INDEX(Reference!H:H,$D390,1),"")</f>
        <v/>
      </c>
      <c r="K390" s="77" t="str" cm="1">
        <f t="array" aca="1" ref="K390" ca="1">IF($D390&lt;&gt;"",INDEX(Reference!I:I,$D390,1),"")</f>
        <v/>
      </c>
      <c r="L390" s="77" t="str" cm="1">
        <f t="array" aca="1" ref="L390" ca="1">IF($D390&lt;&gt;"",INDEX(Reference!J:J,$D390,1),"")</f>
        <v/>
      </c>
      <c r="M390" s="77" t="str" cm="1">
        <f t="array" aca="1" ref="M390" ca="1">IF($D390&lt;&gt;"",INDEX(Reference!K:K,$D390,1),"")</f>
        <v/>
      </c>
      <c r="N390" s="80" t="str" cm="1">
        <f t="array" aca="1" ref="N390" ca="1">IF($D390&lt;&gt;"",INDEX(Reference!L:L,$D390,1),"")</f>
        <v/>
      </c>
    </row>
    <row r="391" spans="4:14" ht="15.75" x14ac:dyDescent="0.25">
      <c r="D391" s="7" t="str">
        <f t="shared" ca="1" si="5"/>
        <v/>
      </c>
      <c r="E391" s="7" t="str" cm="1">
        <f t="array" aca="1" ref="E391" ca="1">IF($D391&lt;&gt;"",INDEX(Reference!C:C,$D391,1),"")</f>
        <v/>
      </c>
      <c r="F391" s="8" t="str" cm="1">
        <f t="array" aca="1" ref="F391" ca="1">IF($D391&lt;&gt;"",INDEX(Reference!D:D,$D391,1),"")</f>
        <v/>
      </c>
      <c r="G391" s="10" t="str" cm="1">
        <f t="array" aca="1" ref="G391" ca="1">IF($D391&lt;&gt;"",INDEX(Reference!E:E,$D391,1),"")</f>
        <v/>
      </c>
      <c r="H391" s="79" t="str" cm="1">
        <f t="array" aca="1" ref="H391" ca="1">IF($D391&lt;&gt;"",INDEX(Reference!F:F,$D391,1),"")</f>
        <v/>
      </c>
      <c r="I391" s="79" t="str" cm="1">
        <f t="array" aca="1" ref="I391" ca="1">IF($D391&lt;&gt;"",INDEX(Reference!G:G,$D391,1),"")</f>
        <v/>
      </c>
      <c r="J391" s="79" t="str" cm="1">
        <f t="array" aca="1" ref="J391" ca="1">IF($D391&lt;&gt;"",INDEX(Reference!H:H,$D391,1),"")</f>
        <v/>
      </c>
      <c r="K391" s="77" t="str" cm="1">
        <f t="array" aca="1" ref="K391" ca="1">IF($D391&lt;&gt;"",INDEX(Reference!I:I,$D391,1),"")</f>
        <v/>
      </c>
      <c r="L391" s="77" t="str" cm="1">
        <f t="array" aca="1" ref="L391" ca="1">IF($D391&lt;&gt;"",INDEX(Reference!J:J,$D391,1),"")</f>
        <v/>
      </c>
      <c r="M391" s="77" t="str" cm="1">
        <f t="array" aca="1" ref="M391" ca="1">IF($D391&lt;&gt;"",INDEX(Reference!K:K,$D391,1),"")</f>
        <v/>
      </c>
      <c r="N391" s="80" t="str" cm="1">
        <f t="array" aca="1" ref="N391" ca="1">IF($D391&lt;&gt;"",INDEX(Reference!L:L,$D391,1),"")</f>
        <v/>
      </c>
    </row>
    <row r="392" spans="4:14" ht="15.75" x14ac:dyDescent="0.25">
      <c r="D392" s="7" t="str">
        <f t="shared" ca="1" si="5"/>
        <v/>
      </c>
      <c r="E392" s="7" t="str" cm="1">
        <f t="array" aca="1" ref="E392" ca="1">IF($D392&lt;&gt;"",INDEX(Reference!C:C,$D392,1),"")</f>
        <v/>
      </c>
      <c r="F392" s="8" t="str" cm="1">
        <f t="array" aca="1" ref="F392" ca="1">IF($D392&lt;&gt;"",INDEX(Reference!D:D,$D392,1),"")</f>
        <v/>
      </c>
      <c r="G392" s="10" t="str" cm="1">
        <f t="array" aca="1" ref="G392" ca="1">IF($D392&lt;&gt;"",INDEX(Reference!E:E,$D392,1),"")</f>
        <v/>
      </c>
      <c r="H392" s="79" t="str" cm="1">
        <f t="array" aca="1" ref="H392" ca="1">IF($D392&lt;&gt;"",INDEX(Reference!F:F,$D392,1),"")</f>
        <v/>
      </c>
      <c r="I392" s="79" t="str" cm="1">
        <f t="array" aca="1" ref="I392" ca="1">IF($D392&lt;&gt;"",INDEX(Reference!G:G,$D392,1),"")</f>
        <v/>
      </c>
      <c r="J392" s="79" t="str" cm="1">
        <f t="array" aca="1" ref="J392" ca="1">IF($D392&lt;&gt;"",INDEX(Reference!H:H,$D392,1),"")</f>
        <v/>
      </c>
      <c r="K392" s="77" t="str" cm="1">
        <f t="array" aca="1" ref="K392" ca="1">IF($D392&lt;&gt;"",INDEX(Reference!I:I,$D392,1),"")</f>
        <v/>
      </c>
      <c r="L392" s="77" t="str" cm="1">
        <f t="array" aca="1" ref="L392" ca="1">IF($D392&lt;&gt;"",INDEX(Reference!J:J,$D392,1),"")</f>
        <v/>
      </c>
      <c r="M392" s="77" t="str" cm="1">
        <f t="array" aca="1" ref="M392" ca="1">IF($D392&lt;&gt;"",INDEX(Reference!K:K,$D392,1),"")</f>
        <v/>
      </c>
      <c r="N392" s="80" t="str" cm="1">
        <f t="array" aca="1" ref="N392" ca="1">IF($D392&lt;&gt;"",INDEX(Reference!L:L,$D392,1),"")</f>
        <v/>
      </c>
    </row>
    <row r="393" spans="4:14" ht="15.75" x14ac:dyDescent="0.25">
      <c r="D393" s="7" t="str">
        <f t="shared" ref="D393:D456" ca="1" si="6">IFERROR(SMALL(INDIRECT("Reference!$B$3:$B$1000"),ROW()-ROW($D$7)),"")</f>
        <v/>
      </c>
      <c r="E393" s="7" t="str" cm="1">
        <f t="array" aca="1" ref="E393" ca="1">IF($D393&lt;&gt;"",INDEX(Reference!C:C,$D393,1),"")</f>
        <v/>
      </c>
      <c r="F393" s="8" t="str" cm="1">
        <f t="array" aca="1" ref="F393" ca="1">IF($D393&lt;&gt;"",INDEX(Reference!D:D,$D393,1),"")</f>
        <v/>
      </c>
      <c r="G393" s="10" t="str" cm="1">
        <f t="array" aca="1" ref="G393" ca="1">IF($D393&lt;&gt;"",INDEX(Reference!E:E,$D393,1),"")</f>
        <v/>
      </c>
      <c r="H393" s="79" t="str" cm="1">
        <f t="array" aca="1" ref="H393" ca="1">IF($D393&lt;&gt;"",INDEX(Reference!F:F,$D393,1),"")</f>
        <v/>
      </c>
      <c r="I393" s="79" t="str" cm="1">
        <f t="array" aca="1" ref="I393" ca="1">IF($D393&lt;&gt;"",INDEX(Reference!G:G,$D393,1),"")</f>
        <v/>
      </c>
      <c r="J393" s="79" t="str" cm="1">
        <f t="array" aca="1" ref="J393" ca="1">IF($D393&lt;&gt;"",INDEX(Reference!H:H,$D393,1),"")</f>
        <v/>
      </c>
      <c r="K393" s="77" t="str" cm="1">
        <f t="array" aca="1" ref="K393" ca="1">IF($D393&lt;&gt;"",INDEX(Reference!I:I,$D393,1),"")</f>
        <v/>
      </c>
      <c r="L393" s="77" t="str" cm="1">
        <f t="array" aca="1" ref="L393" ca="1">IF($D393&lt;&gt;"",INDEX(Reference!J:J,$D393,1),"")</f>
        <v/>
      </c>
      <c r="M393" s="77" t="str" cm="1">
        <f t="array" aca="1" ref="M393" ca="1">IF($D393&lt;&gt;"",INDEX(Reference!K:K,$D393,1),"")</f>
        <v/>
      </c>
      <c r="N393" s="80" t="str" cm="1">
        <f t="array" aca="1" ref="N393" ca="1">IF($D393&lt;&gt;"",INDEX(Reference!L:L,$D393,1),"")</f>
        <v/>
      </c>
    </row>
    <row r="394" spans="4:14" ht="15.75" x14ac:dyDescent="0.25">
      <c r="D394" s="7" t="str">
        <f t="shared" ca="1" si="6"/>
        <v/>
      </c>
      <c r="E394" s="7" t="str" cm="1">
        <f t="array" aca="1" ref="E394" ca="1">IF($D394&lt;&gt;"",INDEX(Reference!C:C,$D394,1),"")</f>
        <v/>
      </c>
      <c r="F394" s="8" t="str" cm="1">
        <f t="array" aca="1" ref="F394" ca="1">IF($D394&lt;&gt;"",INDEX(Reference!D:D,$D394,1),"")</f>
        <v/>
      </c>
      <c r="G394" s="10" t="str" cm="1">
        <f t="array" aca="1" ref="G394" ca="1">IF($D394&lt;&gt;"",INDEX(Reference!E:E,$D394,1),"")</f>
        <v/>
      </c>
      <c r="H394" s="79" t="str" cm="1">
        <f t="array" aca="1" ref="H394" ca="1">IF($D394&lt;&gt;"",INDEX(Reference!F:F,$D394,1),"")</f>
        <v/>
      </c>
      <c r="I394" s="79" t="str" cm="1">
        <f t="array" aca="1" ref="I394" ca="1">IF($D394&lt;&gt;"",INDEX(Reference!G:G,$D394,1),"")</f>
        <v/>
      </c>
      <c r="J394" s="79" t="str" cm="1">
        <f t="array" aca="1" ref="J394" ca="1">IF($D394&lt;&gt;"",INDEX(Reference!H:H,$D394,1),"")</f>
        <v/>
      </c>
      <c r="K394" s="77" t="str" cm="1">
        <f t="array" aca="1" ref="K394" ca="1">IF($D394&lt;&gt;"",INDEX(Reference!I:I,$D394,1),"")</f>
        <v/>
      </c>
      <c r="L394" s="77" t="str" cm="1">
        <f t="array" aca="1" ref="L394" ca="1">IF($D394&lt;&gt;"",INDEX(Reference!J:J,$D394,1),"")</f>
        <v/>
      </c>
      <c r="M394" s="77" t="str" cm="1">
        <f t="array" aca="1" ref="M394" ca="1">IF($D394&lt;&gt;"",INDEX(Reference!K:K,$D394,1),"")</f>
        <v/>
      </c>
      <c r="N394" s="80" t="str" cm="1">
        <f t="array" aca="1" ref="N394" ca="1">IF($D394&lt;&gt;"",INDEX(Reference!L:L,$D394,1),"")</f>
        <v/>
      </c>
    </row>
    <row r="395" spans="4:14" ht="15.75" x14ac:dyDescent="0.25">
      <c r="D395" s="7" t="str">
        <f t="shared" ca="1" si="6"/>
        <v/>
      </c>
      <c r="E395" s="7" t="str" cm="1">
        <f t="array" aca="1" ref="E395" ca="1">IF($D395&lt;&gt;"",INDEX(Reference!C:C,$D395,1),"")</f>
        <v/>
      </c>
      <c r="F395" s="8" t="str" cm="1">
        <f t="array" aca="1" ref="F395" ca="1">IF($D395&lt;&gt;"",INDEX(Reference!D:D,$D395,1),"")</f>
        <v/>
      </c>
      <c r="G395" s="10" t="str" cm="1">
        <f t="array" aca="1" ref="G395" ca="1">IF($D395&lt;&gt;"",INDEX(Reference!E:E,$D395,1),"")</f>
        <v/>
      </c>
      <c r="H395" s="79" t="str" cm="1">
        <f t="array" aca="1" ref="H395" ca="1">IF($D395&lt;&gt;"",INDEX(Reference!F:F,$D395,1),"")</f>
        <v/>
      </c>
      <c r="I395" s="79" t="str" cm="1">
        <f t="array" aca="1" ref="I395" ca="1">IF($D395&lt;&gt;"",INDEX(Reference!G:G,$D395,1),"")</f>
        <v/>
      </c>
      <c r="J395" s="79" t="str" cm="1">
        <f t="array" aca="1" ref="J395" ca="1">IF($D395&lt;&gt;"",INDEX(Reference!H:H,$D395,1),"")</f>
        <v/>
      </c>
      <c r="K395" s="77" t="str" cm="1">
        <f t="array" aca="1" ref="K395" ca="1">IF($D395&lt;&gt;"",INDEX(Reference!I:I,$D395,1),"")</f>
        <v/>
      </c>
      <c r="L395" s="77" t="str" cm="1">
        <f t="array" aca="1" ref="L395" ca="1">IF($D395&lt;&gt;"",INDEX(Reference!J:J,$D395,1),"")</f>
        <v/>
      </c>
      <c r="M395" s="77" t="str" cm="1">
        <f t="array" aca="1" ref="M395" ca="1">IF($D395&lt;&gt;"",INDEX(Reference!K:K,$D395,1),"")</f>
        <v/>
      </c>
      <c r="N395" s="80" t="str" cm="1">
        <f t="array" aca="1" ref="N395" ca="1">IF($D395&lt;&gt;"",INDEX(Reference!L:L,$D395,1),"")</f>
        <v/>
      </c>
    </row>
    <row r="396" spans="4:14" ht="15.75" x14ac:dyDescent="0.25">
      <c r="D396" s="7" t="str">
        <f t="shared" ca="1" si="6"/>
        <v/>
      </c>
      <c r="E396" s="7" t="str" cm="1">
        <f t="array" aca="1" ref="E396" ca="1">IF($D396&lt;&gt;"",INDEX(Reference!C:C,$D396,1),"")</f>
        <v/>
      </c>
      <c r="F396" s="8" t="str" cm="1">
        <f t="array" aca="1" ref="F396" ca="1">IF($D396&lt;&gt;"",INDEX(Reference!D:D,$D396,1),"")</f>
        <v/>
      </c>
      <c r="G396" s="10" t="str" cm="1">
        <f t="array" aca="1" ref="G396" ca="1">IF($D396&lt;&gt;"",INDEX(Reference!E:E,$D396,1),"")</f>
        <v/>
      </c>
      <c r="H396" s="79" t="str" cm="1">
        <f t="array" aca="1" ref="H396" ca="1">IF($D396&lt;&gt;"",INDEX(Reference!F:F,$D396,1),"")</f>
        <v/>
      </c>
      <c r="I396" s="79" t="str" cm="1">
        <f t="array" aca="1" ref="I396" ca="1">IF($D396&lt;&gt;"",INDEX(Reference!G:G,$D396,1),"")</f>
        <v/>
      </c>
      <c r="J396" s="79" t="str" cm="1">
        <f t="array" aca="1" ref="J396" ca="1">IF($D396&lt;&gt;"",INDEX(Reference!H:H,$D396,1),"")</f>
        <v/>
      </c>
      <c r="K396" s="77" t="str" cm="1">
        <f t="array" aca="1" ref="K396" ca="1">IF($D396&lt;&gt;"",INDEX(Reference!I:I,$D396,1),"")</f>
        <v/>
      </c>
      <c r="L396" s="77" t="str" cm="1">
        <f t="array" aca="1" ref="L396" ca="1">IF($D396&lt;&gt;"",INDEX(Reference!J:J,$D396,1),"")</f>
        <v/>
      </c>
      <c r="M396" s="77" t="str" cm="1">
        <f t="array" aca="1" ref="M396" ca="1">IF($D396&lt;&gt;"",INDEX(Reference!K:K,$D396,1),"")</f>
        <v/>
      </c>
      <c r="N396" s="80" t="str" cm="1">
        <f t="array" aca="1" ref="N396" ca="1">IF($D396&lt;&gt;"",INDEX(Reference!L:L,$D396,1),"")</f>
        <v/>
      </c>
    </row>
    <row r="397" spans="4:14" ht="15.75" x14ac:dyDescent="0.25">
      <c r="D397" s="7" t="str">
        <f t="shared" ca="1" si="6"/>
        <v/>
      </c>
      <c r="E397" s="7" t="str" cm="1">
        <f t="array" aca="1" ref="E397" ca="1">IF($D397&lt;&gt;"",INDEX(Reference!C:C,$D397,1),"")</f>
        <v/>
      </c>
      <c r="F397" s="8" t="str" cm="1">
        <f t="array" aca="1" ref="F397" ca="1">IF($D397&lt;&gt;"",INDEX(Reference!D:D,$D397,1),"")</f>
        <v/>
      </c>
      <c r="G397" s="10" t="str" cm="1">
        <f t="array" aca="1" ref="G397" ca="1">IF($D397&lt;&gt;"",INDEX(Reference!E:E,$D397,1),"")</f>
        <v/>
      </c>
      <c r="H397" s="79" t="str" cm="1">
        <f t="array" aca="1" ref="H397" ca="1">IF($D397&lt;&gt;"",INDEX(Reference!F:F,$D397,1),"")</f>
        <v/>
      </c>
      <c r="I397" s="79" t="str" cm="1">
        <f t="array" aca="1" ref="I397" ca="1">IF($D397&lt;&gt;"",INDEX(Reference!G:G,$D397,1),"")</f>
        <v/>
      </c>
      <c r="J397" s="79" t="str" cm="1">
        <f t="array" aca="1" ref="J397" ca="1">IF($D397&lt;&gt;"",INDEX(Reference!H:H,$D397,1),"")</f>
        <v/>
      </c>
      <c r="K397" s="77" t="str" cm="1">
        <f t="array" aca="1" ref="K397" ca="1">IF($D397&lt;&gt;"",INDEX(Reference!I:I,$D397,1),"")</f>
        <v/>
      </c>
      <c r="L397" s="77" t="str" cm="1">
        <f t="array" aca="1" ref="L397" ca="1">IF($D397&lt;&gt;"",INDEX(Reference!J:J,$D397,1),"")</f>
        <v/>
      </c>
      <c r="M397" s="77" t="str" cm="1">
        <f t="array" aca="1" ref="M397" ca="1">IF($D397&lt;&gt;"",INDEX(Reference!K:K,$D397,1),"")</f>
        <v/>
      </c>
      <c r="N397" s="80" t="str" cm="1">
        <f t="array" aca="1" ref="N397" ca="1">IF($D397&lt;&gt;"",INDEX(Reference!L:L,$D397,1),"")</f>
        <v/>
      </c>
    </row>
    <row r="398" spans="4:14" ht="15.75" x14ac:dyDescent="0.25">
      <c r="D398" s="7" t="str">
        <f t="shared" ca="1" si="6"/>
        <v/>
      </c>
      <c r="E398" s="7" t="str" cm="1">
        <f t="array" aca="1" ref="E398" ca="1">IF($D398&lt;&gt;"",INDEX(Reference!C:C,$D398,1),"")</f>
        <v/>
      </c>
      <c r="F398" s="8" t="str" cm="1">
        <f t="array" aca="1" ref="F398" ca="1">IF($D398&lt;&gt;"",INDEX(Reference!D:D,$D398,1),"")</f>
        <v/>
      </c>
      <c r="G398" s="10" t="str" cm="1">
        <f t="array" aca="1" ref="G398" ca="1">IF($D398&lt;&gt;"",INDEX(Reference!E:E,$D398,1),"")</f>
        <v/>
      </c>
      <c r="H398" s="79" t="str" cm="1">
        <f t="array" aca="1" ref="H398" ca="1">IF($D398&lt;&gt;"",INDEX(Reference!F:F,$D398,1),"")</f>
        <v/>
      </c>
      <c r="I398" s="79" t="str" cm="1">
        <f t="array" aca="1" ref="I398" ca="1">IF($D398&lt;&gt;"",INDEX(Reference!G:G,$D398,1),"")</f>
        <v/>
      </c>
      <c r="J398" s="79" t="str" cm="1">
        <f t="array" aca="1" ref="J398" ca="1">IF($D398&lt;&gt;"",INDEX(Reference!H:H,$D398,1),"")</f>
        <v/>
      </c>
      <c r="K398" s="77" t="str" cm="1">
        <f t="array" aca="1" ref="K398" ca="1">IF($D398&lt;&gt;"",INDEX(Reference!I:I,$D398,1),"")</f>
        <v/>
      </c>
      <c r="L398" s="77" t="str" cm="1">
        <f t="array" aca="1" ref="L398" ca="1">IF($D398&lt;&gt;"",INDEX(Reference!J:J,$D398,1),"")</f>
        <v/>
      </c>
      <c r="M398" s="77" t="str" cm="1">
        <f t="array" aca="1" ref="M398" ca="1">IF($D398&lt;&gt;"",INDEX(Reference!K:K,$D398,1),"")</f>
        <v/>
      </c>
      <c r="N398" s="80" t="str" cm="1">
        <f t="array" aca="1" ref="N398" ca="1">IF($D398&lt;&gt;"",INDEX(Reference!L:L,$D398,1),"")</f>
        <v/>
      </c>
    </row>
    <row r="399" spans="4:14" ht="15.75" x14ac:dyDescent="0.25">
      <c r="D399" s="7" t="str">
        <f t="shared" ca="1" si="6"/>
        <v/>
      </c>
      <c r="E399" s="7" t="str" cm="1">
        <f t="array" aca="1" ref="E399" ca="1">IF($D399&lt;&gt;"",INDEX(Reference!C:C,$D399,1),"")</f>
        <v/>
      </c>
      <c r="F399" s="8" t="str" cm="1">
        <f t="array" aca="1" ref="F399" ca="1">IF($D399&lt;&gt;"",INDEX(Reference!D:D,$D399,1),"")</f>
        <v/>
      </c>
      <c r="G399" s="10" t="str" cm="1">
        <f t="array" aca="1" ref="G399" ca="1">IF($D399&lt;&gt;"",INDEX(Reference!E:E,$D399,1),"")</f>
        <v/>
      </c>
      <c r="H399" s="79" t="str" cm="1">
        <f t="array" aca="1" ref="H399" ca="1">IF($D399&lt;&gt;"",INDEX(Reference!F:F,$D399,1),"")</f>
        <v/>
      </c>
      <c r="I399" s="79" t="str" cm="1">
        <f t="array" aca="1" ref="I399" ca="1">IF($D399&lt;&gt;"",INDEX(Reference!G:G,$D399,1),"")</f>
        <v/>
      </c>
      <c r="J399" s="79" t="str" cm="1">
        <f t="array" aca="1" ref="J399" ca="1">IF($D399&lt;&gt;"",INDEX(Reference!H:H,$D399,1),"")</f>
        <v/>
      </c>
      <c r="K399" s="77" t="str" cm="1">
        <f t="array" aca="1" ref="K399" ca="1">IF($D399&lt;&gt;"",INDEX(Reference!I:I,$D399,1),"")</f>
        <v/>
      </c>
      <c r="L399" s="77" t="str" cm="1">
        <f t="array" aca="1" ref="L399" ca="1">IF($D399&lt;&gt;"",INDEX(Reference!J:J,$D399,1),"")</f>
        <v/>
      </c>
      <c r="M399" s="77" t="str" cm="1">
        <f t="array" aca="1" ref="M399" ca="1">IF($D399&lt;&gt;"",INDEX(Reference!K:K,$D399,1),"")</f>
        <v/>
      </c>
      <c r="N399" s="80" t="str" cm="1">
        <f t="array" aca="1" ref="N399" ca="1">IF($D399&lt;&gt;"",INDEX(Reference!L:L,$D399,1),"")</f>
        <v/>
      </c>
    </row>
    <row r="400" spans="4:14" ht="15.75" x14ac:dyDescent="0.25">
      <c r="D400" s="7" t="str">
        <f t="shared" ca="1" si="6"/>
        <v/>
      </c>
      <c r="E400" s="7" t="str" cm="1">
        <f t="array" aca="1" ref="E400" ca="1">IF($D400&lt;&gt;"",INDEX(Reference!C:C,$D400,1),"")</f>
        <v/>
      </c>
      <c r="F400" s="8" t="str" cm="1">
        <f t="array" aca="1" ref="F400" ca="1">IF($D400&lt;&gt;"",INDEX(Reference!D:D,$D400,1),"")</f>
        <v/>
      </c>
      <c r="G400" s="10" t="str" cm="1">
        <f t="array" aca="1" ref="G400" ca="1">IF($D400&lt;&gt;"",INDEX(Reference!E:E,$D400,1),"")</f>
        <v/>
      </c>
      <c r="H400" s="79" t="str" cm="1">
        <f t="array" aca="1" ref="H400" ca="1">IF($D400&lt;&gt;"",INDEX(Reference!F:F,$D400,1),"")</f>
        <v/>
      </c>
      <c r="I400" s="79" t="str" cm="1">
        <f t="array" aca="1" ref="I400" ca="1">IF($D400&lt;&gt;"",INDEX(Reference!G:G,$D400,1),"")</f>
        <v/>
      </c>
      <c r="J400" s="79" t="str" cm="1">
        <f t="array" aca="1" ref="J400" ca="1">IF($D400&lt;&gt;"",INDEX(Reference!H:H,$D400,1),"")</f>
        <v/>
      </c>
      <c r="K400" s="77" t="str" cm="1">
        <f t="array" aca="1" ref="K400" ca="1">IF($D400&lt;&gt;"",INDEX(Reference!I:I,$D400,1),"")</f>
        <v/>
      </c>
      <c r="L400" s="77" t="str" cm="1">
        <f t="array" aca="1" ref="L400" ca="1">IF($D400&lt;&gt;"",INDEX(Reference!J:J,$D400,1),"")</f>
        <v/>
      </c>
      <c r="M400" s="77" t="str" cm="1">
        <f t="array" aca="1" ref="M400" ca="1">IF($D400&lt;&gt;"",INDEX(Reference!K:K,$D400,1),"")</f>
        <v/>
      </c>
      <c r="N400" s="80" t="str" cm="1">
        <f t="array" aca="1" ref="N400" ca="1">IF($D400&lt;&gt;"",INDEX(Reference!L:L,$D400,1),"")</f>
        <v/>
      </c>
    </row>
    <row r="401" spans="4:14" ht="15.75" x14ac:dyDescent="0.25">
      <c r="D401" s="7" t="str">
        <f t="shared" ca="1" si="6"/>
        <v/>
      </c>
      <c r="E401" s="7" t="str" cm="1">
        <f t="array" aca="1" ref="E401" ca="1">IF($D401&lt;&gt;"",INDEX(Reference!C:C,$D401,1),"")</f>
        <v/>
      </c>
      <c r="F401" s="8" t="str" cm="1">
        <f t="array" aca="1" ref="F401" ca="1">IF($D401&lt;&gt;"",INDEX(Reference!D:D,$D401,1),"")</f>
        <v/>
      </c>
      <c r="G401" s="10" t="str" cm="1">
        <f t="array" aca="1" ref="G401" ca="1">IF($D401&lt;&gt;"",INDEX(Reference!E:E,$D401,1),"")</f>
        <v/>
      </c>
      <c r="H401" s="79" t="str" cm="1">
        <f t="array" aca="1" ref="H401" ca="1">IF($D401&lt;&gt;"",INDEX(Reference!F:F,$D401,1),"")</f>
        <v/>
      </c>
      <c r="I401" s="79" t="str" cm="1">
        <f t="array" aca="1" ref="I401" ca="1">IF($D401&lt;&gt;"",INDEX(Reference!G:G,$D401,1),"")</f>
        <v/>
      </c>
      <c r="J401" s="79" t="str" cm="1">
        <f t="array" aca="1" ref="J401" ca="1">IF($D401&lt;&gt;"",INDEX(Reference!H:H,$D401,1),"")</f>
        <v/>
      </c>
      <c r="K401" s="77" t="str" cm="1">
        <f t="array" aca="1" ref="K401" ca="1">IF($D401&lt;&gt;"",INDEX(Reference!I:I,$D401,1),"")</f>
        <v/>
      </c>
      <c r="L401" s="77" t="str" cm="1">
        <f t="array" aca="1" ref="L401" ca="1">IF($D401&lt;&gt;"",INDEX(Reference!J:J,$D401,1),"")</f>
        <v/>
      </c>
      <c r="M401" s="77" t="str" cm="1">
        <f t="array" aca="1" ref="M401" ca="1">IF($D401&lt;&gt;"",INDEX(Reference!K:K,$D401,1),"")</f>
        <v/>
      </c>
      <c r="N401" s="80" t="str" cm="1">
        <f t="array" aca="1" ref="N401" ca="1">IF($D401&lt;&gt;"",INDEX(Reference!L:L,$D401,1),"")</f>
        <v/>
      </c>
    </row>
    <row r="402" spans="4:14" ht="15.75" x14ac:dyDescent="0.25">
      <c r="D402" s="7" t="str">
        <f t="shared" ca="1" si="6"/>
        <v/>
      </c>
      <c r="E402" s="7" t="str" cm="1">
        <f t="array" aca="1" ref="E402" ca="1">IF($D402&lt;&gt;"",INDEX(Reference!C:C,$D402,1),"")</f>
        <v/>
      </c>
      <c r="F402" s="8" t="str" cm="1">
        <f t="array" aca="1" ref="F402" ca="1">IF($D402&lt;&gt;"",INDEX(Reference!D:D,$D402,1),"")</f>
        <v/>
      </c>
      <c r="G402" s="10" t="str" cm="1">
        <f t="array" aca="1" ref="G402" ca="1">IF($D402&lt;&gt;"",INDEX(Reference!E:E,$D402,1),"")</f>
        <v/>
      </c>
      <c r="H402" s="79" t="str" cm="1">
        <f t="array" aca="1" ref="H402" ca="1">IF($D402&lt;&gt;"",INDEX(Reference!F:F,$D402,1),"")</f>
        <v/>
      </c>
      <c r="I402" s="79" t="str" cm="1">
        <f t="array" aca="1" ref="I402" ca="1">IF($D402&lt;&gt;"",INDEX(Reference!G:G,$D402,1),"")</f>
        <v/>
      </c>
      <c r="J402" s="79" t="str" cm="1">
        <f t="array" aca="1" ref="J402" ca="1">IF($D402&lt;&gt;"",INDEX(Reference!H:H,$D402,1),"")</f>
        <v/>
      </c>
      <c r="K402" s="77" t="str" cm="1">
        <f t="array" aca="1" ref="K402" ca="1">IF($D402&lt;&gt;"",INDEX(Reference!I:I,$D402,1),"")</f>
        <v/>
      </c>
      <c r="L402" s="77" t="str" cm="1">
        <f t="array" aca="1" ref="L402" ca="1">IF($D402&lt;&gt;"",INDEX(Reference!J:J,$D402,1),"")</f>
        <v/>
      </c>
      <c r="M402" s="77" t="str" cm="1">
        <f t="array" aca="1" ref="M402" ca="1">IF($D402&lt;&gt;"",INDEX(Reference!K:K,$D402,1),"")</f>
        <v/>
      </c>
      <c r="N402" s="80" t="str" cm="1">
        <f t="array" aca="1" ref="N402" ca="1">IF($D402&lt;&gt;"",INDEX(Reference!L:L,$D402,1),"")</f>
        <v/>
      </c>
    </row>
    <row r="403" spans="4:14" ht="15.75" x14ac:dyDescent="0.25">
      <c r="D403" s="7" t="str">
        <f t="shared" ca="1" si="6"/>
        <v/>
      </c>
      <c r="E403" s="7" t="str" cm="1">
        <f t="array" aca="1" ref="E403" ca="1">IF($D403&lt;&gt;"",INDEX(Reference!C:C,$D403,1),"")</f>
        <v/>
      </c>
      <c r="F403" s="8" t="str" cm="1">
        <f t="array" aca="1" ref="F403" ca="1">IF($D403&lt;&gt;"",INDEX(Reference!D:D,$D403,1),"")</f>
        <v/>
      </c>
      <c r="G403" s="10" t="str" cm="1">
        <f t="array" aca="1" ref="G403" ca="1">IF($D403&lt;&gt;"",INDEX(Reference!E:E,$D403,1),"")</f>
        <v/>
      </c>
      <c r="H403" s="79" t="str" cm="1">
        <f t="array" aca="1" ref="H403" ca="1">IF($D403&lt;&gt;"",INDEX(Reference!F:F,$D403,1),"")</f>
        <v/>
      </c>
      <c r="I403" s="79" t="str" cm="1">
        <f t="array" aca="1" ref="I403" ca="1">IF($D403&lt;&gt;"",INDEX(Reference!G:G,$D403,1),"")</f>
        <v/>
      </c>
      <c r="J403" s="79" t="str" cm="1">
        <f t="array" aca="1" ref="J403" ca="1">IF($D403&lt;&gt;"",INDEX(Reference!H:H,$D403,1),"")</f>
        <v/>
      </c>
      <c r="K403" s="77" t="str" cm="1">
        <f t="array" aca="1" ref="K403" ca="1">IF($D403&lt;&gt;"",INDEX(Reference!I:I,$D403,1),"")</f>
        <v/>
      </c>
      <c r="L403" s="77" t="str" cm="1">
        <f t="array" aca="1" ref="L403" ca="1">IF($D403&lt;&gt;"",INDEX(Reference!J:J,$D403,1),"")</f>
        <v/>
      </c>
      <c r="M403" s="77" t="str" cm="1">
        <f t="array" aca="1" ref="M403" ca="1">IF($D403&lt;&gt;"",INDEX(Reference!K:K,$D403,1),"")</f>
        <v/>
      </c>
      <c r="N403" s="80" t="str" cm="1">
        <f t="array" aca="1" ref="N403" ca="1">IF($D403&lt;&gt;"",INDEX(Reference!L:L,$D403,1),"")</f>
        <v/>
      </c>
    </row>
    <row r="404" spans="4:14" ht="15.75" x14ac:dyDescent="0.25">
      <c r="D404" s="7" t="str">
        <f t="shared" ca="1" si="6"/>
        <v/>
      </c>
      <c r="E404" s="7" t="str" cm="1">
        <f t="array" aca="1" ref="E404" ca="1">IF($D404&lt;&gt;"",INDEX(Reference!C:C,$D404,1),"")</f>
        <v/>
      </c>
      <c r="F404" s="8" t="str" cm="1">
        <f t="array" aca="1" ref="F404" ca="1">IF($D404&lt;&gt;"",INDEX(Reference!D:D,$D404,1),"")</f>
        <v/>
      </c>
      <c r="G404" s="10" t="str" cm="1">
        <f t="array" aca="1" ref="G404" ca="1">IF($D404&lt;&gt;"",INDEX(Reference!E:E,$D404,1),"")</f>
        <v/>
      </c>
      <c r="H404" s="79" t="str" cm="1">
        <f t="array" aca="1" ref="H404" ca="1">IF($D404&lt;&gt;"",INDEX(Reference!F:F,$D404,1),"")</f>
        <v/>
      </c>
      <c r="I404" s="79" t="str" cm="1">
        <f t="array" aca="1" ref="I404" ca="1">IF($D404&lt;&gt;"",INDEX(Reference!G:G,$D404,1),"")</f>
        <v/>
      </c>
      <c r="J404" s="79" t="str" cm="1">
        <f t="array" aca="1" ref="J404" ca="1">IF($D404&lt;&gt;"",INDEX(Reference!H:H,$D404,1),"")</f>
        <v/>
      </c>
      <c r="K404" s="77" t="str" cm="1">
        <f t="array" aca="1" ref="K404" ca="1">IF($D404&lt;&gt;"",INDEX(Reference!I:I,$D404,1),"")</f>
        <v/>
      </c>
      <c r="L404" s="77" t="str" cm="1">
        <f t="array" aca="1" ref="L404" ca="1">IF($D404&lt;&gt;"",INDEX(Reference!J:J,$D404,1),"")</f>
        <v/>
      </c>
      <c r="M404" s="77" t="str" cm="1">
        <f t="array" aca="1" ref="M404" ca="1">IF($D404&lt;&gt;"",INDEX(Reference!K:K,$D404,1),"")</f>
        <v/>
      </c>
      <c r="N404" s="80" t="str" cm="1">
        <f t="array" aca="1" ref="N404" ca="1">IF($D404&lt;&gt;"",INDEX(Reference!L:L,$D404,1),"")</f>
        <v/>
      </c>
    </row>
    <row r="405" spans="4:14" ht="15.75" x14ac:dyDescent="0.25">
      <c r="D405" s="7" t="str">
        <f t="shared" ca="1" si="6"/>
        <v/>
      </c>
      <c r="E405" s="7" t="str" cm="1">
        <f t="array" aca="1" ref="E405" ca="1">IF($D405&lt;&gt;"",INDEX(Reference!C:C,$D405,1),"")</f>
        <v/>
      </c>
      <c r="F405" s="8" t="str" cm="1">
        <f t="array" aca="1" ref="F405" ca="1">IF($D405&lt;&gt;"",INDEX(Reference!D:D,$D405,1),"")</f>
        <v/>
      </c>
      <c r="G405" s="10" t="str" cm="1">
        <f t="array" aca="1" ref="G405" ca="1">IF($D405&lt;&gt;"",INDEX(Reference!E:E,$D405,1),"")</f>
        <v/>
      </c>
      <c r="H405" s="79" t="str" cm="1">
        <f t="array" aca="1" ref="H405" ca="1">IF($D405&lt;&gt;"",INDEX(Reference!F:F,$D405,1),"")</f>
        <v/>
      </c>
      <c r="I405" s="79" t="str" cm="1">
        <f t="array" aca="1" ref="I405" ca="1">IF($D405&lt;&gt;"",INDEX(Reference!G:G,$D405,1),"")</f>
        <v/>
      </c>
      <c r="J405" s="79" t="str" cm="1">
        <f t="array" aca="1" ref="J405" ca="1">IF($D405&lt;&gt;"",INDEX(Reference!H:H,$D405,1),"")</f>
        <v/>
      </c>
      <c r="K405" s="77" t="str" cm="1">
        <f t="array" aca="1" ref="K405" ca="1">IF($D405&lt;&gt;"",INDEX(Reference!I:I,$D405,1),"")</f>
        <v/>
      </c>
      <c r="L405" s="77" t="str" cm="1">
        <f t="array" aca="1" ref="L405" ca="1">IF($D405&lt;&gt;"",INDEX(Reference!J:J,$D405,1),"")</f>
        <v/>
      </c>
      <c r="M405" s="77" t="str" cm="1">
        <f t="array" aca="1" ref="M405" ca="1">IF($D405&lt;&gt;"",INDEX(Reference!K:K,$D405,1),"")</f>
        <v/>
      </c>
      <c r="N405" s="80" t="str" cm="1">
        <f t="array" aca="1" ref="N405" ca="1">IF($D405&lt;&gt;"",INDEX(Reference!L:L,$D405,1),"")</f>
        <v/>
      </c>
    </row>
    <row r="406" spans="4:14" ht="15.75" x14ac:dyDescent="0.25">
      <c r="D406" s="7" t="str">
        <f t="shared" ca="1" si="6"/>
        <v/>
      </c>
      <c r="E406" s="7" t="str" cm="1">
        <f t="array" aca="1" ref="E406" ca="1">IF($D406&lt;&gt;"",INDEX(Reference!C:C,$D406,1),"")</f>
        <v/>
      </c>
      <c r="F406" s="8" t="str" cm="1">
        <f t="array" aca="1" ref="F406" ca="1">IF($D406&lt;&gt;"",INDEX(Reference!D:D,$D406,1),"")</f>
        <v/>
      </c>
      <c r="G406" s="10" t="str" cm="1">
        <f t="array" aca="1" ref="G406" ca="1">IF($D406&lt;&gt;"",INDEX(Reference!E:E,$D406,1),"")</f>
        <v/>
      </c>
      <c r="H406" s="79" t="str" cm="1">
        <f t="array" aca="1" ref="H406" ca="1">IF($D406&lt;&gt;"",INDEX(Reference!F:F,$D406,1),"")</f>
        <v/>
      </c>
      <c r="I406" s="79" t="str" cm="1">
        <f t="array" aca="1" ref="I406" ca="1">IF($D406&lt;&gt;"",INDEX(Reference!G:G,$D406,1),"")</f>
        <v/>
      </c>
      <c r="J406" s="79" t="str" cm="1">
        <f t="array" aca="1" ref="J406" ca="1">IF($D406&lt;&gt;"",INDEX(Reference!H:H,$D406,1),"")</f>
        <v/>
      </c>
      <c r="K406" s="77" t="str" cm="1">
        <f t="array" aca="1" ref="K406" ca="1">IF($D406&lt;&gt;"",INDEX(Reference!I:I,$D406,1),"")</f>
        <v/>
      </c>
      <c r="L406" s="77" t="str" cm="1">
        <f t="array" aca="1" ref="L406" ca="1">IF($D406&lt;&gt;"",INDEX(Reference!J:J,$D406,1),"")</f>
        <v/>
      </c>
      <c r="M406" s="77" t="str" cm="1">
        <f t="array" aca="1" ref="M406" ca="1">IF($D406&lt;&gt;"",INDEX(Reference!K:K,$D406,1),"")</f>
        <v/>
      </c>
      <c r="N406" s="80" t="str" cm="1">
        <f t="array" aca="1" ref="N406" ca="1">IF($D406&lt;&gt;"",INDEX(Reference!L:L,$D406,1),"")</f>
        <v/>
      </c>
    </row>
    <row r="407" spans="4:14" ht="15.75" x14ac:dyDescent="0.25">
      <c r="D407" s="7" t="str">
        <f t="shared" ca="1" si="6"/>
        <v/>
      </c>
      <c r="E407" s="7" t="str" cm="1">
        <f t="array" aca="1" ref="E407" ca="1">IF($D407&lt;&gt;"",INDEX(Reference!C:C,$D407,1),"")</f>
        <v/>
      </c>
      <c r="F407" s="8" t="str" cm="1">
        <f t="array" aca="1" ref="F407" ca="1">IF($D407&lt;&gt;"",INDEX(Reference!D:D,$D407,1),"")</f>
        <v/>
      </c>
      <c r="G407" s="10" t="str" cm="1">
        <f t="array" aca="1" ref="G407" ca="1">IF($D407&lt;&gt;"",INDEX(Reference!E:E,$D407,1),"")</f>
        <v/>
      </c>
      <c r="H407" s="79" t="str" cm="1">
        <f t="array" aca="1" ref="H407" ca="1">IF($D407&lt;&gt;"",INDEX(Reference!F:F,$D407,1),"")</f>
        <v/>
      </c>
      <c r="I407" s="79" t="str" cm="1">
        <f t="array" aca="1" ref="I407" ca="1">IF($D407&lt;&gt;"",INDEX(Reference!G:G,$D407,1),"")</f>
        <v/>
      </c>
      <c r="J407" s="79" t="str" cm="1">
        <f t="array" aca="1" ref="J407" ca="1">IF($D407&lt;&gt;"",INDEX(Reference!H:H,$D407,1),"")</f>
        <v/>
      </c>
      <c r="K407" s="77" t="str" cm="1">
        <f t="array" aca="1" ref="K407" ca="1">IF($D407&lt;&gt;"",INDEX(Reference!I:I,$D407,1),"")</f>
        <v/>
      </c>
      <c r="L407" s="77" t="str" cm="1">
        <f t="array" aca="1" ref="L407" ca="1">IF($D407&lt;&gt;"",INDEX(Reference!J:J,$D407,1),"")</f>
        <v/>
      </c>
      <c r="M407" s="77" t="str" cm="1">
        <f t="array" aca="1" ref="M407" ca="1">IF($D407&lt;&gt;"",INDEX(Reference!K:K,$D407,1),"")</f>
        <v/>
      </c>
      <c r="N407" s="80" t="str" cm="1">
        <f t="array" aca="1" ref="N407" ca="1">IF($D407&lt;&gt;"",INDEX(Reference!L:L,$D407,1),"")</f>
        <v/>
      </c>
    </row>
    <row r="408" spans="4:14" ht="15.75" x14ac:dyDescent="0.25">
      <c r="D408" s="7" t="str">
        <f t="shared" ca="1" si="6"/>
        <v/>
      </c>
      <c r="E408" s="7" t="str" cm="1">
        <f t="array" aca="1" ref="E408" ca="1">IF($D408&lt;&gt;"",INDEX(Reference!C:C,$D408,1),"")</f>
        <v/>
      </c>
      <c r="F408" s="8" t="str" cm="1">
        <f t="array" aca="1" ref="F408" ca="1">IF($D408&lt;&gt;"",INDEX(Reference!D:D,$D408,1),"")</f>
        <v/>
      </c>
      <c r="G408" s="10" t="str" cm="1">
        <f t="array" aca="1" ref="G408" ca="1">IF($D408&lt;&gt;"",INDEX(Reference!E:E,$D408,1),"")</f>
        <v/>
      </c>
      <c r="H408" s="79" t="str" cm="1">
        <f t="array" aca="1" ref="H408" ca="1">IF($D408&lt;&gt;"",INDEX(Reference!F:F,$D408,1),"")</f>
        <v/>
      </c>
      <c r="I408" s="79" t="str" cm="1">
        <f t="array" aca="1" ref="I408" ca="1">IF($D408&lt;&gt;"",INDEX(Reference!G:G,$D408,1),"")</f>
        <v/>
      </c>
      <c r="J408" s="79" t="str" cm="1">
        <f t="array" aca="1" ref="J408" ca="1">IF($D408&lt;&gt;"",INDEX(Reference!H:H,$D408,1),"")</f>
        <v/>
      </c>
      <c r="K408" s="77" t="str" cm="1">
        <f t="array" aca="1" ref="K408" ca="1">IF($D408&lt;&gt;"",INDEX(Reference!I:I,$D408,1),"")</f>
        <v/>
      </c>
      <c r="L408" s="77" t="str" cm="1">
        <f t="array" aca="1" ref="L408" ca="1">IF($D408&lt;&gt;"",INDEX(Reference!J:J,$D408,1),"")</f>
        <v/>
      </c>
      <c r="M408" s="77" t="str" cm="1">
        <f t="array" aca="1" ref="M408" ca="1">IF($D408&lt;&gt;"",INDEX(Reference!K:K,$D408,1),"")</f>
        <v/>
      </c>
      <c r="N408" s="80" t="str" cm="1">
        <f t="array" aca="1" ref="N408" ca="1">IF($D408&lt;&gt;"",INDEX(Reference!L:L,$D408,1),"")</f>
        <v/>
      </c>
    </row>
    <row r="409" spans="4:14" ht="15.75" x14ac:dyDescent="0.25">
      <c r="D409" s="7" t="str">
        <f t="shared" ca="1" si="6"/>
        <v/>
      </c>
      <c r="E409" s="7" t="str" cm="1">
        <f t="array" aca="1" ref="E409" ca="1">IF($D409&lt;&gt;"",INDEX(Reference!C:C,$D409,1),"")</f>
        <v/>
      </c>
      <c r="F409" s="8" t="str" cm="1">
        <f t="array" aca="1" ref="F409" ca="1">IF($D409&lt;&gt;"",INDEX(Reference!D:D,$D409,1),"")</f>
        <v/>
      </c>
      <c r="G409" s="10" t="str" cm="1">
        <f t="array" aca="1" ref="G409" ca="1">IF($D409&lt;&gt;"",INDEX(Reference!E:E,$D409,1),"")</f>
        <v/>
      </c>
      <c r="H409" s="79" t="str" cm="1">
        <f t="array" aca="1" ref="H409" ca="1">IF($D409&lt;&gt;"",INDEX(Reference!F:F,$D409,1),"")</f>
        <v/>
      </c>
      <c r="I409" s="79" t="str" cm="1">
        <f t="array" aca="1" ref="I409" ca="1">IF($D409&lt;&gt;"",INDEX(Reference!G:G,$D409,1),"")</f>
        <v/>
      </c>
      <c r="J409" s="79" t="str" cm="1">
        <f t="array" aca="1" ref="J409" ca="1">IF($D409&lt;&gt;"",INDEX(Reference!H:H,$D409,1),"")</f>
        <v/>
      </c>
      <c r="K409" s="77" t="str" cm="1">
        <f t="array" aca="1" ref="K409" ca="1">IF($D409&lt;&gt;"",INDEX(Reference!I:I,$D409,1),"")</f>
        <v/>
      </c>
      <c r="L409" s="77" t="str" cm="1">
        <f t="array" aca="1" ref="L409" ca="1">IF($D409&lt;&gt;"",INDEX(Reference!J:J,$D409,1),"")</f>
        <v/>
      </c>
      <c r="M409" s="77" t="str" cm="1">
        <f t="array" aca="1" ref="M409" ca="1">IF($D409&lt;&gt;"",INDEX(Reference!K:K,$D409,1),"")</f>
        <v/>
      </c>
      <c r="N409" s="80" t="str" cm="1">
        <f t="array" aca="1" ref="N409" ca="1">IF($D409&lt;&gt;"",INDEX(Reference!L:L,$D409,1),"")</f>
        <v/>
      </c>
    </row>
    <row r="410" spans="4:14" ht="15.75" x14ac:dyDescent="0.25">
      <c r="D410" s="7" t="str">
        <f t="shared" ca="1" si="6"/>
        <v/>
      </c>
      <c r="E410" s="7" t="str" cm="1">
        <f t="array" aca="1" ref="E410" ca="1">IF($D410&lt;&gt;"",INDEX(Reference!C:C,$D410,1),"")</f>
        <v/>
      </c>
      <c r="F410" s="8" t="str" cm="1">
        <f t="array" aca="1" ref="F410" ca="1">IF($D410&lt;&gt;"",INDEX(Reference!D:D,$D410,1),"")</f>
        <v/>
      </c>
      <c r="G410" s="10" t="str" cm="1">
        <f t="array" aca="1" ref="G410" ca="1">IF($D410&lt;&gt;"",INDEX(Reference!E:E,$D410,1),"")</f>
        <v/>
      </c>
      <c r="H410" s="79" t="str" cm="1">
        <f t="array" aca="1" ref="H410" ca="1">IF($D410&lt;&gt;"",INDEX(Reference!F:F,$D410,1),"")</f>
        <v/>
      </c>
      <c r="I410" s="79" t="str" cm="1">
        <f t="array" aca="1" ref="I410" ca="1">IF($D410&lt;&gt;"",INDEX(Reference!G:G,$D410,1),"")</f>
        <v/>
      </c>
      <c r="J410" s="79" t="str" cm="1">
        <f t="array" aca="1" ref="J410" ca="1">IF($D410&lt;&gt;"",INDEX(Reference!H:H,$D410,1),"")</f>
        <v/>
      </c>
      <c r="K410" s="77" t="str" cm="1">
        <f t="array" aca="1" ref="K410" ca="1">IF($D410&lt;&gt;"",INDEX(Reference!I:I,$D410,1),"")</f>
        <v/>
      </c>
      <c r="L410" s="77" t="str" cm="1">
        <f t="array" aca="1" ref="L410" ca="1">IF($D410&lt;&gt;"",INDEX(Reference!J:J,$D410,1),"")</f>
        <v/>
      </c>
      <c r="M410" s="77" t="str" cm="1">
        <f t="array" aca="1" ref="M410" ca="1">IF($D410&lt;&gt;"",INDEX(Reference!K:K,$D410,1),"")</f>
        <v/>
      </c>
      <c r="N410" s="80" t="str" cm="1">
        <f t="array" aca="1" ref="N410" ca="1">IF($D410&lt;&gt;"",INDEX(Reference!L:L,$D410,1),"")</f>
        <v/>
      </c>
    </row>
    <row r="411" spans="4:14" ht="15.75" x14ac:dyDescent="0.25">
      <c r="D411" s="7" t="str">
        <f t="shared" ca="1" si="6"/>
        <v/>
      </c>
      <c r="E411" s="7" t="str" cm="1">
        <f t="array" aca="1" ref="E411" ca="1">IF($D411&lt;&gt;"",INDEX(Reference!C:C,$D411,1),"")</f>
        <v/>
      </c>
      <c r="F411" s="8" t="str" cm="1">
        <f t="array" aca="1" ref="F411" ca="1">IF($D411&lt;&gt;"",INDEX(Reference!D:D,$D411,1),"")</f>
        <v/>
      </c>
      <c r="G411" s="10" t="str" cm="1">
        <f t="array" aca="1" ref="G411" ca="1">IF($D411&lt;&gt;"",INDEX(Reference!E:E,$D411,1),"")</f>
        <v/>
      </c>
      <c r="H411" s="79" t="str" cm="1">
        <f t="array" aca="1" ref="H411" ca="1">IF($D411&lt;&gt;"",INDEX(Reference!F:F,$D411,1),"")</f>
        <v/>
      </c>
      <c r="I411" s="79" t="str" cm="1">
        <f t="array" aca="1" ref="I411" ca="1">IF($D411&lt;&gt;"",INDEX(Reference!G:G,$D411,1),"")</f>
        <v/>
      </c>
      <c r="J411" s="79" t="str" cm="1">
        <f t="array" aca="1" ref="J411" ca="1">IF($D411&lt;&gt;"",INDEX(Reference!H:H,$D411,1),"")</f>
        <v/>
      </c>
      <c r="K411" s="77" t="str" cm="1">
        <f t="array" aca="1" ref="K411" ca="1">IF($D411&lt;&gt;"",INDEX(Reference!I:I,$D411,1),"")</f>
        <v/>
      </c>
      <c r="L411" s="77" t="str" cm="1">
        <f t="array" aca="1" ref="L411" ca="1">IF($D411&lt;&gt;"",INDEX(Reference!J:J,$D411,1),"")</f>
        <v/>
      </c>
      <c r="M411" s="77" t="str" cm="1">
        <f t="array" aca="1" ref="M411" ca="1">IF($D411&lt;&gt;"",INDEX(Reference!K:K,$D411,1),"")</f>
        <v/>
      </c>
      <c r="N411" s="80" t="str" cm="1">
        <f t="array" aca="1" ref="N411" ca="1">IF($D411&lt;&gt;"",INDEX(Reference!L:L,$D411,1),"")</f>
        <v/>
      </c>
    </row>
    <row r="412" spans="4:14" ht="15.75" x14ac:dyDescent="0.25">
      <c r="D412" s="7" t="str">
        <f t="shared" ca="1" si="6"/>
        <v/>
      </c>
      <c r="E412" s="7" t="str" cm="1">
        <f t="array" aca="1" ref="E412" ca="1">IF($D412&lt;&gt;"",INDEX(Reference!C:C,$D412,1),"")</f>
        <v/>
      </c>
      <c r="F412" s="8" t="str" cm="1">
        <f t="array" aca="1" ref="F412" ca="1">IF($D412&lt;&gt;"",INDEX(Reference!D:D,$D412,1),"")</f>
        <v/>
      </c>
      <c r="G412" s="10" t="str" cm="1">
        <f t="array" aca="1" ref="G412" ca="1">IF($D412&lt;&gt;"",INDEX(Reference!E:E,$D412,1),"")</f>
        <v/>
      </c>
      <c r="H412" s="79" t="str" cm="1">
        <f t="array" aca="1" ref="H412" ca="1">IF($D412&lt;&gt;"",INDEX(Reference!F:F,$D412,1),"")</f>
        <v/>
      </c>
      <c r="I412" s="79" t="str" cm="1">
        <f t="array" aca="1" ref="I412" ca="1">IF($D412&lt;&gt;"",INDEX(Reference!G:G,$D412,1),"")</f>
        <v/>
      </c>
      <c r="J412" s="79" t="str" cm="1">
        <f t="array" aca="1" ref="J412" ca="1">IF($D412&lt;&gt;"",INDEX(Reference!H:H,$D412,1),"")</f>
        <v/>
      </c>
      <c r="K412" s="77" t="str" cm="1">
        <f t="array" aca="1" ref="K412" ca="1">IF($D412&lt;&gt;"",INDEX(Reference!I:I,$D412,1),"")</f>
        <v/>
      </c>
      <c r="L412" s="77" t="str" cm="1">
        <f t="array" aca="1" ref="L412" ca="1">IF($D412&lt;&gt;"",INDEX(Reference!J:J,$D412,1),"")</f>
        <v/>
      </c>
      <c r="M412" s="77" t="str" cm="1">
        <f t="array" aca="1" ref="M412" ca="1">IF($D412&lt;&gt;"",INDEX(Reference!K:K,$D412,1),"")</f>
        <v/>
      </c>
      <c r="N412" s="80" t="str" cm="1">
        <f t="array" aca="1" ref="N412" ca="1">IF($D412&lt;&gt;"",INDEX(Reference!L:L,$D412,1),"")</f>
        <v/>
      </c>
    </row>
    <row r="413" spans="4:14" ht="15.75" x14ac:dyDescent="0.25">
      <c r="D413" s="7" t="str">
        <f t="shared" ca="1" si="6"/>
        <v/>
      </c>
      <c r="E413" s="7" t="str" cm="1">
        <f t="array" aca="1" ref="E413" ca="1">IF($D413&lt;&gt;"",INDEX(Reference!C:C,$D413,1),"")</f>
        <v/>
      </c>
      <c r="F413" s="8" t="str" cm="1">
        <f t="array" aca="1" ref="F413" ca="1">IF($D413&lt;&gt;"",INDEX(Reference!D:D,$D413,1),"")</f>
        <v/>
      </c>
      <c r="G413" s="10" t="str" cm="1">
        <f t="array" aca="1" ref="G413" ca="1">IF($D413&lt;&gt;"",INDEX(Reference!E:E,$D413,1),"")</f>
        <v/>
      </c>
      <c r="H413" s="79" t="str" cm="1">
        <f t="array" aca="1" ref="H413" ca="1">IF($D413&lt;&gt;"",INDEX(Reference!F:F,$D413,1),"")</f>
        <v/>
      </c>
      <c r="I413" s="79" t="str" cm="1">
        <f t="array" aca="1" ref="I413" ca="1">IF($D413&lt;&gt;"",INDEX(Reference!G:G,$D413,1),"")</f>
        <v/>
      </c>
      <c r="J413" s="79" t="str" cm="1">
        <f t="array" aca="1" ref="J413" ca="1">IF($D413&lt;&gt;"",INDEX(Reference!H:H,$D413,1),"")</f>
        <v/>
      </c>
      <c r="K413" s="77" t="str" cm="1">
        <f t="array" aca="1" ref="K413" ca="1">IF($D413&lt;&gt;"",INDEX(Reference!I:I,$D413,1),"")</f>
        <v/>
      </c>
      <c r="L413" s="77" t="str" cm="1">
        <f t="array" aca="1" ref="L413" ca="1">IF($D413&lt;&gt;"",INDEX(Reference!J:J,$D413,1),"")</f>
        <v/>
      </c>
      <c r="M413" s="77" t="str" cm="1">
        <f t="array" aca="1" ref="M413" ca="1">IF($D413&lt;&gt;"",INDEX(Reference!K:K,$D413,1),"")</f>
        <v/>
      </c>
      <c r="N413" s="80" t="str" cm="1">
        <f t="array" aca="1" ref="N413" ca="1">IF($D413&lt;&gt;"",INDEX(Reference!L:L,$D413,1),"")</f>
        <v/>
      </c>
    </row>
    <row r="414" spans="4:14" ht="15.75" x14ac:dyDescent="0.25">
      <c r="D414" s="7" t="str">
        <f t="shared" ca="1" si="6"/>
        <v/>
      </c>
      <c r="E414" s="7" t="str" cm="1">
        <f t="array" aca="1" ref="E414" ca="1">IF($D414&lt;&gt;"",INDEX(Reference!C:C,$D414,1),"")</f>
        <v/>
      </c>
      <c r="F414" s="8" t="str" cm="1">
        <f t="array" aca="1" ref="F414" ca="1">IF($D414&lt;&gt;"",INDEX(Reference!D:D,$D414,1),"")</f>
        <v/>
      </c>
      <c r="G414" s="10" t="str" cm="1">
        <f t="array" aca="1" ref="G414" ca="1">IF($D414&lt;&gt;"",INDEX(Reference!E:E,$D414,1),"")</f>
        <v/>
      </c>
      <c r="H414" s="79" t="str" cm="1">
        <f t="array" aca="1" ref="H414" ca="1">IF($D414&lt;&gt;"",INDEX(Reference!F:F,$D414,1),"")</f>
        <v/>
      </c>
      <c r="I414" s="79" t="str" cm="1">
        <f t="array" aca="1" ref="I414" ca="1">IF($D414&lt;&gt;"",INDEX(Reference!G:G,$D414,1),"")</f>
        <v/>
      </c>
      <c r="J414" s="79" t="str" cm="1">
        <f t="array" aca="1" ref="J414" ca="1">IF($D414&lt;&gt;"",INDEX(Reference!H:H,$D414,1),"")</f>
        <v/>
      </c>
      <c r="K414" s="77" t="str" cm="1">
        <f t="array" aca="1" ref="K414" ca="1">IF($D414&lt;&gt;"",INDEX(Reference!I:I,$D414,1),"")</f>
        <v/>
      </c>
      <c r="L414" s="77" t="str" cm="1">
        <f t="array" aca="1" ref="L414" ca="1">IF($D414&lt;&gt;"",INDEX(Reference!J:J,$D414,1),"")</f>
        <v/>
      </c>
      <c r="M414" s="77" t="str" cm="1">
        <f t="array" aca="1" ref="M414" ca="1">IF($D414&lt;&gt;"",INDEX(Reference!K:K,$D414,1),"")</f>
        <v/>
      </c>
      <c r="N414" s="80" t="str" cm="1">
        <f t="array" aca="1" ref="N414" ca="1">IF($D414&lt;&gt;"",INDEX(Reference!L:L,$D414,1),"")</f>
        <v/>
      </c>
    </row>
    <row r="415" spans="4:14" ht="15.75" x14ac:dyDescent="0.25">
      <c r="D415" s="7" t="str">
        <f t="shared" ca="1" si="6"/>
        <v/>
      </c>
      <c r="E415" s="7" t="str" cm="1">
        <f t="array" aca="1" ref="E415" ca="1">IF($D415&lt;&gt;"",INDEX(Reference!C:C,$D415,1),"")</f>
        <v/>
      </c>
      <c r="F415" s="8" t="str" cm="1">
        <f t="array" aca="1" ref="F415" ca="1">IF($D415&lt;&gt;"",INDEX(Reference!D:D,$D415,1),"")</f>
        <v/>
      </c>
      <c r="G415" s="10" t="str" cm="1">
        <f t="array" aca="1" ref="G415" ca="1">IF($D415&lt;&gt;"",INDEX(Reference!E:E,$D415,1),"")</f>
        <v/>
      </c>
      <c r="H415" s="79" t="str" cm="1">
        <f t="array" aca="1" ref="H415" ca="1">IF($D415&lt;&gt;"",INDEX(Reference!F:F,$D415,1),"")</f>
        <v/>
      </c>
      <c r="I415" s="79" t="str" cm="1">
        <f t="array" aca="1" ref="I415" ca="1">IF($D415&lt;&gt;"",INDEX(Reference!G:G,$D415,1),"")</f>
        <v/>
      </c>
      <c r="J415" s="79" t="str" cm="1">
        <f t="array" aca="1" ref="J415" ca="1">IF($D415&lt;&gt;"",INDEX(Reference!H:H,$D415,1),"")</f>
        <v/>
      </c>
      <c r="K415" s="77" t="str" cm="1">
        <f t="array" aca="1" ref="K415" ca="1">IF($D415&lt;&gt;"",INDEX(Reference!I:I,$D415,1),"")</f>
        <v/>
      </c>
      <c r="L415" s="77" t="str" cm="1">
        <f t="array" aca="1" ref="L415" ca="1">IF($D415&lt;&gt;"",INDEX(Reference!J:J,$D415,1),"")</f>
        <v/>
      </c>
      <c r="M415" s="77" t="str" cm="1">
        <f t="array" aca="1" ref="M415" ca="1">IF($D415&lt;&gt;"",INDEX(Reference!K:K,$D415,1),"")</f>
        <v/>
      </c>
      <c r="N415" s="80" t="str" cm="1">
        <f t="array" aca="1" ref="N415" ca="1">IF($D415&lt;&gt;"",INDEX(Reference!L:L,$D415,1),"")</f>
        <v/>
      </c>
    </row>
    <row r="416" spans="4:14" ht="15.75" x14ac:dyDescent="0.25">
      <c r="D416" s="7" t="str">
        <f t="shared" ca="1" si="6"/>
        <v/>
      </c>
      <c r="E416" s="7" t="str" cm="1">
        <f t="array" aca="1" ref="E416" ca="1">IF($D416&lt;&gt;"",INDEX(Reference!C:C,$D416,1),"")</f>
        <v/>
      </c>
      <c r="F416" s="8" t="str" cm="1">
        <f t="array" aca="1" ref="F416" ca="1">IF($D416&lt;&gt;"",INDEX(Reference!D:D,$D416,1),"")</f>
        <v/>
      </c>
      <c r="G416" s="10" t="str" cm="1">
        <f t="array" aca="1" ref="G416" ca="1">IF($D416&lt;&gt;"",INDEX(Reference!E:E,$D416,1),"")</f>
        <v/>
      </c>
      <c r="H416" s="79" t="str" cm="1">
        <f t="array" aca="1" ref="H416" ca="1">IF($D416&lt;&gt;"",INDEX(Reference!F:F,$D416,1),"")</f>
        <v/>
      </c>
      <c r="I416" s="79" t="str" cm="1">
        <f t="array" aca="1" ref="I416" ca="1">IF($D416&lt;&gt;"",INDEX(Reference!G:G,$D416,1),"")</f>
        <v/>
      </c>
      <c r="J416" s="79" t="str" cm="1">
        <f t="array" aca="1" ref="J416" ca="1">IF($D416&lt;&gt;"",INDEX(Reference!H:H,$D416,1),"")</f>
        <v/>
      </c>
      <c r="K416" s="77" t="str" cm="1">
        <f t="array" aca="1" ref="K416" ca="1">IF($D416&lt;&gt;"",INDEX(Reference!I:I,$D416,1),"")</f>
        <v/>
      </c>
      <c r="L416" s="77" t="str" cm="1">
        <f t="array" aca="1" ref="L416" ca="1">IF($D416&lt;&gt;"",INDEX(Reference!J:J,$D416,1),"")</f>
        <v/>
      </c>
      <c r="M416" s="77" t="str" cm="1">
        <f t="array" aca="1" ref="M416" ca="1">IF($D416&lt;&gt;"",INDEX(Reference!K:K,$D416,1),"")</f>
        <v/>
      </c>
      <c r="N416" s="80" t="str" cm="1">
        <f t="array" aca="1" ref="N416" ca="1">IF($D416&lt;&gt;"",INDEX(Reference!L:L,$D416,1),"")</f>
        <v/>
      </c>
    </row>
    <row r="417" spans="4:14" ht="15.75" x14ac:dyDescent="0.25">
      <c r="D417" s="7" t="str">
        <f t="shared" ca="1" si="6"/>
        <v/>
      </c>
      <c r="E417" s="7" t="str" cm="1">
        <f t="array" aca="1" ref="E417" ca="1">IF($D417&lt;&gt;"",INDEX(Reference!C:C,$D417,1),"")</f>
        <v/>
      </c>
      <c r="F417" s="8" t="str" cm="1">
        <f t="array" aca="1" ref="F417" ca="1">IF($D417&lt;&gt;"",INDEX(Reference!D:D,$D417,1),"")</f>
        <v/>
      </c>
      <c r="G417" s="10" t="str" cm="1">
        <f t="array" aca="1" ref="G417" ca="1">IF($D417&lt;&gt;"",INDEX(Reference!E:E,$D417,1),"")</f>
        <v/>
      </c>
      <c r="H417" s="79" t="str" cm="1">
        <f t="array" aca="1" ref="H417" ca="1">IF($D417&lt;&gt;"",INDEX(Reference!F:F,$D417,1),"")</f>
        <v/>
      </c>
      <c r="I417" s="79" t="str" cm="1">
        <f t="array" aca="1" ref="I417" ca="1">IF($D417&lt;&gt;"",INDEX(Reference!G:G,$D417,1),"")</f>
        <v/>
      </c>
      <c r="J417" s="79" t="str" cm="1">
        <f t="array" aca="1" ref="J417" ca="1">IF($D417&lt;&gt;"",INDEX(Reference!H:H,$D417,1),"")</f>
        <v/>
      </c>
      <c r="K417" s="77" t="str" cm="1">
        <f t="array" aca="1" ref="K417" ca="1">IF($D417&lt;&gt;"",INDEX(Reference!I:I,$D417,1),"")</f>
        <v/>
      </c>
      <c r="L417" s="77" t="str" cm="1">
        <f t="array" aca="1" ref="L417" ca="1">IF($D417&lt;&gt;"",INDEX(Reference!J:J,$D417,1),"")</f>
        <v/>
      </c>
      <c r="M417" s="77" t="str" cm="1">
        <f t="array" aca="1" ref="M417" ca="1">IF($D417&lt;&gt;"",INDEX(Reference!K:K,$D417,1),"")</f>
        <v/>
      </c>
      <c r="N417" s="80" t="str" cm="1">
        <f t="array" aca="1" ref="N417" ca="1">IF($D417&lt;&gt;"",INDEX(Reference!L:L,$D417,1),"")</f>
        <v/>
      </c>
    </row>
    <row r="418" spans="4:14" ht="15.75" x14ac:dyDescent="0.25">
      <c r="D418" s="7" t="str">
        <f t="shared" ca="1" si="6"/>
        <v/>
      </c>
      <c r="E418" s="7" t="str" cm="1">
        <f t="array" aca="1" ref="E418" ca="1">IF($D418&lt;&gt;"",INDEX(Reference!C:C,$D418,1),"")</f>
        <v/>
      </c>
      <c r="F418" s="8" t="str" cm="1">
        <f t="array" aca="1" ref="F418" ca="1">IF($D418&lt;&gt;"",INDEX(Reference!D:D,$D418,1),"")</f>
        <v/>
      </c>
      <c r="G418" s="10" t="str" cm="1">
        <f t="array" aca="1" ref="G418" ca="1">IF($D418&lt;&gt;"",INDEX(Reference!E:E,$D418,1),"")</f>
        <v/>
      </c>
      <c r="H418" s="79" t="str" cm="1">
        <f t="array" aca="1" ref="H418" ca="1">IF($D418&lt;&gt;"",INDEX(Reference!F:F,$D418,1),"")</f>
        <v/>
      </c>
      <c r="I418" s="79" t="str" cm="1">
        <f t="array" aca="1" ref="I418" ca="1">IF($D418&lt;&gt;"",INDEX(Reference!G:G,$D418,1),"")</f>
        <v/>
      </c>
      <c r="J418" s="79" t="str" cm="1">
        <f t="array" aca="1" ref="J418" ca="1">IF($D418&lt;&gt;"",INDEX(Reference!H:H,$D418,1),"")</f>
        <v/>
      </c>
      <c r="K418" s="77" t="str" cm="1">
        <f t="array" aca="1" ref="K418" ca="1">IF($D418&lt;&gt;"",INDEX(Reference!I:I,$D418,1),"")</f>
        <v/>
      </c>
      <c r="L418" s="77" t="str" cm="1">
        <f t="array" aca="1" ref="L418" ca="1">IF($D418&lt;&gt;"",INDEX(Reference!J:J,$D418,1),"")</f>
        <v/>
      </c>
      <c r="M418" s="77" t="str" cm="1">
        <f t="array" aca="1" ref="M418" ca="1">IF($D418&lt;&gt;"",INDEX(Reference!K:K,$D418,1),"")</f>
        <v/>
      </c>
      <c r="N418" s="80" t="str" cm="1">
        <f t="array" aca="1" ref="N418" ca="1">IF($D418&lt;&gt;"",INDEX(Reference!L:L,$D418,1),"")</f>
        <v/>
      </c>
    </row>
    <row r="419" spans="4:14" ht="15.75" x14ac:dyDescent="0.25">
      <c r="D419" s="7" t="str">
        <f t="shared" ca="1" si="6"/>
        <v/>
      </c>
      <c r="E419" s="7" t="str" cm="1">
        <f t="array" aca="1" ref="E419" ca="1">IF($D419&lt;&gt;"",INDEX(Reference!C:C,$D419,1),"")</f>
        <v/>
      </c>
      <c r="F419" s="8" t="str" cm="1">
        <f t="array" aca="1" ref="F419" ca="1">IF($D419&lt;&gt;"",INDEX(Reference!D:D,$D419,1),"")</f>
        <v/>
      </c>
      <c r="G419" s="10" t="str" cm="1">
        <f t="array" aca="1" ref="G419" ca="1">IF($D419&lt;&gt;"",INDEX(Reference!E:E,$D419,1),"")</f>
        <v/>
      </c>
      <c r="H419" s="79" t="str" cm="1">
        <f t="array" aca="1" ref="H419" ca="1">IF($D419&lt;&gt;"",INDEX(Reference!F:F,$D419,1),"")</f>
        <v/>
      </c>
      <c r="I419" s="79" t="str" cm="1">
        <f t="array" aca="1" ref="I419" ca="1">IF($D419&lt;&gt;"",INDEX(Reference!G:G,$D419,1),"")</f>
        <v/>
      </c>
      <c r="J419" s="79" t="str" cm="1">
        <f t="array" aca="1" ref="J419" ca="1">IF($D419&lt;&gt;"",INDEX(Reference!H:H,$D419,1),"")</f>
        <v/>
      </c>
      <c r="K419" s="77" t="str" cm="1">
        <f t="array" aca="1" ref="K419" ca="1">IF($D419&lt;&gt;"",INDEX(Reference!I:I,$D419,1),"")</f>
        <v/>
      </c>
      <c r="L419" s="77" t="str" cm="1">
        <f t="array" aca="1" ref="L419" ca="1">IF($D419&lt;&gt;"",INDEX(Reference!J:J,$D419,1),"")</f>
        <v/>
      </c>
      <c r="M419" s="77" t="str" cm="1">
        <f t="array" aca="1" ref="M419" ca="1">IF($D419&lt;&gt;"",INDEX(Reference!K:K,$D419,1),"")</f>
        <v/>
      </c>
      <c r="N419" s="80" t="str" cm="1">
        <f t="array" aca="1" ref="N419" ca="1">IF($D419&lt;&gt;"",INDEX(Reference!L:L,$D419,1),"")</f>
        <v/>
      </c>
    </row>
    <row r="420" spans="4:14" ht="15.75" x14ac:dyDescent="0.25">
      <c r="D420" s="7" t="str">
        <f t="shared" ca="1" si="6"/>
        <v/>
      </c>
      <c r="E420" s="7" t="str" cm="1">
        <f t="array" aca="1" ref="E420" ca="1">IF($D420&lt;&gt;"",INDEX(Reference!C:C,$D420,1),"")</f>
        <v/>
      </c>
      <c r="F420" s="8" t="str" cm="1">
        <f t="array" aca="1" ref="F420" ca="1">IF($D420&lt;&gt;"",INDEX(Reference!D:D,$D420,1),"")</f>
        <v/>
      </c>
      <c r="G420" s="10" t="str" cm="1">
        <f t="array" aca="1" ref="G420" ca="1">IF($D420&lt;&gt;"",INDEX(Reference!E:E,$D420,1),"")</f>
        <v/>
      </c>
      <c r="H420" s="79" t="str" cm="1">
        <f t="array" aca="1" ref="H420" ca="1">IF($D420&lt;&gt;"",INDEX(Reference!F:F,$D420,1),"")</f>
        <v/>
      </c>
      <c r="I420" s="79" t="str" cm="1">
        <f t="array" aca="1" ref="I420" ca="1">IF($D420&lt;&gt;"",INDEX(Reference!G:G,$D420,1),"")</f>
        <v/>
      </c>
      <c r="J420" s="79" t="str" cm="1">
        <f t="array" aca="1" ref="J420" ca="1">IF($D420&lt;&gt;"",INDEX(Reference!H:H,$D420,1),"")</f>
        <v/>
      </c>
      <c r="K420" s="77" t="str" cm="1">
        <f t="array" aca="1" ref="K420" ca="1">IF($D420&lt;&gt;"",INDEX(Reference!I:I,$D420,1),"")</f>
        <v/>
      </c>
      <c r="L420" s="77" t="str" cm="1">
        <f t="array" aca="1" ref="L420" ca="1">IF($D420&lt;&gt;"",INDEX(Reference!J:J,$D420,1),"")</f>
        <v/>
      </c>
      <c r="M420" s="77" t="str" cm="1">
        <f t="array" aca="1" ref="M420" ca="1">IF($D420&lt;&gt;"",INDEX(Reference!K:K,$D420,1),"")</f>
        <v/>
      </c>
      <c r="N420" s="80" t="str" cm="1">
        <f t="array" aca="1" ref="N420" ca="1">IF($D420&lt;&gt;"",INDEX(Reference!L:L,$D420,1),"")</f>
        <v/>
      </c>
    </row>
    <row r="421" spans="4:14" ht="15.75" x14ac:dyDescent="0.25">
      <c r="D421" s="7" t="str">
        <f t="shared" ca="1" si="6"/>
        <v/>
      </c>
      <c r="E421" s="7" t="str" cm="1">
        <f t="array" aca="1" ref="E421" ca="1">IF($D421&lt;&gt;"",INDEX(Reference!C:C,$D421,1),"")</f>
        <v/>
      </c>
      <c r="F421" s="8" t="str" cm="1">
        <f t="array" aca="1" ref="F421" ca="1">IF($D421&lt;&gt;"",INDEX(Reference!D:D,$D421,1),"")</f>
        <v/>
      </c>
      <c r="G421" s="10" t="str" cm="1">
        <f t="array" aca="1" ref="G421" ca="1">IF($D421&lt;&gt;"",INDEX(Reference!E:E,$D421,1),"")</f>
        <v/>
      </c>
      <c r="H421" s="79" t="str" cm="1">
        <f t="array" aca="1" ref="H421" ca="1">IF($D421&lt;&gt;"",INDEX(Reference!F:F,$D421,1),"")</f>
        <v/>
      </c>
      <c r="I421" s="79" t="str" cm="1">
        <f t="array" aca="1" ref="I421" ca="1">IF($D421&lt;&gt;"",INDEX(Reference!G:G,$D421,1),"")</f>
        <v/>
      </c>
      <c r="J421" s="79" t="str" cm="1">
        <f t="array" aca="1" ref="J421" ca="1">IF($D421&lt;&gt;"",INDEX(Reference!H:H,$D421,1),"")</f>
        <v/>
      </c>
      <c r="K421" s="77" t="str" cm="1">
        <f t="array" aca="1" ref="K421" ca="1">IF($D421&lt;&gt;"",INDEX(Reference!I:I,$D421,1),"")</f>
        <v/>
      </c>
      <c r="L421" s="77" t="str" cm="1">
        <f t="array" aca="1" ref="L421" ca="1">IF($D421&lt;&gt;"",INDEX(Reference!J:J,$D421,1),"")</f>
        <v/>
      </c>
      <c r="M421" s="77" t="str" cm="1">
        <f t="array" aca="1" ref="M421" ca="1">IF($D421&lt;&gt;"",INDEX(Reference!K:K,$D421,1),"")</f>
        <v/>
      </c>
      <c r="N421" s="80" t="str" cm="1">
        <f t="array" aca="1" ref="N421" ca="1">IF($D421&lt;&gt;"",INDEX(Reference!L:L,$D421,1),"")</f>
        <v/>
      </c>
    </row>
    <row r="422" spans="4:14" ht="15.75" x14ac:dyDescent="0.25">
      <c r="D422" s="7" t="str">
        <f t="shared" ca="1" si="6"/>
        <v/>
      </c>
      <c r="E422" s="7" t="str" cm="1">
        <f t="array" aca="1" ref="E422" ca="1">IF($D422&lt;&gt;"",INDEX(Reference!C:C,$D422,1),"")</f>
        <v/>
      </c>
      <c r="F422" s="8" t="str" cm="1">
        <f t="array" aca="1" ref="F422" ca="1">IF($D422&lt;&gt;"",INDEX(Reference!D:D,$D422,1),"")</f>
        <v/>
      </c>
      <c r="G422" s="10" t="str" cm="1">
        <f t="array" aca="1" ref="G422" ca="1">IF($D422&lt;&gt;"",INDEX(Reference!E:E,$D422,1),"")</f>
        <v/>
      </c>
      <c r="H422" s="79" t="str" cm="1">
        <f t="array" aca="1" ref="H422" ca="1">IF($D422&lt;&gt;"",INDEX(Reference!F:F,$D422,1),"")</f>
        <v/>
      </c>
      <c r="I422" s="79" t="str" cm="1">
        <f t="array" aca="1" ref="I422" ca="1">IF($D422&lt;&gt;"",INDEX(Reference!G:G,$D422,1),"")</f>
        <v/>
      </c>
      <c r="J422" s="79" t="str" cm="1">
        <f t="array" aca="1" ref="J422" ca="1">IF($D422&lt;&gt;"",INDEX(Reference!H:H,$D422,1),"")</f>
        <v/>
      </c>
      <c r="K422" s="77" t="str" cm="1">
        <f t="array" aca="1" ref="K422" ca="1">IF($D422&lt;&gt;"",INDEX(Reference!I:I,$D422,1),"")</f>
        <v/>
      </c>
      <c r="L422" s="77" t="str" cm="1">
        <f t="array" aca="1" ref="L422" ca="1">IF($D422&lt;&gt;"",INDEX(Reference!J:J,$D422,1),"")</f>
        <v/>
      </c>
      <c r="M422" s="77" t="str" cm="1">
        <f t="array" aca="1" ref="M422" ca="1">IF($D422&lt;&gt;"",INDEX(Reference!K:K,$D422,1),"")</f>
        <v/>
      </c>
      <c r="N422" s="80" t="str" cm="1">
        <f t="array" aca="1" ref="N422" ca="1">IF($D422&lt;&gt;"",INDEX(Reference!L:L,$D422,1),"")</f>
        <v/>
      </c>
    </row>
    <row r="423" spans="4:14" ht="15.75" x14ac:dyDescent="0.25">
      <c r="D423" s="7" t="str">
        <f t="shared" ca="1" si="6"/>
        <v/>
      </c>
      <c r="E423" s="7" t="str" cm="1">
        <f t="array" aca="1" ref="E423" ca="1">IF($D423&lt;&gt;"",INDEX(Reference!C:C,$D423,1),"")</f>
        <v/>
      </c>
      <c r="F423" s="8" t="str" cm="1">
        <f t="array" aca="1" ref="F423" ca="1">IF($D423&lt;&gt;"",INDEX(Reference!D:D,$D423,1),"")</f>
        <v/>
      </c>
      <c r="G423" s="10" t="str" cm="1">
        <f t="array" aca="1" ref="G423" ca="1">IF($D423&lt;&gt;"",INDEX(Reference!E:E,$D423,1),"")</f>
        <v/>
      </c>
      <c r="H423" s="79" t="str" cm="1">
        <f t="array" aca="1" ref="H423" ca="1">IF($D423&lt;&gt;"",INDEX(Reference!F:F,$D423,1),"")</f>
        <v/>
      </c>
      <c r="I423" s="79" t="str" cm="1">
        <f t="array" aca="1" ref="I423" ca="1">IF($D423&lt;&gt;"",INDEX(Reference!G:G,$D423,1),"")</f>
        <v/>
      </c>
      <c r="J423" s="79" t="str" cm="1">
        <f t="array" aca="1" ref="J423" ca="1">IF($D423&lt;&gt;"",INDEX(Reference!H:H,$D423,1),"")</f>
        <v/>
      </c>
      <c r="K423" s="77" t="str" cm="1">
        <f t="array" aca="1" ref="K423" ca="1">IF($D423&lt;&gt;"",INDEX(Reference!I:I,$D423,1),"")</f>
        <v/>
      </c>
      <c r="L423" s="77" t="str" cm="1">
        <f t="array" aca="1" ref="L423" ca="1">IF($D423&lt;&gt;"",INDEX(Reference!J:J,$D423,1),"")</f>
        <v/>
      </c>
      <c r="M423" s="77" t="str" cm="1">
        <f t="array" aca="1" ref="M423" ca="1">IF($D423&lt;&gt;"",INDEX(Reference!K:K,$D423,1),"")</f>
        <v/>
      </c>
      <c r="N423" s="80" t="str" cm="1">
        <f t="array" aca="1" ref="N423" ca="1">IF($D423&lt;&gt;"",INDEX(Reference!L:L,$D423,1),"")</f>
        <v/>
      </c>
    </row>
    <row r="424" spans="4:14" ht="15.75" x14ac:dyDescent="0.25">
      <c r="D424" s="7" t="str">
        <f t="shared" ca="1" si="6"/>
        <v/>
      </c>
      <c r="E424" s="7" t="str" cm="1">
        <f t="array" aca="1" ref="E424" ca="1">IF($D424&lt;&gt;"",INDEX(Reference!C:C,$D424,1),"")</f>
        <v/>
      </c>
      <c r="F424" s="8" t="str" cm="1">
        <f t="array" aca="1" ref="F424" ca="1">IF($D424&lt;&gt;"",INDEX(Reference!D:D,$D424,1),"")</f>
        <v/>
      </c>
      <c r="G424" s="10" t="str" cm="1">
        <f t="array" aca="1" ref="G424" ca="1">IF($D424&lt;&gt;"",INDEX(Reference!E:E,$D424,1),"")</f>
        <v/>
      </c>
      <c r="H424" s="79" t="str" cm="1">
        <f t="array" aca="1" ref="H424" ca="1">IF($D424&lt;&gt;"",INDEX(Reference!F:F,$D424,1),"")</f>
        <v/>
      </c>
      <c r="I424" s="79" t="str" cm="1">
        <f t="array" aca="1" ref="I424" ca="1">IF($D424&lt;&gt;"",INDEX(Reference!G:G,$D424,1),"")</f>
        <v/>
      </c>
      <c r="J424" s="79" t="str" cm="1">
        <f t="array" aca="1" ref="J424" ca="1">IF($D424&lt;&gt;"",INDEX(Reference!H:H,$D424,1),"")</f>
        <v/>
      </c>
      <c r="K424" s="77" t="str" cm="1">
        <f t="array" aca="1" ref="K424" ca="1">IF($D424&lt;&gt;"",INDEX(Reference!I:I,$D424,1),"")</f>
        <v/>
      </c>
      <c r="L424" s="77" t="str" cm="1">
        <f t="array" aca="1" ref="L424" ca="1">IF($D424&lt;&gt;"",INDEX(Reference!J:J,$D424,1),"")</f>
        <v/>
      </c>
      <c r="M424" s="77" t="str" cm="1">
        <f t="array" aca="1" ref="M424" ca="1">IF($D424&lt;&gt;"",INDEX(Reference!K:K,$D424,1),"")</f>
        <v/>
      </c>
      <c r="N424" s="80" t="str" cm="1">
        <f t="array" aca="1" ref="N424" ca="1">IF($D424&lt;&gt;"",INDEX(Reference!L:L,$D424,1),"")</f>
        <v/>
      </c>
    </row>
    <row r="425" spans="4:14" ht="15.75" x14ac:dyDescent="0.25">
      <c r="D425" s="7" t="str">
        <f t="shared" ca="1" si="6"/>
        <v/>
      </c>
      <c r="E425" s="7" t="str" cm="1">
        <f t="array" aca="1" ref="E425" ca="1">IF($D425&lt;&gt;"",INDEX(Reference!C:C,$D425,1),"")</f>
        <v/>
      </c>
      <c r="F425" s="8" t="str" cm="1">
        <f t="array" aca="1" ref="F425" ca="1">IF($D425&lt;&gt;"",INDEX(Reference!D:D,$D425,1),"")</f>
        <v/>
      </c>
      <c r="G425" s="10" t="str" cm="1">
        <f t="array" aca="1" ref="G425" ca="1">IF($D425&lt;&gt;"",INDEX(Reference!E:E,$D425,1),"")</f>
        <v/>
      </c>
      <c r="H425" s="79" t="str" cm="1">
        <f t="array" aca="1" ref="H425" ca="1">IF($D425&lt;&gt;"",INDEX(Reference!F:F,$D425,1),"")</f>
        <v/>
      </c>
      <c r="I425" s="79" t="str" cm="1">
        <f t="array" aca="1" ref="I425" ca="1">IF($D425&lt;&gt;"",INDEX(Reference!G:G,$D425,1),"")</f>
        <v/>
      </c>
      <c r="J425" s="79" t="str" cm="1">
        <f t="array" aca="1" ref="J425" ca="1">IF($D425&lt;&gt;"",INDEX(Reference!H:H,$D425,1),"")</f>
        <v/>
      </c>
      <c r="K425" s="77" t="str" cm="1">
        <f t="array" aca="1" ref="K425" ca="1">IF($D425&lt;&gt;"",INDEX(Reference!I:I,$D425,1),"")</f>
        <v/>
      </c>
      <c r="L425" s="77" t="str" cm="1">
        <f t="array" aca="1" ref="L425" ca="1">IF($D425&lt;&gt;"",INDEX(Reference!J:J,$D425,1),"")</f>
        <v/>
      </c>
      <c r="M425" s="77" t="str" cm="1">
        <f t="array" aca="1" ref="M425" ca="1">IF($D425&lt;&gt;"",INDEX(Reference!K:K,$D425,1),"")</f>
        <v/>
      </c>
      <c r="N425" s="80" t="str" cm="1">
        <f t="array" aca="1" ref="N425" ca="1">IF($D425&lt;&gt;"",INDEX(Reference!L:L,$D425,1),"")</f>
        <v/>
      </c>
    </row>
    <row r="426" spans="4:14" ht="15.75" x14ac:dyDescent="0.25">
      <c r="D426" s="7" t="str">
        <f t="shared" ca="1" si="6"/>
        <v/>
      </c>
      <c r="E426" s="7" t="str" cm="1">
        <f t="array" aca="1" ref="E426" ca="1">IF($D426&lt;&gt;"",INDEX(Reference!C:C,$D426,1),"")</f>
        <v/>
      </c>
      <c r="F426" s="8" t="str" cm="1">
        <f t="array" aca="1" ref="F426" ca="1">IF($D426&lt;&gt;"",INDEX(Reference!D:D,$D426,1),"")</f>
        <v/>
      </c>
      <c r="G426" s="10" t="str" cm="1">
        <f t="array" aca="1" ref="G426" ca="1">IF($D426&lt;&gt;"",INDEX(Reference!E:E,$D426,1),"")</f>
        <v/>
      </c>
      <c r="H426" s="79" t="str" cm="1">
        <f t="array" aca="1" ref="H426" ca="1">IF($D426&lt;&gt;"",INDEX(Reference!F:F,$D426,1),"")</f>
        <v/>
      </c>
      <c r="I426" s="79" t="str" cm="1">
        <f t="array" aca="1" ref="I426" ca="1">IF($D426&lt;&gt;"",INDEX(Reference!G:G,$D426,1),"")</f>
        <v/>
      </c>
      <c r="J426" s="79" t="str" cm="1">
        <f t="array" aca="1" ref="J426" ca="1">IF($D426&lt;&gt;"",INDEX(Reference!H:H,$D426,1),"")</f>
        <v/>
      </c>
      <c r="K426" s="77" t="str" cm="1">
        <f t="array" aca="1" ref="K426" ca="1">IF($D426&lt;&gt;"",INDEX(Reference!I:I,$D426,1),"")</f>
        <v/>
      </c>
      <c r="L426" s="77" t="str" cm="1">
        <f t="array" aca="1" ref="L426" ca="1">IF($D426&lt;&gt;"",INDEX(Reference!J:J,$D426,1),"")</f>
        <v/>
      </c>
      <c r="M426" s="77" t="str" cm="1">
        <f t="array" aca="1" ref="M426" ca="1">IF($D426&lt;&gt;"",INDEX(Reference!K:K,$D426,1),"")</f>
        <v/>
      </c>
      <c r="N426" s="80" t="str" cm="1">
        <f t="array" aca="1" ref="N426" ca="1">IF($D426&lt;&gt;"",INDEX(Reference!L:L,$D426,1),"")</f>
        <v/>
      </c>
    </row>
    <row r="427" spans="4:14" ht="15.75" x14ac:dyDescent="0.25">
      <c r="D427" s="7" t="str">
        <f t="shared" ca="1" si="6"/>
        <v/>
      </c>
      <c r="E427" s="7" t="str" cm="1">
        <f t="array" aca="1" ref="E427" ca="1">IF($D427&lt;&gt;"",INDEX(Reference!C:C,$D427,1),"")</f>
        <v/>
      </c>
      <c r="F427" s="8" t="str" cm="1">
        <f t="array" aca="1" ref="F427" ca="1">IF($D427&lt;&gt;"",INDEX(Reference!D:D,$D427,1),"")</f>
        <v/>
      </c>
      <c r="G427" s="10" t="str" cm="1">
        <f t="array" aca="1" ref="G427" ca="1">IF($D427&lt;&gt;"",INDEX(Reference!E:E,$D427,1),"")</f>
        <v/>
      </c>
      <c r="H427" s="79" t="str" cm="1">
        <f t="array" aca="1" ref="H427" ca="1">IF($D427&lt;&gt;"",INDEX(Reference!F:F,$D427,1),"")</f>
        <v/>
      </c>
      <c r="I427" s="79" t="str" cm="1">
        <f t="array" aca="1" ref="I427" ca="1">IF($D427&lt;&gt;"",INDEX(Reference!G:G,$D427,1),"")</f>
        <v/>
      </c>
      <c r="J427" s="79" t="str" cm="1">
        <f t="array" aca="1" ref="J427" ca="1">IF($D427&lt;&gt;"",INDEX(Reference!H:H,$D427,1),"")</f>
        <v/>
      </c>
      <c r="K427" s="77" t="str" cm="1">
        <f t="array" aca="1" ref="K427" ca="1">IF($D427&lt;&gt;"",INDEX(Reference!I:I,$D427,1),"")</f>
        <v/>
      </c>
      <c r="L427" s="77" t="str" cm="1">
        <f t="array" aca="1" ref="L427" ca="1">IF($D427&lt;&gt;"",INDEX(Reference!J:J,$D427,1),"")</f>
        <v/>
      </c>
      <c r="M427" s="77" t="str" cm="1">
        <f t="array" aca="1" ref="M427" ca="1">IF($D427&lt;&gt;"",INDEX(Reference!K:K,$D427,1),"")</f>
        <v/>
      </c>
      <c r="N427" s="80" t="str" cm="1">
        <f t="array" aca="1" ref="N427" ca="1">IF($D427&lt;&gt;"",INDEX(Reference!L:L,$D427,1),"")</f>
        <v/>
      </c>
    </row>
    <row r="428" spans="4:14" ht="15.75" x14ac:dyDescent="0.25">
      <c r="D428" s="7" t="str">
        <f t="shared" ca="1" si="6"/>
        <v/>
      </c>
      <c r="E428" s="7" t="str" cm="1">
        <f t="array" aca="1" ref="E428" ca="1">IF($D428&lt;&gt;"",INDEX(Reference!C:C,$D428,1),"")</f>
        <v/>
      </c>
      <c r="F428" s="8" t="str" cm="1">
        <f t="array" aca="1" ref="F428" ca="1">IF($D428&lt;&gt;"",INDEX(Reference!D:D,$D428,1),"")</f>
        <v/>
      </c>
      <c r="G428" s="10" t="str" cm="1">
        <f t="array" aca="1" ref="G428" ca="1">IF($D428&lt;&gt;"",INDEX(Reference!E:E,$D428,1),"")</f>
        <v/>
      </c>
      <c r="H428" s="79" t="str" cm="1">
        <f t="array" aca="1" ref="H428" ca="1">IF($D428&lt;&gt;"",INDEX(Reference!F:F,$D428,1),"")</f>
        <v/>
      </c>
      <c r="I428" s="79" t="str" cm="1">
        <f t="array" aca="1" ref="I428" ca="1">IF($D428&lt;&gt;"",INDEX(Reference!G:G,$D428,1),"")</f>
        <v/>
      </c>
      <c r="J428" s="79" t="str" cm="1">
        <f t="array" aca="1" ref="J428" ca="1">IF($D428&lt;&gt;"",INDEX(Reference!H:H,$D428,1),"")</f>
        <v/>
      </c>
      <c r="K428" s="77" t="str" cm="1">
        <f t="array" aca="1" ref="K428" ca="1">IF($D428&lt;&gt;"",INDEX(Reference!I:I,$D428,1),"")</f>
        <v/>
      </c>
      <c r="L428" s="77" t="str" cm="1">
        <f t="array" aca="1" ref="L428" ca="1">IF($D428&lt;&gt;"",INDEX(Reference!J:J,$D428,1),"")</f>
        <v/>
      </c>
      <c r="M428" s="77" t="str" cm="1">
        <f t="array" aca="1" ref="M428" ca="1">IF($D428&lt;&gt;"",INDEX(Reference!K:K,$D428,1),"")</f>
        <v/>
      </c>
      <c r="N428" s="80" t="str" cm="1">
        <f t="array" aca="1" ref="N428" ca="1">IF($D428&lt;&gt;"",INDEX(Reference!L:L,$D428,1),"")</f>
        <v/>
      </c>
    </row>
    <row r="429" spans="4:14" ht="15.75" x14ac:dyDescent="0.25">
      <c r="D429" s="7" t="str">
        <f t="shared" ca="1" si="6"/>
        <v/>
      </c>
      <c r="E429" s="7" t="str" cm="1">
        <f t="array" aca="1" ref="E429" ca="1">IF($D429&lt;&gt;"",INDEX(Reference!C:C,$D429,1),"")</f>
        <v/>
      </c>
      <c r="F429" s="8" t="str" cm="1">
        <f t="array" aca="1" ref="F429" ca="1">IF($D429&lt;&gt;"",INDEX(Reference!D:D,$D429,1),"")</f>
        <v/>
      </c>
      <c r="G429" s="10" t="str" cm="1">
        <f t="array" aca="1" ref="G429" ca="1">IF($D429&lt;&gt;"",INDEX(Reference!E:E,$D429,1),"")</f>
        <v/>
      </c>
      <c r="H429" s="79" t="str" cm="1">
        <f t="array" aca="1" ref="H429" ca="1">IF($D429&lt;&gt;"",INDEX(Reference!F:F,$D429,1),"")</f>
        <v/>
      </c>
      <c r="I429" s="79" t="str" cm="1">
        <f t="array" aca="1" ref="I429" ca="1">IF($D429&lt;&gt;"",INDEX(Reference!G:G,$D429,1),"")</f>
        <v/>
      </c>
      <c r="J429" s="79" t="str" cm="1">
        <f t="array" aca="1" ref="J429" ca="1">IF($D429&lt;&gt;"",INDEX(Reference!H:H,$D429,1),"")</f>
        <v/>
      </c>
      <c r="K429" s="77" t="str" cm="1">
        <f t="array" aca="1" ref="K429" ca="1">IF($D429&lt;&gt;"",INDEX(Reference!I:I,$D429,1),"")</f>
        <v/>
      </c>
      <c r="L429" s="77" t="str" cm="1">
        <f t="array" aca="1" ref="L429" ca="1">IF($D429&lt;&gt;"",INDEX(Reference!J:J,$D429,1),"")</f>
        <v/>
      </c>
      <c r="M429" s="77" t="str" cm="1">
        <f t="array" aca="1" ref="M429" ca="1">IF($D429&lt;&gt;"",INDEX(Reference!K:K,$D429,1),"")</f>
        <v/>
      </c>
      <c r="N429" s="80" t="str" cm="1">
        <f t="array" aca="1" ref="N429" ca="1">IF($D429&lt;&gt;"",INDEX(Reference!L:L,$D429,1),"")</f>
        <v/>
      </c>
    </row>
    <row r="430" spans="4:14" ht="15.75" x14ac:dyDescent="0.25">
      <c r="D430" s="7" t="str">
        <f t="shared" ca="1" si="6"/>
        <v/>
      </c>
      <c r="E430" s="7" t="str" cm="1">
        <f t="array" aca="1" ref="E430" ca="1">IF($D430&lt;&gt;"",INDEX(Reference!C:C,$D430,1),"")</f>
        <v/>
      </c>
      <c r="F430" s="8" t="str" cm="1">
        <f t="array" aca="1" ref="F430" ca="1">IF($D430&lt;&gt;"",INDEX(Reference!D:D,$D430,1),"")</f>
        <v/>
      </c>
      <c r="G430" s="10" t="str" cm="1">
        <f t="array" aca="1" ref="G430" ca="1">IF($D430&lt;&gt;"",INDEX(Reference!E:E,$D430,1),"")</f>
        <v/>
      </c>
      <c r="H430" s="79" t="str" cm="1">
        <f t="array" aca="1" ref="H430" ca="1">IF($D430&lt;&gt;"",INDEX(Reference!F:F,$D430,1),"")</f>
        <v/>
      </c>
      <c r="I430" s="79" t="str" cm="1">
        <f t="array" aca="1" ref="I430" ca="1">IF($D430&lt;&gt;"",INDEX(Reference!G:G,$D430,1),"")</f>
        <v/>
      </c>
      <c r="J430" s="79" t="str" cm="1">
        <f t="array" aca="1" ref="J430" ca="1">IF($D430&lt;&gt;"",INDEX(Reference!H:H,$D430,1),"")</f>
        <v/>
      </c>
      <c r="K430" s="77" t="str" cm="1">
        <f t="array" aca="1" ref="K430" ca="1">IF($D430&lt;&gt;"",INDEX(Reference!I:I,$D430,1),"")</f>
        <v/>
      </c>
      <c r="L430" s="77" t="str" cm="1">
        <f t="array" aca="1" ref="L430" ca="1">IF($D430&lt;&gt;"",INDEX(Reference!J:J,$D430,1),"")</f>
        <v/>
      </c>
      <c r="M430" s="77" t="str" cm="1">
        <f t="array" aca="1" ref="M430" ca="1">IF($D430&lt;&gt;"",INDEX(Reference!K:K,$D430,1),"")</f>
        <v/>
      </c>
      <c r="N430" s="80" t="str" cm="1">
        <f t="array" aca="1" ref="N430" ca="1">IF($D430&lt;&gt;"",INDEX(Reference!L:L,$D430,1),"")</f>
        <v/>
      </c>
    </row>
    <row r="431" spans="4:14" ht="15.75" x14ac:dyDescent="0.25">
      <c r="D431" s="7" t="str">
        <f t="shared" ca="1" si="6"/>
        <v/>
      </c>
      <c r="E431" s="7" t="str" cm="1">
        <f t="array" aca="1" ref="E431" ca="1">IF($D431&lt;&gt;"",INDEX(Reference!C:C,$D431,1),"")</f>
        <v/>
      </c>
      <c r="F431" s="8" t="str" cm="1">
        <f t="array" aca="1" ref="F431" ca="1">IF($D431&lt;&gt;"",INDEX(Reference!D:D,$D431,1),"")</f>
        <v/>
      </c>
      <c r="G431" s="10" t="str" cm="1">
        <f t="array" aca="1" ref="G431" ca="1">IF($D431&lt;&gt;"",INDEX(Reference!E:E,$D431,1),"")</f>
        <v/>
      </c>
      <c r="H431" s="79" t="str" cm="1">
        <f t="array" aca="1" ref="H431" ca="1">IF($D431&lt;&gt;"",INDEX(Reference!F:F,$D431,1),"")</f>
        <v/>
      </c>
      <c r="I431" s="79" t="str" cm="1">
        <f t="array" aca="1" ref="I431" ca="1">IF($D431&lt;&gt;"",INDEX(Reference!G:G,$D431,1),"")</f>
        <v/>
      </c>
      <c r="J431" s="79" t="str" cm="1">
        <f t="array" aca="1" ref="J431" ca="1">IF($D431&lt;&gt;"",INDEX(Reference!H:H,$D431,1),"")</f>
        <v/>
      </c>
      <c r="K431" s="77" t="str" cm="1">
        <f t="array" aca="1" ref="K431" ca="1">IF($D431&lt;&gt;"",INDEX(Reference!I:I,$D431,1),"")</f>
        <v/>
      </c>
      <c r="L431" s="77" t="str" cm="1">
        <f t="array" aca="1" ref="L431" ca="1">IF($D431&lt;&gt;"",INDEX(Reference!J:J,$D431,1),"")</f>
        <v/>
      </c>
      <c r="M431" s="77" t="str" cm="1">
        <f t="array" aca="1" ref="M431" ca="1">IF($D431&lt;&gt;"",INDEX(Reference!K:K,$D431,1),"")</f>
        <v/>
      </c>
      <c r="N431" s="80" t="str" cm="1">
        <f t="array" aca="1" ref="N431" ca="1">IF($D431&lt;&gt;"",INDEX(Reference!L:L,$D431,1),"")</f>
        <v/>
      </c>
    </row>
    <row r="432" spans="4:14" ht="15.75" x14ac:dyDescent="0.25">
      <c r="D432" s="7" t="str">
        <f t="shared" ca="1" si="6"/>
        <v/>
      </c>
      <c r="E432" s="7" t="str" cm="1">
        <f t="array" aca="1" ref="E432" ca="1">IF($D432&lt;&gt;"",INDEX(Reference!C:C,$D432,1),"")</f>
        <v/>
      </c>
      <c r="F432" s="8" t="str" cm="1">
        <f t="array" aca="1" ref="F432" ca="1">IF($D432&lt;&gt;"",INDEX(Reference!D:D,$D432,1),"")</f>
        <v/>
      </c>
      <c r="G432" s="10" t="str" cm="1">
        <f t="array" aca="1" ref="G432" ca="1">IF($D432&lt;&gt;"",INDEX(Reference!E:E,$D432,1),"")</f>
        <v/>
      </c>
      <c r="H432" s="79" t="str" cm="1">
        <f t="array" aca="1" ref="H432" ca="1">IF($D432&lt;&gt;"",INDEX(Reference!F:F,$D432,1),"")</f>
        <v/>
      </c>
      <c r="I432" s="79" t="str" cm="1">
        <f t="array" aca="1" ref="I432" ca="1">IF($D432&lt;&gt;"",INDEX(Reference!G:G,$D432,1),"")</f>
        <v/>
      </c>
      <c r="J432" s="79" t="str" cm="1">
        <f t="array" aca="1" ref="J432" ca="1">IF($D432&lt;&gt;"",INDEX(Reference!H:H,$D432,1),"")</f>
        <v/>
      </c>
      <c r="K432" s="77" t="str" cm="1">
        <f t="array" aca="1" ref="K432" ca="1">IF($D432&lt;&gt;"",INDEX(Reference!I:I,$D432,1),"")</f>
        <v/>
      </c>
      <c r="L432" s="77" t="str" cm="1">
        <f t="array" aca="1" ref="L432" ca="1">IF($D432&lt;&gt;"",INDEX(Reference!J:J,$D432,1),"")</f>
        <v/>
      </c>
      <c r="M432" s="77" t="str" cm="1">
        <f t="array" aca="1" ref="M432" ca="1">IF($D432&lt;&gt;"",INDEX(Reference!K:K,$D432,1),"")</f>
        <v/>
      </c>
      <c r="N432" s="80" t="str" cm="1">
        <f t="array" aca="1" ref="N432" ca="1">IF($D432&lt;&gt;"",INDEX(Reference!L:L,$D432,1),"")</f>
        <v/>
      </c>
    </row>
    <row r="433" spans="4:14" ht="15.75" x14ac:dyDescent="0.25">
      <c r="D433" s="7" t="str">
        <f t="shared" ca="1" si="6"/>
        <v/>
      </c>
      <c r="E433" s="7" t="str" cm="1">
        <f t="array" aca="1" ref="E433" ca="1">IF($D433&lt;&gt;"",INDEX(Reference!C:C,$D433,1),"")</f>
        <v/>
      </c>
      <c r="F433" s="8" t="str" cm="1">
        <f t="array" aca="1" ref="F433" ca="1">IF($D433&lt;&gt;"",INDEX(Reference!D:D,$D433,1),"")</f>
        <v/>
      </c>
      <c r="G433" s="10" t="str" cm="1">
        <f t="array" aca="1" ref="G433" ca="1">IF($D433&lt;&gt;"",INDEX(Reference!E:E,$D433,1),"")</f>
        <v/>
      </c>
      <c r="H433" s="79" t="str" cm="1">
        <f t="array" aca="1" ref="H433" ca="1">IF($D433&lt;&gt;"",INDEX(Reference!F:F,$D433,1),"")</f>
        <v/>
      </c>
      <c r="I433" s="79" t="str" cm="1">
        <f t="array" aca="1" ref="I433" ca="1">IF($D433&lt;&gt;"",INDEX(Reference!G:G,$D433,1),"")</f>
        <v/>
      </c>
      <c r="J433" s="79" t="str" cm="1">
        <f t="array" aca="1" ref="J433" ca="1">IF($D433&lt;&gt;"",INDEX(Reference!H:H,$D433,1),"")</f>
        <v/>
      </c>
      <c r="K433" s="77" t="str" cm="1">
        <f t="array" aca="1" ref="K433" ca="1">IF($D433&lt;&gt;"",INDEX(Reference!I:I,$D433,1),"")</f>
        <v/>
      </c>
      <c r="L433" s="77" t="str" cm="1">
        <f t="array" aca="1" ref="L433" ca="1">IF($D433&lt;&gt;"",INDEX(Reference!J:J,$D433,1),"")</f>
        <v/>
      </c>
      <c r="M433" s="77" t="str" cm="1">
        <f t="array" aca="1" ref="M433" ca="1">IF($D433&lt;&gt;"",INDEX(Reference!K:K,$D433,1),"")</f>
        <v/>
      </c>
      <c r="N433" s="80" t="str" cm="1">
        <f t="array" aca="1" ref="N433" ca="1">IF($D433&lt;&gt;"",INDEX(Reference!L:L,$D433,1),"")</f>
        <v/>
      </c>
    </row>
    <row r="434" spans="4:14" ht="15.75" x14ac:dyDescent="0.25">
      <c r="D434" s="7" t="str">
        <f t="shared" ca="1" si="6"/>
        <v/>
      </c>
      <c r="E434" s="7" t="str" cm="1">
        <f t="array" aca="1" ref="E434" ca="1">IF($D434&lt;&gt;"",INDEX(Reference!C:C,$D434,1),"")</f>
        <v/>
      </c>
      <c r="F434" s="8" t="str" cm="1">
        <f t="array" aca="1" ref="F434" ca="1">IF($D434&lt;&gt;"",INDEX(Reference!D:D,$D434,1),"")</f>
        <v/>
      </c>
      <c r="G434" s="10" t="str" cm="1">
        <f t="array" aca="1" ref="G434" ca="1">IF($D434&lt;&gt;"",INDEX(Reference!E:E,$D434,1),"")</f>
        <v/>
      </c>
      <c r="H434" s="79" t="str" cm="1">
        <f t="array" aca="1" ref="H434" ca="1">IF($D434&lt;&gt;"",INDEX(Reference!F:F,$D434,1),"")</f>
        <v/>
      </c>
      <c r="I434" s="79" t="str" cm="1">
        <f t="array" aca="1" ref="I434" ca="1">IF($D434&lt;&gt;"",INDEX(Reference!G:G,$D434,1),"")</f>
        <v/>
      </c>
      <c r="J434" s="79" t="str" cm="1">
        <f t="array" aca="1" ref="J434" ca="1">IF($D434&lt;&gt;"",INDEX(Reference!H:H,$D434,1),"")</f>
        <v/>
      </c>
      <c r="K434" s="77" t="str" cm="1">
        <f t="array" aca="1" ref="K434" ca="1">IF($D434&lt;&gt;"",INDEX(Reference!I:I,$D434,1),"")</f>
        <v/>
      </c>
      <c r="L434" s="77" t="str" cm="1">
        <f t="array" aca="1" ref="L434" ca="1">IF($D434&lt;&gt;"",INDEX(Reference!J:J,$D434,1),"")</f>
        <v/>
      </c>
      <c r="M434" s="77" t="str" cm="1">
        <f t="array" aca="1" ref="M434" ca="1">IF($D434&lt;&gt;"",INDEX(Reference!K:K,$D434,1),"")</f>
        <v/>
      </c>
      <c r="N434" s="80" t="str" cm="1">
        <f t="array" aca="1" ref="N434" ca="1">IF($D434&lt;&gt;"",INDEX(Reference!L:L,$D434,1),"")</f>
        <v/>
      </c>
    </row>
    <row r="435" spans="4:14" ht="15.75" x14ac:dyDescent="0.25">
      <c r="D435" s="7" t="str">
        <f t="shared" ca="1" si="6"/>
        <v/>
      </c>
      <c r="E435" s="7" t="str" cm="1">
        <f t="array" aca="1" ref="E435" ca="1">IF($D435&lt;&gt;"",INDEX(Reference!C:C,$D435,1),"")</f>
        <v/>
      </c>
      <c r="F435" s="8" t="str" cm="1">
        <f t="array" aca="1" ref="F435" ca="1">IF($D435&lt;&gt;"",INDEX(Reference!D:D,$D435,1),"")</f>
        <v/>
      </c>
      <c r="G435" s="10" t="str" cm="1">
        <f t="array" aca="1" ref="G435" ca="1">IF($D435&lt;&gt;"",INDEX(Reference!E:E,$D435,1),"")</f>
        <v/>
      </c>
      <c r="H435" s="79" t="str" cm="1">
        <f t="array" aca="1" ref="H435" ca="1">IF($D435&lt;&gt;"",INDEX(Reference!F:F,$D435,1),"")</f>
        <v/>
      </c>
      <c r="I435" s="79" t="str" cm="1">
        <f t="array" aca="1" ref="I435" ca="1">IF($D435&lt;&gt;"",INDEX(Reference!G:G,$D435,1),"")</f>
        <v/>
      </c>
      <c r="J435" s="79" t="str" cm="1">
        <f t="array" aca="1" ref="J435" ca="1">IF($D435&lt;&gt;"",INDEX(Reference!H:H,$D435,1),"")</f>
        <v/>
      </c>
      <c r="K435" s="77" t="str" cm="1">
        <f t="array" aca="1" ref="K435" ca="1">IF($D435&lt;&gt;"",INDEX(Reference!I:I,$D435,1),"")</f>
        <v/>
      </c>
      <c r="L435" s="77" t="str" cm="1">
        <f t="array" aca="1" ref="L435" ca="1">IF($D435&lt;&gt;"",INDEX(Reference!J:J,$D435,1),"")</f>
        <v/>
      </c>
      <c r="M435" s="77" t="str" cm="1">
        <f t="array" aca="1" ref="M435" ca="1">IF($D435&lt;&gt;"",INDEX(Reference!K:K,$D435,1),"")</f>
        <v/>
      </c>
      <c r="N435" s="80" t="str" cm="1">
        <f t="array" aca="1" ref="N435" ca="1">IF($D435&lt;&gt;"",INDEX(Reference!L:L,$D435,1),"")</f>
        <v/>
      </c>
    </row>
    <row r="436" spans="4:14" ht="15.75" x14ac:dyDescent="0.25">
      <c r="D436" s="7" t="str">
        <f t="shared" ca="1" si="6"/>
        <v/>
      </c>
      <c r="E436" s="7" t="str" cm="1">
        <f t="array" aca="1" ref="E436" ca="1">IF($D436&lt;&gt;"",INDEX(Reference!C:C,$D436,1),"")</f>
        <v/>
      </c>
      <c r="F436" s="8" t="str" cm="1">
        <f t="array" aca="1" ref="F436" ca="1">IF($D436&lt;&gt;"",INDEX(Reference!D:D,$D436,1),"")</f>
        <v/>
      </c>
      <c r="G436" s="10" t="str" cm="1">
        <f t="array" aca="1" ref="G436" ca="1">IF($D436&lt;&gt;"",INDEX(Reference!E:E,$D436,1),"")</f>
        <v/>
      </c>
      <c r="H436" s="79" t="str" cm="1">
        <f t="array" aca="1" ref="H436" ca="1">IF($D436&lt;&gt;"",INDEX(Reference!F:F,$D436,1),"")</f>
        <v/>
      </c>
      <c r="I436" s="79" t="str" cm="1">
        <f t="array" aca="1" ref="I436" ca="1">IF($D436&lt;&gt;"",INDEX(Reference!G:G,$D436,1),"")</f>
        <v/>
      </c>
      <c r="J436" s="79" t="str" cm="1">
        <f t="array" aca="1" ref="J436" ca="1">IF($D436&lt;&gt;"",INDEX(Reference!H:H,$D436,1),"")</f>
        <v/>
      </c>
      <c r="K436" s="77" t="str" cm="1">
        <f t="array" aca="1" ref="K436" ca="1">IF($D436&lt;&gt;"",INDEX(Reference!I:I,$D436,1),"")</f>
        <v/>
      </c>
      <c r="L436" s="77" t="str" cm="1">
        <f t="array" aca="1" ref="L436" ca="1">IF($D436&lt;&gt;"",INDEX(Reference!J:J,$D436,1),"")</f>
        <v/>
      </c>
      <c r="M436" s="77" t="str" cm="1">
        <f t="array" aca="1" ref="M436" ca="1">IF($D436&lt;&gt;"",INDEX(Reference!K:K,$D436,1),"")</f>
        <v/>
      </c>
      <c r="N436" s="80" t="str" cm="1">
        <f t="array" aca="1" ref="N436" ca="1">IF($D436&lt;&gt;"",INDEX(Reference!L:L,$D436,1),"")</f>
        <v/>
      </c>
    </row>
    <row r="437" spans="4:14" ht="15.75" x14ac:dyDescent="0.25">
      <c r="D437" s="7" t="str">
        <f t="shared" ca="1" si="6"/>
        <v/>
      </c>
      <c r="E437" s="7" t="str" cm="1">
        <f t="array" aca="1" ref="E437" ca="1">IF($D437&lt;&gt;"",INDEX(Reference!C:C,$D437,1),"")</f>
        <v/>
      </c>
      <c r="F437" s="8" t="str" cm="1">
        <f t="array" aca="1" ref="F437" ca="1">IF($D437&lt;&gt;"",INDEX(Reference!D:D,$D437,1),"")</f>
        <v/>
      </c>
      <c r="G437" s="10" t="str" cm="1">
        <f t="array" aca="1" ref="G437" ca="1">IF($D437&lt;&gt;"",INDEX(Reference!E:E,$D437,1),"")</f>
        <v/>
      </c>
      <c r="H437" s="79" t="str" cm="1">
        <f t="array" aca="1" ref="H437" ca="1">IF($D437&lt;&gt;"",INDEX(Reference!F:F,$D437,1),"")</f>
        <v/>
      </c>
      <c r="I437" s="79" t="str" cm="1">
        <f t="array" aca="1" ref="I437" ca="1">IF($D437&lt;&gt;"",INDEX(Reference!G:G,$D437,1),"")</f>
        <v/>
      </c>
      <c r="J437" s="79" t="str" cm="1">
        <f t="array" aca="1" ref="J437" ca="1">IF($D437&lt;&gt;"",INDEX(Reference!H:H,$D437,1),"")</f>
        <v/>
      </c>
      <c r="K437" s="77" t="str" cm="1">
        <f t="array" aca="1" ref="K437" ca="1">IF($D437&lt;&gt;"",INDEX(Reference!I:I,$D437,1),"")</f>
        <v/>
      </c>
      <c r="L437" s="77" t="str" cm="1">
        <f t="array" aca="1" ref="L437" ca="1">IF($D437&lt;&gt;"",INDEX(Reference!J:J,$D437,1),"")</f>
        <v/>
      </c>
      <c r="M437" s="77" t="str" cm="1">
        <f t="array" aca="1" ref="M437" ca="1">IF($D437&lt;&gt;"",INDEX(Reference!K:K,$D437,1),"")</f>
        <v/>
      </c>
      <c r="N437" s="80" t="str" cm="1">
        <f t="array" aca="1" ref="N437" ca="1">IF($D437&lt;&gt;"",INDEX(Reference!L:L,$D437,1),"")</f>
        <v/>
      </c>
    </row>
    <row r="438" spans="4:14" ht="15.75" x14ac:dyDescent="0.25">
      <c r="D438" s="7" t="str">
        <f t="shared" ca="1" si="6"/>
        <v/>
      </c>
      <c r="E438" s="7" t="str" cm="1">
        <f t="array" aca="1" ref="E438" ca="1">IF($D438&lt;&gt;"",INDEX(Reference!C:C,$D438,1),"")</f>
        <v/>
      </c>
      <c r="F438" s="8" t="str" cm="1">
        <f t="array" aca="1" ref="F438" ca="1">IF($D438&lt;&gt;"",INDEX(Reference!D:D,$D438,1),"")</f>
        <v/>
      </c>
      <c r="G438" s="10" t="str" cm="1">
        <f t="array" aca="1" ref="G438" ca="1">IF($D438&lt;&gt;"",INDEX(Reference!E:E,$D438,1),"")</f>
        <v/>
      </c>
      <c r="H438" s="79" t="str" cm="1">
        <f t="array" aca="1" ref="H438" ca="1">IF($D438&lt;&gt;"",INDEX(Reference!F:F,$D438,1),"")</f>
        <v/>
      </c>
      <c r="I438" s="79" t="str" cm="1">
        <f t="array" aca="1" ref="I438" ca="1">IF($D438&lt;&gt;"",INDEX(Reference!G:G,$D438,1),"")</f>
        <v/>
      </c>
      <c r="J438" s="79" t="str" cm="1">
        <f t="array" aca="1" ref="J438" ca="1">IF($D438&lt;&gt;"",INDEX(Reference!H:H,$D438,1),"")</f>
        <v/>
      </c>
      <c r="K438" s="77" t="str" cm="1">
        <f t="array" aca="1" ref="K438" ca="1">IF($D438&lt;&gt;"",INDEX(Reference!I:I,$D438,1),"")</f>
        <v/>
      </c>
      <c r="L438" s="77" t="str" cm="1">
        <f t="array" aca="1" ref="L438" ca="1">IF($D438&lt;&gt;"",INDEX(Reference!J:J,$D438,1),"")</f>
        <v/>
      </c>
      <c r="M438" s="77" t="str" cm="1">
        <f t="array" aca="1" ref="M438" ca="1">IF($D438&lt;&gt;"",INDEX(Reference!K:K,$D438,1),"")</f>
        <v/>
      </c>
      <c r="N438" s="80" t="str" cm="1">
        <f t="array" aca="1" ref="N438" ca="1">IF($D438&lt;&gt;"",INDEX(Reference!L:L,$D438,1),"")</f>
        <v/>
      </c>
    </row>
    <row r="439" spans="4:14" ht="15.75" x14ac:dyDescent="0.25">
      <c r="D439" s="7" t="str">
        <f t="shared" ca="1" si="6"/>
        <v/>
      </c>
      <c r="E439" s="7" t="str" cm="1">
        <f t="array" aca="1" ref="E439" ca="1">IF($D439&lt;&gt;"",INDEX(Reference!C:C,$D439,1),"")</f>
        <v/>
      </c>
      <c r="F439" s="8" t="str" cm="1">
        <f t="array" aca="1" ref="F439" ca="1">IF($D439&lt;&gt;"",INDEX(Reference!D:D,$D439,1),"")</f>
        <v/>
      </c>
      <c r="G439" s="10" t="str" cm="1">
        <f t="array" aca="1" ref="G439" ca="1">IF($D439&lt;&gt;"",INDEX(Reference!E:E,$D439,1),"")</f>
        <v/>
      </c>
      <c r="H439" s="79" t="str" cm="1">
        <f t="array" aca="1" ref="H439" ca="1">IF($D439&lt;&gt;"",INDEX(Reference!F:F,$D439,1),"")</f>
        <v/>
      </c>
      <c r="I439" s="79" t="str" cm="1">
        <f t="array" aca="1" ref="I439" ca="1">IF($D439&lt;&gt;"",INDEX(Reference!G:G,$D439,1),"")</f>
        <v/>
      </c>
      <c r="J439" s="79" t="str" cm="1">
        <f t="array" aca="1" ref="J439" ca="1">IF($D439&lt;&gt;"",INDEX(Reference!H:H,$D439,1),"")</f>
        <v/>
      </c>
      <c r="K439" s="77" t="str" cm="1">
        <f t="array" aca="1" ref="K439" ca="1">IF($D439&lt;&gt;"",INDEX(Reference!I:I,$D439,1),"")</f>
        <v/>
      </c>
      <c r="L439" s="77" t="str" cm="1">
        <f t="array" aca="1" ref="L439" ca="1">IF($D439&lt;&gt;"",INDEX(Reference!J:J,$D439,1),"")</f>
        <v/>
      </c>
      <c r="M439" s="77" t="str" cm="1">
        <f t="array" aca="1" ref="M439" ca="1">IF($D439&lt;&gt;"",INDEX(Reference!K:K,$D439,1),"")</f>
        <v/>
      </c>
      <c r="N439" s="80" t="str" cm="1">
        <f t="array" aca="1" ref="N439" ca="1">IF($D439&lt;&gt;"",INDEX(Reference!L:L,$D439,1),"")</f>
        <v/>
      </c>
    </row>
    <row r="440" spans="4:14" ht="15.75" x14ac:dyDescent="0.25">
      <c r="D440" s="7" t="str">
        <f t="shared" ca="1" si="6"/>
        <v/>
      </c>
      <c r="E440" s="7" t="str" cm="1">
        <f t="array" aca="1" ref="E440" ca="1">IF($D440&lt;&gt;"",INDEX(Reference!C:C,$D440,1),"")</f>
        <v/>
      </c>
      <c r="F440" s="8" t="str" cm="1">
        <f t="array" aca="1" ref="F440" ca="1">IF($D440&lt;&gt;"",INDEX(Reference!D:D,$D440,1),"")</f>
        <v/>
      </c>
      <c r="G440" s="10" t="str" cm="1">
        <f t="array" aca="1" ref="G440" ca="1">IF($D440&lt;&gt;"",INDEX(Reference!E:E,$D440,1),"")</f>
        <v/>
      </c>
      <c r="H440" s="79" t="str" cm="1">
        <f t="array" aca="1" ref="H440" ca="1">IF($D440&lt;&gt;"",INDEX(Reference!F:F,$D440,1),"")</f>
        <v/>
      </c>
      <c r="I440" s="79" t="str" cm="1">
        <f t="array" aca="1" ref="I440" ca="1">IF($D440&lt;&gt;"",INDEX(Reference!G:G,$D440,1),"")</f>
        <v/>
      </c>
      <c r="J440" s="79" t="str" cm="1">
        <f t="array" aca="1" ref="J440" ca="1">IF($D440&lt;&gt;"",INDEX(Reference!H:H,$D440,1),"")</f>
        <v/>
      </c>
      <c r="K440" s="77" t="str" cm="1">
        <f t="array" aca="1" ref="K440" ca="1">IF($D440&lt;&gt;"",INDEX(Reference!I:I,$D440,1),"")</f>
        <v/>
      </c>
      <c r="L440" s="77" t="str" cm="1">
        <f t="array" aca="1" ref="L440" ca="1">IF($D440&lt;&gt;"",INDEX(Reference!J:J,$D440,1),"")</f>
        <v/>
      </c>
      <c r="M440" s="77" t="str" cm="1">
        <f t="array" aca="1" ref="M440" ca="1">IF($D440&lt;&gt;"",INDEX(Reference!K:K,$D440,1),"")</f>
        <v/>
      </c>
      <c r="N440" s="80" t="str" cm="1">
        <f t="array" aca="1" ref="N440" ca="1">IF($D440&lt;&gt;"",INDEX(Reference!L:L,$D440,1),"")</f>
        <v/>
      </c>
    </row>
    <row r="441" spans="4:14" ht="15.75" x14ac:dyDescent="0.25">
      <c r="D441" s="7" t="str">
        <f t="shared" ca="1" si="6"/>
        <v/>
      </c>
      <c r="E441" s="7" t="str" cm="1">
        <f t="array" aca="1" ref="E441" ca="1">IF($D441&lt;&gt;"",INDEX(Reference!C:C,$D441,1),"")</f>
        <v/>
      </c>
      <c r="F441" s="8" t="str" cm="1">
        <f t="array" aca="1" ref="F441" ca="1">IF($D441&lt;&gt;"",INDEX(Reference!D:D,$D441,1),"")</f>
        <v/>
      </c>
      <c r="G441" s="10" t="str" cm="1">
        <f t="array" aca="1" ref="G441" ca="1">IF($D441&lt;&gt;"",INDEX(Reference!E:E,$D441,1),"")</f>
        <v/>
      </c>
      <c r="H441" s="79" t="str" cm="1">
        <f t="array" aca="1" ref="H441" ca="1">IF($D441&lt;&gt;"",INDEX(Reference!F:F,$D441,1),"")</f>
        <v/>
      </c>
      <c r="I441" s="79" t="str" cm="1">
        <f t="array" aca="1" ref="I441" ca="1">IF($D441&lt;&gt;"",INDEX(Reference!G:G,$D441,1),"")</f>
        <v/>
      </c>
      <c r="J441" s="79" t="str" cm="1">
        <f t="array" aca="1" ref="J441" ca="1">IF($D441&lt;&gt;"",INDEX(Reference!H:H,$D441,1),"")</f>
        <v/>
      </c>
      <c r="K441" s="77" t="str" cm="1">
        <f t="array" aca="1" ref="K441" ca="1">IF($D441&lt;&gt;"",INDEX(Reference!I:I,$D441,1),"")</f>
        <v/>
      </c>
      <c r="L441" s="77" t="str" cm="1">
        <f t="array" aca="1" ref="L441" ca="1">IF($D441&lt;&gt;"",INDEX(Reference!J:J,$D441,1),"")</f>
        <v/>
      </c>
      <c r="M441" s="77" t="str" cm="1">
        <f t="array" aca="1" ref="M441" ca="1">IF($D441&lt;&gt;"",INDEX(Reference!K:K,$D441,1),"")</f>
        <v/>
      </c>
      <c r="N441" s="80" t="str" cm="1">
        <f t="array" aca="1" ref="N441" ca="1">IF($D441&lt;&gt;"",INDEX(Reference!L:L,$D441,1),"")</f>
        <v/>
      </c>
    </row>
    <row r="442" spans="4:14" ht="15.75" x14ac:dyDescent="0.25">
      <c r="D442" s="7" t="str">
        <f t="shared" ca="1" si="6"/>
        <v/>
      </c>
      <c r="E442" s="7" t="str" cm="1">
        <f t="array" aca="1" ref="E442" ca="1">IF($D442&lt;&gt;"",INDEX(Reference!C:C,$D442,1),"")</f>
        <v/>
      </c>
      <c r="F442" s="8" t="str" cm="1">
        <f t="array" aca="1" ref="F442" ca="1">IF($D442&lt;&gt;"",INDEX(Reference!D:D,$D442,1),"")</f>
        <v/>
      </c>
      <c r="G442" s="10" t="str" cm="1">
        <f t="array" aca="1" ref="G442" ca="1">IF($D442&lt;&gt;"",INDEX(Reference!E:E,$D442,1),"")</f>
        <v/>
      </c>
      <c r="H442" s="79" t="str" cm="1">
        <f t="array" aca="1" ref="H442" ca="1">IF($D442&lt;&gt;"",INDEX(Reference!F:F,$D442,1),"")</f>
        <v/>
      </c>
      <c r="I442" s="79" t="str" cm="1">
        <f t="array" aca="1" ref="I442" ca="1">IF($D442&lt;&gt;"",INDEX(Reference!G:G,$D442,1),"")</f>
        <v/>
      </c>
      <c r="J442" s="79" t="str" cm="1">
        <f t="array" aca="1" ref="J442" ca="1">IF($D442&lt;&gt;"",INDEX(Reference!H:H,$D442,1),"")</f>
        <v/>
      </c>
      <c r="K442" s="77" t="str" cm="1">
        <f t="array" aca="1" ref="K442" ca="1">IF($D442&lt;&gt;"",INDEX(Reference!I:I,$D442,1),"")</f>
        <v/>
      </c>
      <c r="L442" s="77" t="str" cm="1">
        <f t="array" aca="1" ref="L442" ca="1">IF($D442&lt;&gt;"",INDEX(Reference!J:J,$D442,1),"")</f>
        <v/>
      </c>
      <c r="M442" s="77" t="str" cm="1">
        <f t="array" aca="1" ref="M442" ca="1">IF($D442&lt;&gt;"",INDEX(Reference!K:K,$D442,1),"")</f>
        <v/>
      </c>
      <c r="N442" s="80" t="str" cm="1">
        <f t="array" aca="1" ref="N442" ca="1">IF($D442&lt;&gt;"",INDEX(Reference!L:L,$D442,1),"")</f>
        <v/>
      </c>
    </row>
    <row r="443" spans="4:14" ht="15.75" x14ac:dyDescent="0.25">
      <c r="D443" s="7" t="str">
        <f t="shared" ca="1" si="6"/>
        <v/>
      </c>
      <c r="E443" s="7" t="str" cm="1">
        <f t="array" aca="1" ref="E443" ca="1">IF($D443&lt;&gt;"",INDEX(Reference!C:C,$D443,1),"")</f>
        <v/>
      </c>
      <c r="F443" s="8" t="str" cm="1">
        <f t="array" aca="1" ref="F443" ca="1">IF($D443&lt;&gt;"",INDEX(Reference!D:D,$D443,1),"")</f>
        <v/>
      </c>
      <c r="G443" s="10" t="str" cm="1">
        <f t="array" aca="1" ref="G443" ca="1">IF($D443&lt;&gt;"",INDEX(Reference!E:E,$D443,1),"")</f>
        <v/>
      </c>
      <c r="H443" s="79" t="str" cm="1">
        <f t="array" aca="1" ref="H443" ca="1">IF($D443&lt;&gt;"",INDEX(Reference!F:F,$D443,1),"")</f>
        <v/>
      </c>
      <c r="I443" s="79" t="str" cm="1">
        <f t="array" aca="1" ref="I443" ca="1">IF($D443&lt;&gt;"",INDEX(Reference!G:G,$D443,1),"")</f>
        <v/>
      </c>
      <c r="J443" s="79" t="str" cm="1">
        <f t="array" aca="1" ref="J443" ca="1">IF($D443&lt;&gt;"",INDEX(Reference!H:H,$D443,1),"")</f>
        <v/>
      </c>
      <c r="K443" s="77" t="str" cm="1">
        <f t="array" aca="1" ref="K443" ca="1">IF($D443&lt;&gt;"",INDEX(Reference!I:I,$D443,1),"")</f>
        <v/>
      </c>
      <c r="L443" s="77" t="str" cm="1">
        <f t="array" aca="1" ref="L443" ca="1">IF($D443&lt;&gt;"",INDEX(Reference!J:J,$D443,1),"")</f>
        <v/>
      </c>
      <c r="M443" s="77" t="str" cm="1">
        <f t="array" aca="1" ref="M443" ca="1">IF($D443&lt;&gt;"",INDEX(Reference!K:K,$D443,1),"")</f>
        <v/>
      </c>
      <c r="N443" s="80" t="str" cm="1">
        <f t="array" aca="1" ref="N443" ca="1">IF($D443&lt;&gt;"",INDEX(Reference!L:L,$D443,1),"")</f>
        <v/>
      </c>
    </row>
    <row r="444" spans="4:14" ht="15.75" x14ac:dyDescent="0.25">
      <c r="D444" s="7" t="str">
        <f t="shared" ca="1" si="6"/>
        <v/>
      </c>
      <c r="E444" s="7" t="str" cm="1">
        <f t="array" aca="1" ref="E444" ca="1">IF($D444&lt;&gt;"",INDEX(Reference!C:C,$D444,1),"")</f>
        <v/>
      </c>
      <c r="F444" s="8" t="str" cm="1">
        <f t="array" aca="1" ref="F444" ca="1">IF($D444&lt;&gt;"",INDEX(Reference!D:D,$D444,1),"")</f>
        <v/>
      </c>
      <c r="G444" s="10" t="str" cm="1">
        <f t="array" aca="1" ref="G444" ca="1">IF($D444&lt;&gt;"",INDEX(Reference!E:E,$D444,1),"")</f>
        <v/>
      </c>
      <c r="H444" s="79" t="str" cm="1">
        <f t="array" aca="1" ref="H444" ca="1">IF($D444&lt;&gt;"",INDEX(Reference!F:F,$D444,1),"")</f>
        <v/>
      </c>
      <c r="I444" s="79" t="str" cm="1">
        <f t="array" aca="1" ref="I444" ca="1">IF($D444&lt;&gt;"",INDEX(Reference!G:G,$D444,1),"")</f>
        <v/>
      </c>
      <c r="J444" s="79" t="str" cm="1">
        <f t="array" aca="1" ref="J444" ca="1">IF($D444&lt;&gt;"",INDEX(Reference!H:H,$D444,1),"")</f>
        <v/>
      </c>
      <c r="K444" s="77" t="str" cm="1">
        <f t="array" aca="1" ref="K444" ca="1">IF($D444&lt;&gt;"",INDEX(Reference!I:I,$D444,1),"")</f>
        <v/>
      </c>
      <c r="L444" s="77" t="str" cm="1">
        <f t="array" aca="1" ref="L444" ca="1">IF($D444&lt;&gt;"",INDEX(Reference!J:J,$D444,1),"")</f>
        <v/>
      </c>
      <c r="M444" s="77" t="str" cm="1">
        <f t="array" aca="1" ref="M444" ca="1">IF($D444&lt;&gt;"",INDEX(Reference!K:K,$D444,1),"")</f>
        <v/>
      </c>
      <c r="N444" s="80" t="str" cm="1">
        <f t="array" aca="1" ref="N444" ca="1">IF($D444&lt;&gt;"",INDEX(Reference!L:L,$D444,1),"")</f>
        <v/>
      </c>
    </row>
    <row r="445" spans="4:14" ht="15.75" x14ac:dyDescent="0.25">
      <c r="D445" s="7" t="str">
        <f t="shared" ca="1" si="6"/>
        <v/>
      </c>
      <c r="E445" s="7" t="str" cm="1">
        <f t="array" aca="1" ref="E445" ca="1">IF($D445&lt;&gt;"",INDEX(Reference!C:C,$D445,1),"")</f>
        <v/>
      </c>
      <c r="F445" s="8" t="str" cm="1">
        <f t="array" aca="1" ref="F445" ca="1">IF($D445&lt;&gt;"",INDEX(Reference!D:D,$D445,1),"")</f>
        <v/>
      </c>
      <c r="G445" s="10" t="str" cm="1">
        <f t="array" aca="1" ref="G445" ca="1">IF($D445&lt;&gt;"",INDEX(Reference!E:E,$D445,1),"")</f>
        <v/>
      </c>
      <c r="H445" s="79" t="str" cm="1">
        <f t="array" aca="1" ref="H445" ca="1">IF($D445&lt;&gt;"",INDEX(Reference!F:F,$D445,1),"")</f>
        <v/>
      </c>
      <c r="I445" s="79" t="str" cm="1">
        <f t="array" aca="1" ref="I445" ca="1">IF($D445&lt;&gt;"",INDEX(Reference!G:G,$D445,1),"")</f>
        <v/>
      </c>
      <c r="J445" s="79" t="str" cm="1">
        <f t="array" aca="1" ref="J445" ca="1">IF($D445&lt;&gt;"",INDEX(Reference!H:H,$D445,1),"")</f>
        <v/>
      </c>
      <c r="K445" s="77" t="str" cm="1">
        <f t="array" aca="1" ref="K445" ca="1">IF($D445&lt;&gt;"",INDEX(Reference!I:I,$D445,1),"")</f>
        <v/>
      </c>
      <c r="L445" s="77" t="str" cm="1">
        <f t="array" aca="1" ref="L445" ca="1">IF($D445&lt;&gt;"",INDEX(Reference!J:J,$D445,1),"")</f>
        <v/>
      </c>
      <c r="M445" s="77" t="str" cm="1">
        <f t="array" aca="1" ref="M445" ca="1">IF($D445&lt;&gt;"",INDEX(Reference!K:K,$D445,1),"")</f>
        <v/>
      </c>
      <c r="N445" s="80" t="str" cm="1">
        <f t="array" aca="1" ref="N445" ca="1">IF($D445&lt;&gt;"",INDEX(Reference!L:L,$D445,1),"")</f>
        <v/>
      </c>
    </row>
    <row r="446" spans="4:14" ht="15.75" x14ac:dyDescent="0.25">
      <c r="D446" s="7" t="str">
        <f t="shared" ca="1" si="6"/>
        <v/>
      </c>
      <c r="E446" s="7" t="str" cm="1">
        <f t="array" aca="1" ref="E446" ca="1">IF($D446&lt;&gt;"",INDEX(Reference!C:C,$D446,1),"")</f>
        <v/>
      </c>
      <c r="F446" s="8" t="str" cm="1">
        <f t="array" aca="1" ref="F446" ca="1">IF($D446&lt;&gt;"",INDEX(Reference!D:D,$D446,1),"")</f>
        <v/>
      </c>
      <c r="G446" s="10" t="str" cm="1">
        <f t="array" aca="1" ref="G446" ca="1">IF($D446&lt;&gt;"",INDEX(Reference!E:E,$D446,1),"")</f>
        <v/>
      </c>
      <c r="H446" s="79" t="str" cm="1">
        <f t="array" aca="1" ref="H446" ca="1">IF($D446&lt;&gt;"",INDEX(Reference!F:F,$D446,1),"")</f>
        <v/>
      </c>
      <c r="I446" s="79" t="str" cm="1">
        <f t="array" aca="1" ref="I446" ca="1">IF($D446&lt;&gt;"",INDEX(Reference!G:G,$D446,1),"")</f>
        <v/>
      </c>
      <c r="J446" s="79" t="str" cm="1">
        <f t="array" aca="1" ref="J446" ca="1">IF($D446&lt;&gt;"",INDEX(Reference!H:H,$D446,1),"")</f>
        <v/>
      </c>
      <c r="K446" s="77" t="str" cm="1">
        <f t="array" aca="1" ref="K446" ca="1">IF($D446&lt;&gt;"",INDEX(Reference!I:I,$D446,1),"")</f>
        <v/>
      </c>
      <c r="L446" s="77" t="str" cm="1">
        <f t="array" aca="1" ref="L446" ca="1">IF($D446&lt;&gt;"",INDEX(Reference!J:J,$D446,1),"")</f>
        <v/>
      </c>
      <c r="M446" s="77" t="str" cm="1">
        <f t="array" aca="1" ref="M446" ca="1">IF($D446&lt;&gt;"",INDEX(Reference!K:K,$D446,1),"")</f>
        <v/>
      </c>
      <c r="N446" s="80" t="str" cm="1">
        <f t="array" aca="1" ref="N446" ca="1">IF($D446&lt;&gt;"",INDEX(Reference!L:L,$D446,1),"")</f>
        <v/>
      </c>
    </row>
    <row r="447" spans="4:14" ht="15.75" x14ac:dyDescent="0.25">
      <c r="D447" s="7" t="str">
        <f t="shared" ca="1" si="6"/>
        <v/>
      </c>
      <c r="E447" s="7" t="str" cm="1">
        <f t="array" aca="1" ref="E447" ca="1">IF($D447&lt;&gt;"",INDEX(Reference!C:C,$D447,1),"")</f>
        <v/>
      </c>
      <c r="F447" s="8" t="str" cm="1">
        <f t="array" aca="1" ref="F447" ca="1">IF($D447&lt;&gt;"",INDEX(Reference!D:D,$D447,1),"")</f>
        <v/>
      </c>
      <c r="G447" s="10" t="str" cm="1">
        <f t="array" aca="1" ref="G447" ca="1">IF($D447&lt;&gt;"",INDEX(Reference!E:E,$D447,1),"")</f>
        <v/>
      </c>
      <c r="H447" s="79" t="str" cm="1">
        <f t="array" aca="1" ref="H447" ca="1">IF($D447&lt;&gt;"",INDEX(Reference!F:F,$D447,1),"")</f>
        <v/>
      </c>
      <c r="I447" s="79" t="str" cm="1">
        <f t="array" aca="1" ref="I447" ca="1">IF($D447&lt;&gt;"",INDEX(Reference!G:G,$D447,1),"")</f>
        <v/>
      </c>
      <c r="J447" s="79" t="str" cm="1">
        <f t="array" aca="1" ref="J447" ca="1">IF($D447&lt;&gt;"",INDEX(Reference!H:H,$D447,1),"")</f>
        <v/>
      </c>
      <c r="K447" s="77" t="str" cm="1">
        <f t="array" aca="1" ref="K447" ca="1">IF($D447&lt;&gt;"",INDEX(Reference!I:I,$D447,1),"")</f>
        <v/>
      </c>
      <c r="L447" s="77" t="str" cm="1">
        <f t="array" aca="1" ref="L447" ca="1">IF($D447&lt;&gt;"",INDEX(Reference!J:J,$D447,1),"")</f>
        <v/>
      </c>
      <c r="M447" s="77" t="str" cm="1">
        <f t="array" aca="1" ref="M447" ca="1">IF($D447&lt;&gt;"",INDEX(Reference!K:K,$D447,1),"")</f>
        <v/>
      </c>
      <c r="N447" s="80" t="str" cm="1">
        <f t="array" aca="1" ref="N447" ca="1">IF($D447&lt;&gt;"",INDEX(Reference!L:L,$D447,1),"")</f>
        <v/>
      </c>
    </row>
    <row r="448" spans="4:14" ht="15.75" x14ac:dyDescent="0.25">
      <c r="D448" s="7" t="str">
        <f t="shared" ca="1" si="6"/>
        <v/>
      </c>
      <c r="E448" s="7" t="str" cm="1">
        <f t="array" aca="1" ref="E448" ca="1">IF($D448&lt;&gt;"",INDEX(Reference!C:C,$D448,1),"")</f>
        <v/>
      </c>
      <c r="F448" s="8" t="str" cm="1">
        <f t="array" aca="1" ref="F448" ca="1">IF($D448&lt;&gt;"",INDEX(Reference!D:D,$D448,1),"")</f>
        <v/>
      </c>
      <c r="G448" s="10" t="str" cm="1">
        <f t="array" aca="1" ref="G448" ca="1">IF($D448&lt;&gt;"",INDEX(Reference!E:E,$D448,1),"")</f>
        <v/>
      </c>
      <c r="H448" s="79" t="str" cm="1">
        <f t="array" aca="1" ref="H448" ca="1">IF($D448&lt;&gt;"",INDEX(Reference!F:F,$D448,1),"")</f>
        <v/>
      </c>
      <c r="I448" s="79" t="str" cm="1">
        <f t="array" aca="1" ref="I448" ca="1">IF($D448&lt;&gt;"",INDEX(Reference!G:G,$D448,1),"")</f>
        <v/>
      </c>
      <c r="J448" s="79" t="str" cm="1">
        <f t="array" aca="1" ref="J448" ca="1">IF($D448&lt;&gt;"",INDEX(Reference!H:H,$D448,1),"")</f>
        <v/>
      </c>
      <c r="K448" s="77" t="str" cm="1">
        <f t="array" aca="1" ref="K448" ca="1">IF($D448&lt;&gt;"",INDEX(Reference!I:I,$D448,1),"")</f>
        <v/>
      </c>
      <c r="L448" s="77" t="str" cm="1">
        <f t="array" aca="1" ref="L448" ca="1">IF($D448&lt;&gt;"",INDEX(Reference!J:J,$D448,1),"")</f>
        <v/>
      </c>
      <c r="M448" s="77" t="str" cm="1">
        <f t="array" aca="1" ref="M448" ca="1">IF($D448&lt;&gt;"",INDEX(Reference!K:K,$D448,1),"")</f>
        <v/>
      </c>
      <c r="N448" s="80" t="str" cm="1">
        <f t="array" aca="1" ref="N448" ca="1">IF($D448&lt;&gt;"",INDEX(Reference!L:L,$D448,1),"")</f>
        <v/>
      </c>
    </row>
    <row r="449" spans="4:14" ht="15.75" x14ac:dyDescent="0.25">
      <c r="D449" s="7" t="str">
        <f t="shared" ca="1" si="6"/>
        <v/>
      </c>
      <c r="E449" s="7" t="str" cm="1">
        <f t="array" aca="1" ref="E449" ca="1">IF($D449&lt;&gt;"",INDEX(Reference!C:C,$D449,1),"")</f>
        <v/>
      </c>
      <c r="F449" s="8" t="str" cm="1">
        <f t="array" aca="1" ref="F449" ca="1">IF($D449&lt;&gt;"",INDEX(Reference!D:D,$D449,1),"")</f>
        <v/>
      </c>
      <c r="G449" s="10" t="str" cm="1">
        <f t="array" aca="1" ref="G449" ca="1">IF($D449&lt;&gt;"",INDEX(Reference!E:E,$D449,1),"")</f>
        <v/>
      </c>
      <c r="H449" s="79" t="str" cm="1">
        <f t="array" aca="1" ref="H449" ca="1">IF($D449&lt;&gt;"",INDEX(Reference!F:F,$D449,1),"")</f>
        <v/>
      </c>
      <c r="I449" s="79" t="str" cm="1">
        <f t="array" aca="1" ref="I449" ca="1">IF($D449&lt;&gt;"",INDEX(Reference!G:G,$D449,1),"")</f>
        <v/>
      </c>
      <c r="J449" s="79" t="str" cm="1">
        <f t="array" aca="1" ref="J449" ca="1">IF($D449&lt;&gt;"",INDEX(Reference!H:H,$D449,1),"")</f>
        <v/>
      </c>
      <c r="K449" s="77" t="str" cm="1">
        <f t="array" aca="1" ref="K449" ca="1">IF($D449&lt;&gt;"",INDEX(Reference!I:I,$D449,1),"")</f>
        <v/>
      </c>
      <c r="L449" s="77" t="str" cm="1">
        <f t="array" aca="1" ref="L449" ca="1">IF($D449&lt;&gt;"",INDEX(Reference!J:J,$D449,1),"")</f>
        <v/>
      </c>
      <c r="M449" s="77" t="str" cm="1">
        <f t="array" aca="1" ref="M449" ca="1">IF($D449&lt;&gt;"",INDEX(Reference!K:K,$D449,1),"")</f>
        <v/>
      </c>
      <c r="N449" s="80" t="str" cm="1">
        <f t="array" aca="1" ref="N449" ca="1">IF($D449&lt;&gt;"",INDEX(Reference!L:L,$D449,1),"")</f>
        <v/>
      </c>
    </row>
    <row r="450" spans="4:14" ht="15.75" x14ac:dyDescent="0.25">
      <c r="D450" s="7" t="str">
        <f t="shared" ca="1" si="6"/>
        <v/>
      </c>
      <c r="E450" s="7" t="str" cm="1">
        <f t="array" aca="1" ref="E450" ca="1">IF($D450&lt;&gt;"",INDEX(Reference!C:C,$D450,1),"")</f>
        <v/>
      </c>
      <c r="F450" s="8" t="str" cm="1">
        <f t="array" aca="1" ref="F450" ca="1">IF($D450&lt;&gt;"",INDEX(Reference!D:D,$D450,1),"")</f>
        <v/>
      </c>
      <c r="G450" s="10" t="str" cm="1">
        <f t="array" aca="1" ref="G450" ca="1">IF($D450&lt;&gt;"",INDEX(Reference!E:E,$D450,1),"")</f>
        <v/>
      </c>
      <c r="H450" s="79" t="str" cm="1">
        <f t="array" aca="1" ref="H450" ca="1">IF($D450&lt;&gt;"",INDEX(Reference!F:F,$D450,1),"")</f>
        <v/>
      </c>
      <c r="I450" s="79" t="str" cm="1">
        <f t="array" aca="1" ref="I450" ca="1">IF($D450&lt;&gt;"",INDEX(Reference!G:G,$D450,1),"")</f>
        <v/>
      </c>
      <c r="J450" s="79" t="str" cm="1">
        <f t="array" aca="1" ref="J450" ca="1">IF($D450&lt;&gt;"",INDEX(Reference!H:H,$D450,1),"")</f>
        <v/>
      </c>
      <c r="K450" s="77" t="str" cm="1">
        <f t="array" aca="1" ref="K450" ca="1">IF($D450&lt;&gt;"",INDEX(Reference!I:I,$D450,1),"")</f>
        <v/>
      </c>
      <c r="L450" s="77" t="str" cm="1">
        <f t="array" aca="1" ref="L450" ca="1">IF($D450&lt;&gt;"",INDEX(Reference!J:J,$D450,1),"")</f>
        <v/>
      </c>
      <c r="M450" s="77" t="str" cm="1">
        <f t="array" aca="1" ref="M450" ca="1">IF($D450&lt;&gt;"",INDEX(Reference!K:K,$D450,1),"")</f>
        <v/>
      </c>
      <c r="N450" s="80" t="str" cm="1">
        <f t="array" aca="1" ref="N450" ca="1">IF($D450&lt;&gt;"",INDEX(Reference!L:L,$D450,1),"")</f>
        <v/>
      </c>
    </row>
    <row r="451" spans="4:14" ht="15.75" x14ac:dyDescent="0.25">
      <c r="D451" s="7" t="str">
        <f t="shared" ca="1" si="6"/>
        <v/>
      </c>
      <c r="E451" s="7" t="str" cm="1">
        <f t="array" aca="1" ref="E451" ca="1">IF($D451&lt;&gt;"",INDEX(Reference!C:C,$D451,1),"")</f>
        <v/>
      </c>
      <c r="F451" s="8" t="str" cm="1">
        <f t="array" aca="1" ref="F451" ca="1">IF($D451&lt;&gt;"",INDEX(Reference!D:D,$D451,1),"")</f>
        <v/>
      </c>
      <c r="G451" s="10" t="str" cm="1">
        <f t="array" aca="1" ref="G451" ca="1">IF($D451&lt;&gt;"",INDEX(Reference!E:E,$D451,1),"")</f>
        <v/>
      </c>
      <c r="H451" s="79" t="str" cm="1">
        <f t="array" aca="1" ref="H451" ca="1">IF($D451&lt;&gt;"",INDEX(Reference!F:F,$D451,1),"")</f>
        <v/>
      </c>
      <c r="I451" s="79" t="str" cm="1">
        <f t="array" aca="1" ref="I451" ca="1">IF($D451&lt;&gt;"",INDEX(Reference!G:G,$D451,1),"")</f>
        <v/>
      </c>
      <c r="J451" s="79" t="str" cm="1">
        <f t="array" aca="1" ref="J451" ca="1">IF($D451&lt;&gt;"",INDEX(Reference!H:H,$D451,1),"")</f>
        <v/>
      </c>
      <c r="K451" s="77" t="str" cm="1">
        <f t="array" aca="1" ref="K451" ca="1">IF($D451&lt;&gt;"",INDEX(Reference!I:I,$D451,1),"")</f>
        <v/>
      </c>
      <c r="L451" s="77" t="str" cm="1">
        <f t="array" aca="1" ref="L451" ca="1">IF($D451&lt;&gt;"",INDEX(Reference!J:J,$D451,1),"")</f>
        <v/>
      </c>
      <c r="M451" s="77" t="str" cm="1">
        <f t="array" aca="1" ref="M451" ca="1">IF($D451&lt;&gt;"",INDEX(Reference!K:K,$D451,1),"")</f>
        <v/>
      </c>
      <c r="N451" s="80" t="str" cm="1">
        <f t="array" aca="1" ref="N451" ca="1">IF($D451&lt;&gt;"",INDEX(Reference!L:L,$D451,1),"")</f>
        <v/>
      </c>
    </row>
    <row r="452" spans="4:14" ht="15.75" x14ac:dyDescent="0.25">
      <c r="D452" s="7" t="str">
        <f t="shared" ca="1" si="6"/>
        <v/>
      </c>
      <c r="E452" s="7" t="str" cm="1">
        <f t="array" aca="1" ref="E452" ca="1">IF($D452&lt;&gt;"",INDEX(Reference!C:C,$D452,1),"")</f>
        <v/>
      </c>
      <c r="F452" s="8" t="str" cm="1">
        <f t="array" aca="1" ref="F452" ca="1">IF($D452&lt;&gt;"",INDEX(Reference!D:D,$D452,1),"")</f>
        <v/>
      </c>
      <c r="G452" s="10" t="str" cm="1">
        <f t="array" aca="1" ref="G452" ca="1">IF($D452&lt;&gt;"",INDEX(Reference!E:E,$D452,1),"")</f>
        <v/>
      </c>
      <c r="H452" s="79" t="str" cm="1">
        <f t="array" aca="1" ref="H452" ca="1">IF($D452&lt;&gt;"",INDEX(Reference!F:F,$D452,1),"")</f>
        <v/>
      </c>
      <c r="I452" s="79" t="str" cm="1">
        <f t="array" aca="1" ref="I452" ca="1">IF($D452&lt;&gt;"",INDEX(Reference!G:G,$D452,1),"")</f>
        <v/>
      </c>
      <c r="J452" s="79" t="str" cm="1">
        <f t="array" aca="1" ref="J452" ca="1">IF($D452&lt;&gt;"",INDEX(Reference!H:H,$D452,1),"")</f>
        <v/>
      </c>
      <c r="K452" s="77" t="str" cm="1">
        <f t="array" aca="1" ref="K452" ca="1">IF($D452&lt;&gt;"",INDEX(Reference!I:I,$D452,1),"")</f>
        <v/>
      </c>
      <c r="L452" s="77" t="str" cm="1">
        <f t="array" aca="1" ref="L452" ca="1">IF($D452&lt;&gt;"",INDEX(Reference!J:J,$D452,1),"")</f>
        <v/>
      </c>
      <c r="M452" s="77" t="str" cm="1">
        <f t="array" aca="1" ref="M452" ca="1">IF($D452&lt;&gt;"",INDEX(Reference!K:K,$D452,1),"")</f>
        <v/>
      </c>
      <c r="N452" s="80" t="str" cm="1">
        <f t="array" aca="1" ref="N452" ca="1">IF($D452&lt;&gt;"",INDEX(Reference!L:L,$D452,1),"")</f>
        <v/>
      </c>
    </row>
    <row r="453" spans="4:14" ht="15.75" x14ac:dyDescent="0.25">
      <c r="D453" s="7" t="str">
        <f t="shared" ca="1" si="6"/>
        <v/>
      </c>
      <c r="E453" s="7" t="str" cm="1">
        <f t="array" aca="1" ref="E453" ca="1">IF($D453&lt;&gt;"",INDEX(Reference!C:C,$D453,1),"")</f>
        <v/>
      </c>
      <c r="F453" s="8" t="str" cm="1">
        <f t="array" aca="1" ref="F453" ca="1">IF($D453&lt;&gt;"",INDEX(Reference!D:D,$D453,1),"")</f>
        <v/>
      </c>
      <c r="G453" s="10" t="str" cm="1">
        <f t="array" aca="1" ref="G453" ca="1">IF($D453&lt;&gt;"",INDEX(Reference!E:E,$D453,1),"")</f>
        <v/>
      </c>
      <c r="H453" s="79" t="str" cm="1">
        <f t="array" aca="1" ref="H453" ca="1">IF($D453&lt;&gt;"",INDEX(Reference!F:F,$D453,1),"")</f>
        <v/>
      </c>
      <c r="I453" s="79" t="str" cm="1">
        <f t="array" aca="1" ref="I453" ca="1">IF($D453&lt;&gt;"",INDEX(Reference!G:G,$D453,1),"")</f>
        <v/>
      </c>
      <c r="J453" s="79" t="str" cm="1">
        <f t="array" aca="1" ref="J453" ca="1">IF($D453&lt;&gt;"",INDEX(Reference!H:H,$D453,1),"")</f>
        <v/>
      </c>
      <c r="K453" s="77" t="str" cm="1">
        <f t="array" aca="1" ref="K453" ca="1">IF($D453&lt;&gt;"",INDEX(Reference!I:I,$D453,1),"")</f>
        <v/>
      </c>
      <c r="L453" s="77" t="str" cm="1">
        <f t="array" aca="1" ref="L453" ca="1">IF($D453&lt;&gt;"",INDEX(Reference!J:J,$D453,1),"")</f>
        <v/>
      </c>
      <c r="M453" s="77" t="str" cm="1">
        <f t="array" aca="1" ref="M453" ca="1">IF($D453&lt;&gt;"",INDEX(Reference!K:K,$D453,1),"")</f>
        <v/>
      </c>
      <c r="N453" s="80" t="str" cm="1">
        <f t="array" aca="1" ref="N453" ca="1">IF($D453&lt;&gt;"",INDEX(Reference!L:L,$D453,1),"")</f>
        <v/>
      </c>
    </row>
    <row r="454" spans="4:14" ht="15.75" x14ac:dyDescent="0.25">
      <c r="D454" s="7" t="str">
        <f t="shared" ca="1" si="6"/>
        <v/>
      </c>
      <c r="E454" s="7" t="str" cm="1">
        <f t="array" aca="1" ref="E454" ca="1">IF($D454&lt;&gt;"",INDEX(Reference!C:C,$D454,1),"")</f>
        <v/>
      </c>
      <c r="F454" s="8" t="str" cm="1">
        <f t="array" aca="1" ref="F454" ca="1">IF($D454&lt;&gt;"",INDEX(Reference!D:D,$D454,1),"")</f>
        <v/>
      </c>
      <c r="G454" s="10" t="str" cm="1">
        <f t="array" aca="1" ref="G454" ca="1">IF($D454&lt;&gt;"",INDEX(Reference!E:E,$D454,1),"")</f>
        <v/>
      </c>
      <c r="H454" s="79" t="str" cm="1">
        <f t="array" aca="1" ref="H454" ca="1">IF($D454&lt;&gt;"",INDEX(Reference!F:F,$D454,1),"")</f>
        <v/>
      </c>
      <c r="I454" s="79" t="str" cm="1">
        <f t="array" aca="1" ref="I454" ca="1">IF($D454&lt;&gt;"",INDEX(Reference!G:G,$D454,1),"")</f>
        <v/>
      </c>
      <c r="J454" s="79" t="str" cm="1">
        <f t="array" aca="1" ref="J454" ca="1">IF($D454&lt;&gt;"",INDEX(Reference!H:H,$D454,1),"")</f>
        <v/>
      </c>
      <c r="K454" s="77" t="str" cm="1">
        <f t="array" aca="1" ref="K454" ca="1">IF($D454&lt;&gt;"",INDEX(Reference!I:I,$D454,1),"")</f>
        <v/>
      </c>
      <c r="L454" s="77" t="str" cm="1">
        <f t="array" aca="1" ref="L454" ca="1">IF($D454&lt;&gt;"",INDEX(Reference!J:J,$D454,1),"")</f>
        <v/>
      </c>
      <c r="M454" s="77" t="str" cm="1">
        <f t="array" aca="1" ref="M454" ca="1">IF($D454&lt;&gt;"",INDEX(Reference!K:K,$D454,1),"")</f>
        <v/>
      </c>
      <c r="N454" s="80" t="str" cm="1">
        <f t="array" aca="1" ref="N454" ca="1">IF($D454&lt;&gt;"",INDEX(Reference!L:L,$D454,1),"")</f>
        <v/>
      </c>
    </row>
    <row r="455" spans="4:14" ht="15.75" x14ac:dyDescent="0.25">
      <c r="D455" s="7" t="str">
        <f t="shared" ca="1" si="6"/>
        <v/>
      </c>
      <c r="E455" s="7" t="str" cm="1">
        <f t="array" aca="1" ref="E455" ca="1">IF($D455&lt;&gt;"",INDEX(Reference!C:C,$D455,1),"")</f>
        <v/>
      </c>
      <c r="F455" s="8" t="str" cm="1">
        <f t="array" aca="1" ref="F455" ca="1">IF($D455&lt;&gt;"",INDEX(Reference!D:D,$D455,1),"")</f>
        <v/>
      </c>
      <c r="G455" s="10" t="str" cm="1">
        <f t="array" aca="1" ref="G455" ca="1">IF($D455&lt;&gt;"",INDEX(Reference!E:E,$D455,1),"")</f>
        <v/>
      </c>
      <c r="H455" s="79" t="str" cm="1">
        <f t="array" aca="1" ref="H455" ca="1">IF($D455&lt;&gt;"",INDEX(Reference!F:F,$D455,1),"")</f>
        <v/>
      </c>
      <c r="I455" s="79" t="str" cm="1">
        <f t="array" aca="1" ref="I455" ca="1">IF($D455&lt;&gt;"",INDEX(Reference!G:G,$D455,1),"")</f>
        <v/>
      </c>
      <c r="J455" s="79" t="str" cm="1">
        <f t="array" aca="1" ref="J455" ca="1">IF($D455&lt;&gt;"",INDEX(Reference!H:H,$D455,1),"")</f>
        <v/>
      </c>
      <c r="K455" s="77" t="str" cm="1">
        <f t="array" aca="1" ref="K455" ca="1">IF($D455&lt;&gt;"",INDEX(Reference!I:I,$D455,1),"")</f>
        <v/>
      </c>
      <c r="L455" s="77" t="str" cm="1">
        <f t="array" aca="1" ref="L455" ca="1">IF($D455&lt;&gt;"",INDEX(Reference!J:J,$D455,1),"")</f>
        <v/>
      </c>
      <c r="M455" s="77" t="str" cm="1">
        <f t="array" aca="1" ref="M455" ca="1">IF($D455&lt;&gt;"",INDEX(Reference!K:K,$D455,1),"")</f>
        <v/>
      </c>
      <c r="N455" s="80" t="str" cm="1">
        <f t="array" aca="1" ref="N455" ca="1">IF($D455&lt;&gt;"",INDEX(Reference!L:L,$D455,1),"")</f>
        <v/>
      </c>
    </row>
    <row r="456" spans="4:14" ht="15.75" x14ac:dyDescent="0.25">
      <c r="D456" s="7" t="str">
        <f t="shared" ca="1" si="6"/>
        <v/>
      </c>
      <c r="E456" s="7" t="str" cm="1">
        <f t="array" aca="1" ref="E456" ca="1">IF($D456&lt;&gt;"",INDEX(Reference!C:C,$D456,1),"")</f>
        <v/>
      </c>
      <c r="F456" s="8" t="str" cm="1">
        <f t="array" aca="1" ref="F456" ca="1">IF($D456&lt;&gt;"",INDEX(Reference!D:D,$D456,1),"")</f>
        <v/>
      </c>
      <c r="G456" s="10" t="str" cm="1">
        <f t="array" aca="1" ref="G456" ca="1">IF($D456&lt;&gt;"",INDEX(Reference!E:E,$D456,1),"")</f>
        <v/>
      </c>
      <c r="H456" s="79" t="str" cm="1">
        <f t="array" aca="1" ref="H456" ca="1">IF($D456&lt;&gt;"",INDEX(Reference!F:F,$D456,1),"")</f>
        <v/>
      </c>
      <c r="I456" s="79" t="str" cm="1">
        <f t="array" aca="1" ref="I456" ca="1">IF($D456&lt;&gt;"",INDEX(Reference!G:G,$D456,1),"")</f>
        <v/>
      </c>
      <c r="J456" s="79" t="str" cm="1">
        <f t="array" aca="1" ref="J456" ca="1">IF($D456&lt;&gt;"",INDEX(Reference!H:H,$D456,1),"")</f>
        <v/>
      </c>
      <c r="K456" s="77" t="str" cm="1">
        <f t="array" aca="1" ref="K456" ca="1">IF($D456&lt;&gt;"",INDEX(Reference!I:I,$D456,1),"")</f>
        <v/>
      </c>
      <c r="L456" s="77" t="str" cm="1">
        <f t="array" aca="1" ref="L456" ca="1">IF($D456&lt;&gt;"",INDEX(Reference!J:J,$D456,1),"")</f>
        <v/>
      </c>
      <c r="M456" s="77" t="str" cm="1">
        <f t="array" aca="1" ref="M456" ca="1">IF($D456&lt;&gt;"",INDEX(Reference!K:K,$D456,1),"")</f>
        <v/>
      </c>
      <c r="N456" s="80" t="str" cm="1">
        <f t="array" aca="1" ref="N456" ca="1">IF($D456&lt;&gt;"",INDEX(Reference!L:L,$D456,1),"")</f>
        <v/>
      </c>
    </row>
    <row r="457" spans="4:14" ht="15.75" x14ac:dyDescent="0.25">
      <c r="D457" s="7" t="str">
        <f t="shared" ref="D457:D520" ca="1" si="7">IFERROR(SMALL(INDIRECT("Reference!$B$3:$B$1000"),ROW()-ROW($D$7)),"")</f>
        <v/>
      </c>
      <c r="E457" s="7" t="str" cm="1">
        <f t="array" aca="1" ref="E457" ca="1">IF($D457&lt;&gt;"",INDEX(Reference!C:C,$D457,1),"")</f>
        <v/>
      </c>
      <c r="F457" s="8" t="str" cm="1">
        <f t="array" aca="1" ref="F457" ca="1">IF($D457&lt;&gt;"",INDEX(Reference!D:D,$D457,1),"")</f>
        <v/>
      </c>
      <c r="G457" s="10" t="str" cm="1">
        <f t="array" aca="1" ref="G457" ca="1">IF($D457&lt;&gt;"",INDEX(Reference!E:E,$D457,1),"")</f>
        <v/>
      </c>
      <c r="H457" s="79" t="str" cm="1">
        <f t="array" aca="1" ref="H457" ca="1">IF($D457&lt;&gt;"",INDEX(Reference!F:F,$D457,1),"")</f>
        <v/>
      </c>
      <c r="I457" s="79" t="str" cm="1">
        <f t="array" aca="1" ref="I457" ca="1">IF($D457&lt;&gt;"",INDEX(Reference!G:G,$D457,1),"")</f>
        <v/>
      </c>
      <c r="J457" s="79" t="str" cm="1">
        <f t="array" aca="1" ref="J457" ca="1">IF($D457&lt;&gt;"",INDEX(Reference!H:H,$D457,1),"")</f>
        <v/>
      </c>
      <c r="K457" s="77" t="str" cm="1">
        <f t="array" aca="1" ref="K457" ca="1">IF($D457&lt;&gt;"",INDEX(Reference!I:I,$D457,1),"")</f>
        <v/>
      </c>
      <c r="L457" s="77" t="str" cm="1">
        <f t="array" aca="1" ref="L457" ca="1">IF($D457&lt;&gt;"",INDEX(Reference!J:J,$D457,1),"")</f>
        <v/>
      </c>
      <c r="M457" s="77" t="str" cm="1">
        <f t="array" aca="1" ref="M457" ca="1">IF($D457&lt;&gt;"",INDEX(Reference!K:K,$D457,1),"")</f>
        <v/>
      </c>
      <c r="N457" s="80" t="str" cm="1">
        <f t="array" aca="1" ref="N457" ca="1">IF($D457&lt;&gt;"",INDEX(Reference!L:L,$D457,1),"")</f>
        <v/>
      </c>
    </row>
    <row r="458" spans="4:14" ht="15.75" x14ac:dyDescent="0.25">
      <c r="D458" s="7" t="str">
        <f t="shared" ca="1" si="7"/>
        <v/>
      </c>
      <c r="E458" s="7" t="str" cm="1">
        <f t="array" aca="1" ref="E458" ca="1">IF($D458&lt;&gt;"",INDEX(Reference!C:C,$D458,1),"")</f>
        <v/>
      </c>
      <c r="F458" s="8" t="str" cm="1">
        <f t="array" aca="1" ref="F458" ca="1">IF($D458&lt;&gt;"",INDEX(Reference!D:D,$D458,1),"")</f>
        <v/>
      </c>
      <c r="G458" s="10" t="str" cm="1">
        <f t="array" aca="1" ref="G458" ca="1">IF($D458&lt;&gt;"",INDEX(Reference!E:E,$D458,1),"")</f>
        <v/>
      </c>
      <c r="H458" s="79" t="str" cm="1">
        <f t="array" aca="1" ref="H458" ca="1">IF($D458&lt;&gt;"",INDEX(Reference!F:F,$D458,1),"")</f>
        <v/>
      </c>
      <c r="I458" s="79" t="str" cm="1">
        <f t="array" aca="1" ref="I458" ca="1">IF($D458&lt;&gt;"",INDEX(Reference!G:G,$D458,1),"")</f>
        <v/>
      </c>
      <c r="J458" s="79" t="str" cm="1">
        <f t="array" aca="1" ref="J458" ca="1">IF($D458&lt;&gt;"",INDEX(Reference!H:H,$D458,1),"")</f>
        <v/>
      </c>
      <c r="K458" s="77" t="str" cm="1">
        <f t="array" aca="1" ref="K458" ca="1">IF($D458&lt;&gt;"",INDEX(Reference!I:I,$D458,1),"")</f>
        <v/>
      </c>
      <c r="L458" s="77" t="str" cm="1">
        <f t="array" aca="1" ref="L458" ca="1">IF($D458&lt;&gt;"",INDEX(Reference!J:J,$D458,1),"")</f>
        <v/>
      </c>
      <c r="M458" s="77" t="str" cm="1">
        <f t="array" aca="1" ref="M458" ca="1">IF($D458&lt;&gt;"",INDEX(Reference!K:K,$D458,1),"")</f>
        <v/>
      </c>
      <c r="N458" s="80" t="str" cm="1">
        <f t="array" aca="1" ref="N458" ca="1">IF($D458&lt;&gt;"",INDEX(Reference!L:L,$D458,1),"")</f>
        <v/>
      </c>
    </row>
    <row r="459" spans="4:14" ht="15.75" x14ac:dyDescent="0.25">
      <c r="D459" s="7" t="str">
        <f t="shared" ca="1" si="7"/>
        <v/>
      </c>
      <c r="E459" s="7" t="str" cm="1">
        <f t="array" aca="1" ref="E459" ca="1">IF($D459&lt;&gt;"",INDEX(Reference!C:C,$D459,1),"")</f>
        <v/>
      </c>
      <c r="F459" s="8" t="str" cm="1">
        <f t="array" aca="1" ref="F459" ca="1">IF($D459&lt;&gt;"",INDEX(Reference!D:D,$D459,1),"")</f>
        <v/>
      </c>
      <c r="G459" s="10" t="str" cm="1">
        <f t="array" aca="1" ref="G459" ca="1">IF($D459&lt;&gt;"",INDEX(Reference!E:E,$D459,1),"")</f>
        <v/>
      </c>
      <c r="H459" s="79" t="str" cm="1">
        <f t="array" aca="1" ref="H459" ca="1">IF($D459&lt;&gt;"",INDEX(Reference!F:F,$D459,1),"")</f>
        <v/>
      </c>
      <c r="I459" s="79" t="str" cm="1">
        <f t="array" aca="1" ref="I459" ca="1">IF($D459&lt;&gt;"",INDEX(Reference!G:G,$D459,1),"")</f>
        <v/>
      </c>
      <c r="J459" s="79" t="str" cm="1">
        <f t="array" aca="1" ref="J459" ca="1">IF($D459&lt;&gt;"",INDEX(Reference!H:H,$D459,1),"")</f>
        <v/>
      </c>
      <c r="K459" s="77" t="str" cm="1">
        <f t="array" aca="1" ref="K459" ca="1">IF($D459&lt;&gt;"",INDEX(Reference!I:I,$D459,1),"")</f>
        <v/>
      </c>
      <c r="L459" s="77" t="str" cm="1">
        <f t="array" aca="1" ref="L459" ca="1">IF($D459&lt;&gt;"",INDEX(Reference!J:J,$D459,1),"")</f>
        <v/>
      </c>
      <c r="M459" s="77" t="str" cm="1">
        <f t="array" aca="1" ref="M459" ca="1">IF($D459&lt;&gt;"",INDEX(Reference!K:K,$D459,1),"")</f>
        <v/>
      </c>
      <c r="N459" s="80" t="str" cm="1">
        <f t="array" aca="1" ref="N459" ca="1">IF($D459&lt;&gt;"",INDEX(Reference!L:L,$D459,1),"")</f>
        <v/>
      </c>
    </row>
    <row r="460" spans="4:14" ht="15.75" x14ac:dyDescent="0.25">
      <c r="D460" s="7" t="str">
        <f t="shared" ca="1" si="7"/>
        <v/>
      </c>
      <c r="E460" s="7" t="str" cm="1">
        <f t="array" aca="1" ref="E460" ca="1">IF($D460&lt;&gt;"",INDEX(Reference!C:C,$D460,1),"")</f>
        <v/>
      </c>
      <c r="F460" s="8" t="str" cm="1">
        <f t="array" aca="1" ref="F460" ca="1">IF($D460&lt;&gt;"",INDEX(Reference!D:D,$D460,1),"")</f>
        <v/>
      </c>
      <c r="G460" s="10" t="str" cm="1">
        <f t="array" aca="1" ref="G460" ca="1">IF($D460&lt;&gt;"",INDEX(Reference!E:E,$D460,1),"")</f>
        <v/>
      </c>
      <c r="H460" s="79" t="str" cm="1">
        <f t="array" aca="1" ref="H460" ca="1">IF($D460&lt;&gt;"",INDEX(Reference!F:F,$D460,1),"")</f>
        <v/>
      </c>
      <c r="I460" s="79" t="str" cm="1">
        <f t="array" aca="1" ref="I460" ca="1">IF($D460&lt;&gt;"",INDEX(Reference!G:G,$D460,1),"")</f>
        <v/>
      </c>
      <c r="J460" s="79" t="str" cm="1">
        <f t="array" aca="1" ref="J460" ca="1">IF($D460&lt;&gt;"",INDEX(Reference!H:H,$D460,1),"")</f>
        <v/>
      </c>
      <c r="K460" s="77" t="str" cm="1">
        <f t="array" aca="1" ref="K460" ca="1">IF($D460&lt;&gt;"",INDEX(Reference!I:I,$D460,1),"")</f>
        <v/>
      </c>
      <c r="L460" s="77" t="str" cm="1">
        <f t="array" aca="1" ref="L460" ca="1">IF($D460&lt;&gt;"",INDEX(Reference!J:J,$D460,1),"")</f>
        <v/>
      </c>
      <c r="M460" s="77" t="str" cm="1">
        <f t="array" aca="1" ref="M460" ca="1">IF($D460&lt;&gt;"",INDEX(Reference!K:K,$D460,1),"")</f>
        <v/>
      </c>
      <c r="N460" s="80" t="str" cm="1">
        <f t="array" aca="1" ref="N460" ca="1">IF($D460&lt;&gt;"",INDEX(Reference!L:L,$D460,1),"")</f>
        <v/>
      </c>
    </row>
    <row r="461" spans="4:14" ht="15.75" x14ac:dyDescent="0.25">
      <c r="D461" s="7" t="str">
        <f t="shared" ca="1" si="7"/>
        <v/>
      </c>
      <c r="E461" s="7" t="str" cm="1">
        <f t="array" aca="1" ref="E461" ca="1">IF($D461&lt;&gt;"",INDEX(Reference!C:C,$D461,1),"")</f>
        <v/>
      </c>
      <c r="F461" s="8" t="str" cm="1">
        <f t="array" aca="1" ref="F461" ca="1">IF($D461&lt;&gt;"",INDEX(Reference!D:D,$D461,1),"")</f>
        <v/>
      </c>
      <c r="G461" s="10" t="str" cm="1">
        <f t="array" aca="1" ref="G461" ca="1">IF($D461&lt;&gt;"",INDEX(Reference!E:E,$D461,1),"")</f>
        <v/>
      </c>
      <c r="H461" s="79" t="str" cm="1">
        <f t="array" aca="1" ref="H461" ca="1">IF($D461&lt;&gt;"",INDEX(Reference!F:F,$D461,1),"")</f>
        <v/>
      </c>
      <c r="I461" s="79" t="str" cm="1">
        <f t="array" aca="1" ref="I461" ca="1">IF($D461&lt;&gt;"",INDEX(Reference!G:G,$D461,1),"")</f>
        <v/>
      </c>
      <c r="J461" s="79" t="str" cm="1">
        <f t="array" aca="1" ref="J461" ca="1">IF($D461&lt;&gt;"",INDEX(Reference!H:H,$D461,1),"")</f>
        <v/>
      </c>
      <c r="K461" s="77" t="str" cm="1">
        <f t="array" aca="1" ref="K461" ca="1">IF($D461&lt;&gt;"",INDEX(Reference!I:I,$D461,1),"")</f>
        <v/>
      </c>
      <c r="L461" s="77" t="str" cm="1">
        <f t="array" aca="1" ref="L461" ca="1">IF($D461&lt;&gt;"",INDEX(Reference!J:J,$D461,1),"")</f>
        <v/>
      </c>
      <c r="M461" s="77" t="str" cm="1">
        <f t="array" aca="1" ref="M461" ca="1">IF($D461&lt;&gt;"",INDEX(Reference!K:K,$D461,1),"")</f>
        <v/>
      </c>
      <c r="N461" s="80" t="str" cm="1">
        <f t="array" aca="1" ref="N461" ca="1">IF($D461&lt;&gt;"",INDEX(Reference!L:L,$D461,1),"")</f>
        <v/>
      </c>
    </row>
    <row r="462" spans="4:14" ht="15.75" x14ac:dyDescent="0.25">
      <c r="D462" s="7" t="str">
        <f t="shared" ca="1" si="7"/>
        <v/>
      </c>
      <c r="E462" s="7" t="str" cm="1">
        <f t="array" aca="1" ref="E462" ca="1">IF($D462&lt;&gt;"",INDEX(Reference!C:C,$D462,1),"")</f>
        <v/>
      </c>
      <c r="F462" s="8" t="str" cm="1">
        <f t="array" aca="1" ref="F462" ca="1">IF($D462&lt;&gt;"",INDEX(Reference!D:D,$D462,1),"")</f>
        <v/>
      </c>
      <c r="G462" s="10" t="str" cm="1">
        <f t="array" aca="1" ref="G462" ca="1">IF($D462&lt;&gt;"",INDEX(Reference!E:E,$D462,1),"")</f>
        <v/>
      </c>
      <c r="H462" s="79" t="str" cm="1">
        <f t="array" aca="1" ref="H462" ca="1">IF($D462&lt;&gt;"",INDEX(Reference!F:F,$D462,1),"")</f>
        <v/>
      </c>
      <c r="I462" s="79" t="str" cm="1">
        <f t="array" aca="1" ref="I462" ca="1">IF($D462&lt;&gt;"",INDEX(Reference!G:G,$D462,1),"")</f>
        <v/>
      </c>
      <c r="J462" s="79" t="str" cm="1">
        <f t="array" aca="1" ref="J462" ca="1">IF($D462&lt;&gt;"",INDEX(Reference!H:H,$D462,1),"")</f>
        <v/>
      </c>
      <c r="K462" s="77" t="str" cm="1">
        <f t="array" aca="1" ref="K462" ca="1">IF($D462&lt;&gt;"",INDEX(Reference!I:I,$D462,1),"")</f>
        <v/>
      </c>
      <c r="L462" s="77" t="str" cm="1">
        <f t="array" aca="1" ref="L462" ca="1">IF($D462&lt;&gt;"",INDEX(Reference!J:J,$D462,1),"")</f>
        <v/>
      </c>
      <c r="M462" s="77" t="str" cm="1">
        <f t="array" aca="1" ref="M462" ca="1">IF($D462&lt;&gt;"",INDEX(Reference!K:K,$D462,1),"")</f>
        <v/>
      </c>
      <c r="N462" s="80" t="str" cm="1">
        <f t="array" aca="1" ref="N462" ca="1">IF($D462&lt;&gt;"",INDEX(Reference!L:L,$D462,1),"")</f>
        <v/>
      </c>
    </row>
    <row r="463" spans="4:14" ht="15.75" x14ac:dyDescent="0.25">
      <c r="D463" s="7" t="str">
        <f t="shared" ca="1" si="7"/>
        <v/>
      </c>
      <c r="E463" s="7" t="str" cm="1">
        <f t="array" aca="1" ref="E463" ca="1">IF($D463&lt;&gt;"",INDEX(Reference!C:C,$D463,1),"")</f>
        <v/>
      </c>
      <c r="F463" s="8" t="str" cm="1">
        <f t="array" aca="1" ref="F463" ca="1">IF($D463&lt;&gt;"",INDEX(Reference!D:D,$D463,1),"")</f>
        <v/>
      </c>
      <c r="G463" s="10" t="str" cm="1">
        <f t="array" aca="1" ref="G463" ca="1">IF($D463&lt;&gt;"",INDEX(Reference!E:E,$D463,1),"")</f>
        <v/>
      </c>
      <c r="H463" s="79" t="str" cm="1">
        <f t="array" aca="1" ref="H463" ca="1">IF($D463&lt;&gt;"",INDEX(Reference!F:F,$D463,1),"")</f>
        <v/>
      </c>
      <c r="I463" s="79" t="str" cm="1">
        <f t="array" aca="1" ref="I463" ca="1">IF($D463&lt;&gt;"",INDEX(Reference!G:G,$D463,1),"")</f>
        <v/>
      </c>
      <c r="J463" s="79" t="str" cm="1">
        <f t="array" aca="1" ref="J463" ca="1">IF($D463&lt;&gt;"",INDEX(Reference!H:H,$D463,1),"")</f>
        <v/>
      </c>
      <c r="K463" s="77" t="str" cm="1">
        <f t="array" aca="1" ref="K463" ca="1">IF($D463&lt;&gt;"",INDEX(Reference!I:I,$D463,1),"")</f>
        <v/>
      </c>
      <c r="L463" s="77" t="str" cm="1">
        <f t="array" aca="1" ref="L463" ca="1">IF($D463&lt;&gt;"",INDEX(Reference!J:J,$D463,1),"")</f>
        <v/>
      </c>
      <c r="M463" s="77" t="str" cm="1">
        <f t="array" aca="1" ref="M463" ca="1">IF($D463&lt;&gt;"",INDEX(Reference!K:K,$D463,1),"")</f>
        <v/>
      </c>
      <c r="N463" s="80" t="str" cm="1">
        <f t="array" aca="1" ref="N463" ca="1">IF($D463&lt;&gt;"",INDEX(Reference!L:L,$D463,1),"")</f>
        <v/>
      </c>
    </row>
    <row r="464" spans="4:14" ht="15.75" x14ac:dyDescent="0.25">
      <c r="D464" s="7" t="str">
        <f t="shared" ca="1" si="7"/>
        <v/>
      </c>
      <c r="E464" s="7" t="str" cm="1">
        <f t="array" aca="1" ref="E464" ca="1">IF($D464&lt;&gt;"",INDEX(Reference!C:C,$D464,1),"")</f>
        <v/>
      </c>
      <c r="F464" s="8" t="str" cm="1">
        <f t="array" aca="1" ref="F464" ca="1">IF($D464&lt;&gt;"",INDEX(Reference!D:D,$D464,1),"")</f>
        <v/>
      </c>
      <c r="G464" s="10" t="str" cm="1">
        <f t="array" aca="1" ref="G464" ca="1">IF($D464&lt;&gt;"",INDEX(Reference!E:E,$D464,1),"")</f>
        <v/>
      </c>
      <c r="H464" s="79" t="str" cm="1">
        <f t="array" aca="1" ref="H464" ca="1">IF($D464&lt;&gt;"",INDEX(Reference!F:F,$D464,1),"")</f>
        <v/>
      </c>
      <c r="I464" s="79" t="str" cm="1">
        <f t="array" aca="1" ref="I464" ca="1">IF($D464&lt;&gt;"",INDEX(Reference!G:G,$D464,1),"")</f>
        <v/>
      </c>
      <c r="J464" s="79" t="str" cm="1">
        <f t="array" aca="1" ref="J464" ca="1">IF($D464&lt;&gt;"",INDEX(Reference!H:H,$D464,1),"")</f>
        <v/>
      </c>
      <c r="K464" s="77" t="str" cm="1">
        <f t="array" aca="1" ref="K464" ca="1">IF($D464&lt;&gt;"",INDEX(Reference!I:I,$D464,1),"")</f>
        <v/>
      </c>
      <c r="L464" s="77" t="str" cm="1">
        <f t="array" aca="1" ref="L464" ca="1">IF($D464&lt;&gt;"",INDEX(Reference!J:J,$D464,1),"")</f>
        <v/>
      </c>
      <c r="M464" s="77" t="str" cm="1">
        <f t="array" aca="1" ref="M464" ca="1">IF($D464&lt;&gt;"",INDEX(Reference!K:K,$D464,1),"")</f>
        <v/>
      </c>
      <c r="N464" s="80" t="str" cm="1">
        <f t="array" aca="1" ref="N464" ca="1">IF($D464&lt;&gt;"",INDEX(Reference!L:L,$D464,1),"")</f>
        <v/>
      </c>
    </row>
    <row r="465" spans="4:14" ht="15.75" x14ac:dyDescent="0.25">
      <c r="D465" s="7" t="str">
        <f t="shared" ca="1" si="7"/>
        <v/>
      </c>
      <c r="E465" s="7" t="str" cm="1">
        <f t="array" aca="1" ref="E465" ca="1">IF($D465&lt;&gt;"",INDEX(Reference!C:C,$D465,1),"")</f>
        <v/>
      </c>
      <c r="F465" s="8" t="str" cm="1">
        <f t="array" aca="1" ref="F465" ca="1">IF($D465&lt;&gt;"",INDEX(Reference!D:D,$D465,1),"")</f>
        <v/>
      </c>
      <c r="G465" s="10" t="str" cm="1">
        <f t="array" aca="1" ref="G465" ca="1">IF($D465&lt;&gt;"",INDEX(Reference!E:E,$D465,1),"")</f>
        <v/>
      </c>
      <c r="H465" s="79" t="str" cm="1">
        <f t="array" aca="1" ref="H465" ca="1">IF($D465&lt;&gt;"",INDEX(Reference!F:F,$D465,1),"")</f>
        <v/>
      </c>
      <c r="I465" s="79" t="str" cm="1">
        <f t="array" aca="1" ref="I465" ca="1">IF($D465&lt;&gt;"",INDEX(Reference!G:G,$D465,1),"")</f>
        <v/>
      </c>
      <c r="J465" s="79" t="str" cm="1">
        <f t="array" aca="1" ref="J465" ca="1">IF($D465&lt;&gt;"",INDEX(Reference!H:H,$D465,1),"")</f>
        <v/>
      </c>
      <c r="K465" s="77" t="str" cm="1">
        <f t="array" aca="1" ref="K465" ca="1">IF($D465&lt;&gt;"",INDEX(Reference!I:I,$D465,1),"")</f>
        <v/>
      </c>
      <c r="L465" s="77" t="str" cm="1">
        <f t="array" aca="1" ref="L465" ca="1">IF($D465&lt;&gt;"",INDEX(Reference!J:J,$D465,1),"")</f>
        <v/>
      </c>
      <c r="M465" s="77" t="str" cm="1">
        <f t="array" aca="1" ref="M465" ca="1">IF($D465&lt;&gt;"",INDEX(Reference!K:K,$D465,1),"")</f>
        <v/>
      </c>
      <c r="N465" s="80" t="str" cm="1">
        <f t="array" aca="1" ref="N465" ca="1">IF($D465&lt;&gt;"",INDEX(Reference!L:L,$D465,1),"")</f>
        <v/>
      </c>
    </row>
    <row r="466" spans="4:14" ht="15.75" x14ac:dyDescent="0.25">
      <c r="D466" s="7" t="str">
        <f t="shared" ca="1" si="7"/>
        <v/>
      </c>
      <c r="E466" s="7" t="str" cm="1">
        <f t="array" aca="1" ref="E466" ca="1">IF($D466&lt;&gt;"",INDEX(Reference!C:C,$D466,1),"")</f>
        <v/>
      </c>
      <c r="F466" s="8" t="str" cm="1">
        <f t="array" aca="1" ref="F466" ca="1">IF($D466&lt;&gt;"",INDEX(Reference!D:D,$D466,1),"")</f>
        <v/>
      </c>
      <c r="G466" s="10" t="str" cm="1">
        <f t="array" aca="1" ref="G466" ca="1">IF($D466&lt;&gt;"",INDEX(Reference!E:E,$D466,1),"")</f>
        <v/>
      </c>
      <c r="H466" s="79" t="str" cm="1">
        <f t="array" aca="1" ref="H466" ca="1">IF($D466&lt;&gt;"",INDEX(Reference!F:F,$D466,1),"")</f>
        <v/>
      </c>
      <c r="I466" s="79" t="str" cm="1">
        <f t="array" aca="1" ref="I466" ca="1">IF($D466&lt;&gt;"",INDEX(Reference!G:G,$D466,1),"")</f>
        <v/>
      </c>
      <c r="J466" s="79" t="str" cm="1">
        <f t="array" aca="1" ref="J466" ca="1">IF($D466&lt;&gt;"",INDEX(Reference!H:H,$D466,1),"")</f>
        <v/>
      </c>
      <c r="K466" s="77" t="str" cm="1">
        <f t="array" aca="1" ref="K466" ca="1">IF($D466&lt;&gt;"",INDEX(Reference!I:I,$D466,1),"")</f>
        <v/>
      </c>
      <c r="L466" s="77" t="str" cm="1">
        <f t="array" aca="1" ref="L466" ca="1">IF($D466&lt;&gt;"",INDEX(Reference!J:J,$D466,1),"")</f>
        <v/>
      </c>
      <c r="M466" s="77" t="str" cm="1">
        <f t="array" aca="1" ref="M466" ca="1">IF($D466&lt;&gt;"",INDEX(Reference!K:K,$D466,1),"")</f>
        <v/>
      </c>
      <c r="N466" s="80" t="str" cm="1">
        <f t="array" aca="1" ref="N466" ca="1">IF($D466&lt;&gt;"",INDEX(Reference!L:L,$D466,1),"")</f>
        <v/>
      </c>
    </row>
    <row r="467" spans="4:14" ht="15.75" x14ac:dyDescent="0.25">
      <c r="D467" s="7" t="str">
        <f t="shared" ca="1" si="7"/>
        <v/>
      </c>
      <c r="E467" s="7" t="str" cm="1">
        <f t="array" aca="1" ref="E467" ca="1">IF($D467&lt;&gt;"",INDEX(Reference!C:C,$D467,1),"")</f>
        <v/>
      </c>
      <c r="F467" s="8" t="str" cm="1">
        <f t="array" aca="1" ref="F467" ca="1">IF($D467&lt;&gt;"",INDEX(Reference!D:D,$D467,1),"")</f>
        <v/>
      </c>
      <c r="G467" s="10" t="str" cm="1">
        <f t="array" aca="1" ref="G467" ca="1">IF($D467&lt;&gt;"",INDEX(Reference!E:E,$D467,1),"")</f>
        <v/>
      </c>
      <c r="H467" s="79" t="str" cm="1">
        <f t="array" aca="1" ref="H467" ca="1">IF($D467&lt;&gt;"",INDEX(Reference!F:F,$D467,1),"")</f>
        <v/>
      </c>
      <c r="I467" s="79" t="str" cm="1">
        <f t="array" aca="1" ref="I467" ca="1">IF($D467&lt;&gt;"",INDEX(Reference!G:G,$D467,1),"")</f>
        <v/>
      </c>
      <c r="J467" s="79" t="str" cm="1">
        <f t="array" aca="1" ref="J467" ca="1">IF($D467&lt;&gt;"",INDEX(Reference!H:H,$D467,1),"")</f>
        <v/>
      </c>
      <c r="K467" s="77" t="str" cm="1">
        <f t="array" aca="1" ref="K467" ca="1">IF($D467&lt;&gt;"",INDEX(Reference!I:I,$D467,1),"")</f>
        <v/>
      </c>
      <c r="L467" s="77" t="str" cm="1">
        <f t="array" aca="1" ref="L467" ca="1">IF($D467&lt;&gt;"",INDEX(Reference!J:J,$D467,1),"")</f>
        <v/>
      </c>
      <c r="M467" s="77" t="str" cm="1">
        <f t="array" aca="1" ref="M467" ca="1">IF($D467&lt;&gt;"",INDEX(Reference!K:K,$D467,1),"")</f>
        <v/>
      </c>
      <c r="N467" s="80" t="str" cm="1">
        <f t="array" aca="1" ref="N467" ca="1">IF($D467&lt;&gt;"",INDEX(Reference!L:L,$D467,1),"")</f>
        <v/>
      </c>
    </row>
    <row r="468" spans="4:14" ht="15.75" x14ac:dyDescent="0.25">
      <c r="D468" s="7" t="str">
        <f t="shared" ca="1" si="7"/>
        <v/>
      </c>
      <c r="E468" s="7" t="str" cm="1">
        <f t="array" aca="1" ref="E468" ca="1">IF($D468&lt;&gt;"",INDEX(Reference!C:C,$D468,1),"")</f>
        <v/>
      </c>
      <c r="F468" s="8" t="str" cm="1">
        <f t="array" aca="1" ref="F468" ca="1">IF($D468&lt;&gt;"",INDEX(Reference!D:D,$D468,1),"")</f>
        <v/>
      </c>
      <c r="G468" s="10" t="str" cm="1">
        <f t="array" aca="1" ref="G468" ca="1">IF($D468&lt;&gt;"",INDEX(Reference!E:E,$D468,1),"")</f>
        <v/>
      </c>
      <c r="H468" s="79" t="str" cm="1">
        <f t="array" aca="1" ref="H468" ca="1">IF($D468&lt;&gt;"",INDEX(Reference!F:F,$D468,1),"")</f>
        <v/>
      </c>
      <c r="I468" s="79" t="str" cm="1">
        <f t="array" aca="1" ref="I468" ca="1">IF($D468&lt;&gt;"",INDEX(Reference!G:G,$D468,1),"")</f>
        <v/>
      </c>
      <c r="J468" s="79" t="str" cm="1">
        <f t="array" aca="1" ref="J468" ca="1">IF($D468&lt;&gt;"",INDEX(Reference!H:H,$D468,1),"")</f>
        <v/>
      </c>
      <c r="K468" s="77" t="str" cm="1">
        <f t="array" aca="1" ref="K468" ca="1">IF($D468&lt;&gt;"",INDEX(Reference!I:I,$D468,1),"")</f>
        <v/>
      </c>
      <c r="L468" s="77" t="str" cm="1">
        <f t="array" aca="1" ref="L468" ca="1">IF($D468&lt;&gt;"",INDEX(Reference!J:J,$D468,1),"")</f>
        <v/>
      </c>
      <c r="M468" s="77" t="str" cm="1">
        <f t="array" aca="1" ref="M468" ca="1">IF($D468&lt;&gt;"",INDEX(Reference!K:K,$D468,1),"")</f>
        <v/>
      </c>
      <c r="N468" s="80" t="str" cm="1">
        <f t="array" aca="1" ref="N468" ca="1">IF($D468&lt;&gt;"",INDEX(Reference!L:L,$D468,1),"")</f>
        <v/>
      </c>
    </row>
    <row r="469" spans="4:14" ht="15.75" x14ac:dyDescent="0.25">
      <c r="D469" s="7" t="str">
        <f t="shared" ca="1" si="7"/>
        <v/>
      </c>
      <c r="E469" s="7" t="str" cm="1">
        <f t="array" aca="1" ref="E469" ca="1">IF($D469&lt;&gt;"",INDEX(Reference!C:C,$D469,1),"")</f>
        <v/>
      </c>
      <c r="F469" s="8" t="str" cm="1">
        <f t="array" aca="1" ref="F469" ca="1">IF($D469&lt;&gt;"",INDEX(Reference!D:D,$D469,1),"")</f>
        <v/>
      </c>
      <c r="G469" s="10" t="str" cm="1">
        <f t="array" aca="1" ref="G469" ca="1">IF($D469&lt;&gt;"",INDEX(Reference!E:E,$D469,1),"")</f>
        <v/>
      </c>
      <c r="H469" s="79" t="str" cm="1">
        <f t="array" aca="1" ref="H469" ca="1">IF($D469&lt;&gt;"",INDEX(Reference!F:F,$D469,1),"")</f>
        <v/>
      </c>
      <c r="I469" s="79" t="str" cm="1">
        <f t="array" aca="1" ref="I469" ca="1">IF($D469&lt;&gt;"",INDEX(Reference!G:G,$D469,1),"")</f>
        <v/>
      </c>
      <c r="J469" s="79" t="str" cm="1">
        <f t="array" aca="1" ref="J469" ca="1">IF($D469&lt;&gt;"",INDEX(Reference!H:H,$D469,1),"")</f>
        <v/>
      </c>
      <c r="K469" s="77" t="str" cm="1">
        <f t="array" aca="1" ref="K469" ca="1">IF($D469&lt;&gt;"",INDEX(Reference!I:I,$D469,1),"")</f>
        <v/>
      </c>
      <c r="L469" s="77" t="str" cm="1">
        <f t="array" aca="1" ref="L469" ca="1">IF($D469&lt;&gt;"",INDEX(Reference!J:J,$D469,1),"")</f>
        <v/>
      </c>
      <c r="M469" s="77" t="str" cm="1">
        <f t="array" aca="1" ref="M469" ca="1">IF($D469&lt;&gt;"",INDEX(Reference!K:K,$D469,1),"")</f>
        <v/>
      </c>
      <c r="N469" s="80" t="str" cm="1">
        <f t="array" aca="1" ref="N469" ca="1">IF($D469&lt;&gt;"",INDEX(Reference!L:L,$D469,1),"")</f>
        <v/>
      </c>
    </row>
    <row r="470" spans="4:14" ht="15.75" x14ac:dyDescent="0.25">
      <c r="D470" s="7" t="str">
        <f t="shared" ca="1" si="7"/>
        <v/>
      </c>
      <c r="E470" s="7" t="str" cm="1">
        <f t="array" aca="1" ref="E470" ca="1">IF($D470&lt;&gt;"",INDEX(Reference!C:C,$D470,1),"")</f>
        <v/>
      </c>
      <c r="F470" s="8" t="str" cm="1">
        <f t="array" aca="1" ref="F470" ca="1">IF($D470&lt;&gt;"",INDEX(Reference!D:D,$D470,1),"")</f>
        <v/>
      </c>
      <c r="G470" s="10" t="str" cm="1">
        <f t="array" aca="1" ref="G470" ca="1">IF($D470&lt;&gt;"",INDEX(Reference!E:E,$D470,1),"")</f>
        <v/>
      </c>
      <c r="H470" s="79" t="str" cm="1">
        <f t="array" aca="1" ref="H470" ca="1">IF($D470&lt;&gt;"",INDEX(Reference!F:F,$D470,1),"")</f>
        <v/>
      </c>
      <c r="I470" s="79" t="str" cm="1">
        <f t="array" aca="1" ref="I470" ca="1">IF($D470&lt;&gt;"",INDEX(Reference!G:G,$D470,1),"")</f>
        <v/>
      </c>
      <c r="J470" s="79" t="str" cm="1">
        <f t="array" aca="1" ref="J470" ca="1">IF($D470&lt;&gt;"",INDEX(Reference!H:H,$D470,1),"")</f>
        <v/>
      </c>
      <c r="K470" s="77" t="str" cm="1">
        <f t="array" aca="1" ref="K470" ca="1">IF($D470&lt;&gt;"",INDEX(Reference!I:I,$D470,1),"")</f>
        <v/>
      </c>
      <c r="L470" s="77" t="str" cm="1">
        <f t="array" aca="1" ref="L470" ca="1">IF($D470&lt;&gt;"",INDEX(Reference!J:J,$D470,1),"")</f>
        <v/>
      </c>
      <c r="M470" s="77" t="str" cm="1">
        <f t="array" aca="1" ref="M470" ca="1">IF($D470&lt;&gt;"",INDEX(Reference!K:K,$D470,1),"")</f>
        <v/>
      </c>
      <c r="N470" s="80" t="str" cm="1">
        <f t="array" aca="1" ref="N470" ca="1">IF($D470&lt;&gt;"",INDEX(Reference!L:L,$D470,1),"")</f>
        <v/>
      </c>
    </row>
    <row r="471" spans="4:14" ht="15.75" x14ac:dyDescent="0.25">
      <c r="D471" s="7" t="str">
        <f t="shared" ca="1" si="7"/>
        <v/>
      </c>
      <c r="E471" s="7" t="str" cm="1">
        <f t="array" aca="1" ref="E471" ca="1">IF($D471&lt;&gt;"",INDEX(Reference!C:C,$D471,1),"")</f>
        <v/>
      </c>
      <c r="F471" s="8" t="str" cm="1">
        <f t="array" aca="1" ref="F471" ca="1">IF($D471&lt;&gt;"",INDEX(Reference!D:D,$D471,1),"")</f>
        <v/>
      </c>
      <c r="G471" s="10" t="str" cm="1">
        <f t="array" aca="1" ref="G471" ca="1">IF($D471&lt;&gt;"",INDEX(Reference!E:E,$D471,1),"")</f>
        <v/>
      </c>
      <c r="H471" s="79" t="str" cm="1">
        <f t="array" aca="1" ref="H471" ca="1">IF($D471&lt;&gt;"",INDEX(Reference!F:F,$D471,1),"")</f>
        <v/>
      </c>
      <c r="I471" s="79" t="str" cm="1">
        <f t="array" aca="1" ref="I471" ca="1">IF($D471&lt;&gt;"",INDEX(Reference!G:G,$D471,1),"")</f>
        <v/>
      </c>
      <c r="J471" s="79" t="str" cm="1">
        <f t="array" aca="1" ref="J471" ca="1">IF($D471&lt;&gt;"",INDEX(Reference!H:H,$D471,1),"")</f>
        <v/>
      </c>
      <c r="K471" s="77" t="str" cm="1">
        <f t="array" aca="1" ref="K471" ca="1">IF($D471&lt;&gt;"",INDEX(Reference!I:I,$D471,1),"")</f>
        <v/>
      </c>
      <c r="L471" s="77" t="str" cm="1">
        <f t="array" aca="1" ref="L471" ca="1">IF($D471&lt;&gt;"",INDEX(Reference!J:J,$D471,1),"")</f>
        <v/>
      </c>
      <c r="M471" s="77" t="str" cm="1">
        <f t="array" aca="1" ref="M471" ca="1">IF($D471&lt;&gt;"",INDEX(Reference!K:K,$D471,1),"")</f>
        <v/>
      </c>
      <c r="N471" s="80" t="str" cm="1">
        <f t="array" aca="1" ref="N471" ca="1">IF($D471&lt;&gt;"",INDEX(Reference!L:L,$D471,1),"")</f>
        <v/>
      </c>
    </row>
    <row r="472" spans="4:14" ht="15.75" x14ac:dyDescent="0.25">
      <c r="D472" s="7" t="str">
        <f t="shared" ca="1" si="7"/>
        <v/>
      </c>
      <c r="E472" s="7" t="str" cm="1">
        <f t="array" aca="1" ref="E472" ca="1">IF($D472&lt;&gt;"",INDEX(Reference!C:C,$D472,1),"")</f>
        <v/>
      </c>
      <c r="F472" s="8" t="str" cm="1">
        <f t="array" aca="1" ref="F472" ca="1">IF($D472&lt;&gt;"",INDEX(Reference!D:D,$D472,1),"")</f>
        <v/>
      </c>
      <c r="G472" s="10" t="str" cm="1">
        <f t="array" aca="1" ref="G472" ca="1">IF($D472&lt;&gt;"",INDEX(Reference!E:E,$D472,1),"")</f>
        <v/>
      </c>
      <c r="H472" s="79" t="str" cm="1">
        <f t="array" aca="1" ref="H472" ca="1">IF($D472&lt;&gt;"",INDEX(Reference!F:F,$D472,1),"")</f>
        <v/>
      </c>
      <c r="I472" s="79" t="str" cm="1">
        <f t="array" aca="1" ref="I472" ca="1">IF($D472&lt;&gt;"",INDEX(Reference!G:G,$D472,1),"")</f>
        <v/>
      </c>
      <c r="J472" s="79" t="str" cm="1">
        <f t="array" aca="1" ref="J472" ca="1">IF($D472&lt;&gt;"",INDEX(Reference!H:H,$D472,1),"")</f>
        <v/>
      </c>
      <c r="K472" s="77" t="str" cm="1">
        <f t="array" aca="1" ref="K472" ca="1">IF($D472&lt;&gt;"",INDEX(Reference!I:I,$D472,1),"")</f>
        <v/>
      </c>
      <c r="L472" s="77" t="str" cm="1">
        <f t="array" aca="1" ref="L472" ca="1">IF($D472&lt;&gt;"",INDEX(Reference!J:J,$D472,1),"")</f>
        <v/>
      </c>
      <c r="M472" s="77" t="str" cm="1">
        <f t="array" aca="1" ref="M472" ca="1">IF($D472&lt;&gt;"",INDEX(Reference!K:K,$D472,1),"")</f>
        <v/>
      </c>
      <c r="N472" s="80" t="str" cm="1">
        <f t="array" aca="1" ref="N472" ca="1">IF($D472&lt;&gt;"",INDEX(Reference!L:L,$D472,1),"")</f>
        <v/>
      </c>
    </row>
    <row r="473" spans="4:14" ht="15.75" x14ac:dyDescent="0.25">
      <c r="D473" s="7" t="str">
        <f t="shared" ca="1" si="7"/>
        <v/>
      </c>
      <c r="E473" s="7" t="str" cm="1">
        <f t="array" aca="1" ref="E473" ca="1">IF($D473&lt;&gt;"",INDEX(Reference!C:C,$D473,1),"")</f>
        <v/>
      </c>
      <c r="F473" s="8" t="str" cm="1">
        <f t="array" aca="1" ref="F473" ca="1">IF($D473&lt;&gt;"",INDEX(Reference!D:D,$D473,1),"")</f>
        <v/>
      </c>
      <c r="G473" s="10" t="str" cm="1">
        <f t="array" aca="1" ref="G473" ca="1">IF($D473&lt;&gt;"",INDEX(Reference!E:E,$D473,1),"")</f>
        <v/>
      </c>
      <c r="H473" s="79" t="str" cm="1">
        <f t="array" aca="1" ref="H473" ca="1">IF($D473&lt;&gt;"",INDEX(Reference!F:F,$D473,1),"")</f>
        <v/>
      </c>
      <c r="I473" s="79" t="str" cm="1">
        <f t="array" aca="1" ref="I473" ca="1">IF($D473&lt;&gt;"",INDEX(Reference!G:G,$D473,1),"")</f>
        <v/>
      </c>
      <c r="J473" s="79" t="str" cm="1">
        <f t="array" aca="1" ref="J473" ca="1">IF($D473&lt;&gt;"",INDEX(Reference!H:H,$D473,1),"")</f>
        <v/>
      </c>
      <c r="K473" s="77" t="str" cm="1">
        <f t="array" aca="1" ref="K473" ca="1">IF($D473&lt;&gt;"",INDEX(Reference!I:I,$D473,1),"")</f>
        <v/>
      </c>
      <c r="L473" s="77" t="str" cm="1">
        <f t="array" aca="1" ref="L473" ca="1">IF($D473&lt;&gt;"",INDEX(Reference!J:J,$D473,1),"")</f>
        <v/>
      </c>
      <c r="M473" s="77" t="str" cm="1">
        <f t="array" aca="1" ref="M473" ca="1">IF($D473&lt;&gt;"",INDEX(Reference!K:K,$D473,1),"")</f>
        <v/>
      </c>
      <c r="N473" s="80" t="str" cm="1">
        <f t="array" aca="1" ref="N473" ca="1">IF($D473&lt;&gt;"",INDEX(Reference!L:L,$D473,1),"")</f>
        <v/>
      </c>
    </row>
    <row r="474" spans="4:14" ht="15.75" x14ac:dyDescent="0.25">
      <c r="D474" s="7" t="str">
        <f t="shared" ca="1" si="7"/>
        <v/>
      </c>
      <c r="E474" s="7" t="str" cm="1">
        <f t="array" aca="1" ref="E474" ca="1">IF($D474&lt;&gt;"",INDEX(Reference!C:C,$D474,1),"")</f>
        <v/>
      </c>
      <c r="F474" s="8" t="str" cm="1">
        <f t="array" aca="1" ref="F474" ca="1">IF($D474&lt;&gt;"",INDEX(Reference!D:D,$D474,1),"")</f>
        <v/>
      </c>
      <c r="G474" s="10" t="str" cm="1">
        <f t="array" aca="1" ref="G474" ca="1">IF($D474&lt;&gt;"",INDEX(Reference!E:E,$D474,1),"")</f>
        <v/>
      </c>
      <c r="H474" s="79" t="str" cm="1">
        <f t="array" aca="1" ref="H474" ca="1">IF($D474&lt;&gt;"",INDEX(Reference!F:F,$D474,1),"")</f>
        <v/>
      </c>
      <c r="I474" s="79" t="str" cm="1">
        <f t="array" aca="1" ref="I474" ca="1">IF($D474&lt;&gt;"",INDEX(Reference!G:G,$D474,1),"")</f>
        <v/>
      </c>
      <c r="J474" s="79" t="str" cm="1">
        <f t="array" aca="1" ref="J474" ca="1">IF($D474&lt;&gt;"",INDEX(Reference!H:H,$D474,1),"")</f>
        <v/>
      </c>
      <c r="K474" s="77" t="str" cm="1">
        <f t="array" aca="1" ref="K474" ca="1">IF($D474&lt;&gt;"",INDEX(Reference!I:I,$D474,1),"")</f>
        <v/>
      </c>
      <c r="L474" s="77" t="str" cm="1">
        <f t="array" aca="1" ref="L474" ca="1">IF($D474&lt;&gt;"",INDEX(Reference!J:J,$D474,1),"")</f>
        <v/>
      </c>
      <c r="M474" s="77" t="str" cm="1">
        <f t="array" aca="1" ref="M474" ca="1">IF($D474&lt;&gt;"",INDEX(Reference!K:K,$D474,1),"")</f>
        <v/>
      </c>
      <c r="N474" s="80" t="str" cm="1">
        <f t="array" aca="1" ref="N474" ca="1">IF($D474&lt;&gt;"",INDEX(Reference!L:L,$D474,1),"")</f>
        <v/>
      </c>
    </row>
    <row r="475" spans="4:14" ht="15.75" x14ac:dyDescent="0.25">
      <c r="D475" s="7" t="str">
        <f t="shared" ca="1" si="7"/>
        <v/>
      </c>
      <c r="E475" s="7" t="str" cm="1">
        <f t="array" aca="1" ref="E475" ca="1">IF($D475&lt;&gt;"",INDEX(Reference!C:C,$D475,1),"")</f>
        <v/>
      </c>
      <c r="F475" s="8" t="str" cm="1">
        <f t="array" aca="1" ref="F475" ca="1">IF($D475&lt;&gt;"",INDEX(Reference!D:D,$D475,1),"")</f>
        <v/>
      </c>
      <c r="G475" s="10" t="str" cm="1">
        <f t="array" aca="1" ref="G475" ca="1">IF($D475&lt;&gt;"",INDEX(Reference!E:E,$D475,1),"")</f>
        <v/>
      </c>
      <c r="H475" s="79" t="str" cm="1">
        <f t="array" aca="1" ref="H475" ca="1">IF($D475&lt;&gt;"",INDEX(Reference!F:F,$D475,1),"")</f>
        <v/>
      </c>
      <c r="I475" s="79" t="str" cm="1">
        <f t="array" aca="1" ref="I475" ca="1">IF($D475&lt;&gt;"",INDEX(Reference!G:G,$D475,1),"")</f>
        <v/>
      </c>
      <c r="J475" s="79" t="str" cm="1">
        <f t="array" aca="1" ref="J475" ca="1">IF($D475&lt;&gt;"",INDEX(Reference!H:H,$D475,1),"")</f>
        <v/>
      </c>
      <c r="K475" s="77" t="str" cm="1">
        <f t="array" aca="1" ref="K475" ca="1">IF($D475&lt;&gt;"",INDEX(Reference!I:I,$D475,1),"")</f>
        <v/>
      </c>
      <c r="L475" s="77" t="str" cm="1">
        <f t="array" aca="1" ref="L475" ca="1">IF($D475&lt;&gt;"",INDEX(Reference!J:J,$D475,1),"")</f>
        <v/>
      </c>
      <c r="M475" s="77" t="str" cm="1">
        <f t="array" aca="1" ref="M475" ca="1">IF($D475&lt;&gt;"",INDEX(Reference!K:K,$D475,1),"")</f>
        <v/>
      </c>
      <c r="N475" s="80" t="str" cm="1">
        <f t="array" aca="1" ref="N475" ca="1">IF($D475&lt;&gt;"",INDEX(Reference!L:L,$D475,1),"")</f>
        <v/>
      </c>
    </row>
    <row r="476" spans="4:14" ht="15.75" x14ac:dyDescent="0.25">
      <c r="D476" s="7" t="str">
        <f t="shared" ca="1" si="7"/>
        <v/>
      </c>
      <c r="E476" s="7" t="str" cm="1">
        <f t="array" aca="1" ref="E476" ca="1">IF($D476&lt;&gt;"",INDEX(Reference!C:C,$D476,1),"")</f>
        <v/>
      </c>
      <c r="F476" s="8" t="str" cm="1">
        <f t="array" aca="1" ref="F476" ca="1">IF($D476&lt;&gt;"",INDEX(Reference!D:D,$D476,1),"")</f>
        <v/>
      </c>
      <c r="G476" s="10" t="str" cm="1">
        <f t="array" aca="1" ref="G476" ca="1">IF($D476&lt;&gt;"",INDEX(Reference!E:E,$D476,1),"")</f>
        <v/>
      </c>
      <c r="H476" s="79" t="str" cm="1">
        <f t="array" aca="1" ref="H476" ca="1">IF($D476&lt;&gt;"",INDEX(Reference!F:F,$D476,1),"")</f>
        <v/>
      </c>
      <c r="I476" s="79" t="str" cm="1">
        <f t="array" aca="1" ref="I476" ca="1">IF($D476&lt;&gt;"",INDEX(Reference!G:G,$D476,1),"")</f>
        <v/>
      </c>
      <c r="J476" s="79" t="str" cm="1">
        <f t="array" aca="1" ref="J476" ca="1">IF($D476&lt;&gt;"",INDEX(Reference!H:H,$D476,1),"")</f>
        <v/>
      </c>
      <c r="K476" s="77" t="str" cm="1">
        <f t="array" aca="1" ref="K476" ca="1">IF($D476&lt;&gt;"",INDEX(Reference!I:I,$D476,1),"")</f>
        <v/>
      </c>
      <c r="L476" s="77" t="str" cm="1">
        <f t="array" aca="1" ref="L476" ca="1">IF($D476&lt;&gt;"",INDEX(Reference!J:J,$D476,1),"")</f>
        <v/>
      </c>
      <c r="M476" s="77" t="str" cm="1">
        <f t="array" aca="1" ref="M476" ca="1">IF($D476&lt;&gt;"",INDEX(Reference!K:K,$D476,1),"")</f>
        <v/>
      </c>
      <c r="N476" s="80" t="str" cm="1">
        <f t="array" aca="1" ref="N476" ca="1">IF($D476&lt;&gt;"",INDEX(Reference!L:L,$D476,1),"")</f>
        <v/>
      </c>
    </row>
    <row r="477" spans="4:14" ht="15.75" x14ac:dyDescent="0.25">
      <c r="D477" s="7" t="str">
        <f t="shared" ca="1" si="7"/>
        <v/>
      </c>
      <c r="E477" s="7" t="str" cm="1">
        <f t="array" aca="1" ref="E477" ca="1">IF($D477&lt;&gt;"",INDEX(Reference!C:C,$D477,1),"")</f>
        <v/>
      </c>
      <c r="F477" s="8" t="str" cm="1">
        <f t="array" aca="1" ref="F477" ca="1">IF($D477&lt;&gt;"",INDEX(Reference!D:D,$D477,1),"")</f>
        <v/>
      </c>
      <c r="G477" s="10" t="str" cm="1">
        <f t="array" aca="1" ref="G477" ca="1">IF($D477&lt;&gt;"",INDEX(Reference!E:E,$D477,1),"")</f>
        <v/>
      </c>
      <c r="H477" s="79" t="str" cm="1">
        <f t="array" aca="1" ref="H477" ca="1">IF($D477&lt;&gt;"",INDEX(Reference!F:F,$D477,1),"")</f>
        <v/>
      </c>
      <c r="I477" s="79" t="str" cm="1">
        <f t="array" aca="1" ref="I477" ca="1">IF($D477&lt;&gt;"",INDEX(Reference!G:G,$D477,1),"")</f>
        <v/>
      </c>
      <c r="J477" s="79" t="str" cm="1">
        <f t="array" aca="1" ref="J477" ca="1">IF($D477&lt;&gt;"",INDEX(Reference!H:H,$D477,1),"")</f>
        <v/>
      </c>
      <c r="K477" s="77" t="str" cm="1">
        <f t="array" aca="1" ref="K477" ca="1">IF($D477&lt;&gt;"",INDEX(Reference!I:I,$D477,1),"")</f>
        <v/>
      </c>
      <c r="L477" s="77" t="str" cm="1">
        <f t="array" aca="1" ref="L477" ca="1">IF($D477&lt;&gt;"",INDEX(Reference!J:J,$D477,1),"")</f>
        <v/>
      </c>
      <c r="M477" s="77" t="str" cm="1">
        <f t="array" aca="1" ref="M477" ca="1">IF($D477&lt;&gt;"",INDEX(Reference!K:K,$D477,1),"")</f>
        <v/>
      </c>
      <c r="N477" s="80" t="str" cm="1">
        <f t="array" aca="1" ref="N477" ca="1">IF($D477&lt;&gt;"",INDEX(Reference!L:L,$D477,1),"")</f>
        <v/>
      </c>
    </row>
    <row r="478" spans="4:14" ht="15.75" x14ac:dyDescent="0.25">
      <c r="D478" s="7" t="str">
        <f t="shared" ca="1" si="7"/>
        <v/>
      </c>
      <c r="E478" s="7" t="str" cm="1">
        <f t="array" aca="1" ref="E478" ca="1">IF($D478&lt;&gt;"",INDEX(Reference!C:C,$D478,1),"")</f>
        <v/>
      </c>
      <c r="F478" s="8" t="str" cm="1">
        <f t="array" aca="1" ref="F478" ca="1">IF($D478&lt;&gt;"",INDEX(Reference!D:D,$D478,1),"")</f>
        <v/>
      </c>
      <c r="G478" s="10" t="str" cm="1">
        <f t="array" aca="1" ref="G478" ca="1">IF($D478&lt;&gt;"",INDEX(Reference!E:E,$D478,1),"")</f>
        <v/>
      </c>
      <c r="H478" s="79" t="str" cm="1">
        <f t="array" aca="1" ref="H478" ca="1">IF($D478&lt;&gt;"",INDEX(Reference!F:F,$D478,1),"")</f>
        <v/>
      </c>
      <c r="I478" s="79" t="str" cm="1">
        <f t="array" aca="1" ref="I478" ca="1">IF($D478&lt;&gt;"",INDEX(Reference!G:G,$D478,1),"")</f>
        <v/>
      </c>
      <c r="J478" s="79" t="str" cm="1">
        <f t="array" aca="1" ref="J478" ca="1">IF($D478&lt;&gt;"",INDEX(Reference!H:H,$D478,1),"")</f>
        <v/>
      </c>
      <c r="K478" s="77" t="str" cm="1">
        <f t="array" aca="1" ref="K478" ca="1">IF($D478&lt;&gt;"",INDEX(Reference!I:I,$D478,1),"")</f>
        <v/>
      </c>
      <c r="L478" s="77" t="str" cm="1">
        <f t="array" aca="1" ref="L478" ca="1">IF($D478&lt;&gt;"",INDEX(Reference!J:J,$D478,1),"")</f>
        <v/>
      </c>
      <c r="M478" s="77" t="str" cm="1">
        <f t="array" aca="1" ref="M478" ca="1">IF($D478&lt;&gt;"",INDEX(Reference!K:K,$D478,1),"")</f>
        <v/>
      </c>
      <c r="N478" s="80" t="str" cm="1">
        <f t="array" aca="1" ref="N478" ca="1">IF($D478&lt;&gt;"",INDEX(Reference!L:L,$D478,1),"")</f>
        <v/>
      </c>
    </row>
    <row r="479" spans="4:14" ht="15.75" x14ac:dyDescent="0.25">
      <c r="D479" s="7" t="str">
        <f t="shared" ca="1" si="7"/>
        <v/>
      </c>
      <c r="E479" s="7" t="str" cm="1">
        <f t="array" aca="1" ref="E479" ca="1">IF($D479&lt;&gt;"",INDEX(Reference!C:C,$D479,1),"")</f>
        <v/>
      </c>
      <c r="F479" s="8" t="str" cm="1">
        <f t="array" aca="1" ref="F479" ca="1">IF($D479&lt;&gt;"",INDEX(Reference!D:D,$D479,1),"")</f>
        <v/>
      </c>
      <c r="G479" s="10" t="str" cm="1">
        <f t="array" aca="1" ref="G479" ca="1">IF($D479&lt;&gt;"",INDEX(Reference!E:E,$D479,1),"")</f>
        <v/>
      </c>
      <c r="H479" s="79" t="str" cm="1">
        <f t="array" aca="1" ref="H479" ca="1">IF($D479&lt;&gt;"",INDEX(Reference!F:F,$D479,1),"")</f>
        <v/>
      </c>
      <c r="I479" s="79" t="str" cm="1">
        <f t="array" aca="1" ref="I479" ca="1">IF($D479&lt;&gt;"",INDEX(Reference!G:G,$D479,1),"")</f>
        <v/>
      </c>
      <c r="J479" s="79" t="str" cm="1">
        <f t="array" aca="1" ref="J479" ca="1">IF($D479&lt;&gt;"",INDEX(Reference!H:H,$D479,1),"")</f>
        <v/>
      </c>
      <c r="K479" s="77" t="str" cm="1">
        <f t="array" aca="1" ref="K479" ca="1">IF($D479&lt;&gt;"",INDEX(Reference!I:I,$D479,1),"")</f>
        <v/>
      </c>
      <c r="L479" s="77" t="str" cm="1">
        <f t="array" aca="1" ref="L479" ca="1">IF($D479&lt;&gt;"",INDEX(Reference!J:J,$D479,1),"")</f>
        <v/>
      </c>
      <c r="M479" s="77" t="str" cm="1">
        <f t="array" aca="1" ref="M479" ca="1">IF($D479&lt;&gt;"",INDEX(Reference!K:K,$D479,1),"")</f>
        <v/>
      </c>
      <c r="N479" s="80" t="str" cm="1">
        <f t="array" aca="1" ref="N479" ca="1">IF($D479&lt;&gt;"",INDEX(Reference!L:L,$D479,1),"")</f>
        <v/>
      </c>
    </row>
    <row r="480" spans="4:14" ht="15.75" x14ac:dyDescent="0.25">
      <c r="D480" s="7" t="str">
        <f t="shared" ca="1" si="7"/>
        <v/>
      </c>
      <c r="E480" s="7" t="str" cm="1">
        <f t="array" aca="1" ref="E480" ca="1">IF($D480&lt;&gt;"",INDEX(Reference!C:C,$D480,1),"")</f>
        <v/>
      </c>
      <c r="F480" s="8" t="str" cm="1">
        <f t="array" aca="1" ref="F480" ca="1">IF($D480&lt;&gt;"",INDEX(Reference!D:D,$D480,1),"")</f>
        <v/>
      </c>
      <c r="G480" s="10" t="str" cm="1">
        <f t="array" aca="1" ref="G480" ca="1">IF($D480&lt;&gt;"",INDEX(Reference!E:E,$D480,1),"")</f>
        <v/>
      </c>
      <c r="H480" s="79" t="str" cm="1">
        <f t="array" aca="1" ref="H480" ca="1">IF($D480&lt;&gt;"",INDEX(Reference!F:F,$D480,1),"")</f>
        <v/>
      </c>
      <c r="I480" s="79" t="str" cm="1">
        <f t="array" aca="1" ref="I480" ca="1">IF($D480&lt;&gt;"",INDEX(Reference!G:G,$D480,1),"")</f>
        <v/>
      </c>
      <c r="J480" s="79" t="str" cm="1">
        <f t="array" aca="1" ref="J480" ca="1">IF($D480&lt;&gt;"",INDEX(Reference!H:H,$D480,1),"")</f>
        <v/>
      </c>
      <c r="K480" s="77" t="str" cm="1">
        <f t="array" aca="1" ref="K480" ca="1">IF($D480&lt;&gt;"",INDEX(Reference!I:I,$D480,1),"")</f>
        <v/>
      </c>
      <c r="L480" s="77" t="str" cm="1">
        <f t="array" aca="1" ref="L480" ca="1">IF($D480&lt;&gt;"",INDEX(Reference!J:J,$D480,1),"")</f>
        <v/>
      </c>
      <c r="M480" s="77" t="str" cm="1">
        <f t="array" aca="1" ref="M480" ca="1">IF($D480&lt;&gt;"",INDEX(Reference!K:K,$D480,1),"")</f>
        <v/>
      </c>
      <c r="N480" s="80" t="str" cm="1">
        <f t="array" aca="1" ref="N480" ca="1">IF($D480&lt;&gt;"",INDEX(Reference!L:L,$D480,1),"")</f>
        <v/>
      </c>
    </row>
    <row r="481" spans="4:14" ht="15.75" x14ac:dyDescent="0.25">
      <c r="D481" s="7" t="str">
        <f t="shared" ca="1" si="7"/>
        <v/>
      </c>
      <c r="E481" s="7" t="str" cm="1">
        <f t="array" aca="1" ref="E481" ca="1">IF($D481&lt;&gt;"",INDEX(Reference!C:C,$D481,1),"")</f>
        <v/>
      </c>
      <c r="F481" s="8" t="str" cm="1">
        <f t="array" aca="1" ref="F481" ca="1">IF($D481&lt;&gt;"",INDEX(Reference!D:D,$D481,1),"")</f>
        <v/>
      </c>
      <c r="G481" s="10" t="str" cm="1">
        <f t="array" aca="1" ref="G481" ca="1">IF($D481&lt;&gt;"",INDEX(Reference!E:E,$D481,1),"")</f>
        <v/>
      </c>
      <c r="H481" s="79" t="str" cm="1">
        <f t="array" aca="1" ref="H481" ca="1">IF($D481&lt;&gt;"",INDEX(Reference!F:F,$D481,1),"")</f>
        <v/>
      </c>
      <c r="I481" s="79" t="str" cm="1">
        <f t="array" aca="1" ref="I481" ca="1">IF($D481&lt;&gt;"",INDEX(Reference!G:G,$D481,1),"")</f>
        <v/>
      </c>
      <c r="J481" s="79" t="str" cm="1">
        <f t="array" aca="1" ref="J481" ca="1">IF($D481&lt;&gt;"",INDEX(Reference!H:H,$D481,1),"")</f>
        <v/>
      </c>
      <c r="K481" s="77" t="str" cm="1">
        <f t="array" aca="1" ref="K481" ca="1">IF($D481&lt;&gt;"",INDEX(Reference!I:I,$D481,1),"")</f>
        <v/>
      </c>
      <c r="L481" s="77" t="str" cm="1">
        <f t="array" aca="1" ref="L481" ca="1">IF($D481&lt;&gt;"",INDEX(Reference!J:J,$D481,1),"")</f>
        <v/>
      </c>
      <c r="M481" s="77" t="str" cm="1">
        <f t="array" aca="1" ref="M481" ca="1">IF($D481&lt;&gt;"",INDEX(Reference!K:K,$D481,1),"")</f>
        <v/>
      </c>
      <c r="N481" s="80" t="str" cm="1">
        <f t="array" aca="1" ref="N481" ca="1">IF($D481&lt;&gt;"",INDEX(Reference!L:L,$D481,1),"")</f>
        <v/>
      </c>
    </row>
    <row r="482" spans="4:14" ht="15.75" x14ac:dyDescent="0.25">
      <c r="D482" s="7" t="str">
        <f t="shared" ca="1" si="7"/>
        <v/>
      </c>
      <c r="E482" s="7" t="str" cm="1">
        <f t="array" aca="1" ref="E482" ca="1">IF($D482&lt;&gt;"",INDEX(Reference!C:C,$D482,1),"")</f>
        <v/>
      </c>
      <c r="F482" s="8" t="str" cm="1">
        <f t="array" aca="1" ref="F482" ca="1">IF($D482&lt;&gt;"",INDEX(Reference!D:D,$D482,1),"")</f>
        <v/>
      </c>
      <c r="G482" s="10" t="str" cm="1">
        <f t="array" aca="1" ref="G482" ca="1">IF($D482&lt;&gt;"",INDEX(Reference!E:E,$D482,1),"")</f>
        <v/>
      </c>
      <c r="H482" s="79" t="str" cm="1">
        <f t="array" aca="1" ref="H482" ca="1">IF($D482&lt;&gt;"",INDEX(Reference!F:F,$D482,1),"")</f>
        <v/>
      </c>
      <c r="I482" s="79" t="str" cm="1">
        <f t="array" aca="1" ref="I482" ca="1">IF($D482&lt;&gt;"",INDEX(Reference!G:G,$D482,1),"")</f>
        <v/>
      </c>
      <c r="J482" s="79" t="str" cm="1">
        <f t="array" aca="1" ref="J482" ca="1">IF($D482&lt;&gt;"",INDEX(Reference!H:H,$D482,1),"")</f>
        <v/>
      </c>
      <c r="K482" s="77" t="str" cm="1">
        <f t="array" aca="1" ref="K482" ca="1">IF($D482&lt;&gt;"",INDEX(Reference!I:I,$D482,1),"")</f>
        <v/>
      </c>
      <c r="L482" s="77" t="str" cm="1">
        <f t="array" aca="1" ref="L482" ca="1">IF($D482&lt;&gt;"",INDEX(Reference!J:J,$D482,1),"")</f>
        <v/>
      </c>
      <c r="M482" s="77" t="str" cm="1">
        <f t="array" aca="1" ref="M482" ca="1">IF($D482&lt;&gt;"",INDEX(Reference!K:K,$D482,1),"")</f>
        <v/>
      </c>
      <c r="N482" s="80" t="str" cm="1">
        <f t="array" aca="1" ref="N482" ca="1">IF($D482&lt;&gt;"",INDEX(Reference!L:L,$D482,1),"")</f>
        <v/>
      </c>
    </row>
    <row r="483" spans="4:14" ht="15.75" x14ac:dyDescent="0.25">
      <c r="D483" s="7" t="str">
        <f t="shared" ca="1" si="7"/>
        <v/>
      </c>
      <c r="E483" s="7" t="str" cm="1">
        <f t="array" aca="1" ref="E483" ca="1">IF($D483&lt;&gt;"",INDEX(Reference!C:C,$D483,1),"")</f>
        <v/>
      </c>
      <c r="F483" s="8" t="str" cm="1">
        <f t="array" aca="1" ref="F483" ca="1">IF($D483&lt;&gt;"",INDEX(Reference!D:D,$D483,1),"")</f>
        <v/>
      </c>
      <c r="G483" s="10" t="str" cm="1">
        <f t="array" aca="1" ref="G483" ca="1">IF($D483&lt;&gt;"",INDEX(Reference!E:E,$D483,1),"")</f>
        <v/>
      </c>
      <c r="H483" s="79" t="str" cm="1">
        <f t="array" aca="1" ref="H483" ca="1">IF($D483&lt;&gt;"",INDEX(Reference!F:F,$D483,1),"")</f>
        <v/>
      </c>
      <c r="I483" s="79" t="str" cm="1">
        <f t="array" aca="1" ref="I483" ca="1">IF($D483&lt;&gt;"",INDEX(Reference!G:G,$D483,1),"")</f>
        <v/>
      </c>
      <c r="J483" s="79" t="str" cm="1">
        <f t="array" aca="1" ref="J483" ca="1">IF($D483&lt;&gt;"",INDEX(Reference!H:H,$D483,1),"")</f>
        <v/>
      </c>
      <c r="K483" s="77" t="str" cm="1">
        <f t="array" aca="1" ref="K483" ca="1">IF($D483&lt;&gt;"",INDEX(Reference!I:I,$D483,1),"")</f>
        <v/>
      </c>
      <c r="L483" s="77" t="str" cm="1">
        <f t="array" aca="1" ref="L483" ca="1">IF($D483&lt;&gt;"",INDEX(Reference!J:J,$D483,1),"")</f>
        <v/>
      </c>
      <c r="M483" s="77" t="str" cm="1">
        <f t="array" aca="1" ref="M483" ca="1">IF($D483&lt;&gt;"",INDEX(Reference!K:K,$D483,1),"")</f>
        <v/>
      </c>
      <c r="N483" s="80" t="str" cm="1">
        <f t="array" aca="1" ref="N483" ca="1">IF($D483&lt;&gt;"",INDEX(Reference!L:L,$D483,1),"")</f>
        <v/>
      </c>
    </row>
    <row r="484" spans="4:14" ht="15.75" x14ac:dyDescent="0.25">
      <c r="D484" s="7" t="str">
        <f t="shared" ca="1" si="7"/>
        <v/>
      </c>
      <c r="E484" s="7" t="str" cm="1">
        <f t="array" aca="1" ref="E484" ca="1">IF($D484&lt;&gt;"",INDEX(Reference!C:C,$D484,1),"")</f>
        <v/>
      </c>
      <c r="F484" s="8" t="str" cm="1">
        <f t="array" aca="1" ref="F484" ca="1">IF($D484&lt;&gt;"",INDEX(Reference!D:D,$D484,1),"")</f>
        <v/>
      </c>
      <c r="G484" s="10" t="str" cm="1">
        <f t="array" aca="1" ref="G484" ca="1">IF($D484&lt;&gt;"",INDEX(Reference!E:E,$D484,1),"")</f>
        <v/>
      </c>
      <c r="H484" s="79" t="str" cm="1">
        <f t="array" aca="1" ref="H484" ca="1">IF($D484&lt;&gt;"",INDEX(Reference!F:F,$D484,1),"")</f>
        <v/>
      </c>
      <c r="I484" s="79" t="str" cm="1">
        <f t="array" aca="1" ref="I484" ca="1">IF($D484&lt;&gt;"",INDEX(Reference!G:G,$D484,1),"")</f>
        <v/>
      </c>
      <c r="J484" s="79" t="str" cm="1">
        <f t="array" aca="1" ref="J484" ca="1">IF($D484&lt;&gt;"",INDEX(Reference!H:H,$D484,1),"")</f>
        <v/>
      </c>
      <c r="K484" s="77" t="str" cm="1">
        <f t="array" aca="1" ref="K484" ca="1">IF($D484&lt;&gt;"",INDEX(Reference!I:I,$D484,1),"")</f>
        <v/>
      </c>
      <c r="L484" s="77" t="str" cm="1">
        <f t="array" aca="1" ref="L484" ca="1">IF($D484&lt;&gt;"",INDEX(Reference!J:J,$D484,1),"")</f>
        <v/>
      </c>
      <c r="M484" s="77" t="str" cm="1">
        <f t="array" aca="1" ref="M484" ca="1">IF($D484&lt;&gt;"",INDEX(Reference!K:K,$D484,1),"")</f>
        <v/>
      </c>
      <c r="N484" s="80" t="str" cm="1">
        <f t="array" aca="1" ref="N484" ca="1">IF($D484&lt;&gt;"",INDEX(Reference!L:L,$D484,1),"")</f>
        <v/>
      </c>
    </row>
    <row r="485" spans="4:14" ht="15.75" x14ac:dyDescent="0.25">
      <c r="D485" s="7" t="str">
        <f t="shared" ca="1" si="7"/>
        <v/>
      </c>
      <c r="E485" s="7" t="str" cm="1">
        <f t="array" aca="1" ref="E485" ca="1">IF($D485&lt;&gt;"",INDEX(Reference!C:C,$D485,1),"")</f>
        <v/>
      </c>
      <c r="F485" s="8" t="str" cm="1">
        <f t="array" aca="1" ref="F485" ca="1">IF($D485&lt;&gt;"",INDEX(Reference!D:D,$D485,1),"")</f>
        <v/>
      </c>
      <c r="G485" s="10" t="str" cm="1">
        <f t="array" aca="1" ref="G485" ca="1">IF($D485&lt;&gt;"",INDEX(Reference!E:E,$D485,1),"")</f>
        <v/>
      </c>
      <c r="H485" s="79" t="str" cm="1">
        <f t="array" aca="1" ref="H485" ca="1">IF($D485&lt;&gt;"",INDEX(Reference!F:F,$D485,1),"")</f>
        <v/>
      </c>
      <c r="I485" s="79" t="str" cm="1">
        <f t="array" aca="1" ref="I485" ca="1">IF($D485&lt;&gt;"",INDEX(Reference!G:G,$D485,1),"")</f>
        <v/>
      </c>
      <c r="J485" s="79" t="str" cm="1">
        <f t="array" aca="1" ref="J485" ca="1">IF($D485&lt;&gt;"",INDEX(Reference!H:H,$D485,1),"")</f>
        <v/>
      </c>
      <c r="K485" s="77" t="str" cm="1">
        <f t="array" aca="1" ref="K485" ca="1">IF($D485&lt;&gt;"",INDEX(Reference!I:I,$D485,1),"")</f>
        <v/>
      </c>
      <c r="L485" s="77" t="str" cm="1">
        <f t="array" aca="1" ref="L485" ca="1">IF($D485&lt;&gt;"",INDEX(Reference!J:J,$D485,1),"")</f>
        <v/>
      </c>
      <c r="M485" s="77" t="str" cm="1">
        <f t="array" aca="1" ref="M485" ca="1">IF($D485&lt;&gt;"",INDEX(Reference!K:K,$D485,1),"")</f>
        <v/>
      </c>
      <c r="N485" s="80" t="str" cm="1">
        <f t="array" aca="1" ref="N485" ca="1">IF($D485&lt;&gt;"",INDEX(Reference!L:L,$D485,1),"")</f>
        <v/>
      </c>
    </row>
    <row r="486" spans="4:14" ht="15.75" x14ac:dyDescent="0.25">
      <c r="D486" s="7" t="str">
        <f t="shared" ca="1" si="7"/>
        <v/>
      </c>
      <c r="E486" s="7" t="str" cm="1">
        <f t="array" aca="1" ref="E486" ca="1">IF($D486&lt;&gt;"",INDEX(Reference!C:C,$D486,1),"")</f>
        <v/>
      </c>
      <c r="F486" s="8" t="str" cm="1">
        <f t="array" aca="1" ref="F486" ca="1">IF($D486&lt;&gt;"",INDEX(Reference!D:D,$D486,1),"")</f>
        <v/>
      </c>
      <c r="G486" s="10" t="str" cm="1">
        <f t="array" aca="1" ref="G486" ca="1">IF($D486&lt;&gt;"",INDEX(Reference!E:E,$D486,1),"")</f>
        <v/>
      </c>
      <c r="H486" s="79" t="str" cm="1">
        <f t="array" aca="1" ref="H486" ca="1">IF($D486&lt;&gt;"",INDEX(Reference!F:F,$D486,1),"")</f>
        <v/>
      </c>
      <c r="I486" s="79" t="str" cm="1">
        <f t="array" aca="1" ref="I486" ca="1">IF($D486&lt;&gt;"",INDEX(Reference!G:G,$D486,1),"")</f>
        <v/>
      </c>
      <c r="J486" s="79" t="str" cm="1">
        <f t="array" aca="1" ref="J486" ca="1">IF($D486&lt;&gt;"",INDEX(Reference!H:H,$D486,1),"")</f>
        <v/>
      </c>
      <c r="K486" s="77" t="str" cm="1">
        <f t="array" aca="1" ref="K486" ca="1">IF($D486&lt;&gt;"",INDEX(Reference!I:I,$D486,1),"")</f>
        <v/>
      </c>
      <c r="L486" s="77" t="str" cm="1">
        <f t="array" aca="1" ref="L486" ca="1">IF($D486&lt;&gt;"",INDEX(Reference!J:J,$D486,1),"")</f>
        <v/>
      </c>
      <c r="M486" s="77" t="str" cm="1">
        <f t="array" aca="1" ref="M486" ca="1">IF($D486&lt;&gt;"",INDEX(Reference!K:K,$D486,1),"")</f>
        <v/>
      </c>
      <c r="N486" s="80" t="str" cm="1">
        <f t="array" aca="1" ref="N486" ca="1">IF($D486&lt;&gt;"",INDEX(Reference!L:L,$D486,1),"")</f>
        <v/>
      </c>
    </row>
    <row r="487" spans="4:14" ht="15.75" x14ac:dyDescent="0.25">
      <c r="D487" s="7" t="str">
        <f t="shared" ca="1" si="7"/>
        <v/>
      </c>
      <c r="E487" s="7" t="str" cm="1">
        <f t="array" aca="1" ref="E487" ca="1">IF($D487&lt;&gt;"",INDEX(Reference!C:C,$D487,1),"")</f>
        <v/>
      </c>
      <c r="F487" s="8" t="str" cm="1">
        <f t="array" aca="1" ref="F487" ca="1">IF($D487&lt;&gt;"",INDEX(Reference!D:D,$D487,1),"")</f>
        <v/>
      </c>
      <c r="G487" s="10" t="str" cm="1">
        <f t="array" aca="1" ref="G487" ca="1">IF($D487&lt;&gt;"",INDEX(Reference!E:E,$D487,1),"")</f>
        <v/>
      </c>
      <c r="H487" s="79" t="str" cm="1">
        <f t="array" aca="1" ref="H487" ca="1">IF($D487&lt;&gt;"",INDEX(Reference!F:F,$D487,1),"")</f>
        <v/>
      </c>
      <c r="I487" s="79" t="str" cm="1">
        <f t="array" aca="1" ref="I487" ca="1">IF($D487&lt;&gt;"",INDEX(Reference!G:G,$D487,1),"")</f>
        <v/>
      </c>
      <c r="J487" s="79" t="str" cm="1">
        <f t="array" aca="1" ref="J487" ca="1">IF($D487&lt;&gt;"",INDEX(Reference!H:H,$D487,1),"")</f>
        <v/>
      </c>
      <c r="K487" s="77" t="str" cm="1">
        <f t="array" aca="1" ref="K487" ca="1">IF($D487&lt;&gt;"",INDEX(Reference!I:I,$D487,1),"")</f>
        <v/>
      </c>
      <c r="L487" s="77" t="str" cm="1">
        <f t="array" aca="1" ref="L487" ca="1">IF($D487&lt;&gt;"",INDEX(Reference!J:J,$D487,1),"")</f>
        <v/>
      </c>
      <c r="M487" s="77" t="str" cm="1">
        <f t="array" aca="1" ref="M487" ca="1">IF($D487&lt;&gt;"",INDEX(Reference!K:K,$D487,1),"")</f>
        <v/>
      </c>
      <c r="N487" s="80" t="str" cm="1">
        <f t="array" aca="1" ref="N487" ca="1">IF($D487&lt;&gt;"",INDEX(Reference!L:L,$D487,1),"")</f>
        <v/>
      </c>
    </row>
    <row r="488" spans="4:14" ht="15.75" x14ac:dyDescent="0.25">
      <c r="D488" s="7" t="str">
        <f t="shared" ca="1" si="7"/>
        <v/>
      </c>
      <c r="E488" s="7" t="str" cm="1">
        <f t="array" aca="1" ref="E488" ca="1">IF($D488&lt;&gt;"",INDEX(Reference!C:C,$D488,1),"")</f>
        <v/>
      </c>
      <c r="F488" s="8" t="str" cm="1">
        <f t="array" aca="1" ref="F488" ca="1">IF($D488&lt;&gt;"",INDEX(Reference!D:D,$D488,1),"")</f>
        <v/>
      </c>
      <c r="G488" s="10" t="str" cm="1">
        <f t="array" aca="1" ref="G488" ca="1">IF($D488&lt;&gt;"",INDEX(Reference!E:E,$D488,1),"")</f>
        <v/>
      </c>
      <c r="H488" s="79" t="str" cm="1">
        <f t="array" aca="1" ref="H488" ca="1">IF($D488&lt;&gt;"",INDEX(Reference!F:F,$D488,1),"")</f>
        <v/>
      </c>
      <c r="I488" s="79" t="str" cm="1">
        <f t="array" aca="1" ref="I488" ca="1">IF($D488&lt;&gt;"",INDEX(Reference!G:G,$D488,1),"")</f>
        <v/>
      </c>
      <c r="J488" s="79" t="str" cm="1">
        <f t="array" aca="1" ref="J488" ca="1">IF($D488&lt;&gt;"",INDEX(Reference!H:H,$D488,1),"")</f>
        <v/>
      </c>
      <c r="K488" s="77" t="str" cm="1">
        <f t="array" aca="1" ref="K488" ca="1">IF($D488&lt;&gt;"",INDEX(Reference!I:I,$D488,1),"")</f>
        <v/>
      </c>
      <c r="L488" s="77" t="str" cm="1">
        <f t="array" aca="1" ref="L488" ca="1">IF($D488&lt;&gt;"",INDEX(Reference!J:J,$D488,1),"")</f>
        <v/>
      </c>
      <c r="M488" s="77" t="str" cm="1">
        <f t="array" aca="1" ref="M488" ca="1">IF($D488&lt;&gt;"",INDEX(Reference!K:K,$D488,1),"")</f>
        <v/>
      </c>
      <c r="N488" s="80" t="str" cm="1">
        <f t="array" aca="1" ref="N488" ca="1">IF($D488&lt;&gt;"",INDEX(Reference!L:L,$D488,1),"")</f>
        <v/>
      </c>
    </row>
    <row r="489" spans="4:14" ht="15.75" x14ac:dyDescent="0.25">
      <c r="D489" s="7" t="str">
        <f t="shared" ca="1" si="7"/>
        <v/>
      </c>
      <c r="E489" s="7" t="str" cm="1">
        <f t="array" aca="1" ref="E489" ca="1">IF($D489&lt;&gt;"",INDEX(Reference!C:C,$D489,1),"")</f>
        <v/>
      </c>
      <c r="F489" s="8" t="str" cm="1">
        <f t="array" aca="1" ref="F489" ca="1">IF($D489&lt;&gt;"",INDEX(Reference!D:D,$D489,1),"")</f>
        <v/>
      </c>
      <c r="G489" s="10" t="str" cm="1">
        <f t="array" aca="1" ref="G489" ca="1">IF($D489&lt;&gt;"",INDEX(Reference!E:E,$D489,1),"")</f>
        <v/>
      </c>
      <c r="H489" s="79" t="str" cm="1">
        <f t="array" aca="1" ref="H489" ca="1">IF($D489&lt;&gt;"",INDEX(Reference!F:F,$D489,1),"")</f>
        <v/>
      </c>
      <c r="I489" s="79" t="str" cm="1">
        <f t="array" aca="1" ref="I489" ca="1">IF($D489&lt;&gt;"",INDEX(Reference!G:G,$D489,1),"")</f>
        <v/>
      </c>
      <c r="J489" s="79" t="str" cm="1">
        <f t="array" aca="1" ref="J489" ca="1">IF($D489&lt;&gt;"",INDEX(Reference!H:H,$D489,1),"")</f>
        <v/>
      </c>
      <c r="K489" s="77" t="str" cm="1">
        <f t="array" aca="1" ref="K489" ca="1">IF($D489&lt;&gt;"",INDEX(Reference!I:I,$D489,1),"")</f>
        <v/>
      </c>
      <c r="L489" s="77" t="str" cm="1">
        <f t="array" aca="1" ref="L489" ca="1">IF($D489&lt;&gt;"",INDEX(Reference!J:J,$D489,1),"")</f>
        <v/>
      </c>
      <c r="M489" s="77" t="str" cm="1">
        <f t="array" aca="1" ref="M489" ca="1">IF($D489&lt;&gt;"",INDEX(Reference!K:K,$D489,1),"")</f>
        <v/>
      </c>
      <c r="N489" s="80" t="str" cm="1">
        <f t="array" aca="1" ref="N489" ca="1">IF($D489&lt;&gt;"",INDEX(Reference!L:L,$D489,1),"")</f>
        <v/>
      </c>
    </row>
    <row r="490" spans="4:14" ht="15.75" x14ac:dyDescent="0.25">
      <c r="D490" s="7" t="str">
        <f t="shared" ca="1" si="7"/>
        <v/>
      </c>
      <c r="E490" s="7" t="str" cm="1">
        <f t="array" aca="1" ref="E490" ca="1">IF($D490&lt;&gt;"",INDEX(Reference!C:C,$D490,1),"")</f>
        <v/>
      </c>
      <c r="F490" s="8" t="str" cm="1">
        <f t="array" aca="1" ref="F490" ca="1">IF($D490&lt;&gt;"",INDEX(Reference!D:D,$D490,1),"")</f>
        <v/>
      </c>
      <c r="G490" s="10" t="str" cm="1">
        <f t="array" aca="1" ref="G490" ca="1">IF($D490&lt;&gt;"",INDEX(Reference!E:E,$D490,1),"")</f>
        <v/>
      </c>
      <c r="H490" s="79" t="str" cm="1">
        <f t="array" aca="1" ref="H490" ca="1">IF($D490&lt;&gt;"",INDEX(Reference!F:F,$D490,1),"")</f>
        <v/>
      </c>
      <c r="I490" s="79" t="str" cm="1">
        <f t="array" aca="1" ref="I490" ca="1">IF($D490&lt;&gt;"",INDEX(Reference!G:G,$D490,1),"")</f>
        <v/>
      </c>
      <c r="J490" s="79" t="str" cm="1">
        <f t="array" aca="1" ref="J490" ca="1">IF($D490&lt;&gt;"",INDEX(Reference!H:H,$D490,1),"")</f>
        <v/>
      </c>
      <c r="K490" s="77" t="str" cm="1">
        <f t="array" aca="1" ref="K490" ca="1">IF($D490&lt;&gt;"",INDEX(Reference!I:I,$D490,1),"")</f>
        <v/>
      </c>
      <c r="L490" s="77" t="str" cm="1">
        <f t="array" aca="1" ref="L490" ca="1">IF($D490&lt;&gt;"",INDEX(Reference!J:J,$D490,1),"")</f>
        <v/>
      </c>
      <c r="M490" s="77" t="str" cm="1">
        <f t="array" aca="1" ref="M490" ca="1">IF($D490&lt;&gt;"",INDEX(Reference!K:K,$D490,1),"")</f>
        <v/>
      </c>
      <c r="N490" s="80" t="str" cm="1">
        <f t="array" aca="1" ref="N490" ca="1">IF($D490&lt;&gt;"",INDEX(Reference!L:L,$D490,1),"")</f>
        <v/>
      </c>
    </row>
    <row r="491" spans="4:14" ht="15.75" x14ac:dyDescent="0.25">
      <c r="D491" s="7" t="str">
        <f t="shared" ca="1" si="7"/>
        <v/>
      </c>
      <c r="E491" s="7" t="str" cm="1">
        <f t="array" aca="1" ref="E491" ca="1">IF($D491&lt;&gt;"",INDEX(Reference!C:C,$D491,1),"")</f>
        <v/>
      </c>
      <c r="F491" s="8" t="str" cm="1">
        <f t="array" aca="1" ref="F491" ca="1">IF($D491&lt;&gt;"",INDEX(Reference!D:D,$D491,1),"")</f>
        <v/>
      </c>
      <c r="G491" s="10" t="str" cm="1">
        <f t="array" aca="1" ref="G491" ca="1">IF($D491&lt;&gt;"",INDEX(Reference!E:E,$D491,1),"")</f>
        <v/>
      </c>
      <c r="H491" s="79" t="str" cm="1">
        <f t="array" aca="1" ref="H491" ca="1">IF($D491&lt;&gt;"",INDEX(Reference!F:F,$D491,1),"")</f>
        <v/>
      </c>
      <c r="I491" s="79" t="str" cm="1">
        <f t="array" aca="1" ref="I491" ca="1">IF($D491&lt;&gt;"",INDEX(Reference!G:G,$D491,1),"")</f>
        <v/>
      </c>
      <c r="J491" s="79" t="str" cm="1">
        <f t="array" aca="1" ref="J491" ca="1">IF($D491&lt;&gt;"",INDEX(Reference!H:H,$D491,1),"")</f>
        <v/>
      </c>
      <c r="K491" s="77" t="str" cm="1">
        <f t="array" aca="1" ref="K491" ca="1">IF($D491&lt;&gt;"",INDEX(Reference!I:I,$D491,1),"")</f>
        <v/>
      </c>
      <c r="L491" s="77" t="str" cm="1">
        <f t="array" aca="1" ref="L491" ca="1">IF($D491&lt;&gt;"",INDEX(Reference!J:J,$D491,1),"")</f>
        <v/>
      </c>
      <c r="M491" s="77" t="str" cm="1">
        <f t="array" aca="1" ref="M491" ca="1">IF($D491&lt;&gt;"",INDEX(Reference!K:K,$D491,1),"")</f>
        <v/>
      </c>
      <c r="N491" s="80" t="str" cm="1">
        <f t="array" aca="1" ref="N491" ca="1">IF($D491&lt;&gt;"",INDEX(Reference!L:L,$D491,1),"")</f>
        <v/>
      </c>
    </row>
    <row r="492" spans="4:14" ht="15.75" x14ac:dyDescent="0.25">
      <c r="D492" s="7" t="str">
        <f t="shared" ca="1" si="7"/>
        <v/>
      </c>
      <c r="E492" s="7" t="str" cm="1">
        <f t="array" aca="1" ref="E492" ca="1">IF($D492&lt;&gt;"",INDEX(Reference!C:C,$D492,1),"")</f>
        <v/>
      </c>
      <c r="F492" s="8" t="str" cm="1">
        <f t="array" aca="1" ref="F492" ca="1">IF($D492&lt;&gt;"",INDEX(Reference!D:D,$D492,1),"")</f>
        <v/>
      </c>
      <c r="G492" s="10" t="str" cm="1">
        <f t="array" aca="1" ref="G492" ca="1">IF($D492&lt;&gt;"",INDEX(Reference!E:E,$D492,1),"")</f>
        <v/>
      </c>
      <c r="H492" s="79" t="str" cm="1">
        <f t="array" aca="1" ref="H492" ca="1">IF($D492&lt;&gt;"",INDEX(Reference!F:F,$D492,1),"")</f>
        <v/>
      </c>
      <c r="I492" s="79" t="str" cm="1">
        <f t="array" aca="1" ref="I492" ca="1">IF($D492&lt;&gt;"",INDEX(Reference!G:G,$D492,1),"")</f>
        <v/>
      </c>
      <c r="J492" s="79" t="str" cm="1">
        <f t="array" aca="1" ref="J492" ca="1">IF($D492&lt;&gt;"",INDEX(Reference!H:H,$D492,1),"")</f>
        <v/>
      </c>
      <c r="K492" s="77" t="str" cm="1">
        <f t="array" aca="1" ref="K492" ca="1">IF($D492&lt;&gt;"",INDEX(Reference!I:I,$D492,1),"")</f>
        <v/>
      </c>
      <c r="L492" s="77" t="str" cm="1">
        <f t="array" aca="1" ref="L492" ca="1">IF($D492&lt;&gt;"",INDEX(Reference!J:J,$D492,1),"")</f>
        <v/>
      </c>
      <c r="M492" s="77" t="str" cm="1">
        <f t="array" aca="1" ref="M492" ca="1">IF($D492&lt;&gt;"",INDEX(Reference!K:K,$D492,1),"")</f>
        <v/>
      </c>
      <c r="N492" s="80" t="str" cm="1">
        <f t="array" aca="1" ref="N492" ca="1">IF($D492&lt;&gt;"",INDEX(Reference!L:L,$D492,1),"")</f>
        <v/>
      </c>
    </row>
    <row r="493" spans="4:14" ht="15.75" x14ac:dyDescent="0.25">
      <c r="D493" s="7" t="str">
        <f t="shared" ca="1" si="7"/>
        <v/>
      </c>
      <c r="E493" s="7" t="str" cm="1">
        <f t="array" aca="1" ref="E493" ca="1">IF($D493&lt;&gt;"",INDEX(Reference!C:C,$D493,1),"")</f>
        <v/>
      </c>
      <c r="F493" s="8" t="str" cm="1">
        <f t="array" aca="1" ref="F493" ca="1">IF($D493&lt;&gt;"",INDEX(Reference!D:D,$D493,1),"")</f>
        <v/>
      </c>
      <c r="G493" s="10" t="str" cm="1">
        <f t="array" aca="1" ref="G493" ca="1">IF($D493&lt;&gt;"",INDEX(Reference!E:E,$D493,1),"")</f>
        <v/>
      </c>
      <c r="H493" s="79" t="str" cm="1">
        <f t="array" aca="1" ref="H493" ca="1">IF($D493&lt;&gt;"",INDEX(Reference!F:F,$D493,1),"")</f>
        <v/>
      </c>
      <c r="I493" s="79" t="str" cm="1">
        <f t="array" aca="1" ref="I493" ca="1">IF($D493&lt;&gt;"",INDEX(Reference!G:G,$D493,1),"")</f>
        <v/>
      </c>
      <c r="J493" s="79" t="str" cm="1">
        <f t="array" aca="1" ref="J493" ca="1">IF($D493&lt;&gt;"",INDEX(Reference!H:H,$D493,1),"")</f>
        <v/>
      </c>
      <c r="K493" s="77" t="str" cm="1">
        <f t="array" aca="1" ref="K493" ca="1">IF($D493&lt;&gt;"",INDEX(Reference!I:I,$D493,1),"")</f>
        <v/>
      </c>
      <c r="L493" s="77" t="str" cm="1">
        <f t="array" aca="1" ref="L493" ca="1">IF($D493&lt;&gt;"",INDEX(Reference!J:J,$D493,1),"")</f>
        <v/>
      </c>
      <c r="M493" s="77" t="str" cm="1">
        <f t="array" aca="1" ref="M493" ca="1">IF($D493&lt;&gt;"",INDEX(Reference!K:K,$D493,1),"")</f>
        <v/>
      </c>
      <c r="N493" s="80" t="str" cm="1">
        <f t="array" aca="1" ref="N493" ca="1">IF($D493&lt;&gt;"",INDEX(Reference!L:L,$D493,1),"")</f>
        <v/>
      </c>
    </row>
    <row r="494" spans="4:14" ht="15.75" x14ac:dyDescent="0.25">
      <c r="D494" s="7" t="str">
        <f t="shared" ca="1" si="7"/>
        <v/>
      </c>
      <c r="E494" s="7" t="str" cm="1">
        <f t="array" aca="1" ref="E494" ca="1">IF($D494&lt;&gt;"",INDEX(Reference!C:C,$D494,1),"")</f>
        <v/>
      </c>
      <c r="F494" s="8" t="str" cm="1">
        <f t="array" aca="1" ref="F494" ca="1">IF($D494&lt;&gt;"",INDEX(Reference!D:D,$D494,1),"")</f>
        <v/>
      </c>
      <c r="G494" s="10" t="str" cm="1">
        <f t="array" aca="1" ref="G494" ca="1">IF($D494&lt;&gt;"",INDEX(Reference!E:E,$D494,1),"")</f>
        <v/>
      </c>
      <c r="H494" s="79" t="str" cm="1">
        <f t="array" aca="1" ref="H494" ca="1">IF($D494&lt;&gt;"",INDEX(Reference!F:F,$D494,1),"")</f>
        <v/>
      </c>
      <c r="I494" s="79" t="str" cm="1">
        <f t="array" aca="1" ref="I494" ca="1">IF($D494&lt;&gt;"",INDEX(Reference!G:G,$D494,1),"")</f>
        <v/>
      </c>
      <c r="J494" s="79" t="str" cm="1">
        <f t="array" aca="1" ref="J494" ca="1">IF($D494&lt;&gt;"",INDEX(Reference!H:H,$D494,1),"")</f>
        <v/>
      </c>
      <c r="K494" s="77" t="str" cm="1">
        <f t="array" aca="1" ref="K494" ca="1">IF($D494&lt;&gt;"",INDEX(Reference!I:I,$D494,1),"")</f>
        <v/>
      </c>
      <c r="L494" s="77" t="str" cm="1">
        <f t="array" aca="1" ref="L494" ca="1">IF($D494&lt;&gt;"",INDEX(Reference!J:J,$D494,1),"")</f>
        <v/>
      </c>
      <c r="M494" s="77" t="str" cm="1">
        <f t="array" aca="1" ref="M494" ca="1">IF($D494&lt;&gt;"",INDEX(Reference!K:K,$D494,1),"")</f>
        <v/>
      </c>
      <c r="N494" s="80" t="str" cm="1">
        <f t="array" aca="1" ref="N494" ca="1">IF($D494&lt;&gt;"",INDEX(Reference!L:L,$D494,1),"")</f>
        <v/>
      </c>
    </row>
    <row r="495" spans="4:14" ht="15.75" x14ac:dyDescent="0.25">
      <c r="D495" s="7" t="str">
        <f t="shared" ca="1" si="7"/>
        <v/>
      </c>
      <c r="E495" s="7" t="str" cm="1">
        <f t="array" aca="1" ref="E495" ca="1">IF($D495&lt;&gt;"",INDEX(Reference!C:C,$D495,1),"")</f>
        <v/>
      </c>
      <c r="F495" s="8" t="str" cm="1">
        <f t="array" aca="1" ref="F495" ca="1">IF($D495&lt;&gt;"",INDEX(Reference!D:D,$D495,1),"")</f>
        <v/>
      </c>
      <c r="G495" s="10" t="str" cm="1">
        <f t="array" aca="1" ref="G495" ca="1">IF($D495&lt;&gt;"",INDEX(Reference!E:E,$D495,1),"")</f>
        <v/>
      </c>
      <c r="H495" s="79" t="str" cm="1">
        <f t="array" aca="1" ref="H495" ca="1">IF($D495&lt;&gt;"",INDEX(Reference!F:F,$D495,1),"")</f>
        <v/>
      </c>
      <c r="I495" s="79" t="str" cm="1">
        <f t="array" aca="1" ref="I495" ca="1">IF($D495&lt;&gt;"",INDEX(Reference!G:G,$D495,1),"")</f>
        <v/>
      </c>
      <c r="J495" s="79" t="str" cm="1">
        <f t="array" aca="1" ref="J495" ca="1">IF($D495&lt;&gt;"",INDEX(Reference!H:H,$D495,1),"")</f>
        <v/>
      </c>
      <c r="K495" s="77" t="str" cm="1">
        <f t="array" aca="1" ref="K495" ca="1">IF($D495&lt;&gt;"",INDEX(Reference!I:I,$D495,1),"")</f>
        <v/>
      </c>
      <c r="L495" s="77" t="str" cm="1">
        <f t="array" aca="1" ref="L495" ca="1">IF($D495&lt;&gt;"",INDEX(Reference!J:J,$D495,1),"")</f>
        <v/>
      </c>
      <c r="M495" s="77" t="str" cm="1">
        <f t="array" aca="1" ref="M495" ca="1">IF($D495&lt;&gt;"",INDEX(Reference!K:K,$D495,1),"")</f>
        <v/>
      </c>
      <c r="N495" s="80" t="str" cm="1">
        <f t="array" aca="1" ref="N495" ca="1">IF($D495&lt;&gt;"",INDEX(Reference!L:L,$D495,1),"")</f>
        <v/>
      </c>
    </row>
    <row r="496" spans="4:14" ht="15.75" x14ac:dyDescent="0.25">
      <c r="D496" s="7" t="str">
        <f t="shared" ca="1" si="7"/>
        <v/>
      </c>
      <c r="E496" s="7" t="str" cm="1">
        <f t="array" aca="1" ref="E496" ca="1">IF($D496&lt;&gt;"",INDEX(Reference!C:C,$D496,1),"")</f>
        <v/>
      </c>
      <c r="F496" s="8" t="str" cm="1">
        <f t="array" aca="1" ref="F496" ca="1">IF($D496&lt;&gt;"",INDEX(Reference!D:D,$D496,1),"")</f>
        <v/>
      </c>
      <c r="G496" s="10" t="str" cm="1">
        <f t="array" aca="1" ref="G496" ca="1">IF($D496&lt;&gt;"",INDEX(Reference!E:E,$D496,1),"")</f>
        <v/>
      </c>
      <c r="H496" s="79" t="str" cm="1">
        <f t="array" aca="1" ref="H496" ca="1">IF($D496&lt;&gt;"",INDEX(Reference!F:F,$D496,1),"")</f>
        <v/>
      </c>
      <c r="I496" s="79" t="str" cm="1">
        <f t="array" aca="1" ref="I496" ca="1">IF($D496&lt;&gt;"",INDEX(Reference!G:G,$D496,1),"")</f>
        <v/>
      </c>
      <c r="J496" s="79" t="str" cm="1">
        <f t="array" aca="1" ref="J496" ca="1">IF($D496&lt;&gt;"",INDEX(Reference!H:H,$D496,1),"")</f>
        <v/>
      </c>
      <c r="K496" s="77" t="str" cm="1">
        <f t="array" aca="1" ref="K496" ca="1">IF($D496&lt;&gt;"",INDEX(Reference!I:I,$D496,1),"")</f>
        <v/>
      </c>
      <c r="L496" s="77" t="str" cm="1">
        <f t="array" aca="1" ref="L496" ca="1">IF($D496&lt;&gt;"",INDEX(Reference!J:J,$D496,1),"")</f>
        <v/>
      </c>
      <c r="M496" s="77" t="str" cm="1">
        <f t="array" aca="1" ref="M496" ca="1">IF($D496&lt;&gt;"",INDEX(Reference!K:K,$D496,1),"")</f>
        <v/>
      </c>
      <c r="N496" s="80" t="str" cm="1">
        <f t="array" aca="1" ref="N496" ca="1">IF($D496&lt;&gt;"",INDEX(Reference!L:L,$D496,1),"")</f>
        <v/>
      </c>
    </row>
    <row r="497" spans="4:14" ht="15.75" x14ac:dyDescent="0.25">
      <c r="D497" s="7" t="str">
        <f t="shared" ca="1" si="7"/>
        <v/>
      </c>
      <c r="E497" s="7" t="str" cm="1">
        <f t="array" aca="1" ref="E497" ca="1">IF($D497&lt;&gt;"",INDEX(Reference!C:C,$D497,1),"")</f>
        <v/>
      </c>
      <c r="F497" s="8" t="str" cm="1">
        <f t="array" aca="1" ref="F497" ca="1">IF($D497&lt;&gt;"",INDEX(Reference!D:D,$D497,1),"")</f>
        <v/>
      </c>
      <c r="G497" s="10" t="str" cm="1">
        <f t="array" aca="1" ref="G497" ca="1">IF($D497&lt;&gt;"",INDEX(Reference!E:E,$D497,1),"")</f>
        <v/>
      </c>
      <c r="H497" s="79" t="str" cm="1">
        <f t="array" aca="1" ref="H497" ca="1">IF($D497&lt;&gt;"",INDEX(Reference!F:F,$D497,1),"")</f>
        <v/>
      </c>
      <c r="I497" s="79" t="str" cm="1">
        <f t="array" aca="1" ref="I497" ca="1">IF($D497&lt;&gt;"",INDEX(Reference!G:G,$D497,1),"")</f>
        <v/>
      </c>
      <c r="J497" s="79" t="str" cm="1">
        <f t="array" aca="1" ref="J497" ca="1">IF($D497&lt;&gt;"",INDEX(Reference!H:H,$D497,1),"")</f>
        <v/>
      </c>
      <c r="K497" s="77" t="str" cm="1">
        <f t="array" aca="1" ref="K497" ca="1">IF($D497&lt;&gt;"",INDEX(Reference!I:I,$D497,1),"")</f>
        <v/>
      </c>
      <c r="L497" s="77" t="str" cm="1">
        <f t="array" aca="1" ref="L497" ca="1">IF($D497&lt;&gt;"",INDEX(Reference!J:J,$D497,1),"")</f>
        <v/>
      </c>
      <c r="M497" s="77" t="str" cm="1">
        <f t="array" aca="1" ref="M497" ca="1">IF($D497&lt;&gt;"",INDEX(Reference!K:K,$D497,1),"")</f>
        <v/>
      </c>
      <c r="N497" s="80" t="str" cm="1">
        <f t="array" aca="1" ref="N497" ca="1">IF($D497&lt;&gt;"",INDEX(Reference!L:L,$D497,1),"")</f>
        <v/>
      </c>
    </row>
    <row r="498" spans="4:14" ht="15.75" x14ac:dyDescent="0.25">
      <c r="D498" s="7" t="str">
        <f t="shared" ca="1" si="7"/>
        <v/>
      </c>
      <c r="E498" s="7" t="str" cm="1">
        <f t="array" aca="1" ref="E498" ca="1">IF($D498&lt;&gt;"",INDEX(Reference!C:C,$D498,1),"")</f>
        <v/>
      </c>
      <c r="F498" s="8" t="str" cm="1">
        <f t="array" aca="1" ref="F498" ca="1">IF($D498&lt;&gt;"",INDEX(Reference!D:D,$D498,1),"")</f>
        <v/>
      </c>
      <c r="G498" s="10" t="str" cm="1">
        <f t="array" aca="1" ref="G498" ca="1">IF($D498&lt;&gt;"",INDEX(Reference!E:E,$D498,1),"")</f>
        <v/>
      </c>
      <c r="H498" s="79" t="str" cm="1">
        <f t="array" aca="1" ref="H498" ca="1">IF($D498&lt;&gt;"",INDEX(Reference!F:F,$D498,1),"")</f>
        <v/>
      </c>
      <c r="I498" s="79" t="str" cm="1">
        <f t="array" aca="1" ref="I498" ca="1">IF($D498&lt;&gt;"",INDEX(Reference!G:G,$D498,1),"")</f>
        <v/>
      </c>
      <c r="J498" s="79" t="str" cm="1">
        <f t="array" aca="1" ref="J498" ca="1">IF($D498&lt;&gt;"",INDEX(Reference!H:H,$D498,1),"")</f>
        <v/>
      </c>
      <c r="K498" s="77" t="str" cm="1">
        <f t="array" aca="1" ref="K498" ca="1">IF($D498&lt;&gt;"",INDEX(Reference!I:I,$D498,1),"")</f>
        <v/>
      </c>
      <c r="L498" s="77" t="str" cm="1">
        <f t="array" aca="1" ref="L498" ca="1">IF($D498&lt;&gt;"",INDEX(Reference!J:J,$D498,1),"")</f>
        <v/>
      </c>
      <c r="M498" s="77" t="str" cm="1">
        <f t="array" aca="1" ref="M498" ca="1">IF($D498&lt;&gt;"",INDEX(Reference!K:K,$D498,1),"")</f>
        <v/>
      </c>
      <c r="N498" s="80" t="str" cm="1">
        <f t="array" aca="1" ref="N498" ca="1">IF($D498&lt;&gt;"",INDEX(Reference!L:L,$D498,1),"")</f>
        <v/>
      </c>
    </row>
    <row r="499" spans="4:14" ht="15.75" x14ac:dyDescent="0.25">
      <c r="D499" s="7" t="str">
        <f t="shared" ca="1" si="7"/>
        <v/>
      </c>
      <c r="E499" s="7" t="str" cm="1">
        <f t="array" aca="1" ref="E499" ca="1">IF($D499&lt;&gt;"",INDEX(Reference!C:C,$D499,1),"")</f>
        <v/>
      </c>
      <c r="F499" s="8" t="str" cm="1">
        <f t="array" aca="1" ref="F499" ca="1">IF($D499&lt;&gt;"",INDEX(Reference!D:D,$D499,1),"")</f>
        <v/>
      </c>
      <c r="G499" s="10" t="str" cm="1">
        <f t="array" aca="1" ref="G499" ca="1">IF($D499&lt;&gt;"",INDEX(Reference!E:E,$D499,1),"")</f>
        <v/>
      </c>
      <c r="H499" s="79" t="str" cm="1">
        <f t="array" aca="1" ref="H499" ca="1">IF($D499&lt;&gt;"",INDEX(Reference!F:F,$D499,1),"")</f>
        <v/>
      </c>
      <c r="I499" s="79" t="str" cm="1">
        <f t="array" aca="1" ref="I499" ca="1">IF($D499&lt;&gt;"",INDEX(Reference!G:G,$D499,1),"")</f>
        <v/>
      </c>
      <c r="J499" s="79" t="str" cm="1">
        <f t="array" aca="1" ref="J499" ca="1">IF($D499&lt;&gt;"",INDEX(Reference!H:H,$D499,1),"")</f>
        <v/>
      </c>
      <c r="K499" s="77" t="str" cm="1">
        <f t="array" aca="1" ref="K499" ca="1">IF($D499&lt;&gt;"",INDEX(Reference!I:I,$D499,1),"")</f>
        <v/>
      </c>
      <c r="L499" s="77" t="str" cm="1">
        <f t="array" aca="1" ref="L499" ca="1">IF($D499&lt;&gt;"",INDEX(Reference!J:J,$D499,1),"")</f>
        <v/>
      </c>
      <c r="M499" s="77" t="str" cm="1">
        <f t="array" aca="1" ref="M499" ca="1">IF($D499&lt;&gt;"",INDEX(Reference!K:K,$D499,1),"")</f>
        <v/>
      </c>
      <c r="N499" s="80" t="str" cm="1">
        <f t="array" aca="1" ref="N499" ca="1">IF($D499&lt;&gt;"",INDEX(Reference!L:L,$D499,1),"")</f>
        <v/>
      </c>
    </row>
    <row r="500" spans="4:14" ht="15.75" x14ac:dyDescent="0.25">
      <c r="D500" s="7" t="str">
        <f t="shared" ca="1" si="7"/>
        <v/>
      </c>
      <c r="E500" s="7" t="str" cm="1">
        <f t="array" aca="1" ref="E500" ca="1">IF($D500&lt;&gt;"",INDEX(Reference!C:C,$D500,1),"")</f>
        <v/>
      </c>
      <c r="F500" s="8" t="str" cm="1">
        <f t="array" aca="1" ref="F500" ca="1">IF($D500&lt;&gt;"",INDEX(Reference!D:D,$D500,1),"")</f>
        <v/>
      </c>
      <c r="G500" s="10" t="str" cm="1">
        <f t="array" aca="1" ref="G500" ca="1">IF($D500&lt;&gt;"",INDEX(Reference!E:E,$D500,1),"")</f>
        <v/>
      </c>
      <c r="H500" s="79" t="str" cm="1">
        <f t="array" aca="1" ref="H500" ca="1">IF($D500&lt;&gt;"",INDEX(Reference!F:F,$D500,1),"")</f>
        <v/>
      </c>
      <c r="I500" s="79" t="str" cm="1">
        <f t="array" aca="1" ref="I500" ca="1">IF($D500&lt;&gt;"",INDEX(Reference!G:G,$D500,1),"")</f>
        <v/>
      </c>
      <c r="J500" s="79" t="str" cm="1">
        <f t="array" aca="1" ref="J500" ca="1">IF($D500&lt;&gt;"",INDEX(Reference!H:H,$D500,1),"")</f>
        <v/>
      </c>
      <c r="K500" s="77" t="str" cm="1">
        <f t="array" aca="1" ref="K500" ca="1">IF($D500&lt;&gt;"",INDEX(Reference!I:I,$D500,1),"")</f>
        <v/>
      </c>
      <c r="L500" s="77" t="str" cm="1">
        <f t="array" aca="1" ref="L500" ca="1">IF($D500&lt;&gt;"",INDEX(Reference!J:J,$D500,1),"")</f>
        <v/>
      </c>
      <c r="M500" s="77" t="str" cm="1">
        <f t="array" aca="1" ref="M500" ca="1">IF($D500&lt;&gt;"",INDEX(Reference!K:K,$D500,1),"")</f>
        <v/>
      </c>
      <c r="N500" s="80" t="str" cm="1">
        <f t="array" aca="1" ref="N500" ca="1">IF($D500&lt;&gt;"",INDEX(Reference!L:L,$D500,1),"")</f>
        <v/>
      </c>
    </row>
    <row r="501" spans="4:14" ht="15.75" x14ac:dyDescent="0.25">
      <c r="D501" s="7" t="str">
        <f t="shared" ca="1" si="7"/>
        <v/>
      </c>
      <c r="E501" s="7" t="str" cm="1">
        <f t="array" aca="1" ref="E501" ca="1">IF($D501&lt;&gt;"",INDEX(Reference!C:C,$D501,1),"")</f>
        <v/>
      </c>
      <c r="F501" s="8" t="str" cm="1">
        <f t="array" aca="1" ref="F501" ca="1">IF($D501&lt;&gt;"",INDEX(Reference!D:D,$D501,1),"")</f>
        <v/>
      </c>
      <c r="G501" s="10" t="str" cm="1">
        <f t="array" aca="1" ref="G501" ca="1">IF($D501&lt;&gt;"",INDEX(Reference!E:E,$D501,1),"")</f>
        <v/>
      </c>
      <c r="H501" s="79" t="str" cm="1">
        <f t="array" aca="1" ref="H501" ca="1">IF($D501&lt;&gt;"",INDEX(Reference!F:F,$D501,1),"")</f>
        <v/>
      </c>
      <c r="I501" s="79" t="str" cm="1">
        <f t="array" aca="1" ref="I501" ca="1">IF($D501&lt;&gt;"",INDEX(Reference!G:G,$D501,1),"")</f>
        <v/>
      </c>
      <c r="J501" s="79" t="str" cm="1">
        <f t="array" aca="1" ref="J501" ca="1">IF($D501&lt;&gt;"",INDEX(Reference!H:H,$D501,1),"")</f>
        <v/>
      </c>
      <c r="K501" s="77" t="str" cm="1">
        <f t="array" aca="1" ref="K501" ca="1">IF($D501&lt;&gt;"",INDEX(Reference!I:I,$D501,1),"")</f>
        <v/>
      </c>
      <c r="L501" s="77" t="str" cm="1">
        <f t="array" aca="1" ref="L501" ca="1">IF($D501&lt;&gt;"",INDEX(Reference!J:J,$D501,1),"")</f>
        <v/>
      </c>
      <c r="M501" s="77" t="str" cm="1">
        <f t="array" aca="1" ref="M501" ca="1">IF($D501&lt;&gt;"",INDEX(Reference!K:K,$D501,1),"")</f>
        <v/>
      </c>
      <c r="N501" s="80" t="str" cm="1">
        <f t="array" aca="1" ref="N501" ca="1">IF($D501&lt;&gt;"",INDEX(Reference!L:L,$D501,1),"")</f>
        <v/>
      </c>
    </row>
    <row r="502" spans="4:14" ht="15.75" x14ac:dyDescent="0.25">
      <c r="D502" s="7" t="str">
        <f t="shared" ca="1" si="7"/>
        <v/>
      </c>
      <c r="E502" s="7" t="str" cm="1">
        <f t="array" aca="1" ref="E502" ca="1">IF($D502&lt;&gt;"",INDEX(Reference!C:C,$D502,1),"")</f>
        <v/>
      </c>
      <c r="F502" s="8" t="str" cm="1">
        <f t="array" aca="1" ref="F502" ca="1">IF($D502&lt;&gt;"",INDEX(Reference!D:D,$D502,1),"")</f>
        <v/>
      </c>
      <c r="G502" s="10" t="str" cm="1">
        <f t="array" aca="1" ref="G502" ca="1">IF($D502&lt;&gt;"",INDEX(Reference!E:E,$D502,1),"")</f>
        <v/>
      </c>
      <c r="H502" s="79" t="str" cm="1">
        <f t="array" aca="1" ref="H502" ca="1">IF($D502&lt;&gt;"",INDEX(Reference!F:F,$D502,1),"")</f>
        <v/>
      </c>
      <c r="I502" s="79" t="str" cm="1">
        <f t="array" aca="1" ref="I502" ca="1">IF($D502&lt;&gt;"",INDEX(Reference!G:G,$D502,1),"")</f>
        <v/>
      </c>
      <c r="J502" s="79" t="str" cm="1">
        <f t="array" aca="1" ref="J502" ca="1">IF($D502&lt;&gt;"",INDEX(Reference!H:H,$D502,1),"")</f>
        <v/>
      </c>
      <c r="K502" s="77" t="str" cm="1">
        <f t="array" aca="1" ref="K502" ca="1">IF($D502&lt;&gt;"",INDEX(Reference!I:I,$D502,1),"")</f>
        <v/>
      </c>
      <c r="L502" s="77" t="str" cm="1">
        <f t="array" aca="1" ref="L502" ca="1">IF($D502&lt;&gt;"",INDEX(Reference!J:J,$D502,1),"")</f>
        <v/>
      </c>
      <c r="M502" s="77" t="str" cm="1">
        <f t="array" aca="1" ref="M502" ca="1">IF($D502&lt;&gt;"",INDEX(Reference!K:K,$D502,1),"")</f>
        <v/>
      </c>
      <c r="N502" s="80" t="str" cm="1">
        <f t="array" aca="1" ref="N502" ca="1">IF($D502&lt;&gt;"",INDEX(Reference!L:L,$D502,1),"")</f>
        <v/>
      </c>
    </row>
    <row r="503" spans="4:14" ht="15.75" x14ac:dyDescent="0.25">
      <c r="D503" s="7" t="str">
        <f t="shared" ca="1" si="7"/>
        <v/>
      </c>
      <c r="E503" s="7" t="str" cm="1">
        <f t="array" aca="1" ref="E503" ca="1">IF($D503&lt;&gt;"",INDEX(Reference!C:C,$D503,1),"")</f>
        <v/>
      </c>
      <c r="F503" s="8" t="str" cm="1">
        <f t="array" aca="1" ref="F503" ca="1">IF($D503&lt;&gt;"",INDEX(Reference!D:D,$D503,1),"")</f>
        <v/>
      </c>
      <c r="G503" s="10" t="str" cm="1">
        <f t="array" aca="1" ref="G503" ca="1">IF($D503&lt;&gt;"",INDEX(Reference!E:E,$D503,1),"")</f>
        <v/>
      </c>
      <c r="H503" s="79" t="str" cm="1">
        <f t="array" aca="1" ref="H503" ca="1">IF($D503&lt;&gt;"",INDEX(Reference!F:F,$D503,1),"")</f>
        <v/>
      </c>
      <c r="I503" s="79" t="str" cm="1">
        <f t="array" aca="1" ref="I503" ca="1">IF($D503&lt;&gt;"",INDEX(Reference!G:G,$D503,1),"")</f>
        <v/>
      </c>
      <c r="J503" s="79" t="str" cm="1">
        <f t="array" aca="1" ref="J503" ca="1">IF($D503&lt;&gt;"",INDEX(Reference!H:H,$D503,1),"")</f>
        <v/>
      </c>
      <c r="K503" s="77" t="str" cm="1">
        <f t="array" aca="1" ref="K503" ca="1">IF($D503&lt;&gt;"",INDEX(Reference!I:I,$D503,1),"")</f>
        <v/>
      </c>
      <c r="L503" s="77" t="str" cm="1">
        <f t="array" aca="1" ref="L503" ca="1">IF($D503&lt;&gt;"",INDEX(Reference!J:J,$D503,1),"")</f>
        <v/>
      </c>
      <c r="M503" s="77" t="str" cm="1">
        <f t="array" aca="1" ref="M503" ca="1">IF($D503&lt;&gt;"",INDEX(Reference!K:K,$D503,1),"")</f>
        <v/>
      </c>
      <c r="N503" s="80" t="str" cm="1">
        <f t="array" aca="1" ref="N503" ca="1">IF($D503&lt;&gt;"",INDEX(Reference!L:L,$D503,1),"")</f>
        <v/>
      </c>
    </row>
    <row r="504" spans="4:14" ht="15.75" x14ac:dyDescent="0.25">
      <c r="D504" s="7" t="str">
        <f t="shared" ca="1" si="7"/>
        <v/>
      </c>
      <c r="E504" s="7" t="str" cm="1">
        <f t="array" aca="1" ref="E504" ca="1">IF($D504&lt;&gt;"",INDEX(Reference!C:C,$D504,1),"")</f>
        <v/>
      </c>
      <c r="F504" s="8" t="str" cm="1">
        <f t="array" aca="1" ref="F504" ca="1">IF($D504&lt;&gt;"",INDEX(Reference!D:D,$D504,1),"")</f>
        <v/>
      </c>
      <c r="G504" s="10" t="str" cm="1">
        <f t="array" aca="1" ref="G504" ca="1">IF($D504&lt;&gt;"",INDEX(Reference!E:E,$D504,1),"")</f>
        <v/>
      </c>
      <c r="H504" s="79" t="str" cm="1">
        <f t="array" aca="1" ref="H504" ca="1">IF($D504&lt;&gt;"",INDEX(Reference!F:F,$D504,1),"")</f>
        <v/>
      </c>
      <c r="I504" s="79" t="str" cm="1">
        <f t="array" aca="1" ref="I504" ca="1">IF($D504&lt;&gt;"",INDEX(Reference!G:G,$D504,1),"")</f>
        <v/>
      </c>
      <c r="J504" s="79" t="str" cm="1">
        <f t="array" aca="1" ref="J504" ca="1">IF($D504&lt;&gt;"",INDEX(Reference!H:H,$D504,1),"")</f>
        <v/>
      </c>
      <c r="K504" s="77" t="str" cm="1">
        <f t="array" aca="1" ref="K504" ca="1">IF($D504&lt;&gt;"",INDEX(Reference!I:I,$D504,1),"")</f>
        <v/>
      </c>
      <c r="L504" s="77" t="str" cm="1">
        <f t="array" aca="1" ref="L504" ca="1">IF($D504&lt;&gt;"",INDEX(Reference!J:J,$D504,1),"")</f>
        <v/>
      </c>
      <c r="M504" s="77" t="str" cm="1">
        <f t="array" aca="1" ref="M504" ca="1">IF($D504&lt;&gt;"",INDEX(Reference!K:K,$D504,1),"")</f>
        <v/>
      </c>
      <c r="N504" s="80" t="str" cm="1">
        <f t="array" aca="1" ref="N504" ca="1">IF($D504&lt;&gt;"",INDEX(Reference!L:L,$D504,1),"")</f>
        <v/>
      </c>
    </row>
    <row r="505" spans="4:14" ht="15.75" x14ac:dyDescent="0.25">
      <c r="D505" s="7" t="str">
        <f t="shared" ca="1" si="7"/>
        <v/>
      </c>
      <c r="E505" s="7" t="str" cm="1">
        <f t="array" aca="1" ref="E505" ca="1">IF($D505&lt;&gt;"",INDEX(Reference!C:C,$D505,1),"")</f>
        <v/>
      </c>
      <c r="F505" s="8" t="str" cm="1">
        <f t="array" aca="1" ref="F505" ca="1">IF($D505&lt;&gt;"",INDEX(Reference!D:D,$D505,1),"")</f>
        <v/>
      </c>
      <c r="G505" s="10" t="str" cm="1">
        <f t="array" aca="1" ref="G505" ca="1">IF($D505&lt;&gt;"",INDEX(Reference!E:E,$D505,1),"")</f>
        <v/>
      </c>
      <c r="H505" s="79" t="str" cm="1">
        <f t="array" aca="1" ref="H505" ca="1">IF($D505&lt;&gt;"",INDEX(Reference!F:F,$D505,1),"")</f>
        <v/>
      </c>
      <c r="I505" s="79" t="str" cm="1">
        <f t="array" aca="1" ref="I505" ca="1">IF($D505&lt;&gt;"",INDEX(Reference!G:G,$D505,1),"")</f>
        <v/>
      </c>
      <c r="J505" s="79" t="str" cm="1">
        <f t="array" aca="1" ref="J505" ca="1">IF($D505&lt;&gt;"",INDEX(Reference!H:H,$D505,1),"")</f>
        <v/>
      </c>
      <c r="K505" s="77" t="str" cm="1">
        <f t="array" aca="1" ref="K505" ca="1">IF($D505&lt;&gt;"",INDEX(Reference!I:I,$D505,1),"")</f>
        <v/>
      </c>
      <c r="L505" s="77" t="str" cm="1">
        <f t="array" aca="1" ref="L505" ca="1">IF($D505&lt;&gt;"",INDEX(Reference!J:J,$D505,1),"")</f>
        <v/>
      </c>
      <c r="M505" s="77" t="str" cm="1">
        <f t="array" aca="1" ref="M505" ca="1">IF($D505&lt;&gt;"",INDEX(Reference!K:K,$D505,1),"")</f>
        <v/>
      </c>
      <c r="N505" s="80" t="str" cm="1">
        <f t="array" aca="1" ref="N505" ca="1">IF($D505&lt;&gt;"",INDEX(Reference!L:L,$D505,1),"")</f>
        <v/>
      </c>
    </row>
    <row r="506" spans="4:14" ht="15.75" x14ac:dyDescent="0.25">
      <c r="D506" s="7" t="str">
        <f t="shared" ca="1" si="7"/>
        <v/>
      </c>
      <c r="E506" s="7" t="str" cm="1">
        <f t="array" aca="1" ref="E506" ca="1">IF($D506&lt;&gt;"",INDEX(Reference!C:C,$D506,1),"")</f>
        <v/>
      </c>
      <c r="F506" s="8" t="str" cm="1">
        <f t="array" aca="1" ref="F506" ca="1">IF($D506&lt;&gt;"",INDEX(Reference!D:D,$D506,1),"")</f>
        <v/>
      </c>
      <c r="G506" s="10" t="str" cm="1">
        <f t="array" aca="1" ref="G506" ca="1">IF($D506&lt;&gt;"",INDEX(Reference!E:E,$D506,1),"")</f>
        <v/>
      </c>
      <c r="H506" s="79" t="str" cm="1">
        <f t="array" aca="1" ref="H506" ca="1">IF($D506&lt;&gt;"",INDEX(Reference!F:F,$D506,1),"")</f>
        <v/>
      </c>
      <c r="I506" s="79" t="str" cm="1">
        <f t="array" aca="1" ref="I506" ca="1">IF($D506&lt;&gt;"",INDEX(Reference!G:G,$D506,1),"")</f>
        <v/>
      </c>
      <c r="J506" s="79" t="str" cm="1">
        <f t="array" aca="1" ref="J506" ca="1">IF($D506&lt;&gt;"",INDEX(Reference!H:H,$D506,1),"")</f>
        <v/>
      </c>
      <c r="K506" s="77" t="str" cm="1">
        <f t="array" aca="1" ref="K506" ca="1">IF($D506&lt;&gt;"",INDEX(Reference!I:I,$D506,1),"")</f>
        <v/>
      </c>
      <c r="L506" s="77" t="str" cm="1">
        <f t="array" aca="1" ref="L506" ca="1">IF($D506&lt;&gt;"",INDEX(Reference!J:J,$D506,1),"")</f>
        <v/>
      </c>
      <c r="M506" s="77" t="str" cm="1">
        <f t="array" aca="1" ref="M506" ca="1">IF($D506&lt;&gt;"",INDEX(Reference!K:K,$D506,1),"")</f>
        <v/>
      </c>
      <c r="N506" s="80" t="str" cm="1">
        <f t="array" aca="1" ref="N506" ca="1">IF($D506&lt;&gt;"",INDEX(Reference!L:L,$D506,1),"")</f>
        <v/>
      </c>
    </row>
    <row r="507" spans="4:14" ht="15.75" x14ac:dyDescent="0.25">
      <c r="D507" s="7" t="str">
        <f t="shared" ca="1" si="7"/>
        <v/>
      </c>
      <c r="E507" s="7" t="str" cm="1">
        <f t="array" aca="1" ref="E507" ca="1">IF($D507&lt;&gt;"",INDEX(Reference!C:C,$D507,1),"")</f>
        <v/>
      </c>
      <c r="F507" s="8" t="str" cm="1">
        <f t="array" aca="1" ref="F507" ca="1">IF($D507&lt;&gt;"",INDEX(Reference!D:D,$D507,1),"")</f>
        <v/>
      </c>
      <c r="G507" s="10" t="str" cm="1">
        <f t="array" aca="1" ref="G507" ca="1">IF($D507&lt;&gt;"",INDEX(Reference!E:E,$D507,1),"")</f>
        <v/>
      </c>
      <c r="H507" s="79" t="str" cm="1">
        <f t="array" aca="1" ref="H507" ca="1">IF($D507&lt;&gt;"",INDEX(Reference!F:F,$D507,1),"")</f>
        <v/>
      </c>
      <c r="I507" s="79" t="str" cm="1">
        <f t="array" aca="1" ref="I507" ca="1">IF($D507&lt;&gt;"",INDEX(Reference!G:G,$D507,1),"")</f>
        <v/>
      </c>
      <c r="J507" s="79" t="str" cm="1">
        <f t="array" aca="1" ref="J507" ca="1">IF($D507&lt;&gt;"",INDEX(Reference!H:H,$D507,1),"")</f>
        <v/>
      </c>
      <c r="K507" s="77" t="str" cm="1">
        <f t="array" aca="1" ref="K507" ca="1">IF($D507&lt;&gt;"",INDEX(Reference!I:I,$D507,1),"")</f>
        <v/>
      </c>
      <c r="L507" s="77" t="str" cm="1">
        <f t="array" aca="1" ref="L507" ca="1">IF($D507&lt;&gt;"",INDEX(Reference!J:J,$D507,1),"")</f>
        <v/>
      </c>
      <c r="M507" s="77" t="str" cm="1">
        <f t="array" aca="1" ref="M507" ca="1">IF($D507&lt;&gt;"",INDEX(Reference!K:K,$D507,1),"")</f>
        <v/>
      </c>
      <c r="N507" s="80" t="str" cm="1">
        <f t="array" aca="1" ref="N507" ca="1">IF($D507&lt;&gt;"",INDEX(Reference!L:L,$D507,1),"")</f>
        <v/>
      </c>
    </row>
    <row r="508" spans="4:14" ht="15.75" x14ac:dyDescent="0.25">
      <c r="D508" s="7" t="str">
        <f t="shared" ca="1" si="7"/>
        <v/>
      </c>
      <c r="E508" s="7" t="str" cm="1">
        <f t="array" aca="1" ref="E508" ca="1">IF($D508&lt;&gt;"",INDEX(Reference!C:C,$D508,1),"")</f>
        <v/>
      </c>
      <c r="F508" s="8" t="str" cm="1">
        <f t="array" aca="1" ref="F508" ca="1">IF($D508&lt;&gt;"",INDEX(Reference!D:D,$D508,1),"")</f>
        <v/>
      </c>
      <c r="G508" s="10" t="str" cm="1">
        <f t="array" aca="1" ref="G508" ca="1">IF($D508&lt;&gt;"",INDEX(Reference!E:E,$D508,1),"")</f>
        <v/>
      </c>
      <c r="H508" s="79" t="str" cm="1">
        <f t="array" aca="1" ref="H508" ca="1">IF($D508&lt;&gt;"",INDEX(Reference!F:F,$D508,1),"")</f>
        <v/>
      </c>
      <c r="I508" s="79" t="str" cm="1">
        <f t="array" aca="1" ref="I508" ca="1">IF($D508&lt;&gt;"",INDEX(Reference!G:G,$D508,1),"")</f>
        <v/>
      </c>
      <c r="J508" s="79" t="str" cm="1">
        <f t="array" aca="1" ref="J508" ca="1">IF($D508&lt;&gt;"",INDEX(Reference!H:H,$D508,1),"")</f>
        <v/>
      </c>
      <c r="K508" s="77" t="str" cm="1">
        <f t="array" aca="1" ref="K508" ca="1">IF($D508&lt;&gt;"",INDEX(Reference!I:I,$D508,1),"")</f>
        <v/>
      </c>
      <c r="L508" s="77" t="str" cm="1">
        <f t="array" aca="1" ref="L508" ca="1">IF($D508&lt;&gt;"",INDEX(Reference!J:J,$D508,1),"")</f>
        <v/>
      </c>
      <c r="M508" s="77" t="str" cm="1">
        <f t="array" aca="1" ref="M508" ca="1">IF($D508&lt;&gt;"",INDEX(Reference!K:K,$D508,1),"")</f>
        <v/>
      </c>
      <c r="N508" s="80" t="str" cm="1">
        <f t="array" aca="1" ref="N508" ca="1">IF($D508&lt;&gt;"",INDEX(Reference!L:L,$D508,1),"")</f>
        <v/>
      </c>
    </row>
    <row r="509" spans="4:14" ht="15.75" x14ac:dyDescent="0.25">
      <c r="D509" s="7" t="str">
        <f t="shared" ca="1" si="7"/>
        <v/>
      </c>
      <c r="E509" s="7" t="str" cm="1">
        <f t="array" aca="1" ref="E509" ca="1">IF($D509&lt;&gt;"",INDEX(Reference!C:C,$D509,1),"")</f>
        <v/>
      </c>
      <c r="F509" s="8" t="str" cm="1">
        <f t="array" aca="1" ref="F509" ca="1">IF($D509&lt;&gt;"",INDEX(Reference!D:D,$D509,1),"")</f>
        <v/>
      </c>
      <c r="G509" s="10" t="str" cm="1">
        <f t="array" aca="1" ref="G509" ca="1">IF($D509&lt;&gt;"",INDEX(Reference!E:E,$D509,1),"")</f>
        <v/>
      </c>
      <c r="H509" s="79" t="str" cm="1">
        <f t="array" aca="1" ref="H509" ca="1">IF($D509&lt;&gt;"",INDEX(Reference!F:F,$D509,1),"")</f>
        <v/>
      </c>
      <c r="I509" s="79" t="str" cm="1">
        <f t="array" aca="1" ref="I509" ca="1">IF($D509&lt;&gt;"",INDEX(Reference!G:G,$D509,1),"")</f>
        <v/>
      </c>
      <c r="J509" s="79" t="str" cm="1">
        <f t="array" aca="1" ref="J509" ca="1">IF($D509&lt;&gt;"",INDEX(Reference!H:H,$D509,1),"")</f>
        <v/>
      </c>
      <c r="K509" s="77" t="str" cm="1">
        <f t="array" aca="1" ref="K509" ca="1">IF($D509&lt;&gt;"",INDEX(Reference!I:I,$D509,1),"")</f>
        <v/>
      </c>
      <c r="L509" s="77" t="str" cm="1">
        <f t="array" aca="1" ref="L509" ca="1">IF($D509&lt;&gt;"",INDEX(Reference!J:J,$D509,1),"")</f>
        <v/>
      </c>
      <c r="M509" s="77" t="str" cm="1">
        <f t="array" aca="1" ref="M509" ca="1">IF($D509&lt;&gt;"",INDEX(Reference!K:K,$D509,1),"")</f>
        <v/>
      </c>
      <c r="N509" s="80" t="str" cm="1">
        <f t="array" aca="1" ref="N509" ca="1">IF($D509&lt;&gt;"",INDEX(Reference!L:L,$D509,1),"")</f>
        <v/>
      </c>
    </row>
    <row r="510" spans="4:14" ht="15.75" x14ac:dyDescent="0.25">
      <c r="D510" s="7" t="str">
        <f t="shared" ca="1" si="7"/>
        <v/>
      </c>
      <c r="E510" s="7" t="str" cm="1">
        <f t="array" aca="1" ref="E510" ca="1">IF($D510&lt;&gt;"",INDEX(Reference!C:C,$D510,1),"")</f>
        <v/>
      </c>
      <c r="F510" s="8" t="str" cm="1">
        <f t="array" aca="1" ref="F510" ca="1">IF($D510&lt;&gt;"",INDEX(Reference!D:D,$D510,1),"")</f>
        <v/>
      </c>
      <c r="G510" s="10" t="str" cm="1">
        <f t="array" aca="1" ref="G510" ca="1">IF($D510&lt;&gt;"",INDEX(Reference!E:E,$D510,1),"")</f>
        <v/>
      </c>
      <c r="H510" s="79" t="str" cm="1">
        <f t="array" aca="1" ref="H510" ca="1">IF($D510&lt;&gt;"",INDEX(Reference!F:F,$D510,1),"")</f>
        <v/>
      </c>
      <c r="I510" s="79" t="str" cm="1">
        <f t="array" aca="1" ref="I510" ca="1">IF($D510&lt;&gt;"",INDEX(Reference!G:G,$D510,1),"")</f>
        <v/>
      </c>
      <c r="J510" s="79" t="str" cm="1">
        <f t="array" aca="1" ref="J510" ca="1">IF($D510&lt;&gt;"",INDEX(Reference!H:H,$D510,1),"")</f>
        <v/>
      </c>
      <c r="K510" s="77" t="str" cm="1">
        <f t="array" aca="1" ref="K510" ca="1">IF($D510&lt;&gt;"",INDEX(Reference!I:I,$D510,1),"")</f>
        <v/>
      </c>
      <c r="L510" s="77" t="str" cm="1">
        <f t="array" aca="1" ref="L510" ca="1">IF($D510&lt;&gt;"",INDEX(Reference!J:J,$D510,1),"")</f>
        <v/>
      </c>
      <c r="M510" s="77" t="str" cm="1">
        <f t="array" aca="1" ref="M510" ca="1">IF($D510&lt;&gt;"",INDEX(Reference!K:K,$D510,1),"")</f>
        <v/>
      </c>
      <c r="N510" s="80" t="str" cm="1">
        <f t="array" aca="1" ref="N510" ca="1">IF($D510&lt;&gt;"",INDEX(Reference!L:L,$D510,1),"")</f>
        <v/>
      </c>
    </row>
    <row r="511" spans="4:14" ht="15.75" x14ac:dyDescent="0.25">
      <c r="D511" s="7" t="str">
        <f t="shared" ca="1" si="7"/>
        <v/>
      </c>
      <c r="E511" s="7" t="str" cm="1">
        <f t="array" aca="1" ref="E511" ca="1">IF($D511&lt;&gt;"",INDEX(Reference!C:C,$D511,1),"")</f>
        <v/>
      </c>
      <c r="F511" s="8" t="str" cm="1">
        <f t="array" aca="1" ref="F511" ca="1">IF($D511&lt;&gt;"",INDEX(Reference!D:D,$D511,1),"")</f>
        <v/>
      </c>
      <c r="G511" s="10" t="str" cm="1">
        <f t="array" aca="1" ref="G511" ca="1">IF($D511&lt;&gt;"",INDEX(Reference!E:E,$D511,1),"")</f>
        <v/>
      </c>
      <c r="H511" s="79" t="str" cm="1">
        <f t="array" aca="1" ref="H511" ca="1">IF($D511&lt;&gt;"",INDEX(Reference!F:F,$D511,1),"")</f>
        <v/>
      </c>
      <c r="I511" s="79" t="str" cm="1">
        <f t="array" aca="1" ref="I511" ca="1">IF($D511&lt;&gt;"",INDEX(Reference!G:G,$D511,1),"")</f>
        <v/>
      </c>
      <c r="J511" s="79" t="str" cm="1">
        <f t="array" aca="1" ref="J511" ca="1">IF($D511&lt;&gt;"",INDEX(Reference!H:H,$D511,1),"")</f>
        <v/>
      </c>
      <c r="K511" s="77" t="str" cm="1">
        <f t="array" aca="1" ref="K511" ca="1">IF($D511&lt;&gt;"",INDEX(Reference!I:I,$D511,1),"")</f>
        <v/>
      </c>
      <c r="L511" s="77" t="str" cm="1">
        <f t="array" aca="1" ref="L511" ca="1">IF($D511&lt;&gt;"",INDEX(Reference!J:J,$D511,1),"")</f>
        <v/>
      </c>
      <c r="M511" s="77" t="str" cm="1">
        <f t="array" aca="1" ref="M511" ca="1">IF($D511&lt;&gt;"",INDEX(Reference!K:K,$D511,1),"")</f>
        <v/>
      </c>
      <c r="N511" s="80" t="str" cm="1">
        <f t="array" aca="1" ref="N511" ca="1">IF($D511&lt;&gt;"",INDEX(Reference!L:L,$D511,1),"")</f>
        <v/>
      </c>
    </row>
    <row r="512" spans="4:14" ht="15.75" x14ac:dyDescent="0.25">
      <c r="D512" s="7" t="str">
        <f t="shared" ca="1" si="7"/>
        <v/>
      </c>
      <c r="E512" s="7" t="str" cm="1">
        <f t="array" aca="1" ref="E512" ca="1">IF($D512&lt;&gt;"",INDEX(Reference!C:C,$D512,1),"")</f>
        <v/>
      </c>
      <c r="F512" s="8" t="str" cm="1">
        <f t="array" aca="1" ref="F512" ca="1">IF($D512&lt;&gt;"",INDEX(Reference!D:D,$D512,1),"")</f>
        <v/>
      </c>
      <c r="G512" s="10" t="str" cm="1">
        <f t="array" aca="1" ref="G512" ca="1">IF($D512&lt;&gt;"",INDEX(Reference!E:E,$D512,1),"")</f>
        <v/>
      </c>
      <c r="H512" s="79" t="str" cm="1">
        <f t="array" aca="1" ref="H512" ca="1">IF($D512&lt;&gt;"",INDEX(Reference!F:F,$D512,1),"")</f>
        <v/>
      </c>
      <c r="I512" s="79" t="str" cm="1">
        <f t="array" aca="1" ref="I512" ca="1">IF($D512&lt;&gt;"",INDEX(Reference!G:G,$D512,1),"")</f>
        <v/>
      </c>
      <c r="J512" s="79" t="str" cm="1">
        <f t="array" aca="1" ref="J512" ca="1">IF($D512&lt;&gt;"",INDEX(Reference!H:H,$D512,1),"")</f>
        <v/>
      </c>
      <c r="K512" s="77" t="str" cm="1">
        <f t="array" aca="1" ref="K512" ca="1">IF($D512&lt;&gt;"",INDEX(Reference!I:I,$D512,1),"")</f>
        <v/>
      </c>
      <c r="L512" s="77" t="str" cm="1">
        <f t="array" aca="1" ref="L512" ca="1">IF($D512&lt;&gt;"",INDEX(Reference!J:J,$D512,1),"")</f>
        <v/>
      </c>
      <c r="M512" s="77" t="str" cm="1">
        <f t="array" aca="1" ref="M512" ca="1">IF($D512&lt;&gt;"",INDEX(Reference!K:K,$D512,1),"")</f>
        <v/>
      </c>
      <c r="N512" s="80" t="str" cm="1">
        <f t="array" aca="1" ref="N512" ca="1">IF($D512&lt;&gt;"",INDEX(Reference!L:L,$D512,1),"")</f>
        <v/>
      </c>
    </row>
    <row r="513" spans="4:14" ht="15.75" x14ac:dyDescent="0.25">
      <c r="D513" s="7" t="str">
        <f t="shared" ca="1" si="7"/>
        <v/>
      </c>
      <c r="E513" s="7" t="str" cm="1">
        <f t="array" aca="1" ref="E513" ca="1">IF($D513&lt;&gt;"",INDEX(Reference!C:C,$D513,1),"")</f>
        <v/>
      </c>
      <c r="F513" s="8" t="str" cm="1">
        <f t="array" aca="1" ref="F513" ca="1">IF($D513&lt;&gt;"",INDEX(Reference!D:D,$D513,1),"")</f>
        <v/>
      </c>
      <c r="G513" s="10" t="str" cm="1">
        <f t="array" aca="1" ref="G513" ca="1">IF($D513&lt;&gt;"",INDEX(Reference!E:E,$D513,1),"")</f>
        <v/>
      </c>
      <c r="H513" s="79" t="str" cm="1">
        <f t="array" aca="1" ref="H513" ca="1">IF($D513&lt;&gt;"",INDEX(Reference!F:F,$D513,1),"")</f>
        <v/>
      </c>
      <c r="I513" s="79" t="str" cm="1">
        <f t="array" aca="1" ref="I513" ca="1">IF($D513&lt;&gt;"",INDEX(Reference!G:G,$D513,1),"")</f>
        <v/>
      </c>
      <c r="J513" s="79" t="str" cm="1">
        <f t="array" aca="1" ref="J513" ca="1">IF($D513&lt;&gt;"",INDEX(Reference!H:H,$D513,1),"")</f>
        <v/>
      </c>
      <c r="K513" s="77" t="str" cm="1">
        <f t="array" aca="1" ref="K513" ca="1">IF($D513&lt;&gt;"",INDEX(Reference!I:I,$D513,1),"")</f>
        <v/>
      </c>
      <c r="L513" s="77" t="str" cm="1">
        <f t="array" aca="1" ref="L513" ca="1">IF($D513&lt;&gt;"",INDEX(Reference!J:J,$D513,1),"")</f>
        <v/>
      </c>
      <c r="M513" s="77" t="str" cm="1">
        <f t="array" aca="1" ref="M513" ca="1">IF($D513&lt;&gt;"",INDEX(Reference!K:K,$D513,1),"")</f>
        <v/>
      </c>
      <c r="N513" s="80" t="str" cm="1">
        <f t="array" aca="1" ref="N513" ca="1">IF($D513&lt;&gt;"",INDEX(Reference!L:L,$D513,1),"")</f>
        <v/>
      </c>
    </row>
    <row r="514" spans="4:14" ht="15.75" x14ac:dyDescent="0.25">
      <c r="D514" s="7" t="str">
        <f t="shared" ca="1" si="7"/>
        <v/>
      </c>
      <c r="E514" s="7" t="str" cm="1">
        <f t="array" aca="1" ref="E514" ca="1">IF($D514&lt;&gt;"",INDEX(Reference!C:C,$D514,1),"")</f>
        <v/>
      </c>
      <c r="F514" s="8" t="str" cm="1">
        <f t="array" aca="1" ref="F514" ca="1">IF($D514&lt;&gt;"",INDEX(Reference!D:D,$D514,1),"")</f>
        <v/>
      </c>
      <c r="G514" s="10" t="str" cm="1">
        <f t="array" aca="1" ref="G514" ca="1">IF($D514&lt;&gt;"",INDEX(Reference!E:E,$D514,1),"")</f>
        <v/>
      </c>
      <c r="H514" s="79" t="str" cm="1">
        <f t="array" aca="1" ref="H514" ca="1">IF($D514&lt;&gt;"",INDEX(Reference!F:F,$D514,1),"")</f>
        <v/>
      </c>
      <c r="I514" s="79" t="str" cm="1">
        <f t="array" aca="1" ref="I514" ca="1">IF($D514&lt;&gt;"",INDEX(Reference!G:G,$D514,1),"")</f>
        <v/>
      </c>
      <c r="J514" s="79" t="str" cm="1">
        <f t="array" aca="1" ref="J514" ca="1">IF($D514&lt;&gt;"",INDEX(Reference!H:H,$D514,1),"")</f>
        <v/>
      </c>
      <c r="K514" s="77" t="str" cm="1">
        <f t="array" aca="1" ref="K514" ca="1">IF($D514&lt;&gt;"",INDEX(Reference!I:I,$D514,1),"")</f>
        <v/>
      </c>
      <c r="L514" s="77" t="str" cm="1">
        <f t="array" aca="1" ref="L514" ca="1">IF($D514&lt;&gt;"",INDEX(Reference!J:J,$D514,1),"")</f>
        <v/>
      </c>
      <c r="M514" s="77" t="str" cm="1">
        <f t="array" aca="1" ref="M514" ca="1">IF($D514&lt;&gt;"",INDEX(Reference!K:K,$D514,1),"")</f>
        <v/>
      </c>
      <c r="N514" s="80" t="str" cm="1">
        <f t="array" aca="1" ref="N514" ca="1">IF($D514&lt;&gt;"",INDEX(Reference!L:L,$D514,1),"")</f>
        <v/>
      </c>
    </row>
    <row r="515" spans="4:14" ht="15.75" x14ac:dyDescent="0.25">
      <c r="D515" s="7" t="str">
        <f t="shared" ca="1" si="7"/>
        <v/>
      </c>
      <c r="E515" s="7" t="str" cm="1">
        <f t="array" aca="1" ref="E515" ca="1">IF($D515&lt;&gt;"",INDEX(Reference!C:C,$D515,1),"")</f>
        <v/>
      </c>
      <c r="F515" s="8" t="str" cm="1">
        <f t="array" aca="1" ref="F515" ca="1">IF($D515&lt;&gt;"",INDEX(Reference!D:D,$D515,1),"")</f>
        <v/>
      </c>
      <c r="G515" s="10" t="str" cm="1">
        <f t="array" aca="1" ref="G515" ca="1">IF($D515&lt;&gt;"",INDEX(Reference!E:E,$D515,1),"")</f>
        <v/>
      </c>
      <c r="H515" s="79" t="str" cm="1">
        <f t="array" aca="1" ref="H515" ca="1">IF($D515&lt;&gt;"",INDEX(Reference!F:F,$D515,1),"")</f>
        <v/>
      </c>
      <c r="I515" s="79" t="str" cm="1">
        <f t="array" aca="1" ref="I515" ca="1">IF($D515&lt;&gt;"",INDEX(Reference!G:G,$D515,1),"")</f>
        <v/>
      </c>
      <c r="J515" s="79" t="str" cm="1">
        <f t="array" aca="1" ref="J515" ca="1">IF($D515&lt;&gt;"",INDEX(Reference!H:H,$D515,1),"")</f>
        <v/>
      </c>
      <c r="K515" s="77" t="str" cm="1">
        <f t="array" aca="1" ref="K515" ca="1">IF($D515&lt;&gt;"",INDEX(Reference!I:I,$D515,1),"")</f>
        <v/>
      </c>
      <c r="L515" s="77" t="str" cm="1">
        <f t="array" aca="1" ref="L515" ca="1">IF($D515&lt;&gt;"",INDEX(Reference!J:J,$D515,1),"")</f>
        <v/>
      </c>
      <c r="M515" s="77" t="str" cm="1">
        <f t="array" aca="1" ref="M515" ca="1">IF($D515&lt;&gt;"",INDEX(Reference!K:K,$D515,1),"")</f>
        <v/>
      </c>
      <c r="N515" s="80" t="str" cm="1">
        <f t="array" aca="1" ref="N515" ca="1">IF($D515&lt;&gt;"",INDEX(Reference!L:L,$D515,1),"")</f>
        <v/>
      </c>
    </row>
    <row r="516" spans="4:14" ht="15.75" x14ac:dyDescent="0.25">
      <c r="D516" s="7" t="str">
        <f t="shared" ca="1" si="7"/>
        <v/>
      </c>
      <c r="E516" s="7" t="str" cm="1">
        <f t="array" aca="1" ref="E516" ca="1">IF($D516&lt;&gt;"",INDEX(Reference!C:C,$D516,1),"")</f>
        <v/>
      </c>
      <c r="F516" s="8" t="str" cm="1">
        <f t="array" aca="1" ref="F516" ca="1">IF($D516&lt;&gt;"",INDEX(Reference!D:D,$D516,1),"")</f>
        <v/>
      </c>
      <c r="G516" s="10" t="str" cm="1">
        <f t="array" aca="1" ref="G516" ca="1">IF($D516&lt;&gt;"",INDEX(Reference!E:E,$D516,1),"")</f>
        <v/>
      </c>
      <c r="H516" s="79" t="str" cm="1">
        <f t="array" aca="1" ref="H516" ca="1">IF($D516&lt;&gt;"",INDEX(Reference!F:F,$D516,1),"")</f>
        <v/>
      </c>
      <c r="I516" s="79" t="str" cm="1">
        <f t="array" aca="1" ref="I516" ca="1">IF($D516&lt;&gt;"",INDEX(Reference!G:G,$D516,1),"")</f>
        <v/>
      </c>
      <c r="J516" s="79" t="str" cm="1">
        <f t="array" aca="1" ref="J516" ca="1">IF($D516&lt;&gt;"",INDEX(Reference!H:H,$D516,1),"")</f>
        <v/>
      </c>
      <c r="K516" s="77" t="str" cm="1">
        <f t="array" aca="1" ref="K516" ca="1">IF($D516&lt;&gt;"",INDEX(Reference!I:I,$D516,1),"")</f>
        <v/>
      </c>
      <c r="L516" s="77" t="str" cm="1">
        <f t="array" aca="1" ref="L516" ca="1">IF($D516&lt;&gt;"",INDEX(Reference!J:J,$D516,1),"")</f>
        <v/>
      </c>
      <c r="M516" s="77" t="str" cm="1">
        <f t="array" aca="1" ref="M516" ca="1">IF($D516&lt;&gt;"",INDEX(Reference!K:K,$D516,1),"")</f>
        <v/>
      </c>
      <c r="N516" s="80" t="str" cm="1">
        <f t="array" aca="1" ref="N516" ca="1">IF($D516&lt;&gt;"",INDEX(Reference!L:L,$D516,1),"")</f>
        <v/>
      </c>
    </row>
    <row r="517" spans="4:14" ht="15.75" x14ac:dyDescent="0.25">
      <c r="D517" s="7" t="str">
        <f t="shared" ca="1" si="7"/>
        <v/>
      </c>
      <c r="E517" s="7" t="str" cm="1">
        <f t="array" aca="1" ref="E517" ca="1">IF($D517&lt;&gt;"",INDEX(Reference!C:C,$D517,1),"")</f>
        <v/>
      </c>
      <c r="F517" s="8" t="str" cm="1">
        <f t="array" aca="1" ref="F517" ca="1">IF($D517&lt;&gt;"",INDEX(Reference!D:D,$D517,1),"")</f>
        <v/>
      </c>
      <c r="G517" s="10" t="str" cm="1">
        <f t="array" aca="1" ref="G517" ca="1">IF($D517&lt;&gt;"",INDEX(Reference!E:E,$D517,1),"")</f>
        <v/>
      </c>
      <c r="H517" s="79" t="str" cm="1">
        <f t="array" aca="1" ref="H517" ca="1">IF($D517&lt;&gt;"",INDEX(Reference!F:F,$D517,1),"")</f>
        <v/>
      </c>
      <c r="I517" s="79" t="str" cm="1">
        <f t="array" aca="1" ref="I517" ca="1">IF($D517&lt;&gt;"",INDEX(Reference!G:G,$D517,1),"")</f>
        <v/>
      </c>
      <c r="J517" s="79" t="str" cm="1">
        <f t="array" aca="1" ref="J517" ca="1">IF($D517&lt;&gt;"",INDEX(Reference!H:H,$D517,1),"")</f>
        <v/>
      </c>
      <c r="K517" s="77" t="str" cm="1">
        <f t="array" aca="1" ref="K517" ca="1">IF($D517&lt;&gt;"",INDEX(Reference!I:I,$D517,1),"")</f>
        <v/>
      </c>
      <c r="L517" s="77" t="str" cm="1">
        <f t="array" aca="1" ref="L517" ca="1">IF($D517&lt;&gt;"",INDEX(Reference!J:J,$D517,1),"")</f>
        <v/>
      </c>
      <c r="M517" s="77" t="str" cm="1">
        <f t="array" aca="1" ref="M517" ca="1">IF($D517&lt;&gt;"",INDEX(Reference!K:K,$D517,1),"")</f>
        <v/>
      </c>
      <c r="N517" s="80" t="str" cm="1">
        <f t="array" aca="1" ref="N517" ca="1">IF($D517&lt;&gt;"",INDEX(Reference!L:L,$D517,1),"")</f>
        <v/>
      </c>
    </row>
    <row r="518" spans="4:14" ht="15.75" x14ac:dyDescent="0.25">
      <c r="D518" s="7" t="str">
        <f t="shared" ca="1" si="7"/>
        <v/>
      </c>
      <c r="E518" s="7" t="str" cm="1">
        <f t="array" aca="1" ref="E518" ca="1">IF($D518&lt;&gt;"",INDEX(Reference!C:C,$D518,1),"")</f>
        <v/>
      </c>
      <c r="F518" s="8" t="str" cm="1">
        <f t="array" aca="1" ref="F518" ca="1">IF($D518&lt;&gt;"",INDEX(Reference!D:D,$D518,1),"")</f>
        <v/>
      </c>
      <c r="G518" s="10" t="str" cm="1">
        <f t="array" aca="1" ref="G518" ca="1">IF($D518&lt;&gt;"",INDEX(Reference!E:E,$D518,1),"")</f>
        <v/>
      </c>
      <c r="H518" s="79" t="str" cm="1">
        <f t="array" aca="1" ref="H518" ca="1">IF($D518&lt;&gt;"",INDEX(Reference!F:F,$D518,1),"")</f>
        <v/>
      </c>
      <c r="I518" s="79" t="str" cm="1">
        <f t="array" aca="1" ref="I518" ca="1">IF($D518&lt;&gt;"",INDEX(Reference!G:G,$D518,1),"")</f>
        <v/>
      </c>
      <c r="J518" s="79" t="str" cm="1">
        <f t="array" aca="1" ref="J518" ca="1">IF($D518&lt;&gt;"",INDEX(Reference!H:H,$D518,1),"")</f>
        <v/>
      </c>
      <c r="K518" s="77" t="str" cm="1">
        <f t="array" aca="1" ref="K518" ca="1">IF($D518&lt;&gt;"",INDEX(Reference!I:I,$D518,1),"")</f>
        <v/>
      </c>
      <c r="L518" s="77" t="str" cm="1">
        <f t="array" aca="1" ref="L518" ca="1">IF($D518&lt;&gt;"",INDEX(Reference!J:J,$D518,1),"")</f>
        <v/>
      </c>
      <c r="M518" s="77" t="str" cm="1">
        <f t="array" aca="1" ref="M518" ca="1">IF($D518&lt;&gt;"",INDEX(Reference!K:K,$D518,1),"")</f>
        <v/>
      </c>
      <c r="N518" s="80" t="str" cm="1">
        <f t="array" aca="1" ref="N518" ca="1">IF($D518&lt;&gt;"",INDEX(Reference!L:L,$D518,1),"")</f>
        <v/>
      </c>
    </row>
    <row r="519" spans="4:14" ht="15.75" x14ac:dyDescent="0.25">
      <c r="D519" s="7" t="str">
        <f t="shared" ca="1" si="7"/>
        <v/>
      </c>
      <c r="E519" s="7" t="str" cm="1">
        <f t="array" aca="1" ref="E519" ca="1">IF($D519&lt;&gt;"",INDEX(Reference!C:C,$D519,1),"")</f>
        <v/>
      </c>
      <c r="F519" s="8" t="str" cm="1">
        <f t="array" aca="1" ref="F519" ca="1">IF($D519&lt;&gt;"",INDEX(Reference!D:D,$D519,1),"")</f>
        <v/>
      </c>
      <c r="G519" s="10" t="str" cm="1">
        <f t="array" aca="1" ref="G519" ca="1">IF($D519&lt;&gt;"",INDEX(Reference!E:E,$D519,1),"")</f>
        <v/>
      </c>
      <c r="H519" s="79" t="str" cm="1">
        <f t="array" aca="1" ref="H519" ca="1">IF($D519&lt;&gt;"",INDEX(Reference!F:F,$D519,1),"")</f>
        <v/>
      </c>
      <c r="I519" s="79" t="str" cm="1">
        <f t="array" aca="1" ref="I519" ca="1">IF($D519&lt;&gt;"",INDEX(Reference!G:G,$D519,1),"")</f>
        <v/>
      </c>
      <c r="J519" s="79" t="str" cm="1">
        <f t="array" aca="1" ref="J519" ca="1">IF($D519&lt;&gt;"",INDEX(Reference!H:H,$D519,1),"")</f>
        <v/>
      </c>
      <c r="K519" s="77" t="str" cm="1">
        <f t="array" aca="1" ref="K519" ca="1">IF($D519&lt;&gt;"",INDEX(Reference!I:I,$D519,1),"")</f>
        <v/>
      </c>
      <c r="L519" s="77" t="str" cm="1">
        <f t="array" aca="1" ref="L519" ca="1">IF($D519&lt;&gt;"",INDEX(Reference!J:J,$D519,1),"")</f>
        <v/>
      </c>
      <c r="M519" s="77" t="str" cm="1">
        <f t="array" aca="1" ref="M519" ca="1">IF($D519&lt;&gt;"",INDEX(Reference!K:K,$D519,1),"")</f>
        <v/>
      </c>
      <c r="N519" s="80" t="str" cm="1">
        <f t="array" aca="1" ref="N519" ca="1">IF($D519&lt;&gt;"",INDEX(Reference!L:L,$D519,1),"")</f>
        <v/>
      </c>
    </row>
    <row r="520" spans="4:14" ht="15.75" x14ac:dyDescent="0.25">
      <c r="D520" s="7" t="str">
        <f t="shared" ca="1" si="7"/>
        <v/>
      </c>
      <c r="E520" s="7" t="str" cm="1">
        <f t="array" aca="1" ref="E520" ca="1">IF($D520&lt;&gt;"",INDEX(Reference!C:C,$D520,1),"")</f>
        <v/>
      </c>
      <c r="F520" s="8" t="str" cm="1">
        <f t="array" aca="1" ref="F520" ca="1">IF($D520&lt;&gt;"",INDEX(Reference!D:D,$D520,1),"")</f>
        <v/>
      </c>
      <c r="G520" s="10" t="str" cm="1">
        <f t="array" aca="1" ref="G520" ca="1">IF($D520&lt;&gt;"",INDEX(Reference!E:E,$D520,1),"")</f>
        <v/>
      </c>
      <c r="H520" s="79" t="str" cm="1">
        <f t="array" aca="1" ref="H520" ca="1">IF($D520&lt;&gt;"",INDEX(Reference!F:F,$D520,1),"")</f>
        <v/>
      </c>
      <c r="I520" s="79" t="str" cm="1">
        <f t="array" aca="1" ref="I520" ca="1">IF($D520&lt;&gt;"",INDEX(Reference!G:G,$D520,1),"")</f>
        <v/>
      </c>
      <c r="J520" s="79" t="str" cm="1">
        <f t="array" aca="1" ref="J520" ca="1">IF($D520&lt;&gt;"",INDEX(Reference!H:H,$D520,1),"")</f>
        <v/>
      </c>
      <c r="K520" s="77" t="str" cm="1">
        <f t="array" aca="1" ref="K520" ca="1">IF($D520&lt;&gt;"",INDEX(Reference!I:I,$D520,1),"")</f>
        <v/>
      </c>
      <c r="L520" s="77" t="str" cm="1">
        <f t="array" aca="1" ref="L520" ca="1">IF($D520&lt;&gt;"",INDEX(Reference!J:J,$D520,1),"")</f>
        <v/>
      </c>
      <c r="M520" s="77" t="str" cm="1">
        <f t="array" aca="1" ref="M520" ca="1">IF($D520&lt;&gt;"",INDEX(Reference!K:K,$D520,1),"")</f>
        <v/>
      </c>
      <c r="N520" s="80" t="str" cm="1">
        <f t="array" aca="1" ref="N520" ca="1">IF($D520&lt;&gt;"",INDEX(Reference!L:L,$D520,1),"")</f>
        <v/>
      </c>
    </row>
    <row r="521" spans="4:14" ht="15.75" x14ac:dyDescent="0.25">
      <c r="D521" s="7" t="str">
        <f t="shared" ref="D521:D584" ca="1" si="8">IFERROR(SMALL(INDIRECT("Reference!$B$3:$B$1000"),ROW()-ROW($D$7)),"")</f>
        <v/>
      </c>
      <c r="E521" s="7" t="str" cm="1">
        <f t="array" aca="1" ref="E521" ca="1">IF($D521&lt;&gt;"",INDEX(Reference!C:C,$D521,1),"")</f>
        <v/>
      </c>
      <c r="F521" s="8" t="str" cm="1">
        <f t="array" aca="1" ref="F521" ca="1">IF($D521&lt;&gt;"",INDEX(Reference!D:D,$D521,1),"")</f>
        <v/>
      </c>
      <c r="G521" s="10" t="str" cm="1">
        <f t="array" aca="1" ref="G521" ca="1">IF($D521&lt;&gt;"",INDEX(Reference!E:E,$D521,1),"")</f>
        <v/>
      </c>
      <c r="H521" s="79" t="str" cm="1">
        <f t="array" aca="1" ref="H521" ca="1">IF($D521&lt;&gt;"",INDEX(Reference!F:F,$D521,1),"")</f>
        <v/>
      </c>
      <c r="I521" s="79" t="str" cm="1">
        <f t="array" aca="1" ref="I521" ca="1">IF($D521&lt;&gt;"",INDEX(Reference!G:G,$D521,1),"")</f>
        <v/>
      </c>
      <c r="J521" s="79" t="str" cm="1">
        <f t="array" aca="1" ref="J521" ca="1">IF($D521&lt;&gt;"",INDEX(Reference!H:H,$D521,1),"")</f>
        <v/>
      </c>
      <c r="K521" s="77" t="str" cm="1">
        <f t="array" aca="1" ref="K521" ca="1">IF($D521&lt;&gt;"",INDEX(Reference!I:I,$D521,1),"")</f>
        <v/>
      </c>
      <c r="L521" s="77" t="str" cm="1">
        <f t="array" aca="1" ref="L521" ca="1">IF($D521&lt;&gt;"",INDEX(Reference!J:J,$D521,1),"")</f>
        <v/>
      </c>
      <c r="M521" s="77" t="str" cm="1">
        <f t="array" aca="1" ref="M521" ca="1">IF($D521&lt;&gt;"",INDEX(Reference!K:K,$D521,1),"")</f>
        <v/>
      </c>
      <c r="N521" s="80" t="str" cm="1">
        <f t="array" aca="1" ref="N521" ca="1">IF($D521&lt;&gt;"",INDEX(Reference!L:L,$D521,1),"")</f>
        <v/>
      </c>
    </row>
    <row r="522" spans="4:14" ht="15.75" x14ac:dyDescent="0.25">
      <c r="D522" s="7" t="str">
        <f t="shared" ca="1" si="8"/>
        <v/>
      </c>
      <c r="E522" s="7" t="str" cm="1">
        <f t="array" aca="1" ref="E522" ca="1">IF($D522&lt;&gt;"",INDEX(Reference!C:C,$D522,1),"")</f>
        <v/>
      </c>
      <c r="F522" s="8" t="str" cm="1">
        <f t="array" aca="1" ref="F522" ca="1">IF($D522&lt;&gt;"",INDEX(Reference!D:D,$D522,1),"")</f>
        <v/>
      </c>
      <c r="G522" s="10" t="str" cm="1">
        <f t="array" aca="1" ref="G522" ca="1">IF($D522&lt;&gt;"",INDEX(Reference!E:E,$D522,1),"")</f>
        <v/>
      </c>
      <c r="H522" s="79" t="str" cm="1">
        <f t="array" aca="1" ref="H522" ca="1">IF($D522&lt;&gt;"",INDEX(Reference!F:F,$D522,1),"")</f>
        <v/>
      </c>
      <c r="I522" s="79" t="str" cm="1">
        <f t="array" aca="1" ref="I522" ca="1">IF($D522&lt;&gt;"",INDEX(Reference!G:G,$D522,1),"")</f>
        <v/>
      </c>
      <c r="J522" s="79" t="str" cm="1">
        <f t="array" aca="1" ref="J522" ca="1">IF($D522&lt;&gt;"",INDEX(Reference!H:H,$D522,1),"")</f>
        <v/>
      </c>
      <c r="K522" s="77" t="str" cm="1">
        <f t="array" aca="1" ref="K522" ca="1">IF($D522&lt;&gt;"",INDEX(Reference!I:I,$D522,1),"")</f>
        <v/>
      </c>
      <c r="L522" s="77" t="str" cm="1">
        <f t="array" aca="1" ref="L522" ca="1">IF($D522&lt;&gt;"",INDEX(Reference!J:J,$D522,1),"")</f>
        <v/>
      </c>
      <c r="M522" s="77" t="str" cm="1">
        <f t="array" aca="1" ref="M522" ca="1">IF($D522&lt;&gt;"",INDEX(Reference!K:K,$D522,1),"")</f>
        <v/>
      </c>
      <c r="N522" s="80" t="str" cm="1">
        <f t="array" aca="1" ref="N522" ca="1">IF($D522&lt;&gt;"",INDEX(Reference!L:L,$D522,1),"")</f>
        <v/>
      </c>
    </row>
    <row r="523" spans="4:14" ht="15.75" x14ac:dyDescent="0.25">
      <c r="D523" s="7" t="str">
        <f t="shared" ca="1" si="8"/>
        <v/>
      </c>
      <c r="E523" s="7" t="str" cm="1">
        <f t="array" aca="1" ref="E523" ca="1">IF($D523&lt;&gt;"",INDEX(Reference!C:C,$D523,1),"")</f>
        <v/>
      </c>
      <c r="F523" s="8" t="str" cm="1">
        <f t="array" aca="1" ref="F523" ca="1">IF($D523&lt;&gt;"",INDEX(Reference!D:D,$D523,1),"")</f>
        <v/>
      </c>
      <c r="G523" s="10" t="str" cm="1">
        <f t="array" aca="1" ref="G523" ca="1">IF($D523&lt;&gt;"",INDEX(Reference!E:E,$D523,1),"")</f>
        <v/>
      </c>
      <c r="H523" s="79" t="str" cm="1">
        <f t="array" aca="1" ref="H523" ca="1">IF($D523&lt;&gt;"",INDEX(Reference!F:F,$D523,1),"")</f>
        <v/>
      </c>
      <c r="I523" s="79" t="str" cm="1">
        <f t="array" aca="1" ref="I523" ca="1">IF($D523&lt;&gt;"",INDEX(Reference!G:G,$D523,1),"")</f>
        <v/>
      </c>
      <c r="J523" s="79" t="str" cm="1">
        <f t="array" aca="1" ref="J523" ca="1">IF($D523&lt;&gt;"",INDEX(Reference!H:H,$D523,1),"")</f>
        <v/>
      </c>
      <c r="K523" s="77" t="str" cm="1">
        <f t="array" aca="1" ref="K523" ca="1">IF($D523&lt;&gt;"",INDEX(Reference!I:I,$D523,1),"")</f>
        <v/>
      </c>
      <c r="L523" s="77" t="str" cm="1">
        <f t="array" aca="1" ref="L523" ca="1">IF($D523&lt;&gt;"",INDEX(Reference!J:J,$D523,1),"")</f>
        <v/>
      </c>
      <c r="M523" s="77" t="str" cm="1">
        <f t="array" aca="1" ref="M523" ca="1">IF($D523&lt;&gt;"",INDEX(Reference!K:K,$D523,1),"")</f>
        <v/>
      </c>
      <c r="N523" s="80" t="str" cm="1">
        <f t="array" aca="1" ref="N523" ca="1">IF($D523&lt;&gt;"",INDEX(Reference!L:L,$D523,1),"")</f>
        <v/>
      </c>
    </row>
    <row r="524" spans="4:14" ht="15.75" x14ac:dyDescent="0.25">
      <c r="D524" s="7" t="str">
        <f t="shared" ca="1" si="8"/>
        <v/>
      </c>
      <c r="E524" s="7" t="str" cm="1">
        <f t="array" aca="1" ref="E524" ca="1">IF($D524&lt;&gt;"",INDEX(Reference!C:C,$D524,1),"")</f>
        <v/>
      </c>
      <c r="F524" s="8" t="str" cm="1">
        <f t="array" aca="1" ref="F524" ca="1">IF($D524&lt;&gt;"",INDEX(Reference!D:D,$D524,1),"")</f>
        <v/>
      </c>
      <c r="G524" s="10" t="str" cm="1">
        <f t="array" aca="1" ref="G524" ca="1">IF($D524&lt;&gt;"",INDEX(Reference!E:E,$D524,1),"")</f>
        <v/>
      </c>
      <c r="H524" s="79" t="str" cm="1">
        <f t="array" aca="1" ref="H524" ca="1">IF($D524&lt;&gt;"",INDEX(Reference!F:F,$D524,1),"")</f>
        <v/>
      </c>
      <c r="I524" s="79" t="str" cm="1">
        <f t="array" aca="1" ref="I524" ca="1">IF($D524&lt;&gt;"",INDEX(Reference!G:G,$D524,1),"")</f>
        <v/>
      </c>
      <c r="J524" s="79" t="str" cm="1">
        <f t="array" aca="1" ref="J524" ca="1">IF($D524&lt;&gt;"",INDEX(Reference!H:H,$D524,1),"")</f>
        <v/>
      </c>
      <c r="K524" s="77" t="str" cm="1">
        <f t="array" aca="1" ref="K524" ca="1">IF($D524&lt;&gt;"",INDEX(Reference!I:I,$D524,1),"")</f>
        <v/>
      </c>
      <c r="L524" s="77" t="str" cm="1">
        <f t="array" aca="1" ref="L524" ca="1">IF($D524&lt;&gt;"",INDEX(Reference!J:J,$D524,1),"")</f>
        <v/>
      </c>
      <c r="M524" s="77" t="str" cm="1">
        <f t="array" aca="1" ref="M524" ca="1">IF($D524&lt;&gt;"",INDEX(Reference!K:K,$D524,1),"")</f>
        <v/>
      </c>
      <c r="N524" s="80" t="str" cm="1">
        <f t="array" aca="1" ref="N524" ca="1">IF($D524&lt;&gt;"",INDEX(Reference!L:L,$D524,1),"")</f>
        <v/>
      </c>
    </row>
    <row r="525" spans="4:14" ht="15.75" x14ac:dyDescent="0.25">
      <c r="D525" s="7" t="str">
        <f t="shared" ca="1" si="8"/>
        <v/>
      </c>
      <c r="E525" s="7" t="str" cm="1">
        <f t="array" aca="1" ref="E525" ca="1">IF($D525&lt;&gt;"",INDEX(Reference!C:C,$D525,1),"")</f>
        <v/>
      </c>
      <c r="F525" s="8" t="str" cm="1">
        <f t="array" aca="1" ref="F525" ca="1">IF($D525&lt;&gt;"",INDEX(Reference!D:D,$D525,1),"")</f>
        <v/>
      </c>
      <c r="G525" s="10" t="str" cm="1">
        <f t="array" aca="1" ref="G525" ca="1">IF($D525&lt;&gt;"",INDEX(Reference!E:E,$D525,1),"")</f>
        <v/>
      </c>
      <c r="H525" s="79" t="str" cm="1">
        <f t="array" aca="1" ref="H525" ca="1">IF($D525&lt;&gt;"",INDEX(Reference!F:F,$D525,1),"")</f>
        <v/>
      </c>
      <c r="I525" s="79" t="str" cm="1">
        <f t="array" aca="1" ref="I525" ca="1">IF($D525&lt;&gt;"",INDEX(Reference!G:G,$D525,1),"")</f>
        <v/>
      </c>
      <c r="J525" s="79" t="str" cm="1">
        <f t="array" aca="1" ref="J525" ca="1">IF($D525&lt;&gt;"",INDEX(Reference!H:H,$D525,1),"")</f>
        <v/>
      </c>
      <c r="K525" s="77" t="str" cm="1">
        <f t="array" aca="1" ref="K525" ca="1">IF($D525&lt;&gt;"",INDEX(Reference!I:I,$D525,1),"")</f>
        <v/>
      </c>
      <c r="L525" s="77" t="str" cm="1">
        <f t="array" aca="1" ref="L525" ca="1">IF($D525&lt;&gt;"",INDEX(Reference!J:J,$D525,1),"")</f>
        <v/>
      </c>
      <c r="M525" s="77" t="str" cm="1">
        <f t="array" aca="1" ref="M525" ca="1">IF($D525&lt;&gt;"",INDEX(Reference!K:K,$D525,1),"")</f>
        <v/>
      </c>
      <c r="N525" s="80" t="str" cm="1">
        <f t="array" aca="1" ref="N525" ca="1">IF($D525&lt;&gt;"",INDEX(Reference!L:L,$D525,1),"")</f>
        <v/>
      </c>
    </row>
    <row r="526" spans="4:14" ht="15.75" x14ac:dyDescent="0.25">
      <c r="D526" s="7" t="str">
        <f t="shared" ca="1" si="8"/>
        <v/>
      </c>
      <c r="E526" s="7" t="str" cm="1">
        <f t="array" aca="1" ref="E526" ca="1">IF($D526&lt;&gt;"",INDEX(Reference!C:C,$D526,1),"")</f>
        <v/>
      </c>
      <c r="F526" s="8" t="str" cm="1">
        <f t="array" aca="1" ref="F526" ca="1">IF($D526&lt;&gt;"",INDEX(Reference!D:D,$D526,1),"")</f>
        <v/>
      </c>
      <c r="G526" s="10" t="str" cm="1">
        <f t="array" aca="1" ref="G526" ca="1">IF($D526&lt;&gt;"",INDEX(Reference!E:E,$D526,1),"")</f>
        <v/>
      </c>
      <c r="H526" s="79" t="str" cm="1">
        <f t="array" aca="1" ref="H526" ca="1">IF($D526&lt;&gt;"",INDEX(Reference!F:F,$D526,1),"")</f>
        <v/>
      </c>
      <c r="I526" s="79" t="str" cm="1">
        <f t="array" aca="1" ref="I526" ca="1">IF($D526&lt;&gt;"",INDEX(Reference!G:G,$D526,1),"")</f>
        <v/>
      </c>
      <c r="J526" s="79" t="str" cm="1">
        <f t="array" aca="1" ref="J526" ca="1">IF($D526&lt;&gt;"",INDEX(Reference!H:H,$D526,1),"")</f>
        <v/>
      </c>
      <c r="K526" s="77" t="str" cm="1">
        <f t="array" aca="1" ref="K526" ca="1">IF($D526&lt;&gt;"",INDEX(Reference!I:I,$D526,1),"")</f>
        <v/>
      </c>
      <c r="L526" s="77" t="str" cm="1">
        <f t="array" aca="1" ref="L526" ca="1">IF($D526&lt;&gt;"",INDEX(Reference!J:J,$D526,1),"")</f>
        <v/>
      </c>
      <c r="M526" s="77" t="str" cm="1">
        <f t="array" aca="1" ref="M526" ca="1">IF($D526&lt;&gt;"",INDEX(Reference!K:K,$D526,1),"")</f>
        <v/>
      </c>
      <c r="N526" s="80" t="str" cm="1">
        <f t="array" aca="1" ref="N526" ca="1">IF($D526&lt;&gt;"",INDEX(Reference!L:L,$D526,1),"")</f>
        <v/>
      </c>
    </row>
    <row r="527" spans="4:14" ht="15.75" x14ac:dyDescent="0.25">
      <c r="D527" s="7" t="str">
        <f t="shared" ca="1" si="8"/>
        <v/>
      </c>
      <c r="E527" s="7" t="str" cm="1">
        <f t="array" aca="1" ref="E527" ca="1">IF($D527&lt;&gt;"",INDEX(Reference!C:C,$D527,1),"")</f>
        <v/>
      </c>
      <c r="F527" s="8" t="str" cm="1">
        <f t="array" aca="1" ref="F527" ca="1">IF($D527&lt;&gt;"",INDEX(Reference!D:D,$D527,1),"")</f>
        <v/>
      </c>
      <c r="G527" s="10" t="str" cm="1">
        <f t="array" aca="1" ref="G527" ca="1">IF($D527&lt;&gt;"",INDEX(Reference!E:E,$D527,1),"")</f>
        <v/>
      </c>
      <c r="H527" s="79" t="str" cm="1">
        <f t="array" aca="1" ref="H527" ca="1">IF($D527&lt;&gt;"",INDEX(Reference!F:F,$D527,1),"")</f>
        <v/>
      </c>
      <c r="I527" s="79" t="str" cm="1">
        <f t="array" aca="1" ref="I527" ca="1">IF($D527&lt;&gt;"",INDEX(Reference!G:G,$D527,1),"")</f>
        <v/>
      </c>
      <c r="J527" s="79" t="str" cm="1">
        <f t="array" aca="1" ref="J527" ca="1">IF($D527&lt;&gt;"",INDEX(Reference!H:H,$D527,1),"")</f>
        <v/>
      </c>
      <c r="K527" s="77" t="str" cm="1">
        <f t="array" aca="1" ref="K527" ca="1">IF($D527&lt;&gt;"",INDEX(Reference!I:I,$D527,1),"")</f>
        <v/>
      </c>
      <c r="L527" s="77" t="str" cm="1">
        <f t="array" aca="1" ref="L527" ca="1">IF($D527&lt;&gt;"",INDEX(Reference!J:J,$D527,1),"")</f>
        <v/>
      </c>
      <c r="M527" s="77" t="str" cm="1">
        <f t="array" aca="1" ref="M527" ca="1">IF($D527&lt;&gt;"",INDEX(Reference!K:K,$D527,1),"")</f>
        <v/>
      </c>
      <c r="N527" s="80" t="str" cm="1">
        <f t="array" aca="1" ref="N527" ca="1">IF($D527&lt;&gt;"",INDEX(Reference!L:L,$D527,1),"")</f>
        <v/>
      </c>
    </row>
    <row r="528" spans="4:14" ht="15.75" x14ac:dyDescent="0.25">
      <c r="D528" s="7" t="str">
        <f t="shared" ca="1" si="8"/>
        <v/>
      </c>
      <c r="E528" s="7" t="str" cm="1">
        <f t="array" aca="1" ref="E528" ca="1">IF($D528&lt;&gt;"",INDEX(Reference!C:C,$D528,1),"")</f>
        <v/>
      </c>
      <c r="F528" s="8" t="str" cm="1">
        <f t="array" aca="1" ref="F528" ca="1">IF($D528&lt;&gt;"",INDEX(Reference!D:D,$D528,1),"")</f>
        <v/>
      </c>
      <c r="G528" s="10" t="str" cm="1">
        <f t="array" aca="1" ref="G528" ca="1">IF($D528&lt;&gt;"",INDEX(Reference!E:E,$D528,1),"")</f>
        <v/>
      </c>
      <c r="H528" s="79" t="str" cm="1">
        <f t="array" aca="1" ref="H528" ca="1">IF($D528&lt;&gt;"",INDEX(Reference!F:F,$D528,1),"")</f>
        <v/>
      </c>
      <c r="I528" s="79" t="str" cm="1">
        <f t="array" aca="1" ref="I528" ca="1">IF($D528&lt;&gt;"",INDEX(Reference!G:G,$D528,1),"")</f>
        <v/>
      </c>
      <c r="J528" s="79" t="str" cm="1">
        <f t="array" aca="1" ref="J528" ca="1">IF($D528&lt;&gt;"",INDEX(Reference!H:H,$D528,1),"")</f>
        <v/>
      </c>
      <c r="K528" s="77" t="str" cm="1">
        <f t="array" aca="1" ref="K528" ca="1">IF($D528&lt;&gt;"",INDEX(Reference!I:I,$D528,1),"")</f>
        <v/>
      </c>
      <c r="L528" s="77" t="str" cm="1">
        <f t="array" aca="1" ref="L528" ca="1">IF($D528&lt;&gt;"",INDEX(Reference!J:J,$D528,1),"")</f>
        <v/>
      </c>
      <c r="M528" s="77" t="str" cm="1">
        <f t="array" aca="1" ref="M528" ca="1">IF($D528&lt;&gt;"",INDEX(Reference!K:K,$D528,1),"")</f>
        <v/>
      </c>
      <c r="N528" s="80" t="str" cm="1">
        <f t="array" aca="1" ref="N528" ca="1">IF($D528&lt;&gt;"",INDEX(Reference!L:L,$D528,1),"")</f>
        <v/>
      </c>
    </row>
    <row r="529" spans="4:14" ht="15.75" x14ac:dyDescent="0.25">
      <c r="D529" s="7" t="str">
        <f t="shared" ca="1" si="8"/>
        <v/>
      </c>
      <c r="E529" s="7" t="str" cm="1">
        <f t="array" aca="1" ref="E529" ca="1">IF($D529&lt;&gt;"",INDEX(Reference!C:C,$D529,1),"")</f>
        <v/>
      </c>
      <c r="F529" s="8" t="str" cm="1">
        <f t="array" aca="1" ref="F529" ca="1">IF($D529&lt;&gt;"",INDEX(Reference!D:D,$D529,1),"")</f>
        <v/>
      </c>
      <c r="G529" s="10" t="str" cm="1">
        <f t="array" aca="1" ref="G529" ca="1">IF($D529&lt;&gt;"",INDEX(Reference!E:E,$D529,1),"")</f>
        <v/>
      </c>
      <c r="H529" s="79" t="str" cm="1">
        <f t="array" aca="1" ref="H529" ca="1">IF($D529&lt;&gt;"",INDEX(Reference!F:F,$D529,1),"")</f>
        <v/>
      </c>
      <c r="I529" s="79" t="str" cm="1">
        <f t="array" aca="1" ref="I529" ca="1">IF($D529&lt;&gt;"",INDEX(Reference!G:G,$D529,1),"")</f>
        <v/>
      </c>
      <c r="J529" s="79" t="str" cm="1">
        <f t="array" aca="1" ref="J529" ca="1">IF($D529&lt;&gt;"",INDEX(Reference!H:H,$D529,1),"")</f>
        <v/>
      </c>
      <c r="K529" s="77" t="str" cm="1">
        <f t="array" aca="1" ref="K529" ca="1">IF($D529&lt;&gt;"",INDEX(Reference!I:I,$D529,1),"")</f>
        <v/>
      </c>
      <c r="L529" s="77" t="str" cm="1">
        <f t="array" aca="1" ref="L529" ca="1">IF($D529&lt;&gt;"",INDEX(Reference!J:J,$D529,1),"")</f>
        <v/>
      </c>
      <c r="M529" s="77" t="str" cm="1">
        <f t="array" aca="1" ref="M529" ca="1">IF($D529&lt;&gt;"",INDEX(Reference!K:K,$D529,1),"")</f>
        <v/>
      </c>
      <c r="N529" s="80" t="str" cm="1">
        <f t="array" aca="1" ref="N529" ca="1">IF($D529&lt;&gt;"",INDEX(Reference!L:L,$D529,1),"")</f>
        <v/>
      </c>
    </row>
    <row r="530" spans="4:14" ht="15.75" x14ac:dyDescent="0.25">
      <c r="D530" s="7" t="str">
        <f t="shared" ca="1" si="8"/>
        <v/>
      </c>
      <c r="E530" s="7" t="str" cm="1">
        <f t="array" aca="1" ref="E530" ca="1">IF($D530&lt;&gt;"",INDEX(Reference!C:C,$D530,1),"")</f>
        <v/>
      </c>
      <c r="F530" s="8" t="str" cm="1">
        <f t="array" aca="1" ref="F530" ca="1">IF($D530&lt;&gt;"",INDEX(Reference!D:D,$D530,1),"")</f>
        <v/>
      </c>
      <c r="G530" s="10" t="str" cm="1">
        <f t="array" aca="1" ref="G530" ca="1">IF($D530&lt;&gt;"",INDEX(Reference!E:E,$D530,1),"")</f>
        <v/>
      </c>
      <c r="H530" s="79" t="str" cm="1">
        <f t="array" aca="1" ref="H530" ca="1">IF($D530&lt;&gt;"",INDEX(Reference!F:F,$D530,1),"")</f>
        <v/>
      </c>
      <c r="I530" s="79" t="str" cm="1">
        <f t="array" aca="1" ref="I530" ca="1">IF($D530&lt;&gt;"",INDEX(Reference!G:G,$D530,1),"")</f>
        <v/>
      </c>
      <c r="J530" s="79" t="str" cm="1">
        <f t="array" aca="1" ref="J530" ca="1">IF($D530&lt;&gt;"",INDEX(Reference!H:H,$D530,1),"")</f>
        <v/>
      </c>
      <c r="K530" s="77" t="str" cm="1">
        <f t="array" aca="1" ref="K530" ca="1">IF($D530&lt;&gt;"",INDEX(Reference!I:I,$D530,1),"")</f>
        <v/>
      </c>
      <c r="L530" s="77" t="str" cm="1">
        <f t="array" aca="1" ref="L530" ca="1">IF($D530&lt;&gt;"",INDEX(Reference!J:J,$D530,1),"")</f>
        <v/>
      </c>
      <c r="M530" s="77" t="str" cm="1">
        <f t="array" aca="1" ref="M530" ca="1">IF($D530&lt;&gt;"",INDEX(Reference!K:K,$D530,1),"")</f>
        <v/>
      </c>
      <c r="N530" s="80" t="str" cm="1">
        <f t="array" aca="1" ref="N530" ca="1">IF($D530&lt;&gt;"",INDEX(Reference!L:L,$D530,1),"")</f>
        <v/>
      </c>
    </row>
    <row r="531" spans="4:14" ht="15.75" x14ac:dyDescent="0.25">
      <c r="D531" s="7" t="str">
        <f t="shared" ca="1" si="8"/>
        <v/>
      </c>
      <c r="E531" s="7" t="str" cm="1">
        <f t="array" aca="1" ref="E531" ca="1">IF($D531&lt;&gt;"",INDEX(Reference!C:C,$D531,1),"")</f>
        <v/>
      </c>
      <c r="F531" s="8" t="str" cm="1">
        <f t="array" aca="1" ref="F531" ca="1">IF($D531&lt;&gt;"",INDEX(Reference!D:D,$D531,1),"")</f>
        <v/>
      </c>
      <c r="G531" s="10" t="str" cm="1">
        <f t="array" aca="1" ref="G531" ca="1">IF($D531&lt;&gt;"",INDEX(Reference!E:E,$D531,1),"")</f>
        <v/>
      </c>
      <c r="H531" s="79" t="str" cm="1">
        <f t="array" aca="1" ref="H531" ca="1">IF($D531&lt;&gt;"",INDEX(Reference!F:F,$D531,1),"")</f>
        <v/>
      </c>
      <c r="I531" s="79" t="str" cm="1">
        <f t="array" aca="1" ref="I531" ca="1">IF($D531&lt;&gt;"",INDEX(Reference!G:G,$D531,1),"")</f>
        <v/>
      </c>
      <c r="J531" s="79" t="str" cm="1">
        <f t="array" aca="1" ref="J531" ca="1">IF($D531&lt;&gt;"",INDEX(Reference!H:H,$D531,1),"")</f>
        <v/>
      </c>
      <c r="K531" s="77" t="str" cm="1">
        <f t="array" aca="1" ref="K531" ca="1">IF($D531&lt;&gt;"",INDEX(Reference!I:I,$D531,1),"")</f>
        <v/>
      </c>
      <c r="L531" s="77" t="str" cm="1">
        <f t="array" aca="1" ref="L531" ca="1">IF($D531&lt;&gt;"",INDEX(Reference!J:J,$D531,1),"")</f>
        <v/>
      </c>
      <c r="M531" s="77" t="str" cm="1">
        <f t="array" aca="1" ref="M531" ca="1">IF($D531&lt;&gt;"",INDEX(Reference!K:K,$D531,1),"")</f>
        <v/>
      </c>
      <c r="N531" s="80" t="str" cm="1">
        <f t="array" aca="1" ref="N531" ca="1">IF($D531&lt;&gt;"",INDEX(Reference!L:L,$D531,1),"")</f>
        <v/>
      </c>
    </row>
    <row r="532" spans="4:14" ht="15.75" x14ac:dyDescent="0.25">
      <c r="D532" s="7" t="str">
        <f t="shared" ca="1" si="8"/>
        <v/>
      </c>
      <c r="E532" s="7" t="str" cm="1">
        <f t="array" aca="1" ref="E532" ca="1">IF($D532&lt;&gt;"",INDEX(Reference!C:C,$D532,1),"")</f>
        <v/>
      </c>
      <c r="F532" s="8" t="str" cm="1">
        <f t="array" aca="1" ref="F532" ca="1">IF($D532&lt;&gt;"",INDEX(Reference!D:D,$D532,1),"")</f>
        <v/>
      </c>
      <c r="G532" s="10" t="str" cm="1">
        <f t="array" aca="1" ref="G532" ca="1">IF($D532&lt;&gt;"",INDEX(Reference!E:E,$D532,1),"")</f>
        <v/>
      </c>
      <c r="H532" s="79" t="str" cm="1">
        <f t="array" aca="1" ref="H532" ca="1">IF($D532&lt;&gt;"",INDEX(Reference!F:F,$D532,1),"")</f>
        <v/>
      </c>
      <c r="I532" s="79" t="str" cm="1">
        <f t="array" aca="1" ref="I532" ca="1">IF($D532&lt;&gt;"",INDEX(Reference!G:G,$D532,1),"")</f>
        <v/>
      </c>
      <c r="J532" s="79" t="str" cm="1">
        <f t="array" aca="1" ref="J532" ca="1">IF($D532&lt;&gt;"",INDEX(Reference!H:H,$D532,1),"")</f>
        <v/>
      </c>
      <c r="K532" s="77" t="str" cm="1">
        <f t="array" aca="1" ref="K532" ca="1">IF($D532&lt;&gt;"",INDEX(Reference!I:I,$D532,1),"")</f>
        <v/>
      </c>
      <c r="L532" s="77" t="str" cm="1">
        <f t="array" aca="1" ref="L532" ca="1">IF($D532&lt;&gt;"",INDEX(Reference!J:J,$D532,1),"")</f>
        <v/>
      </c>
      <c r="M532" s="77" t="str" cm="1">
        <f t="array" aca="1" ref="M532" ca="1">IF($D532&lt;&gt;"",INDEX(Reference!K:K,$D532,1),"")</f>
        <v/>
      </c>
      <c r="N532" s="80" t="str" cm="1">
        <f t="array" aca="1" ref="N532" ca="1">IF($D532&lt;&gt;"",INDEX(Reference!L:L,$D532,1),"")</f>
        <v/>
      </c>
    </row>
    <row r="533" spans="4:14" ht="15.75" x14ac:dyDescent="0.25">
      <c r="D533" s="7" t="str">
        <f t="shared" ca="1" si="8"/>
        <v/>
      </c>
      <c r="E533" s="7" t="str" cm="1">
        <f t="array" aca="1" ref="E533" ca="1">IF($D533&lt;&gt;"",INDEX(Reference!C:C,$D533,1),"")</f>
        <v/>
      </c>
      <c r="F533" s="8" t="str" cm="1">
        <f t="array" aca="1" ref="F533" ca="1">IF($D533&lt;&gt;"",INDEX(Reference!D:D,$D533,1),"")</f>
        <v/>
      </c>
      <c r="G533" s="10" t="str" cm="1">
        <f t="array" aca="1" ref="G533" ca="1">IF($D533&lt;&gt;"",INDEX(Reference!E:E,$D533,1),"")</f>
        <v/>
      </c>
      <c r="H533" s="79" t="str" cm="1">
        <f t="array" aca="1" ref="H533" ca="1">IF($D533&lt;&gt;"",INDEX(Reference!F:F,$D533,1),"")</f>
        <v/>
      </c>
      <c r="I533" s="79" t="str" cm="1">
        <f t="array" aca="1" ref="I533" ca="1">IF($D533&lt;&gt;"",INDEX(Reference!G:G,$D533,1),"")</f>
        <v/>
      </c>
      <c r="J533" s="79" t="str" cm="1">
        <f t="array" aca="1" ref="J533" ca="1">IF($D533&lt;&gt;"",INDEX(Reference!H:H,$D533,1),"")</f>
        <v/>
      </c>
      <c r="K533" s="77" t="str" cm="1">
        <f t="array" aca="1" ref="K533" ca="1">IF($D533&lt;&gt;"",INDEX(Reference!I:I,$D533,1),"")</f>
        <v/>
      </c>
      <c r="L533" s="77" t="str" cm="1">
        <f t="array" aca="1" ref="L533" ca="1">IF($D533&lt;&gt;"",INDEX(Reference!J:J,$D533,1),"")</f>
        <v/>
      </c>
      <c r="M533" s="77" t="str" cm="1">
        <f t="array" aca="1" ref="M533" ca="1">IF($D533&lt;&gt;"",INDEX(Reference!K:K,$D533,1),"")</f>
        <v/>
      </c>
      <c r="N533" s="80" t="str" cm="1">
        <f t="array" aca="1" ref="N533" ca="1">IF($D533&lt;&gt;"",INDEX(Reference!L:L,$D533,1),"")</f>
        <v/>
      </c>
    </row>
    <row r="534" spans="4:14" ht="15.75" x14ac:dyDescent="0.25">
      <c r="D534" s="7" t="str">
        <f t="shared" ca="1" si="8"/>
        <v/>
      </c>
      <c r="E534" s="7" t="str" cm="1">
        <f t="array" aca="1" ref="E534" ca="1">IF($D534&lt;&gt;"",INDEX(Reference!C:C,$D534,1),"")</f>
        <v/>
      </c>
      <c r="F534" s="8" t="str" cm="1">
        <f t="array" aca="1" ref="F534" ca="1">IF($D534&lt;&gt;"",INDEX(Reference!D:D,$D534,1),"")</f>
        <v/>
      </c>
      <c r="G534" s="10" t="str" cm="1">
        <f t="array" aca="1" ref="G534" ca="1">IF($D534&lt;&gt;"",INDEX(Reference!E:E,$D534,1),"")</f>
        <v/>
      </c>
      <c r="H534" s="79" t="str" cm="1">
        <f t="array" aca="1" ref="H534" ca="1">IF($D534&lt;&gt;"",INDEX(Reference!F:F,$D534,1),"")</f>
        <v/>
      </c>
      <c r="I534" s="79" t="str" cm="1">
        <f t="array" aca="1" ref="I534" ca="1">IF($D534&lt;&gt;"",INDEX(Reference!G:G,$D534,1),"")</f>
        <v/>
      </c>
      <c r="J534" s="79" t="str" cm="1">
        <f t="array" aca="1" ref="J534" ca="1">IF($D534&lt;&gt;"",INDEX(Reference!H:H,$D534,1),"")</f>
        <v/>
      </c>
      <c r="K534" s="77" t="str" cm="1">
        <f t="array" aca="1" ref="K534" ca="1">IF($D534&lt;&gt;"",INDEX(Reference!I:I,$D534,1),"")</f>
        <v/>
      </c>
      <c r="L534" s="77" t="str" cm="1">
        <f t="array" aca="1" ref="L534" ca="1">IF($D534&lt;&gt;"",INDEX(Reference!J:J,$D534,1),"")</f>
        <v/>
      </c>
      <c r="M534" s="77" t="str" cm="1">
        <f t="array" aca="1" ref="M534" ca="1">IF($D534&lt;&gt;"",INDEX(Reference!K:K,$D534,1),"")</f>
        <v/>
      </c>
      <c r="N534" s="80" t="str" cm="1">
        <f t="array" aca="1" ref="N534" ca="1">IF($D534&lt;&gt;"",INDEX(Reference!L:L,$D534,1),"")</f>
        <v/>
      </c>
    </row>
    <row r="535" spans="4:14" ht="15.75" x14ac:dyDescent="0.25">
      <c r="D535" s="7" t="str">
        <f t="shared" ca="1" si="8"/>
        <v/>
      </c>
      <c r="E535" s="7" t="str" cm="1">
        <f t="array" aca="1" ref="E535" ca="1">IF($D535&lt;&gt;"",INDEX(Reference!C:C,$D535,1),"")</f>
        <v/>
      </c>
      <c r="F535" s="8" t="str" cm="1">
        <f t="array" aca="1" ref="F535" ca="1">IF($D535&lt;&gt;"",INDEX(Reference!D:D,$D535,1),"")</f>
        <v/>
      </c>
      <c r="G535" s="10" t="str" cm="1">
        <f t="array" aca="1" ref="G535" ca="1">IF($D535&lt;&gt;"",INDEX(Reference!E:E,$D535,1),"")</f>
        <v/>
      </c>
      <c r="H535" s="79" t="str" cm="1">
        <f t="array" aca="1" ref="H535" ca="1">IF($D535&lt;&gt;"",INDEX(Reference!F:F,$D535,1),"")</f>
        <v/>
      </c>
      <c r="I535" s="79" t="str" cm="1">
        <f t="array" aca="1" ref="I535" ca="1">IF($D535&lt;&gt;"",INDEX(Reference!G:G,$D535,1),"")</f>
        <v/>
      </c>
      <c r="J535" s="79" t="str" cm="1">
        <f t="array" aca="1" ref="J535" ca="1">IF($D535&lt;&gt;"",INDEX(Reference!H:H,$D535,1),"")</f>
        <v/>
      </c>
      <c r="K535" s="77" t="str" cm="1">
        <f t="array" aca="1" ref="K535" ca="1">IF($D535&lt;&gt;"",INDEX(Reference!I:I,$D535,1),"")</f>
        <v/>
      </c>
      <c r="L535" s="77" t="str" cm="1">
        <f t="array" aca="1" ref="L535" ca="1">IF($D535&lt;&gt;"",INDEX(Reference!J:J,$D535,1),"")</f>
        <v/>
      </c>
      <c r="M535" s="77" t="str" cm="1">
        <f t="array" aca="1" ref="M535" ca="1">IF($D535&lt;&gt;"",INDEX(Reference!K:K,$D535,1),"")</f>
        <v/>
      </c>
      <c r="N535" s="80" t="str" cm="1">
        <f t="array" aca="1" ref="N535" ca="1">IF($D535&lt;&gt;"",INDEX(Reference!L:L,$D535,1),"")</f>
        <v/>
      </c>
    </row>
    <row r="536" spans="4:14" ht="15.75" x14ac:dyDescent="0.25">
      <c r="D536" s="7" t="str">
        <f t="shared" ca="1" si="8"/>
        <v/>
      </c>
      <c r="E536" s="7" t="str" cm="1">
        <f t="array" aca="1" ref="E536" ca="1">IF($D536&lt;&gt;"",INDEX(Reference!C:C,$D536,1),"")</f>
        <v/>
      </c>
      <c r="F536" s="8" t="str" cm="1">
        <f t="array" aca="1" ref="F536" ca="1">IF($D536&lt;&gt;"",INDEX(Reference!D:D,$D536,1),"")</f>
        <v/>
      </c>
      <c r="G536" s="10" t="str" cm="1">
        <f t="array" aca="1" ref="G536" ca="1">IF($D536&lt;&gt;"",INDEX(Reference!E:E,$D536,1),"")</f>
        <v/>
      </c>
      <c r="H536" s="79" t="str" cm="1">
        <f t="array" aca="1" ref="H536" ca="1">IF($D536&lt;&gt;"",INDEX(Reference!F:F,$D536,1),"")</f>
        <v/>
      </c>
      <c r="I536" s="79" t="str" cm="1">
        <f t="array" aca="1" ref="I536" ca="1">IF($D536&lt;&gt;"",INDEX(Reference!G:G,$D536,1),"")</f>
        <v/>
      </c>
      <c r="J536" s="79" t="str" cm="1">
        <f t="array" aca="1" ref="J536" ca="1">IF($D536&lt;&gt;"",INDEX(Reference!H:H,$D536,1),"")</f>
        <v/>
      </c>
      <c r="K536" s="77" t="str" cm="1">
        <f t="array" aca="1" ref="K536" ca="1">IF($D536&lt;&gt;"",INDEX(Reference!I:I,$D536,1),"")</f>
        <v/>
      </c>
      <c r="L536" s="77" t="str" cm="1">
        <f t="array" aca="1" ref="L536" ca="1">IF($D536&lt;&gt;"",INDEX(Reference!J:J,$D536,1),"")</f>
        <v/>
      </c>
      <c r="M536" s="77" t="str" cm="1">
        <f t="array" aca="1" ref="M536" ca="1">IF($D536&lt;&gt;"",INDEX(Reference!K:K,$D536,1),"")</f>
        <v/>
      </c>
      <c r="N536" s="80" t="str" cm="1">
        <f t="array" aca="1" ref="N536" ca="1">IF($D536&lt;&gt;"",INDEX(Reference!L:L,$D536,1),"")</f>
        <v/>
      </c>
    </row>
    <row r="537" spans="4:14" ht="15.75" x14ac:dyDescent="0.25">
      <c r="D537" s="7" t="str">
        <f t="shared" ca="1" si="8"/>
        <v/>
      </c>
      <c r="E537" s="7" t="str" cm="1">
        <f t="array" aca="1" ref="E537" ca="1">IF($D537&lt;&gt;"",INDEX(Reference!C:C,$D537,1),"")</f>
        <v/>
      </c>
      <c r="F537" s="8" t="str" cm="1">
        <f t="array" aca="1" ref="F537" ca="1">IF($D537&lt;&gt;"",INDEX(Reference!D:D,$D537,1),"")</f>
        <v/>
      </c>
      <c r="G537" s="10" t="str" cm="1">
        <f t="array" aca="1" ref="G537" ca="1">IF($D537&lt;&gt;"",INDEX(Reference!E:E,$D537,1),"")</f>
        <v/>
      </c>
      <c r="H537" s="79" t="str" cm="1">
        <f t="array" aca="1" ref="H537" ca="1">IF($D537&lt;&gt;"",INDEX(Reference!F:F,$D537,1),"")</f>
        <v/>
      </c>
      <c r="I537" s="79" t="str" cm="1">
        <f t="array" aca="1" ref="I537" ca="1">IF($D537&lt;&gt;"",INDEX(Reference!G:G,$D537,1),"")</f>
        <v/>
      </c>
      <c r="J537" s="79" t="str" cm="1">
        <f t="array" aca="1" ref="J537" ca="1">IF($D537&lt;&gt;"",INDEX(Reference!H:H,$D537,1),"")</f>
        <v/>
      </c>
      <c r="K537" s="77" t="str" cm="1">
        <f t="array" aca="1" ref="K537" ca="1">IF($D537&lt;&gt;"",INDEX(Reference!I:I,$D537,1),"")</f>
        <v/>
      </c>
      <c r="L537" s="77" t="str" cm="1">
        <f t="array" aca="1" ref="L537" ca="1">IF($D537&lt;&gt;"",INDEX(Reference!J:J,$D537,1),"")</f>
        <v/>
      </c>
      <c r="M537" s="77" t="str" cm="1">
        <f t="array" aca="1" ref="M537" ca="1">IF($D537&lt;&gt;"",INDEX(Reference!K:K,$D537,1),"")</f>
        <v/>
      </c>
      <c r="N537" s="80" t="str" cm="1">
        <f t="array" aca="1" ref="N537" ca="1">IF($D537&lt;&gt;"",INDEX(Reference!L:L,$D537,1),"")</f>
        <v/>
      </c>
    </row>
    <row r="538" spans="4:14" ht="15.75" x14ac:dyDescent="0.25">
      <c r="D538" s="7" t="str">
        <f t="shared" ca="1" si="8"/>
        <v/>
      </c>
      <c r="E538" s="7" t="str" cm="1">
        <f t="array" aca="1" ref="E538" ca="1">IF($D538&lt;&gt;"",INDEX(Reference!C:C,$D538,1),"")</f>
        <v/>
      </c>
      <c r="F538" s="8" t="str" cm="1">
        <f t="array" aca="1" ref="F538" ca="1">IF($D538&lt;&gt;"",INDEX(Reference!D:D,$D538,1),"")</f>
        <v/>
      </c>
      <c r="G538" s="10" t="str" cm="1">
        <f t="array" aca="1" ref="G538" ca="1">IF($D538&lt;&gt;"",INDEX(Reference!E:E,$D538,1),"")</f>
        <v/>
      </c>
      <c r="H538" s="79" t="str" cm="1">
        <f t="array" aca="1" ref="H538" ca="1">IF($D538&lt;&gt;"",INDEX(Reference!F:F,$D538,1),"")</f>
        <v/>
      </c>
      <c r="I538" s="79" t="str" cm="1">
        <f t="array" aca="1" ref="I538" ca="1">IF($D538&lt;&gt;"",INDEX(Reference!G:G,$D538,1),"")</f>
        <v/>
      </c>
      <c r="J538" s="79" t="str" cm="1">
        <f t="array" aca="1" ref="J538" ca="1">IF($D538&lt;&gt;"",INDEX(Reference!H:H,$D538,1),"")</f>
        <v/>
      </c>
      <c r="K538" s="77" t="str" cm="1">
        <f t="array" aca="1" ref="K538" ca="1">IF($D538&lt;&gt;"",INDEX(Reference!I:I,$D538,1),"")</f>
        <v/>
      </c>
      <c r="L538" s="77" t="str" cm="1">
        <f t="array" aca="1" ref="L538" ca="1">IF($D538&lt;&gt;"",INDEX(Reference!J:J,$D538,1),"")</f>
        <v/>
      </c>
      <c r="M538" s="77" t="str" cm="1">
        <f t="array" aca="1" ref="M538" ca="1">IF($D538&lt;&gt;"",INDEX(Reference!K:K,$D538,1),"")</f>
        <v/>
      </c>
      <c r="N538" s="80" t="str" cm="1">
        <f t="array" aca="1" ref="N538" ca="1">IF($D538&lt;&gt;"",INDEX(Reference!L:L,$D538,1),"")</f>
        <v/>
      </c>
    </row>
    <row r="539" spans="4:14" ht="15.75" x14ac:dyDescent="0.25">
      <c r="D539" s="7" t="str">
        <f t="shared" ca="1" si="8"/>
        <v/>
      </c>
      <c r="E539" s="7" t="str" cm="1">
        <f t="array" aca="1" ref="E539" ca="1">IF($D539&lt;&gt;"",INDEX(Reference!C:C,$D539,1),"")</f>
        <v/>
      </c>
      <c r="F539" s="8" t="str" cm="1">
        <f t="array" aca="1" ref="F539" ca="1">IF($D539&lt;&gt;"",INDEX(Reference!D:D,$D539,1),"")</f>
        <v/>
      </c>
      <c r="G539" s="10" t="str" cm="1">
        <f t="array" aca="1" ref="G539" ca="1">IF($D539&lt;&gt;"",INDEX(Reference!E:E,$D539,1),"")</f>
        <v/>
      </c>
      <c r="H539" s="79" t="str" cm="1">
        <f t="array" aca="1" ref="H539" ca="1">IF($D539&lt;&gt;"",INDEX(Reference!F:F,$D539,1),"")</f>
        <v/>
      </c>
      <c r="I539" s="79" t="str" cm="1">
        <f t="array" aca="1" ref="I539" ca="1">IF($D539&lt;&gt;"",INDEX(Reference!G:G,$D539,1),"")</f>
        <v/>
      </c>
      <c r="J539" s="79" t="str" cm="1">
        <f t="array" aca="1" ref="J539" ca="1">IF($D539&lt;&gt;"",INDEX(Reference!H:H,$D539,1),"")</f>
        <v/>
      </c>
      <c r="K539" s="77" t="str" cm="1">
        <f t="array" aca="1" ref="K539" ca="1">IF($D539&lt;&gt;"",INDEX(Reference!I:I,$D539,1),"")</f>
        <v/>
      </c>
      <c r="L539" s="77" t="str" cm="1">
        <f t="array" aca="1" ref="L539" ca="1">IF($D539&lt;&gt;"",INDEX(Reference!J:J,$D539,1),"")</f>
        <v/>
      </c>
      <c r="M539" s="77" t="str" cm="1">
        <f t="array" aca="1" ref="M539" ca="1">IF($D539&lt;&gt;"",INDEX(Reference!K:K,$D539,1),"")</f>
        <v/>
      </c>
      <c r="N539" s="80" t="str" cm="1">
        <f t="array" aca="1" ref="N539" ca="1">IF($D539&lt;&gt;"",INDEX(Reference!L:L,$D539,1),"")</f>
        <v/>
      </c>
    </row>
    <row r="540" spans="4:14" ht="15.75" x14ac:dyDescent="0.25">
      <c r="D540" s="7" t="str">
        <f t="shared" ca="1" si="8"/>
        <v/>
      </c>
      <c r="E540" s="7" t="str" cm="1">
        <f t="array" aca="1" ref="E540" ca="1">IF($D540&lt;&gt;"",INDEX(Reference!C:C,$D540,1),"")</f>
        <v/>
      </c>
      <c r="F540" s="8" t="str" cm="1">
        <f t="array" aca="1" ref="F540" ca="1">IF($D540&lt;&gt;"",INDEX(Reference!D:D,$D540,1),"")</f>
        <v/>
      </c>
      <c r="G540" s="10" t="str" cm="1">
        <f t="array" aca="1" ref="G540" ca="1">IF($D540&lt;&gt;"",INDEX(Reference!E:E,$D540,1),"")</f>
        <v/>
      </c>
      <c r="H540" s="79" t="str" cm="1">
        <f t="array" aca="1" ref="H540" ca="1">IF($D540&lt;&gt;"",INDEX(Reference!F:F,$D540,1),"")</f>
        <v/>
      </c>
      <c r="I540" s="79" t="str" cm="1">
        <f t="array" aca="1" ref="I540" ca="1">IF($D540&lt;&gt;"",INDEX(Reference!G:G,$D540,1),"")</f>
        <v/>
      </c>
      <c r="J540" s="79" t="str" cm="1">
        <f t="array" aca="1" ref="J540" ca="1">IF($D540&lt;&gt;"",INDEX(Reference!H:H,$D540,1),"")</f>
        <v/>
      </c>
      <c r="K540" s="77" t="str" cm="1">
        <f t="array" aca="1" ref="K540" ca="1">IF($D540&lt;&gt;"",INDEX(Reference!I:I,$D540,1),"")</f>
        <v/>
      </c>
      <c r="L540" s="77" t="str" cm="1">
        <f t="array" aca="1" ref="L540" ca="1">IF($D540&lt;&gt;"",INDEX(Reference!J:J,$D540,1),"")</f>
        <v/>
      </c>
      <c r="M540" s="77" t="str" cm="1">
        <f t="array" aca="1" ref="M540" ca="1">IF($D540&lt;&gt;"",INDEX(Reference!K:K,$D540,1),"")</f>
        <v/>
      </c>
      <c r="N540" s="80" t="str" cm="1">
        <f t="array" aca="1" ref="N540" ca="1">IF($D540&lt;&gt;"",INDEX(Reference!L:L,$D540,1),"")</f>
        <v/>
      </c>
    </row>
    <row r="541" spans="4:14" ht="15.75" x14ac:dyDescent="0.25">
      <c r="D541" s="7" t="str">
        <f t="shared" ca="1" si="8"/>
        <v/>
      </c>
      <c r="E541" s="7" t="str" cm="1">
        <f t="array" aca="1" ref="E541" ca="1">IF($D541&lt;&gt;"",INDEX(Reference!C:C,$D541,1),"")</f>
        <v/>
      </c>
      <c r="F541" s="8" t="str" cm="1">
        <f t="array" aca="1" ref="F541" ca="1">IF($D541&lt;&gt;"",INDEX(Reference!D:D,$D541,1),"")</f>
        <v/>
      </c>
      <c r="G541" s="10" t="str" cm="1">
        <f t="array" aca="1" ref="G541" ca="1">IF($D541&lt;&gt;"",INDEX(Reference!E:E,$D541,1),"")</f>
        <v/>
      </c>
      <c r="H541" s="79" t="str" cm="1">
        <f t="array" aca="1" ref="H541" ca="1">IF($D541&lt;&gt;"",INDEX(Reference!F:F,$D541,1),"")</f>
        <v/>
      </c>
      <c r="I541" s="79" t="str" cm="1">
        <f t="array" aca="1" ref="I541" ca="1">IF($D541&lt;&gt;"",INDEX(Reference!G:G,$D541,1),"")</f>
        <v/>
      </c>
      <c r="J541" s="79" t="str" cm="1">
        <f t="array" aca="1" ref="J541" ca="1">IF($D541&lt;&gt;"",INDEX(Reference!H:H,$D541,1),"")</f>
        <v/>
      </c>
      <c r="K541" s="77" t="str" cm="1">
        <f t="array" aca="1" ref="K541" ca="1">IF($D541&lt;&gt;"",INDEX(Reference!I:I,$D541,1),"")</f>
        <v/>
      </c>
      <c r="L541" s="77" t="str" cm="1">
        <f t="array" aca="1" ref="L541" ca="1">IF($D541&lt;&gt;"",INDEX(Reference!J:J,$D541,1),"")</f>
        <v/>
      </c>
      <c r="M541" s="77" t="str" cm="1">
        <f t="array" aca="1" ref="M541" ca="1">IF($D541&lt;&gt;"",INDEX(Reference!K:K,$D541,1),"")</f>
        <v/>
      </c>
      <c r="N541" s="80" t="str" cm="1">
        <f t="array" aca="1" ref="N541" ca="1">IF($D541&lt;&gt;"",INDEX(Reference!L:L,$D541,1),"")</f>
        <v/>
      </c>
    </row>
    <row r="542" spans="4:14" ht="15.75" x14ac:dyDescent="0.25">
      <c r="D542" s="7" t="str">
        <f t="shared" ca="1" si="8"/>
        <v/>
      </c>
      <c r="E542" s="7" t="str" cm="1">
        <f t="array" aca="1" ref="E542" ca="1">IF($D542&lt;&gt;"",INDEX(Reference!C:C,$D542,1),"")</f>
        <v/>
      </c>
      <c r="F542" s="8" t="str" cm="1">
        <f t="array" aca="1" ref="F542" ca="1">IF($D542&lt;&gt;"",INDEX(Reference!D:D,$D542,1),"")</f>
        <v/>
      </c>
      <c r="G542" s="10" t="str" cm="1">
        <f t="array" aca="1" ref="G542" ca="1">IF($D542&lt;&gt;"",INDEX(Reference!E:E,$D542,1),"")</f>
        <v/>
      </c>
      <c r="H542" s="79" t="str" cm="1">
        <f t="array" aca="1" ref="H542" ca="1">IF($D542&lt;&gt;"",INDEX(Reference!F:F,$D542,1),"")</f>
        <v/>
      </c>
      <c r="I542" s="79" t="str" cm="1">
        <f t="array" aca="1" ref="I542" ca="1">IF($D542&lt;&gt;"",INDEX(Reference!G:G,$D542,1),"")</f>
        <v/>
      </c>
      <c r="J542" s="79" t="str" cm="1">
        <f t="array" aca="1" ref="J542" ca="1">IF($D542&lt;&gt;"",INDEX(Reference!H:H,$D542,1),"")</f>
        <v/>
      </c>
      <c r="K542" s="77" t="str" cm="1">
        <f t="array" aca="1" ref="K542" ca="1">IF($D542&lt;&gt;"",INDEX(Reference!I:I,$D542,1),"")</f>
        <v/>
      </c>
      <c r="L542" s="77" t="str" cm="1">
        <f t="array" aca="1" ref="L542" ca="1">IF($D542&lt;&gt;"",INDEX(Reference!J:J,$D542,1),"")</f>
        <v/>
      </c>
      <c r="M542" s="77" t="str" cm="1">
        <f t="array" aca="1" ref="M542" ca="1">IF($D542&lt;&gt;"",INDEX(Reference!K:K,$D542,1),"")</f>
        <v/>
      </c>
      <c r="N542" s="80" t="str" cm="1">
        <f t="array" aca="1" ref="N542" ca="1">IF($D542&lt;&gt;"",INDEX(Reference!L:L,$D542,1),"")</f>
        <v/>
      </c>
    </row>
    <row r="543" spans="4:14" ht="15.75" x14ac:dyDescent="0.25">
      <c r="D543" s="7" t="str">
        <f t="shared" ca="1" si="8"/>
        <v/>
      </c>
      <c r="E543" s="7" t="str" cm="1">
        <f t="array" aca="1" ref="E543" ca="1">IF($D543&lt;&gt;"",INDEX(Reference!C:C,$D543,1),"")</f>
        <v/>
      </c>
      <c r="F543" s="8" t="str" cm="1">
        <f t="array" aca="1" ref="F543" ca="1">IF($D543&lt;&gt;"",INDEX(Reference!D:D,$D543,1),"")</f>
        <v/>
      </c>
      <c r="G543" s="10" t="str" cm="1">
        <f t="array" aca="1" ref="G543" ca="1">IF($D543&lt;&gt;"",INDEX(Reference!E:E,$D543,1),"")</f>
        <v/>
      </c>
      <c r="H543" s="79" t="str" cm="1">
        <f t="array" aca="1" ref="H543" ca="1">IF($D543&lt;&gt;"",INDEX(Reference!F:F,$D543,1),"")</f>
        <v/>
      </c>
      <c r="I543" s="79" t="str" cm="1">
        <f t="array" aca="1" ref="I543" ca="1">IF($D543&lt;&gt;"",INDEX(Reference!G:G,$D543,1),"")</f>
        <v/>
      </c>
      <c r="J543" s="79" t="str" cm="1">
        <f t="array" aca="1" ref="J543" ca="1">IF($D543&lt;&gt;"",INDEX(Reference!H:H,$D543,1),"")</f>
        <v/>
      </c>
      <c r="K543" s="77" t="str" cm="1">
        <f t="array" aca="1" ref="K543" ca="1">IF($D543&lt;&gt;"",INDEX(Reference!I:I,$D543,1),"")</f>
        <v/>
      </c>
      <c r="L543" s="77" t="str" cm="1">
        <f t="array" aca="1" ref="L543" ca="1">IF($D543&lt;&gt;"",INDEX(Reference!J:J,$D543,1),"")</f>
        <v/>
      </c>
      <c r="M543" s="77" t="str" cm="1">
        <f t="array" aca="1" ref="M543" ca="1">IF($D543&lt;&gt;"",INDEX(Reference!K:K,$D543,1),"")</f>
        <v/>
      </c>
      <c r="N543" s="80" t="str" cm="1">
        <f t="array" aca="1" ref="N543" ca="1">IF($D543&lt;&gt;"",INDEX(Reference!L:L,$D543,1),"")</f>
        <v/>
      </c>
    </row>
    <row r="544" spans="4:14" ht="15.75" x14ac:dyDescent="0.25">
      <c r="D544" s="7" t="str">
        <f t="shared" ca="1" si="8"/>
        <v/>
      </c>
      <c r="E544" s="7" t="str" cm="1">
        <f t="array" aca="1" ref="E544" ca="1">IF($D544&lt;&gt;"",INDEX(Reference!C:C,$D544,1),"")</f>
        <v/>
      </c>
      <c r="F544" s="8" t="str" cm="1">
        <f t="array" aca="1" ref="F544" ca="1">IF($D544&lt;&gt;"",INDEX(Reference!D:D,$D544,1),"")</f>
        <v/>
      </c>
      <c r="G544" s="10" t="str" cm="1">
        <f t="array" aca="1" ref="G544" ca="1">IF($D544&lt;&gt;"",INDEX(Reference!E:E,$D544,1),"")</f>
        <v/>
      </c>
      <c r="H544" s="79" t="str" cm="1">
        <f t="array" aca="1" ref="H544" ca="1">IF($D544&lt;&gt;"",INDEX(Reference!F:F,$D544,1),"")</f>
        <v/>
      </c>
      <c r="I544" s="79" t="str" cm="1">
        <f t="array" aca="1" ref="I544" ca="1">IF($D544&lt;&gt;"",INDEX(Reference!G:G,$D544,1),"")</f>
        <v/>
      </c>
      <c r="J544" s="79" t="str" cm="1">
        <f t="array" aca="1" ref="J544" ca="1">IF($D544&lt;&gt;"",INDEX(Reference!H:H,$D544,1),"")</f>
        <v/>
      </c>
      <c r="K544" s="77" t="str" cm="1">
        <f t="array" aca="1" ref="K544" ca="1">IF($D544&lt;&gt;"",INDEX(Reference!I:I,$D544,1),"")</f>
        <v/>
      </c>
      <c r="L544" s="77" t="str" cm="1">
        <f t="array" aca="1" ref="L544" ca="1">IF($D544&lt;&gt;"",INDEX(Reference!J:J,$D544,1),"")</f>
        <v/>
      </c>
      <c r="M544" s="77" t="str" cm="1">
        <f t="array" aca="1" ref="M544" ca="1">IF($D544&lt;&gt;"",INDEX(Reference!K:K,$D544,1),"")</f>
        <v/>
      </c>
      <c r="N544" s="80" t="str" cm="1">
        <f t="array" aca="1" ref="N544" ca="1">IF($D544&lt;&gt;"",INDEX(Reference!L:L,$D544,1),"")</f>
        <v/>
      </c>
    </row>
    <row r="545" spans="4:14" ht="15.75" x14ac:dyDescent="0.25">
      <c r="D545" s="7" t="str">
        <f t="shared" ca="1" si="8"/>
        <v/>
      </c>
      <c r="E545" s="7" t="str" cm="1">
        <f t="array" aca="1" ref="E545" ca="1">IF($D545&lt;&gt;"",INDEX(Reference!C:C,$D545,1),"")</f>
        <v/>
      </c>
      <c r="F545" s="8" t="str" cm="1">
        <f t="array" aca="1" ref="F545" ca="1">IF($D545&lt;&gt;"",INDEX(Reference!D:D,$D545,1),"")</f>
        <v/>
      </c>
      <c r="G545" s="10" t="str" cm="1">
        <f t="array" aca="1" ref="G545" ca="1">IF($D545&lt;&gt;"",INDEX(Reference!E:E,$D545,1),"")</f>
        <v/>
      </c>
      <c r="H545" s="79" t="str" cm="1">
        <f t="array" aca="1" ref="H545" ca="1">IF($D545&lt;&gt;"",INDEX(Reference!F:F,$D545,1),"")</f>
        <v/>
      </c>
      <c r="I545" s="79" t="str" cm="1">
        <f t="array" aca="1" ref="I545" ca="1">IF($D545&lt;&gt;"",INDEX(Reference!G:G,$D545,1),"")</f>
        <v/>
      </c>
      <c r="J545" s="79" t="str" cm="1">
        <f t="array" aca="1" ref="J545" ca="1">IF($D545&lt;&gt;"",INDEX(Reference!H:H,$D545,1),"")</f>
        <v/>
      </c>
      <c r="K545" s="77" t="str" cm="1">
        <f t="array" aca="1" ref="K545" ca="1">IF($D545&lt;&gt;"",INDEX(Reference!I:I,$D545,1),"")</f>
        <v/>
      </c>
      <c r="L545" s="77" t="str" cm="1">
        <f t="array" aca="1" ref="L545" ca="1">IF($D545&lt;&gt;"",INDEX(Reference!J:J,$D545,1),"")</f>
        <v/>
      </c>
      <c r="M545" s="77" t="str" cm="1">
        <f t="array" aca="1" ref="M545" ca="1">IF($D545&lt;&gt;"",INDEX(Reference!K:K,$D545,1),"")</f>
        <v/>
      </c>
      <c r="N545" s="80" t="str" cm="1">
        <f t="array" aca="1" ref="N545" ca="1">IF($D545&lt;&gt;"",INDEX(Reference!L:L,$D545,1),"")</f>
        <v/>
      </c>
    </row>
    <row r="546" spans="4:14" ht="15.75" x14ac:dyDescent="0.25">
      <c r="D546" s="7" t="str">
        <f t="shared" ca="1" si="8"/>
        <v/>
      </c>
      <c r="E546" s="7" t="str" cm="1">
        <f t="array" aca="1" ref="E546" ca="1">IF($D546&lt;&gt;"",INDEX(Reference!C:C,$D546,1),"")</f>
        <v/>
      </c>
      <c r="F546" s="8" t="str" cm="1">
        <f t="array" aca="1" ref="F546" ca="1">IF($D546&lt;&gt;"",INDEX(Reference!D:D,$D546,1),"")</f>
        <v/>
      </c>
      <c r="G546" s="10" t="str" cm="1">
        <f t="array" aca="1" ref="G546" ca="1">IF($D546&lt;&gt;"",INDEX(Reference!E:E,$D546,1),"")</f>
        <v/>
      </c>
      <c r="H546" s="79" t="str" cm="1">
        <f t="array" aca="1" ref="H546" ca="1">IF($D546&lt;&gt;"",INDEX(Reference!F:F,$D546,1),"")</f>
        <v/>
      </c>
      <c r="I546" s="79" t="str" cm="1">
        <f t="array" aca="1" ref="I546" ca="1">IF($D546&lt;&gt;"",INDEX(Reference!G:G,$D546,1),"")</f>
        <v/>
      </c>
      <c r="J546" s="79" t="str" cm="1">
        <f t="array" aca="1" ref="J546" ca="1">IF($D546&lt;&gt;"",INDEX(Reference!H:H,$D546,1),"")</f>
        <v/>
      </c>
      <c r="K546" s="77" t="str" cm="1">
        <f t="array" aca="1" ref="K546" ca="1">IF($D546&lt;&gt;"",INDEX(Reference!I:I,$D546,1),"")</f>
        <v/>
      </c>
      <c r="L546" s="77" t="str" cm="1">
        <f t="array" aca="1" ref="L546" ca="1">IF($D546&lt;&gt;"",INDEX(Reference!J:J,$D546,1),"")</f>
        <v/>
      </c>
      <c r="M546" s="77" t="str" cm="1">
        <f t="array" aca="1" ref="M546" ca="1">IF($D546&lt;&gt;"",INDEX(Reference!K:K,$D546,1),"")</f>
        <v/>
      </c>
      <c r="N546" s="80" t="str" cm="1">
        <f t="array" aca="1" ref="N546" ca="1">IF($D546&lt;&gt;"",INDEX(Reference!L:L,$D546,1),"")</f>
        <v/>
      </c>
    </row>
    <row r="547" spans="4:14" ht="15.75" x14ac:dyDescent="0.25">
      <c r="D547" s="7" t="str">
        <f t="shared" ca="1" si="8"/>
        <v/>
      </c>
      <c r="E547" s="7" t="str" cm="1">
        <f t="array" aca="1" ref="E547" ca="1">IF($D547&lt;&gt;"",INDEX(Reference!C:C,$D547,1),"")</f>
        <v/>
      </c>
      <c r="F547" s="8" t="str" cm="1">
        <f t="array" aca="1" ref="F547" ca="1">IF($D547&lt;&gt;"",INDEX(Reference!D:D,$D547,1),"")</f>
        <v/>
      </c>
      <c r="G547" s="10" t="str" cm="1">
        <f t="array" aca="1" ref="G547" ca="1">IF($D547&lt;&gt;"",INDEX(Reference!E:E,$D547,1),"")</f>
        <v/>
      </c>
      <c r="H547" s="79" t="str" cm="1">
        <f t="array" aca="1" ref="H547" ca="1">IF($D547&lt;&gt;"",INDEX(Reference!F:F,$D547,1),"")</f>
        <v/>
      </c>
      <c r="I547" s="79" t="str" cm="1">
        <f t="array" aca="1" ref="I547" ca="1">IF($D547&lt;&gt;"",INDEX(Reference!G:G,$D547,1),"")</f>
        <v/>
      </c>
      <c r="J547" s="79" t="str" cm="1">
        <f t="array" aca="1" ref="J547" ca="1">IF($D547&lt;&gt;"",INDEX(Reference!H:H,$D547,1),"")</f>
        <v/>
      </c>
      <c r="K547" s="77" t="str" cm="1">
        <f t="array" aca="1" ref="K547" ca="1">IF($D547&lt;&gt;"",INDEX(Reference!I:I,$D547,1),"")</f>
        <v/>
      </c>
      <c r="L547" s="77" t="str" cm="1">
        <f t="array" aca="1" ref="L547" ca="1">IF($D547&lt;&gt;"",INDEX(Reference!J:J,$D547,1),"")</f>
        <v/>
      </c>
      <c r="M547" s="77" t="str" cm="1">
        <f t="array" aca="1" ref="M547" ca="1">IF($D547&lt;&gt;"",INDEX(Reference!K:K,$D547,1),"")</f>
        <v/>
      </c>
      <c r="N547" s="80" t="str" cm="1">
        <f t="array" aca="1" ref="N547" ca="1">IF($D547&lt;&gt;"",INDEX(Reference!L:L,$D547,1),"")</f>
        <v/>
      </c>
    </row>
    <row r="548" spans="4:14" ht="15.75" x14ac:dyDescent="0.25">
      <c r="D548" s="7" t="str">
        <f t="shared" ca="1" si="8"/>
        <v/>
      </c>
      <c r="E548" s="7" t="str" cm="1">
        <f t="array" aca="1" ref="E548" ca="1">IF($D548&lt;&gt;"",INDEX(Reference!C:C,$D548,1),"")</f>
        <v/>
      </c>
      <c r="F548" s="8" t="str" cm="1">
        <f t="array" aca="1" ref="F548" ca="1">IF($D548&lt;&gt;"",INDEX(Reference!D:D,$D548,1),"")</f>
        <v/>
      </c>
      <c r="G548" s="10" t="str" cm="1">
        <f t="array" aca="1" ref="G548" ca="1">IF($D548&lt;&gt;"",INDEX(Reference!E:E,$D548,1),"")</f>
        <v/>
      </c>
      <c r="H548" s="79" t="str" cm="1">
        <f t="array" aca="1" ref="H548" ca="1">IF($D548&lt;&gt;"",INDEX(Reference!F:F,$D548,1),"")</f>
        <v/>
      </c>
      <c r="I548" s="79" t="str" cm="1">
        <f t="array" aca="1" ref="I548" ca="1">IF($D548&lt;&gt;"",INDEX(Reference!G:G,$D548,1),"")</f>
        <v/>
      </c>
      <c r="J548" s="79" t="str" cm="1">
        <f t="array" aca="1" ref="J548" ca="1">IF($D548&lt;&gt;"",INDEX(Reference!H:H,$D548,1),"")</f>
        <v/>
      </c>
      <c r="K548" s="77" t="str" cm="1">
        <f t="array" aca="1" ref="K548" ca="1">IF($D548&lt;&gt;"",INDEX(Reference!I:I,$D548,1),"")</f>
        <v/>
      </c>
      <c r="L548" s="77" t="str" cm="1">
        <f t="array" aca="1" ref="L548" ca="1">IF($D548&lt;&gt;"",INDEX(Reference!J:J,$D548,1),"")</f>
        <v/>
      </c>
      <c r="M548" s="77" t="str" cm="1">
        <f t="array" aca="1" ref="M548" ca="1">IF($D548&lt;&gt;"",INDEX(Reference!K:K,$D548,1),"")</f>
        <v/>
      </c>
      <c r="N548" s="80" t="str" cm="1">
        <f t="array" aca="1" ref="N548" ca="1">IF($D548&lt;&gt;"",INDEX(Reference!L:L,$D548,1),"")</f>
        <v/>
      </c>
    </row>
    <row r="549" spans="4:14" ht="15.75" x14ac:dyDescent="0.25">
      <c r="D549" s="7" t="str">
        <f t="shared" ca="1" si="8"/>
        <v/>
      </c>
      <c r="E549" s="7" t="str" cm="1">
        <f t="array" aca="1" ref="E549" ca="1">IF($D549&lt;&gt;"",INDEX(Reference!C:C,$D549,1),"")</f>
        <v/>
      </c>
      <c r="F549" s="8" t="str" cm="1">
        <f t="array" aca="1" ref="F549" ca="1">IF($D549&lt;&gt;"",INDEX(Reference!D:D,$D549,1),"")</f>
        <v/>
      </c>
      <c r="G549" s="10" t="str" cm="1">
        <f t="array" aca="1" ref="G549" ca="1">IF($D549&lt;&gt;"",INDEX(Reference!E:E,$D549,1),"")</f>
        <v/>
      </c>
      <c r="H549" s="79" t="str" cm="1">
        <f t="array" aca="1" ref="H549" ca="1">IF($D549&lt;&gt;"",INDEX(Reference!F:F,$D549,1),"")</f>
        <v/>
      </c>
      <c r="I549" s="79" t="str" cm="1">
        <f t="array" aca="1" ref="I549" ca="1">IF($D549&lt;&gt;"",INDEX(Reference!G:G,$D549,1),"")</f>
        <v/>
      </c>
      <c r="J549" s="79" t="str" cm="1">
        <f t="array" aca="1" ref="J549" ca="1">IF($D549&lt;&gt;"",INDEX(Reference!H:H,$D549,1),"")</f>
        <v/>
      </c>
      <c r="K549" s="77" t="str" cm="1">
        <f t="array" aca="1" ref="K549" ca="1">IF($D549&lt;&gt;"",INDEX(Reference!I:I,$D549,1),"")</f>
        <v/>
      </c>
      <c r="L549" s="77" t="str" cm="1">
        <f t="array" aca="1" ref="L549" ca="1">IF($D549&lt;&gt;"",INDEX(Reference!J:J,$D549,1),"")</f>
        <v/>
      </c>
      <c r="M549" s="77" t="str" cm="1">
        <f t="array" aca="1" ref="M549" ca="1">IF($D549&lt;&gt;"",INDEX(Reference!K:K,$D549,1),"")</f>
        <v/>
      </c>
      <c r="N549" s="80" t="str" cm="1">
        <f t="array" aca="1" ref="N549" ca="1">IF($D549&lt;&gt;"",INDEX(Reference!L:L,$D549,1),"")</f>
        <v/>
      </c>
    </row>
    <row r="550" spans="4:14" ht="15.75" x14ac:dyDescent="0.25">
      <c r="D550" s="7" t="str">
        <f t="shared" ca="1" si="8"/>
        <v/>
      </c>
      <c r="E550" s="7" t="str" cm="1">
        <f t="array" aca="1" ref="E550" ca="1">IF($D550&lt;&gt;"",INDEX(Reference!C:C,$D550,1),"")</f>
        <v/>
      </c>
      <c r="F550" s="8" t="str" cm="1">
        <f t="array" aca="1" ref="F550" ca="1">IF($D550&lt;&gt;"",INDEX(Reference!D:D,$D550,1),"")</f>
        <v/>
      </c>
      <c r="G550" s="10" t="str" cm="1">
        <f t="array" aca="1" ref="G550" ca="1">IF($D550&lt;&gt;"",INDEX(Reference!E:E,$D550,1),"")</f>
        <v/>
      </c>
      <c r="H550" s="79" t="str" cm="1">
        <f t="array" aca="1" ref="H550" ca="1">IF($D550&lt;&gt;"",INDEX(Reference!F:F,$D550,1),"")</f>
        <v/>
      </c>
      <c r="I550" s="79" t="str" cm="1">
        <f t="array" aca="1" ref="I550" ca="1">IF($D550&lt;&gt;"",INDEX(Reference!G:G,$D550,1),"")</f>
        <v/>
      </c>
      <c r="J550" s="79" t="str" cm="1">
        <f t="array" aca="1" ref="J550" ca="1">IF($D550&lt;&gt;"",INDEX(Reference!H:H,$D550,1),"")</f>
        <v/>
      </c>
      <c r="K550" s="77" t="str" cm="1">
        <f t="array" aca="1" ref="K550" ca="1">IF($D550&lt;&gt;"",INDEX(Reference!I:I,$D550,1),"")</f>
        <v/>
      </c>
      <c r="L550" s="77" t="str" cm="1">
        <f t="array" aca="1" ref="L550" ca="1">IF($D550&lt;&gt;"",INDEX(Reference!J:J,$D550,1),"")</f>
        <v/>
      </c>
      <c r="M550" s="77" t="str" cm="1">
        <f t="array" aca="1" ref="M550" ca="1">IF($D550&lt;&gt;"",INDEX(Reference!K:K,$D550,1),"")</f>
        <v/>
      </c>
      <c r="N550" s="80" t="str" cm="1">
        <f t="array" aca="1" ref="N550" ca="1">IF($D550&lt;&gt;"",INDEX(Reference!L:L,$D550,1),"")</f>
        <v/>
      </c>
    </row>
    <row r="551" spans="4:14" ht="15.75" x14ac:dyDescent="0.25">
      <c r="D551" s="7" t="str">
        <f t="shared" ca="1" si="8"/>
        <v/>
      </c>
      <c r="E551" s="7" t="str" cm="1">
        <f t="array" aca="1" ref="E551" ca="1">IF($D551&lt;&gt;"",INDEX(Reference!C:C,$D551,1),"")</f>
        <v/>
      </c>
      <c r="F551" s="8" t="str" cm="1">
        <f t="array" aca="1" ref="F551" ca="1">IF($D551&lt;&gt;"",INDEX(Reference!D:D,$D551,1),"")</f>
        <v/>
      </c>
      <c r="G551" s="10" t="str" cm="1">
        <f t="array" aca="1" ref="G551" ca="1">IF($D551&lt;&gt;"",INDEX(Reference!E:E,$D551,1),"")</f>
        <v/>
      </c>
      <c r="H551" s="79" t="str" cm="1">
        <f t="array" aca="1" ref="H551" ca="1">IF($D551&lt;&gt;"",INDEX(Reference!F:F,$D551,1),"")</f>
        <v/>
      </c>
      <c r="I551" s="79" t="str" cm="1">
        <f t="array" aca="1" ref="I551" ca="1">IF($D551&lt;&gt;"",INDEX(Reference!G:G,$D551,1),"")</f>
        <v/>
      </c>
      <c r="J551" s="79" t="str" cm="1">
        <f t="array" aca="1" ref="J551" ca="1">IF($D551&lt;&gt;"",INDEX(Reference!H:H,$D551,1),"")</f>
        <v/>
      </c>
      <c r="K551" s="77" t="str" cm="1">
        <f t="array" aca="1" ref="K551" ca="1">IF($D551&lt;&gt;"",INDEX(Reference!I:I,$D551,1),"")</f>
        <v/>
      </c>
      <c r="L551" s="77" t="str" cm="1">
        <f t="array" aca="1" ref="L551" ca="1">IF($D551&lt;&gt;"",INDEX(Reference!J:J,$D551,1),"")</f>
        <v/>
      </c>
      <c r="M551" s="77" t="str" cm="1">
        <f t="array" aca="1" ref="M551" ca="1">IF($D551&lt;&gt;"",INDEX(Reference!K:K,$D551,1),"")</f>
        <v/>
      </c>
      <c r="N551" s="80" t="str" cm="1">
        <f t="array" aca="1" ref="N551" ca="1">IF($D551&lt;&gt;"",INDEX(Reference!L:L,$D551,1),"")</f>
        <v/>
      </c>
    </row>
    <row r="552" spans="4:14" ht="15.75" x14ac:dyDescent="0.25">
      <c r="D552" s="7" t="str">
        <f t="shared" ca="1" si="8"/>
        <v/>
      </c>
      <c r="E552" s="7" t="str" cm="1">
        <f t="array" aca="1" ref="E552" ca="1">IF($D552&lt;&gt;"",INDEX(Reference!C:C,$D552,1),"")</f>
        <v/>
      </c>
      <c r="F552" s="8" t="str" cm="1">
        <f t="array" aca="1" ref="F552" ca="1">IF($D552&lt;&gt;"",INDEX(Reference!D:D,$D552,1),"")</f>
        <v/>
      </c>
      <c r="G552" s="10" t="str" cm="1">
        <f t="array" aca="1" ref="G552" ca="1">IF($D552&lt;&gt;"",INDEX(Reference!E:E,$D552,1),"")</f>
        <v/>
      </c>
      <c r="H552" s="79" t="str" cm="1">
        <f t="array" aca="1" ref="H552" ca="1">IF($D552&lt;&gt;"",INDEX(Reference!F:F,$D552,1),"")</f>
        <v/>
      </c>
      <c r="I552" s="79" t="str" cm="1">
        <f t="array" aca="1" ref="I552" ca="1">IF($D552&lt;&gt;"",INDEX(Reference!G:G,$D552,1),"")</f>
        <v/>
      </c>
      <c r="J552" s="79" t="str" cm="1">
        <f t="array" aca="1" ref="J552" ca="1">IF($D552&lt;&gt;"",INDEX(Reference!H:H,$D552,1),"")</f>
        <v/>
      </c>
      <c r="K552" s="77" t="str" cm="1">
        <f t="array" aca="1" ref="K552" ca="1">IF($D552&lt;&gt;"",INDEX(Reference!I:I,$D552,1),"")</f>
        <v/>
      </c>
      <c r="L552" s="77" t="str" cm="1">
        <f t="array" aca="1" ref="L552" ca="1">IF($D552&lt;&gt;"",INDEX(Reference!J:J,$D552,1),"")</f>
        <v/>
      </c>
      <c r="M552" s="77" t="str" cm="1">
        <f t="array" aca="1" ref="M552" ca="1">IF($D552&lt;&gt;"",INDEX(Reference!K:K,$D552,1),"")</f>
        <v/>
      </c>
      <c r="N552" s="80" t="str" cm="1">
        <f t="array" aca="1" ref="N552" ca="1">IF($D552&lt;&gt;"",INDEX(Reference!L:L,$D552,1),"")</f>
        <v/>
      </c>
    </row>
    <row r="553" spans="4:14" ht="15.75" x14ac:dyDescent="0.25">
      <c r="D553" s="7" t="str">
        <f t="shared" ca="1" si="8"/>
        <v/>
      </c>
      <c r="E553" s="7" t="str" cm="1">
        <f t="array" aca="1" ref="E553" ca="1">IF($D553&lt;&gt;"",INDEX(Reference!C:C,$D553,1),"")</f>
        <v/>
      </c>
      <c r="F553" s="8" t="str" cm="1">
        <f t="array" aca="1" ref="F553" ca="1">IF($D553&lt;&gt;"",INDEX(Reference!D:D,$D553,1),"")</f>
        <v/>
      </c>
      <c r="G553" s="10" t="str" cm="1">
        <f t="array" aca="1" ref="G553" ca="1">IF($D553&lt;&gt;"",INDEX(Reference!E:E,$D553,1),"")</f>
        <v/>
      </c>
      <c r="H553" s="79" t="str" cm="1">
        <f t="array" aca="1" ref="H553" ca="1">IF($D553&lt;&gt;"",INDEX(Reference!F:F,$D553,1),"")</f>
        <v/>
      </c>
      <c r="I553" s="79" t="str" cm="1">
        <f t="array" aca="1" ref="I553" ca="1">IF($D553&lt;&gt;"",INDEX(Reference!G:G,$D553,1),"")</f>
        <v/>
      </c>
      <c r="J553" s="79" t="str" cm="1">
        <f t="array" aca="1" ref="J553" ca="1">IF($D553&lt;&gt;"",INDEX(Reference!H:H,$D553,1),"")</f>
        <v/>
      </c>
      <c r="K553" s="77" t="str" cm="1">
        <f t="array" aca="1" ref="K553" ca="1">IF($D553&lt;&gt;"",INDEX(Reference!I:I,$D553,1),"")</f>
        <v/>
      </c>
      <c r="L553" s="77" t="str" cm="1">
        <f t="array" aca="1" ref="L553" ca="1">IF($D553&lt;&gt;"",INDEX(Reference!J:J,$D553,1),"")</f>
        <v/>
      </c>
      <c r="M553" s="77" t="str" cm="1">
        <f t="array" aca="1" ref="M553" ca="1">IF($D553&lt;&gt;"",INDEX(Reference!K:K,$D553,1),"")</f>
        <v/>
      </c>
      <c r="N553" s="80" t="str" cm="1">
        <f t="array" aca="1" ref="N553" ca="1">IF($D553&lt;&gt;"",INDEX(Reference!L:L,$D553,1),"")</f>
        <v/>
      </c>
    </row>
    <row r="554" spans="4:14" ht="15.75" x14ac:dyDescent="0.25">
      <c r="D554" s="7" t="str">
        <f t="shared" ca="1" si="8"/>
        <v/>
      </c>
      <c r="E554" s="7" t="str" cm="1">
        <f t="array" aca="1" ref="E554" ca="1">IF($D554&lt;&gt;"",INDEX(Reference!C:C,$D554,1),"")</f>
        <v/>
      </c>
      <c r="F554" s="8" t="str" cm="1">
        <f t="array" aca="1" ref="F554" ca="1">IF($D554&lt;&gt;"",INDEX(Reference!D:D,$D554,1),"")</f>
        <v/>
      </c>
      <c r="G554" s="10" t="str" cm="1">
        <f t="array" aca="1" ref="G554" ca="1">IF($D554&lt;&gt;"",INDEX(Reference!E:E,$D554,1),"")</f>
        <v/>
      </c>
      <c r="H554" s="79" t="str" cm="1">
        <f t="array" aca="1" ref="H554" ca="1">IF($D554&lt;&gt;"",INDEX(Reference!F:F,$D554,1),"")</f>
        <v/>
      </c>
      <c r="I554" s="79" t="str" cm="1">
        <f t="array" aca="1" ref="I554" ca="1">IF($D554&lt;&gt;"",INDEX(Reference!G:G,$D554,1),"")</f>
        <v/>
      </c>
      <c r="J554" s="79" t="str" cm="1">
        <f t="array" aca="1" ref="J554" ca="1">IF($D554&lt;&gt;"",INDEX(Reference!H:H,$D554,1),"")</f>
        <v/>
      </c>
      <c r="K554" s="77" t="str" cm="1">
        <f t="array" aca="1" ref="K554" ca="1">IF($D554&lt;&gt;"",INDEX(Reference!I:I,$D554,1),"")</f>
        <v/>
      </c>
      <c r="L554" s="77" t="str" cm="1">
        <f t="array" aca="1" ref="L554" ca="1">IF($D554&lt;&gt;"",INDEX(Reference!J:J,$D554,1),"")</f>
        <v/>
      </c>
      <c r="M554" s="77" t="str" cm="1">
        <f t="array" aca="1" ref="M554" ca="1">IF($D554&lt;&gt;"",INDEX(Reference!K:K,$D554,1),"")</f>
        <v/>
      </c>
      <c r="N554" s="80" t="str" cm="1">
        <f t="array" aca="1" ref="N554" ca="1">IF($D554&lt;&gt;"",INDEX(Reference!L:L,$D554,1),"")</f>
        <v/>
      </c>
    </row>
    <row r="555" spans="4:14" ht="15.75" x14ac:dyDescent="0.25">
      <c r="D555" s="7" t="str">
        <f t="shared" ca="1" si="8"/>
        <v/>
      </c>
      <c r="E555" s="7" t="str" cm="1">
        <f t="array" aca="1" ref="E555" ca="1">IF($D555&lt;&gt;"",INDEX(Reference!C:C,$D555,1),"")</f>
        <v/>
      </c>
      <c r="F555" s="8" t="str" cm="1">
        <f t="array" aca="1" ref="F555" ca="1">IF($D555&lt;&gt;"",INDEX(Reference!D:D,$D555,1),"")</f>
        <v/>
      </c>
      <c r="G555" s="10" t="str" cm="1">
        <f t="array" aca="1" ref="G555" ca="1">IF($D555&lt;&gt;"",INDEX(Reference!E:E,$D555,1),"")</f>
        <v/>
      </c>
      <c r="H555" s="79" t="str" cm="1">
        <f t="array" aca="1" ref="H555" ca="1">IF($D555&lt;&gt;"",INDEX(Reference!F:F,$D555,1),"")</f>
        <v/>
      </c>
      <c r="I555" s="79" t="str" cm="1">
        <f t="array" aca="1" ref="I555" ca="1">IF($D555&lt;&gt;"",INDEX(Reference!G:G,$D555,1),"")</f>
        <v/>
      </c>
      <c r="J555" s="79" t="str" cm="1">
        <f t="array" aca="1" ref="J555" ca="1">IF($D555&lt;&gt;"",INDEX(Reference!H:H,$D555,1),"")</f>
        <v/>
      </c>
      <c r="K555" s="77" t="str" cm="1">
        <f t="array" aca="1" ref="K555" ca="1">IF($D555&lt;&gt;"",INDEX(Reference!I:I,$D555,1),"")</f>
        <v/>
      </c>
      <c r="L555" s="77" t="str" cm="1">
        <f t="array" aca="1" ref="L555" ca="1">IF($D555&lt;&gt;"",INDEX(Reference!J:J,$D555,1),"")</f>
        <v/>
      </c>
      <c r="M555" s="77" t="str" cm="1">
        <f t="array" aca="1" ref="M555" ca="1">IF($D555&lt;&gt;"",INDEX(Reference!K:K,$D555,1),"")</f>
        <v/>
      </c>
      <c r="N555" s="80" t="str" cm="1">
        <f t="array" aca="1" ref="N555" ca="1">IF($D555&lt;&gt;"",INDEX(Reference!L:L,$D555,1),"")</f>
        <v/>
      </c>
    </row>
    <row r="556" spans="4:14" ht="15.75" x14ac:dyDescent="0.25">
      <c r="D556" s="7" t="str">
        <f t="shared" ca="1" si="8"/>
        <v/>
      </c>
      <c r="E556" s="7" t="str" cm="1">
        <f t="array" aca="1" ref="E556" ca="1">IF($D556&lt;&gt;"",INDEX(Reference!C:C,$D556,1),"")</f>
        <v/>
      </c>
      <c r="F556" s="8" t="str" cm="1">
        <f t="array" aca="1" ref="F556" ca="1">IF($D556&lt;&gt;"",INDEX(Reference!D:D,$D556,1),"")</f>
        <v/>
      </c>
      <c r="G556" s="10" t="str" cm="1">
        <f t="array" aca="1" ref="G556" ca="1">IF($D556&lt;&gt;"",INDEX(Reference!E:E,$D556,1),"")</f>
        <v/>
      </c>
      <c r="H556" s="79" t="str" cm="1">
        <f t="array" aca="1" ref="H556" ca="1">IF($D556&lt;&gt;"",INDEX(Reference!F:F,$D556,1),"")</f>
        <v/>
      </c>
      <c r="I556" s="79" t="str" cm="1">
        <f t="array" aca="1" ref="I556" ca="1">IF($D556&lt;&gt;"",INDEX(Reference!G:G,$D556,1),"")</f>
        <v/>
      </c>
      <c r="J556" s="79" t="str" cm="1">
        <f t="array" aca="1" ref="J556" ca="1">IF($D556&lt;&gt;"",INDEX(Reference!H:H,$D556,1),"")</f>
        <v/>
      </c>
      <c r="K556" s="77" t="str" cm="1">
        <f t="array" aca="1" ref="K556" ca="1">IF($D556&lt;&gt;"",INDEX(Reference!I:I,$D556,1),"")</f>
        <v/>
      </c>
      <c r="L556" s="77" t="str" cm="1">
        <f t="array" aca="1" ref="L556" ca="1">IF($D556&lt;&gt;"",INDEX(Reference!J:J,$D556,1),"")</f>
        <v/>
      </c>
      <c r="M556" s="77" t="str" cm="1">
        <f t="array" aca="1" ref="M556" ca="1">IF($D556&lt;&gt;"",INDEX(Reference!K:K,$D556,1),"")</f>
        <v/>
      </c>
      <c r="N556" s="80" t="str" cm="1">
        <f t="array" aca="1" ref="N556" ca="1">IF($D556&lt;&gt;"",INDEX(Reference!L:L,$D556,1),"")</f>
        <v/>
      </c>
    </row>
    <row r="557" spans="4:14" ht="15.75" x14ac:dyDescent="0.25">
      <c r="D557" s="7" t="str">
        <f t="shared" ca="1" si="8"/>
        <v/>
      </c>
      <c r="E557" s="7" t="str" cm="1">
        <f t="array" aca="1" ref="E557" ca="1">IF($D557&lt;&gt;"",INDEX(Reference!C:C,$D557,1),"")</f>
        <v/>
      </c>
      <c r="F557" s="8" t="str" cm="1">
        <f t="array" aca="1" ref="F557" ca="1">IF($D557&lt;&gt;"",INDEX(Reference!D:D,$D557,1),"")</f>
        <v/>
      </c>
      <c r="G557" s="10" t="str" cm="1">
        <f t="array" aca="1" ref="G557" ca="1">IF($D557&lt;&gt;"",INDEX(Reference!E:E,$D557,1),"")</f>
        <v/>
      </c>
      <c r="H557" s="79" t="str" cm="1">
        <f t="array" aca="1" ref="H557" ca="1">IF($D557&lt;&gt;"",INDEX(Reference!F:F,$D557,1),"")</f>
        <v/>
      </c>
      <c r="I557" s="79" t="str" cm="1">
        <f t="array" aca="1" ref="I557" ca="1">IF($D557&lt;&gt;"",INDEX(Reference!G:G,$D557,1),"")</f>
        <v/>
      </c>
      <c r="J557" s="79" t="str" cm="1">
        <f t="array" aca="1" ref="J557" ca="1">IF($D557&lt;&gt;"",INDEX(Reference!H:H,$D557,1),"")</f>
        <v/>
      </c>
      <c r="K557" s="77" t="str" cm="1">
        <f t="array" aca="1" ref="K557" ca="1">IF($D557&lt;&gt;"",INDEX(Reference!I:I,$D557,1),"")</f>
        <v/>
      </c>
      <c r="L557" s="77" t="str" cm="1">
        <f t="array" aca="1" ref="L557" ca="1">IF($D557&lt;&gt;"",INDEX(Reference!J:J,$D557,1),"")</f>
        <v/>
      </c>
      <c r="M557" s="77" t="str" cm="1">
        <f t="array" aca="1" ref="M557" ca="1">IF($D557&lt;&gt;"",INDEX(Reference!K:K,$D557,1),"")</f>
        <v/>
      </c>
      <c r="N557" s="80" t="str" cm="1">
        <f t="array" aca="1" ref="N557" ca="1">IF($D557&lt;&gt;"",INDEX(Reference!L:L,$D557,1),"")</f>
        <v/>
      </c>
    </row>
    <row r="558" spans="4:14" ht="15.75" x14ac:dyDescent="0.25">
      <c r="D558" s="7" t="str">
        <f t="shared" ca="1" si="8"/>
        <v/>
      </c>
      <c r="E558" s="7" t="str" cm="1">
        <f t="array" aca="1" ref="E558" ca="1">IF($D558&lt;&gt;"",INDEX(Reference!C:C,$D558,1),"")</f>
        <v/>
      </c>
      <c r="F558" s="8" t="str" cm="1">
        <f t="array" aca="1" ref="F558" ca="1">IF($D558&lt;&gt;"",INDEX(Reference!D:D,$D558,1),"")</f>
        <v/>
      </c>
      <c r="G558" s="10" t="str" cm="1">
        <f t="array" aca="1" ref="G558" ca="1">IF($D558&lt;&gt;"",INDEX(Reference!E:E,$D558,1),"")</f>
        <v/>
      </c>
      <c r="H558" s="79" t="str" cm="1">
        <f t="array" aca="1" ref="H558" ca="1">IF($D558&lt;&gt;"",INDEX(Reference!F:F,$D558,1),"")</f>
        <v/>
      </c>
      <c r="I558" s="79" t="str" cm="1">
        <f t="array" aca="1" ref="I558" ca="1">IF($D558&lt;&gt;"",INDEX(Reference!G:G,$D558,1),"")</f>
        <v/>
      </c>
      <c r="J558" s="79" t="str" cm="1">
        <f t="array" aca="1" ref="J558" ca="1">IF($D558&lt;&gt;"",INDEX(Reference!H:H,$D558,1),"")</f>
        <v/>
      </c>
      <c r="K558" s="77" t="str" cm="1">
        <f t="array" aca="1" ref="K558" ca="1">IF($D558&lt;&gt;"",INDEX(Reference!I:I,$D558,1),"")</f>
        <v/>
      </c>
      <c r="L558" s="77" t="str" cm="1">
        <f t="array" aca="1" ref="L558" ca="1">IF($D558&lt;&gt;"",INDEX(Reference!J:J,$D558,1),"")</f>
        <v/>
      </c>
      <c r="M558" s="77" t="str" cm="1">
        <f t="array" aca="1" ref="M558" ca="1">IF($D558&lt;&gt;"",INDEX(Reference!K:K,$D558,1),"")</f>
        <v/>
      </c>
      <c r="N558" s="80" t="str" cm="1">
        <f t="array" aca="1" ref="N558" ca="1">IF($D558&lt;&gt;"",INDEX(Reference!L:L,$D558,1),"")</f>
        <v/>
      </c>
    </row>
    <row r="559" spans="4:14" ht="15.75" x14ac:dyDescent="0.25">
      <c r="D559" s="7" t="str">
        <f t="shared" ca="1" si="8"/>
        <v/>
      </c>
      <c r="E559" s="7" t="str" cm="1">
        <f t="array" aca="1" ref="E559" ca="1">IF($D559&lt;&gt;"",INDEX(Reference!C:C,$D559,1),"")</f>
        <v/>
      </c>
      <c r="F559" s="8" t="str" cm="1">
        <f t="array" aca="1" ref="F559" ca="1">IF($D559&lt;&gt;"",INDEX(Reference!D:D,$D559,1),"")</f>
        <v/>
      </c>
      <c r="G559" s="10" t="str" cm="1">
        <f t="array" aca="1" ref="G559" ca="1">IF($D559&lt;&gt;"",INDEX(Reference!E:E,$D559,1),"")</f>
        <v/>
      </c>
      <c r="H559" s="79" t="str" cm="1">
        <f t="array" aca="1" ref="H559" ca="1">IF($D559&lt;&gt;"",INDEX(Reference!F:F,$D559,1),"")</f>
        <v/>
      </c>
      <c r="I559" s="79" t="str" cm="1">
        <f t="array" aca="1" ref="I559" ca="1">IF($D559&lt;&gt;"",INDEX(Reference!G:G,$D559,1),"")</f>
        <v/>
      </c>
      <c r="J559" s="79" t="str" cm="1">
        <f t="array" aca="1" ref="J559" ca="1">IF($D559&lt;&gt;"",INDEX(Reference!H:H,$D559,1),"")</f>
        <v/>
      </c>
      <c r="K559" s="77" t="str" cm="1">
        <f t="array" aca="1" ref="K559" ca="1">IF($D559&lt;&gt;"",INDEX(Reference!I:I,$D559,1),"")</f>
        <v/>
      </c>
      <c r="L559" s="77" t="str" cm="1">
        <f t="array" aca="1" ref="L559" ca="1">IF($D559&lt;&gt;"",INDEX(Reference!J:J,$D559,1),"")</f>
        <v/>
      </c>
      <c r="M559" s="77" t="str" cm="1">
        <f t="array" aca="1" ref="M559" ca="1">IF($D559&lt;&gt;"",INDEX(Reference!K:K,$D559,1),"")</f>
        <v/>
      </c>
      <c r="N559" s="80" t="str" cm="1">
        <f t="array" aca="1" ref="N559" ca="1">IF($D559&lt;&gt;"",INDEX(Reference!L:L,$D559,1),"")</f>
        <v/>
      </c>
    </row>
    <row r="560" spans="4:14" ht="15.75" x14ac:dyDescent="0.25">
      <c r="D560" s="7" t="str">
        <f t="shared" ca="1" si="8"/>
        <v/>
      </c>
      <c r="E560" s="7" t="str" cm="1">
        <f t="array" aca="1" ref="E560" ca="1">IF($D560&lt;&gt;"",INDEX(Reference!C:C,$D560,1),"")</f>
        <v/>
      </c>
      <c r="F560" s="8" t="str" cm="1">
        <f t="array" aca="1" ref="F560" ca="1">IF($D560&lt;&gt;"",INDEX(Reference!D:D,$D560,1),"")</f>
        <v/>
      </c>
      <c r="G560" s="10" t="str" cm="1">
        <f t="array" aca="1" ref="G560" ca="1">IF($D560&lt;&gt;"",INDEX(Reference!E:E,$D560,1),"")</f>
        <v/>
      </c>
      <c r="H560" s="79" t="str" cm="1">
        <f t="array" aca="1" ref="H560" ca="1">IF($D560&lt;&gt;"",INDEX(Reference!F:F,$D560,1),"")</f>
        <v/>
      </c>
      <c r="I560" s="79" t="str" cm="1">
        <f t="array" aca="1" ref="I560" ca="1">IF($D560&lt;&gt;"",INDEX(Reference!G:G,$D560,1),"")</f>
        <v/>
      </c>
      <c r="J560" s="79" t="str" cm="1">
        <f t="array" aca="1" ref="J560" ca="1">IF($D560&lt;&gt;"",INDEX(Reference!H:H,$D560,1),"")</f>
        <v/>
      </c>
      <c r="K560" s="77" t="str" cm="1">
        <f t="array" aca="1" ref="K560" ca="1">IF($D560&lt;&gt;"",INDEX(Reference!I:I,$D560,1),"")</f>
        <v/>
      </c>
      <c r="L560" s="77" t="str" cm="1">
        <f t="array" aca="1" ref="L560" ca="1">IF($D560&lt;&gt;"",INDEX(Reference!J:J,$D560,1),"")</f>
        <v/>
      </c>
      <c r="M560" s="77" t="str" cm="1">
        <f t="array" aca="1" ref="M560" ca="1">IF($D560&lt;&gt;"",INDEX(Reference!K:K,$D560,1),"")</f>
        <v/>
      </c>
      <c r="N560" s="80" t="str" cm="1">
        <f t="array" aca="1" ref="N560" ca="1">IF($D560&lt;&gt;"",INDEX(Reference!L:L,$D560,1),"")</f>
        <v/>
      </c>
    </row>
    <row r="561" spans="4:14" ht="15.75" x14ac:dyDescent="0.25">
      <c r="D561" s="7" t="str">
        <f t="shared" ca="1" si="8"/>
        <v/>
      </c>
      <c r="E561" s="7" t="str" cm="1">
        <f t="array" aca="1" ref="E561" ca="1">IF($D561&lt;&gt;"",INDEX(Reference!C:C,$D561,1),"")</f>
        <v/>
      </c>
      <c r="F561" s="8" t="str" cm="1">
        <f t="array" aca="1" ref="F561" ca="1">IF($D561&lt;&gt;"",INDEX(Reference!D:D,$D561,1),"")</f>
        <v/>
      </c>
      <c r="G561" s="10" t="str" cm="1">
        <f t="array" aca="1" ref="G561" ca="1">IF($D561&lt;&gt;"",INDEX(Reference!E:E,$D561,1),"")</f>
        <v/>
      </c>
      <c r="H561" s="79" t="str" cm="1">
        <f t="array" aca="1" ref="H561" ca="1">IF($D561&lt;&gt;"",INDEX(Reference!F:F,$D561,1),"")</f>
        <v/>
      </c>
      <c r="I561" s="79" t="str" cm="1">
        <f t="array" aca="1" ref="I561" ca="1">IF($D561&lt;&gt;"",INDEX(Reference!G:G,$D561,1),"")</f>
        <v/>
      </c>
      <c r="J561" s="79" t="str" cm="1">
        <f t="array" aca="1" ref="J561" ca="1">IF($D561&lt;&gt;"",INDEX(Reference!H:H,$D561,1),"")</f>
        <v/>
      </c>
      <c r="K561" s="77" t="str" cm="1">
        <f t="array" aca="1" ref="K561" ca="1">IF($D561&lt;&gt;"",INDEX(Reference!I:I,$D561,1),"")</f>
        <v/>
      </c>
      <c r="L561" s="77" t="str" cm="1">
        <f t="array" aca="1" ref="L561" ca="1">IF($D561&lt;&gt;"",INDEX(Reference!J:J,$D561,1),"")</f>
        <v/>
      </c>
      <c r="M561" s="77" t="str" cm="1">
        <f t="array" aca="1" ref="M561" ca="1">IF($D561&lt;&gt;"",INDEX(Reference!K:K,$D561,1),"")</f>
        <v/>
      </c>
      <c r="N561" s="80" t="str" cm="1">
        <f t="array" aca="1" ref="N561" ca="1">IF($D561&lt;&gt;"",INDEX(Reference!L:L,$D561,1),"")</f>
        <v/>
      </c>
    </row>
    <row r="562" spans="4:14" ht="15.75" x14ac:dyDescent="0.25">
      <c r="D562" s="7" t="str">
        <f t="shared" ca="1" si="8"/>
        <v/>
      </c>
      <c r="E562" s="7" t="str" cm="1">
        <f t="array" aca="1" ref="E562" ca="1">IF($D562&lt;&gt;"",INDEX(Reference!C:C,$D562,1),"")</f>
        <v/>
      </c>
      <c r="F562" s="8" t="str" cm="1">
        <f t="array" aca="1" ref="F562" ca="1">IF($D562&lt;&gt;"",INDEX(Reference!D:D,$D562,1),"")</f>
        <v/>
      </c>
      <c r="G562" s="10" t="str" cm="1">
        <f t="array" aca="1" ref="G562" ca="1">IF($D562&lt;&gt;"",INDEX(Reference!E:E,$D562,1),"")</f>
        <v/>
      </c>
      <c r="H562" s="79" t="str" cm="1">
        <f t="array" aca="1" ref="H562" ca="1">IF($D562&lt;&gt;"",INDEX(Reference!F:F,$D562,1),"")</f>
        <v/>
      </c>
      <c r="I562" s="79" t="str" cm="1">
        <f t="array" aca="1" ref="I562" ca="1">IF($D562&lt;&gt;"",INDEX(Reference!G:G,$D562,1),"")</f>
        <v/>
      </c>
      <c r="J562" s="79" t="str" cm="1">
        <f t="array" aca="1" ref="J562" ca="1">IF($D562&lt;&gt;"",INDEX(Reference!H:H,$D562,1),"")</f>
        <v/>
      </c>
      <c r="K562" s="77" t="str" cm="1">
        <f t="array" aca="1" ref="K562" ca="1">IF($D562&lt;&gt;"",INDEX(Reference!I:I,$D562,1),"")</f>
        <v/>
      </c>
      <c r="L562" s="77" t="str" cm="1">
        <f t="array" aca="1" ref="L562" ca="1">IF($D562&lt;&gt;"",INDEX(Reference!J:J,$D562,1),"")</f>
        <v/>
      </c>
      <c r="M562" s="77" t="str" cm="1">
        <f t="array" aca="1" ref="M562" ca="1">IF($D562&lt;&gt;"",INDEX(Reference!K:K,$D562,1),"")</f>
        <v/>
      </c>
      <c r="N562" s="80" t="str" cm="1">
        <f t="array" aca="1" ref="N562" ca="1">IF($D562&lt;&gt;"",INDEX(Reference!L:L,$D562,1),"")</f>
        <v/>
      </c>
    </row>
    <row r="563" spans="4:14" ht="15.75" x14ac:dyDescent="0.25">
      <c r="D563" s="7" t="str">
        <f t="shared" ca="1" si="8"/>
        <v/>
      </c>
      <c r="E563" s="7" t="str" cm="1">
        <f t="array" aca="1" ref="E563" ca="1">IF($D563&lt;&gt;"",INDEX(Reference!C:C,$D563,1),"")</f>
        <v/>
      </c>
      <c r="F563" s="8" t="str" cm="1">
        <f t="array" aca="1" ref="F563" ca="1">IF($D563&lt;&gt;"",INDEX(Reference!D:D,$D563,1),"")</f>
        <v/>
      </c>
      <c r="G563" s="10" t="str" cm="1">
        <f t="array" aca="1" ref="G563" ca="1">IF($D563&lt;&gt;"",INDEX(Reference!E:E,$D563,1),"")</f>
        <v/>
      </c>
      <c r="H563" s="79" t="str" cm="1">
        <f t="array" aca="1" ref="H563" ca="1">IF($D563&lt;&gt;"",INDEX(Reference!F:F,$D563,1),"")</f>
        <v/>
      </c>
      <c r="I563" s="79" t="str" cm="1">
        <f t="array" aca="1" ref="I563" ca="1">IF($D563&lt;&gt;"",INDEX(Reference!G:G,$D563,1),"")</f>
        <v/>
      </c>
      <c r="J563" s="79" t="str" cm="1">
        <f t="array" aca="1" ref="J563" ca="1">IF($D563&lt;&gt;"",INDEX(Reference!H:H,$D563,1),"")</f>
        <v/>
      </c>
      <c r="K563" s="77" t="str" cm="1">
        <f t="array" aca="1" ref="K563" ca="1">IF($D563&lt;&gt;"",INDEX(Reference!I:I,$D563,1),"")</f>
        <v/>
      </c>
      <c r="L563" s="77" t="str" cm="1">
        <f t="array" aca="1" ref="L563" ca="1">IF($D563&lt;&gt;"",INDEX(Reference!J:J,$D563,1),"")</f>
        <v/>
      </c>
      <c r="M563" s="77" t="str" cm="1">
        <f t="array" aca="1" ref="M563" ca="1">IF($D563&lt;&gt;"",INDEX(Reference!K:K,$D563,1),"")</f>
        <v/>
      </c>
      <c r="N563" s="80" t="str" cm="1">
        <f t="array" aca="1" ref="N563" ca="1">IF($D563&lt;&gt;"",INDEX(Reference!L:L,$D563,1),"")</f>
        <v/>
      </c>
    </row>
    <row r="564" spans="4:14" ht="15.75" x14ac:dyDescent="0.25">
      <c r="D564" s="7" t="str">
        <f t="shared" ca="1" si="8"/>
        <v/>
      </c>
      <c r="E564" s="7" t="str" cm="1">
        <f t="array" aca="1" ref="E564" ca="1">IF($D564&lt;&gt;"",INDEX(Reference!C:C,$D564,1),"")</f>
        <v/>
      </c>
      <c r="F564" s="8" t="str" cm="1">
        <f t="array" aca="1" ref="F564" ca="1">IF($D564&lt;&gt;"",INDEX(Reference!D:D,$D564,1),"")</f>
        <v/>
      </c>
      <c r="G564" s="10" t="str" cm="1">
        <f t="array" aca="1" ref="G564" ca="1">IF($D564&lt;&gt;"",INDEX(Reference!E:E,$D564,1),"")</f>
        <v/>
      </c>
      <c r="H564" s="79" t="str" cm="1">
        <f t="array" aca="1" ref="H564" ca="1">IF($D564&lt;&gt;"",INDEX(Reference!F:F,$D564,1),"")</f>
        <v/>
      </c>
      <c r="I564" s="79" t="str" cm="1">
        <f t="array" aca="1" ref="I564" ca="1">IF($D564&lt;&gt;"",INDEX(Reference!G:G,$D564,1),"")</f>
        <v/>
      </c>
      <c r="J564" s="79" t="str" cm="1">
        <f t="array" aca="1" ref="J564" ca="1">IF($D564&lt;&gt;"",INDEX(Reference!H:H,$D564,1),"")</f>
        <v/>
      </c>
      <c r="K564" s="77" t="str" cm="1">
        <f t="array" aca="1" ref="K564" ca="1">IF($D564&lt;&gt;"",INDEX(Reference!I:I,$D564,1),"")</f>
        <v/>
      </c>
      <c r="L564" s="77" t="str" cm="1">
        <f t="array" aca="1" ref="L564" ca="1">IF($D564&lt;&gt;"",INDEX(Reference!J:J,$D564,1),"")</f>
        <v/>
      </c>
      <c r="M564" s="77" t="str" cm="1">
        <f t="array" aca="1" ref="M564" ca="1">IF($D564&lt;&gt;"",INDEX(Reference!K:K,$D564,1),"")</f>
        <v/>
      </c>
      <c r="N564" s="80" t="str" cm="1">
        <f t="array" aca="1" ref="N564" ca="1">IF($D564&lt;&gt;"",INDEX(Reference!L:L,$D564,1),"")</f>
        <v/>
      </c>
    </row>
    <row r="565" spans="4:14" ht="15.75" x14ac:dyDescent="0.25">
      <c r="D565" s="7" t="str">
        <f t="shared" ca="1" si="8"/>
        <v/>
      </c>
      <c r="E565" s="7" t="str" cm="1">
        <f t="array" aca="1" ref="E565" ca="1">IF($D565&lt;&gt;"",INDEX(Reference!C:C,$D565,1),"")</f>
        <v/>
      </c>
      <c r="F565" s="8" t="str" cm="1">
        <f t="array" aca="1" ref="F565" ca="1">IF($D565&lt;&gt;"",INDEX(Reference!D:D,$D565,1),"")</f>
        <v/>
      </c>
      <c r="G565" s="10" t="str" cm="1">
        <f t="array" aca="1" ref="G565" ca="1">IF($D565&lt;&gt;"",INDEX(Reference!E:E,$D565,1),"")</f>
        <v/>
      </c>
      <c r="H565" s="79" t="str" cm="1">
        <f t="array" aca="1" ref="H565" ca="1">IF($D565&lt;&gt;"",INDEX(Reference!F:F,$D565,1),"")</f>
        <v/>
      </c>
      <c r="I565" s="79" t="str" cm="1">
        <f t="array" aca="1" ref="I565" ca="1">IF($D565&lt;&gt;"",INDEX(Reference!G:G,$D565,1),"")</f>
        <v/>
      </c>
      <c r="J565" s="79" t="str" cm="1">
        <f t="array" aca="1" ref="J565" ca="1">IF($D565&lt;&gt;"",INDEX(Reference!H:H,$D565,1),"")</f>
        <v/>
      </c>
      <c r="K565" s="77" t="str" cm="1">
        <f t="array" aca="1" ref="K565" ca="1">IF($D565&lt;&gt;"",INDEX(Reference!I:I,$D565,1),"")</f>
        <v/>
      </c>
      <c r="L565" s="77" t="str" cm="1">
        <f t="array" aca="1" ref="L565" ca="1">IF($D565&lt;&gt;"",INDEX(Reference!J:J,$D565,1),"")</f>
        <v/>
      </c>
      <c r="M565" s="77" t="str" cm="1">
        <f t="array" aca="1" ref="M565" ca="1">IF($D565&lt;&gt;"",INDEX(Reference!K:K,$D565,1),"")</f>
        <v/>
      </c>
      <c r="N565" s="80" t="str" cm="1">
        <f t="array" aca="1" ref="N565" ca="1">IF($D565&lt;&gt;"",INDEX(Reference!L:L,$D565,1),"")</f>
        <v/>
      </c>
    </row>
    <row r="566" spans="4:14" ht="15.75" x14ac:dyDescent="0.25">
      <c r="D566" s="7" t="str">
        <f t="shared" ca="1" si="8"/>
        <v/>
      </c>
      <c r="E566" s="7" t="str" cm="1">
        <f t="array" aca="1" ref="E566" ca="1">IF($D566&lt;&gt;"",INDEX(Reference!C:C,$D566,1),"")</f>
        <v/>
      </c>
      <c r="F566" s="8" t="str" cm="1">
        <f t="array" aca="1" ref="F566" ca="1">IF($D566&lt;&gt;"",INDEX(Reference!D:D,$D566,1),"")</f>
        <v/>
      </c>
      <c r="G566" s="10" t="str" cm="1">
        <f t="array" aca="1" ref="G566" ca="1">IF($D566&lt;&gt;"",INDEX(Reference!E:E,$D566,1),"")</f>
        <v/>
      </c>
      <c r="H566" s="79" t="str" cm="1">
        <f t="array" aca="1" ref="H566" ca="1">IF($D566&lt;&gt;"",INDEX(Reference!F:F,$D566,1),"")</f>
        <v/>
      </c>
      <c r="I566" s="79" t="str" cm="1">
        <f t="array" aca="1" ref="I566" ca="1">IF($D566&lt;&gt;"",INDEX(Reference!G:G,$D566,1),"")</f>
        <v/>
      </c>
      <c r="J566" s="79" t="str" cm="1">
        <f t="array" aca="1" ref="J566" ca="1">IF($D566&lt;&gt;"",INDEX(Reference!H:H,$D566,1),"")</f>
        <v/>
      </c>
      <c r="K566" s="77" t="str" cm="1">
        <f t="array" aca="1" ref="K566" ca="1">IF($D566&lt;&gt;"",INDEX(Reference!I:I,$D566,1),"")</f>
        <v/>
      </c>
      <c r="L566" s="77" t="str" cm="1">
        <f t="array" aca="1" ref="L566" ca="1">IF($D566&lt;&gt;"",INDEX(Reference!J:J,$D566,1),"")</f>
        <v/>
      </c>
      <c r="M566" s="77" t="str" cm="1">
        <f t="array" aca="1" ref="M566" ca="1">IF($D566&lt;&gt;"",INDEX(Reference!K:K,$D566,1),"")</f>
        <v/>
      </c>
      <c r="N566" s="80" t="str" cm="1">
        <f t="array" aca="1" ref="N566" ca="1">IF($D566&lt;&gt;"",INDEX(Reference!L:L,$D566,1),"")</f>
        <v/>
      </c>
    </row>
    <row r="567" spans="4:14" ht="15.75" x14ac:dyDescent="0.25">
      <c r="D567" s="7" t="str">
        <f t="shared" ca="1" si="8"/>
        <v/>
      </c>
      <c r="E567" s="7" t="str" cm="1">
        <f t="array" aca="1" ref="E567" ca="1">IF($D567&lt;&gt;"",INDEX(Reference!C:C,$D567,1),"")</f>
        <v/>
      </c>
      <c r="F567" s="8" t="str" cm="1">
        <f t="array" aca="1" ref="F567" ca="1">IF($D567&lt;&gt;"",INDEX(Reference!D:D,$D567,1),"")</f>
        <v/>
      </c>
      <c r="G567" s="10" t="str" cm="1">
        <f t="array" aca="1" ref="G567" ca="1">IF($D567&lt;&gt;"",INDEX(Reference!E:E,$D567,1),"")</f>
        <v/>
      </c>
      <c r="H567" s="79" t="str" cm="1">
        <f t="array" aca="1" ref="H567" ca="1">IF($D567&lt;&gt;"",INDEX(Reference!F:F,$D567,1),"")</f>
        <v/>
      </c>
      <c r="I567" s="79" t="str" cm="1">
        <f t="array" aca="1" ref="I567" ca="1">IF($D567&lt;&gt;"",INDEX(Reference!G:G,$D567,1),"")</f>
        <v/>
      </c>
      <c r="J567" s="79" t="str" cm="1">
        <f t="array" aca="1" ref="J567" ca="1">IF($D567&lt;&gt;"",INDEX(Reference!H:H,$D567,1),"")</f>
        <v/>
      </c>
      <c r="K567" s="77" t="str" cm="1">
        <f t="array" aca="1" ref="K567" ca="1">IF($D567&lt;&gt;"",INDEX(Reference!I:I,$D567,1),"")</f>
        <v/>
      </c>
      <c r="L567" s="77" t="str" cm="1">
        <f t="array" aca="1" ref="L567" ca="1">IF($D567&lt;&gt;"",INDEX(Reference!J:J,$D567,1),"")</f>
        <v/>
      </c>
      <c r="M567" s="77" t="str" cm="1">
        <f t="array" aca="1" ref="M567" ca="1">IF($D567&lt;&gt;"",INDEX(Reference!K:K,$D567,1),"")</f>
        <v/>
      </c>
      <c r="N567" s="80" t="str" cm="1">
        <f t="array" aca="1" ref="N567" ca="1">IF($D567&lt;&gt;"",INDEX(Reference!L:L,$D567,1),"")</f>
        <v/>
      </c>
    </row>
    <row r="568" spans="4:14" ht="15.75" x14ac:dyDescent="0.25">
      <c r="D568" s="7" t="str">
        <f t="shared" ca="1" si="8"/>
        <v/>
      </c>
      <c r="E568" s="7" t="str" cm="1">
        <f t="array" aca="1" ref="E568" ca="1">IF($D568&lt;&gt;"",INDEX(Reference!C:C,$D568,1),"")</f>
        <v/>
      </c>
      <c r="F568" s="8" t="str" cm="1">
        <f t="array" aca="1" ref="F568" ca="1">IF($D568&lt;&gt;"",INDEX(Reference!D:D,$D568,1),"")</f>
        <v/>
      </c>
      <c r="G568" s="10" t="str" cm="1">
        <f t="array" aca="1" ref="G568" ca="1">IF($D568&lt;&gt;"",INDEX(Reference!E:E,$D568,1),"")</f>
        <v/>
      </c>
      <c r="H568" s="79" t="str" cm="1">
        <f t="array" aca="1" ref="H568" ca="1">IF($D568&lt;&gt;"",INDEX(Reference!F:F,$D568,1),"")</f>
        <v/>
      </c>
      <c r="I568" s="79" t="str" cm="1">
        <f t="array" aca="1" ref="I568" ca="1">IF($D568&lt;&gt;"",INDEX(Reference!G:G,$D568,1),"")</f>
        <v/>
      </c>
      <c r="J568" s="79" t="str" cm="1">
        <f t="array" aca="1" ref="J568" ca="1">IF($D568&lt;&gt;"",INDEX(Reference!H:H,$D568,1),"")</f>
        <v/>
      </c>
      <c r="K568" s="77" t="str" cm="1">
        <f t="array" aca="1" ref="K568" ca="1">IF($D568&lt;&gt;"",INDEX(Reference!I:I,$D568,1),"")</f>
        <v/>
      </c>
      <c r="L568" s="77" t="str" cm="1">
        <f t="array" aca="1" ref="L568" ca="1">IF($D568&lt;&gt;"",INDEX(Reference!J:J,$D568,1),"")</f>
        <v/>
      </c>
      <c r="M568" s="77" t="str" cm="1">
        <f t="array" aca="1" ref="M568" ca="1">IF($D568&lt;&gt;"",INDEX(Reference!K:K,$D568,1),"")</f>
        <v/>
      </c>
      <c r="N568" s="80" t="str" cm="1">
        <f t="array" aca="1" ref="N568" ca="1">IF($D568&lt;&gt;"",INDEX(Reference!L:L,$D568,1),"")</f>
        <v/>
      </c>
    </row>
    <row r="569" spans="4:14" ht="15.75" x14ac:dyDescent="0.25">
      <c r="D569" s="7" t="str">
        <f t="shared" ca="1" si="8"/>
        <v/>
      </c>
      <c r="E569" s="7" t="str" cm="1">
        <f t="array" aca="1" ref="E569" ca="1">IF($D569&lt;&gt;"",INDEX(Reference!C:C,$D569,1),"")</f>
        <v/>
      </c>
      <c r="F569" s="8" t="str" cm="1">
        <f t="array" aca="1" ref="F569" ca="1">IF($D569&lt;&gt;"",INDEX(Reference!D:D,$D569,1),"")</f>
        <v/>
      </c>
      <c r="G569" s="10" t="str" cm="1">
        <f t="array" aca="1" ref="G569" ca="1">IF($D569&lt;&gt;"",INDEX(Reference!E:E,$D569,1),"")</f>
        <v/>
      </c>
      <c r="H569" s="79" t="str" cm="1">
        <f t="array" aca="1" ref="H569" ca="1">IF($D569&lt;&gt;"",INDEX(Reference!F:F,$D569,1),"")</f>
        <v/>
      </c>
      <c r="I569" s="79" t="str" cm="1">
        <f t="array" aca="1" ref="I569" ca="1">IF($D569&lt;&gt;"",INDEX(Reference!G:G,$D569,1),"")</f>
        <v/>
      </c>
      <c r="J569" s="79" t="str" cm="1">
        <f t="array" aca="1" ref="J569" ca="1">IF($D569&lt;&gt;"",INDEX(Reference!H:H,$D569,1),"")</f>
        <v/>
      </c>
      <c r="K569" s="77" t="str" cm="1">
        <f t="array" aca="1" ref="K569" ca="1">IF($D569&lt;&gt;"",INDEX(Reference!I:I,$D569,1),"")</f>
        <v/>
      </c>
      <c r="L569" s="77" t="str" cm="1">
        <f t="array" aca="1" ref="L569" ca="1">IF($D569&lt;&gt;"",INDEX(Reference!J:J,$D569,1),"")</f>
        <v/>
      </c>
      <c r="M569" s="77" t="str" cm="1">
        <f t="array" aca="1" ref="M569" ca="1">IF($D569&lt;&gt;"",INDEX(Reference!K:K,$D569,1),"")</f>
        <v/>
      </c>
      <c r="N569" s="80" t="str" cm="1">
        <f t="array" aca="1" ref="N569" ca="1">IF($D569&lt;&gt;"",INDEX(Reference!L:L,$D569,1),"")</f>
        <v/>
      </c>
    </row>
    <row r="570" spans="4:14" ht="15.75" x14ac:dyDescent="0.25">
      <c r="D570" s="7" t="str">
        <f t="shared" ca="1" si="8"/>
        <v/>
      </c>
      <c r="E570" s="7" t="str" cm="1">
        <f t="array" aca="1" ref="E570" ca="1">IF($D570&lt;&gt;"",INDEX(Reference!C:C,$D570,1),"")</f>
        <v/>
      </c>
      <c r="F570" s="8" t="str" cm="1">
        <f t="array" aca="1" ref="F570" ca="1">IF($D570&lt;&gt;"",INDEX(Reference!D:D,$D570,1),"")</f>
        <v/>
      </c>
      <c r="G570" s="10" t="str" cm="1">
        <f t="array" aca="1" ref="G570" ca="1">IF($D570&lt;&gt;"",INDEX(Reference!E:E,$D570,1),"")</f>
        <v/>
      </c>
      <c r="H570" s="79" t="str" cm="1">
        <f t="array" aca="1" ref="H570" ca="1">IF($D570&lt;&gt;"",INDEX(Reference!F:F,$D570,1),"")</f>
        <v/>
      </c>
      <c r="I570" s="79" t="str" cm="1">
        <f t="array" aca="1" ref="I570" ca="1">IF($D570&lt;&gt;"",INDEX(Reference!G:G,$D570,1),"")</f>
        <v/>
      </c>
      <c r="J570" s="79" t="str" cm="1">
        <f t="array" aca="1" ref="J570" ca="1">IF($D570&lt;&gt;"",INDEX(Reference!H:H,$D570,1),"")</f>
        <v/>
      </c>
      <c r="K570" s="77" t="str" cm="1">
        <f t="array" aca="1" ref="K570" ca="1">IF($D570&lt;&gt;"",INDEX(Reference!I:I,$D570,1),"")</f>
        <v/>
      </c>
      <c r="L570" s="77" t="str" cm="1">
        <f t="array" aca="1" ref="L570" ca="1">IF($D570&lt;&gt;"",INDEX(Reference!J:J,$D570,1),"")</f>
        <v/>
      </c>
      <c r="M570" s="77" t="str" cm="1">
        <f t="array" aca="1" ref="M570" ca="1">IF($D570&lt;&gt;"",INDEX(Reference!K:K,$D570,1),"")</f>
        <v/>
      </c>
      <c r="N570" s="80" t="str" cm="1">
        <f t="array" aca="1" ref="N570" ca="1">IF($D570&lt;&gt;"",INDEX(Reference!L:L,$D570,1),"")</f>
        <v/>
      </c>
    </row>
    <row r="571" spans="4:14" ht="15.75" x14ac:dyDescent="0.25">
      <c r="D571" s="7" t="str">
        <f t="shared" ca="1" si="8"/>
        <v/>
      </c>
      <c r="E571" s="7" t="str" cm="1">
        <f t="array" aca="1" ref="E571" ca="1">IF($D571&lt;&gt;"",INDEX(Reference!C:C,$D571,1),"")</f>
        <v/>
      </c>
      <c r="F571" s="8" t="str" cm="1">
        <f t="array" aca="1" ref="F571" ca="1">IF($D571&lt;&gt;"",INDEX(Reference!D:D,$D571,1),"")</f>
        <v/>
      </c>
      <c r="G571" s="10" t="str" cm="1">
        <f t="array" aca="1" ref="G571" ca="1">IF($D571&lt;&gt;"",INDEX(Reference!E:E,$D571,1),"")</f>
        <v/>
      </c>
      <c r="H571" s="79" t="str" cm="1">
        <f t="array" aca="1" ref="H571" ca="1">IF($D571&lt;&gt;"",INDEX(Reference!F:F,$D571,1),"")</f>
        <v/>
      </c>
      <c r="I571" s="79" t="str" cm="1">
        <f t="array" aca="1" ref="I571" ca="1">IF($D571&lt;&gt;"",INDEX(Reference!G:G,$D571,1),"")</f>
        <v/>
      </c>
      <c r="J571" s="79" t="str" cm="1">
        <f t="array" aca="1" ref="J571" ca="1">IF($D571&lt;&gt;"",INDEX(Reference!H:H,$D571,1),"")</f>
        <v/>
      </c>
      <c r="K571" s="77" t="str" cm="1">
        <f t="array" aca="1" ref="K571" ca="1">IF($D571&lt;&gt;"",INDEX(Reference!I:I,$D571,1),"")</f>
        <v/>
      </c>
      <c r="L571" s="77" t="str" cm="1">
        <f t="array" aca="1" ref="L571" ca="1">IF($D571&lt;&gt;"",INDEX(Reference!J:J,$D571,1),"")</f>
        <v/>
      </c>
      <c r="M571" s="77" t="str" cm="1">
        <f t="array" aca="1" ref="M571" ca="1">IF($D571&lt;&gt;"",INDEX(Reference!K:K,$D571,1),"")</f>
        <v/>
      </c>
      <c r="N571" s="80" t="str" cm="1">
        <f t="array" aca="1" ref="N571" ca="1">IF($D571&lt;&gt;"",INDEX(Reference!L:L,$D571,1),"")</f>
        <v/>
      </c>
    </row>
    <row r="572" spans="4:14" ht="15.75" x14ac:dyDescent="0.25">
      <c r="D572" s="7" t="str">
        <f t="shared" ca="1" si="8"/>
        <v/>
      </c>
      <c r="E572" s="7" t="str" cm="1">
        <f t="array" aca="1" ref="E572" ca="1">IF($D572&lt;&gt;"",INDEX(Reference!C:C,$D572,1),"")</f>
        <v/>
      </c>
      <c r="F572" s="8" t="str" cm="1">
        <f t="array" aca="1" ref="F572" ca="1">IF($D572&lt;&gt;"",INDEX(Reference!D:D,$D572,1),"")</f>
        <v/>
      </c>
      <c r="G572" s="10" t="str" cm="1">
        <f t="array" aca="1" ref="G572" ca="1">IF($D572&lt;&gt;"",INDEX(Reference!E:E,$D572,1),"")</f>
        <v/>
      </c>
      <c r="H572" s="79" t="str" cm="1">
        <f t="array" aca="1" ref="H572" ca="1">IF($D572&lt;&gt;"",INDEX(Reference!F:F,$D572,1),"")</f>
        <v/>
      </c>
      <c r="I572" s="79" t="str" cm="1">
        <f t="array" aca="1" ref="I572" ca="1">IF($D572&lt;&gt;"",INDEX(Reference!G:G,$D572,1),"")</f>
        <v/>
      </c>
      <c r="J572" s="79" t="str" cm="1">
        <f t="array" aca="1" ref="J572" ca="1">IF($D572&lt;&gt;"",INDEX(Reference!H:H,$D572,1),"")</f>
        <v/>
      </c>
      <c r="K572" s="77" t="str" cm="1">
        <f t="array" aca="1" ref="K572" ca="1">IF($D572&lt;&gt;"",INDEX(Reference!I:I,$D572,1),"")</f>
        <v/>
      </c>
      <c r="L572" s="77" t="str" cm="1">
        <f t="array" aca="1" ref="L572" ca="1">IF($D572&lt;&gt;"",INDEX(Reference!J:J,$D572,1),"")</f>
        <v/>
      </c>
      <c r="M572" s="77" t="str" cm="1">
        <f t="array" aca="1" ref="M572" ca="1">IF($D572&lt;&gt;"",INDEX(Reference!K:K,$D572,1),"")</f>
        <v/>
      </c>
      <c r="N572" s="80" t="str" cm="1">
        <f t="array" aca="1" ref="N572" ca="1">IF($D572&lt;&gt;"",INDEX(Reference!L:L,$D572,1),"")</f>
        <v/>
      </c>
    </row>
    <row r="573" spans="4:14" ht="15.75" x14ac:dyDescent="0.25">
      <c r="D573" s="7" t="str">
        <f t="shared" ca="1" si="8"/>
        <v/>
      </c>
      <c r="E573" s="7" t="str" cm="1">
        <f t="array" aca="1" ref="E573" ca="1">IF($D573&lt;&gt;"",INDEX(Reference!C:C,$D573,1),"")</f>
        <v/>
      </c>
      <c r="F573" s="8" t="str" cm="1">
        <f t="array" aca="1" ref="F573" ca="1">IF($D573&lt;&gt;"",INDEX(Reference!D:D,$D573,1),"")</f>
        <v/>
      </c>
      <c r="G573" s="10" t="str" cm="1">
        <f t="array" aca="1" ref="G573" ca="1">IF($D573&lt;&gt;"",INDEX(Reference!E:E,$D573,1),"")</f>
        <v/>
      </c>
      <c r="H573" s="79" t="str" cm="1">
        <f t="array" aca="1" ref="H573" ca="1">IF($D573&lt;&gt;"",INDEX(Reference!F:F,$D573,1),"")</f>
        <v/>
      </c>
      <c r="I573" s="79" t="str" cm="1">
        <f t="array" aca="1" ref="I573" ca="1">IF($D573&lt;&gt;"",INDEX(Reference!G:G,$D573,1),"")</f>
        <v/>
      </c>
      <c r="J573" s="79" t="str" cm="1">
        <f t="array" aca="1" ref="J573" ca="1">IF($D573&lt;&gt;"",INDEX(Reference!H:H,$D573,1),"")</f>
        <v/>
      </c>
      <c r="K573" s="77" t="str" cm="1">
        <f t="array" aca="1" ref="K573" ca="1">IF($D573&lt;&gt;"",INDEX(Reference!I:I,$D573,1),"")</f>
        <v/>
      </c>
      <c r="L573" s="77" t="str" cm="1">
        <f t="array" aca="1" ref="L573" ca="1">IF($D573&lt;&gt;"",INDEX(Reference!J:J,$D573,1),"")</f>
        <v/>
      </c>
      <c r="M573" s="77" t="str" cm="1">
        <f t="array" aca="1" ref="M573" ca="1">IF($D573&lt;&gt;"",INDEX(Reference!K:K,$D573,1),"")</f>
        <v/>
      </c>
      <c r="N573" s="80" t="str" cm="1">
        <f t="array" aca="1" ref="N573" ca="1">IF($D573&lt;&gt;"",INDEX(Reference!L:L,$D573,1),"")</f>
        <v/>
      </c>
    </row>
    <row r="574" spans="4:14" ht="15.75" x14ac:dyDescent="0.25">
      <c r="D574" s="7" t="str">
        <f t="shared" ca="1" si="8"/>
        <v/>
      </c>
      <c r="E574" s="7" t="str" cm="1">
        <f t="array" aca="1" ref="E574" ca="1">IF($D574&lt;&gt;"",INDEX(Reference!C:C,$D574,1),"")</f>
        <v/>
      </c>
      <c r="F574" s="8" t="str" cm="1">
        <f t="array" aca="1" ref="F574" ca="1">IF($D574&lt;&gt;"",INDEX(Reference!D:D,$D574,1),"")</f>
        <v/>
      </c>
      <c r="G574" s="10" t="str" cm="1">
        <f t="array" aca="1" ref="G574" ca="1">IF($D574&lt;&gt;"",INDEX(Reference!E:E,$D574,1),"")</f>
        <v/>
      </c>
      <c r="H574" s="79" t="str" cm="1">
        <f t="array" aca="1" ref="H574" ca="1">IF($D574&lt;&gt;"",INDEX(Reference!F:F,$D574,1),"")</f>
        <v/>
      </c>
      <c r="I574" s="79" t="str" cm="1">
        <f t="array" aca="1" ref="I574" ca="1">IF($D574&lt;&gt;"",INDEX(Reference!G:G,$D574,1),"")</f>
        <v/>
      </c>
      <c r="J574" s="79" t="str" cm="1">
        <f t="array" aca="1" ref="J574" ca="1">IF($D574&lt;&gt;"",INDEX(Reference!H:H,$D574,1),"")</f>
        <v/>
      </c>
      <c r="K574" s="77" t="str" cm="1">
        <f t="array" aca="1" ref="K574" ca="1">IF($D574&lt;&gt;"",INDEX(Reference!I:I,$D574,1),"")</f>
        <v/>
      </c>
      <c r="L574" s="77" t="str" cm="1">
        <f t="array" aca="1" ref="L574" ca="1">IF($D574&lt;&gt;"",INDEX(Reference!J:J,$D574,1),"")</f>
        <v/>
      </c>
      <c r="M574" s="77" t="str" cm="1">
        <f t="array" aca="1" ref="M574" ca="1">IF($D574&lt;&gt;"",INDEX(Reference!K:K,$D574,1),"")</f>
        <v/>
      </c>
      <c r="N574" s="80" t="str" cm="1">
        <f t="array" aca="1" ref="N574" ca="1">IF($D574&lt;&gt;"",INDEX(Reference!L:L,$D574,1),"")</f>
        <v/>
      </c>
    </row>
    <row r="575" spans="4:14" ht="15.75" x14ac:dyDescent="0.25">
      <c r="D575" s="7" t="str">
        <f t="shared" ca="1" si="8"/>
        <v/>
      </c>
      <c r="E575" s="7" t="str" cm="1">
        <f t="array" aca="1" ref="E575" ca="1">IF($D575&lt;&gt;"",INDEX(Reference!C:C,$D575,1),"")</f>
        <v/>
      </c>
      <c r="F575" s="8" t="str" cm="1">
        <f t="array" aca="1" ref="F575" ca="1">IF($D575&lt;&gt;"",INDEX(Reference!D:D,$D575,1),"")</f>
        <v/>
      </c>
      <c r="G575" s="10" t="str" cm="1">
        <f t="array" aca="1" ref="G575" ca="1">IF($D575&lt;&gt;"",INDEX(Reference!E:E,$D575,1),"")</f>
        <v/>
      </c>
      <c r="H575" s="79" t="str" cm="1">
        <f t="array" aca="1" ref="H575" ca="1">IF($D575&lt;&gt;"",INDEX(Reference!F:F,$D575,1),"")</f>
        <v/>
      </c>
      <c r="I575" s="79" t="str" cm="1">
        <f t="array" aca="1" ref="I575" ca="1">IF($D575&lt;&gt;"",INDEX(Reference!G:G,$D575,1),"")</f>
        <v/>
      </c>
      <c r="J575" s="79" t="str" cm="1">
        <f t="array" aca="1" ref="J575" ca="1">IF($D575&lt;&gt;"",INDEX(Reference!H:H,$D575,1),"")</f>
        <v/>
      </c>
      <c r="K575" s="77" t="str" cm="1">
        <f t="array" aca="1" ref="K575" ca="1">IF($D575&lt;&gt;"",INDEX(Reference!I:I,$D575,1),"")</f>
        <v/>
      </c>
      <c r="L575" s="77" t="str" cm="1">
        <f t="array" aca="1" ref="L575" ca="1">IF($D575&lt;&gt;"",INDEX(Reference!J:J,$D575,1),"")</f>
        <v/>
      </c>
      <c r="M575" s="77" t="str" cm="1">
        <f t="array" aca="1" ref="M575" ca="1">IF($D575&lt;&gt;"",INDEX(Reference!K:K,$D575,1),"")</f>
        <v/>
      </c>
      <c r="N575" s="80" t="str" cm="1">
        <f t="array" aca="1" ref="N575" ca="1">IF($D575&lt;&gt;"",INDEX(Reference!L:L,$D575,1),"")</f>
        <v/>
      </c>
    </row>
    <row r="576" spans="4:14" ht="15.75" x14ac:dyDescent="0.25">
      <c r="D576" s="7" t="str">
        <f t="shared" ca="1" si="8"/>
        <v/>
      </c>
      <c r="E576" s="7" t="str" cm="1">
        <f t="array" aca="1" ref="E576" ca="1">IF($D576&lt;&gt;"",INDEX(Reference!C:C,$D576,1),"")</f>
        <v/>
      </c>
      <c r="F576" s="8" t="str" cm="1">
        <f t="array" aca="1" ref="F576" ca="1">IF($D576&lt;&gt;"",INDEX(Reference!D:D,$D576,1),"")</f>
        <v/>
      </c>
      <c r="G576" s="10" t="str" cm="1">
        <f t="array" aca="1" ref="G576" ca="1">IF($D576&lt;&gt;"",INDEX(Reference!E:E,$D576,1),"")</f>
        <v/>
      </c>
      <c r="H576" s="79" t="str" cm="1">
        <f t="array" aca="1" ref="H576" ca="1">IF($D576&lt;&gt;"",INDEX(Reference!F:F,$D576,1),"")</f>
        <v/>
      </c>
      <c r="I576" s="79" t="str" cm="1">
        <f t="array" aca="1" ref="I576" ca="1">IF($D576&lt;&gt;"",INDEX(Reference!G:G,$D576,1),"")</f>
        <v/>
      </c>
      <c r="J576" s="79" t="str" cm="1">
        <f t="array" aca="1" ref="J576" ca="1">IF($D576&lt;&gt;"",INDEX(Reference!H:H,$D576,1),"")</f>
        <v/>
      </c>
      <c r="K576" s="77" t="str" cm="1">
        <f t="array" aca="1" ref="K576" ca="1">IF($D576&lt;&gt;"",INDEX(Reference!I:I,$D576,1),"")</f>
        <v/>
      </c>
      <c r="L576" s="77" t="str" cm="1">
        <f t="array" aca="1" ref="L576" ca="1">IF($D576&lt;&gt;"",INDEX(Reference!J:J,$D576,1),"")</f>
        <v/>
      </c>
      <c r="M576" s="77" t="str" cm="1">
        <f t="array" aca="1" ref="M576" ca="1">IF($D576&lt;&gt;"",INDEX(Reference!K:K,$D576,1),"")</f>
        <v/>
      </c>
      <c r="N576" s="80" t="str" cm="1">
        <f t="array" aca="1" ref="N576" ca="1">IF($D576&lt;&gt;"",INDEX(Reference!L:L,$D576,1),"")</f>
        <v/>
      </c>
    </row>
    <row r="577" spans="4:14" ht="15.75" x14ac:dyDescent="0.25">
      <c r="D577" s="7" t="str">
        <f t="shared" ca="1" si="8"/>
        <v/>
      </c>
      <c r="E577" s="7" t="str" cm="1">
        <f t="array" aca="1" ref="E577" ca="1">IF($D577&lt;&gt;"",INDEX(Reference!C:C,$D577,1),"")</f>
        <v/>
      </c>
      <c r="F577" s="8" t="str" cm="1">
        <f t="array" aca="1" ref="F577" ca="1">IF($D577&lt;&gt;"",INDEX(Reference!D:D,$D577,1),"")</f>
        <v/>
      </c>
      <c r="G577" s="10" t="str" cm="1">
        <f t="array" aca="1" ref="G577" ca="1">IF($D577&lt;&gt;"",INDEX(Reference!E:E,$D577,1),"")</f>
        <v/>
      </c>
      <c r="H577" s="79" t="str" cm="1">
        <f t="array" aca="1" ref="H577" ca="1">IF($D577&lt;&gt;"",INDEX(Reference!F:F,$D577,1),"")</f>
        <v/>
      </c>
      <c r="I577" s="79" t="str" cm="1">
        <f t="array" aca="1" ref="I577" ca="1">IF($D577&lt;&gt;"",INDEX(Reference!G:G,$D577,1),"")</f>
        <v/>
      </c>
      <c r="J577" s="79" t="str" cm="1">
        <f t="array" aca="1" ref="J577" ca="1">IF($D577&lt;&gt;"",INDEX(Reference!H:H,$D577,1),"")</f>
        <v/>
      </c>
      <c r="K577" s="77" t="str" cm="1">
        <f t="array" aca="1" ref="K577" ca="1">IF($D577&lt;&gt;"",INDEX(Reference!I:I,$D577,1),"")</f>
        <v/>
      </c>
      <c r="L577" s="77" t="str" cm="1">
        <f t="array" aca="1" ref="L577" ca="1">IF($D577&lt;&gt;"",INDEX(Reference!J:J,$D577,1),"")</f>
        <v/>
      </c>
      <c r="M577" s="77" t="str" cm="1">
        <f t="array" aca="1" ref="M577" ca="1">IF($D577&lt;&gt;"",INDEX(Reference!K:K,$D577,1),"")</f>
        <v/>
      </c>
      <c r="N577" s="80" t="str" cm="1">
        <f t="array" aca="1" ref="N577" ca="1">IF($D577&lt;&gt;"",INDEX(Reference!L:L,$D577,1),"")</f>
        <v/>
      </c>
    </row>
    <row r="578" spans="4:14" ht="15.75" x14ac:dyDescent="0.25">
      <c r="D578" s="7" t="str">
        <f t="shared" ca="1" si="8"/>
        <v/>
      </c>
      <c r="E578" s="7" t="str" cm="1">
        <f t="array" aca="1" ref="E578" ca="1">IF($D578&lt;&gt;"",INDEX(Reference!C:C,$D578,1),"")</f>
        <v/>
      </c>
      <c r="F578" s="8" t="str" cm="1">
        <f t="array" aca="1" ref="F578" ca="1">IF($D578&lt;&gt;"",INDEX(Reference!D:D,$D578,1),"")</f>
        <v/>
      </c>
      <c r="G578" s="10" t="str" cm="1">
        <f t="array" aca="1" ref="G578" ca="1">IF($D578&lt;&gt;"",INDEX(Reference!E:E,$D578,1),"")</f>
        <v/>
      </c>
      <c r="H578" s="79" t="str" cm="1">
        <f t="array" aca="1" ref="H578" ca="1">IF($D578&lt;&gt;"",INDEX(Reference!F:F,$D578,1),"")</f>
        <v/>
      </c>
      <c r="I578" s="79" t="str" cm="1">
        <f t="array" aca="1" ref="I578" ca="1">IF($D578&lt;&gt;"",INDEX(Reference!G:G,$D578,1),"")</f>
        <v/>
      </c>
      <c r="J578" s="79" t="str" cm="1">
        <f t="array" aca="1" ref="J578" ca="1">IF($D578&lt;&gt;"",INDEX(Reference!H:H,$D578,1),"")</f>
        <v/>
      </c>
      <c r="K578" s="77" t="str" cm="1">
        <f t="array" aca="1" ref="K578" ca="1">IF($D578&lt;&gt;"",INDEX(Reference!I:I,$D578,1),"")</f>
        <v/>
      </c>
      <c r="L578" s="77" t="str" cm="1">
        <f t="array" aca="1" ref="L578" ca="1">IF($D578&lt;&gt;"",INDEX(Reference!J:J,$D578,1),"")</f>
        <v/>
      </c>
      <c r="M578" s="77" t="str" cm="1">
        <f t="array" aca="1" ref="M578" ca="1">IF($D578&lt;&gt;"",INDEX(Reference!K:K,$D578,1),"")</f>
        <v/>
      </c>
      <c r="N578" s="80" t="str" cm="1">
        <f t="array" aca="1" ref="N578" ca="1">IF($D578&lt;&gt;"",INDEX(Reference!L:L,$D578,1),"")</f>
        <v/>
      </c>
    </row>
    <row r="579" spans="4:14" ht="15.75" x14ac:dyDescent="0.25">
      <c r="D579" s="7" t="str">
        <f t="shared" ca="1" si="8"/>
        <v/>
      </c>
      <c r="E579" s="7" t="str" cm="1">
        <f t="array" aca="1" ref="E579" ca="1">IF($D579&lt;&gt;"",INDEX(Reference!C:C,$D579,1),"")</f>
        <v/>
      </c>
      <c r="F579" s="8" t="str" cm="1">
        <f t="array" aca="1" ref="F579" ca="1">IF($D579&lt;&gt;"",INDEX(Reference!D:D,$D579,1),"")</f>
        <v/>
      </c>
      <c r="G579" s="10" t="str" cm="1">
        <f t="array" aca="1" ref="G579" ca="1">IF($D579&lt;&gt;"",INDEX(Reference!E:E,$D579,1),"")</f>
        <v/>
      </c>
      <c r="H579" s="79" t="str" cm="1">
        <f t="array" aca="1" ref="H579" ca="1">IF($D579&lt;&gt;"",INDEX(Reference!F:F,$D579,1),"")</f>
        <v/>
      </c>
      <c r="I579" s="79" t="str" cm="1">
        <f t="array" aca="1" ref="I579" ca="1">IF($D579&lt;&gt;"",INDEX(Reference!G:G,$D579,1),"")</f>
        <v/>
      </c>
      <c r="J579" s="79" t="str" cm="1">
        <f t="array" aca="1" ref="J579" ca="1">IF($D579&lt;&gt;"",INDEX(Reference!H:H,$D579,1),"")</f>
        <v/>
      </c>
      <c r="K579" s="77" t="str" cm="1">
        <f t="array" aca="1" ref="K579" ca="1">IF($D579&lt;&gt;"",INDEX(Reference!I:I,$D579,1),"")</f>
        <v/>
      </c>
      <c r="L579" s="77" t="str" cm="1">
        <f t="array" aca="1" ref="L579" ca="1">IF($D579&lt;&gt;"",INDEX(Reference!J:J,$D579,1),"")</f>
        <v/>
      </c>
      <c r="M579" s="77" t="str" cm="1">
        <f t="array" aca="1" ref="M579" ca="1">IF($D579&lt;&gt;"",INDEX(Reference!K:K,$D579,1),"")</f>
        <v/>
      </c>
      <c r="N579" s="80" t="str" cm="1">
        <f t="array" aca="1" ref="N579" ca="1">IF($D579&lt;&gt;"",INDEX(Reference!L:L,$D579,1),"")</f>
        <v/>
      </c>
    </row>
    <row r="580" spans="4:14" ht="15.75" x14ac:dyDescent="0.25">
      <c r="D580" s="7" t="str">
        <f t="shared" ca="1" si="8"/>
        <v/>
      </c>
      <c r="E580" s="7" t="str" cm="1">
        <f t="array" aca="1" ref="E580" ca="1">IF($D580&lt;&gt;"",INDEX(Reference!C:C,$D580,1),"")</f>
        <v/>
      </c>
      <c r="F580" s="8" t="str" cm="1">
        <f t="array" aca="1" ref="F580" ca="1">IF($D580&lt;&gt;"",INDEX(Reference!D:D,$D580,1),"")</f>
        <v/>
      </c>
      <c r="G580" s="10" t="str" cm="1">
        <f t="array" aca="1" ref="G580" ca="1">IF($D580&lt;&gt;"",INDEX(Reference!E:E,$D580,1),"")</f>
        <v/>
      </c>
      <c r="H580" s="79" t="str" cm="1">
        <f t="array" aca="1" ref="H580" ca="1">IF($D580&lt;&gt;"",INDEX(Reference!F:F,$D580,1),"")</f>
        <v/>
      </c>
      <c r="I580" s="79" t="str" cm="1">
        <f t="array" aca="1" ref="I580" ca="1">IF($D580&lt;&gt;"",INDEX(Reference!G:G,$D580,1),"")</f>
        <v/>
      </c>
      <c r="J580" s="79" t="str" cm="1">
        <f t="array" aca="1" ref="J580" ca="1">IF($D580&lt;&gt;"",INDEX(Reference!H:H,$D580,1),"")</f>
        <v/>
      </c>
      <c r="K580" s="77" t="str" cm="1">
        <f t="array" aca="1" ref="K580" ca="1">IF($D580&lt;&gt;"",INDEX(Reference!I:I,$D580,1),"")</f>
        <v/>
      </c>
      <c r="L580" s="77" t="str" cm="1">
        <f t="array" aca="1" ref="L580" ca="1">IF($D580&lt;&gt;"",INDEX(Reference!J:J,$D580,1),"")</f>
        <v/>
      </c>
      <c r="M580" s="77" t="str" cm="1">
        <f t="array" aca="1" ref="M580" ca="1">IF($D580&lt;&gt;"",INDEX(Reference!K:K,$D580,1),"")</f>
        <v/>
      </c>
      <c r="N580" s="80" t="str" cm="1">
        <f t="array" aca="1" ref="N580" ca="1">IF($D580&lt;&gt;"",INDEX(Reference!L:L,$D580,1),"")</f>
        <v/>
      </c>
    </row>
    <row r="581" spans="4:14" ht="15.75" x14ac:dyDescent="0.25">
      <c r="D581" s="7" t="str">
        <f t="shared" ca="1" si="8"/>
        <v/>
      </c>
      <c r="E581" s="7" t="str" cm="1">
        <f t="array" aca="1" ref="E581" ca="1">IF($D581&lt;&gt;"",INDEX(Reference!C:C,$D581,1),"")</f>
        <v/>
      </c>
      <c r="F581" s="8" t="str" cm="1">
        <f t="array" aca="1" ref="F581" ca="1">IF($D581&lt;&gt;"",INDEX(Reference!D:D,$D581,1),"")</f>
        <v/>
      </c>
      <c r="G581" s="10" t="str" cm="1">
        <f t="array" aca="1" ref="G581" ca="1">IF($D581&lt;&gt;"",INDEX(Reference!E:E,$D581,1),"")</f>
        <v/>
      </c>
      <c r="H581" s="79" t="str" cm="1">
        <f t="array" aca="1" ref="H581" ca="1">IF($D581&lt;&gt;"",INDEX(Reference!F:F,$D581,1),"")</f>
        <v/>
      </c>
      <c r="I581" s="79" t="str" cm="1">
        <f t="array" aca="1" ref="I581" ca="1">IF($D581&lt;&gt;"",INDEX(Reference!G:G,$D581,1),"")</f>
        <v/>
      </c>
      <c r="J581" s="79" t="str" cm="1">
        <f t="array" aca="1" ref="J581" ca="1">IF($D581&lt;&gt;"",INDEX(Reference!H:H,$D581,1),"")</f>
        <v/>
      </c>
      <c r="K581" s="77" t="str" cm="1">
        <f t="array" aca="1" ref="K581" ca="1">IF($D581&lt;&gt;"",INDEX(Reference!I:I,$D581,1),"")</f>
        <v/>
      </c>
      <c r="L581" s="77" t="str" cm="1">
        <f t="array" aca="1" ref="L581" ca="1">IF($D581&lt;&gt;"",INDEX(Reference!J:J,$D581,1),"")</f>
        <v/>
      </c>
      <c r="M581" s="77" t="str" cm="1">
        <f t="array" aca="1" ref="M581" ca="1">IF($D581&lt;&gt;"",INDEX(Reference!K:K,$D581,1),"")</f>
        <v/>
      </c>
      <c r="N581" s="80" t="str" cm="1">
        <f t="array" aca="1" ref="N581" ca="1">IF($D581&lt;&gt;"",INDEX(Reference!L:L,$D581,1),"")</f>
        <v/>
      </c>
    </row>
    <row r="582" spans="4:14" ht="15.75" x14ac:dyDescent="0.25">
      <c r="D582" s="7" t="str">
        <f t="shared" ca="1" si="8"/>
        <v/>
      </c>
      <c r="E582" s="7" t="str" cm="1">
        <f t="array" aca="1" ref="E582" ca="1">IF($D582&lt;&gt;"",INDEX(Reference!C:C,$D582,1),"")</f>
        <v/>
      </c>
      <c r="F582" s="8" t="str" cm="1">
        <f t="array" aca="1" ref="F582" ca="1">IF($D582&lt;&gt;"",INDEX(Reference!D:D,$D582,1),"")</f>
        <v/>
      </c>
      <c r="G582" s="10" t="str" cm="1">
        <f t="array" aca="1" ref="G582" ca="1">IF($D582&lt;&gt;"",INDEX(Reference!E:E,$D582,1),"")</f>
        <v/>
      </c>
      <c r="H582" s="79" t="str" cm="1">
        <f t="array" aca="1" ref="H582" ca="1">IF($D582&lt;&gt;"",INDEX(Reference!F:F,$D582,1),"")</f>
        <v/>
      </c>
      <c r="I582" s="79" t="str" cm="1">
        <f t="array" aca="1" ref="I582" ca="1">IF($D582&lt;&gt;"",INDEX(Reference!G:G,$D582,1),"")</f>
        <v/>
      </c>
      <c r="J582" s="79" t="str" cm="1">
        <f t="array" aca="1" ref="J582" ca="1">IF($D582&lt;&gt;"",INDEX(Reference!H:H,$D582,1),"")</f>
        <v/>
      </c>
      <c r="K582" s="77" t="str" cm="1">
        <f t="array" aca="1" ref="K582" ca="1">IF($D582&lt;&gt;"",INDEX(Reference!I:I,$D582,1),"")</f>
        <v/>
      </c>
      <c r="L582" s="77" t="str" cm="1">
        <f t="array" aca="1" ref="L582" ca="1">IF($D582&lt;&gt;"",INDEX(Reference!J:J,$D582,1),"")</f>
        <v/>
      </c>
      <c r="M582" s="77" t="str" cm="1">
        <f t="array" aca="1" ref="M582" ca="1">IF($D582&lt;&gt;"",INDEX(Reference!K:K,$D582,1),"")</f>
        <v/>
      </c>
      <c r="N582" s="80" t="str" cm="1">
        <f t="array" aca="1" ref="N582" ca="1">IF($D582&lt;&gt;"",INDEX(Reference!L:L,$D582,1),"")</f>
        <v/>
      </c>
    </row>
    <row r="583" spans="4:14" ht="15.75" x14ac:dyDescent="0.25">
      <c r="D583" s="7" t="str">
        <f t="shared" ca="1" si="8"/>
        <v/>
      </c>
      <c r="E583" s="7" t="str" cm="1">
        <f t="array" aca="1" ref="E583" ca="1">IF($D583&lt;&gt;"",INDEX(Reference!C:C,$D583,1),"")</f>
        <v/>
      </c>
      <c r="F583" s="8" t="str" cm="1">
        <f t="array" aca="1" ref="F583" ca="1">IF($D583&lt;&gt;"",INDEX(Reference!D:D,$D583,1),"")</f>
        <v/>
      </c>
      <c r="G583" s="10" t="str" cm="1">
        <f t="array" aca="1" ref="G583" ca="1">IF($D583&lt;&gt;"",INDEX(Reference!E:E,$D583,1),"")</f>
        <v/>
      </c>
      <c r="H583" s="79" t="str" cm="1">
        <f t="array" aca="1" ref="H583" ca="1">IF($D583&lt;&gt;"",INDEX(Reference!F:F,$D583,1),"")</f>
        <v/>
      </c>
      <c r="I583" s="79" t="str" cm="1">
        <f t="array" aca="1" ref="I583" ca="1">IF($D583&lt;&gt;"",INDEX(Reference!G:G,$D583,1),"")</f>
        <v/>
      </c>
      <c r="J583" s="79" t="str" cm="1">
        <f t="array" aca="1" ref="J583" ca="1">IF($D583&lt;&gt;"",INDEX(Reference!H:H,$D583,1),"")</f>
        <v/>
      </c>
      <c r="K583" s="77" t="str" cm="1">
        <f t="array" aca="1" ref="K583" ca="1">IF($D583&lt;&gt;"",INDEX(Reference!I:I,$D583,1),"")</f>
        <v/>
      </c>
      <c r="L583" s="77" t="str" cm="1">
        <f t="array" aca="1" ref="L583" ca="1">IF($D583&lt;&gt;"",INDEX(Reference!J:J,$D583,1),"")</f>
        <v/>
      </c>
      <c r="M583" s="77" t="str" cm="1">
        <f t="array" aca="1" ref="M583" ca="1">IF($D583&lt;&gt;"",INDEX(Reference!K:K,$D583,1),"")</f>
        <v/>
      </c>
      <c r="N583" s="80" t="str" cm="1">
        <f t="array" aca="1" ref="N583" ca="1">IF($D583&lt;&gt;"",INDEX(Reference!L:L,$D583,1),"")</f>
        <v/>
      </c>
    </row>
    <row r="584" spans="4:14" ht="15.75" x14ac:dyDescent="0.25">
      <c r="D584" s="7" t="str">
        <f t="shared" ca="1" si="8"/>
        <v/>
      </c>
      <c r="E584" s="7" t="str" cm="1">
        <f t="array" aca="1" ref="E584" ca="1">IF($D584&lt;&gt;"",INDEX(Reference!C:C,$D584,1),"")</f>
        <v/>
      </c>
      <c r="F584" s="8" t="str" cm="1">
        <f t="array" aca="1" ref="F584" ca="1">IF($D584&lt;&gt;"",INDEX(Reference!D:D,$D584,1),"")</f>
        <v/>
      </c>
      <c r="G584" s="10" t="str" cm="1">
        <f t="array" aca="1" ref="G584" ca="1">IF($D584&lt;&gt;"",INDEX(Reference!E:E,$D584,1),"")</f>
        <v/>
      </c>
      <c r="H584" s="79" t="str" cm="1">
        <f t="array" aca="1" ref="H584" ca="1">IF($D584&lt;&gt;"",INDEX(Reference!F:F,$D584,1),"")</f>
        <v/>
      </c>
      <c r="I584" s="79" t="str" cm="1">
        <f t="array" aca="1" ref="I584" ca="1">IF($D584&lt;&gt;"",INDEX(Reference!G:G,$D584,1),"")</f>
        <v/>
      </c>
      <c r="J584" s="79" t="str" cm="1">
        <f t="array" aca="1" ref="J584" ca="1">IF($D584&lt;&gt;"",INDEX(Reference!H:H,$D584,1),"")</f>
        <v/>
      </c>
      <c r="K584" s="77" t="str" cm="1">
        <f t="array" aca="1" ref="K584" ca="1">IF($D584&lt;&gt;"",INDEX(Reference!I:I,$D584,1),"")</f>
        <v/>
      </c>
      <c r="L584" s="77" t="str" cm="1">
        <f t="array" aca="1" ref="L584" ca="1">IF($D584&lt;&gt;"",INDEX(Reference!J:J,$D584,1),"")</f>
        <v/>
      </c>
      <c r="M584" s="77" t="str" cm="1">
        <f t="array" aca="1" ref="M584" ca="1">IF($D584&lt;&gt;"",INDEX(Reference!K:K,$D584,1),"")</f>
        <v/>
      </c>
      <c r="N584" s="80" t="str" cm="1">
        <f t="array" aca="1" ref="N584" ca="1">IF($D584&lt;&gt;"",INDEX(Reference!L:L,$D584,1),"")</f>
        <v/>
      </c>
    </row>
    <row r="585" spans="4:14" ht="15.75" x14ac:dyDescent="0.25">
      <c r="D585" s="7" t="str">
        <f t="shared" ref="D585:D589" ca="1" si="9">IFERROR(SMALL(INDIRECT("Reference!$B$3:$B$1000"),ROW()-ROW($D$7)),"")</f>
        <v/>
      </c>
      <c r="E585" s="7" t="str" cm="1">
        <f t="array" aca="1" ref="E585" ca="1">IF($D585&lt;&gt;"",INDEX(Reference!C:C,$D585,1),"")</f>
        <v/>
      </c>
      <c r="F585" s="8" t="str" cm="1">
        <f t="array" aca="1" ref="F585" ca="1">IF($D585&lt;&gt;"",INDEX(Reference!D:D,$D585,1),"")</f>
        <v/>
      </c>
      <c r="G585" s="10" t="str" cm="1">
        <f t="array" aca="1" ref="G585" ca="1">IF($D585&lt;&gt;"",INDEX(Reference!E:E,$D585,1),"")</f>
        <v/>
      </c>
      <c r="H585" s="79" t="str" cm="1">
        <f t="array" aca="1" ref="H585" ca="1">IF($D585&lt;&gt;"",INDEX(Reference!F:F,$D585,1),"")</f>
        <v/>
      </c>
      <c r="I585" s="79" t="str" cm="1">
        <f t="array" aca="1" ref="I585" ca="1">IF($D585&lt;&gt;"",INDEX(Reference!G:G,$D585,1),"")</f>
        <v/>
      </c>
      <c r="J585" s="79" t="str" cm="1">
        <f t="array" aca="1" ref="J585" ca="1">IF($D585&lt;&gt;"",INDEX(Reference!H:H,$D585,1),"")</f>
        <v/>
      </c>
      <c r="K585" s="77" t="str" cm="1">
        <f t="array" aca="1" ref="K585" ca="1">IF($D585&lt;&gt;"",INDEX(Reference!I:I,$D585,1),"")</f>
        <v/>
      </c>
      <c r="L585" s="77" t="str" cm="1">
        <f t="array" aca="1" ref="L585" ca="1">IF($D585&lt;&gt;"",INDEX(Reference!J:J,$D585,1),"")</f>
        <v/>
      </c>
      <c r="M585" s="77" t="str" cm="1">
        <f t="array" aca="1" ref="M585" ca="1">IF($D585&lt;&gt;"",INDEX(Reference!K:K,$D585,1),"")</f>
        <v/>
      </c>
      <c r="N585" s="80" t="str" cm="1">
        <f t="array" aca="1" ref="N585" ca="1">IF($D585&lt;&gt;"",INDEX(Reference!L:L,$D585,1),"")</f>
        <v/>
      </c>
    </row>
    <row r="586" spans="4:14" ht="15.75" x14ac:dyDescent="0.25">
      <c r="D586" s="7" t="str">
        <f t="shared" ca="1" si="9"/>
        <v/>
      </c>
      <c r="E586" s="7" t="str" cm="1">
        <f t="array" aca="1" ref="E586" ca="1">IF($D586&lt;&gt;"",INDEX(Reference!C:C,$D586,1),"")</f>
        <v/>
      </c>
      <c r="F586" s="8" t="str" cm="1">
        <f t="array" aca="1" ref="F586" ca="1">IF($D586&lt;&gt;"",INDEX(Reference!D:D,$D586,1),"")</f>
        <v/>
      </c>
      <c r="G586" s="10" t="str" cm="1">
        <f t="array" aca="1" ref="G586" ca="1">IF($D586&lt;&gt;"",INDEX(Reference!E:E,$D586,1),"")</f>
        <v/>
      </c>
      <c r="H586" s="79" t="str" cm="1">
        <f t="array" aca="1" ref="H586" ca="1">IF($D586&lt;&gt;"",INDEX(Reference!F:F,$D586,1),"")</f>
        <v/>
      </c>
      <c r="I586" s="79" t="str" cm="1">
        <f t="array" aca="1" ref="I586" ca="1">IF($D586&lt;&gt;"",INDEX(Reference!G:G,$D586,1),"")</f>
        <v/>
      </c>
      <c r="J586" s="79" t="str" cm="1">
        <f t="array" aca="1" ref="J586" ca="1">IF($D586&lt;&gt;"",INDEX(Reference!H:H,$D586,1),"")</f>
        <v/>
      </c>
      <c r="K586" s="77" t="str" cm="1">
        <f t="array" aca="1" ref="K586" ca="1">IF($D586&lt;&gt;"",INDEX(Reference!I:I,$D586,1),"")</f>
        <v/>
      </c>
      <c r="L586" s="77" t="str" cm="1">
        <f t="array" aca="1" ref="L586" ca="1">IF($D586&lt;&gt;"",INDEX(Reference!J:J,$D586,1),"")</f>
        <v/>
      </c>
      <c r="M586" s="77" t="str" cm="1">
        <f t="array" aca="1" ref="M586" ca="1">IF($D586&lt;&gt;"",INDEX(Reference!K:K,$D586,1),"")</f>
        <v/>
      </c>
      <c r="N586" s="80" t="str" cm="1">
        <f t="array" aca="1" ref="N586" ca="1">IF($D586&lt;&gt;"",INDEX(Reference!L:L,$D586,1),"")</f>
        <v/>
      </c>
    </row>
    <row r="587" spans="4:14" ht="15.75" x14ac:dyDescent="0.25">
      <c r="D587" s="7" t="str">
        <f t="shared" ca="1" si="9"/>
        <v/>
      </c>
      <c r="E587" s="7" t="str" cm="1">
        <f t="array" aca="1" ref="E587" ca="1">IF($D587&lt;&gt;"",INDEX(Reference!C:C,$D587,1),"")</f>
        <v/>
      </c>
      <c r="F587" s="8" t="str" cm="1">
        <f t="array" aca="1" ref="F587" ca="1">IF($D587&lt;&gt;"",INDEX(Reference!D:D,$D587,1),"")</f>
        <v/>
      </c>
      <c r="G587" s="10" t="str" cm="1">
        <f t="array" aca="1" ref="G587" ca="1">IF($D587&lt;&gt;"",INDEX(Reference!E:E,$D587,1),"")</f>
        <v/>
      </c>
      <c r="H587" s="79" t="str" cm="1">
        <f t="array" aca="1" ref="H587" ca="1">IF($D587&lt;&gt;"",INDEX(Reference!F:F,$D587,1),"")</f>
        <v/>
      </c>
      <c r="I587" s="79" t="str" cm="1">
        <f t="array" aca="1" ref="I587" ca="1">IF($D587&lt;&gt;"",INDEX(Reference!G:G,$D587,1),"")</f>
        <v/>
      </c>
      <c r="J587" s="79" t="str" cm="1">
        <f t="array" aca="1" ref="J587" ca="1">IF($D587&lt;&gt;"",INDEX(Reference!H:H,$D587,1),"")</f>
        <v/>
      </c>
      <c r="K587" s="77" t="str" cm="1">
        <f t="array" aca="1" ref="K587" ca="1">IF($D587&lt;&gt;"",INDEX(Reference!I:I,$D587,1),"")</f>
        <v/>
      </c>
      <c r="L587" s="77" t="str" cm="1">
        <f t="array" aca="1" ref="L587" ca="1">IF($D587&lt;&gt;"",INDEX(Reference!J:J,$D587,1),"")</f>
        <v/>
      </c>
      <c r="M587" s="77" t="str" cm="1">
        <f t="array" aca="1" ref="M587" ca="1">IF($D587&lt;&gt;"",INDEX(Reference!K:K,$D587,1),"")</f>
        <v/>
      </c>
      <c r="N587" s="80" t="str" cm="1">
        <f t="array" aca="1" ref="N587" ca="1">IF($D587&lt;&gt;"",INDEX(Reference!L:L,$D587,1),"")</f>
        <v/>
      </c>
    </row>
    <row r="588" spans="4:14" ht="15.75" x14ac:dyDescent="0.25">
      <c r="D588" s="7" t="str">
        <f t="shared" ca="1" si="9"/>
        <v/>
      </c>
      <c r="E588" s="7" t="str" cm="1">
        <f t="array" aca="1" ref="E588" ca="1">IF($D588&lt;&gt;"",INDEX(Reference!C:C,$D588,1),"")</f>
        <v/>
      </c>
      <c r="F588" s="8" t="str" cm="1">
        <f t="array" aca="1" ref="F588" ca="1">IF($D588&lt;&gt;"",INDEX(Reference!D:D,$D588,1),"")</f>
        <v/>
      </c>
      <c r="G588" s="10" t="str" cm="1">
        <f t="array" aca="1" ref="G588" ca="1">IF($D588&lt;&gt;"",INDEX(Reference!E:E,$D588,1),"")</f>
        <v/>
      </c>
      <c r="H588" s="79" t="str" cm="1">
        <f t="array" aca="1" ref="H588" ca="1">IF($D588&lt;&gt;"",INDEX(Reference!F:F,$D588,1),"")</f>
        <v/>
      </c>
      <c r="I588" s="79" t="str" cm="1">
        <f t="array" aca="1" ref="I588" ca="1">IF($D588&lt;&gt;"",INDEX(Reference!G:G,$D588,1),"")</f>
        <v/>
      </c>
      <c r="J588" s="79" t="str" cm="1">
        <f t="array" aca="1" ref="J588" ca="1">IF($D588&lt;&gt;"",INDEX(Reference!H:H,$D588,1),"")</f>
        <v/>
      </c>
      <c r="K588" s="77" t="str" cm="1">
        <f t="array" aca="1" ref="K588" ca="1">IF($D588&lt;&gt;"",INDEX(Reference!I:I,$D588,1),"")</f>
        <v/>
      </c>
      <c r="L588" s="77" t="str" cm="1">
        <f t="array" aca="1" ref="L588" ca="1">IF($D588&lt;&gt;"",INDEX(Reference!J:J,$D588,1),"")</f>
        <v/>
      </c>
      <c r="M588" s="77" t="str" cm="1">
        <f t="array" aca="1" ref="M588" ca="1">IF($D588&lt;&gt;"",INDEX(Reference!K:K,$D588,1),"")</f>
        <v/>
      </c>
      <c r="N588" s="80" t="str" cm="1">
        <f t="array" aca="1" ref="N588" ca="1">IF($D588&lt;&gt;"",INDEX(Reference!L:L,$D588,1),"")</f>
        <v/>
      </c>
    </row>
    <row r="589" spans="4:14" ht="15.75" x14ac:dyDescent="0.25">
      <c r="D589" s="7" t="str">
        <f t="shared" ca="1" si="9"/>
        <v/>
      </c>
      <c r="E589" s="7" t="str" cm="1">
        <f t="array" aca="1" ref="E589" ca="1">IF($D589&lt;&gt;"",INDEX(Reference!C:C,$D589,1),"")</f>
        <v/>
      </c>
      <c r="F589" s="8" t="str" cm="1">
        <f t="array" aca="1" ref="F589" ca="1">IF($D589&lt;&gt;"",INDEX(Reference!D:D,$D589,1),"")</f>
        <v/>
      </c>
      <c r="G589" s="10" t="str" cm="1">
        <f t="array" aca="1" ref="G589" ca="1">IF($D589&lt;&gt;"",INDEX(Reference!E:E,$D589,1),"")</f>
        <v/>
      </c>
      <c r="H589" s="79" t="str" cm="1">
        <f t="array" aca="1" ref="H589" ca="1">IF($D589&lt;&gt;"",INDEX(Reference!F:F,$D589,1),"")</f>
        <v/>
      </c>
      <c r="I589" s="79" t="str" cm="1">
        <f t="array" aca="1" ref="I589" ca="1">IF($D589&lt;&gt;"",INDEX(Reference!G:G,$D589,1),"")</f>
        <v/>
      </c>
      <c r="J589" s="79" t="str" cm="1">
        <f t="array" aca="1" ref="J589" ca="1">IF($D589&lt;&gt;"",INDEX(Reference!H:H,$D589,1),"")</f>
        <v/>
      </c>
      <c r="K589" s="77" t="str" cm="1">
        <f t="array" aca="1" ref="K589" ca="1">IF($D589&lt;&gt;"",INDEX(Reference!I:I,$D589,1),"")</f>
        <v/>
      </c>
      <c r="L589" s="77" t="str" cm="1">
        <f t="array" aca="1" ref="L589" ca="1">IF($D589&lt;&gt;"",INDEX(Reference!J:J,$D589,1),"")</f>
        <v/>
      </c>
      <c r="M589" s="77" t="str" cm="1">
        <f t="array" aca="1" ref="M589" ca="1">IF($D589&lt;&gt;"",INDEX(Reference!K:K,$D589,1),"")</f>
        <v/>
      </c>
      <c r="N589" s="80" t="str" cm="1">
        <f t="array" aca="1" ref="N589" ca="1">IF($D589&lt;&gt;"",INDEX(Reference!L:L,$D589,1),"")</f>
        <v/>
      </c>
    </row>
  </sheetData>
  <sheetProtection algorithmName="SHA-512" hashValue="E6MdC33MD6cv2OQWDgQyBDV5lWnwjykZ0MgSpCuf730UK0Myumq+Dw0IaL/q8TM+VIGiFErqGdslmqhzBQxmtQ==" saltValue="GMdQp1jfaS140R6SpJTfrQ==" spinCount="100000" sheet="1" formatCells="0"/>
  <autoFilter ref="E7:N589" xr:uid="{E01CE63F-FE78-4FAE-AC17-8C8C4E6E4EB5}"/>
  <mergeCells count="2">
    <mergeCell ref="B26:B27"/>
    <mergeCell ref="B4:G5"/>
  </mergeCells>
  <hyperlinks>
    <hyperlink ref="B8" location="Lighting!A1" display="Lighting" xr:uid="{282AF491-56B5-4E9B-B410-6AC0FF3AAB4C}"/>
    <hyperlink ref="B9" location="LightingControls!A1" display="Lighting Controls" xr:uid="{3352DA0D-5AF0-4FA7-B704-995FF4421008}"/>
    <hyperlink ref="B10" location="VariableFrequencyDrives!A1" display="Variable Frequency Drives (VFD)" xr:uid="{02FC94A2-BB9E-438E-B93B-7DE2A940C407}"/>
    <hyperlink ref="B11" location="CompressedAir!A1" display="Compressed Air" xr:uid="{6269D730-E9E8-4A65-ACE8-45911E72EF99}"/>
    <hyperlink ref="B12" location="MiscellaneousElectric!A1" display="Miscellaneous Electric" xr:uid="{5C81FA54-D773-42B3-9720-ECBF16439DAD}"/>
    <hyperlink ref="B13" location="Manufacturing!A1" display="Manufacturing" xr:uid="{253B0225-48E0-489B-95CB-292C88F1D299}"/>
    <hyperlink ref="B14" location="HVACEquipment!A1" display="HVAC Equipment" xr:uid="{40C39130-C25A-4C78-ABB4-AC83A7B2E9A5}"/>
    <hyperlink ref="B15" location="BuildingAutomationSystems!A1" display="Building Automation Systems" xr:uid="{2EDA5192-E3EB-4E13-84CA-26D7A829BC93}"/>
    <hyperlink ref="B16" location="AADandER!A1" display="Advanced Air Distribution and Energy Recovery" xr:uid="{A1FAD70C-7EDD-4009-A164-D5FF293DDBF9}"/>
    <hyperlink ref="B17" location="Laboratory!A1" display="Laboratory" xr:uid="{E7EA2E9D-E48E-4DCC-9C48-88DB82316C2C}"/>
    <hyperlink ref="B18" location="TuneupMaintenance!A1" display="Tune-Up Maintenance" xr:uid="{8C4F63ED-8543-4E21-BC88-8C893B1F4F9A}"/>
    <hyperlink ref="B19" location="RefrigerationLaundryKitchen!A1" display="Refrigeration, Laundry, and Kitchen" xr:uid="{6B455FE6-D71B-45D5-905D-3AA56E4DA175}"/>
    <hyperlink ref="B20" location="BuildingEnvelopeInsulation!A1" display="Building Envelope and Insulation" xr:uid="{BE23F9DC-ACAF-463F-8C51-053294FAC3C5}"/>
    <hyperlink ref="B21" location="PipeDuctworkInsulation!A1" display="Pipe and Ductwork Insulation" xr:uid="{17FF7107-5F5E-492B-A956-B039E3F95F72}"/>
    <hyperlink ref="B22" location="Agricultural!A1" display="Agricultural" xr:uid="{112FD13E-5B9A-4A1E-85ED-A96C03358689}"/>
    <hyperlink ref="B23" location="LEEDWholeBuilding!A1" display="LEED Whole Building" xr:uid="{06C84759-EC9C-4257-84B5-556108C11180}"/>
    <hyperlink ref="B24" location="Custom!A1" display="Custom" xr:uid="{05351A90-71BE-49A2-8804-BD381FA9EE50}"/>
    <hyperlink ref="B29" r:id="rId1" xr:uid="{02375175-8348-43CD-AA6C-D1ECE89AC5A1}"/>
    <hyperlink ref="B30" r:id="rId2" xr:uid="{76A72989-050C-4B11-A272-7BEAA0251F27}"/>
    <hyperlink ref="B28" r:id="rId3" xr:uid="{4386D216-C0CE-45C3-8D25-C5F68988CDEC}"/>
    <hyperlink ref="B31" r:id="rId4" xr:uid="{E0705EC7-331A-4458-AFD9-CE860FA31D55}"/>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E63F-FE78-4FAE-AC17-8C8C4E6E4EB5}">
  <sheetPr codeName="Sheet5"/>
  <dimension ref="B2:N600"/>
  <sheetViews>
    <sheetView showGridLines="0" workbookViewId="0">
      <selection activeCell="H17" sqref="H17"/>
    </sheetView>
  </sheetViews>
  <sheetFormatPr defaultRowHeight="12.75" x14ac:dyDescent="0.2"/>
  <cols>
    <col min="3" max="3" width="10.28515625" hidden="1" customWidth="1"/>
    <col min="4" max="4" width="12.42578125" customWidth="1"/>
    <col min="5" max="5" width="82.28515625" customWidth="1"/>
    <col min="6" max="6" width="13" customWidth="1"/>
    <col min="7" max="8" width="14" customWidth="1"/>
    <col min="9" max="9" width="18.85546875" customWidth="1"/>
    <col min="10" max="10" width="15.7109375" customWidth="1"/>
    <col min="11" max="11" width="16.85546875" customWidth="1"/>
    <col min="12" max="14" width="14.140625" customWidth="1"/>
  </cols>
  <sheetData>
    <row r="2" spans="2:14" ht="45" x14ac:dyDescent="0.2">
      <c r="B2" s="6" t="s">
        <v>1901</v>
      </c>
      <c r="C2" s="6" t="s">
        <v>7</v>
      </c>
      <c r="D2" s="6" t="s">
        <v>8</v>
      </c>
      <c r="E2" s="6" t="s">
        <v>9</v>
      </c>
      <c r="F2" s="6" t="s">
        <v>22</v>
      </c>
      <c r="G2" s="6" t="s">
        <v>23</v>
      </c>
      <c r="H2" s="6" t="s">
        <v>24</v>
      </c>
      <c r="I2" s="6" t="s">
        <v>25</v>
      </c>
      <c r="J2" s="6" t="s">
        <v>26</v>
      </c>
      <c r="K2" s="6" t="s">
        <v>27</v>
      </c>
      <c r="L2" s="6" t="s">
        <v>10</v>
      </c>
      <c r="M2" s="6" t="s">
        <v>3735</v>
      </c>
      <c r="N2" s="6" t="s">
        <v>3740</v>
      </c>
    </row>
    <row r="3" spans="2:14" ht="15.75" x14ac:dyDescent="0.2">
      <c r="B3" s="7" t="str">
        <f t="shared" ref="B3:B5" si="0">IF($L3&lt;&gt;0,ROW(),"")</f>
        <v/>
      </c>
      <c r="C3" s="7" t="s">
        <v>32</v>
      </c>
      <c r="D3" s="8" t="s">
        <v>33</v>
      </c>
      <c r="E3" s="7" t="s">
        <v>34</v>
      </c>
      <c r="F3" s="35">
        <f>INDEX(Lighting!I$4:I$49,MATCH($D3,Lighting!$A$4:$A$49,0))</f>
        <v>0</v>
      </c>
      <c r="G3" s="35">
        <f>INDEX(Lighting!K$4:K$49,MATCH($D3,Lighting!$A$4:$A$49,0))</f>
        <v>0</v>
      </c>
      <c r="H3" s="35">
        <f>INDEX(Lighting!L$4:L$49,MATCH($D3,Lighting!$A$4:$A$49,0))</f>
        <v>0</v>
      </c>
      <c r="I3" s="38" t="str">
        <f>INDEX(Lighting!M$4:M$49,MATCH($D3,Lighting!$A$4:$A$49,0))</f>
        <v/>
      </c>
      <c r="J3" s="38" t="str">
        <f>INDEX(Lighting!N$4:N$49,MATCH($D3,Lighting!$A$4:$A$49,0))</f>
        <v/>
      </c>
      <c r="K3" s="38" t="str">
        <f>INDEX(Lighting!O$4:O$49,MATCH($D3,Lighting!$A$4:$A$49,0))</f>
        <v/>
      </c>
      <c r="L3" s="13">
        <f>INDEX(Lighting!P$4:P$49,MATCH($D3,Lighting!$A$4:$A$49,0))</f>
        <v>0</v>
      </c>
      <c r="M3" s="13">
        <f>INDEX(Lighting!Q$4:Q$49,MATCH($D3,Lighting!$A$4:$A$49,0))</f>
        <v>0</v>
      </c>
      <c r="N3" s="13">
        <f>M3*0.75</f>
        <v>0</v>
      </c>
    </row>
    <row r="4" spans="2:14" ht="15.75" x14ac:dyDescent="0.2">
      <c r="B4" s="7" t="str">
        <f>IF($L4&lt;&gt;0,ROW(),"")</f>
        <v/>
      </c>
      <c r="C4" s="7" t="s">
        <v>35</v>
      </c>
      <c r="D4" s="8" t="s">
        <v>36</v>
      </c>
      <c r="E4" s="7" t="s">
        <v>37</v>
      </c>
      <c r="F4" s="35">
        <f>INDEX(Lighting!I$4:I$49,MATCH($D4,Lighting!$A$4:$A$49,0))</f>
        <v>0</v>
      </c>
      <c r="G4" s="35">
        <f>INDEX(Lighting!K$4:K$49,MATCH($D4,Lighting!$A$4:$A$49,0))</f>
        <v>0</v>
      </c>
      <c r="H4" s="35">
        <f>INDEX(Lighting!L$4:L$49,MATCH($D4,Lighting!$A$4:$A$49,0))</f>
        <v>0</v>
      </c>
      <c r="I4" s="38" t="str">
        <f>INDEX(Lighting!M$4:M$49,MATCH($D4,Lighting!$A$4:$A$49,0))</f>
        <v/>
      </c>
      <c r="J4" s="38" t="str">
        <f>INDEX(Lighting!N$4:N$49,MATCH($D4,Lighting!$A$4:$A$49,0))</f>
        <v/>
      </c>
      <c r="K4" s="38" t="str">
        <f>INDEX(Lighting!O$4:O$49,MATCH($D4,Lighting!$A$4:$A$49,0))</f>
        <v/>
      </c>
      <c r="L4" s="13">
        <f>INDEX(Lighting!P$4:P$49,MATCH($D4,Lighting!$A$4:$A$49,0))</f>
        <v>0</v>
      </c>
      <c r="M4" s="13">
        <f>INDEX(Lighting!Q$4:Q$49,MATCH($D4,Lighting!$A$4:$A$49,0))</f>
        <v>0</v>
      </c>
      <c r="N4" s="13">
        <f t="shared" ref="N4:N67" si="1">M4*0.75</f>
        <v>0</v>
      </c>
    </row>
    <row r="5" spans="2:14" ht="15.75" x14ac:dyDescent="0.2">
      <c r="B5" s="7" t="str">
        <f t="shared" si="0"/>
        <v/>
      </c>
      <c r="C5" s="7" t="s">
        <v>38</v>
      </c>
      <c r="D5" s="8" t="s">
        <v>39</v>
      </c>
      <c r="E5" s="7" t="s">
        <v>40</v>
      </c>
      <c r="F5" s="35">
        <f>INDEX(Lighting!I$4:I$49,MATCH($D5,Lighting!$A$4:$A$49,0))</f>
        <v>0</v>
      </c>
      <c r="G5" s="35">
        <f>INDEX(Lighting!K$4:K$49,MATCH($D5,Lighting!$A$4:$A$49,0))</f>
        <v>0</v>
      </c>
      <c r="H5" s="35">
        <f>INDEX(Lighting!L$4:L$49,MATCH($D5,Lighting!$A$4:$A$49,0))</f>
        <v>0</v>
      </c>
      <c r="I5" s="38" t="str">
        <f>INDEX(Lighting!M$4:M$49,MATCH($D5,Lighting!$A$4:$A$49,0))</f>
        <v/>
      </c>
      <c r="J5" s="38" t="str">
        <f>INDEX(Lighting!N$4:N$49,MATCH($D5,Lighting!$A$4:$A$49,0))</f>
        <v/>
      </c>
      <c r="K5" s="38" t="str">
        <f>INDEX(Lighting!O$4:O$49,MATCH($D5,Lighting!$A$4:$A$49,0))</f>
        <v/>
      </c>
      <c r="L5" s="13">
        <f>INDEX(Lighting!P$4:P$49,MATCH($D5,Lighting!$A$4:$A$49,0))</f>
        <v>0</v>
      </c>
      <c r="M5" s="13">
        <f>INDEX(Lighting!Q$4:Q$49,MATCH($D5,Lighting!$A$4:$A$49,0))</f>
        <v>0</v>
      </c>
      <c r="N5" s="13">
        <f t="shared" si="1"/>
        <v>0</v>
      </c>
    </row>
    <row r="6" spans="2:14" ht="15.75" x14ac:dyDescent="0.2">
      <c r="B6" s="7" t="str">
        <f t="shared" ref="B6:B67" si="2">IF($L6&lt;&gt;0,ROW(),"")</f>
        <v/>
      </c>
      <c r="C6" s="7" t="s">
        <v>41</v>
      </c>
      <c r="D6" s="8" t="s">
        <v>42</v>
      </c>
      <c r="E6" s="7" t="s">
        <v>43</v>
      </c>
      <c r="F6" s="35">
        <f>INDEX(Lighting!I$4:I$49,MATCH($D6,Lighting!$A$4:$A$49,0))</f>
        <v>0</v>
      </c>
      <c r="G6" s="35">
        <f>INDEX(Lighting!K$4:K$49,MATCH($D6,Lighting!$A$4:$A$49,0))</f>
        <v>0</v>
      </c>
      <c r="H6" s="35">
        <f>INDEX(Lighting!L$4:L$49,MATCH($D6,Lighting!$A$4:$A$49,0))</f>
        <v>0</v>
      </c>
      <c r="I6" s="38" t="str">
        <f>INDEX(Lighting!M$4:M$49,MATCH($D6,Lighting!$A$4:$A$49,0))</f>
        <v/>
      </c>
      <c r="J6" s="38" t="str">
        <f>INDEX(Lighting!N$4:N$49,MATCH($D6,Lighting!$A$4:$A$49,0))</f>
        <v/>
      </c>
      <c r="K6" s="38" t="str">
        <f>INDEX(Lighting!O$4:O$49,MATCH($D6,Lighting!$A$4:$A$49,0))</f>
        <v/>
      </c>
      <c r="L6" s="13">
        <f>INDEX(Lighting!P$4:P$49,MATCH($D6,Lighting!$A$4:$A$49,0))</f>
        <v>0</v>
      </c>
      <c r="M6" s="13">
        <f>INDEX(Lighting!Q$4:Q$49,MATCH($D6,Lighting!$A$4:$A$49,0))</f>
        <v>0</v>
      </c>
      <c r="N6" s="13">
        <f t="shared" si="1"/>
        <v>0</v>
      </c>
    </row>
    <row r="7" spans="2:14" ht="15.75" x14ac:dyDescent="0.2">
      <c r="B7" s="7" t="str">
        <f t="shared" si="2"/>
        <v/>
      </c>
      <c r="C7" s="7" t="s">
        <v>44</v>
      </c>
      <c r="D7" s="14" t="s">
        <v>45</v>
      </c>
      <c r="E7" s="5" t="s">
        <v>46</v>
      </c>
      <c r="F7" s="35">
        <f>INDEX(Lighting!I$4:I$49,MATCH($D7,Lighting!$A$4:$A$49,0))</f>
        <v>0</v>
      </c>
      <c r="G7" s="35">
        <f>INDEX(Lighting!K$4:K$49,MATCH($D7,Lighting!$A$4:$A$49,0))</f>
        <v>0</v>
      </c>
      <c r="H7" s="35">
        <f>INDEX(Lighting!L$4:L$49,MATCH($D7,Lighting!$A$4:$A$49,0))</f>
        <v>0</v>
      </c>
      <c r="I7" s="38" t="str">
        <f>INDEX(Lighting!M$4:M$49,MATCH($D7,Lighting!$A$4:$A$49,0))</f>
        <v/>
      </c>
      <c r="J7" s="38" t="str">
        <f>INDEX(Lighting!N$4:N$49,MATCH($D7,Lighting!$A$4:$A$49,0))</f>
        <v/>
      </c>
      <c r="K7" s="38" t="str">
        <f>INDEX(Lighting!O$4:O$49,MATCH($D7,Lighting!$A$4:$A$49,0))</f>
        <v/>
      </c>
      <c r="L7" s="13">
        <f>INDEX(Lighting!P$4:P$49,MATCH($D7,Lighting!$A$4:$A$49,0))</f>
        <v>0</v>
      </c>
      <c r="M7" s="13">
        <f>INDEX(Lighting!Q$4:Q$49,MATCH($D7,Lighting!$A$4:$A$49,0))</f>
        <v>0</v>
      </c>
      <c r="N7" s="13">
        <f t="shared" si="1"/>
        <v>0</v>
      </c>
    </row>
    <row r="8" spans="2:14" ht="15.75" x14ac:dyDescent="0.2">
      <c r="B8" s="7" t="str">
        <f t="shared" si="2"/>
        <v/>
      </c>
      <c r="C8" s="7" t="s">
        <v>47</v>
      </c>
      <c r="D8" s="14" t="s">
        <v>48</v>
      </c>
      <c r="E8" s="5" t="s">
        <v>49</v>
      </c>
      <c r="F8" s="35">
        <f>INDEX(Lighting!I$4:I$49,MATCH($D8,Lighting!$A$4:$A$49,0))</f>
        <v>0</v>
      </c>
      <c r="G8" s="35">
        <f>INDEX(Lighting!K$4:K$49,MATCH($D8,Lighting!$A$4:$A$49,0))</f>
        <v>0</v>
      </c>
      <c r="H8" s="35">
        <f>INDEX(Lighting!L$4:L$49,MATCH($D8,Lighting!$A$4:$A$49,0))</f>
        <v>0</v>
      </c>
      <c r="I8" s="38" t="str">
        <f>INDEX(Lighting!M$4:M$49,MATCH($D8,Lighting!$A$4:$A$49,0))</f>
        <v/>
      </c>
      <c r="J8" s="38" t="str">
        <f>INDEX(Lighting!N$4:N$49,MATCH($D8,Lighting!$A$4:$A$49,0))</f>
        <v/>
      </c>
      <c r="K8" s="38" t="str">
        <f>INDEX(Lighting!O$4:O$49,MATCH($D8,Lighting!$A$4:$A$49,0))</f>
        <v/>
      </c>
      <c r="L8" s="13">
        <f>INDEX(Lighting!P$4:P$49,MATCH($D8,Lighting!$A$4:$A$49,0))</f>
        <v>0</v>
      </c>
      <c r="M8" s="13">
        <f>INDEX(Lighting!Q$4:Q$49,MATCH($D8,Lighting!$A$4:$A$49,0))</f>
        <v>0</v>
      </c>
      <c r="N8" s="13">
        <f t="shared" si="1"/>
        <v>0</v>
      </c>
    </row>
    <row r="9" spans="2:14" ht="15.75" x14ac:dyDescent="0.2">
      <c r="B9" s="7" t="str">
        <f t="shared" si="2"/>
        <v/>
      </c>
      <c r="C9" s="7" t="s">
        <v>50</v>
      </c>
      <c r="D9" s="14" t="s">
        <v>51</v>
      </c>
      <c r="E9" s="5" t="s">
        <v>52</v>
      </c>
      <c r="F9" s="35">
        <f>INDEX(Lighting!I$4:I$49,MATCH($D9,Lighting!$A$4:$A$49,0))</f>
        <v>0</v>
      </c>
      <c r="G9" s="35">
        <f>INDEX(Lighting!K$4:K$49,MATCH($D9,Lighting!$A$4:$A$49,0))</f>
        <v>0</v>
      </c>
      <c r="H9" s="35">
        <f>INDEX(Lighting!L$4:L$49,MATCH($D9,Lighting!$A$4:$A$49,0))</f>
        <v>0</v>
      </c>
      <c r="I9" s="38" t="str">
        <f>INDEX(Lighting!M$4:M$49,MATCH($D9,Lighting!$A$4:$A$49,0))</f>
        <v/>
      </c>
      <c r="J9" s="38" t="str">
        <f>INDEX(Lighting!N$4:N$49,MATCH($D9,Lighting!$A$4:$A$49,0))</f>
        <v/>
      </c>
      <c r="K9" s="38" t="str">
        <f>INDEX(Lighting!O$4:O$49,MATCH($D9,Lighting!$A$4:$A$49,0))</f>
        <v/>
      </c>
      <c r="L9" s="13">
        <f>INDEX(Lighting!P$4:P$49,MATCH($D9,Lighting!$A$4:$A$49,0))</f>
        <v>0</v>
      </c>
      <c r="M9" s="13">
        <f>INDEX(Lighting!Q$4:Q$49,MATCH($D9,Lighting!$A$4:$A$49,0))</f>
        <v>0</v>
      </c>
      <c r="N9" s="13">
        <f t="shared" si="1"/>
        <v>0</v>
      </c>
    </row>
    <row r="10" spans="2:14" ht="15.75" x14ac:dyDescent="0.2">
      <c r="B10" s="7" t="str">
        <f t="shared" si="2"/>
        <v/>
      </c>
      <c r="C10" s="7" t="s">
        <v>53</v>
      </c>
      <c r="D10" s="14" t="s">
        <v>54</v>
      </c>
      <c r="E10" s="5" t="s">
        <v>55</v>
      </c>
      <c r="F10" s="35">
        <f>INDEX(Lighting!I$4:I$49,MATCH($D10,Lighting!$A$4:$A$49,0))</f>
        <v>0</v>
      </c>
      <c r="G10" s="35">
        <f>INDEX(Lighting!K$4:K$49,MATCH($D10,Lighting!$A$4:$A$49,0))</f>
        <v>0</v>
      </c>
      <c r="H10" s="35">
        <f>INDEX(Lighting!L$4:L$49,MATCH($D10,Lighting!$A$4:$A$49,0))</f>
        <v>0</v>
      </c>
      <c r="I10" s="38" t="str">
        <f>INDEX(Lighting!M$4:M$49,MATCH($D10,Lighting!$A$4:$A$49,0))</f>
        <v/>
      </c>
      <c r="J10" s="38" t="str">
        <f>INDEX(Lighting!N$4:N$49,MATCH($D10,Lighting!$A$4:$A$49,0))</f>
        <v/>
      </c>
      <c r="K10" s="38" t="str">
        <f>INDEX(Lighting!O$4:O$49,MATCH($D10,Lighting!$A$4:$A$49,0))</f>
        <v/>
      </c>
      <c r="L10" s="13">
        <f>INDEX(Lighting!P$4:P$49,MATCH($D10,Lighting!$A$4:$A$49,0))</f>
        <v>0</v>
      </c>
      <c r="M10" s="13">
        <f>INDEX(Lighting!Q$4:Q$49,MATCH($D10,Lighting!$A$4:$A$49,0))</f>
        <v>0</v>
      </c>
      <c r="N10" s="13">
        <f t="shared" si="1"/>
        <v>0</v>
      </c>
    </row>
    <row r="11" spans="2:14" ht="15.75" x14ac:dyDescent="0.2">
      <c r="B11" s="7" t="str">
        <f t="shared" si="2"/>
        <v/>
      </c>
      <c r="C11" s="7" t="s">
        <v>56</v>
      </c>
      <c r="D11" s="14" t="s">
        <v>57</v>
      </c>
      <c r="E11" s="5" t="s">
        <v>58</v>
      </c>
      <c r="F11" s="35">
        <f>INDEX(Lighting!I$4:I$49,MATCH($D11,Lighting!$A$4:$A$49,0))</f>
        <v>0</v>
      </c>
      <c r="G11" s="35">
        <f>INDEX(Lighting!K$4:K$49,MATCH($D11,Lighting!$A$4:$A$49,0))</f>
        <v>0</v>
      </c>
      <c r="H11" s="35">
        <f>INDEX(Lighting!L$4:L$49,MATCH($D11,Lighting!$A$4:$A$49,0))</f>
        <v>0</v>
      </c>
      <c r="I11" s="38" t="str">
        <f>INDEX(Lighting!M$4:M$49,MATCH($D11,Lighting!$A$4:$A$49,0))</f>
        <v/>
      </c>
      <c r="J11" s="38" t="str">
        <f>INDEX(Lighting!N$4:N$49,MATCH($D11,Lighting!$A$4:$A$49,0))</f>
        <v/>
      </c>
      <c r="K11" s="38" t="str">
        <f>INDEX(Lighting!O$4:O$49,MATCH($D11,Lighting!$A$4:$A$49,0))</f>
        <v/>
      </c>
      <c r="L11" s="13">
        <f>INDEX(Lighting!P$4:P$49,MATCH($D11,Lighting!$A$4:$A$49,0))</f>
        <v>0</v>
      </c>
      <c r="M11" s="13">
        <f>INDEX(Lighting!Q$4:Q$49,MATCH($D11,Lighting!$A$4:$A$49,0))</f>
        <v>0</v>
      </c>
      <c r="N11" s="13">
        <f t="shared" si="1"/>
        <v>0</v>
      </c>
    </row>
    <row r="12" spans="2:14" ht="15.75" x14ac:dyDescent="0.2">
      <c r="B12" s="7" t="str">
        <f t="shared" si="2"/>
        <v/>
      </c>
      <c r="C12" s="7" t="s">
        <v>59</v>
      </c>
      <c r="D12" s="14" t="s">
        <v>60</v>
      </c>
      <c r="E12" s="5" t="s">
        <v>61</v>
      </c>
      <c r="F12" s="35">
        <f>INDEX(Lighting!I$4:I$49,MATCH($D12,Lighting!$A$4:$A$49,0))</f>
        <v>0</v>
      </c>
      <c r="G12" s="35">
        <f>INDEX(Lighting!K$4:K$49,MATCH($D12,Lighting!$A$4:$A$49,0))</f>
        <v>0</v>
      </c>
      <c r="H12" s="35">
        <f>INDEX(Lighting!L$4:L$49,MATCH($D12,Lighting!$A$4:$A$49,0))</f>
        <v>0</v>
      </c>
      <c r="I12" s="38" t="str">
        <f>INDEX(Lighting!M$4:M$49,MATCH($D12,Lighting!$A$4:$A$49,0))</f>
        <v/>
      </c>
      <c r="J12" s="38" t="str">
        <f>INDEX(Lighting!N$4:N$49,MATCH($D12,Lighting!$A$4:$A$49,0))</f>
        <v/>
      </c>
      <c r="K12" s="38" t="str">
        <f>INDEX(Lighting!O$4:O$49,MATCH($D12,Lighting!$A$4:$A$49,0))</f>
        <v/>
      </c>
      <c r="L12" s="13">
        <f>INDEX(Lighting!P$4:P$49,MATCH($D12,Lighting!$A$4:$A$49,0))</f>
        <v>0</v>
      </c>
      <c r="M12" s="13">
        <f>INDEX(Lighting!Q$4:Q$49,MATCH($D12,Lighting!$A$4:$A$49,0))</f>
        <v>0</v>
      </c>
      <c r="N12" s="13">
        <f t="shared" si="1"/>
        <v>0</v>
      </c>
    </row>
    <row r="13" spans="2:14" ht="15.75" x14ac:dyDescent="0.2">
      <c r="B13" s="7" t="str">
        <f t="shared" si="2"/>
        <v/>
      </c>
      <c r="C13" s="7" t="s">
        <v>62</v>
      </c>
      <c r="D13" s="14" t="s">
        <v>63</v>
      </c>
      <c r="E13" s="5" t="s">
        <v>64</v>
      </c>
      <c r="F13" s="35">
        <f>INDEX(Lighting!I$4:I$49,MATCH($D13,Lighting!$A$4:$A$49,0))</f>
        <v>0</v>
      </c>
      <c r="G13" s="35">
        <f>INDEX(Lighting!K$4:K$49,MATCH($D13,Lighting!$A$4:$A$49,0))</f>
        <v>0</v>
      </c>
      <c r="H13" s="35">
        <f>INDEX(Lighting!L$4:L$49,MATCH($D13,Lighting!$A$4:$A$49,0))</f>
        <v>0</v>
      </c>
      <c r="I13" s="38" t="str">
        <f>INDEX(Lighting!M$4:M$49,MATCH($D13,Lighting!$A$4:$A$49,0))</f>
        <v/>
      </c>
      <c r="J13" s="38" t="str">
        <f>INDEX(Lighting!N$4:N$49,MATCH($D13,Lighting!$A$4:$A$49,0))</f>
        <v/>
      </c>
      <c r="K13" s="38" t="str">
        <f>INDEX(Lighting!O$4:O$49,MATCH($D13,Lighting!$A$4:$A$49,0))</f>
        <v/>
      </c>
      <c r="L13" s="13">
        <f>INDEX(Lighting!P$4:P$49,MATCH($D13,Lighting!$A$4:$A$49,0))</f>
        <v>0</v>
      </c>
      <c r="M13" s="13">
        <f>INDEX(Lighting!Q$4:Q$49,MATCH($D13,Lighting!$A$4:$A$49,0))</f>
        <v>0</v>
      </c>
      <c r="N13" s="13">
        <f t="shared" si="1"/>
        <v>0</v>
      </c>
    </row>
    <row r="14" spans="2:14" ht="15.75" x14ac:dyDescent="0.2">
      <c r="B14" s="7" t="str">
        <f t="shared" si="2"/>
        <v/>
      </c>
      <c r="C14" s="7" t="s">
        <v>65</v>
      </c>
      <c r="D14" s="14" t="s">
        <v>66</v>
      </c>
      <c r="E14" s="5" t="s">
        <v>67</v>
      </c>
      <c r="F14" s="35">
        <f>INDEX(Lighting!I$4:I$49,MATCH($D14,Lighting!$A$4:$A$49,0))</f>
        <v>0</v>
      </c>
      <c r="G14" s="35">
        <f>INDEX(Lighting!K$4:K$49,MATCH($D14,Lighting!$A$4:$A$49,0))</f>
        <v>0</v>
      </c>
      <c r="H14" s="35">
        <f>INDEX(Lighting!L$4:L$49,MATCH($D14,Lighting!$A$4:$A$49,0))</f>
        <v>0</v>
      </c>
      <c r="I14" s="38" t="str">
        <f>INDEX(Lighting!M$4:M$49,MATCH($D14,Lighting!$A$4:$A$49,0))</f>
        <v/>
      </c>
      <c r="J14" s="38" t="str">
        <f>INDEX(Lighting!N$4:N$49,MATCH($D14,Lighting!$A$4:$A$49,0))</f>
        <v/>
      </c>
      <c r="K14" s="38" t="str">
        <f>INDEX(Lighting!O$4:O$49,MATCH($D14,Lighting!$A$4:$A$49,0))</f>
        <v/>
      </c>
      <c r="L14" s="13">
        <f>INDEX(Lighting!P$4:P$49,MATCH($D14,Lighting!$A$4:$A$49,0))</f>
        <v>0</v>
      </c>
      <c r="M14" s="13">
        <f>INDEX(Lighting!Q$4:Q$49,MATCH($D14,Lighting!$A$4:$A$49,0))</f>
        <v>0</v>
      </c>
      <c r="N14" s="13">
        <f t="shared" si="1"/>
        <v>0</v>
      </c>
    </row>
    <row r="15" spans="2:14" ht="15.75" x14ac:dyDescent="0.2">
      <c r="B15" s="7" t="str">
        <f t="shared" si="2"/>
        <v/>
      </c>
      <c r="C15" s="7" t="s">
        <v>68</v>
      </c>
      <c r="D15" s="14" t="s">
        <v>69</v>
      </c>
      <c r="E15" s="5" t="s">
        <v>70</v>
      </c>
      <c r="F15" s="35">
        <f>INDEX(Lighting!I$4:I$49,MATCH($D15,Lighting!$A$4:$A$49,0))</f>
        <v>0</v>
      </c>
      <c r="G15" s="35">
        <f>INDEX(Lighting!K$4:K$49,MATCH($D15,Lighting!$A$4:$A$49,0))</f>
        <v>0</v>
      </c>
      <c r="H15" s="35">
        <f>INDEX(Lighting!L$4:L$49,MATCH($D15,Lighting!$A$4:$A$49,0))</f>
        <v>0</v>
      </c>
      <c r="I15" s="38" t="str">
        <f>INDEX(Lighting!M$4:M$49,MATCH($D15,Lighting!$A$4:$A$49,0))</f>
        <v/>
      </c>
      <c r="J15" s="38" t="str">
        <f>INDEX(Lighting!N$4:N$49,MATCH($D15,Lighting!$A$4:$A$49,0))</f>
        <v/>
      </c>
      <c r="K15" s="38" t="str">
        <f>INDEX(Lighting!O$4:O$49,MATCH($D15,Lighting!$A$4:$A$49,0))</f>
        <v/>
      </c>
      <c r="L15" s="13">
        <f>INDEX(Lighting!P$4:P$49,MATCH($D15,Lighting!$A$4:$A$49,0))</f>
        <v>0</v>
      </c>
      <c r="M15" s="13">
        <f>INDEX(Lighting!Q$4:Q$49,MATCH($D15,Lighting!$A$4:$A$49,0))</f>
        <v>0</v>
      </c>
      <c r="N15" s="13">
        <f t="shared" si="1"/>
        <v>0</v>
      </c>
    </row>
    <row r="16" spans="2:14" ht="15.75" x14ac:dyDescent="0.2">
      <c r="B16" s="7" t="str">
        <f t="shared" si="2"/>
        <v/>
      </c>
      <c r="C16" s="15" t="s">
        <v>32</v>
      </c>
      <c r="D16" s="14" t="s">
        <v>71</v>
      </c>
      <c r="E16" s="5" t="s">
        <v>72</v>
      </c>
      <c r="F16" s="35">
        <f>INDEX(Lighting!I$4:I$49,MATCH($D16,Lighting!$A$4:$A$49,0))</f>
        <v>0</v>
      </c>
      <c r="G16" s="35">
        <f>INDEX(Lighting!K$4:K$49,MATCH($D16,Lighting!$A$4:$A$49,0))</f>
        <v>0</v>
      </c>
      <c r="H16" s="35">
        <f>INDEX(Lighting!L$4:L$49,MATCH($D16,Lighting!$A$4:$A$49,0))</f>
        <v>0</v>
      </c>
      <c r="I16" s="38" t="str">
        <f>INDEX(Lighting!M$4:M$49,MATCH($D16,Lighting!$A$4:$A$49,0))</f>
        <v/>
      </c>
      <c r="J16" s="38" t="str">
        <f>INDEX(Lighting!N$4:N$49,MATCH($D16,Lighting!$A$4:$A$49,0))</f>
        <v/>
      </c>
      <c r="K16" s="38" t="str">
        <f>INDEX(Lighting!O$4:O$49,MATCH($D16,Lighting!$A$4:$A$49,0))</f>
        <v/>
      </c>
      <c r="L16" s="13">
        <f>INDEX(Lighting!P$4:P$49,MATCH($D16,Lighting!$A$4:$A$49,0))</f>
        <v>0</v>
      </c>
      <c r="M16" s="13">
        <f>INDEX(Lighting!Q$4:Q$49,MATCH($D16,Lighting!$A$4:$A$49,0))</f>
        <v>0</v>
      </c>
      <c r="N16" s="13">
        <f t="shared" si="1"/>
        <v>0</v>
      </c>
    </row>
    <row r="17" spans="2:14" ht="15.75" x14ac:dyDescent="0.2">
      <c r="B17" s="7" t="str">
        <f t="shared" si="2"/>
        <v/>
      </c>
      <c r="C17" s="15" t="s">
        <v>35</v>
      </c>
      <c r="D17" s="14" t="s">
        <v>73</v>
      </c>
      <c r="E17" s="5" t="s">
        <v>74</v>
      </c>
      <c r="F17" s="35">
        <f>INDEX(Lighting!I$4:I$49,MATCH($D17,Lighting!$A$4:$A$49,0))</f>
        <v>0</v>
      </c>
      <c r="G17" s="35">
        <f>INDEX(Lighting!K$4:K$49,MATCH($D17,Lighting!$A$4:$A$49,0))</f>
        <v>0</v>
      </c>
      <c r="H17" s="35">
        <f>INDEX(Lighting!L$4:L$49,MATCH($D17,Lighting!$A$4:$A$49,0))</f>
        <v>0</v>
      </c>
      <c r="I17" s="38" t="str">
        <f>INDEX(Lighting!M$4:M$49,MATCH($D17,Lighting!$A$4:$A$49,0))</f>
        <v/>
      </c>
      <c r="J17" s="38" t="str">
        <f>INDEX(Lighting!N$4:N$49,MATCH($D17,Lighting!$A$4:$A$49,0))</f>
        <v/>
      </c>
      <c r="K17" s="38" t="str">
        <f>INDEX(Lighting!O$4:O$49,MATCH($D17,Lighting!$A$4:$A$49,0))</f>
        <v/>
      </c>
      <c r="L17" s="13">
        <f>INDEX(Lighting!P$4:P$49,MATCH($D17,Lighting!$A$4:$A$49,0))</f>
        <v>0</v>
      </c>
      <c r="M17" s="13">
        <f>INDEX(Lighting!Q$4:Q$49,MATCH($D17,Lighting!$A$4:$A$49,0))</f>
        <v>0</v>
      </c>
      <c r="N17" s="13">
        <f t="shared" si="1"/>
        <v>0</v>
      </c>
    </row>
    <row r="18" spans="2:14" ht="15.75" x14ac:dyDescent="0.2">
      <c r="B18" s="7" t="str">
        <f t="shared" si="2"/>
        <v/>
      </c>
      <c r="C18" s="15" t="s">
        <v>38</v>
      </c>
      <c r="D18" s="14" t="s">
        <v>75</v>
      </c>
      <c r="E18" s="5" t="s">
        <v>76</v>
      </c>
      <c r="F18" s="35">
        <f>INDEX(Lighting!I$4:I$49,MATCH($D18,Lighting!$A$4:$A$49,0))</f>
        <v>0</v>
      </c>
      <c r="G18" s="35">
        <f>INDEX(Lighting!K$4:K$49,MATCH($D18,Lighting!$A$4:$A$49,0))</f>
        <v>0</v>
      </c>
      <c r="H18" s="35">
        <f>INDEX(Lighting!L$4:L$49,MATCH($D18,Lighting!$A$4:$A$49,0))</f>
        <v>0</v>
      </c>
      <c r="I18" s="38" t="str">
        <f>INDEX(Lighting!M$4:M$49,MATCH($D18,Lighting!$A$4:$A$49,0))</f>
        <v/>
      </c>
      <c r="J18" s="38" t="str">
        <f>INDEX(Lighting!N$4:N$49,MATCH($D18,Lighting!$A$4:$A$49,0))</f>
        <v/>
      </c>
      <c r="K18" s="38" t="str">
        <f>INDEX(Lighting!O$4:O$49,MATCH($D18,Lighting!$A$4:$A$49,0))</f>
        <v/>
      </c>
      <c r="L18" s="13">
        <f>INDEX(Lighting!P$4:P$49,MATCH($D18,Lighting!$A$4:$A$49,0))</f>
        <v>0</v>
      </c>
      <c r="M18" s="13">
        <f>INDEX(Lighting!Q$4:Q$49,MATCH($D18,Lighting!$A$4:$A$49,0))</f>
        <v>0</v>
      </c>
      <c r="N18" s="13">
        <f t="shared" si="1"/>
        <v>0</v>
      </c>
    </row>
    <row r="19" spans="2:14" ht="15.75" x14ac:dyDescent="0.2">
      <c r="B19" s="7" t="str">
        <f t="shared" si="2"/>
        <v/>
      </c>
      <c r="C19" s="15" t="s">
        <v>41</v>
      </c>
      <c r="D19" s="14" t="s">
        <v>77</v>
      </c>
      <c r="E19" s="5" t="s">
        <v>78</v>
      </c>
      <c r="F19" s="35">
        <f>INDEX(Lighting!I$4:I$49,MATCH($D19,Lighting!$A$4:$A$49,0))</f>
        <v>0</v>
      </c>
      <c r="G19" s="35">
        <f>INDEX(Lighting!K$4:K$49,MATCH($D19,Lighting!$A$4:$A$49,0))</f>
        <v>0</v>
      </c>
      <c r="H19" s="35">
        <f>INDEX(Lighting!L$4:L$49,MATCH($D19,Lighting!$A$4:$A$49,0))</f>
        <v>0</v>
      </c>
      <c r="I19" s="38" t="str">
        <f>INDEX(Lighting!M$4:M$49,MATCH($D19,Lighting!$A$4:$A$49,0))</f>
        <v/>
      </c>
      <c r="J19" s="38" t="str">
        <f>INDEX(Lighting!N$4:N$49,MATCH($D19,Lighting!$A$4:$A$49,0))</f>
        <v/>
      </c>
      <c r="K19" s="38" t="str">
        <f>INDEX(Lighting!O$4:O$49,MATCH($D19,Lighting!$A$4:$A$49,0))</f>
        <v/>
      </c>
      <c r="L19" s="13">
        <f>INDEX(Lighting!P$4:P$49,MATCH($D19,Lighting!$A$4:$A$49,0))</f>
        <v>0</v>
      </c>
      <c r="M19" s="13">
        <f>INDEX(Lighting!Q$4:Q$49,MATCH($D19,Lighting!$A$4:$A$49,0))</f>
        <v>0</v>
      </c>
      <c r="N19" s="13">
        <f t="shared" si="1"/>
        <v>0</v>
      </c>
    </row>
    <row r="20" spans="2:14" ht="15.75" x14ac:dyDescent="0.2">
      <c r="B20" s="7" t="str">
        <f t="shared" si="2"/>
        <v/>
      </c>
      <c r="C20" s="15" t="s">
        <v>44</v>
      </c>
      <c r="D20" s="14" t="s">
        <v>79</v>
      </c>
      <c r="E20" s="5" t="s">
        <v>80</v>
      </c>
      <c r="F20" s="35">
        <f>INDEX(Lighting!I$4:I$49,MATCH($D20,Lighting!$A$4:$A$49,0))</f>
        <v>0</v>
      </c>
      <c r="G20" s="35">
        <f>INDEX(Lighting!K$4:K$49,MATCH($D20,Lighting!$A$4:$A$49,0))</f>
        <v>0</v>
      </c>
      <c r="H20" s="35">
        <f>INDEX(Lighting!L$4:L$49,MATCH($D20,Lighting!$A$4:$A$49,0))</f>
        <v>0</v>
      </c>
      <c r="I20" s="38" t="str">
        <f>INDEX(Lighting!M$4:M$49,MATCH($D20,Lighting!$A$4:$A$49,0))</f>
        <v/>
      </c>
      <c r="J20" s="38" t="str">
        <f>INDEX(Lighting!N$4:N$49,MATCH($D20,Lighting!$A$4:$A$49,0))</f>
        <v/>
      </c>
      <c r="K20" s="38" t="str">
        <f>INDEX(Lighting!O$4:O$49,MATCH($D20,Lighting!$A$4:$A$49,0))</f>
        <v/>
      </c>
      <c r="L20" s="13">
        <f>INDEX(Lighting!P$4:P$49,MATCH($D20,Lighting!$A$4:$A$49,0))</f>
        <v>0</v>
      </c>
      <c r="M20" s="13">
        <f>INDEX(Lighting!Q$4:Q$49,MATCH($D20,Lighting!$A$4:$A$49,0))</f>
        <v>0</v>
      </c>
      <c r="N20" s="13">
        <f t="shared" si="1"/>
        <v>0</v>
      </c>
    </row>
    <row r="21" spans="2:14" ht="15.75" x14ac:dyDescent="0.2">
      <c r="B21" s="7" t="str">
        <f t="shared" si="2"/>
        <v/>
      </c>
      <c r="C21" s="15" t="s">
        <v>47</v>
      </c>
      <c r="D21" s="14" t="s">
        <v>81</v>
      </c>
      <c r="E21" s="5" t="s">
        <v>82</v>
      </c>
      <c r="F21" s="35">
        <f>INDEX(Lighting!I$4:I$49,MATCH($D21,Lighting!$A$4:$A$49,0))</f>
        <v>0</v>
      </c>
      <c r="G21" s="35">
        <f>INDEX(Lighting!K$4:K$49,MATCH($D21,Lighting!$A$4:$A$49,0))</f>
        <v>0</v>
      </c>
      <c r="H21" s="35">
        <f>INDEX(Lighting!L$4:L$49,MATCH($D21,Lighting!$A$4:$A$49,0))</f>
        <v>0</v>
      </c>
      <c r="I21" s="38" t="str">
        <f>INDEX(Lighting!M$4:M$49,MATCH($D21,Lighting!$A$4:$A$49,0))</f>
        <v/>
      </c>
      <c r="J21" s="38" t="str">
        <f>INDEX(Lighting!N$4:N$49,MATCH($D21,Lighting!$A$4:$A$49,0))</f>
        <v/>
      </c>
      <c r="K21" s="38" t="str">
        <f>INDEX(Lighting!O$4:O$49,MATCH($D21,Lighting!$A$4:$A$49,0))</f>
        <v/>
      </c>
      <c r="L21" s="13">
        <f>INDEX(Lighting!P$4:P$49,MATCH($D21,Lighting!$A$4:$A$49,0))</f>
        <v>0</v>
      </c>
      <c r="M21" s="13">
        <f>INDEX(Lighting!Q$4:Q$49,MATCH($D21,Lighting!$A$4:$A$49,0))</f>
        <v>0</v>
      </c>
      <c r="N21" s="13">
        <f t="shared" si="1"/>
        <v>0</v>
      </c>
    </row>
    <row r="22" spans="2:14" ht="15.75" x14ac:dyDescent="0.2">
      <c r="B22" s="7" t="str">
        <f t="shared" si="2"/>
        <v/>
      </c>
      <c r="C22" s="15" t="s">
        <v>50</v>
      </c>
      <c r="D22" s="14" t="s">
        <v>83</v>
      </c>
      <c r="E22" s="5" t="s">
        <v>84</v>
      </c>
      <c r="F22" s="35">
        <f>INDEX(Lighting!I$4:I$49,MATCH($D22,Lighting!$A$4:$A$49,0))</f>
        <v>0</v>
      </c>
      <c r="G22" s="35">
        <f>INDEX(Lighting!K$4:K$49,MATCH($D22,Lighting!$A$4:$A$49,0))</f>
        <v>0</v>
      </c>
      <c r="H22" s="35">
        <f>INDEX(Lighting!L$4:L$49,MATCH($D22,Lighting!$A$4:$A$49,0))</f>
        <v>0</v>
      </c>
      <c r="I22" s="38" t="str">
        <f>INDEX(Lighting!M$4:M$49,MATCH($D22,Lighting!$A$4:$A$49,0))</f>
        <v/>
      </c>
      <c r="J22" s="38" t="str">
        <f>INDEX(Lighting!N$4:N$49,MATCH($D22,Lighting!$A$4:$A$49,0))</f>
        <v/>
      </c>
      <c r="K22" s="38" t="str">
        <f>INDEX(Lighting!O$4:O$49,MATCH($D22,Lighting!$A$4:$A$49,0))</f>
        <v/>
      </c>
      <c r="L22" s="13">
        <f>INDEX(Lighting!P$4:P$49,MATCH($D22,Lighting!$A$4:$A$49,0))</f>
        <v>0</v>
      </c>
      <c r="M22" s="13">
        <f>INDEX(Lighting!Q$4:Q$49,MATCH($D22,Lighting!$A$4:$A$49,0))</f>
        <v>0</v>
      </c>
      <c r="N22" s="13">
        <f t="shared" si="1"/>
        <v>0</v>
      </c>
    </row>
    <row r="23" spans="2:14" ht="15.75" x14ac:dyDescent="0.2">
      <c r="B23" s="7" t="str">
        <f t="shared" si="2"/>
        <v/>
      </c>
      <c r="C23" s="15" t="s">
        <v>53</v>
      </c>
      <c r="D23" s="14" t="s">
        <v>85</v>
      </c>
      <c r="E23" s="5" t="s">
        <v>86</v>
      </c>
      <c r="F23" s="35">
        <f>INDEX(Lighting!I$4:I$49,MATCH($D23,Lighting!$A$4:$A$49,0))</f>
        <v>0</v>
      </c>
      <c r="G23" s="35">
        <f>INDEX(Lighting!K$4:K$49,MATCH($D23,Lighting!$A$4:$A$49,0))</f>
        <v>0</v>
      </c>
      <c r="H23" s="35">
        <f>INDEX(Lighting!L$4:L$49,MATCH($D23,Lighting!$A$4:$A$49,0))</f>
        <v>0</v>
      </c>
      <c r="I23" s="38" t="str">
        <f>INDEX(Lighting!M$4:M$49,MATCH($D23,Lighting!$A$4:$A$49,0))</f>
        <v/>
      </c>
      <c r="J23" s="38" t="str">
        <f>INDEX(Lighting!N$4:N$49,MATCH($D23,Lighting!$A$4:$A$49,0))</f>
        <v/>
      </c>
      <c r="K23" s="38" t="str">
        <f>INDEX(Lighting!O$4:O$49,MATCH($D23,Lighting!$A$4:$A$49,0))</f>
        <v/>
      </c>
      <c r="L23" s="13">
        <f>INDEX(Lighting!P$4:P$49,MATCH($D23,Lighting!$A$4:$A$49,0))</f>
        <v>0</v>
      </c>
      <c r="M23" s="13">
        <f>INDEX(Lighting!Q$4:Q$49,MATCH($D23,Lighting!$A$4:$A$49,0))</f>
        <v>0</v>
      </c>
      <c r="N23" s="13">
        <f t="shared" si="1"/>
        <v>0</v>
      </c>
    </row>
    <row r="24" spans="2:14" ht="15.75" x14ac:dyDescent="0.2">
      <c r="B24" s="7" t="str">
        <f t="shared" si="2"/>
        <v/>
      </c>
      <c r="C24" s="15" t="s">
        <v>56</v>
      </c>
      <c r="D24" s="14" t="s">
        <v>87</v>
      </c>
      <c r="E24" s="5" t="s">
        <v>88</v>
      </c>
      <c r="F24" s="35">
        <f>INDEX(Lighting!I$4:I$49,MATCH($D24,Lighting!$A$4:$A$49,0))</f>
        <v>0</v>
      </c>
      <c r="G24" s="35">
        <f>INDEX(Lighting!K$4:K$49,MATCH($D24,Lighting!$A$4:$A$49,0))</f>
        <v>0</v>
      </c>
      <c r="H24" s="35">
        <f>INDEX(Lighting!L$4:L$49,MATCH($D24,Lighting!$A$4:$A$49,0))</f>
        <v>0</v>
      </c>
      <c r="I24" s="38" t="str">
        <f>INDEX(Lighting!M$4:M$49,MATCH($D24,Lighting!$A$4:$A$49,0))</f>
        <v/>
      </c>
      <c r="J24" s="38" t="str">
        <f>INDEX(Lighting!N$4:N$49,MATCH($D24,Lighting!$A$4:$A$49,0))</f>
        <v/>
      </c>
      <c r="K24" s="38" t="str">
        <f>INDEX(Lighting!O$4:O$49,MATCH($D24,Lighting!$A$4:$A$49,0))</f>
        <v/>
      </c>
      <c r="L24" s="13">
        <f>INDEX(Lighting!P$4:P$49,MATCH($D24,Lighting!$A$4:$A$49,0))</f>
        <v>0</v>
      </c>
      <c r="M24" s="13">
        <f>INDEX(Lighting!Q$4:Q$49,MATCH($D24,Lighting!$A$4:$A$49,0))</f>
        <v>0</v>
      </c>
      <c r="N24" s="13">
        <f t="shared" si="1"/>
        <v>0</v>
      </c>
    </row>
    <row r="25" spans="2:14" ht="15.75" x14ac:dyDescent="0.2">
      <c r="B25" s="7" t="str">
        <f t="shared" si="2"/>
        <v/>
      </c>
      <c r="C25" s="15" t="s">
        <v>59</v>
      </c>
      <c r="D25" s="14" t="s">
        <v>89</v>
      </c>
      <c r="E25" s="5" t="s">
        <v>90</v>
      </c>
      <c r="F25" s="35">
        <f>INDEX(Lighting!I$4:I$49,MATCH($D25,Lighting!$A$4:$A$49,0))</f>
        <v>0</v>
      </c>
      <c r="G25" s="35">
        <f>INDEX(Lighting!K$4:K$49,MATCH($D25,Lighting!$A$4:$A$49,0))</f>
        <v>0</v>
      </c>
      <c r="H25" s="35">
        <f>INDEX(Lighting!L$4:L$49,MATCH($D25,Lighting!$A$4:$A$49,0))</f>
        <v>0</v>
      </c>
      <c r="I25" s="38" t="str">
        <f>INDEX(Lighting!M$4:M$49,MATCH($D25,Lighting!$A$4:$A$49,0))</f>
        <v/>
      </c>
      <c r="J25" s="38" t="str">
        <f>INDEX(Lighting!N$4:N$49,MATCH($D25,Lighting!$A$4:$A$49,0))</f>
        <v/>
      </c>
      <c r="K25" s="38" t="str">
        <f>INDEX(Lighting!O$4:O$49,MATCH($D25,Lighting!$A$4:$A$49,0))</f>
        <v/>
      </c>
      <c r="L25" s="13">
        <f>INDEX(Lighting!P$4:P$49,MATCH($D25,Lighting!$A$4:$A$49,0))</f>
        <v>0</v>
      </c>
      <c r="M25" s="13">
        <f>INDEX(Lighting!Q$4:Q$49,MATCH($D25,Lighting!$A$4:$A$49,0))</f>
        <v>0</v>
      </c>
      <c r="N25" s="13">
        <f t="shared" si="1"/>
        <v>0</v>
      </c>
    </row>
    <row r="26" spans="2:14" ht="15.75" x14ac:dyDescent="0.2">
      <c r="B26" s="7" t="str">
        <f t="shared" si="2"/>
        <v/>
      </c>
      <c r="C26" s="15" t="s">
        <v>62</v>
      </c>
      <c r="D26" s="14" t="s">
        <v>91</v>
      </c>
      <c r="E26" s="5" t="s">
        <v>92</v>
      </c>
      <c r="F26" s="35">
        <f>INDEX(Lighting!I$4:I$49,MATCH($D26,Lighting!$A$4:$A$49,0))</f>
        <v>0</v>
      </c>
      <c r="G26" s="35">
        <f>INDEX(Lighting!K$4:K$49,MATCH($D26,Lighting!$A$4:$A$49,0))</f>
        <v>0</v>
      </c>
      <c r="H26" s="35">
        <f>INDEX(Lighting!L$4:L$49,MATCH($D26,Lighting!$A$4:$A$49,0))</f>
        <v>0</v>
      </c>
      <c r="I26" s="38" t="str">
        <f>INDEX(Lighting!M$4:M$49,MATCH($D26,Lighting!$A$4:$A$49,0))</f>
        <v/>
      </c>
      <c r="J26" s="38" t="str">
        <f>INDEX(Lighting!N$4:N$49,MATCH($D26,Lighting!$A$4:$A$49,0))</f>
        <v/>
      </c>
      <c r="K26" s="38" t="str">
        <f>INDEX(Lighting!O$4:O$49,MATCH($D26,Lighting!$A$4:$A$49,0))</f>
        <v/>
      </c>
      <c r="L26" s="13">
        <f>INDEX(Lighting!P$4:P$49,MATCH($D26,Lighting!$A$4:$A$49,0))</f>
        <v>0</v>
      </c>
      <c r="M26" s="13">
        <f>INDEX(Lighting!Q$4:Q$49,MATCH($D26,Lighting!$A$4:$A$49,0))</f>
        <v>0</v>
      </c>
      <c r="N26" s="13">
        <f t="shared" si="1"/>
        <v>0</v>
      </c>
    </row>
    <row r="27" spans="2:14" ht="15.75" x14ac:dyDescent="0.2">
      <c r="B27" s="7" t="str">
        <f t="shared" si="2"/>
        <v/>
      </c>
      <c r="C27" s="15" t="s">
        <v>65</v>
      </c>
      <c r="D27" s="14" t="s">
        <v>93</v>
      </c>
      <c r="E27" s="5" t="s">
        <v>94</v>
      </c>
      <c r="F27" s="35">
        <f>INDEX(Lighting!I$4:I$49,MATCH($D27,Lighting!$A$4:$A$49,0))</f>
        <v>0</v>
      </c>
      <c r="G27" s="35">
        <f>INDEX(Lighting!K$4:K$49,MATCH($D27,Lighting!$A$4:$A$49,0))</f>
        <v>0</v>
      </c>
      <c r="H27" s="35">
        <f>INDEX(Lighting!L$4:L$49,MATCH($D27,Lighting!$A$4:$A$49,0))</f>
        <v>0</v>
      </c>
      <c r="I27" s="38" t="str">
        <f>INDEX(Lighting!M$4:M$49,MATCH($D27,Lighting!$A$4:$A$49,0))</f>
        <v/>
      </c>
      <c r="J27" s="38" t="str">
        <f>INDEX(Lighting!N$4:N$49,MATCH($D27,Lighting!$A$4:$A$49,0))</f>
        <v/>
      </c>
      <c r="K27" s="38" t="str">
        <f>INDEX(Lighting!O$4:O$49,MATCH($D27,Lighting!$A$4:$A$49,0))</f>
        <v/>
      </c>
      <c r="L27" s="13">
        <f>INDEX(Lighting!P$4:P$49,MATCH($D27,Lighting!$A$4:$A$49,0))</f>
        <v>0</v>
      </c>
      <c r="M27" s="13">
        <f>INDEX(Lighting!Q$4:Q$49,MATCH($D27,Lighting!$A$4:$A$49,0))</f>
        <v>0</v>
      </c>
      <c r="N27" s="13">
        <f t="shared" si="1"/>
        <v>0</v>
      </c>
    </row>
    <row r="28" spans="2:14" ht="15.75" x14ac:dyDescent="0.2">
      <c r="B28" s="7" t="str">
        <f t="shared" si="2"/>
        <v/>
      </c>
      <c r="C28" s="15" t="s">
        <v>68</v>
      </c>
      <c r="D28" s="14" t="s">
        <v>95</v>
      </c>
      <c r="E28" s="5" t="s">
        <v>96</v>
      </c>
      <c r="F28" s="35">
        <f>INDEX(Lighting!I$4:I$49,MATCH($D28,Lighting!$A$4:$A$49,0))</f>
        <v>0</v>
      </c>
      <c r="G28" s="35">
        <f>INDEX(Lighting!K$4:K$49,MATCH($D28,Lighting!$A$4:$A$49,0))</f>
        <v>0</v>
      </c>
      <c r="H28" s="35">
        <f>INDEX(Lighting!L$4:L$49,MATCH($D28,Lighting!$A$4:$A$49,0))</f>
        <v>0</v>
      </c>
      <c r="I28" s="38" t="str">
        <f>INDEX(Lighting!M$4:M$49,MATCH($D28,Lighting!$A$4:$A$49,0))</f>
        <v/>
      </c>
      <c r="J28" s="38" t="str">
        <f>INDEX(Lighting!N$4:N$49,MATCH($D28,Lighting!$A$4:$A$49,0))</f>
        <v/>
      </c>
      <c r="K28" s="38" t="str">
        <f>INDEX(Lighting!O$4:O$49,MATCH($D28,Lighting!$A$4:$A$49,0))</f>
        <v/>
      </c>
      <c r="L28" s="13">
        <f>INDEX(Lighting!P$4:P$49,MATCH($D28,Lighting!$A$4:$A$49,0))</f>
        <v>0</v>
      </c>
      <c r="M28" s="13">
        <f>INDEX(Lighting!Q$4:Q$49,MATCH($D28,Lighting!$A$4:$A$49,0))</f>
        <v>0</v>
      </c>
      <c r="N28" s="13">
        <f t="shared" si="1"/>
        <v>0</v>
      </c>
    </row>
    <row r="29" spans="2:14" ht="15.75" x14ac:dyDescent="0.2">
      <c r="B29" s="7" t="str">
        <f t="shared" si="2"/>
        <v/>
      </c>
      <c r="C29" s="15" t="s">
        <v>97</v>
      </c>
      <c r="D29" s="14" t="s">
        <v>98</v>
      </c>
      <c r="E29" s="5" t="s">
        <v>99</v>
      </c>
      <c r="F29" s="35">
        <f>INDEX(Lighting!I$4:I$49,MATCH($D29,Lighting!$A$4:$A$49,0))</f>
        <v>0</v>
      </c>
      <c r="G29" s="35">
        <f>INDEX(Lighting!K$4:K$49,MATCH($D29,Lighting!$A$4:$A$49,0))</f>
        <v>0</v>
      </c>
      <c r="H29" s="35">
        <f>INDEX(Lighting!L$4:L$49,MATCH($D29,Lighting!$A$4:$A$49,0))</f>
        <v>0</v>
      </c>
      <c r="I29" s="38" t="str">
        <f>INDEX(Lighting!M$4:M$49,MATCH($D29,Lighting!$A$4:$A$49,0))</f>
        <v/>
      </c>
      <c r="J29" s="38" t="str">
        <f>INDEX(Lighting!N$4:N$49,MATCH($D29,Lighting!$A$4:$A$49,0))</f>
        <v/>
      </c>
      <c r="K29" s="38" t="str">
        <f>INDEX(Lighting!O$4:O$49,MATCH($D29,Lighting!$A$4:$A$49,0))</f>
        <v/>
      </c>
      <c r="L29" s="13">
        <f>INDEX(Lighting!P$4:P$49,MATCH($D29,Lighting!$A$4:$A$49,0))</f>
        <v>0</v>
      </c>
      <c r="M29" s="13">
        <f>INDEX(Lighting!Q$4:Q$49,MATCH($D29,Lighting!$A$4:$A$49,0))</f>
        <v>0</v>
      </c>
      <c r="N29" s="13">
        <f t="shared" si="1"/>
        <v>0</v>
      </c>
    </row>
    <row r="30" spans="2:14" ht="15.75" x14ac:dyDescent="0.2">
      <c r="B30" s="7" t="str">
        <f t="shared" si="2"/>
        <v/>
      </c>
      <c r="C30" s="15" t="s">
        <v>100</v>
      </c>
      <c r="D30" s="16" t="s">
        <v>101</v>
      </c>
      <c r="E30" s="5" t="s">
        <v>102</v>
      </c>
      <c r="F30" s="35">
        <f>INDEX(Lighting!I$4:I$49,MATCH($D30,Lighting!$A$4:$A$49,0))</f>
        <v>0</v>
      </c>
      <c r="G30" s="35">
        <f>INDEX(Lighting!K$4:K$49,MATCH($D30,Lighting!$A$4:$A$49,0))</f>
        <v>0</v>
      </c>
      <c r="H30" s="35">
        <f>INDEX(Lighting!L$4:L$49,MATCH($D30,Lighting!$A$4:$A$49,0))</f>
        <v>0</v>
      </c>
      <c r="I30" s="38" t="str">
        <f>INDEX(Lighting!M$4:M$49,MATCH($D30,Lighting!$A$4:$A$49,0))</f>
        <v/>
      </c>
      <c r="J30" s="38" t="str">
        <f>INDEX(Lighting!N$4:N$49,MATCH($D30,Lighting!$A$4:$A$49,0))</f>
        <v/>
      </c>
      <c r="K30" s="38" t="str">
        <f>INDEX(Lighting!O$4:O$49,MATCH($D30,Lighting!$A$4:$A$49,0))</f>
        <v/>
      </c>
      <c r="L30" s="13">
        <f>INDEX(Lighting!P$4:P$49,MATCH($D30,Lighting!$A$4:$A$49,0))</f>
        <v>0</v>
      </c>
      <c r="M30" s="13">
        <f>INDEX(Lighting!Q$4:Q$49,MATCH($D30,Lighting!$A$4:$A$49,0))</f>
        <v>0</v>
      </c>
      <c r="N30" s="13">
        <f t="shared" si="1"/>
        <v>0</v>
      </c>
    </row>
    <row r="31" spans="2:14" ht="15.75" x14ac:dyDescent="0.2">
      <c r="B31" s="7" t="str">
        <f t="shared" si="2"/>
        <v/>
      </c>
      <c r="C31" s="15" t="s">
        <v>103</v>
      </c>
      <c r="D31" s="16" t="s">
        <v>104</v>
      </c>
      <c r="E31" s="5" t="s">
        <v>105</v>
      </c>
      <c r="F31" s="35">
        <f>INDEX(Lighting!I$4:I$49,MATCH($D31,Lighting!$A$4:$A$49,0))</f>
        <v>0</v>
      </c>
      <c r="G31" s="35">
        <f>INDEX(Lighting!K$4:K$49,MATCH($D31,Lighting!$A$4:$A$49,0))</f>
        <v>0</v>
      </c>
      <c r="H31" s="35">
        <f>INDEX(Lighting!L$4:L$49,MATCH($D31,Lighting!$A$4:$A$49,0))</f>
        <v>0</v>
      </c>
      <c r="I31" s="38" t="str">
        <f>INDEX(Lighting!M$4:M$49,MATCH($D31,Lighting!$A$4:$A$49,0))</f>
        <v/>
      </c>
      <c r="J31" s="38" t="str">
        <f>INDEX(Lighting!N$4:N$49,MATCH($D31,Lighting!$A$4:$A$49,0))</f>
        <v/>
      </c>
      <c r="K31" s="38" t="str">
        <f>INDEX(Lighting!O$4:O$49,MATCH($D31,Lighting!$A$4:$A$49,0))</f>
        <v/>
      </c>
      <c r="L31" s="13">
        <f>INDEX(Lighting!P$4:P$49,MATCH($D31,Lighting!$A$4:$A$49,0))</f>
        <v>0</v>
      </c>
      <c r="M31" s="13">
        <f>INDEX(Lighting!Q$4:Q$49,MATCH($D31,Lighting!$A$4:$A$49,0))</f>
        <v>0</v>
      </c>
      <c r="N31" s="13">
        <f t="shared" si="1"/>
        <v>0</v>
      </c>
    </row>
    <row r="32" spans="2:14" ht="15.75" x14ac:dyDescent="0.2">
      <c r="B32" s="7" t="str">
        <f t="shared" si="2"/>
        <v/>
      </c>
      <c r="C32" s="5" t="s">
        <v>106</v>
      </c>
      <c r="D32" s="16" t="s">
        <v>107</v>
      </c>
      <c r="E32" s="5" t="s">
        <v>108</v>
      </c>
      <c r="F32" s="35">
        <f>INDEX(Lighting!I$4:I$49,MATCH($D32,Lighting!$A$4:$A$49,0))</f>
        <v>0</v>
      </c>
      <c r="G32" s="35">
        <f>INDEX(Lighting!K$4:K$49,MATCH($D32,Lighting!$A$4:$A$49,0))</f>
        <v>0</v>
      </c>
      <c r="H32" s="35">
        <f>INDEX(Lighting!L$4:L$49,MATCH($D32,Lighting!$A$4:$A$49,0))</f>
        <v>0</v>
      </c>
      <c r="I32" s="38" t="str">
        <f>INDEX(Lighting!M$4:M$49,MATCH($D32,Lighting!$A$4:$A$49,0))</f>
        <v/>
      </c>
      <c r="J32" s="38" t="str">
        <f>INDEX(Lighting!N$4:N$49,MATCH($D32,Lighting!$A$4:$A$49,0))</f>
        <v/>
      </c>
      <c r="K32" s="38" t="str">
        <f>INDEX(Lighting!O$4:O$49,MATCH($D32,Lighting!$A$4:$A$49,0))</f>
        <v/>
      </c>
      <c r="L32" s="13">
        <f>INDEX(Lighting!P$4:P$49,MATCH($D32,Lighting!$A$4:$A$49,0))</f>
        <v>0</v>
      </c>
      <c r="M32" s="13">
        <f>INDEX(Lighting!Q$4:Q$49,MATCH($D32,Lighting!$A$4:$A$49,0))</f>
        <v>0</v>
      </c>
      <c r="N32" s="13">
        <f t="shared" si="1"/>
        <v>0</v>
      </c>
    </row>
    <row r="33" spans="2:14" ht="15.75" x14ac:dyDescent="0.2">
      <c r="B33" s="7" t="str">
        <f t="shared" si="2"/>
        <v/>
      </c>
      <c r="C33" s="5" t="s">
        <v>109</v>
      </c>
      <c r="D33" s="16" t="s">
        <v>110</v>
      </c>
      <c r="E33" s="5" t="s">
        <v>111</v>
      </c>
      <c r="F33" s="35">
        <f>INDEX(Lighting!I$4:I$49,MATCH($D33,Lighting!$A$4:$A$49,0))</f>
        <v>0</v>
      </c>
      <c r="G33" s="35">
        <f>INDEX(Lighting!K$4:K$49,MATCH($D33,Lighting!$A$4:$A$49,0))</f>
        <v>0</v>
      </c>
      <c r="H33" s="35">
        <f>INDEX(Lighting!L$4:L$49,MATCH($D33,Lighting!$A$4:$A$49,0))</f>
        <v>0</v>
      </c>
      <c r="I33" s="38" t="str">
        <f>INDEX(Lighting!M$4:M$49,MATCH($D33,Lighting!$A$4:$A$49,0))</f>
        <v/>
      </c>
      <c r="J33" s="38" t="str">
        <f>INDEX(Lighting!N$4:N$49,MATCH($D33,Lighting!$A$4:$A$49,0))</f>
        <v/>
      </c>
      <c r="K33" s="38" t="str">
        <f>INDEX(Lighting!O$4:O$49,MATCH($D33,Lighting!$A$4:$A$49,0))</f>
        <v/>
      </c>
      <c r="L33" s="13">
        <f>INDEX(Lighting!P$4:P$49,MATCH($D33,Lighting!$A$4:$A$49,0))</f>
        <v>0</v>
      </c>
      <c r="M33" s="13">
        <f>INDEX(Lighting!Q$4:Q$49,MATCH($D33,Lighting!$A$4:$A$49,0))</f>
        <v>0</v>
      </c>
      <c r="N33" s="13">
        <f t="shared" si="1"/>
        <v>0</v>
      </c>
    </row>
    <row r="34" spans="2:14" ht="15.75" x14ac:dyDescent="0.2">
      <c r="B34" s="7">
        <f t="shared" si="2"/>
        <v>34</v>
      </c>
      <c r="C34" s="5" t="s">
        <v>112</v>
      </c>
      <c r="D34" s="16" t="s">
        <v>113</v>
      </c>
      <c r="E34" s="5" t="s">
        <v>114</v>
      </c>
      <c r="F34" s="35">
        <f>INDEX(Lighting!I$4:I$49,MATCH($D34,Lighting!$A$4:$A$49,0))</f>
        <v>5000</v>
      </c>
      <c r="G34" s="35">
        <f>INDEX(Lighting!K$4:K$49,MATCH($D34,Lighting!$A$4:$A$49,0))</f>
        <v>0</v>
      </c>
      <c r="H34" s="35">
        <f>INDEX(Lighting!L$4:L$49,MATCH($D34,Lighting!$A$4:$A$49,0))</f>
        <v>0</v>
      </c>
      <c r="I34" s="38">
        <f>INDEX(Lighting!M$4:M$49,MATCH($D34,Lighting!$A$4:$A$49,0))</f>
        <v>20800</v>
      </c>
      <c r="J34" s="38">
        <f>INDEX(Lighting!N$4:N$49,MATCH($D34,Lighting!$A$4:$A$49,0))</f>
        <v>2.5</v>
      </c>
      <c r="K34" s="38">
        <f>INDEX(Lighting!O$4:O$49,MATCH($D34,Lighting!$A$4:$A$49,0))</f>
        <v>0</v>
      </c>
      <c r="L34" s="13">
        <f>INDEX(Lighting!P$4:P$49,MATCH($D34,Lighting!$A$4:$A$49,0))</f>
        <v>2000</v>
      </c>
      <c r="M34" s="13">
        <f>INDEX(Lighting!Q$4:Q$49,MATCH($D34,Lighting!$A$4:$A$49,0))</f>
        <v>5000</v>
      </c>
      <c r="N34" s="13">
        <f t="shared" si="1"/>
        <v>3750</v>
      </c>
    </row>
    <row r="35" spans="2:14" ht="15.75" x14ac:dyDescent="0.2">
      <c r="B35" s="7" t="str">
        <f t="shared" si="2"/>
        <v/>
      </c>
      <c r="C35" s="5" t="s">
        <v>115</v>
      </c>
      <c r="D35" s="16" t="s">
        <v>116</v>
      </c>
      <c r="E35" s="5" t="s">
        <v>117</v>
      </c>
      <c r="F35" s="35">
        <f>INDEX(Lighting!I$4:I$49,MATCH($D35,Lighting!$A$4:$A$49,0))</f>
        <v>0</v>
      </c>
      <c r="G35" s="35">
        <f>INDEX(Lighting!K$4:K$49,MATCH($D35,Lighting!$A$4:$A$49,0))</f>
        <v>0</v>
      </c>
      <c r="H35" s="35">
        <f>INDEX(Lighting!L$4:L$49,MATCH($D35,Lighting!$A$4:$A$49,0))</f>
        <v>0</v>
      </c>
      <c r="I35" s="38" t="str">
        <f>INDEX(Lighting!M$4:M$49,MATCH($D35,Lighting!$A$4:$A$49,0))</f>
        <v/>
      </c>
      <c r="J35" s="38" t="str">
        <f>INDEX(Lighting!N$4:N$49,MATCH($D35,Lighting!$A$4:$A$49,0))</f>
        <v/>
      </c>
      <c r="K35" s="38" t="str">
        <f>INDEX(Lighting!O$4:O$49,MATCH($D35,Lighting!$A$4:$A$49,0))</f>
        <v/>
      </c>
      <c r="L35" s="13">
        <f>INDEX(Lighting!P$4:P$49,MATCH($D35,Lighting!$A$4:$A$49,0))</f>
        <v>0</v>
      </c>
      <c r="M35" s="13">
        <f>INDEX(Lighting!Q$4:Q$49,MATCH($D35,Lighting!$A$4:$A$49,0))</f>
        <v>0</v>
      </c>
      <c r="N35" s="13">
        <f t="shared" si="1"/>
        <v>0</v>
      </c>
    </row>
    <row r="36" spans="2:14" ht="15.75" x14ac:dyDescent="0.2">
      <c r="B36" s="7" t="str">
        <f t="shared" si="2"/>
        <v/>
      </c>
      <c r="C36" s="5" t="s">
        <v>118</v>
      </c>
      <c r="D36" s="16" t="s">
        <v>119</v>
      </c>
      <c r="E36" s="5" t="s">
        <v>120</v>
      </c>
      <c r="F36" s="35">
        <f>INDEX(Lighting!I$4:I$49,MATCH($D36,Lighting!$A$4:$A$49,0))</f>
        <v>0</v>
      </c>
      <c r="G36" s="35">
        <f>INDEX(Lighting!K$4:K$49,MATCH($D36,Lighting!$A$4:$A$49,0))</f>
        <v>0</v>
      </c>
      <c r="H36" s="35">
        <f>INDEX(Lighting!L$4:L$49,MATCH($D36,Lighting!$A$4:$A$49,0))</f>
        <v>0</v>
      </c>
      <c r="I36" s="38" t="str">
        <f>INDEX(Lighting!M$4:M$49,MATCH($D36,Lighting!$A$4:$A$49,0))</f>
        <v/>
      </c>
      <c r="J36" s="38" t="str">
        <f>INDEX(Lighting!N$4:N$49,MATCH($D36,Lighting!$A$4:$A$49,0))</f>
        <v/>
      </c>
      <c r="K36" s="38" t="str">
        <f>INDEX(Lighting!O$4:O$49,MATCH($D36,Lighting!$A$4:$A$49,0))</f>
        <v/>
      </c>
      <c r="L36" s="13">
        <f>INDEX(Lighting!P$4:P$49,MATCH($D36,Lighting!$A$4:$A$49,0))</f>
        <v>0</v>
      </c>
      <c r="M36" s="13">
        <f>INDEX(Lighting!Q$4:Q$49,MATCH($D36,Lighting!$A$4:$A$49,0))</f>
        <v>0</v>
      </c>
      <c r="N36" s="13">
        <f t="shared" si="1"/>
        <v>0</v>
      </c>
    </row>
    <row r="37" spans="2:14" ht="15.75" x14ac:dyDescent="0.2">
      <c r="B37" s="7" t="str">
        <f t="shared" si="2"/>
        <v/>
      </c>
      <c r="C37" s="5" t="s">
        <v>121</v>
      </c>
      <c r="D37" s="16" t="s">
        <v>122</v>
      </c>
      <c r="E37" s="5" t="s">
        <v>123</v>
      </c>
      <c r="F37" s="35">
        <f>INDEX(Lighting!I$4:I$49,MATCH($D37,Lighting!$A$4:$A$49,0))</f>
        <v>0</v>
      </c>
      <c r="G37" s="35">
        <f>INDEX(Lighting!K$4:K$49,MATCH($D37,Lighting!$A$4:$A$49,0))</f>
        <v>0</v>
      </c>
      <c r="H37" s="35">
        <f>INDEX(Lighting!L$4:L$49,MATCH($D37,Lighting!$A$4:$A$49,0))</f>
        <v>0</v>
      </c>
      <c r="I37" s="38" t="str">
        <f>INDEX(Lighting!M$4:M$49,MATCH($D37,Lighting!$A$4:$A$49,0))</f>
        <v/>
      </c>
      <c r="J37" s="38" t="str">
        <f>INDEX(Lighting!N$4:N$49,MATCH($D37,Lighting!$A$4:$A$49,0))</f>
        <v/>
      </c>
      <c r="K37" s="38" t="str">
        <f>INDEX(Lighting!O$4:O$49,MATCH($D37,Lighting!$A$4:$A$49,0))</f>
        <v/>
      </c>
      <c r="L37" s="13">
        <f>INDEX(Lighting!P$4:P$49,MATCH($D37,Lighting!$A$4:$A$49,0))</f>
        <v>0</v>
      </c>
      <c r="M37" s="13">
        <f>INDEX(Lighting!Q$4:Q$49,MATCH($D37,Lighting!$A$4:$A$49,0))</f>
        <v>0</v>
      </c>
      <c r="N37" s="13">
        <f t="shared" si="1"/>
        <v>0</v>
      </c>
    </row>
    <row r="38" spans="2:14" ht="15.75" x14ac:dyDescent="0.2">
      <c r="B38" s="7" t="str">
        <f t="shared" si="2"/>
        <v/>
      </c>
      <c r="C38" s="5" t="s">
        <v>124</v>
      </c>
      <c r="D38" s="16" t="s">
        <v>125</v>
      </c>
      <c r="E38" s="17" t="s">
        <v>126</v>
      </c>
      <c r="F38" s="35">
        <f>INDEX(Lighting!I$4:I$49,MATCH($D38,Lighting!$A$4:$A$49,0))</f>
        <v>0</v>
      </c>
      <c r="G38" s="35">
        <f>INDEX(Lighting!K$4:K$49,MATCH($D38,Lighting!$A$4:$A$49,0))</f>
        <v>0</v>
      </c>
      <c r="H38" s="35">
        <f>INDEX(Lighting!L$4:L$49,MATCH($D38,Lighting!$A$4:$A$49,0))</f>
        <v>0</v>
      </c>
      <c r="I38" s="38" t="str">
        <f>INDEX(Lighting!M$4:M$49,MATCH($D38,Lighting!$A$4:$A$49,0))</f>
        <v/>
      </c>
      <c r="J38" s="38" t="str">
        <f>INDEX(Lighting!N$4:N$49,MATCH($D38,Lighting!$A$4:$A$49,0))</f>
        <v/>
      </c>
      <c r="K38" s="38" t="str">
        <f>INDEX(Lighting!O$4:O$49,MATCH($D38,Lighting!$A$4:$A$49,0))</f>
        <v/>
      </c>
      <c r="L38" s="13">
        <f>INDEX(Lighting!P$4:P$49,MATCH($D38,Lighting!$A$4:$A$49,0))</f>
        <v>0</v>
      </c>
      <c r="M38" s="13">
        <f>INDEX(Lighting!Q$4:Q$49,MATCH($D38,Lighting!$A$4:$A$49,0))</f>
        <v>0</v>
      </c>
      <c r="N38" s="13">
        <f t="shared" si="1"/>
        <v>0</v>
      </c>
    </row>
    <row r="39" spans="2:14" ht="15.75" x14ac:dyDescent="0.2">
      <c r="B39" s="7" t="str">
        <f t="shared" si="2"/>
        <v/>
      </c>
      <c r="C39" s="17" t="s">
        <v>127</v>
      </c>
      <c r="D39" s="18" t="s">
        <v>128</v>
      </c>
      <c r="E39" s="17" t="s">
        <v>129</v>
      </c>
      <c r="F39" s="35">
        <f>INDEX(Lighting!I$4:I$49,MATCH($D39,Lighting!$A$4:$A$49,0))</f>
        <v>0</v>
      </c>
      <c r="G39" s="35">
        <f>INDEX(Lighting!K$4:K$49,MATCH($D39,Lighting!$A$4:$A$49,0))</f>
        <v>0</v>
      </c>
      <c r="H39" s="35">
        <f>INDEX(Lighting!L$4:L$49,MATCH($D39,Lighting!$A$4:$A$49,0))</f>
        <v>0</v>
      </c>
      <c r="I39" s="38" t="str">
        <f>INDEX(Lighting!M$4:M$49,MATCH($D39,Lighting!$A$4:$A$49,0))</f>
        <v/>
      </c>
      <c r="J39" s="38" t="str">
        <f>INDEX(Lighting!N$4:N$49,MATCH($D39,Lighting!$A$4:$A$49,0))</f>
        <v/>
      </c>
      <c r="K39" s="38" t="str">
        <f>INDEX(Lighting!O$4:O$49,MATCH($D39,Lighting!$A$4:$A$49,0))</f>
        <v/>
      </c>
      <c r="L39" s="13">
        <f>INDEX(Lighting!P$4:P$49,MATCH($D39,Lighting!$A$4:$A$49,0))</f>
        <v>0</v>
      </c>
      <c r="M39" s="13">
        <f>INDEX(Lighting!Q$4:Q$49,MATCH($D39,Lighting!$A$4:$A$49,0))</f>
        <v>0</v>
      </c>
      <c r="N39" s="13">
        <f t="shared" si="1"/>
        <v>0</v>
      </c>
    </row>
    <row r="40" spans="2:14" ht="15.75" x14ac:dyDescent="0.2">
      <c r="B40" s="7" t="str">
        <f t="shared" si="2"/>
        <v/>
      </c>
      <c r="C40" s="17" t="s">
        <v>130</v>
      </c>
      <c r="D40" s="18" t="s">
        <v>131</v>
      </c>
      <c r="E40" s="17" t="s">
        <v>132</v>
      </c>
      <c r="F40" s="35">
        <f>INDEX(Lighting!I$4:I$49,MATCH($D40,Lighting!$A$4:$A$49,0))</f>
        <v>0</v>
      </c>
      <c r="G40" s="35">
        <f>INDEX(Lighting!K$4:K$49,MATCH($D40,Lighting!$A$4:$A$49,0))</f>
        <v>0</v>
      </c>
      <c r="H40" s="35">
        <f>INDEX(Lighting!L$4:L$49,MATCH($D40,Lighting!$A$4:$A$49,0))</f>
        <v>0</v>
      </c>
      <c r="I40" s="38" t="str">
        <f>INDEX(Lighting!M$4:M$49,MATCH($D40,Lighting!$A$4:$A$49,0))</f>
        <v/>
      </c>
      <c r="J40" s="38" t="str">
        <f>INDEX(Lighting!N$4:N$49,MATCH($D40,Lighting!$A$4:$A$49,0))</f>
        <v/>
      </c>
      <c r="K40" s="38" t="str">
        <f>INDEX(Lighting!O$4:O$49,MATCH($D40,Lighting!$A$4:$A$49,0))</f>
        <v/>
      </c>
      <c r="L40" s="13">
        <f>INDEX(Lighting!P$4:P$49,MATCH($D40,Lighting!$A$4:$A$49,0))</f>
        <v>0</v>
      </c>
      <c r="M40" s="13">
        <f>INDEX(Lighting!Q$4:Q$49,MATCH($D40,Lighting!$A$4:$A$49,0))</f>
        <v>0</v>
      </c>
      <c r="N40" s="13">
        <f t="shared" si="1"/>
        <v>0</v>
      </c>
    </row>
    <row r="41" spans="2:14" ht="15.75" x14ac:dyDescent="0.2">
      <c r="B41" s="7" t="str">
        <f t="shared" si="2"/>
        <v/>
      </c>
      <c r="C41" s="5" t="s">
        <v>133</v>
      </c>
      <c r="D41" s="16" t="s">
        <v>134</v>
      </c>
      <c r="E41" s="5" t="s">
        <v>135</v>
      </c>
      <c r="F41" s="35">
        <f>INDEX(Lighting!I$4:I$49,MATCH($D41,Lighting!$A$4:$A$49,0))</f>
        <v>0</v>
      </c>
      <c r="G41" s="35">
        <f>INDEX(Lighting!K$4:K$49,MATCH($D41,Lighting!$A$4:$A$49,0))</f>
        <v>0</v>
      </c>
      <c r="H41" s="35">
        <f>INDEX(Lighting!L$4:L$49,MATCH($D41,Lighting!$A$4:$A$49,0))</f>
        <v>0</v>
      </c>
      <c r="I41" s="38" t="str">
        <f>INDEX(Lighting!M$4:M$49,MATCH($D41,Lighting!$A$4:$A$49,0))</f>
        <v/>
      </c>
      <c r="J41" s="38" t="str">
        <f>INDEX(Lighting!N$4:N$49,MATCH($D41,Lighting!$A$4:$A$49,0))</f>
        <v/>
      </c>
      <c r="K41" s="38" t="str">
        <f>INDEX(Lighting!O$4:O$49,MATCH($D41,Lighting!$A$4:$A$49,0))</f>
        <v/>
      </c>
      <c r="L41" s="13">
        <f>INDEX(Lighting!P$4:P$49,MATCH($D41,Lighting!$A$4:$A$49,0))</f>
        <v>0</v>
      </c>
      <c r="M41" s="13">
        <f>INDEX(Lighting!Q$4:Q$49,MATCH($D41,Lighting!$A$4:$A$49,0))</f>
        <v>0</v>
      </c>
      <c r="N41" s="13">
        <f t="shared" si="1"/>
        <v>0</v>
      </c>
    </row>
    <row r="42" spans="2:14" ht="15.75" x14ac:dyDescent="0.2">
      <c r="B42" s="7" t="str">
        <f t="shared" si="2"/>
        <v/>
      </c>
      <c r="C42" s="5" t="s">
        <v>136</v>
      </c>
      <c r="D42" s="16" t="s">
        <v>137</v>
      </c>
      <c r="E42" s="5" t="s">
        <v>138</v>
      </c>
      <c r="F42" s="35">
        <f>INDEX(Lighting!I$4:I$49,MATCH($D42,Lighting!$A$4:$A$49,0))</f>
        <v>0</v>
      </c>
      <c r="G42" s="35">
        <f>INDEX(Lighting!K$4:K$49,MATCH($D42,Lighting!$A$4:$A$49,0))</f>
        <v>0</v>
      </c>
      <c r="H42" s="35">
        <f>INDEX(Lighting!L$4:L$49,MATCH($D42,Lighting!$A$4:$A$49,0))</f>
        <v>0</v>
      </c>
      <c r="I42" s="38" t="str">
        <f>INDEX(Lighting!M$4:M$49,MATCH($D42,Lighting!$A$4:$A$49,0))</f>
        <v/>
      </c>
      <c r="J42" s="38" t="str">
        <f>INDEX(Lighting!N$4:N$49,MATCH($D42,Lighting!$A$4:$A$49,0))</f>
        <v/>
      </c>
      <c r="K42" s="38" t="str">
        <f>INDEX(Lighting!O$4:O$49,MATCH($D42,Lighting!$A$4:$A$49,0))</f>
        <v/>
      </c>
      <c r="L42" s="13">
        <f>INDEX(Lighting!P$4:P$49,MATCH($D42,Lighting!$A$4:$A$49,0))</f>
        <v>0</v>
      </c>
      <c r="M42" s="13">
        <f>INDEX(Lighting!Q$4:Q$49,MATCH($D42,Lighting!$A$4:$A$49,0))</f>
        <v>0</v>
      </c>
      <c r="N42" s="13">
        <f t="shared" si="1"/>
        <v>0</v>
      </c>
    </row>
    <row r="43" spans="2:14" ht="15.75" x14ac:dyDescent="0.2">
      <c r="B43" s="7" t="str">
        <f t="shared" si="2"/>
        <v/>
      </c>
      <c r="C43" s="5" t="s">
        <v>139</v>
      </c>
      <c r="D43" s="16" t="s">
        <v>140</v>
      </c>
      <c r="E43" s="5" t="s">
        <v>141</v>
      </c>
      <c r="F43" s="35">
        <f>INDEX(Lighting!I$4:I$49,MATCH($D43,Lighting!$A$4:$A$49,0))</f>
        <v>0</v>
      </c>
      <c r="G43" s="35">
        <f>INDEX(Lighting!K$4:K$49,MATCH($D43,Lighting!$A$4:$A$49,0))</f>
        <v>0</v>
      </c>
      <c r="H43" s="35">
        <f>INDEX(Lighting!L$4:L$49,MATCH($D43,Lighting!$A$4:$A$49,0))</f>
        <v>0</v>
      </c>
      <c r="I43" s="38" t="str">
        <f>INDEX(Lighting!M$4:M$49,MATCH($D43,Lighting!$A$4:$A$49,0))</f>
        <v/>
      </c>
      <c r="J43" s="38" t="str">
        <f>INDEX(Lighting!N$4:N$49,MATCH($D43,Lighting!$A$4:$A$49,0))</f>
        <v/>
      </c>
      <c r="K43" s="38" t="str">
        <f>INDEX(Lighting!O$4:O$49,MATCH($D43,Lighting!$A$4:$A$49,0))</f>
        <v/>
      </c>
      <c r="L43" s="13">
        <f>INDEX(Lighting!P$4:P$49,MATCH($D43,Lighting!$A$4:$A$49,0))</f>
        <v>0</v>
      </c>
      <c r="M43" s="13">
        <f>INDEX(Lighting!Q$4:Q$49,MATCH($D43,Lighting!$A$4:$A$49,0))</f>
        <v>0</v>
      </c>
      <c r="N43" s="13">
        <f t="shared" si="1"/>
        <v>0</v>
      </c>
    </row>
    <row r="44" spans="2:14" ht="15.75" x14ac:dyDescent="0.2">
      <c r="B44" s="7" t="str">
        <f t="shared" si="2"/>
        <v/>
      </c>
      <c r="C44" s="5" t="s">
        <v>143</v>
      </c>
      <c r="D44" s="16" t="s">
        <v>144</v>
      </c>
      <c r="E44" s="5" t="s">
        <v>145</v>
      </c>
      <c r="F44" s="35">
        <f>INDEX(Lighting!I$4:I$49,MATCH($D44,Lighting!$A$4:$A$49,0))</f>
        <v>0</v>
      </c>
      <c r="G44" s="35">
        <f>INDEX(Lighting!K$4:K$49,MATCH($D44,Lighting!$A$4:$A$49,0))</f>
        <v>0</v>
      </c>
      <c r="H44" s="35">
        <f>INDEX(Lighting!L$4:L$49,MATCH($D44,Lighting!$A$4:$A$49,0))</f>
        <v>0</v>
      </c>
      <c r="I44" s="38" t="str">
        <f>INDEX(Lighting!M$4:M$49,MATCH($D44,Lighting!$A$4:$A$49,0))</f>
        <v/>
      </c>
      <c r="J44" s="38" t="str">
        <f>INDEX(Lighting!N$4:N$49,MATCH($D44,Lighting!$A$4:$A$49,0))</f>
        <v/>
      </c>
      <c r="K44" s="38" t="str">
        <f>INDEX(Lighting!O$4:O$49,MATCH($D44,Lighting!$A$4:$A$49,0))</f>
        <v/>
      </c>
      <c r="L44" s="13">
        <f>INDEX(Lighting!P$4:P$49,MATCH($D44,Lighting!$A$4:$A$49,0))</f>
        <v>0</v>
      </c>
      <c r="M44" s="13">
        <f>INDEX(Lighting!Q$4:Q$49,MATCH($D44,Lighting!$A$4:$A$49,0))</f>
        <v>0</v>
      </c>
      <c r="N44" s="13">
        <f t="shared" si="1"/>
        <v>0</v>
      </c>
    </row>
    <row r="45" spans="2:14" ht="15.75" x14ac:dyDescent="0.2">
      <c r="B45" s="7" t="str">
        <f t="shared" si="2"/>
        <v/>
      </c>
      <c r="C45" s="5" t="s">
        <v>146</v>
      </c>
      <c r="D45" s="16" t="s">
        <v>147</v>
      </c>
      <c r="E45" s="5" t="s">
        <v>148</v>
      </c>
      <c r="F45" s="35">
        <f>INDEX(Lighting!I$4:I$49,MATCH($D45,Lighting!$A$4:$A$49,0))</f>
        <v>0</v>
      </c>
      <c r="G45" s="35">
        <f>INDEX(Lighting!K$4:K$49,MATCH($D45,Lighting!$A$4:$A$49,0))</f>
        <v>0</v>
      </c>
      <c r="H45" s="35">
        <f>INDEX(Lighting!L$4:L$49,MATCH($D45,Lighting!$A$4:$A$49,0))</f>
        <v>0</v>
      </c>
      <c r="I45" s="38" t="str">
        <f>INDEX(Lighting!M$4:M$49,MATCH($D45,Lighting!$A$4:$A$49,0))</f>
        <v/>
      </c>
      <c r="J45" s="38" t="str">
        <f>INDEX(Lighting!N$4:N$49,MATCH($D45,Lighting!$A$4:$A$49,0))</f>
        <v/>
      </c>
      <c r="K45" s="38" t="str">
        <f>INDEX(Lighting!O$4:O$49,MATCH($D45,Lighting!$A$4:$A$49,0))</f>
        <v/>
      </c>
      <c r="L45" s="13">
        <f>INDEX(Lighting!P$4:P$49,MATCH($D45,Lighting!$A$4:$A$49,0))</f>
        <v>0</v>
      </c>
      <c r="M45" s="13">
        <f>INDEX(Lighting!Q$4:Q$49,MATCH($D45,Lighting!$A$4:$A$49,0))</f>
        <v>0</v>
      </c>
      <c r="N45" s="13">
        <f t="shared" si="1"/>
        <v>0</v>
      </c>
    </row>
    <row r="46" spans="2:14" ht="15.75" x14ac:dyDescent="0.2">
      <c r="B46" s="7" t="str">
        <f t="shared" si="2"/>
        <v/>
      </c>
      <c r="C46" s="5" t="s">
        <v>150</v>
      </c>
      <c r="D46" s="16" t="s">
        <v>151</v>
      </c>
      <c r="E46" s="5" t="s">
        <v>152</v>
      </c>
      <c r="F46" s="35">
        <f>INDEX(Lighting!I$4:I$49,MATCH($D46,Lighting!$A$4:$A$49,0))</f>
        <v>0</v>
      </c>
      <c r="G46" s="35">
        <f>INDEX(Lighting!K$4:K$49,MATCH($D46,Lighting!$A$4:$A$49,0))</f>
        <v>0</v>
      </c>
      <c r="H46" s="35">
        <f>INDEX(Lighting!L$4:L$49,MATCH($D46,Lighting!$A$4:$A$49,0))</f>
        <v>0</v>
      </c>
      <c r="I46" s="38" t="str">
        <f>INDEX(Lighting!M$4:M$49,MATCH($D46,Lighting!$A$4:$A$49,0))</f>
        <v/>
      </c>
      <c r="J46" s="38" t="str">
        <f>INDEX(Lighting!N$4:N$49,MATCH($D46,Lighting!$A$4:$A$49,0))</f>
        <v/>
      </c>
      <c r="K46" s="38" t="str">
        <f>INDEX(Lighting!O$4:O$49,MATCH($D46,Lighting!$A$4:$A$49,0))</f>
        <v/>
      </c>
      <c r="L46" s="13">
        <f>INDEX(Lighting!P$4:P$49,MATCH($D46,Lighting!$A$4:$A$49,0))</f>
        <v>0</v>
      </c>
      <c r="M46" s="13">
        <f>INDEX(Lighting!Q$4:Q$49,MATCH($D46,Lighting!$A$4:$A$49,0))</f>
        <v>0</v>
      </c>
      <c r="N46" s="13">
        <f t="shared" si="1"/>
        <v>0</v>
      </c>
    </row>
    <row r="47" spans="2:14" ht="15.75" x14ac:dyDescent="0.2">
      <c r="B47" s="7" t="str">
        <f t="shared" si="2"/>
        <v/>
      </c>
      <c r="C47" s="5" t="s">
        <v>153</v>
      </c>
      <c r="D47" s="16" t="s">
        <v>154</v>
      </c>
      <c r="E47" s="5" t="s">
        <v>155</v>
      </c>
      <c r="F47" s="35">
        <f>INDEX(Lighting!I$4:I$49,MATCH($D47,Lighting!$A$4:$A$49,0))</f>
        <v>0</v>
      </c>
      <c r="G47" s="35">
        <f>INDEX(Lighting!K$4:K$49,MATCH($D47,Lighting!$A$4:$A$49,0))</f>
        <v>0</v>
      </c>
      <c r="H47" s="35">
        <f>INDEX(Lighting!L$4:L$49,MATCH($D47,Lighting!$A$4:$A$49,0))</f>
        <v>0</v>
      </c>
      <c r="I47" s="38" t="str">
        <f>INDEX(Lighting!M$4:M$49,MATCH($D47,Lighting!$A$4:$A$49,0))</f>
        <v/>
      </c>
      <c r="J47" s="38" t="str">
        <f>INDEX(Lighting!N$4:N$49,MATCH($D47,Lighting!$A$4:$A$49,0))</f>
        <v/>
      </c>
      <c r="K47" s="38" t="str">
        <f>INDEX(Lighting!O$4:O$49,MATCH($D47,Lighting!$A$4:$A$49,0))</f>
        <v/>
      </c>
      <c r="L47" s="13">
        <f>INDEX(Lighting!P$4:P$49,MATCH($D47,Lighting!$A$4:$A$49,0))</f>
        <v>0</v>
      </c>
      <c r="M47" s="13">
        <f>INDEX(Lighting!Q$4:Q$49,MATCH($D47,Lighting!$A$4:$A$49,0))</f>
        <v>0</v>
      </c>
      <c r="N47" s="13">
        <f t="shared" si="1"/>
        <v>0</v>
      </c>
    </row>
    <row r="48" spans="2:14" ht="15.75" x14ac:dyDescent="0.2">
      <c r="B48" s="7" t="str">
        <f t="shared" si="2"/>
        <v/>
      </c>
      <c r="C48" s="5" t="s">
        <v>156</v>
      </c>
      <c r="D48" s="16" t="s">
        <v>157</v>
      </c>
      <c r="E48" s="5" t="s">
        <v>158</v>
      </c>
      <c r="F48" s="35">
        <f>INDEX(Lighting!I$4:I$49,MATCH($D48,Lighting!$A$4:$A$49,0))</f>
        <v>0</v>
      </c>
      <c r="G48" s="35">
        <f>INDEX(Lighting!K$4:K$49,MATCH($D48,Lighting!$A$4:$A$49,0))</f>
        <v>0</v>
      </c>
      <c r="H48" s="35">
        <f>INDEX(Lighting!L$4:L$49,MATCH($D48,Lighting!$A$4:$A$49,0))</f>
        <v>0</v>
      </c>
      <c r="I48" s="38" t="str">
        <f>INDEX(Lighting!M$4:M$49,MATCH($D48,Lighting!$A$4:$A$49,0))</f>
        <v/>
      </c>
      <c r="J48" s="38" t="str">
        <f>INDEX(Lighting!N$4:N$49,MATCH($D48,Lighting!$A$4:$A$49,0))</f>
        <v/>
      </c>
      <c r="K48" s="38" t="str">
        <f>INDEX(Lighting!O$4:O$49,MATCH($D48,Lighting!$A$4:$A$49,0))</f>
        <v/>
      </c>
      <c r="L48" s="13">
        <f>INDEX(Lighting!P$4:P$49,MATCH($D48,Lighting!$A$4:$A$49,0))</f>
        <v>0</v>
      </c>
      <c r="M48" s="13">
        <f>INDEX(Lighting!Q$4:Q$49,MATCH($D48,Lighting!$A$4:$A$49,0))</f>
        <v>0</v>
      </c>
      <c r="N48" s="13">
        <f t="shared" si="1"/>
        <v>0</v>
      </c>
    </row>
    <row r="49" spans="2:14" ht="15.75" x14ac:dyDescent="0.2">
      <c r="B49" s="7" t="str">
        <f t="shared" si="2"/>
        <v/>
      </c>
      <c r="C49" s="5" t="s">
        <v>161</v>
      </c>
      <c r="D49" s="16" t="s">
        <v>162</v>
      </c>
      <c r="E49" s="5" t="s">
        <v>163</v>
      </c>
      <c r="F49" s="35">
        <f>INDEX(LightingControls!I:I,MATCH($D49,LightingControls!$A:$A,0))</f>
        <v>0</v>
      </c>
      <c r="G49" s="35">
        <f>INDEX(LightingControls!K:K,MATCH($D49,LightingControls!$A:$A,0))</f>
        <v>0</v>
      </c>
      <c r="H49" s="35">
        <f>INDEX(LightingControls!L:L,MATCH($D49,LightingControls!$A:$A,0))</f>
        <v>0</v>
      </c>
      <c r="I49" s="38" t="str">
        <f>INDEX(LightingControls!M:M,MATCH($D49,LightingControls!$A:$A,0))</f>
        <v/>
      </c>
      <c r="J49" s="38" t="str">
        <f>INDEX(LightingControls!N:N,MATCH($D49,LightingControls!$A:$A,0))</f>
        <v/>
      </c>
      <c r="K49" s="38" t="str">
        <f>INDEX(LightingControls!O:O,MATCH($D49,LightingControls!$A:$A,0))</f>
        <v/>
      </c>
      <c r="L49" s="13">
        <f>INDEX(LightingControls!P:P,MATCH($D49,LightingControls!$A:$A,0))</f>
        <v>0</v>
      </c>
      <c r="M49" s="13">
        <f>INDEX(LightingControls!Q:Q,MATCH($D49,LightingControls!$A:$A,0))</f>
        <v>0</v>
      </c>
      <c r="N49" s="13">
        <f t="shared" si="1"/>
        <v>0</v>
      </c>
    </row>
    <row r="50" spans="2:14" ht="15.75" x14ac:dyDescent="0.2">
      <c r="B50" s="7" t="str">
        <f t="shared" si="2"/>
        <v/>
      </c>
      <c r="C50" s="5" t="s">
        <v>164</v>
      </c>
      <c r="D50" s="16" t="s">
        <v>165</v>
      </c>
      <c r="E50" s="5" t="s">
        <v>166</v>
      </c>
      <c r="F50" s="35">
        <f>INDEX(LightingControls!I:I,MATCH($D50,LightingControls!$A:$A,0))</f>
        <v>0</v>
      </c>
      <c r="G50" s="35">
        <f>INDEX(LightingControls!K:K,MATCH($D50,LightingControls!$A:$A,0))</f>
        <v>0</v>
      </c>
      <c r="H50" s="35">
        <f>INDEX(LightingControls!L:L,MATCH($D50,LightingControls!$A:$A,0))</f>
        <v>0</v>
      </c>
      <c r="I50" s="38" t="str">
        <f>INDEX(LightingControls!M:M,MATCH($D50,LightingControls!$A:$A,0))</f>
        <v/>
      </c>
      <c r="J50" s="38" t="str">
        <f>INDEX(LightingControls!N:N,MATCH($D50,LightingControls!$A:$A,0))</f>
        <v/>
      </c>
      <c r="K50" s="38" t="str">
        <f>INDEX(LightingControls!O:O,MATCH($D50,LightingControls!$A:$A,0))</f>
        <v/>
      </c>
      <c r="L50" s="13">
        <f>INDEX(LightingControls!P:P,MATCH($D50,LightingControls!$A:$A,0))</f>
        <v>0</v>
      </c>
      <c r="M50" s="13">
        <f>INDEX(LightingControls!Q:Q,MATCH($D50,LightingControls!$A:$A,0))</f>
        <v>0</v>
      </c>
      <c r="N50" s="13">
        <f t="shared" si="1"/>
        <v>0</v>
      </c>
    </row>
    <row r="51" spans="2:14" ht="15.75" x14ac:dyDescent="0.2">
      <c r="B51" s="7" t="str">
        <f t="shared" si="2"/>
        <v/>
      </c>
      <c r="C51" s="5" t="s">
        <v>167</v>
      </c>
      <c r="D51" s="16" t="s">
        <v>168</v>
      </c>
      <c r="E51" s="5" t="s">
        <v>169</v>
      </c>
      <c r="F51" s="35">
        <f>INDEX(LightingControls!I:I,MATCH($D51,LightingControls!$A:$A,0))</f>
        <v>0</v>
      </c>
      <c r="G51" s="35">
        <f>INDEX(LightingControls!K:K,MATCH($D51,LightingControls!$A:$A,0))</f>
        <v>0</v>
      </c>
      <c r="H51" s="35">
        <f>INDEX(LightingControls!L:L,MATCH($D51,LightingControls!$A:$A,0))</f>
        <v>0</v>
      </c>
      <c r="I51" s="38" t="str">
        <f>INDEX(LightingControls!M:M,MATCH($D51,LightingControls!$A:$A,0))</f>
        <v/>
      </c>
      <c r="J51" s="38" t="str">
        <f>INDEX(LightingControls!N:N,MATCH($D51,LightingControls!$A:$A,0))</f>
        <v/>
      </c>
      <c r="K51" s="38" t="str">
        <f>INDEX(LightingControls!O:O,MATCH($D51,LightingControls!$A:$A,0))</f>
        <v/>
      </c>
      <c r="L51" s="13">
        <f>INDEX(LightingControls!P:P,MATCH($D51,LightingControls!$A:$A,0))</f>
        <v>0</v>
      </c>
      <c r="M51" s="13">
        <f>INDEX(LightingControls!Q:Q,MATCH($D51,LightingControls!$A:$A,0))</f>
        <v>0</v>
      </c>
      <c r="N51" s="13">
        <f t="shared" si="1"/>
        <v>0</v>
      </c>
    </row>
    <row r="52" spans="2:14" ht="15.75" x14ac:dyDescent="0.2">
      <c r="B52" s="7" t="str">
        <f t="shared" si="2"/>
        <v/>
      </c>
      <c r="C52" s="5" t="s">
        <v>170</v>
      </c>
      <c r="D52" s="16" t="s">
        <v>171</v>
      </c>
      <c r="E52" s="5" t="s">
        <v>172</v>
      </c>
      <c r="F52" s="35">
        <f>INDEX(LightingControls!I:I,MATCH($D52,LightingControls!$A:$A,0))</f>
        <v>0</v>
      </c>
      <c r="G52" s="35">
        <f>INDEX(LightingControls!K:K,MATCH($D52,LightingControls!$A:$A,0))</f>
        <v>0</v>
      </c>
      <c r="H52" s="35">
        <f>INDEX(LightingControls!L:L,MATCH($D52,LightingControls!$A:$A,0))</f>
        <v>0</v>
      </c>
      <c r="I52" s="38" t="str">
        <f>INDEX(LightingControls!M:M,MATCH($D52,LightingControls!$A:$A,0))</f>
        <v/>
      </c>
      <c r="J52" s="38" t="str">
        <f>INDEX(LightingControls!N:N,MATCH($D52,LightingControls!$A:$A,0))</f>
        <v/>
      </c>
      <c r="K52" s="38" t="str">
        <f>INDEX(LightingControls!O:O,MATCH($D52,LightingControls!$A:$A,0))</f>
        <v/>
      </c>
      <c r="L52" s="13">
        <f>INDEX(LightingControls!P:P,MATCH($D52,LightingControls!$A:$A,0))</f>
        <v>0</v>
      </c>
      <c r="M52" s="13">
        <f>INDEX(LightingControls!Q:Q,MATCH($D52,LightingControls!$A:$A,0))</f>
        <v>0</v>
      </c>
      <c r="N52" s="13">
        <f t="shared" si="1"/>
        <v>0</v>
      </c>
    </row>
    <row r="53" spans="2:14" ht="15.75" x14ac:dyDescent="0.2">
      <c r="B53" s="7" t="str">
        <f t="shared" si="2"/>
        <v/>
      </c>
      <c r="C53" s="5" t="s">
        <v>173</v>
      </c>
      <c r="D53" s="16" t="s">
        <v>174</v>
      </c>
      <c r="E53" s="5" t="s">
        <v>175</v>
      </c>
      <c r="F53" s="35">
        <f>INDEX(LightingControls!I:I,MATCH($D53,LightingControls!$A:$A,0))</f>
        <v>0</v>
      </c>
      <c r="G53" s="35">
        <f>INDEX(LightingControls!K:K,MATCH($D53,LightingControls!$A:$A,0))</f>
        <v>0</v>
      </c>
      <c r="H53" s="35">
        <f>INDEX(LightingControls!L:L,MATCH($D53,LightingControls!$A:$A,0))</f>
        <v>0</v>
      </c>
      <c r="I53" s="38" t="str">
        <f>INDEX(LightingControls!M:M,MATCH($D53,LightingControls!$A:$A,0))</f>
        <v/>
      </c>
      <c r="J53" s="38" t="str">
        <f>INDEX(LightingControls!N:N,MATCH($D53,LightingControls!$A:$A,0))</f>
        <v/>
      </c>
      <c r="K53" s="38" t="str">
        <f>INDEX(LightingControls!O:O,MATCH($D53,LightingControls!$A:$A,0))</f>
        <v/>
      </c>
      <c r="L53" s="13">
        <f>INDEX(LightingControls!P:P,MATCH($D53,LightingControls!$A:$A,0))</f>
        <v>0</v>
      </c>
      <c r="M53" s="13">
        <f>INDEX(LightingControls!Q:Q,MATCH($D53,LightingControls!$A:$A,0))</f>
        <v>0</v>
      </c>
      <c r="N53" s="13">
        <f t="shared" si="1"/>
        <v>0</v>
      </c>
    </row>
    <row r="54" spans="2:14" ht="15.75" x14ac:dyDescent="0.2">
      <c r="B54" s="7" t="str">
        <f t="shared" si="2"/>
        <v/>
      </c>
      <c r="C54" s="5" t="s">
        <v>179</v>
      </c>
      <c r="D54" s="16" t="s">
        <v>180</v>
      </c>
      <c r="E54" s="5" t="s">
        <v>181</v>
      </c>
      <c r="F54" s="35">
        <f>INDEX(LightingControls!I:I,MATCH($D54,LightingControls!$A:$A,0))</f>
        <v>0</v>
      </c>
      <c r="G54" s="35">
        <f>INDEX(LightingControls!K:K,MATCH($D54,LightingControls!$A:$A,0))</f>
        <v>0</v>
      </c>
      <c r="H54" s="35">
        <f>INDEX(LightingControls!L:L,MATCH($D54,LightingControls!$A:$A,0))</f>
        <v>0</v>
      </c>
      <c r="I54" s="38" t="str">
        <f>INDEX(LightingControls!M:M,MATCH($D54,LightingControls!$A:$A,0))</f>
        <v/>
      </c>
      <c r="J54" s="38" t="str">
        <f>INDEX(LightingControls!N:N,MATCH($D54,LightingControls!$A:$A,0))</f>
        <v/>
      </c>
      <c r="K54" s="38" t="str">
        <f>INDEX(LightingControls!O:O,MATCH($D54,LightingControls!$A:$A,0))</f>
        <v/>
      </c>
      <c r="L54" s="13">
        <f>INDEX(LightingControls!P:P,MATCH($D54,LightingControls!$A:$A,0))</f>
        <v>0</v>
      </c>
      <c r="M54" s="13">
        <f>INDEX(LightingControls!Q:Q,MATCH($D54,LightingControls!$A:$A,0))</f>
        <v>0</v>
      </c>
      <c r="N54" s="13">
        <f t="shared" si="1"/>
        <v>0</v>
      </c>
    </row>
    <row r="55" spans="2:14" ht="15.75" x14ac:dyDescent="0.2">
      <c r="B55" s="7" t="str">
        <f t="shared" si="2"/>
        <v/>
      </c>
      <c r="C55" s="5" t="s">
        <v>182</v>
      </c>
      <c r="D55" s="16" t="s">
        <v>183</v>
      </c>
      <c r="E55" s="5" t="s">
        <v>184</v>
      </c>
      <c r="F55" s="35">
        <f>INDEX(LightingControls!I:I,MATCH($D55,LightingControls!$A:$A,0))</f>
        <v>0</v>
      </c>
      <c r="G55" s="35">
        <f>INDEX(LightingControls!K:K,MATCH($D55,LightingControls!$A:$A,0))</f>
        <v>0</v>
      </c>
      <c r="H55" s="35">
        <f>INDEX(LightingControls!L:L,MATCH($D55,LightingControls!$A:$A,0))</f>
        <v>0</v>
      </c>
      <c r="I55" s="38" t="str">
        <f>INDEX(LightingControls!M:M,MATCH($D55,LightingControls!$A:$A,0))</f>
        <v/>
      </c>
      <c r="J55" s="38" t="str">
        <f>INDEX(LightingControls!N:N,MATCH($D55,LightingControls!$A:$A,0))</f>
        <v/>
      </c>
      <c r="K55" s="38" t="str">
        <f>INDEX(LightingControls!O:O,MATCH($D55,LightingControls!$A:$A,0))</f>
        <v/>
      </c>
      <c r="L55" s="13">
        <f>INDEX(LightingControls!P:P,MATCH($D55,LightingControls!$A:$A,0))</f>
        <v>0</v>
      </c>
      <c r="M55" s="13">
        <f>INDEX(LightingControls!Q:Q,MATCH($D55,LightingControls!$A:$A,0))</f>
        <v>0</v>
      </c>
      <c r="N55" s="13">
        <f t="shared" si="1"/>
        <v>0</v>
      </c>
    </row>
    <row r="56" spans="2:14" ht="15.75" x14ac:dyDescent="0.2">
      <c r="B56" s="7" t="str">
        <f t="shared" si="2"/>
        <v/>
      </c>
      <c r="C56" s="5" t="s">
        <v>186</v>
      </c>
      <c r="D56" s="16" t="s">
        <v>187</v>
      </c>
      <c r="E56" s="5" t="s">
        <v>188</v>
      </c>
      <c r="F56" s="35">
        <f>INDEX(LightingControls!I:I,MATCH($D56,LightingControls!$A:$A,0))</f>
        <v>0</v>
      </c>
      <c r="G56" s="35">
        <f>INDEX(LightingControls!K:K,MATCH($D56,LightingControls!$A:$A,0))</f>
        <v>0</v>
      </c>
      <c r="H56" s="35">
        <f>INDEX(LightingControls!L:L,MATCH($D56,LightingControls!$A:$A,0))</f>
        <v>0</v>
      </c>
      <c r="I56" s="38" t="str">
        <f>INDEX(LightingControls!M:M,MATCH($D56,LightingControls!$A:$A,0))</f>
        <v/>
      </c>
      <c r="J56" s="38" t="str">
        <f>INDEX(LightingControls!N:N,MATCH($D56,LightingControls!$A:$A,0))</f>
        <v/>
      </c>
      <c r="K56" s="38" t="str">
        <f>INDEX(LightingControls!O:O,MATCH($D56,LightingControls!$A:$A,0))</f>
        <v/>
      </c>
      <c r="L56" s="13">
        <f>INDEX(LightingControls!P:P,MATCH($D56,LightingControls!$A:$A,0))</f>
        <v>0</v>
      </c>
      <c r="M56" s="13">
        <f>INDEX(LightingControls!Q:Q,MATCH($D56,LightingControls!$A:$A,0))</f>
        <v>0</v>
      </c>
      <c r="N56" s="13">
        <f t="shared" si="1"/>
        <v>0</v>
      </c>
    </row>
    <row r="57" spans="2:14" ht="15.75" x14ac:dyDescent="0.2">
      <c r="B57" s="7" t="str">
        <f t="shared" si="2"/>
        <v/>
      </c>
      <c r="C57" s="5" t="s">
        <v>189</v>
      </c>
      <c r="D57" s="16" t="s">
        <v>190</v>
      </c>
      <c r="E57" s="5" t="s">
        <v>191</v>
      </c>
      <c r="F57" s="35">
        <f>INDEX(LightingControls!I:I,MATCH($D57,LightingControls!$A:$A,0))</f>
        <v>0</v>
      </c>
      <c r="G57" s="35">
        <f>INDEX(LightingControls!K:K,MATCH($D57,LightingControls!$A:$A,0))</f>
        <v>0</v>
      </c>
      <c r="H57" s="35">
        <f>INDEX(LightingControls!L:L,MATCH($D57,LightingControls!$A:$A,0))</f>
        <v>0</v>
      </c>
      <c r="I57" s="38" t="str">
        <f>INDEX(LightingControls!M:M,MATCH($D57,LightingControls!$A:$A,0))</f>
        <v/>
      </c>
      <c r="J57" s="38" t="str">
        <f>INDEX(LightingControls!N:N,MATCH($D57,LightingControls!$A:$A,0))</f>
        <v/>
      </c>
      <c r="K57" s="38" t="str">
        <f>INDEX(LightingControls!O:O,MATCH($D57,LightingControls!$A:$A,0))</f>
        <v/>
      </c>
      <c r="L57" s="13">
        <f>INDEX(LightingControls!P:P,MATCH($D57,LightingControls!$A:$A,0))</f>
        <v>0</v>
      </c>
      <c r="M57" s="13">
        <f>INDEX(LightingControls!Q:Q,MATCH($D57,LightingControls!$A:$A,0))</f>
        <v>0</v>
      </c>
      <c r="N57" s="13">
        <f t="shared" si="1"/>
        <v>0</v>
      </c>
    </row>
    <row r="58" spans="2:14" ht="15.75" x14ac:dyDescent="0.2">
      <c r="B58" s="7" t="str">
        <f t="shared" si="2"/>
        <v/>
      </c>
      <c r="C58" s="5" t="s">
        <v>192</v>
      </c>
      <c r="D58" s="16" t="s">
        <v>193</v>
      </c>
      <c r="E58" s="5" t="s">
        <v>194</v>
      </c>
      <c r="F58" s="35">
        <f>INDEX(LightingControls!I:I,MATCH($D58,LightingControls!$A:$A,0))</f>
        <v>0</v>
      </c>
      <c r="G58" s="35">
        <f>INDEX(LightingControls!K:K,MATCH($D58,LightingControls!$A:$A,0))</f>
        <v>0</v>
      </c>
      <c r="H58" s="35">
        <f>INDEX(LightingControls!L:L,MATCH($D58,LightingControls!$A:$A,0))</f>
        <v>0</v>
      </c>
      <c r="I58" s="38" t="str">
        <f>INDEX(LightingControls!M:M,MATCH($D58,LightingControls!$A:$A,0))</f>
        <v/>
      </c>
      <c r="J58" s="38" t="str">
        <f>INDEX(LightingControls!N:N,MATCH($D58,LightingControls!$A:$A,0))</f>
        <v/>
      </c>
      <c r="K58" s="38" t="str">
        <f>INDEX(LightingControls!O:O,MATCH($D58,LightingControls!$A:$A,0))</f>
        <v/>
      </c>
      <c r="L58" s="13">
        <f>INDEX(LightingControls!P:P,MATCH($D58,LightingControls!$A:$A,0))</f>
        <v>0</v>
      </c>
      <c r="M58" s="13">
        <f>INDEX(LightingControls!Q:Q,MATCH($D58,LightingControls!$A:$A,0))</f>
        <v>0</v>
      </c>
      <c r="N58" s="13">
        <f t="shared" si="1"/>
        <v>0</v>
      </c>
    </row>
    <row r="59" spans="2:14" ht="15.75" x14ac:dyDescent="0.2">
      <c r="B59" s="7" t="str">
        <f t="shared" si="2"/>
        <v/>
      </c>
      <c r="C59" s="5" t="s">
        <v>196</v>
      </c>
      <c r="D59" s="16" t="s">
        <v>197</v>
      </c>
      <c r="E59" s="5" t="s">
        <v>198</v>
      </c>
      <c r="F59" s="35">
        <f>INDEX(LightingControls!I:I,MATCH($D59,LightingControls!$A:$A,0))</f>
        <v>0</v>
      </c>
      <c r="G59" s="35">
        <f>INDEX(LightingControls!K:K,MATCH($D59,LightingControls!$A:$A,0))</f>
        <v>0</v>
      </c>
      <c r="H59" s="35">
        <f>INDEX(LightingControls!L:L,MATCH($D59,LightingControls!$A:$A,0))</f>
        <v>0</v>
      </c>
      <c r="I59" s="38" t="str">
        <f>INDEX(LightingControls!M:M,MATCH($D59,LightingControls!$A:$A,0))</f>
        <v/>
      </c>
      <c r="J59" s="38" t="str">
        <f>INDEX(LightingControls!N:N,MATCH($D59,LightingControls!$A:$A,0))</f>
        <v/>
      </c>
      <c r="K59" s="38" t="str">
        <f>INDEX(LightingControls!O:O,MATCH($D59,LightingControls!$A:$A,0))</f>
        <v/>
      </c>
      <c r="L59" s="13">
        <f>INDEX(LightingControls!P:P,MATCH($D59,LightingControls!$A:$A,0))</f>
        <v>0</v>
      </c>
      <c r="M59" s="13">
        <f>INDEX(LightingControls!Q:Q,MATCH($D59,LightingControls!$A:$A,0))</f>
        <v>0</v>
      </c>
      <c r="N59" s="13">
        <f>M59*0.5</f>
        <v>0</v>
      </c>
    </row>
    <row r="60" spans="2:14" ht="15.75" x14ac:dyDescent="0.2">
      <c r="B60" s="7" t="str">
        <f t="shared" si="2"/>
        <v/>
      </c>
      <c r="C60" s="5" t="s">
        <v>199</v>
      </c>
      <c r="D60" s="16" t="s">
        <v>200</v>
      </c>
      <c r="E60" s="5" t="s">
        <v>201</v>
      </c>
      <c r="F60" s="35">
        <f>INDEX(LightingControls!I:I,MATCH($D60,LightingControls!$A:$A,0))</f>
        <v>0</v>
      </c>
      <c r="G60" s="35">
        <f>INDEX(LightingControls!K:K,MATCH($D60,LightingControls!$A:$A,0))</f>
        <v>0</v>
      </c>
      <c r="H60" s="35">
        <f>INDEX(LightingControls!L:L,MATCH($D60,LightingControls!$A:$A,0))</f>
        <v>0</v>
      </c>
      <c r="I60" s="38" t="str">
        <f>INDEX(LightingControls!M:M,MATCH($D60,LightingControls!$A:$A,0))</f>
        <v/>
      </c>
      <c r="J60" s="38" t="str">
        <f>INDEX(LightingControls!N:N,MATCH($D60,LightingControls!$A:$A,0))</f>
        <v/>
      </c>
      <c r="K60" s="38" t="str">
        <f>INDEX(LightingControls!O:O,MATCH($D60,LightingControls!$A:$A,0))</f>
        <v/>
      </c>
      <c r="L60" s="13">
        <f>INDEX(LightingControls!P:P,MATCH($D60,LightingControls!$A:$A,0))</f>
        <v>0</v>
      </c>
      <c r="M60" s="13">
        <f>INDEX(LightingControls!Q:Q,MATCH($D60,LightingControls!$A:$A,0))</f>
        <v>0</v>
      </c>
      <c r="N60" s="13">
        <f>M60*0.5</f>
        <v>0</v>
      </c>
    </row>
    <row r="61" spans="2:14" ht="15.75" x14ac:dyDescent="0.2">
      <c r="B61" s="7" t="str">
        <f t="shared" si="2"/>
        <v/>
      </c>
      <c r="C61" s="5" t="s">
        <v>203</v>
      </c>
      <c r="D61" s="16" t="s">
        <v>204</v>
      </c>
      <c r="E61" s="5" t="s">
        <v>205</v>
      </c>
      <c r="F61" s="35">
        <f>INDEX(VariableFrequencyDrives!I:I,MATCH($D61,VariableFrequencyDrives!$A:$A,0))</f>
        <v>0</v>
      </c>
      <c r="G61" s="35">
        <f>INDEX(VariableFrequencyDrives!K:K,MATCH($D61,VariableFrequencyDrives!$A:$A,0))</f>
        <v>0</v>
      </c>
      <c r="H61" s="35">
        <f>INDEX(VariableFrequencyDrives!L:L,MATCH($D61,VariableFrequencyDrives!$A:$A,0))</f>
        <v>0</v>
      </c>
      <c r="I61" s="38" t="str">
        <f>INDEX(VariableFrequencyDrives!M:M,MATCH($D61,VariableFrequencyDrives!$A:$A,0))</f>
        <v/>
      </c>
      <c r="J61" s="38" t="str">
        <f>INDEX(VariableFrequencyDrives!N:N,MATCH($D61,VariableFrequencyDrives!$A:$A,0))</f>
        <v/>
      </c>
      <c r="K61" s="38" t="str">
        <f>INDEX(VariableFrequencyDrives!O:O,MATCH($D61,VariableFrequencyDrives!$A:$A,0))</f>
        <v/>
      </c>
      <c r="L61" s="13">
        <f>INDEX(VariableFrequencyDrives!P:P,MATCH($D61,VariableFrequencyDrives!$A:$A,0))</f>
        <v>0</v>
      </c>
      <c r="M61" s="13">
        <f>INDEX(VariableFrequencyDrives!Q:Q,MATCH($D61,VariableFrequencyDrives!$A:$A,0))</f>
        <v>0</v>
      </c>
      <c r="N61" s="13">
        <f t="shared" si="1"/>
        <v>0</v>
      </c>
    </row>
    <row r="62" spans="2:14" ht="15.75" x14ac:dyDescent="0.2">
      <c r="B62" s="7" t="str">
        <f t="shared" si="2"/>
        <v/>
      </c>
      <c r="C62" s="5" t="s">
        <v>206</v>
      </c>
      <c r="D62" s="16" t="s">
        <v>207</v>
      </c>
      <c r="E62" s="5" t="s">
        <v>208</v>
      </c>
      <c r="F62" s="35">
        <f>INDEX(VariableFrequencyDrives!I:I,MATCH($D62,VariableFrequencyDrives!$A:$A,0))</f>
        <v>0</v>
      </c>
      <c r="G62" s="35">
        <f>INDEX(VariableFrequencyDrives!K:K,MATCH($D62,VariableFrequencyDrives!$A:$A,0))</f>
        <v>0</v>
      </c>
      <c r="H62" s="35">
        <f>INDEX(VariableFrequencyDrives!L:L,MATCH($D62,VariableFrequencyDrives!$A:$A,0))</f>
        <v>0</v>
      </c>
      <c r="I62" s="38" t="str">
        <f>INDEX(VariableFrequencyDrives!M:M,MATCH($D62,VariableFrequencyDrives!$A:$A,0))</f>
        <v/>
      </c>
      <c r="J62" s="38" t="str">
        <f>INDEX(VariableFrequencyDrives!N:N,MATCH($D62,VariableFrequencyDrives!$A:$A,0))</f>
        <v/>
      </c>
      <c r="K62" s="38" t="str">
        <f>INDEX(VariableFrequencyDrives!O:O,MATCH($D62,VariableFrequencyDrives!$A:$A,0))</f>
        <v/>
      </c>
      <c r="L62" s="13">
        <f>INDEX(VariableFrequencyDrives!P:P,MATCH($D62,VariableFrequencyDrives!$A:$A,0))</f>
        <v>0</v>
      </c>
      <c r="M62" s="13">
        <f>INDEX(VariableFrequencyDrives!Q:Q,MATCH($D62,VariableFrequencyDrives!$A:$A,0))</f>
        <v>0</v>
      </c>
      <c r="N62" s="13">
        <f t="shared" si="1"/>
        <v>0</v>
      </c>
    </row>
    <row r="63" spans="2:14" ht="15.75" x14ac:dyDescent="0.2">
      <c r="B63" s="7" t="str">
        <f t="shared" si="2"/>
        <v/>
      </c>
      <c r="C63" s="5" t="s">
        <v>209</v>
      </c>
      <c r="D63" s="16" t="s">
        <v>210</v>
      </c>
      <c r="E63" s="5" t="s">
        <v>211</v>
      </c>
      <c r="F63" s="35">
        <f>INDEX(VariableFrequencyDrives!I:I,MATCH($D63,VariableFrequencyDrives!$A:$A,0))</f>
        <v>0</v>
      </c>
      <c r="G63" s="35">
        <f>INDEX(VariableFrequencyDrives!K:K,MATCH($D63,VariableFrequencyDrives!$A:$A,0))</f>
        <v>0</v>
      </c>
      <c r="H63" s="35">
        <f>INDEX(VariableFrequencyDrives!L:L,MATCH($D63,VariableFrequencyDrives!$A:$A,0))</f>
        <v>0</v>
      </c>
      <c r="I63" s="38" t="str">
        <f>INDEX(VariableFrequencyDrives!M:M,MATCH($D63,VariableFrequencyDrives!$A:$A,0))</f>
        <v/>
      </c>
      <c r="J63" s="38" t="str">
        <f>INDEX(VariableFrequencyDrives!N:N,MATCH($D63,VariableFrequencyDrives!$A:$A,0))</f>
        <v/>
      </c>
      <c r="K63" s="38" t="str">
        <f>INDEX(VariableFrequencyDrives!O:O,MATCH($D63,VariableFrequencyDrives!$A:$A,0))</f>
        <v/>
      </c>
      <c r="L63" s="13">
        <f>INDEX(VariableFrequencyDrives!P:P,MATCH($D63,VariableFrequencyDrives!$A:$A,0))</f>
        <v>0</v>
      </c>
      <c r="M63" s="13">
        <f>INDEX(VariableFrequencyDrives!Q:Q,MATCH($D63,VariableFrequencyDrives!$A:$A,0))</f>
        <v>0</v>
      </c>
      <c r="N63" s="13">
        <f t="shared" si="1"/>
        <v>0</v>
      </c>
    </row>
    <row r="64" spans="2:14" ht="15.75" x14ac:dyDescent="0.2">
      <c r="B64" s="7" t="str">
        <f t="shared" si="2"/>
        <v/>
      </c>
      <c r="C64" s="5" t="s">
        <v>212</v>
      </c>
      <c r="D64" s="16" t="s">
        <v>213</v>
      </c>
      <c r="E64" s="5" t="s">
        <v>214</v>
      </c>
      <c r="F64" s="35">
        <f>INDEX(VariableFrequencyDrives!I:I,MATCH($D64,VariableFrequencyDrives!$A:$A,0))</f>
        <v>0</v>
      </c>
      <c r="G64" s="35">
        <f>INDEX(VariableFrequencyDrives!K:K,MATCH($D64,VariableFrequencyDrives!$A:$A,0))</f>
        <v>0</v>
      </c>
      <c r="H64" s="35">
        <f>INDEX(VariableFrequencyDrives!L:L,MATCH($D64,VariableFrequencyDrives!$A:$A,0))</f>
        <v>0</v>
      </c>
      <c r="I64" s="38" t="str">
        <f>INDEX(VariableFrequencyDrives!M:M,MATCH($D64,VariableFrequencyDrives!$A:$A,0))</f>
        <v/>
      </c>
      <c r="J64" s="38" t="str">
        <f>INDEX(VariableFrequencyDrives!N:N,MATCH($D64,VariableFrequencyDrives!$A:$A,0))</f>
        <v/>
      </c>
      <c r="K64" s="38" t="str">
        <f>INDEX(VariableFrequencyDrives!O:O,MATCH($D64,VariableFrequencyDrives!$A:$A,0))</f>
        <v/>
      </c>
      <c r="L64" s="13">
        <f>INDEX(VariableFrequencyDrives!P:P,MATCH($D64,VariableFrequencyDrives!$A:$A,0))</f>
        <v>0</v>
      </c>
      <c r="M64" s="13">
        <f>INDEX(VariableFrequencyDrives!Q:Q,MATCH($D64,VariableFrequencyDrives!$A:$A,0))</f>
        <v>0</v>
      </c>
      <c r="N64" s="13">
        <f t="shared" si="1"/>
        <v>0</v>
      </c>
    </row>
    <row r="65" spans="2:14" ht="15.75" x14ac:dyDescent="0.2">
      <c r="B65" s="7" t="str">
        <f t="shared" si="2"/>
        <v/>
      </c>
      <c r="C65" s="5" t="s">
        <v>215</v>
      </c>
      <c r="D65" s="16" t="s">
        <v>216</v>
      </c>
      <c r="E65" s="5" t="s">
        <v>217</v>
      </c>
      <c r="F65" s="35">
        <f>INDEX(VariableFrequencyDrives!I:I,MATCH($D65,VariableFrequencyDrives!$A:$A,0))</f>
        <v>0</v>
      </c>
      <c r="G65" s="35">
        <f>INDEX(VariableFrequencyDrives!K:K,MATCH($D65,VariableFrequencyDrives!$A:$A,0))</f>
        <v>0</v>
      </c>
      <c r="H65" s="35">
        <f>INDEX(VariableFrequencyDrives!L:L,MATCH($D65,VariableFrequencyDrives!$A:$A,0))</f>
        <v>0</v>
      </c>
      <c r="I65" s="38" t="str">
        <f>INDEX(VariableFrequencyDrives!M:M,MATCH($D65,VariableFrequencyDrives!$A:$A,0))</f>
        <v/>
      </c>
      <c r="J65" s="38" t="str">
        <f>INDEX(VariableFrequencyDrives!N:N,MATCH($D65,VariableFrequencyDrives!$A:$A,0))</f>
        <v/>
      </c>
      <c r="K65" s="38" t="str">
        <f>INDEX(VariableFrequencyDrives!O:O,MATCH($D65,VariableFrequencyDrives!$A:$A,0))</f>
        <v/>
      </c>
      <c r="L65" s="13">
        <f>INDEX(VariableFrequencyDrives!P:P,MATCH($D65,VariableFrequencyDrives!$A:$A,0))</f>
        <v>0</v>
      </c>
      <c r="M65" s="13">
        <f>INDEX(VariableFrequencyDrives!Q:Q,MATCH($D65,VariableFrequencyDrives!$A:$A,0))</f>
        <v>0</v>
      </c>
      <c r="N65" s="13">
        <f t="shared" si="1"/>
        <v>0</v>
      </c>
    </row>
    <row r="66" spans="2:14" ht="15.75" x14ac:dyDescent="0.2">
      <c r="B66" s="7" t="str">
        <f t="shared" si="2"/>
        <v/>
      </c>
      <c r="C66" s="5" t="s">
        <v>218</v>
      </c>
      <c r="D66" s="16" t="s">
        <v>219</v>
      </c>
      <c r="E66" s="5" t="s">
        <v>220</v>
      </c>
      <c r="F66" s="35">
        <f>INDEX(VariableFrequencyDrives!I:I,MATCH($D66,VariableFrequencyDrives!$A:$A,0))</f>
        <v>0</v>
      </c>
      <c r="G66" s="35">
        <f>INDEX(VariableFrequencyDrives!K:K,MATCH($D66,VariableFrequencyDrives!$A:$A,0))</f>
        <v>0</v>
      </c>
      <c r="H66" s="35">
        <f>INDEX(VariableFrequencyDrives!L:L,MATCH($D66,VariableFrequencyDrives!$A:$A,0))</f>
        <v>0</v>
      </c>
      <c r="I66" s="38" t="str">
        <f>INDEX(VariableFrequencyDrives!M:M,MATCH($D66,VariableFrequencyDrives!$A:$A,0))</f>
        <v/>
      </c>
      <c r="J66" s="38" t="str">
        <f>INDEX(VariableFrequencyDrives!N:N,MATCH($D66,VariableFrequencyDrives!$A:$A,0))</f>
        <v/>
      </c>
      <c r="K66" s="38" t="str">
        <f>INDEX(VariableFrequencyDrives!O:O,MATCH($D66,VariableFrequencyDrives!$A:$A,0))</f>
        <v/>
      </c>
      <c r="L66" s="13">
        <f>INDEX(VariableFrequencyDrives!P:P,MATCH($D66,VariableFrequencyDrives!$A:$A,0))</f>
        <v>0</v>
      </c>
      <c r="M66" s="13">
        <f>INDEX(VariableFrequencyDrives!Q:Q,MATCH($D66,VariableFrequencyDrives!$A:$A,0))</f>
        <v>0</v>
      </c>
      <c r="N66" s="13">
        <f t="shared" si="1"/>
        <v>0</v>
      </c>
    </row>
    <row r="67" spans="2:14" ht="15.75" x14ac:dyDescent="0.2">
      <c r="B67" s="7" t="str">
        <f t="shared" si="2"/>
        <v/>
      </c>
      <c r="C67" s="5" t="s">
        <v>221</v>
      </c>
      <c r="D67" s="16" t="s">
        <v>222</v>
      </c>
      <c r="E67" s="5" t="s">
        <v>223</v>
      </c>
      <c r="F67" s="35">
        <f>INDEX(VariableFrequencyDrives!I:I,MATCH($D67,VariableFrequencyDrives!$A:$A,0))</f>
        <v>0</v>
      </c>
      <c r="G67" s="35">
        <f>INDEX(VariableFrequencyDrives!K:K,MATCH($D67,VariableFrequencyDrives!$A:$A,0))</f>
        <v>0</v>
      </c>
      <c r="H67" s="35">
        <f>INDEX(VariableFrequencyDrives!L:L,MATCH($D67,VariableFrequencyDrives!$A:$A,0))</f>
        <v>0</v>
      </c>
      <c r="I67" s="38" t="str">
        <f>INDEX(VariableFrequencyDrives!M:M,MATCH($D67,VariableFrequencyDrives!$A:$A,0))</f>
        <v/>
      </c>
      <c r="J67" s="38" t="str">
        <f>INDEX(VariableFrequencyDrives!N:N,MATCH($D67,VariableFrequencyDrives!$A:$A,0))</f>
        <v/>
      </c>
      <c r="K67" s="38" t="str">
        <f>INDEX(VariableFrequencyDrives!O:O,MATCH($D67,VariableFrequencyDrives!$A:$A,0))</f>
        <v/>
      </c>
      <c r="L67" s="13">
        <f>INDEX(VariableFrequencyDrives!P:P,MATCH($D67,VariableFrequencyDrives!$A:$A,0))</f>
        <v>0</v>
      </c>
      <c r="M67" s="13">
        <f>INDEX(VariableFrequencyDrives!Q:Q,MATCH($D67,VariableFrequencyDrives!$A:$A,0))</f>
        <v>0</v>
      </c>
      <c r="N67" s="13">
        <f t="shared" si="1"/>
        <v>0</v>
      </c>
    </row>
    <row r="68" spans="2:14" ht="15.75" x14ac:dyDescent="0.2">
      <c r="B68" s="7" t="str">
        <f t="shared" ref="B68:B131" si="3">IF($L68&lt;&gt;0,ROW(),"")</f>
        <v/>
      </c>
      <c r="C68" s="5" t="s">
        <v>224</v>
      </c>
      <c r="D68" s="16" t="s">
        <v>225</v>
      </c>
      <c r="E68" s="5" t="s">
        <v>226</v>
      </c>
      <c r="F68" s="35">
        <f>INDEX(VariableFrequencyDrives!I:I,MATCH($D68,VariableFrequencyDrives!$A:$A,0))</f>
        <v>0</v>
      </c>
      <c r="G68" s="35">
        <f>INDEX(VariableFrequencyDrives!K:K,MATCH($D68,VariableFrequencyDrives!$A:$A,0))</f>
        <v>0</v>
      </c>
      <c r="H68" s="35">
        <f>INDEX(VariableFrequencyDrives!L:L,MATCH($D68,VariableFrequencyDrives!$A:$A,0))</f>
        <v>0</v>
      </c>
      <c r="I68" s="38" t="str">
        <f>INDEX(VariableFrequencyDrives!M:M,MATCH($D68,VariableFrequencyDrives!$A:$A,0))</f>
        <v/>
      </c>
      <c r="J68" s="38" t="str">
        <f>INDEX(VariableFrequencyDrives!N:N,MATCH($D68,VariableFrequencyDrives!$A:$A,0))</f>
        <v/>
      </c>
      <c r="K68" s="38" t="str">
        <f>INDEX(VariableFrequencyDrives!O:O,MATCH($D68,VariableFrequencyDrives!$A:$A,0))</f>
        <v/>
      </c>
      <c r="L68" s="13">
        <f>INDEX(VariableFrequencyDrives!P:P,MATCH($D68,VariableFrequencyDrives!$A:$A,0))</f>
        <v>0</v>
      </c>
      <c r="M68" s="13">
        <f>INDEX(VariableFrequencyDrives!Q:Q,MATCH($D68,VariableFrequencyDrives!$A:$A,0))</f>
        <v>0</v>
      </c>
      <c r="N68" s="13">
        <f t="shared" ref="N68:N125" si="4">M68*0.75</f>
        <v>0</v>
      </c>
    </row>
    <row r="69" spans="2:14" ht="15.75" x14ac:dyDescent="0.2">
      <c r="B69" s="7" t="str">
        <f t="shared" si="3"/>
        <v/>
      </c>
      <c r="C69" s="5" t="s">
        <v>227</v>
      </c>
      <c r="D69" s="16" t="s">
        <v>228</v>
      </c>
      <c r="E69" s="5" t="s">
        <v>229</v>
      </c>
      <c r="F69" s="35">
        <f>INDEX(VariableFrequencyDrives!I:I,MATCH($D69,VariableFrequencyDrives!$A:$A,0))</f>
        <v>0</v>
      </c>
      <c r="G69" s="35">
        <f>INDEX(VariableFrequencyDrives!K:K,MATCH($D69,VariableFrequencyDrives!$A:$A,0))</f>
        <v>0</v>
      </c>
      <c r="H69" s="35">
        <f>INDEX(VariableFrequencyDrives!L:L,MATCH($D69,VariableFrequencyDrives!$A:$A,0))</f>
        <v>0</v>
      </c>
      <c r="I69" s="38" t="str">
        <f>INDEX(VariableFrequencyDrives!M:M,MATCH($D69,VariableFrequencyDrives!$A:$A,0))</f>
        <v/>
      </c>
      <c r="J69" s="38" t="str">
        <f>INDEX(VariableFrequencyDrives!N:N,MATCH($D69,VariableFrequencyDrives!$A:$A,0))</f>
        <v/>
      </c>
      <c r="K69" s="38" t="str">
        <f>INDEX(VariableFrequencyDrives!O:O,MATCH($D69,VariableFrequencyDrives!$A:$A,0))</f>
        <v/>
      </c>
      <c r="L69" s="13">
        <f>INDEX(VariableFrequencyDrives!P:P,MATCH($D69,VariableFrequencyDrives!$A:$A,0))</f>
        <v>0</v>
      </c>
      <c r="M69" s="13">
        <f>INDEX(VariableFrequencyDrives!Q:Q,MATCH($D69,VariableFrequencyDrives!$A:$A,0))</f>
        <v>0</v>
      </c>
      <c r="N69" s="13">
        <f t="shared" si="4"/>
        <v>0</v>
      </c>
    </row>
    <row r="70" spans="2:14" ht="15.75" x14ac:dyDescent="0.2">
      <c r="B70" s="7" t="str">
        <f t="shared" si="3"/>
        <v/>
      </c>
      <c r="C70" s="5" t="s">
        <v>230</v>
      </c>
      <c r="D70" s="16" t="s">
        <v>231</v>
      </c>
      <c r="E70" s="5" t="s">
        <v>232</v>
      </c>
      <c r="F70" s="35">
        <f>INDEX(VariableFrequencyDrives!I:I,MATCH($D70,VariableFrequencyDrives!$A:$A,0))</f>
        <v>0</v>
      </c>
      <c r="G70" s="35">
        <f>INDEX(VariableFrequencyDrives!K:K,MATCH($D70,VariableFrequencyDrives!$A:$A,0))</f>
        <v>0</v>
      </c>
      <c r="H70" s="35">
        <f>INDEX(VariableFrequencyDrives!L:L,MATCH($D70,VariableFrequencyDrives!$A:$A,0))</f>
        <v>0</v>
      </c>
      <c r="I70" s="38" t="str">
        <f>INDEX(VariableFrequencyDrives!M:M,MATCH($D70,VariableFrequencyDrives!$A:$A,0))</f>
        <v/>
      </c>
      <c r="J70" s="38" t="str">
        <f>INDEX(VariableFrequencyDrives!N:N,MATCH($D70,VariableFrequencyDrives!$A:$A,0))</f>
        <v/>
      </c>
      <c r="K70" s="38" t="str">
        <f>INDEX(VariableFrequencyDrives!O:O,MATCH($D70,VariableFrequencyDrives!$A:$A,0))</f>
        <v/>
      </c>
      <c r="L70" s="13">
        <f>INDEX(VariableFrequencyDrives!P:P,MATCH($D70,VariableFrequencyDrives!$A:$A,0))</f>
        <v>0</v>
      </c>
      <c r="M70" s="13">
        <f>INDEX(VariableFrequencyDrives!Q:Q,MATCH($D70,VariableFrequencyDrives!$A:$A,0))</f>
        <v>0</v>
      </c>
      <c r="N70" s="13">
        <f t="shared" si="4"/>
        <v>0</v>
      </c>
    </row>
    <row r="71" spans="2:14" ht="15.75" x14ac:dyDescent="0.2">
      <c r="B71" s="7" t="str">
        <f t="shared" si="3"/>
        <v/>
      </c>
      <c r="C71" s="5" t="s">
        <v>233</v>
      </c>
      <c r="D71" s="16" t="s">
        <v>234</v>
      </c>
      <c r="E71" s="5" t="s">
        <v>235</v>
      </c>
      <c r="F71" s="35">
        <f>INDEX(VariableFrequencyDrives!I:I,MATCH($D71,VariableFrequencyDrives!$A:$A,0))</f>
        <v>0</v>
      </c>
      <c r="G71" s="35">
        <f>INDEX(VariableFrequencyDrives!K:K,MATCH($D71,VariableFrequencyDrives!$A:$A,0))</f>
        <v>0</v>
      </c>
      <c r="H71" s="35">
        <f>INDEX(VariableFrequencyDrives!L:L,MATCH($D71,VariableFrequencyDrives!$A:$A,0))</f>
        <v>0</v>
      </c>
      <c r="I71" s="38" t="str">
        <f>INDEX(VariableFrequencyDrives!M:M,MATCH($D71,VariableFrequencyDrives!$A:$A,0))</f>
        <v/>
      </c>
      <c r="J71" s="38" t="str">
        <f>INDEX(VariableFrequencyDrives!N:N,MATCH($D71,VariableFrequencyDrives!$A:$A,0))</f>
        <v/>
      </c>
      <c r="K71" s="38" t="str">
        <f>INDEX(VariableFrequencyDrives!O:O,MATCH($D71,VariableFrequencyDrives!$A:$A,0))</f>
        <v/>
      </c>
      <c r="L71" s="13">
        <f>INDEX(VariableFrequencyDrives!P:P,MATCH($D71,VariableFrequencyDrives!$A:$A,0))</f>
        <v>0</v>
      </c>
      <c r="M71" s="13">
        <f>INDEX(VariableFrequencyDrives!Q:Q,MATCH($D71,VariableFrequencyDrives!$A:$A,0))</f>
        <v>0</v>
      </c>
      <c r="N71" s="13">
        <f t="shared" si="4"/>
        <v>0</v>
      </c>
    </row>
    <row r="72" spans="2:14" ht="15.75" x14ac:dyDescent="0.2">
      <c r="B72" s="7" t="str">
        <f t="shared" si="3"/>
        <v/>
      </c>
      <c r="C72" s="5" t="s">
        <v>236</v>
      </c>
      <c r="D72" s="16" t="s">
        <v>237</v>
      </c>
      <c r="E72" s="5" t="s">
        <v>238</v>
      </c>
      <c r="F72" s="35">
        <f>INDEX(VariableFrequencyDrives!I:I,MATCH($D72,VariableFrequencyDrives!$A:$A,0))</f>
        <v>0</v>
      </c>
      <c r="G72" s="35">
        <f>INDEX(VariableFrequencyDrives!K:K,MATCH($D72,VariableFrequencyDrives!$A:$A,0))</f>
        <v>0</v>
      </c>
      <c r="H72" s="35">
        <f>INDEX(VariableFrequencyDrives!L:L,MATCH($D72,VariableFrequencyDrives!$A:$A,0))</f>
        <v>0</v>
      </c>
      <c r="I72" s="38" t="str">
        <f>INDEX(VariableFrequencyDrives!M:M,MATCH($D72,VariableFrequencyDrives!$A:$A,0))</f>
        <v/>
      </c>
      <c r="J72" s="38" t="str">
        <f>INDEX(VariableFrequencyDrives!N:N,MATCH($D72,VariableFrequencyDrives!$A:$A,0))</f>
        <v/>
      </c>
      <c r="K72" s="38" t="str">
        <f>INDEX(VariableFrequencyDrives!O:O,MATCH($D72,VariableFrequencyDrives!$A:$A,0))</f>
        <v/>
      </c>
      <c r="L72" s="13">
        <f>INDEX(VariableFrequencyDrives!P:P,MATCH($D72,VariableFrequencyDrives!$A:$A,0))</f>
        <v>0</v>
      </c>
      <c r="M72" s="13">
        <f>INDEX(VariableFrequencyDrives!Q:Q,MATCH($D72,VariableFrequencyDrives!$A:$A,0))</f>
        <v>0</v>
      </c>
      <c r="N72" s="13">
        <f t="shared" si="4"/>
        <v>0</v>
      </c>
    </row>
    <row r="73" spans="2:14" ht="15.75" x14ac:dyDescent="0.2">
      <c r="B73" s="7" t="str">
        <f t="shared" si="3"/>
        <v/>
      </c>
      <c r="C73" s="5" t="s">
        <v>241</v>
      </c>
      <c r="D73" s="16" t="s">
        <v>242</v>
      </c>
      <c r="E73" s="5" t="s">
        <v>243</v>
      </c>
      <c r="F73" s="35">
        <f>INDEX(VariableFrequencyDrives!I:I,MATCH($D73,VariableFrequencyDrives!$A:$A,0))</f>
        <v>0</v>
      </c>
      <c r="G73" s="35">
        <f>INDEX(VariableFrequencyDrives!K:K,MATCH($D73,VariableFrequencyDrives!$A:$A,0))</f>
        <v>0</v>
      </c>
      <c r="H73" s="35">
        <f>INDEX(VariableFrequencyDrives!L:L,MATCH($D73,VariableFrequencyDrives!$A:$A,0))</f>
        <v>0</v>
      </c>
      <c r="I73" s="38" t="str">
        <f>INDEX(VariableFrequencyDrives!M:M,MATCH($D73,VariableFrequencyDrives!$A:$A,0))</f>
        <v/>
      </c>
      <c r="J73" s="38" t="str">
        <f>INDEX(VariableFrequencyDrives!N:N,MATCH($D73,VariableFrequencyDrives!$A:$A,0))</f>
        <v/>
      </c>
      <c r="K73" s="38" t="str">
        <f>INDEX(VariableFrequencyDrives!O:O,MATCH($D73,VariableFrequencyDrives!$A:$A,0))</f>
        <v/>
      </c>
      <c r="L73" s="13">
        <f>INDEX(VariableFrequencyDrives!P:P,MATCH($D73,VariableFrequencyDrives!$A:$A,0))</f>
        <v>0</v>
      </c>
      <c r="M73" s="13">
        <f>INDEX(VariableFrequencyDrives!Q:Q,MATCH($D73,VariableFrequencyDrives!$A:$A,0))</f>
        <v>0</v>
      </c>
      <c r="N73" s="13">
        <f t="shared" si="4"/>
        <v>0</v>
      </c>
    </row>
    <row r="74" spans="2:14" ht="15.75" x14ac:dyDescent="0.2">
      <c r="B74" s="7" t="str">
        <f t="shared" si="3"/>
        <v/>
      </c>
      <c r="C74" s="5" t="s">
        <v>244</v>
      </c>
      <c r="D74" s="16" t="s">
        <v>245</v>
      </c>
      <c r="E74" s="5" t="s">
        <v>246</v>
      </c>
      <c r="F74" s="35">
        <f>INDEX(VariableFrequencyDrives!I:I,MATCH($D74,VariableFrequencyDrives!$A:$A,0))</f>
        <v>0</v>
      </c>
      <c r="G74" s="35">
        <f>INDEX(VariableFrequencyDrives!K:K,MATCH($D74,VariableFrequencyDrives!$A:$A,0))</f>
        <v>0</v>
      </c>
      <c r="H74" s="35">
        <f>INDEX(VariableFrequencyDrives!L:L,MATCH($D74,VariableFrequencyDrives!$A:$A,0))</f>
        <v>0</v>
      </c>
      <c r="I74" s="38" t="str">
        <f>INDEX(VariableFrequencyDrives!M:M,MATCH($D74,VariableFrequencyDrives!$A:$A,0))</f>
        <v/>
      </c>
      <c r="J74" s="38" t="str">
        <f>INDEX(VariableFrequencyDrives!N:N,MATCH($D74,VariableFrequencyDrives!$A:$A,0))</f>
        <v/>
      </c>
      <c r="K74" s="38" t="str">
        <f>INDEX(VariableFrequencyDrives!O:O,MATCH($D74,VariableFrequencyDrives!$A:$A,0))</f>
        <v/>
      </c>
      <c r="L74" s="13">
        <f>INDEX(VariableFrequencyDrives!P:P,MATCH($D74,VariableFrequencyDrives!$A:$A,0))</f>
        <v>0</v>
      </c>
      <c r="M74" s="13">
        <f>INDEX(VariableFrequencyDrives!Q:Q,MATCH($D74,VariableFrequencyDrives!$A:$A,0))</f>
        <v>0</v>
      </c>
      <c r="N74" s="13">
        <f t="shared" si="4"/>
        <v>0</v>
      </c>
    </row>
    <row r="75" spans="2:14" ht="15.75" x14ac:dyDescent="0.2">
      <c r="B75" s="7" t="str">
        <f t="shared" si="3"/>
        <v/>
      </c>
      <c r="C75" s="5" t="s">
        <v>247</v>
      </c>
      <c r="D75" s="16" t="s">
        <v>248</v>
      </c>
      <c r="E75" s="5" t="s">
        <v>249</v>
      </c>
      <c r="F75" s="35">
        <f>INDEX(VariableFrequencyDrives!I:I,MATCH($D75,VariableFrequencyDrives!$A:$A,0))</f>
        <v>0</v>
      </c>
      <c r="G75" s="35">
        <f>INDEX(VariableFrequencyDrives!K:K,MATCH($D75,VariableFrequencyDrives!$A:$A,0))</f>
        <v>0</v>
      </c>
      <c r="H75" s="35">
        <f>INDEX(VariableFrequencyDrives!L:L,MATCH($D75,VariableFrequencyDrives!$A:$A,0))</f>
        <v>0</v>
      </c>
      <c r="I75" s="38" t="str">
        <f>INDEX(VariableFrequencyDrives!M:M,MATCH($D75,VariableFrequencyDrives!$A:$A,0))</f>
        <v/>
      </c>
      <c r="J75" s="38" t="str">
        <f>INDEX(VariableFrequencyDrives!N:N,MATCH($D75,VariableFrequencyDrives!$A:$A,0))</f>
        <v/>
      </c>
      <c r="K75" s="38" t="str">
        <f>INDEX(VariableFrequencyDrives!O:O,MATCH($D75,VariableFrequencyDrives!$A:$A,0))</f>
        <v/>
      </c>
      <c r="L75" s="13">
        <f>INDEX(VariableFrequencyDrives!P:P,MATCH($D75,VariableFrequencyDrives!$A:$A,0))</f>
        <v>0</v>
      </c>
      <c r="M75" s="13">
        <f>INDEX(VariableFrequencyDrives!Q:Q,MATCH($D75,VariableFrequencyDrives!$A:$A,0))</f>
        <v>0</v>
      </c>
      <c r="N75" s="13">
        <f t="shared" si="4"/>
        <v>0</v>
      </c>
    </row>
    <row r="76" spans="2:14" ht="15.75" x14ac:dyDescent="0.2">
      <c r="B76" s="7" t="str">
        <f t="shared" si="3"/>
        <v/>
      </c>
      <c r="C76" s="5" t="s">
        <v>250</v>
      </c>
      <c r="D76" s="16" t="s">
        <v>251</v>
      </c>
      <c r="E76" s="5" t="s">
        <v>252</v>
      </c>
      <c r="F76" s="35">
        <f>INDEX(VariableFrequencyDrives!I:I,MATCH($D76,VariableFrequencyDrives!$A:$A,0))</f>
        <v>0</v>
      </c>
      <c r="G76" s="35">
        <f>INDEX(VariableFrequencyDrives!K:K,MATCH($D76,VariableFrequencyDrives!$A:$A,0))</f>
        <v>0</v>
      </c>
      <c r="H76" s="35">
        <f>INDEX(VariableFrequencyDrives!L:L,MATCH($D76,VariableFrequencyDrives!$A:$A,0))</f>
        <v>0</v>
      </c>
      <c r="I76" s="38" t="str">
        <f>INDEX(VariableFrequencyDrives!M:M,MATCH($D76,VariableFrequencyDrives!$A:$A,0))</f>
        <v/>
      </c>
      <c r="J76" s="38" t="str">
        <f>INDEX(VariableFrequencyDrives!N:N,MATCH($D76,VariableFrequencyDrives!$A:$A,0))</f>
        <v/>
      </c>
      <c r="K76" s="38" t="str">
        <f>INDEX(VariableFrequencyDrives!O:O,MATCH($D76,VariableFrequencyDrives!$A:$A,0))</f>
        <v/>
      </c>
      <c r="L76" s="13">
        <f>INDEX(VariableFrequencyDrives!P:P,MATCH($D76,VariableFrequencyDrives!$A:$A,0))</f>
        <v>0</v>
      </c>
      <c r="M76" s="13">
        <f>INDEX(VariableFrequencyDrives!Q:Q,MATCH($D76,VariableFrequencyDrives!$A:$A,0))</f>
        <v>0</v>
      </c>
      <c r="N76" s="13">
        <f t="shared" si="4"/>
        <v>0</v>
      </c>
    </row>
    <row r="77" spans="2:14" ht="15.75" x14ac:dyDescent="0.2">
      <c r="B77" s="7" t="str">
        <f t="shared" si="3"/>
        <v/>
      </c>
      <c r="C77" s="5" t="s">
        <v>253</v>
      </c>
      <c r="D77" s="16" t="s">
        <v>254</v>
      </c>
      <c r="E77" s="5" t="s">
        <v>255</v>
      </c>
      <c r="F77" s="35">
        <f>INDEX(VariableFrequencyDrives!I:I,MATCH($D77,VariableFrequencyDrives!$A:$A,0))</f>
        <v>0</v>
      </c>
      <c r="G77" s="35">
        <f>INDEX(VariableFrequencyDrives!K:K,MATCH($D77,VariableFrequencyDrives!$A:$A,0))</f>
        <v>0</v>
      </c>
      <c r="H77" s="35">
        <f>INDEX(VariableFrequencyDrives!L:L,MATCH($D77,VariableFrequencyDrives!$A:$A,0))</f>
        <v>0</v>
      </c>
      <c r="I77" s="38" t="str">
        <f>INDEX(VariableFrequencyDrives!M:M,MATCH($D77,VariableFrequencyDrives!$A:$A,0))</f>
        <v/>
      </c>
      <c r="J77" s="38" t="str">
        <f>INDEX(VariableFrequencyDrives!N:N,MATCH($D77,VariableFrequencyDrives!$A:$A,0))</f>
        <v/>
      </c>
      <c r="K77" s="38" t="str">
        <f>INDEX(VariableFrequencyDrives!O:O,MATCH($D77,VariableFrequencyDrives!$A:$A,0))</f>
        <v/>
      </c>
      <c r="L77" s="13">
        <f>INDEX(VariableFrequencyDrives!P:P,MATCH($D77,VariableFrequencyDrives!$A:$A,0))</f>
        <v>0</v>
      </c>
      <c r="M77" s="13">
        <f>INDEX(VariableFrequencyDrives!Q:Q,MATCH($D77,VariableFrequencyDrives!$A:$A,0))</f>
        <v>0</v>
      </c>
      <c r="N77" s="13">
        <f t="shared" si="4"/>
        <v>0</v>
      </c>
    </row>
    <row r="78" spans="2:14" ht="15.75" x14ac:dyDescent="0.2">
      <c r="B78" s="7" t="str">
        <f t="shared" si="3"/>
        <v/>
      </c>
      <c r="C78" s="5" t="s">
        <v>256</v>
      </c>
      <c r="D78" s="16" t="s">
        <v>257</v>
      </c>
      <c r="E78" s="5" t="s">
        <v>258</v>
      </c>
      <c r="F78" s="35">
        <f>INDEX(VariableFrequencyDrives!I:I,MATCH($D78,VariableFrequencyDrives!$A:$A,0))</f>
        <v>0</v>
      </c>
      <c r="G78" s="35">
        <f>INDEX(VariableFrequencyDrives!K:K,MATCH($D78,VariableFrequencyDrives!$A:$A,0))</f>
        <v>0</v>
      </c>
      <c r="H78" s="35">
        <f>INDEX(VariableFrequencyDrives!L:L,MATCH($D78,VariableFrequencyDrives!$A:$A,0))</f>
        <v>0</v>
      </c>
      <c r="I78" s="38" t="str">
        <f>INDEX(VariableFrequencyDrives!M:M,MATCH($D78,VariableFrequencyDrives!$A:$A,0))</f>
        <v/>
      </c>
      <c r="J78" s="38" t="str">
        <f>INDEX(VariableFrequencyDrives!N:N,MATCH($D78,VariableFrequencyDrives!$A:$A,0))</f>
        <v/>
      </c>
      <c r="K78" s="38" t="str">
        <f>INDEX(VariableFrequencyDrives!O:O,MATCH($D78,VariableFrequencyDrives!$A:$A,0))</f>
        <v/>
      </c>
      <c r="L78" s="13">
        <f>INDEX(VariableFrequencyDrives!P:P,MATCH($D78,VariableFrequencyDrives!$A:$A,0))</f>
        <v>0</v>
      </c>
      <c r="M78" s="13">
        <f>INDEX(VariableFrequencyDrives!Q:Q,MATCH($D78,VariableFrequencyDrives!$A:$A,0))</f>
        <v>0</v>
      </c>
      <c r="N78" s="13">
        <f t="shared" si="4"/>
        <v>0</v>
      </c>
    </row>
    <row r="79" spans="2:14" ht="15.75" x14ac:dyDescent="0.2">
      <c r="B79" s="7" t="str">
        <f t="shared" si="3"/>
        <v/>
      </c>
      <c r="C79" s="5" t="s">
        <v>259</v>
      </c>
      <c r="D79" s="16" t="s">
        <v>260</v>
      </c>
      <c r="E79" s="5" t="s">
        <v>261</v>
      </c>
      <c r="F79" s="35">
        <f>INDEX(VariableFrequencyDrives!I:I,MATCH($D79,VariableFrequencyDrives!$A:$A,0))</f>
        <v>0</v>
      </c>
      <c r="G79" s="35">
        <f>INDEX(VariableFrequencyDrives!K:K,MATCH($D79,VariableFrequencyDrives!$A:$A,0))</f>
        <v>0</v>
      </c>
      <c r="H79" s="35">
        <f>INDEX(VariableFrequencyDrives!L:L,MATCH($D79,VariableFrequencyDrives!$A:$A,0))</f>
        <v>0</v>
      </c>
      <c r="I79" s="38" t="str">
        <f>INDEX(VariableFrequencyDrives!M:M,MATCH($D79,VariableFrequencyDrives!$A:$A,0))</f>
        <v/>
      </c>
      <c r="J79" s="38" t="str">
        <f>INDEX(VariableFrequencyDrives!N:N,MATCH($D79,VariableFrequencyDrives!$A:$A,0))</f>
        <v/>
      </c>
      <c r="K79" s="38" t="str">
        <f>INDEX(VariableFrequencyDrives!O:O,MATCH($D79,VariableFrequencyDrives!$A:$A,0))</f>
        <v/>
      </c>
      <c r="L79" s="13">
        <f>INDEX(VariableFrequencyDrives!P:P,MATCH($D79,VariableFrequencyDrives!$A:$A,0))</f>
        <v>0</v>
      </c>
      <c r="M79" s="13">
        <f>INDEX(VariableFrequencyDrives!Q:Q,MATCH($D79,VariableFrequencyDrives!$A:$A,0))</f>
        <v>0</v>
      </c>
      <c r="N79" s="13">
        <f t="shared" si="4"/>
        <v>0</v>
      </c>
    </row>
    <row r="80" spans="2:14" ht="15.75" x14ac:dyDescent="0.2">
      <c r="B80" s="7" t="str">
        <f t="shared" si="3"/>
        <v/>
      </c>
      <c r="C80" s="5" t="s">
        <v>262</v>
      </c>
      <c r="D80" s="16" t="s">
        <v>263</v>
      </c>
      <c r="E80" s="5" t="s">
        <v>264</v>
      </c>
      <c r="F80" s="35">
        <f>INDEX(VariableFrequencyDrives!I:I,MATCH($D80,VariableFrequencyDrives!$A:$A,0))</f>
        <v>0</v>
      </c>
      <c r="G80" s="35">
        <f>INDEX(VariableFrequencyDrives!K:K,MATCH($D80,VariableFrequencyDrives!$A:$A,0))</f>
        <v>0</v>
      </c>
      <c r="H80" s="35">
        <f>INDEX(VariableFrequencyDrives!L:L,MATCH($D80,VariableFrequencyDrives!$A:$A,0))</f>
        <v>0</v>
      </c>
      <c r="I80" s="38" t="str">
        <f>INDEX(VariableFrequencyDrives!M:M,MATCH($D80,VariableFrequencyDrives!$A:$A,0))</f>
        <v/>
      </c>
      <c r="J80" s="38" t="str">
        <f>INDEX(VariableFrequencyDrives!N:N,MATCH($D80,VariableFrequencyDrives!$A:$A,0))</f>
        <v/>
      </c>
      <c r="K80" s="38" t="str">
        <f>INDEX(VariableFrequencyDrives!O:O,MATCH($D80,VariableFrequencyDrives!$A:$A,0))</f>
        <v/>
      </c>
      <c r="L80" s="13">
        <f>INDEX(VariableFrequencyDrives!P:P,MATCH($D80,VariableFrequencyDrives!$A:$A,0))</f>
        <v>0</v>
      </c>
      <c r="M80" s="13">
        <f>INDEX(VariableFrequencyDrives!Q:Q,MATCH($D80,VariableFrequencyDrives!$A:$A,0))</f>
        <v>0</v>
      </c>
      <c r="N80" s="13">
        <f t="shared" si="4"/>
        <v>0</v>
      </c>
    </row>
    <row r="81" spans="2:14" ht="15.75" x14ac:dyDescent="0.2">
      <c r="B81" s="7" t="str">
        <f t="shared" si="3"/>
        <v/>
      </c>
      <c r="C81" s="5" t="s">
        <v>265</v>
      </c>
      <c r="D81" s="16" t="s">
        <v>266</v>
      </c>
      <c r="E81" s="5" t="s">
        <v>267</v>
      </c>
      <c r="F81" s="35">
        <f>INDEX(VariableFrequencyDrives!I:I,MATCH($D81,VariableFrequencyDrives!$A:$A,0))</f>
        <v>0</v>
      </c>
      <c r="G81" s="35">
        <f>INDEX(VariableFrequencyDrives!K:K,MATCH($D81,VariableFrequencyDrives!$A:$A,0))</f>
        <v>0</v>
      </c>
      <c r="H81" s="35">
        <f>INDEX(VariableFrequencyDrives!L:L,MATCH($D81,VariableFrequencyDrives!$A:$A,0))</f>
        <v>0</v>
      </c>
      <c r="I81" s="38" t="str">
        <f>INDEX(VariableFrequencyDrives!M:M,MATCH($D81,VariableFrequencyDrives!$A:$A,0))</f>
        <v/>
      </c>
      <c r="J81" s="38" t="str">
        <f>INDEX(VariableFrequencyDrives!N:N,MATCH($D81,VariableFrequencyDrives!$A:$A,0))</f>
        <v/>
      </c>
      <c r="K81" s="38" t="str">
        <f>INDEX(VariableFrequencyDrives!O:O,MATCH($D81,VariableFrequencyDrives!$A:$A,0))</f>
        <v/>
      </c>
      <c r="L81" s="13">
        <f>INDEX(VariableFrequencyDrives!P:P,MATCH($D81,VariableFrequencyDrives!$A:$A,0))</f>
        <v>0</v>
      </c>
      <c r="M81" s="13">
        <f>INDEX(VariableFrequencyDrives!Q:Q,MATCH($D81,VariableFrequencyDrives!$A:$A,0))</f>
        <v>0</v>
      </c>
      <c r="N81" s="13">
        <f t="shared" si="4"/>
        <v>0</v>
      </c>
    </row>
    <row r="82" spans="2:14" ht="15.75" x14ac:dyDescent="0.2">
      <c r="B82" s="7" t="str">
        <f t="shared" si="3"/>
        <v/>
      </c>
      <c r="C82" s="5" t="s">
        <v>268</v>
      </c>
      <c r="D82" s="16" t="s">
        <v>269</v>
      </c>
      <c r="E82" s="5" t="s">
        <v>270</v>
      </c>
      <c r="F82" s="35">
        <f>INDEX(VariableFrequencyDrives!I:I,MATCH($D82,VariableFrequencyDrives!$A:$A,0))</f>
        <v>0</v>
      </c>
      <c r="G82" s="35">
        <f>INDEX(VariableFrequencyDrives!K:K,MATCH($D82,VariableFrequencyDrives!$A:$A,0))</f>
        <v>0</v>
      </c>
      <c r="H82" s="35">
        <f>INDEX(VariableFrequencyDrives!L:L,MATCH($D82,VariableFrequencyDrives!$A:$A,0))</f>
        <v>0</v>
      </c>
      <c r="I82" s="38" t="str">
        <f>INDEX(VariableFrequencyDrives!M:M,MATCH($D82,VariableFrequencyDrives!$A:$A,0))</f>
        <v/>
      </c>
      <c r="J82" s="38" t="str">
        <f>INDEX(VariableFrequencyDrives!N:N,MATCH($D82,VariableFrequencyDrives!$A:$A,0))</f>
        <v/>
      </c>
      <c r="K82" s="38" t="str">
        <f>INDEX(VariableFrequencyDrives!O:O,MATCH($D82,VariableFrequencyDrives!$A:$A,0))</f>
        <v/>
      </c>
      <c r="L82" s="13">
        <f>INDEX(VariableFrequencyDrives!P:P,MATCH($D82,VariableFrequencyDrives!$A:$A,0))</f>
        <v>0</v>
      </c>
      <c r="M82" s="13">
        <f>INDEX(VariableFrequencyDrives!Q:Q,MATCH($D82,VariableFrequencyDrives!$A:$A,0))</f>
        <v>0</v>
      </c>
      <c r="N82" s="13">
        <f t="shared" si="4"/>
        <v>0</v>
      </c>
    </row>
    <row r="83" spans="2:14" ht="15.75" x14ac:dyDescent="0.2">
      <c r="B83" s="7" t="str">
        <f t="shared" si="3"/>
        <v/>
      </c>
      <c r="C83" s="5" t="s">
        <v>271</v>
      </c>
      <c r="D83" s="16" t="s">
        <v>272</v>
      </c>
      <c r="E83" s="5" t="s">
        <v>273</v>
      </c>
      <c r="F83" s="35">
        <f>INDEX(VariableFrequencyDrives!I:I,MATCH($D83,VariableFrequencyDrives!$A:$A,0))</f>
        <v>0</v>
      </c>
      <c r="G83" s="35">
        <f>INDEX(VariableFrequencyDrives!K:K,MATCH($D83,VariableFrequencyDrives!$A:$A,0))</f>
        <v>0</v>
      </c>
      <c r="H83" s="35">
        <f>INDEX(VariableFrequencyDrives!L:L,MATCH($D83,VariableFrequencyDrives!$A:$A,0))</f>
        <v>0</v>
      </c>
      <c r="I83" s="38" t="str">
        <f>INDEX(VariableFrequencyDrives!M:M,MATCH($D83,VariableFrequencyDrives!$A:$A,0))</f>
        <v/>
      </c>
      <c r="J83" s="38" t="str">
        <f>INDEX(VariableFrequencyDrives!N:N,MATCH($D83,VariableFrequencyDrives!$A:$A,0))</f>
        <v/>
      </c>
      <c r="K83" s="38" t="str">
        <f>INDEX(VariableFrequencyDrives!O:O,MATCH($D83,VariableFrequencyDrives!$A:$A,0))</f>
        <v/>
      </c>
      <c r="L83" s="13">
        <f>INDEX(VariableFrequencyDrives!P:P,MATCH($D83,VariableFrequencyDrives!$A:$A,0))</f>
        <v>0</v>
      </c>
      <c r="M83" s="13">
        <f>INDEX(VariableFrequencyDrives!Q:Q,MATCH($D83,VariableFrequencyDrives!$A:$A,0))</f>
        <v>0</v>
      </c>
      <c r="N83" s="13">
        <f t="shared" si="4"/>
        <v>0</v>
      </c>
    </row>
    <row r="84" spans="2:14" ht="15.75" x14ac:dyDescent="0.2">
      <c r="B84" s="7" t="str">
        <f t="shared" si="3"/>
        <v/>
      </c>
      <c r="C84" s="5" t="s">
        <v>274</v>
      </c>
      <c r="D84" s="16" t="s">
        <v>275</v>
      </c>
      <c r="E84" s="5" t="s">
        <v>276</v>
      </c>
      <c r="F84" s="35">
        <f>INDEX(VariableFrequencyDrives!I:I,MATCH($D84,VariableFrequencyDrives!$A:$A,0))</f>
        <v>0</v>
      </c>
      <c r="G84" s="35">
        <f>INDEX(VariableFrequencyDrives!K:K,MATCH($D84,VariableFrequencyDrives!$A:$A,0))</f>
        <v>0</v>
      </c>
      <c r="H84" s="35">
        <f>INDEX(VariableFrequencyDrives!L:L,MATCH($D84,VariableFrequencyDrives!$A:$A,0))</f>
        <v>0</v>
      </c>
      <c r="I84" s="38" t="str">
        <f>INDEX(VariableFrequencyDrives!M:M,MATCH($D84,VariableFrequencyDrives!$A:$A,0))</f>
        <v/>
      </c>
      <c r="J84" s="38" t="str">
        <f>INDEX(VariableFrequencyDrives!N:N,MATCH($D84,VariableFrequencyDrives!$A:$A,0))</f>
        <v/>
      </c>
      <c r="K84" s="38" t="str">
        <f>INDEX(VariableFrequencyDrives!O:O,MATCH($D84,VariableFrequencyDrives!$A:$A,0))</f>
        <v/>
      </c>
      <c r="L84" s="13">
        <f>INDEX(VariableFrequencyDrives!P:P,MATCH($D84,VariableFrequencyDrives!$A:$A,0))</f>
        <v>0</v>
      </c>
      <c r="M84" s="13">
        <f>INDEX(VariableFrequencyDrives!Q:Q,MATCH($D84,VariableFrequencyDrives!$A:$A,0))</f>
        <v>0</v>
      </c>
      <c r="N84" s="13">
        <f t="shared" si="4"/>
        <v>0</v>
      </c>
    </row>
    <row r="85" spans="2:14" ht="15.75" x14ac:dyDescent="0.2">
      <c r="B85" s="7" t="str">
        <f t="shared" si="3"/>
        <v/>
      </c>
      <c r="C85" s="5" t="s">
        <v>277</v>
      </c>
      <c r="D85" s="16" t="s">
        <v>278</v>
      </c>
      <c r="E85" s="5" t="s">
        <v>279</v>
      </c>
      <c r="F85" s="35">
        <f>INDEX(VariableFrequencyDrives!I:I,MATCH($D85,VariableFrequencyDrives!$A:$A,0))</f>
        <v>0</v>
      </c>
      <c r="G85" s="35">
        <f>INDEX(VariableFrequencyDrives!K:K,MATCH($D85,VariableFrequencyDrives!$A:$A,0))</f>
        <v>0</v>
      </c>
      <c r="H85" s="35">
        <f>INDEX(VariableFrequencyDrives!L:L,MATCH($D85,VariableFrequencyDrives!$A:$A,0))</f>
        <v>0</v>
      </c>
      <c r="I85" s="38" t="str">
        <f>INDEX(VariableFrequencyDrives!M:M,MATCH($D85,VariableFrequencyDrives!$A:$A,0))</f>
        <v/>
      </c>
      <c r="J85" s="38" t="str">
        <f>INDEX(VariableFrequencyDrives!N:N,MATCH($D85,VariableFrequencyDrives!$A:$A,0))</f>
        <v/>
      </c>
      <c r="K85" s="38" t="str">
        <f>INDEX(VariableFrequencyDrives!O:O,MATCH($D85,VariableFrequencyDrives!$A:$A,0))</f>
        <v/>
      </c>
      <c r="L85" s="13">
        <f>INDEX(VariableFrequencyDrives!P:P,MATCH($D85,VariableFrequencyDrives!$A:$A,0))</f>
        <v>0</v>
      </c>
      <c r="M85" s="13">
        <f>INDEX(VariableFrequencyDrives!Q:Q,MATCH($D85,VariableFrequencyDrives!$A:$A,0))</f>
        <v>0</v>
      </c>
      <c r="N85" s="13">
        <f t="shared" si="4"/>
        <v>0</v>
      </c>
    </row>
    <row r="86" spans="2:14" ht="15.75" x14ac:dyDescent="0.2">
      <c r="B86" s="7" t="str">
        <f t="shared" si="3"/>
        <v/>
      </c>
      <c r="C86" s="5" t="s">
        <v>281</v>
      </c>
      <c r="D86" s="16" t="s">
        <v>282</v>
      </c>
      <c r="E86" s="5" t="s">
        <v>283</v>
      </c>
      <c r="F86" s="35">
        <f>INDEX(VariableFrequencyDrives!I:I,MATCH($D86,VariableFrequencyDrives!$A:$A,0))</f>
        <v>0</v>
      </c>
      <c r="G86" s="35">
        <f>INDEX(VariableFrequencyDrives!K:K,MATCH($D86,VariableFrequencyDrives!$A:$A,0))</f>
        <v>0</v>
      </c>
      <c r="H86" s="35">
        <f>INDEX(VariableFrequencyDrives!L:L,MATCH($D86,VariableFrequencyDrives!$A:$A,0))</f>
        <v>0</v>
      </c>
      <c r="I86" s="38" t="str">
        <f>INDEX(VariableFrequencyDrives!M:M,MATCH($D86,VariableFrequencyDrives!$A:$A,0))</f>
        <v/>
      </c>
      <c r="J86" s="38" t="str">
        <f>INDEX(VariableFrequencyDrives!N:N,MATCH($D86,VariableFrequencyDrives!$A:$A,0))</f>
        <v/>
      </c>
      <c r="K86" s="38" t="str">
        <f>INDEX(VariableFrequencyDrives!O:O,MATCH($D86,VariableFrequencyDrives!$A:$A,0))</f>
        <v/>
      </c>
      <c r="L86" s="13">
        <f>INDEX(VariableFrequencyDrives!P:P,MATCH($D86,VariableFrequencyDrives!$A:$A,0))</f>
        <v>0</v>
      </c>
      <c r="M86" s="13">
        <f>INDEX(VariableFrequencyDrives!Q:Q,MATCH($D86,VariableFrequencyDrives!$A:$A,0))</f>
        <v>0</v>
      </c>
      <c r="N86" s="13">
        <f t="shared" si="4"/>
        <v>0</v>
      </c>
    </row>
    <row r="87" spans="2:14" ht="15.75" x14ac:dyDescent="0.2">
      <c r="B87" s="7" t="str">
        <f t="shared" si="3"/>
        <v/>
      </c>
      <c r="C87" s="5" t="s">
        <v>284</v>
      </c>
      <c r="D87" s="16" t="s">
        <v>285</v>
      </c>
      <c r="E87" s="5" t="s">
        <v>286</v>
      </c>
      <c r="F87" s="35">
        <f>INDEX(VariableFrequencyDrives!I:I,MATCH($D87,VariableFrequencyDrives!$A:$A,0))</f>
        <v>0</v>
      </c>
      <c r="G87" s="35">
        <f>INDEX(VariableFrequencyDrives!K:K,MATCH($D87,VariableFrequencyDrives!$A:$A,0))</f>
        <v>0</v>
      </c>
      <c r="H87" s="35">
        <f>INDEX(VariableFrequencyDrives!L:L,MATCH($D87,VariableFrequencyDrives!$A:$A,0))</f>
        <v>0</v>
      </c>
      <c r="I87" s="38" t="str">
        <f>INDEX(VariableFrequencyDrives!M:M,MATCH($D87,VariableFrequencyDrives!$A:$A,0))</f>
        <v/>
      </c>
      <c r="J87" s="38" t="str">
        <f>INDEX(VariableFrequencyDrives!N:N,MATCH($D87,VariableFrequencyDrives!$A:$A,0))</f>
        <v/>
      </c>
      <c r="K87" s="38" t="str">
        <f>INDEX(VariableFrequencyDrives!O:O,MATCH($D87,VariableFrequencyDrives!$A:$A,0))</f>
        <v/>
      </c>
      <c r="L87" s="13">
        <f>INDEX(VariableFrequencyDrives!P:P,MATCH($D87,VariableFrequencyDrives!$A:$A,0))</f>
        <v>0</v>
      </c>
      <c r="M87" s="13">
        <f>INDEX(VariableFrequencyDrives!Q:Q,MATCH($D87,VariableFrequencyDrives!$A:$A,0))</f>
        <v>0</v>
      </c>
      <c r="N87" s="13">
        <f t="shared" si="4"/>
        <v>0</v>
      </c>
    </row>
    <row r="88" spans="2:14" ht="15.75" x14ac:dyDescent="0.2">
      <c r="B88" s="7" t="str">
        <f t="shared" si="3"/>
        <v/>
      </c>
      <c r="C88" s="5" t="s">
        <v>287</v>
      </c>
      <c r="D88" s="16" t="s">
        <v>288</v>
      </c>
      <c r="E88" s="5" t="s">
        <v>289</v>
      </c>
      <c r="F88" s="35">
        <f>INDEX(VariableFrequencyDrives!I:I,MATCH($D88,VariableFrequencyDrives!$A:$A,0))</f>
        <v>0</v>
      </c>
      <c r="G88" s="35">
        <f>INDEX(VariableFrequencyDrives!K:K,MATCH($D88,VariableFrequencyDrives!$A:$A,0))</f>
        <v>0</v>
      </c>
      <c r="H88" s="35">
        <f>INDEX(VariableFrequencyDrives!L:L,MATCH($D88,VariableFrequencyDrives!$A:$A,0))</f>
        <v>0</v>
      </c>
      <c r="I88" s="38" t="str">
        <f>INDEX(VariableFrequencyDrives!M:M,MATCH($D88,VariableFrequencyDrives!$A:$A,0))</f>
        <v/>
      </c>
      <c r="J88" s="38" t="str">
        <f>INDEX(VariableFrequencyDrives!N:N,MATCH($D88,VariableFrequencyDrives!$A:$A,0))</f>
        <v/>
      </c>
      <c r="K88" s="38" t="str">
        <f>INDEX(VariableFrequencyDrives!O:O,MATCH($D88,VariableFrequencyDrives!$A:$A,0))</f>
        <v/>
      </c>
      <c r="L88" s="13">
        <f>INDEX(VariableFrequencyDrives!P:P,MATCH($D88,VariableFrequencyDrives!$A:$A,0))</f>
        <v>0</v>
      </c>
      <c r="M88" s="13">
        <f>INDEX(VariableFrequencyDrives!Q:Q,MATCH($D88,VariableFrequencyDrives!$A:$A,0))</f>
        <v>0</v>
      </c>
      <c r="N88" s="13">
        <f t="shared" si="4"/>
        <v>0</v>
      </c>
    </row>
    <row r="89" spans="2:14" ht="15.75" x14ac:dyDescent="0.2">
      <c r="B89" s="7" t="str">
        <f t="shared" si="3"/>
        <v/>
      </c>
      <c r="C89" s="5" t="s">
        <v>290</v>
      </c>
      <c r="D89" s="16" t="s">
        <v>291</v>
      </c>
      <c r="E89" s="5" t="s">
        <v>292</v>
      </c>
      <c r="F89" s="35">
        <f>INDEX(VariableFrequencyDrives!I:I,MATCH($D89,VariableFrequencyDrives!$A:$A,0))</f>
        <v>0</v>
      </c>
      <c r="G89" s="35">
        <f>INDEX(VariableFrequencyDrives!K:K,MATCH($D89,VariableFrequencyDrives!$A:$A,0))</f>
        <v>0</v>
      </c>
      <c r="H89" s="35">
        <f>INDEX(VariableFrequencyDrives!L:L,MATCH($D89,VariableFrequencyDrives!$A:$A,0))</f>
        <v>0</v>
      </c>
      <c r="I89" s="38" t="str">
        <f>INDEX(VariableFrequencyDrives!M:M,MATCH($D89,VariableFrequencyDrives!$A:$A,0))</f>
        <v/>
      </c>
      <c r="J89" s="38" t="str">
        <f>INDEX(VariableFrequencyDrives!N:N,MATCH($D89,VariableFrequencyDrives!$A:$A,0))</f>
        <v/>
      </c>
      <c r="K89" s="38" t="str">
        <f>INDEX(VariableFrequencyDrives!O:O,MATCH($D89,VariableFrequencyDrives!$A:$A,0))</f>
        <v/>
      </c>
      <c r="L89" s="13">
        <f>INDEX(VariableFrequencyDrives!P:P,MATCH($D89,VariableFrequencyDrives!$A:$A,0))</f>
        <v>0</v>
      </c>
      <c r="M89" s="13">
        <f>INDEX(VariableFrequencyDrives!Q:Q,MATCH($D89,VariableFrequencyDrives!$A:$A,0))</f>
        <v>0</v>
      </c>
      <c r="N89" s="13">
        <f t="shared" si="4"/>
        <v>0</v>
      </c>
    </row>
    <row r="90" spans="2:14" ht="15.75" x14ac:dyDescent="0.2">
      <c r="B90" s="7" t="str">
        <f t="shared" si="3"/>
        <v/>
      </c>
      <c r="C90" s="5" t="s">
        <v>293</v>
      </c>
      <c r="D90" s="16" t="s">
        <v>294</v>
      </c>
      <c r="E90" s="5" t="s">
        <v>295</v>
      </c>
      <c r="F90" s="35">
        <f>INDEX(VariableFrequencyDrives!I:I,MATCH($D90,VariableFrequencyDrives!$A:$A,0))</f>
        <v>0</v>
      </c>
      <c r="G90" s="35">
        <f>INDEX(VariableFrequencyDrives!K:K,MATCH($D90,VariableFrequencyDrives!$A:$A,0))</f>
        <v>0</v>
      </c>
      <c r="H90" s="35">
        <f>INDEX(VariableFrequencyDrives!L:L,MATCH($D90,VariableFrequencyDrives!$A:$A,0))</f>
        <v>0</v>
      </c>
      <c r="I90" s="38" t="str">
        <f>INDEX(VariableFrequencyDrives!M:M,MATCH($D90,VariableFrequencyDrives!$A:$A,0))</f>
        <v/>
      </c>
      <c r="J90" s="38" t="str">
        <f>INDEX(VariableFrequencyDrives!N:N,MATCH($D90,VariableFrequencyDrives!$A:$A,0))</f>
        <v/>
      </c>
      <c r="K90" s="38" t="str">
        <f>INDEX(VariableFrequencyDrives!O:O,MATCH($D90,VariableFrequencyDrives!$A:$A,0))</f>
        <v/>
      </c>
      <c r="L90" s="13">
        <f>INDEX(VariableFrequencyDrives!P:P,MATCH($D90,VariableFrequencyDrives!$A:$A,0))</f>
        <v>0</v>
      </c>
      <c r="M90" s="13">
        <f>INDEX(VariableFrequencyDrives!Q:Q,MATCH($D90,VariableFrequencyDrives!$A:$A,0))</f>
        <v>0</v>
      </c>
      <c r="N90" s="13">
        <f t="shared" si="4"/>
        <v>0</v>
      </c>
    </row>
    <row r="91" spans="2:14" ht="15.75" x14ac:dyDescent="0.2">
      <c r="B91" s="7" t="str">
        <f t="shared" si="3"/>
        <v/>
      </c>
      <c r="C91" s="5" t="s">
        <v>296</v>
      </c>
      <c r="D91" s="16" t="s">
        <v>297</v>
      </c>
      <c r="E91" s="5" t="s">
        <v>298</v>
      </c>
      <c r="F91" s="35">
        <f>INDEX(VariableFrequencyDrives!I:I,MATCH($D91,VariableFrequencyDrives!$A:$A,0))</f>
        <v>0</v>
      </c>
      <c r="G91" s="35">
        <f>INDEX(VariableFrequencyDrives!K:K,MATCH($D91,VariableFrequencyDrives!$A:$A,0))</f>
        <v>0</v>
      </c>
      <c r="H91" s="35">
        <f>INDEX(VariableFrequencyDrives!L:L,MATCH($D91,VariableFrequencyDrives!$A:$A,0))</f>
        <v>0</v>
      </c>
      <c r="I91" s="38" t="str">
        <f>INDEX(VariableFrequencyDrives!M:M,MATCH($D91,VariableFrequencyDrives!$A:$A,0))</f>
        <v/>
      </c>
      <c r="J91" s="38" t="str">
        <f>INDEX(VariableFrequencyDrives!N:N,MATCH($D91,VariableFrequencyDrives!$A:$A,0))</f>
        <v/>
      </c>
      <c r="K91" s="38" t="str">
        <f>INDEX(VariableFrequencyDrives!O:O,MATCH($D91,VariableFrequencyDrives!$A:$A,0))</f>
        <v/>
      </c>
      <c r="L91" s="13">
        <f>INDEX(VariableFrequencyDrives!P:P,MATCH($D91,VariableFrequencyDrives!$A:$A,0))</f>
        <v>0</v>
      </c>
      <c r="M91" s="13">
        <f>INDEX(VariableFrequencyDrives!Q:Q,MATCH($D91,VariableFrequencyDrives!$A:$A,0))</f>
        <v>0</v>
      </c>
      <c r="N91" s="13">
        <f t="shared" si="4"/>
        <v>0</v>
      </c>
    </row>
    <row r="92" spans="2:14" ht="15.75" x14ac:dyDescent="0.2">
      <c r="B92" s="7" t="str">
        <f t="shared" si="3"/>
        <v/>
      </c>
      <c r="C92" s="5" t="s">
        <v>299</v>
      </c>
      <c r="D92" s="16" t="s">
        <v>300</v>
      </c>
      <c r="E92" s="5" t="s">
        <v>301</v>
      </c>
      <c r="F92" s="35">
        <f>INDEX(VariableFrequencyDrives!I:I,MATCH($D92,VariableFrequencyDrives!$A:$A,0))</f>
        <v>0</v>
      </c>
      <c r="G92" s="35">
        <f>INDEX(VariableFrequencyDrives!K:K,MATCH($D92,VariableFrequencyDrives!$A:$A,0))</f>
        <v>0</v>
      </c>
      <c r="H92" s="35">
        <f>INDEX(VariableFrequencyDrives!L:L,MATCH($D92,VariableFrequencyDrives!$A:$A,0))</f>
        <v>0</v>
      </c>
      <c r="I92" s="38" t="str">
        <f>INDEX(VariableFrequencyDrives!M:M,MATCH($D92,VariableFrequencyDrives!$A:$A,0))</f>
        <v/>
      </c>
      <c r="J92" s="38" t="str">
        <f>INDEX(VariableFrequencyDrives!N:N,MATCH($D92,VariableFrequencyDrives!$A:$A,0))</f>
        <v/>
      </c>
      <c r="K92" s="38" t="str">
        <f>INDEX(VariableFrequencyDrives!O:O,MATCH($D92,VariableFrequencyDrives!$A:$A,0))</f>
        <v/>
      </c>
      <c r="L92" s="13">
        <f>INDEX(VariableFrequencyDrives!P:P,MATCH($D92,VariableFrequencyDrives!$A:$A,0))</f>
        <v>0</v>
      </c>
      <c r="M92" s="13">
        <f>INDEX(VariableFrequencyDrives!Q:Q,MATCH($D92,VariableFrequencyDrives!$A:$A,0))</f>
        <v>0</v>
      </c>
      <c r="N92" s="13">
        <f t="shared" si="4"/>
        <v>0</v>
      </c>
    </row>
    <row r="93" spans="2:14" ht="15.75" x14ac:dyDescent="0.2">
      <c r="B93" s="7" t="str">
        <f t="shared" si="3"/>
        <v/>
      </c>
      <c r="C93" s="5" t="s">
        <v>302</v>
      </c>
      <c r="D93" s="16" t="s">
        <v>303</v>
      </c>
      <c r="E93" s="5" t="s">
        <v>304</v>
      </c>
      <c r="F93" s="35">
        <f>INDEX(VariableFrequencyDrives!I:I,MATCH($D93,VariableFrequencyDrives!$A:$A,0))</f>
        <v>0</v>
      </c>
      <c r="G93" s="35">
        <f>INDEX(VariableFrequencyDrives!K:K,MATCH($D93,VariableFrequencyDrives!$A:$A,0))</f>
        <v>0</v>
      </c>
      <c r="H93" s="35">
        <f>INDEX(VariableFrequencyDrives!L:L,MATCH($D93,VariableFrequencyDrives!$A:$A,0))</f>
        <v>0</v>
      </c>
      <c r="I93" s="38" t="str">
        <f>INDEX(VariableFrequencyDrives!M:M,MATCH($D93,VariableFrequencyDrives!$A:$A,0))</f>
        <v/>
      </c>
      <c r="J93" s="38" t="str">
        <f>INDEX(VariableFrequencyDrives!N:N,MATCH($D93,VariableFrequencyDrives!$A:$A,0))</f>
        <v/>
      </c>
      <c r="K93" s="38" t="str">
        <f>INDEX(VariableFrequencyDrives!O:O,MATCH($D93,VariableFrequencyDrives!$A:$A,0))</f>
        <v/>
      </c>
      <c r="L93" s="13">
        <f>INDEX(VariableFrequencyDrives!P:P,MATCH($D93,VariableFrequencyDrives!$A:$A,0))</f>
        <v>0</v>
      </c>
      <c r="M93" s="13">
        <f>INDEX(VariableFrequencyDrives!Q:Q,MATCH($D93,VariableFrequencyDrives!$A:$A,0))</f>
        <v>0</v>
      </c>
      <c r="N93" s="13">
        <f t="shared" si="4"/>
        <v>0</v>
      </c>
    </row>
    <row r="94" spans="2:14" ht="15.75" x14ac:dyDescent="0.2">
      <c r="B94" s="7" t="str">
        <f t="shared" si="3"/>
        <v/>
      </c>
      <c r="C94" s="5" t="s">
        <v>305</v>
      </c>
      <c r="D94" s="16" t="s">
        <v>306</v>
      </c>
      <c r="E94" s="5" t="s">
        <v>307</v>
      </c>
      <c r="F94" s="35">
        <f>INDEX(VariableFrequencyDrives!I:I,MATCH($D94,VariableFrequencyDrives!$A:$A,0))</f>
        <v>0</v>
      </c>
      <c r="G94" s="35">
        <f>INDEX(VariableFrequencyDrives!K:K,MATCH($D94,VariableFrequencyDrives!$A:$A,0))</f>
        <v>0</v>
      </c>
      <c r="H94" s="35">
        <f>INDEX(VariableFrequencyDrives!L:L,MATCH($D94,VariableFrequencyDrives!$A:$A,0))</f>
        <v>0</v>
      </c>
      <c r="I94" s="38" t="str">
        <f>INDEX(VariableFrequencyDrives!M:M,MATCH($D94,VariableFrequencyDrives!$A:$A,0))</f>
        <v/>
      </c>
      <c r="J94" s="38" t="str">
        <f>INDEX(VariableFrequencyDrives!N:N,MATCH($D94,VariableFrequencyDrives!$A:$A,0))</f>
        <v/>
      </c>
      <c r="K94" s="38" t="str">
        <f>INDEX(VariableFrequencyDrives!O:O,MATCH($D94,VariableFrequencyDrives!$A:$A,0))</f>
        <v/>
      </c>
      <c r="L94" s="13">
        <f>INDEX(VariableFrequencyDrives!P:P,MATCH($D94,VariableFrequencyDrives!$A:$A,0))</f>
        <v>0</v>
      </c>
      <c r="M94" s="13">
        <f>INDEX(VariableFrequencyDrives!Q:Q,MATCH($D94,VariableFrequencyDrives!$A:$A,0))</f>
        <v>0</v>
      </c>
      <c r="N94" s="13">
        <f t="shared" si="4"/>
        <v>0</v>
      </c>
    </row>
    <row r="95" spans="2:14" ht="15.75" x14ac:dyDescent="0.2">
      <c r="B95" s="7" t="str">
        <f t="shared" si="3"/>
        <v/>
      </c>
      <c r="C95" s="5" t="s">
        <v>308</v>
      </c>
      <c r="D95" s="16" t="s">
        <v>309</v>
      </c>
      <c r="E95" s="5" t="s">
        <v>310</v>
      </c>
      <c r="F95" s="35">
        <f>INDEX(VariableFrequencyDrives!I:I,MATCH($D95,VariableFrequencyDrives!$A:$A,0))</f>
        <v>0</v>
      </c>
      <c r="G95" s="35">
        <f>INDEX(VariableFrequencyDrives!K:K,MATCH($D95,VariableFrequencyDrives!$A:$A,0))</f>
        <v>0</v>
      </c>
      <c r="H95" s="35">
        <f>INDEX(VariableFrequencyDrives!L:L,MATCH($D95,VariableFrequencyDrives!$A:$A,0))</f>
        <v>0</v>
      </c>
      <c r="I95" s="38" t="str">
        <f>INDEX(VariableFrequencyDrives!M:M,MATCH($D95,VariableFrequencyDrives!$A:$A,0))</f>
        <v/>
      </c>
      <c r="J95" s="38" t="str">
        <f>INDEX(VariableFrequencyDrives!N:N,MATCH($D95,VariableFrequencyDrives!$A:$A,0))</f>
        <v/>
      </c>
      <c r="K95" s="38" t="str">
        <f>INDEX(VariableFrequencyDrives!O:O,MATCH($D95,VariableFrequencyDrives!$A:$A,0))</f>
        <v/>
      </c>
      <c r="L95" s="13">
        <f>INDEX(VariableFrequencyDrives!P:P,MATCH($D95,VariableFrequencyDrives!$A:$A,0))</f>
        <v>0</v>
      </c>
      <c r="M95" s="13">
        <f>INDEX(VariableFrequencyDrives!Q:Q,MATCH($D95,VariableFrequencyDrives!$A:$A,0))</f>
        <v>0</v>
      </c>
      <c r="N95" s="13">
        <f t="shared" si="4"/>
        <v>0</v>
      </c>
    </row>
    <row r="96" spans="2:14" ht="15.75" x14ac:dyDescent="0.2">
      <c r="B96" s="7" t="str">
        <f t="shared" si="3"/>
        <v/>
      </c>
      <c r="C96" s="5" t="s">
        <v>311</v>
      </c>
      <c r="D96" s="16" t="s">
        <v>312</v>
      </c>
      <c r="E96" s="5" t="s">
        <v>313</v>
      </c>
      <c r="F96" s="35">
        <f>INDEX(VariableFrequencyDrives!I:I,MATCH($D96,VariableFrequencyDrives!$A:$A,0))</f>
        <v>0</v>
      </c>
      <c r="G96" s="35">
        <f>INDEX(VariableFrequencyDrives!K:K,MATCH($D96,VariableFrequencyDrives!$A:$A,0))</f>
        <v>0</v>
      </c>
      <c r="H96" s="35">
        <f>INDEX(VariableFrequencyDrives!L:L,MATCH($D96,VariableFrequencyDrives!$A:$A,0))</f>
        <v>0</v>
      </c>
      <c r="I96" s="38" t="str">
        <f>INDEX(VariableFrequencyDrives!M:M,MATCH($D96,VariableFrequencyDrives!$A:$A,0))</f>
        <v/>
      </c>
      <c r="J96" s="38" t="str">
        <f>INDEX(VariableFrequencyDrives!N:N,MATCH($D96,VariableFrequencyDrives!$A:$A,0))</f>
        <v/>
      </c>
      <c r="K96" s="38" t="str">
        <f>INDEX(VariableFrequencyDrives!O:O,MATCH($D96,VariableFrequencyDrives!$A:$A,0))</f>
        <v/>
      </c>
      <c r="L96" s="13">
        <f>INDEX(VariableFrequencyDrives!P:P,MATCH($D96,VariableFrequencyDrives!$A:$A,0))</f>
        <v>0</v>
      </c>
      <c r="M96" s="13">
        <f>INDEX(VariableFrequencyDrives!Q:Q,MATCH($D96,VariableFrequencyDrives!$A:$A,0))</f>
        <v>0</v>
      </c>
      <c r="N96" s="13">
        <f t="shared" si="4"/>
        <v>0</v>
      </c>
    </row>
    <row r="97" spans="2:14" ht="15.75" x14ac:dyDescent="0.2">
      <c r="B97" s="7" t="str">
        <f t="shared" si="3"/>
        <v/>
      </c>
      <c r="C97" s="5" t="s">
        <v>316</v>
      </c>
      <c r="D97" s="16" t="s">
        <v>317</v>
      </c>
      <c r="E97" s="5" t="s">
        <v>318</v>
      </c>
      <c r="F97" s="35">
        <f>INDEX(CompressedAir!I:I,MATCH($D97,CompressedAir!$A:$A,0))</f>
        <v>0</v>
      </c>
      <c r="G97" s="35">
        <f>INDEX(CompressedAir!K:K,MATCH($D97,CompressedAir!$A:$A,0))</f>
        <v>0</v>
      </c>
      <c r="H97" s="35">
        <f>INDEX(CompressedAir!L:L,MATCH($D97,CompressedAir!$A:$A,0))</f>
        <v>0</v>
      </c>
      <c r="I97" s="38" t="str">
        <f>INDEX(CompressedAir!M:M,MATCH($D97,CompressedAir!$A:$A,0))</f>
        <v/>
      </c>
      <c r="J97" s="38" t="str">
        <f>INDEX(CompressedAir!N:N,MATCH($D97,CompressedAir!$A:$A,0))</f>
        <v/>
      </c>
      <c r="K97" s="38" t="str">
        <f>INDEX(CompressedAir!O:O,MATCH($D97,CompressedAir!$A:$A,0))</f>
        <v/>
      </c>
      <c r="L97" s="13">
        <f>INDEX(CompressedAir!P:P,MATCH($D97,CompressedAir!$A:$A,0))</f>
        <v>0</v>
      </c>
      <c r="M97" s="13">
        <f>INDEX(CompressedAir!Q:Q,MATCH($D97,CompressedAir!$A:$A,0))</f>
        <v>0</v>
      </c>
      <c r="N97" s="13">
        <f t="shared" si="4"/>
        <v>0</v>
      </c>
    </row>
    <row r="98" spans="2:14" ht="15.75" x14ac:dyDescent="0.2">
      <c r="B98" s="7" t="str">
        <f t="shared" si="3"/>
        <v/>
      </c>
      <c r="C98" s="5" t="s">
        <v>319</v>
      </c>
      <c r="D98" s="16" t="s">
        <v>320</v>
      </c>
      <c r="E98" s="5" t="s">
        <v>321</v>
      </c>
      <c r="F98" s="35">
        <f>INDEX(CompressedAir!I:I,MATCH($D98,CompressedAir!$A:$A,0))</f>
        <v>0</v>
      </c>
      <c r="G98" s="35">
        <f>INDEX(CompressedAir!K:K,MATCH($D98,CompressedAir!$A:$A,0))</f>
        <v>0</v>
      </c>
      <c r="H98" s="35">
        <f>INDEX(CompressedAir!L:L,MATCH($D98,CompressedAir!$A:$A,0))</f>
        <v>0</v>
      </c>
      <c r="I98" s="38" t="str">
        <f>INDEX(CompressedAir!M:M,MATCH($D98,CompressedAir!$A:$A,0))</f>
        <v/>
      </c>
      <c r="J98" s="38" t="str">
        <f>INDEX(CompressedAir!N:N,MATCH($D98,CompressedAir!$A:$A,0))</f>
        <v/>
      </c>
      <c r="K98" s="38" t="str">
        <f>INDEX(CompressedAir!O:O,MATCH($D98,CompressedAir!$A:$A,0))</f>
        <v/>
      </c>
      <c r="L98" s="13">
        <f>INDEX(CompressedAir!P:P,MATCH($D98,CompressedAir!$A:$A,0))</f>
        <v>0</v>
      </c>
      <c r="M98" s="13">
        <f>INDEX(CompressedAir!Q:Q,MATCH($D98,CompressedAir!$A:$A,0))</f>
        <v>0</v>
      </c>
      <c r="N98" s="13">
        <f t="shared" si="4"/>
        <v>0</v>
      </c>
    </row>
    <row r="99" spans="2:14" ht="15.75" x14ac:dyDescent="0.2">
      <c r="B99" s="7" t="str">
        <f t="shared" si="3"/>
        <v/>
      </c>
      <c r="C99" s="5" t="s">
        <v>322</v>
      </c>
      <c r="D99" s="16" t="s">
        <v>323</v>
      </c>
      <c r="E99" s="5" t="s">
        <v>324</v>
      </c>
      <c r="F99" s="35">
        <f>INDEX(CompressedAir!I:I,MATCH($D99,CompressedAir!$A:$A,0))</f>
        <v>0</v>
      </c>
      <c r="G99" s="35">
        <f>INDEX(CompressedAir!K:K,MATCH($D99,CompressedAir!$A:$A,0))</f>
        <v>0</v>
      </c>
      <c r="H99" s="35">
        <f>INDEX(CompressedAir!L:L,MATCH($D99,CompressedAir!$A:$A,0))</f>
        <v>0</v>
      </c>
      <c r="I99" s="38" t="str">
        <f>INDEX(CompressedAir!M:M,MATCH($D99,CompressedAir!$A:$A,0))</f>
        <v/>
      </c>
      <c r="J99" s="38" t="str">
        <f>INDEX(CompressedAir!N:N,MATCH($D99,CompressedAir!$A:$A,0))</f>
        <v/>
      </c>
      <c r="K99" s="38" t="str">
        <f>INDEX(CompressedAir!O:O,MATCH($D99,CompressedAir!$A:$A,0))</f>
        <v/>
      </c>
      <c r="L99" s="13">
        <f>INDEX(CompressedAir!P:P,MATCH($D99,CompressedAir!$A:$A,0))</f>
        <v>0</v>
      </c>
      <c r="M99" s="13">
        <f>INDEX(CompressedAir!Q:Q,MATCH($D99,CompressedAir!$A:$A,0))</f>
        <v>0</v>
      </c>
      <c r="N99" s="13">
        <f t="shared" si="4"/>
        <v>0</v>
      </c>
    </row>
    <row r="100" spans="2:14" ht="15.75" x14ac:dyDescent="0.2">
      <c r="B100" s="7" t="str">
        <f t="shared" si="3"/>
        <v/>
      </c>
      <c r="C100" s="5" t="s">
        <v>325</v>
      </c>
      <c r="D100" s="16" t="s">
        <v>326</v>
      </c>
      <c r="E100" s="5" t="s">
        <v>327</v>
      </c>
      <c r="F100" s="35">
        <f>INDEX(CompressedAir!I:I,MATCH($D100,CompressedAir!$A:$A,0))</f>
        <v>0</v>
      </c>
      <c r="G100" s="35">
        <f>INDEX(CompressedAir!K:K,MATCH($D100,CompressedAir!$A:$A,0))</f>
        <v>0</v>
      </c>
      <c r="H100" s="35">
        <f>INDEX(CompressedAir!L:L,MATCH($D100,CompressedAir!$A:$A,0))</f>
        <v>0</v>
      </c>
      <c r="I100" s="38" t="str">
        <f>INDEX(CompressedAir!M:M,MATCH($D100,CompressedAir!$A:$A,0))</f>
        <v/>
      </c>
      <c r="J100" s="38" t="str">
        <f>INDEX(CompressedAir!N:N,MATCH($D100,CompressedAir!$A:$A,0))</f>
        <v/>
      </c>
      <c r="K100" s="38" t="str">
        <f>INDEX(CompressedAir!O:O,MATCH($D100,CompressedAir!$A:$A,0))</f>
        <v/>
      </c>
      <c r="L100" s="13">
        <f>INDEX(CompressedAir!P:P,MATCH($D100,CompressedAir!$A:$A,0))</f>
        <v>0</v>
      </c>
      <c r="M100" s="13">
        <f>INDEX(CompressedAir!Q:Q,MATCH($D100,CompressedAir!$A:$A,0))</f>
        <v>0</v>
      </c>
      <c r="N100" s="13">
        <f t="shared" si="4"/>
        <v>0</v>
      </c>
    </row>
    <row r="101" spans="2:14" ht="15.75" x14ac:dyDescent="0.2">
      <c r="B101" s="7" t="str">
        <f t="shared" si="3"/>
        <v/>
      </c>
      <c r="C101" s="5" t="s">
        <v>328</v>
      </c>
      <c r="D101" s="16" t="s">
        <v>329</v>
      </c>
      <c r="E101" s="5" t="s">
        <v>330</v>
      </c>
      <c r="F101" s="35">
        <f>INDEX(CompressedAir!I:I,MATCH($D101,CompressedAir!$A:$A,0))</f>
        <v>0</v>
      </c>
      <c r="G101" s="35">
        <f>INDEX(CompressedAir!K:K,MATCH($D101,CompressedAir!$A:$A,0))</f>
        <v>0</v>
      </c>
      <c r="H101" s="35">
        <f>INDEX(CompressedAir!L:L,MATCH($D101,CompressedAir!$A:$A,0))</f>
        <v>0</v>
      </c>
      <c r="I101" s="38" t="str">
        <f>INDEX(CompressedAir!M:M,MATCH($D101,CompressedAir!$A:$A,0))</f>
        <v/>
      </c>
      <c r="J101" s="38" t="str">
        <f>INDEX(CompressedAir!N:N,MATCH($D101,CompressedAir!$A:$A,0))</f>
        <v/>
      </c>
      <c r="K101" s="38" t="str">
        <f>INDEX(CompressedAir!O:O,MATCH($D101,CompressedAir!$A:$A,0))</f>
        <v/>
      </c>
      <c r="L101" s="13">
        <f>INDEX(CompressedAir!P:P,MATCH($D101,CompressedAir!$A:$A,0))</f>
        <v>0</v>
      </c>
      <c r="M101" s="13">
        <f>INDEX(CompressedAir!Q:Q,MATCH($D101,CompressedAir!$A:$A,0))</f>
        <v>0</v>
      </c>
      <c r="N101" s="13">
        <f t="shared" si="4"/>
        <v>0</v>
      </c>
    </row>
    <row r="102" spans="2:14" ht="15.75" x14ac:dyDescent="0.2">
      <c r="B102" s="7" t="str">
        <f t="shared" si="3"/>
        <v/>
      </c>
      <c r="C102" s="5" t="s">
        <v>331</v>
      </c>
      <c r="D102" s="16" t="s">
        <v>332</v>
      </c>
      <c r="E102" s="5" t="s">
        <v>333</v>
      </c>
      <c r="F102" s="35">
        <f>INDEX(CompressedAir!I:I,MATCH($D102,CompressedAir!$A:$A,0))</f>
        <v>0</v>
      </c>
      <c r="G102" s="35">
        <f>INDEX(CompressedAir!K:K,MATCH($D102,CompressedAir!$A:$A,0))</f>
        <v>0</v>
      </c>
      <c r="H102" s="35">
        <f>INDEX(CompressedAir!L:L,MATCH($D102,CompressedAir!$A:$A,0))</f>
        <v>0</v>
      </c>
      <c r="I102" s="38" t="str">
        <f>INDEX(CompressedAir!M:M,MATCH($D102,CompressedAir!$A:$A,0))</f>
        <v/>
      </c>
      <c r="J102" s="38" t="str">
        <f>INDEX(CompressedAir!N:N,MATCH($D102,CompressedAir!$A:$A,0))</f>
        <v/>
      </c>
      <c r="K102" s="38" t="str">
        <f>INDEX(CompressedAir!O:O,MATCH($D102,CompressedAir!$A:$A,0))</f>
        <v/>
      </c>
      <c r="L102" s="13">
        <f>INDEX(CompressedAir!P:P,MATCH($D102,CompressedAir!$A:$A,0))</f>
        <v>0</v>
      </c>
      <c r="M102" s="13">
        <f>INDEX(CompressedAir!Q:Q,MATCH($D102,CompressedAir!$A:$A,0))</f>
        <v>0</v>
      </c>
      <c r="N102" s="13">
        <f t="shared" si="4"/>
        <v>0</v>
      </c>
    </row>
    <row r="103" spans="2:14" ht="15.75" x14ac:dyDescent="0.2">
      <c r="B103" s="7" t="str">
        <f t="shared" si="3"/>
        <v/>
      </c>
      <c r="C103" s="5" t="s">
        <v>334</v>
      </c>
      <c r="D103" s="16" t="s">
        <v>335</v>
      </c>
      <c r="E103" s="5" t="s">
        <v>336</v>
      </c>
      <c r="F103" s="35">
        <f>INDEX(CompressedAir!I:I,MATCH($D103,CompressedAir!$A:$A,0))</f>
        <v>0</v>
      </c>
      <c r="G103" s="35">
        <f>INDEX(CompressedAir!K:K,MATCH($D103,CompressedAir!$A:$A,0))</f>
        <v>0</v>
      </c>
      <c r="H103" s="35">
        <f>INDEX(CompressedAir!L:L,MATCH($D103,CompressedAir!$A:$A,0))</f>
        <v>0</v>
      </c>
      <c r="I103" s="38" t="str">
        <f>INDEX(CompressedAir!M:M,MATCH($D103,CompressedAir!$A:$A,0))</f>
        <v/>
      </c>
      <c r="J103" s="38" t="str">
        <f>INDEX(CompressedAir!N:N,MATCH($D103,CompressedAir!$A:$A,0))</f>
        <v/>
      </c>
      <c r="K103" s="38" t="str">
        <f>INDEX(CompressedAir!O:O,MATCH($D103,CompressedAir!$A:$A,0))</f>
        <v/>
      </c>
      <c r="L103" s="13">
        <f>INDEX(CompressedAir!P:P,MATCH($D103,CompressedAir!$A:$A,0))</f>
        <v>0</v>
      </c>
      <c r="M103" s="13">
        <f>INDEX(CompressedAir!Q:Q,MATCH($D103,CompressedAir!$A:$A,0))</f>
        <v>0</v>
      </c>
      <c r="N103" s="13">
        <f t="shared" si="4"/>
        <v>0</v>
      </c>
    </row>
    <row r="104" spans="2:14" ht="15.75" x14ac:dyDescent="0.2">
      <c r="B104" s="7" t="str">
        <f t="shared" si="3"/>
        <v/>
      </c>
      <c r="C104" s="5" t="s">
        <v>337</v>
      </c>
      <c r="D104" s="16" t="s">
        <v>338</v>
      </c>
      <c r="E104" s="5" t="s">
        <v>339</v>
      </c>
      <c r="F104" s="35">
        <f>INDEX(CompressedAir!I:I,MATCH($D104,CompressedAir!$A:$A,0))</f>
        <v>0</v>
      </c>
      <c r="G104" s="35">
        <f>INDEX(CompressedAir!K:K,MATCH($D104,CompressedAir!$A:$A,0))</f>
        <v>0</v>
      </c>
      <c r="H104" s="35">
        <f>INDEX(CompressedAir!L:L,MATCH($D104,CompressedAir!$A:$A,0))</f>
        <v>0</v>
      </c>
      <c r="I104" s="38" t="str">
        <f>INDEX(CompressedAir!M:M,MATCH($D104,CompressedAir!$A:$A,0))</f>
        <v/>
      </c>
      <c r="J104" s="38" t="str">
        <f>INDEX(CompressedAir!N:N,MATCH($D104,CompressedAir!$A:$A,0))</f>
        <v/>
      </c>
      <c r="K104" s="38" t="str">
        <f>INDEX(CompressedAir!O:O,MATCH($D104,CompressedAir!$A:$A,0))</f>
        <v/>
      </c>
      <c r="L104" s="13">
        <f>INDEX(CompressedAir!P:P,MATCH($D104,CompressedAir!$A:$A,0))</f>
        <v>0</v>
      </c>
      <c r="M104" s="13">
        <f>INDEX(CompressedAir!Q:Q,MATCH($D104,CompressedAir!$A:$A,0))</f>
        <v>0</v>
      </c>
      <c r="N104" s="13">
        <f t="shared" si="4"/>
        <v>0</v>
      </c>
    </row>
    <row r="105" spans="2:14" ht="15.75" x14ac:dyDescent="0.2">
      <c r="B105" s="7" t="str">
        <f t="shared" si="3"/>
        <v/>
      </c>
      <c r="C105" s="5" t="s">
        <v>340</v>
      </c>
      <c r="D105" s="16" t="s">
        <v>341</v>
      </c>
      <c r="E105" s="5" t="s">
        <v>342</v>
      </c>
      <c r="F105" s="35">
        <f>INDEX(CompressedAir!I:I,MATCH($D105,CompressedAir!$A:$A,0))</f>
        <v>0</v>
      </c>
      <c r="G105" s="35">
        <f>INDEX(CompressedAir!K:K,MATCH($D105,CompressedAir!$A:$A,0))</f>
        <v>0</v>
      </c>
      <c r="H105" s="35">
        <f>INDEX(CompressedAir!L:L,MATCH($D105,CompressedAir!$A:$A,0))</f>
        <v>0</v>
      </c>
      <c r="I105" s="38" t="str">
        <f>INDEX(CompressedAir!M:M,MATCH($D105,CompressedAir!$A:$A,0))</f>
        <v/>
      </c>
      <c r="J105" s="38" t="str">
        <f>INDEX(CompressedAir!N:N,MATCH($D105,CompressedAir!$A:$A,0))</f>
        <v/>
      </c>
      <c r="K105" s="38" t="str">
        <f>INDEX(CompressedAir!O:O,MATCH($D105,CompressedAir!$A:$A,0))</f>
        <v/>
      </c>
      <c r="L105" s="13">
        <f>INDEX(CompressedAir!P:P,MATCH($D105,CompressedAir!$A:$A,0))</f>
        <v>0</v>
      </c>
      <c r="M105" s="13">
        <f>INDEX(CompressedAir!Q:Q,MATCH($D105,CompressedAir!$A:$A,0))</f>
        <v>0</v>
      </c>
      <c r="N105" s="13">
        <f t="shared" si="4"/>
        <v>0</v>
      </c>
    </row>
    <row r="106" spans="2:14" ht="15.75" x14ac:dyDescent="0.2">
      <c r="B106" s="7" t="str">
        <f t="shared" si="3"/>
        <v/>
      </c>
      <c r="C106" s="5" t="s">
        <v>343</v>
      </c>
      <c r="D106" s="16" t="s">
        <v>344</v>
      </c>
      <c r="E106" s="5" t="s">
        <v>345</v>
      </c>
      <c r="F106" s="35">
        <f>INDEX(CompressedAir!I:I,MATCH($D106,CompressedAir!$A:$A,0))</f>
        <v>0</v>
      </c>
      <c r="G106" s="35">
        <f>INDEX(CompressedAir!K:K,MATCH($D106,CompressedAir!$A:$A,0))</f>
        <v>0</v>
      </c>
      <c r="H106" s="35">
        <f>INDEX(CompressedAir!L:L,MATCH($D106,CompressedAir!$A:$A,0))</f>
        <v>0</v>
      </c>
      <c r="I106" s="38" t="str">
        <f>INDEX(CompressedAir!M:M,MATCH($D106,CompressedAir!$A:$A,0))</f>
        <v/>
      </c>
      <c r="J106" s="38" t="str">
        <f>INDEX(CompressedAir!N:N,MATCH($D106,CompressedAir!$A:$A,0))</f>
        <v/>
      </c>
      <c r="K106" s="38" t="str">
        <f>INDEX(CompressedAir!O:O,MATCH($D106,CompressedAir!$A:$A,0))</f>
        <v/>
      </c>
      <c r="L106" s="13">
        <f>INDEX(CompressedAir!P:P,MATCH($D106,CompressedAir!$A:$A,0))</f>
        <v>0</v>
      </c>
      <c r="M106" s="13">
        <f>INDEX(CompressedAir!Q:Q,MATCH($D106,CompressedAir!$A:$A,0))</f>
        <v>0</v>
      </c>
      <c r="N106" s="13">
        <f t="shared" si="4"/>
        <v>0</v>
      </c>
    </row>
    <row r="107" spans="2:14" ht="15.75" x14ac:dyDescent="0.2">
      <c r="B107" s="7" t="str">
        <f t="shared" si="3"/>
        <v/>
      </c>
      <c r="C107" s="5" t="s">
        <v>346</v>
      </c>
      <c r="D107" s="16" t="s">
        <v>347</v>
      </c>
      <c r="E107" s="5" t="s">
        <v>348</v>
      </c>
      <c r="F107" s="35">
        <f>INDEX(CompressedAir!I:I,MATCH($D107,CompressedAir!$A:$A,0))</f>
        <v>0</v>
      </c>
      <c r="G107" s="35">
        <f>INDEX(CompressedAir!K:K,MATCH($D107,CompressedAir!$A:$A,0))</f>
        <v>0</v>
      </c>
      <c r="H107" s="35">
        <f>INDEX(CompressedAir!L:L,MATCH($D107,CompressedAir!$A:$A,0))</f>
        <v>0</v>
      </c>
      <c r="I107" s="38" t="str">
        <f>INDEX(CompressedAir!M:M,MATCH($D107,CompressedAir!$A:$A,0))</f>
        <v/>
      </c>
      <c r="J107" s="38" t="str">
        <f>INDEX(CompressedAir!N:N,MATCH($D107,CompressedAir!$A:$A,0))</f>
        <v/>
      </c>
      <c r="K107" s="38" t="str">
        <f>INDEX(CompressedAir!O:O,MATCH($D107,CompressedAir!$A:$A,0))</f>
        <v/>
      </c>
      <c r="L107" s="13">
        <f>INDEX(CompressedAir!P:P,MATCH($D107,CompressedAir!$A:$A,0))</f>
        <v>0</v>
      </c>
      <c r="M107" s="13">
        <f>INDEX(CompressedAir!Q:Q,MATCH($D107,CompressedAir!$A:$A,0))</f>
        <v>0</v>
      </c>
      <c r="N107" s="13">
        <f t="shared" si="4"/>
        <v>0</v>
      </c>
    </row>
    <row r="108" spans="2:14" ht="15.75" x14ac:dyDescent="0.2">
      <c r="B108" s="7" t="str">
        <f t="shared" si="3"/>
        <v/>
      </c>
      <c r="C108" s="5" t="s">
        <v>349</v>
      </c>
      <c r="D108" s="16" t="s">
        <v>350</v>
      </c>
      <c r="E108" s="5" t="s">
        <v>351</v>
      </c>
      <c r="F108" s="35">
        <f>INDEX(CompressedAir!I:I,MATCH($D108,CompressedAir!$A:$A,0))</f>
        <v>0</v>
      </c>
      <c r="G108" s="35">
        <f>INDEX(CompressedAir!K:K,MATCH($D108,CompressedAir!$A:$A,0))</f>
        <v>0</v>
      </c>
      <c r="H108" s="35">
        <f>INDEX(CompressedAir!L:L,MATCH($D108,CompressedAir!$A:$A,0))</f>
        <v>0</v>
      </c>
      <c r="I108" s="38" t="str">
        <f>INDEX(CompressedAir!M:M,MATCH($D108,CompressedAir!$A:$A,0))</f>
        <v/>
      </c>
      <c r="J108" s="38" t="str">
        <f>INDEX(CompressedAir!N:N,MATCH($D108,CompressedAir!$A:$A,0))</f>
        <v/>
      </c>
      <c r="K108" s="38" t="str">
        <f>INDEX(CompressedAir!O:O,MATCH($D108,CompressedAir!$A:$A,0))</f>
        <v/>
      </c>
      <c r="L108" s="13">
        <f>INDEX(CompressedAir!P:P,MATCH($D108,CompressedAir!$A:$A,0))</f>
        <v>0</v>
      </c>
      <c r="M108" s="13">
        <f>INDEX(CompressedAir!Q:Q,MATCH($D108,CompressedAir!$A:$A,0))</f>
        <v>0</v>
      </c>
      <c r="N108" s="13">
        <f t="shared" si="4"/>
        <v>0</v>
      </c>
    </row>
    <row r="109" spans="2:14" ht="15.75" x14ac:dyDescent="0.2">
      <c r="B109" s="7" t="str">
        <f t="shared" si="3"/>
        <v/>
      </c>
      <c r="C109" s="5" t="s">
        <v>352</v>
      </c>
      <c r="D109" s="16" t="s">
        <v>353</v>
      </c>
      <c r="E109" s="5" t="s">
        <v>354</v>
      </c>
      <c r="F109" s="35">
        <f>INDEX(CompressedAir!I:I,MATCH($D109,CompressedAir!$A:$A,0))</f>
        <v>0</v>
      </c>
      <c r="G109" s="35">
        <f>INDEX(CompressedAir!K:K,MATCH($D109,CompressedAir!$A:$A,0))</f>
        <v>0</v>
      </c>
      <c r="H109" s="35">
        <f>INDEX(CompressedAir!L:L,MATCH($D109,CompressedAir!$A:$A,0))</f>
        <v>0</v>
      </c>
      <c r="I109" s="38" t="str">
        <f>INDEX(CompressedAir!M:M,MATCH($D109,CompressedAir!$A:$A,0))</f>
        <v/>
      </c>
      <c r="J109" s="38" t="str">
        <f>INDEX(CompressedAir!N:N,MATCH($D109,CompressedAir!$A:$A,0))</f>
        <v/>
      </c>
      <c r="K109" s="38" t="str">
        <f>INDEX(CompressedAir!O:O,MATCH($D109,CompressedAir!$A:$A,0))</f>
        <v/>
      </c>
      <c r="L109" s="13">
        <f>INDEX(CompressedAir!P:P,MATCH($D109,CompressedAir!$A:$A,0))</f>
        <v>0</v>
      </c>
      <c r="M109" s="13">
        <f>INDEX(CompressedAir!Q:Q,MATCH($D109,CompressedAir!$A:$A,0))</f>
        <v>0</v>
      </c>
      <c r="N109" s="13">
        <f t="shared" si="4"/>
        <v>0</v>
      </c>
    </row>
    <row r="110" spans="2:14" ht="15.75" x14ac:dyDescent="0.2">
      <c r="B110" s="7" t="str">
        <f t="shared" si="3"/>
        <v/>
      </c>
      <c r="C110" s="5" t="s">
        <v>357</v>
      </c>
      <c r="D110" s="16" t="s">
        <v>358</v>
      </c>
      <c r="E110" s="5" t="s">
        <v>359</v>
      </c>
      <c r="F110" s="35">
        <f>INDEX(CompressedAir!I:I,MATCH($D110,CompressedAir!$A:$A,0))</f>
        <v>0</v>
      </c>
      <c r="G110" s="35">
        <f>INDEX(CompressedAir!K:K,MATCH($D110,CompressedAir!$A:$A,0))</f>
        <v>0</v>
      </c>
      <c r="H110" s="35">
        <f>INDEX(CompressedAir!L:L,MATCH($D110,CompressedAir!$A:$A,0))</f>
        <v>0</v>
      </c>
      <c r="I110" s="38" t="str">
        <f>INDEX(CompressedAir!M:M,MATCH($D110,CompressedAir!$A:$A,0))</f>
        <v/>
      </c>
      <c r="J110" s="38" t="str">
        <f>INDEX(CompressedAir!N:N,MATCH($D110,CompressedAir!$A:$A,0))</f>
        <v/>
      </c>
      <c r="K110" s="38" t="str">
        <f>INDEX(CompressedAir!O:O,MATCH($D110,CompressedAir!$A:$A,0))</f>
        <v/>
      </c>
      <c r="L110" s="13">
        <f>INDEX(CompressedAir!P:P,MATCH($D110,CompressedAir!$A:$A,0))</f>
        <v>0</v>
      </c>
      <c r="M110" s="13">
        <f>INDEX(CompressedAir!Q:Q,MATCH($D110,CompressedAir!$A:$A,0))</f>
        <v>0</v>
      </c>
      <c r="N110" s="13">
        <f t="shared" si="4"/>
        <v>0</v>
      </c>
    </row>
    <row r="111" spans="2:14" ht="15.75" x14ac:dyDescent="0.2">
      <c r="B111" s="7" t="str">
        <f t="shared" si="3"/>
        <v/>
      </c>
      <c r="C111" s="5" t="s">
        <v>360</v>
      </c>
      <c r="D111" s="16" t="s">
        <v>361</v>
      </c>
      <c r="E111" s="5" t="s">
        <v>362</v>
      </c>
      <c r="F111" s="35">
        <f>INDEX(CompressedAir!I:I,MATCH($D111,CompressedAir!$A:$A,0))</f>
        <v>0</v>
      </c>
      <c r="G111" s="35">
        <f>INDEX(CompressedAir!K:K,MATCH($D111,CompressedAir!$A:$A,0))</f>
        <v>0</v>
      </c>
      <c r="H111" s="35">
        <f>INDEX(CompressedAir!L:L,MATCH($D111,CompressedAir!$A:$A,0))</f>
        <v>0</v>
      </c>
      <c r="I111" s="38" t="str">
        <f>INDEX(CompressedAir!M:M,MATCH($D111,CompressedAir!$A:$A,0))</f>
        <v/>
      </c>
      <c r="J111" s="38" t="str">
        <f>INDEX(CompressedAir!N:N,MATCH($D111,CompressedAir!$A:$A,0))</f>
        <v/>
      </c>
      <c r="K111" s="38" t="str">
        <f>INDEX(CompressedAir!O:O,MATCH($D111,CompressedAir!$A:$A,0))</f>
        <v/>
      </c>
      <c r="L111" s="13">
        <f>INDEX(CompressedAir!P:P,MATCH($D111,CompressedAir!$A:$A,0))</f>
        <v>0</v>
      </c>
      <c r="M111" s="13">
        <f>INDEX(CompressedAir!Q:Q,MATCH($D111,CompressedAir!$A:$A,0))</f>
        <v>0</v>
      </c>
      <c r="N111" s="13">
        <f t="shared" si="4"/>
        <v>0</v>
      </c>
    </row>
    <row r="112" spans="2:14" ht="15.75" x14ac:dyDescent="0.2">
      <c r="B112" s="7" t="str">
        <f t="shared" si="3"/>
        <v/>
      </c>
      <c r="C112" s="5" t="s">
        <v>363</v>
      </c>
      <c r="D112" s="16" t="s">
        <v>364</v>
      </c>
      <c r="E112" s="5" t="s">
        <v>365</v>
      </c>
      <c r="F112" s="35">
        <f>INDEX(CompressedAir!I:I,MATCH($D112,CompressedAir!$A:$A,0))</f>
        <v>0</v>
      </c>
      <c r="G112" s="35">
        <f>INDEX(CompressedAir!K:K,MATCH($D112,CompressedAir!$A:$A,0))</f>
        <v>0</v>
      </c>
      <c r="H112" s="35">
        <f>INDEX(CompressedAir!L:L,MATCH($D112,CompressedAir!$A:$A,0))</f>
        <v>0</v>
      </c>
      <c r="I112" s="38" t="str">
        <f>INDEX(CompressedAir!M:M,MATCH($D112,CompressedAir!$A:$A,0))</f>
        <v/>
      </c>
      <c r="J112" s="38" t="str">
        <f>INDEX(CompressedAir!N:N,MATCH($D112,CompressedAir!$A:$A,0))</f>
        <v/>
      </c>
      <c r="K112" s="38" t="str">
        <f>INDEX(CompressedAir!O:O,MATCH($D112,CompressedAir!$A:$A,0))</f>
        <v/>
      </c>
      <c r="L112" s="13">
        <f>INDEX(CompressedAir!P:P,MATCH($D112,CompressedAir!$A:$A,0))</f>
        <v>0</v>
      </c>
      <c r="M112" s="13">
        <f>INDEX(CompressedAir!Q:Q,MATCH($D112,CompressedAir!$A:$A,0))</f>
        <v>0</v>
      </c>
      <c r="N112" s="13">
        <f t="shared" si="4"/>
        <v>0</v>
      </c>
    </row>
    <row r="113" spans="2:14" ht="15.75" x14ac:dyDescent="0.2">
      <c r="B113" s="7" t="str">
        <f t="shared" si="3"/>
        <v/>
      </c>
      <c r="C113" s="5" t="s">
        <v>366</v>
      </c>
      <c r="D113" s="16" t="s">
        <v>367</v>
      </c>
      <c r="E113" s="5" t="s">
        <v>368</v>
      </c>
      <c r="F113" s="35">
        <f>INDEX(CompressedAir!I:I,MATCH($D113,CompressedAir!$A:$A,0))</f>
        <v>0</v>
      </c>
      <c r="G113" s="35">
        <f>INDEX(CompressedAir!K:K,MATCH($D113,CompressedAir!$A:$A,0))</f>
        <v>0</v>
      </c>
      <c r="H113" s="35">
        <f>INDEX(CompressedAir!L:L,MATCH($D113,CompressedAir!$A:$A,0))</f>
        <v>0</v>
      </c>
      <c r="I113" s="38" t="str">
        <f>INDEX(CompressedAir!M:M,MATCH($D113,CompressedAir!$A:$A,0))</f>
        <v/>
      </c>
      <c r="J113" s="38" t="str">
        <f>INDEX(CompressedAir!N:N,MATCH($D113,CompressedAir!$A:$A,0))</f>
        <v/>
      </c>
      <c r="K113" s="38" t="str">
        <f>INDEX(CompressedAir!O:O,MATCH($D113,CompressedAir!$A:$A,0))</f>
        <v/>
      </c>
      <c r="L113" s="13">
        <f>INDEX(CompressedAir!P:P,MATCH($D113,CompressedAir!$A:$A,0))</f>
        <v>0</v>
      </c>
      <c r="M113" s="13">
        <f>INDEX(CompressedAir!Q:Q,MATCH($D113,CompressedAir!$A:$A,0))</f>
        <v>0</v>
      </c>
      <c r="N113" s="13">
        <f t="shared" si="4"/>
        <v>0</v>
      </c>
    </row>
    <row r="114" spans="2:14" ht="15.75" x14ac:dyDescent="0.2">
      <c r="B114" s="7" t="str">
        <f t="shared" si="3"/>
        <v/>
      </c>
      <c r="C114" s="5" t="s">
        <v>371</v>
      </c>
      <c r="D114" s="16" t="s">
        <v>372</v>
      </c>
      <c r="E114" s="5" t="s">
        <v>373</v>
      </c>
      <c r="F114" s="35">
        <f>INDEX(CompressedAir!I:I,MATCH($D114,CompressedAir!$A:$A,0))</f>
        <v>0</v>
      </c>
      <c r="G114" s="35">
        <f>INDEX(CompressedAir!K:K,MATCH($D114,CompressedAir!$A:$A,0))</f>
        <v>0</v>
      </c>
      <c r="H114" s="35">
        <f>INDEX(CompressedAir!L:L,MATCH($D114,CompressedAir!$A:$A,0))</f>
        <v>0</v>
      </c>
      <c r="I114" s="38" t="str">
        <f>INDEX(CompressedAir!M:M,MATCH($D114,CompressedAir!$A:$A,0))</f>
        <v/>
      </c>
      <c r="J114" s="38" t="str">
        <f>INDEX(CompressedAir!N:N,MATCH($D114,CompressedAir!$A:$A,0))</f>
        <v/>
      </c>
      <c r="K114" s="38" t="str">
        <f>INDEX(CompressedAir!O:O,MATCH($D114,CompressedAir!$A:$A,0))</f>
        <v/>
      </c>
      <c r="L114" s="13">
        <f>INDEX(CompressedAir!P:P,MATCH($D114,CompressedAir!$A:$A,0))</f>
        <v>0</v>
      </c>
      <c r="M114" s="13">
        <f>INDEX(CompressedAir!Q:Q,MATCH($D114,CompressedAir!$A:$A,0))</f>
        <v>0</v>
      </c>
      <c r="N114" s="13">
        <f t="shared" si="4"/>
        <v>0</v>
      </c>
    </row>
    <row r="115" spans="2:14" ht="15.75" x14ac:dyDescent="0.2">
      <c r="B115" s="7" t="str">
        <f t="shared" si="3"/>
        <v/>
      </c>
      <c r="C115" s="5" t="s">
        <v>375</v>
      </c>
      <c r="D115" s="16" t="s">
        <v>376</v>
      </c>
      <c r="E115" s="5" t="s">
        <v>377</v>
      </c>
      <c r="F115" s="35">
        <f>INDEX(CompressedAir!I:I,MATCH($D115,CompressedAir!$A:$A,0))</f>
        <v>0</v>
      </c>
      <c r="G115" s="35">
        <f>INDEX(CompressedAir!K:K,MATCH($D115,CompressedAir!$A:$A,0))</f>
        <v>0</v>
      </c>
      <c r="H115" s="35">
        <f>INDEX(CompressedAir!L:L,MATCH($D115,CompressedAir!$A:$A,0))</f>
        <v>0</v>
      </c>
      <c r="I115" s="38" t="str">
        <f>INDEX(CompressedAir!M:M,MATCH($D115,CompressedAir!$A:$A,0))</f>
        <v/>
      </c>
      <c r="J115" s="38" t="str">
        <f>INDEX(CompressedAir!N:N,MATCH($D115,CompressedAir!$A:$A,0))</f>
        <v/>
      </c>
      <c r="K115" s="38" t="str">
        <f>INDEX(CompressedAir!O:O,MATCH($D115,CompressedAir!$A:$A,0))</f>
        <v/>
      </c>
      <c r="L115" s="13">
        <f>INDEX(CompressedAir!P:P,MATCH($D115,CompressedAir!$A:$A,0))</f>
        <v>0</v>
      </c>
      <c r="M115" s="13">
        <f>INDEX(CompressedAir!Q:Q,MATCH($D115,CompressedAir!$A:$A,0))</f>
        <v>0</v>
      </c>
      <c r="N115" s="13">
        <f t="shared" si="4"/>
        <v>0</v>
      </c>
    </row>
    <row r="116" spans="2:14" ht="15.75" x14ac:dyDescent="0.2">
      <c r="B116" s="7" t="str">
        <f t="shared" si="3"/>
        <v/>
      </c>
      <c r="C116" s="5" t="s">
        <v>378</v>
      </c>
      <c r="D116" s="16" t="s">
        <v>379</v>
      </c>
      <c r="E116" s="5" t="s">
        <v>380</v>
      </c>
      <c r="F116" s="35">
        <f>INDEX(CompressedAir!I:I,MATCH($D116,CompressedAir!$A:$A,0))</f>
        <v>0</v>
      </c>
      <c r="G116" s="35">
        <f>INDEX(CompressedAir!K:K,MATCH($D116,CompressedAir!$A:$A,0))</f>
        <v>0</v>
      </c>
      <c r="H116" s="35">
        <f>INDEX(CompressedAir!L:L,MATCH($D116,CompressedAir!$A:$A,0))</f>
        <v>0</v>
      </c>
      <c r="I116" s="38" t="str">
        <f>INDEX(CompressedAir!M:M,MATCH($D116,CompressedAir!$A:$A,0))</f>
        <v/>
      </c>
      <c r="J116" s="38" t="str">
        <f>INDEX(CompressedAir!N:N,MATCH($D116,CompressedAir!$A:$A,0))</f>
        <v/>
      </c>
      <c r="K116" s="38" t="str">
        <f>INDEX(CompressedAir!O:O,MATCH($D116,CompressedAir!$A:$A,0))</f>
        <v/>
      </c>
      <c r="L116" s="13">
        <f>INDEX(CompressedAir!P:P,MATCH($D116,CompressedAir!$A:$A,0))</f>
        <v>0</v>
      </c>
      <c r="M116" s="13">
        <f>INDEX(CompressedAir!Q:Q,MATCH($D116,CompressedAir!$A:$A,0))</f>
        <v>0</v>
      </c>
      <c r="N116" s="13">
        <f t="shared" si="4"/>
        <v>0</v>
      </c>
    </row>
    <row r="117" spans="2:14" ht="15.75" x14ac:dyDescent="0.2">
      <c r="B117" s="7" t="str">
        <f t="shared" si="3"/>
        <v/>
      </c>
      <c r="C117" s="5" t="s">
        <v>381</v>
      </c>
      <c r="D117" s="16" t="s">
        <v>382</v>
      </c>
      <c r="E117" s="5" t="s">
        <v>383</v>
      </c>
      <c r="F117" s="35">
        <f>INDEX(CompressedAir!I:I,MATCH($D117,CompressedAir!$A:$A,0))</f>
        <v>0</v>
      </c>
      <c r="G117" s="35">
        <f>INDEX(CompressedAir!K:K,MATCH($D117,CompressedAir!$A:$A,0))</f>
        <v>0</v>
      </c>
      <c r="H117" s="35">
        <f>INDEX(CompressedAir!L:L,MATCH($D117,CompressedAir!$A:$A,0))</f>
        <v>0</v>
      </c>
      <c r="I117" s="38" t="str">
        <f>INDEX(CompressedAir!M:M,MATCH($D117,CompressedAir!$A:$A,0))</f>
        <v/>
      </c>
      <c r="J117" s="38" t="str">
        <f>INDEX(CompressedAir!N:N,MATCH($D117,CompressedAir!$A:$A,0))</f>
        <v/>
      </c>
      <c r="K117" s="38" t="str">
        <f>INDEX(CompressedAir!O:O,MATCH($D117,CompressedAir!$A:$A,0))</f>
        <v/>
      </c>
      <c r="L117" s="13">
        <f>INDEX(CompressedAir!P:P,MATCH($D117,CompressedAir!$A:$A,0))</f>
        <v>0</v>
      </c>
      <c r="M117" s="13">
        <f>INDEX(CompressedAir!Q:Q,MATCH($D117,CompressedAir!$A:$A,0))</f>
        <v>0</v>
      </c>
      <c r="N117" s="13">
        <f t="shared" si="4"/>
        <v>0</v>
      </c>
    </row>
    <row r="118" spans="2:14" ht="15.75" x14ac:dyDescent="0.2">
      <c r="B118" s="7" t="str">
        <f t="shared" si="3"/>
        <v/>
      </c>
      <c r="C118" s="5" t="s">
        <v>384</v>
      </c>
      <c r="D118" s="16" t="s">
        <v>385</v>
      </c>
      <c r="E118" s="5" t="s">
        <v>386</v>
      </c>
      <c r="F118" s="35">
        <f>INDEX(CompressedAir!I:I,MATCH($D118,CompressedAir!$A:$A,0))</f>
        <v>0</v>
      </c>
      <c r="G118" s="35">
        <f>INDEX(CompressedAir!K:K,MATCH($D118,CompressedAir!$A:$A,0))</f>
        <v>0</v>
      </c>
      <c r="H118" s="35">
        <f>INDEX(CompressedAir!L:L,MATCH($D118,CompressedAir!$A:$A,0))</f>
        <v>0</v>
      </c>
      <c r="I118" s="38" t="str">
        <f>INDEX(CompressedAir!M:M,MATCH($D118,CompressedAir!$A:$A,0))</f>
        <v/>
      </c>
      <c r="J118" s="38" t="str">
        <f>INDEX(CompressedAir!N:N,MATCH($D118,CompressedAir!$A:$A,0))</f>
        <v/>
      </c>
      <c r="K118" s="38" t="str">
        <f>INDEX(CompressedAir!O:O,MATCH($D118,CompressedAir!$A:$A,0))</f>
        <v/>
      </c>
      <c r="L118" s="13">
        <f>INDEX(CompressedAir!P:P,MATCH($D118,CompressedAir!$A:$A,0))</f>
        <v>0</v>
      </c>
      <c r="M118" s="13">
        <f>INDEX(CompressedAir!Q:Q,MATCH($D118,CompressedAir!$A:$A,0))</f>
        <v>0</v>
      </c>
      <c r="N118" s="13">
        <f t="shared" si="4"/>
        <v>0</v>
      </c>
    </row>
    <row r="119" spans="2:14" ht="15.75" x14ac:dyDescent="0.2">
      <c r="B119" s="7" t="str">
        <f t="shared" si="3"/>
        <v/>
      </c>
      <c r="C119" s="5" t="s">
        <v>387</v>
      </c>
      <c r="D119" s="16" t="s">
        <v>388</v>
      </c>
      <c r="E119" s="5" t="s">
        <v>389</v>
      </c>
      <c r="F119" s="35">
        <f>INDEX(CompressedAir!I:I,MATCH($D119,CompressedAir!$A:$A,0))</f>
        <v>0</v>
      </c>
      <c r="G119" s="35">
        <f>INDEX(CompressedAir!K:K,MATCH($D119,CompressedAir!$A:$A,0))</f>
        <v>0</v>
      </c>
      <c r="H119" s="35">
        <f>INDEX(CompressedAir!L:L,MATCH($D119,CompressedAir!$A:$A,0))</f>
        <v>0</v>
      </c>
      <c r="I119" s="38" t="str">
        <f>INDEX(CompressedAir!M:M,MATCH($D119,CompressedAir!$A:$A,0))</f>
        <v/>
      </c>
      <c r="J119" s="38" t="str">
        <f>INDEX(CompressedAir!N:N,MATCH($D119,CompressedAir!$A:$A,0))</f>
        <v/>
      </c>
      <c r="K119" s="38" t="str">
        <f>INDEX(CompressedAir!O:O,MATCH($D119,CompressedAir!$A:$A,0))</f>
        <v/>
      </c>
      <c r="L119" s="13">
        <f>INDEX(CompressedAir!P:P,MATCH($D119,CompressedAir!$A:$A,0))</f>
        <v>0</v>
      </c>
      <c r="M119" s="13">
        <f>INDEX(CompressedAir!Q:Q,MATCH($D119,CompressedAir!$A:$A,0))</f>
        <v>0</v>
      </c>
      <c r="N119" s="13">
        <f t="shared" si="4"/>
        <v>0</v>
      </c>
    </row>
    <row r="120" spans="2:14" ht="15.75" x14ac:dyDescent="0.2">
      <c r="B120" s="7" t="str">
        <f t="shared" si="3"/>
        <v/>
      </c>
      <c r="C120" s="5" t="s">
        <v>390</v>
      </c>
      <c r="D120" s="16" t="s">
        <v>391</v>
      </c>
      <c r="E120" s="5" t="s">
        <v>392</v>
      </c>
      <c r="F120" s="35">
        <f>INDEX(CompressedAir!I:I,MATCH($D120,CompressedAir!$A:$A,0))</f>
        <v>0</v>
      </c>
      <c r="G120" s="35">
        <f>INDEX(CompressedAir!K:K,MATCH($D120,CompressedAir!$A:$A,0))</f>
        <v>0</v>
      </c>
      <c r="H120" s="35">
        <f>INDEX(CompressedAir!L:L,MATCH($D120,CompressedAir!$A:$A,0))</f>
        <v>0</v>
      </c>
      <c r="I120" s="38" t="str">
        <f>INDEX(CompressedAir!M:M,MATCH($D120,CompressedAir!$A:$A,0))</f>
        <v/>
      </c>
      <c r="J120" s="38" t="str">
        <f>INDEX(CompressedAir!N:N,MATCH($D120,CompressedAir!$A:$A,0))</f>
        <v/>
      </c>
      <c r="K120" s="38" t="str">
        <f>INDEX(CompressedAir!O:O,MATCH($D120,CompressedAir!$A:$A,0))</f>
        <v/>
      </c>
      <c r="L120" s="13">
        <f>INDEX(CompressedAir!P:P,MATCH($D120,CompressedAir!$A:$A,0))</f>
        <v>0</v>
      </c>
      <c r="M120" s="13">
        <f>INDEX(CompressedAir!Q:Q,MATCH($D120,CompressedAir!$A:$A,0))</f>
        <v>0</v>
      </c>
      <c r="N120" s="13">
        <f t="shared" si="4"/>
        <v>0</v>
      </c>
    </row>
    <row r="121" spans="2:14" ht="15.75" x14ac:dyDescent="0.2">
      <c r="B121" s="7" t="str">
        <f t="shared" si="3"/>
        <v/>
      </c>
      <c r="C121" s="5" t="s">
        <v>393</v>
      </c>
      <c r="D121" s="16" t="s">
        <v>394</v>
      </c>
      <c r="E121" s="5" t="s">
        <v>395</v>
      </c>
      <c r="F121" s="35">
        <f>INDEX(CompressedAir!I:I,MATCH($D121,CompressedAir!$A:$A,0))</f>
        <v>0</v>
      </c>
      <c r="G121" s="35">
        <f>INDEX(CompressedAir!K:K,MATCH($D121,CompressedAir!$A:$A,0))</f>
        <v>0</v>
      </c>
      <c r="H121" s="35">
        <f>INDEX(CompressedAir!L:L,MATCH($D121,CompressedAir!$A:$A,0))</f>
        <v>0</v>
      </c>
      <c r="I121" s="38" t="str">
        <f>INDEX(CompressedAir!M:M,MATCH($D121,CompressedAir!$A:$A,0))</f>
        <v/>
      </c>
      <c r="J121" s="38" t="str">
        <f>INDEX(CompressedAir!N:N,MATCH($D121,CompressedAir!$A:$A,0))</f>
        <v/>
      </c>
      <c r="K121" s="38" t="str">
        <f>INDEX(CompressedAir!O:O,MATCH($D121,CompressedAir!$A:$A,0))</f>
        <v/>
      </c>
      <c r="L121" s="13">
        <f>INDEX(CompressedAir!P:P,MATCH($D121,CompressedAir!$A:$A,0))</f>
        <v>0</v>
      </c>
      <c r="M121" s="13">
        <f>INDEX(CompressedAir!Q:Q,MATCH($D121,CompressedAir!$A:$A,0))</f>
        <v>0</v>
      </c>
      <c r="N121" s="13">
        <f t="shared" si="4"/>
        <v>0</v>
      </c>
    </row>
    <row r="122" spans="2:14" ht="15.75" x14ac:dyDescent="0.2">
      <c r="B122" s="7" t="str">
        <f t="shared" si="3"/>
        <v/>
      </c>
      <c r="C122" s="5" t="s">
        <v>396</v>
      </c>
      <c r="D122" s="16" t="s">
        <v>397</v>
      </c>
      <c r="E122" s="5" t="s">
        <v>398</v>
      </c>
      <c r="F122" s="35">
        <f>INDEX(CompressedAir!I:I,MATCH($D122,CompressedAir!$A:$A,0))</f>
        <v>0</v>
      </c>
      <c r="G122" s="35">
        <f>INDEX(CompressedAir!K:K,MATCH($D122,CompressedAir!$A:$A,0))</f>
        <v>0</v>
      </c>
      <c r="H122" s="35">
        <f>INDEX(CompressedAir!L:L,MATCH($D122,CompressedAir!$A:$A,0))</f>
        <v>0</v>
      </c>
      <c r="I122" s="38" t="str">
        <f>INDEX(CompressedAir!M:M,MATCH($D122,CompressedAir!$A:$A,0))</f>
        <v/>
      </c>
      <c r="J122" s="38" t="str">
        <f>INDEX(CompressedAir!N:N,MATCH($D122,CompressedAir!$A:$A,0))</f>
        <v/>
      </c>
      <c r="K122" s="38" t="str">
        <f>INDEX(CompressedAir!O:O,MATCH($D122,CompressedAir!$A:$A,0))</f>
        <v/>
      </c>
      <c r="L122" s="13">
        <f>INDEX(CompressedAir!P:P,MATCH($D122,CompressedAir!$A:$A,0))</f>
        <v>0</v>
      </c>
      <c r="M122" s="13">
        <f>INDEX(CompressedAir!Q:Q,MATCH($D122,CompressedAir!$A:$A,0))</f>
        <v>0</v>
      </c>
      <c r="N122" s="13">
        <f t="shared" si="4"/>
        <v>0</v>
      </c>
    </row>
    <row r="123" spans="2:14" ht="15.75" x14ac:dyDescent="0.2">
      <c r="B123" s="7" t="str">
        <f t="shared" si="3"/>
        <v/>
      </c>
      <c r="C123" s="5" t="s">
        <v>399</v>
      </c>
      <c r="D123" s="16" t="s">
        <v>400</v>
      </c>
      <c r="E123" s="5" t="s">
        <v>401</v>
      </c>
      <c r="F123" s="35">
        <f>INDEX(CompressedAir!I:I,MATCH($D123,CompressedAir!$A:$A,0))</f>
        <v>0</v>
      </c>
      <c r="G123" s="35">
        <f>INDEX(CompressedAir!K:K,MATCH($D123,CompressedAir!$A:$A,0))</f>
        <v>0</v>
      </c>
      <c r="H123" s="35">
        <f>INDEX(CompressedAir!L:L,MATCH($D123,CompressedAir!$A:$A,0))</f>
        <v>0</v>
      </c>
      <c r="I123" s="38" t="str">
        <f>INDEX(CompressedAir!M:M,MATCH($D123,CompressedAir!$A:$A,0))</f>
        <v/>
      </c>
      <c r="J123" s="38" t="str">
        <f>INDEX(CompressedAir!N:N,MATCH($D123,CompressedAir!$A:$A,0))</f>
        <v/>
      </c>
      <c r="K123" s="38" t="str">
        <f>INDEX(CompressedAir!O:O,MATCH($D123,CompressedAir!$A:$A,0))</f>
        <v/>
      </c>
      <c r="L123" s="13">
        <f>INDEX(CompressedAir!P:P,MATCH($D123,CompressedAir!$A:$A,0))</f>
        <v>0</v>
      </c>
      <c r="M123" s="13">
        <f>INDEX(CompressedAir!Q:Q,MATCH($D123,CompressedAir!$A:$A,0))</f>
        <v>0</v>
      </c>
      <c r="N123" s="13">
        <f t="shared" si="4"/>
        <v>0</v>
      </c>
    </row>
    <row r="124" spans="2:14" ht="15.75" x14ac:dyDescent="0.2">
      <c r="B124" s="7" t="str">
        <f t="shared" si="3"/>
        <v/>
      </c>
      <c r="C124" s="5" t="s">
        <v>402</v>
      </c>
      <c r="D124" s="16" t="s">
        <v>403</v>
      </c>
      <c r="E124" s="5" t="s">
        <v>404</v>
      </c>
      <c r="F124" s="35">
        <f>INDEX(CompressedAir!I:I,MATCH($D124,CompressedAir!$A:$A,0))</f>
        <v>0</v>
      </c>
      <c r="G124" s="35">
        <f>INDEX(CompressedAir!K:K,MATCH($D124,CompressedAir!$A:$A,0))</f>
        <v>0</v>
      </c>
      <c r="H124" s="35">
        <f>INDEX(CompressedAir!L:L,MATCH($D124,CompressedAir!$A:$A,0))</f>
        <v>0</v>
      </c>
      <c r="I124" s="38" t="str">
        <f>INDEX(CompressedAir!M:M,MATCH($D124,CompressedAir!$A:$A,0))</f>
        <v/>
      </c>
      <c r="J124" s="38" t="str">
        <f>INDEX(CompressedAir!N:N,MATCH($D124,CompressedAir!$A:$A,0))</f>
        <v/>
      </c>
      <c r="K124" s="38" t="str">
        <f>INDEX(CompressedAir!O:O,MATCH($D124,CompressedAir!$A:$A,0))</f>
        <v/>
      </c>
      <c r="L124" s="13">
        <f>INDEX(CompressedAir!P:P,MATCH($D124,CompressedAir!$A:$A,0))</f>
        <v>0</v>
      </c>
      <c r="M124" s="13">
        <f>INDEX(CompressedAir!Q:Q,MATCH($D124,CompressedAir!$A:$A,0))</f>
        <v>0</v>
      </c>
      <c r="N124" s="13">
        <f t="shared" si="4"/>
        <v>0</v>
      </c>
    </row>
    <row r="125" spans="2:14" ht="15.75" x14ac:dyDescent="0.2">
      <c r="B125" s="7" t="str">
        <f t="shared" si="3"/>
        <v/>
      </c>
      <c r="C125" s="5" t="s">
        <v>405</v>
      </c>
      <c r="D125" s="16" t="s">
        <v>406</v>
      </c>
      <c r="E125" s="5" t="s">
        <v>407</v>
      </c>
      <c r="F125" s="35">
        <f>INDEX(CompressedAir!I:I,MATCH($D125,CompressedAir!$A:$A,0))</f>
        <v>0</v>
      </c>
      <c r="G125" s="35">
        <f>INDEX(CompressedAir!K:K,MATCH($D125,CompressedAir!$A:$A,0))</f>
        <v>0</v>
      </c>
      <c r="H125" s="35">
        <f>INDEX(CompressedAir!L:L,MATCH($D125,CompressedAir!$A:$A,0))</f>
        <v>0</v>
      </c>
      <c r="I125" s="38" t="str">
        <f>INDEX(CompressedAir!M:M,MATCH($D125,CompressedAir!$A:$A,0))</f>
        <v/>
      </c>
      <c r="J125" s="38" t="str">
        <f>INDEX(CompressedAir!N:N,MATCH($D125,CompressedAir!$A:$A,0))</f>
        <v/>
      </c>
      <c r="K125" s="38" t="str">
        <f>INDEX(CompressedAir!O:O,MATCH($D125,CompressedAir!$A:$A,0))</f>
        <v/>
      </c>
      <c r="L125" s="13">
        <f>INDEX(CompressedAir!P:P,MATCH($D125,CompressedAir!$A:$A,0))</f>
        <v>0</v>
      </c>
      <c r="M125" s="13">
        <f>INDEX(CompressedAir!Q:Q,MATCH($D125,CompressedAir!$A:$A,0))</f>
        <v>0</v>
      </c>
      <c r="N125" s="13">
        <f t="shared" si="4"/>
        <v>0</v>
      </c>
    </row>
    <row r="126" spans="2:14" ht="15.75" x14ac:dyDescent="0.2">
      <c r="B126" s="7" t="str">
        <f t="shared" si="3"/>
        <v/>
      </c>
      <c r="C126" s="5" t="s">
        <v>409</v>
      </c>
      <c r="D126" s="16" t="s">
        <v>410</v>
      </c>
      <c r="E126" s="5" t="s">
        <v>411</v>
      </c>
      <c r="F126" s="35">
        <f>INDEX(CompressedAir!I:I,MATCH($D126,CompressedAir!$A:$A,0))</f>
        <v>0</v>
      </c>
      <c r="G126" s="35">
        <f>INDEX(CompressedAir!K:K,MATCH($D126,CompressedAir!$A:$A,0))</f>
        <v>0</v>
      </c>
      <c r="H126" s="35">
        <f>INDEX(CompressedAir!L:L,MATCH($D126,CompressedAir!$A:$A,0))</f>
        <v>0</v>
      </c>
      <c r="I126" s="38" t="str">
        <f>INDEX(CompressedAir!M:M,MATCH($D126,CompressedAir!$A:$A,0))</f>
        <v/>
      </c>
      <c r="J126" s="38" t="str">
        <f>INDEX(CompressedAir!N:N,MATCH($D126,CompressedAir!$A:$A,0))</f>
        <v/>
      </c>
      <c r="K126" s="38" t="str">
        <f>INDEX(CompressedAir!O:O,MATCH($D126,CompressedAir!$A:$A,0))</f>
        <v/>
      </c>
      <c r="L126" s="13">
        <f>INDEX(CompressedAir!P:P,MATCH($D126,CompressedAir!$A:$A,0))</f>
        <v>0</v>
      </c>
      <c r="M126" s="13">
        <f>INDEX(CompressedAir!Q:Q,MATCH($D126,CompressedAir!$A:$A,0))</f>
        <v>0</v>
      </c>
      <c r="N126" s="13">
        <f t="shared" ref="N126:N130" si="5">MIN(M126*0.75,20000)</f>
        <v>0</v>
      </c>
    </row>
    <row r="127" spans="2:14" ht="15.75" x14ac:dyDescent="0.2">
      <c r="B127" s="7" t="str">
        <f t="shared" si="3"/>
        <v/>
      </c>
      <c r="C127" s="5" t="s">
        <v>412</v>
      </c>
      <c r="D127" s="16" t="s">
        <v>413</v>
      </c>
      <c r="E127" s="5" t="s">
        <v>414</v>
      </c>
      <c r="F127" s="35">
        <f>INDEX(CompressedAir!I:I,MATCH($D127,CompressedAir!$A:$A,0))</f>
        <v>0</v>
      </c>
      <c r="G127" s="35">
        <f>INDEX(CompressedAir!K:K,MATCH($D127,CompressedAir!$A:$A,0))</f>
        <v>0</v>
      </c>
      <c r="H127" s="35">
        <f>INDEX(CompressedAir!L:L,MATCH($D127,CompressedAir!$A:$A,0))</f>
        <v>0</v>
      </c>
      <c r="I127" s="38" t="str">
        <f>INDEX(CompressedAir!M:M,MATCH($D127,CompressedAir!$A:$A,0))</f>
        <v/>
      </c>
      <c r="J127" s="38" t="str">
        <f>INDEX(CompressedAir!N:N,MATCH($D127,CompressedAir!$A:$A,0))</f>
        <v/>
      </c>
      <c r="K127" s="38" t="str">
        <f>INDEX(CompressedAir!O:O,MATCH($D127,CompressedAir!$A:$A,0))</f>
        <v/>
      </c>
      <c r="L127" s="13">
        <f>INDEX(CompressedAir!P:P,MATCH($D127,CompressedAir!$A:$A,0))</f>
        <v>0</v>
      </c>
      <c r="M127" s="13">
        <f>INDEX(CompressedAir!Q:Q,MATCH($D127,CompressedAir!$A:$A,0))</f>
        <v>0</v>
      </c>
      <c r="N127" s="13">
        <f t="shared" si="5"/>
        <v>0</v>
      </c>
    </row>
    <row r="128" spans="2:14" ht="15.75" x14ac:dyDescent="0.2">
      <c r="B128" s="7" t="str">
        <f t="shared" si="3"/>
        <v/>
      </c>
      <c r="C128" s="5" t="s">
        <v>415</v>
      </c>
      <c r="D128" s="16" t="s">
        <v>416</v>
      </c>
      <c r="E128" s="5" t="s">
        <v>417</v>
      </c>
      <c r="F128" s="35">
        <f>INDEX(CompressedAir!I:I,MATCH($D128,CompressedAir!$A:$A,0))</f>
        <v>0</v>
      </c>
      <c r="G128" s="35">
        <f>INDEX(CompressedAir!K:K,MATCH($D128,CompressedAir!$A:$A,0))</f>
        <v>0</v>
      </c>
      <c r="H128" s="35">
        <f>INDEX(CompressedAir!L:L,MATCH($D128,CompressedAir!$A:$A,0))</f>
        <v>0</v>
      </c>
      <c r="I128" s="38" t="str">
        <f>INDEX(CompressedAir!M:M,MATCH($D128,CompressedAir!$A:$A,0))</f>
        <v/>
      </c>
      <c r="J128" s="38" t="str">
        <f>INDEX(CompressedAir!N:N,MATCH($D128,CompressedAir!$A:$A,0))</f>
        <v/>
      </c>
      <c r="K128" s="38" t="str">
        <f>INDEX(CompressedAir!O:O,MATCH($D128,CompressedAir!$A:$A,0))</f>
        <v/>
      </c>
      <c r="L128" s="13">
        <f>INDEX(CompressedAir!P:P,MATCH($D128,CompressedAir!$A:$A,0))</f>
        <v>0</v>
      </c>
      <c r="M128" s="13">
        <f>INDEX(CompressedAir!Q:Q,MATCH($D128,CompressedAir!$A:$A,0))</f>
        <v>0</v>
      </c>
      <c r="N128" s="13">
        <f t="shared" si="5"/>
        <v>0</v>
      </c>
    </row>
    <row r="129" spans="2:14" ht="15.75" x14ac:dyDescent="0.2">
      <c r="B129" s="7" t="str">
        <f t="shared" si="3"/>
        <v/>
      </c>
      <c r="C129" s="5" t="s">
        <v>418</v>
      </c>
      <c r="D129" s="16" t="s">
        <v>419</v>
      </c>
      <c r="E129" s="5" t="s">
        <v>420</v>
      </c>
      <c r="F129" s="35">
        <f>INDEX(CompressedAir!I:I,MATCH($D129,CompressedAir!$A:$A,0))</f>
        <v>0</v>
      </c>
      <c r="G129" s="35">
        <f>INDEX(CompressedAir!K:K,MATCH($D129,CompressedAir!$A:$A,0))</f>
        <v>0</v>
      </c>
      <c r="H129" s="35">
        <f>INDEX(CompressedAir!L:L,MATCH($D129,CompressedAir!$A:$A,0))</f>
        <v>0</v>
      </c>
      <c r="I129" s="38" t="str">
        <f>INDEX(CompressedAir!M:M,MATCH($D129,CompressedAir!$A:$A,0))</f>
        <v/>
      </c>
      <c r="J129" s="38" t="str">
        <f>INDEX(CompressedAir!N:N,MATCH($D129,CompressedAir!$A:$A,0))</f>
        <v/>
      </c>
      <c r="K129" s="38" t="str">
        <f>INDEX(CompressedAir!O:O,MATCH($D129,CompressedAir!$A:$A,0))</f>
        <v/>
      </c>
      <c r="L129" s="13">
        <f>INDEX(CompressedAir!P:P,MATCH($D129,CompressedAir!$A:$A,0))</f>
        <v>0</v>
      </c>
      <c r="M129" s="13">
        <f>INDEX(CompressedAir!Q:Q,MATCH($D129,CompressedAir!$A:$A,0))</f>
        <v>0</v>
      </c>
      <c r="N129" s="13">
        <f t="shared" si="5"/>
        <v>0</v>
      </c>
    </row>
    <row r="130" spans="2:14" ht="15.75" x14ac:dyDescent="0.2">
      <c r="B130" s="7" t="str">
        <f t="shared" si="3"/>
        <v/>
      </c>
      <c r="C130" s="5" t="s">
        <v>421</v>
      </c>
      <c r="D130" s="16" t="s">
        <v>422</v>
      </c>
      <c r="E130" s="5" t="s">
        <v>423</v>
      </c>
      <c r="F130" s="35">
        <f>INDEX(CompressedAir!I:I,MATCH($D130,CompressedAir!$A:$A,0))</f>
        <v>0</v>
      </c>
      <c r="G130" s="35">
        <f>INDEX(CompressedAir!K:K,MATCH($D130,CompressedAir!$A:$A,0))</f>
        <v>0</v>
      </c>
      <c r="H130" s="35">
        <f>INDEX(CompressedAir!L:L,MATCH($D130,CompressedAir!$A:$A,0))</f>
        <v>0</v>
      </c>
      <c r="I130" s="38" t="str">
        <f>INDEX(CompressedAir!M:M,MATCH($D130,CompressedAir!$A:$A,0))</f>
        <v/>
      </c>
      <c r="J130" s="38" t="str">
        <f>INDEX(CompressedAir!N:N,MATCH($D130,CompressedAir!$A:$A,0))</f>
        <v/>
      </c>
      <c r="K130" s="38" t="str">
        <f>INDEX(CompressedAir!O:O,MATCH($D130,CompressedAir!$A:$A,0))</f>
        <v/>
      </c>
      <c r="L130" s="13">
        <f>INDEX(CompressedAir!P:P,MATCH($D130,CompressedAir!$A:$A,0))</f>
        <v>0</v>
      </c>
      <c r="M130" s="13">
        <f>INDEX(CompressedAir!Q:Q,MATCH($D130,CompressedAir!$A:$A,0))</f>
        <v>0</v>
      </c>
      <c r="N130" s="13">
        <f t="shared" si="5"/>
        <v>0</v>
      </c>
    </row>
    <row r="131" spans="2:14" ht="15.75" x14ac:dyDescent="0.2">
      <c r="B131" s="7" t="str">
        <f t="shared" si="3"/>
        <v/>
      </c>
      <c r="C131" s="5" t="s">
        <v>424</v>
      </c>
      <c r="D131" s="16" t="s">
        <v>425</v>
      </c>
      <c r="E131" s="5" t="s">
        <v>426</v>
      </c>
      <c r="F131" s="35">
        <f>INDEX(CompressedAir!I:I,MATCH($D131,CompressedAir!$A:$A,0))</f>
        <v>0</v>
      </c>
      <c r="G131" s="35">
        <f>INDEX(CompressedAir!K:K,MATCH($D131,CompressedAir!$A:$A,0))</f>
        <v>0</v>
      </c>
      <c r="H131" s="35">
        <f>INDEX(CompressedAir!L:L,MATCH($D131,CompressedAir!$A:$A,0))</f>
        <v>0</v>
      </c>
      <c r="I131" s="38" t="str">
        <f>INDEX(CompressedAir!M:M,MATCH($D131,CompressedAir!$A:$A,0))</f>
        <v/>
      </c>
      <c r="J131" s="38" t="str">
        <f>INDEX(CompressedAir!N:N,MATCH($D131,CompressedAir!$A:$A,0))</f>
        <v/>
      </c>
      <c r="K131" s="38" t="str">
        <f>INDEX(CompressedAir!O:O,MATCH($D131,CompressedAir!$A:$A,0))</f>
        <v/>
      </c>
      <c r="L131" s="13">
        <f>INDEX(CompressedAir!P:P,MATCH($D131,CompressedAir!$A:$A,0))</f>
        <v>0</v>
      </c>
      <c r="M131" s="13">
        <f>INDEX(CompressedAir!Q:Q,MATCH($D131,CompressedAir!$A:$A,0))</f>
        <v>0</v>
      </c>
      <c r="N131" s="13">
        <f>MIN(M131*0.75,20000)</f>
        <v>0</v>
      </c>
    </row>
    <row r="132" spans="2:14" ht="15.75" x14ac:dyDescent="0.2">
      <c r="B132" s="7" t="str">
        <f t="shared" ref="B132:B194" si="6">IF($L132&lt;&gt;0,ROW(),"")</f>
        <v/>
      </c>
      <c r="C132" s="5" t="s">
        <v>427</v>
      </c>
      <c r="D132" s="16" t="s">
        <v>428</v>
      </c>
      <c r="E132" s="5" t="s">
        <v>429</v>
      </c>
      <c r="F132" s="35">
        <f>INDEX(CompressedAir!I:I,MATCH($D132,CompressedAir!$A:$A,0))</f>
        <v>0</v>
      </c>
      <c r="G132" s="35">
        <f>INDEX(CompressedAir!K:K,MATCH($D132,CompressedAir!$A:$A,0))</f>
        <v>0</v>
      </c>
      <c r="H132" s="35">
        <f>INDEX(CompressedAir!L:L,MATCH($D132,CompressedAir!$A:$A,0))</f>
        <v>0</v>
      </c>
      <c r="I132" s="38" t="str">
        <f>INDEX(CompressedAir!M:M,MATCH($D132,CompressedAir!$A:$A,0))</f>
        <v/>
      </c>
      <c r="J132" s="38" t="str">
        <f>INDEX(CompressedAir!N:N,MATCH($D132,CompressedAir!$A:$A,0))</f>
        <v/>
      </c>
      <c r="K132" s="38" t="str">
        <f>INDEX(CompressedAir!O:O,MATCH($D132,CompressedAir!$A:$A,0))</f>
        <v/>
      </c>
      <c r="L132" s="13">
        <f>INDEX(CompressedAir!P:P,MATCH($D132,CompressedAir!$A:$A,0))</f>
        <v>0</v>
      </c>
      <c r="M132" s="13">
        <f>INDEX(CompressedAir!Q:Q,MATCH($D132,CompressedAir!$A:$A,0))</f>
        <v>0</v>
      </c>
      <c r="N132" s="13">
        <f t="shared" ref="N132:N195" si="7">M132*0.75</f>
        <v>0</v>
      </c>
    </row>
    <row r="133" spans="2:14" ht="15.75" x14ac:dyDescent="0.2">
      <c r="B133" s="7" t="str">
        <f t="shared" si="6"/>
        <v/>
      </c>
      <c r="C133" s="5" t="s">
        <v>430</v>
      </c>
      <c r="D133" s="16" t="s">
        <v>431</v>
      </c>
      <c r="E133" s="5" t="s">
        <v>432</v>
      </c>
      <c r="F133" s="35">
        <f>INDEX(CompressedAir!I:I,MATCH($D133,CompressedAir!$A:$A,0))</f>
        <v>0</v>
      </c>
      <c r="G133" s="35">
        <f>INDEX(CompressedAir!K:K,MATCH($D133,CompressedAir!$A:$A,0))</f>
        <v>0</v>
      </c>
      <c r="H133" s="35">
        <f>INDEX(CompressedAir!L:L,MATCH($D133,CompressedAir!$A:$A,0))</f>
        <v>0</v>
      </c>
      <c r="I133" s="38" t="str">
        <f>INDEX(CompressedAir!M:M,MATCH($D133,CompressedAir!$A:$A,0))</f>
        <v/>
      </c>
      <c r="J133" s="38" t="str">
        <f>INDEX(CompressedAir!N:N,MATCH($D133,CompressedAir!$A:$A,0))</f>
        <v/>
      </c>
      <c r="K133" s="38" t="str">
        <f>INDEX(CompressedAir!O:O,MATCH($D133,CompressedAir!$A:$A,0))</f>
        <v/>
      </c>
      <c r="L133" s="13">
        <f>INDEX(CompressedAir!P:P,MATCH($D133,CompressedAir!$A:$A,0))</f>
        <v>0</v>
      </c>
      <c r="M133" s="13">
        <f>INDEX(CompressedAir!Q:Q,MATCH($D133,CompressedAir!$A:$A,0))</f>
        <v>0</v>
      </c>
      <c r="N133" s="13">
        <f t="shared" si="7"/>
        <v>0</v>
      </c>
    </row>
    <row r="134" spans="2:14" ht="15.75" x14ac:dyDescent="0.2">
      <c r="B134" s="7" t="str">
        <f t="shared" si="6"/>
        <v/>
      </c>
      <c r="C134" s="5" t="s">
        <v>433</v>
      </c>
      <c r="D134" s="16" t="s">
        <v>434</v>
      </c>
      <c r="E134" s="5" t="s">
        <v>435</v>
      </c>
      <c r="F134" s="35">
        <f>INDEX(CompressedAir!I:I,MATCH($D134,CompressedAir!$A:$A,0))</f>
        <v>0</v>
      </c>
      <c r="G134" s="35">
        <f>INDEX(CompressedAir!K:K,MATCH($D134,CompressedAir!$A:$A,0))</f>
        <v>0</v>
      </c>
      <c r="H134" s="35">
        <f>INDEX(CompressedAir!L:L,MATCH($D134,CompressedAir!$A:$A,0))</f>
        <v>0</v>
      </c>
      <c r="I134" s="38" t="str">
        <f>INDEX(CompressedAir!M:M,MATCH($D134,CompressedAir!$A:$A,0))</f>
        <v/>
      </c>
      <c r="J134" s="38" t="str">
        <f>INDEX(CompressedAir!N:N,MATCH($D134,CompressedAir!$A:$A,0))</f>
        <v/>
      </c>
      <c r="K134" s="38" t="str">
        <f>INDEX(CompressedAir!O:O,MATCH($D134,CompressedAir!$A:$A,0))</f>
        <v/>
      </c>
      <c r="L134" s="13">
        <f>INDEX(CompressedAir!P:P,MATCH($D134,CompressedAir!$A:$A,0))</f>
        <v>0</v>
      </c>
      <c r="M134" s="13">
        <f>INDEX(CompressedAir!Q:Q,MATCH($D134,CompressedAir!$A:$A,0))</f>
        <v>0</v>
      </c>
      <c r="N134" s="13">
        <f t="shared" si="7"/>
        <v>0</v>
      </c>
    </row>
    <row r="135" spans="2:14" ht="15.75" x14ac:dyDescent="0.2">
      <c r="B135" s="7" t="str">
        <f t="shared" si="6"/>
        <v/>
      </c>
      <c r="C135" s="5" t="s">
        <v>436</v>
      </c>
      <c r="D135" s="16" t="s">
        <v>437</v>
      </c>
      <c r="E135" s="5" t="s">
        <v>438</v>
      </c>
      <c r="F135" s="35">
        <f>INDEX(CompressedAir!I:I,MATCH($D135,CompressedAir!$A:$A,0))</f>
        <v>0</v>
      </c>
      <c r="G135" s="35">
        <f>INDEX(CompressedAir!K:K,MATCH($D135,CompressedAir!$A:$A,0))</f>
        <v>0</v>
      </c>
      <c r="H135" s="35">
        <f>INDEX(CompressedAir!L:L,MATCH($D135,CompressedAir!$A:$A,0))</f>
        <v>0</v>
      </c>
      <c r="I135" s="38" t="str">
        <f>INDEX(CompressedAir!M:M,MATCH($D135,CompressedAir!$A:$A,0))</f>
        <v/>
      </c>
      <c r="J135" s="38" t="str">
        <f>INDEX(CompressedAir!N:N,MATCH($D135,CompressedAir!$A:$A,0))</f>
        <v/>
      </c>
      <c r="K135" s="38" t="str">
        <f>INDEX(CompressedAir!O:O,MATCH($D135,CompressedAir!$A:$A,0))</f>
        <v/>
      </c>
      <c r="L135" s="13">
        <f>INDEX(CompressedAir!P:P,MATCH($D135,CompressedAir!$A:$A,0))</f>
        <v>0</v>
      </c>
      <c r="M135" s="13">
        <f>INDEX(CompressedAir!Q:Q,MATCH($D135,CompressedAir!$A:$A,0))</f>
        <v>0</v>
      </c>
      <c r="N135" s="13">
        <f t="shared" si="7"/>
        <v>0</v>
      </c>
    </row>
    <row r="136" spans="2:14" ht="15.75" x14ac:dyDescent="0.2">
      <c r="B136" s="7" t="str">
        <f t="shared" si="6"/>
        <v/>
      </c>
      <c r="C136" s="5" t="s">
        <v>439</v>
      </c>
      <c r="D136" s="16" t="s">
        <v>440</v>
      </c>
      <c r="E136" s="5" t="s">
        <v>441</v>
      </c>
      <c r="F136" s="35">
        <f>INDEX(CompressedAir!I:I,MATCH($D136,CompressedAir!$A:$A,0))</f>
        <v>0</v>
      </c>
      <c r="G136" s="35">
        <f>INDEX(CompressedAir!K:K,MATCH($D136,CompressedAir!$A:$A,0))</f>
        <v>0</v>
      </c>
      <c r="H136" s="35">
        <f>INDEX(CompressedAir!L:L,MATCH($D136,CompressedAir!$A:$A,0))</f>
        <v>0</v>
      </c>
      <c r="I136" s="38" t="str">
        <f>INDEX(CompressedAir!M:M,MATCH($D136,CompressedAir!$A:$A,0))</f>
        <v/>
      </c>
      <c r="J136" s="38" t="str">
        <f>INDEX(CompressedAir!N:N,MATCH($D136,CompressedAir!$A:$A,0))</f>
        <v/>
      </c>
      <c r="K136" s="38" t="str">
        <f>INDEX(CompressedAir!O:O,MATCH($D136,CompressedAir!$A:$A,0))</f>
        <v/>
      </c>
      <c r="L136" s="13">
        <f>INDEX(CompressedAir!P:P,MATCH($D136,CompressedAir!$A:$A,0))</f>
        <v>0</v>
      </c>
      <c r="M136" s="13">
        <f>INDEX(CompressedAir!Q:Q,MATCH($D136,CompressedAir!$A:$A,0))</f>
        <v>0</v>
      </c>
      <c r="N136" s="13">
        <f t="shared" si="7"/>
        <v>0</v>
      </c>
    </row>
    <row r="137" spans="2:14" ht="15.75" x14ac:dyDescent="0.2">
      <c r="B137" s="7" t="str">
        <f t="shared" si="6"/>
        <v/>
      </c>
      <c r="C137" s="5" t="s">
        <v>442</v>
      </c>
      <c r="D137" s="16" t="s">
        <v>443</v>
      </c>
      <c r="E137" s="5" t="s">
        <v>444</v>
      </c>
      <c r="F137" s="35">
        <f>INDEX(CompressedAir!I:I,MATCH($D137,CompressedAir!$A:$A,0))</f>
        <v>0</v>
      </c>
      <c r="G137" s="35">
        <f>INDEX(CompressedAir!K:K,MATCH($D137,CompressedAir!$A:$A,0))</f>
        <v>0</v>
      </c>
      <c r="H137" s="35">
        <f>INDEX(CompressedAir!L:L,MATCH($D137,CompressedAir!$A:$A,0))</f>
        <v>0</v>
      </c>
      <c r="I137" s="38" t="str">
        <f>INDEX(CompressedAir!M:M,MATCH($D137,CompressedAir!$A:$A,0))</f>
        <v/>
      </c>
      <c r="J137" s="38" t="str">
        <f>INDEX(CompressedAir!N:N,MATCH($D137,CompressedAir!$A:$A,0))</f>
        <v/>
      </c>
      <c r="K137" s="38" t="str">
        <f>INDEX(CompressedAir!O:O,MATCH($D137,CompressedAir!$A:$A,0))</f>
        <v/>
      </c>
      <c r="L137" s="13">
        <f>INDEX(CompressedAir!P:P,MATCH($D137,CompressedAir!$A:$A,0))</f>
        <v>0</v>
      </c>
      <c r="M137" s="13">
        <f>INDEX(CompressedAir!Q:Q,MATCH($D137,CompressedAir!$A:$A,0))</f>
        <v>0</v>
      </c>
      <c r="N137" s="13">
        <f t="shared" si="7"/>
        <v>0</v>
      </c>
    </row>
    <row r="138" spans="2:14" ht="15.75" x14ac:dyDescent="0.2">
      <c r="B138" s="7" t="str">
        <f t="shared" si="6"/>
        <v/>
      </c>
      <c r="C138" s="5" t="s">
        <v>445</v>
      </c>
      <c r="D138" s="16" t="s">
        <v>446</v>
      </c>
      <c r="E138" s="5" t="s">
        <v>447</v>
      </c>
      <c r="F138" s="35">
        <f>INDEX(CompressedAir!I:I,MATCH($D138,CompressedAir!$A:$A,0))</f>
        <v>0</v>
      </c>
      <c r="G138" s="35">
        <f>INDEX(CompressedAir!K:K,MATCH($D138,CompressedAir!$A:$A,0))</f>
        <v>0</v>
      </c>
      <c r="H138" s="35">
        <f>INDEX(CompressedAir!L:L,MATCH($D138,CompressedAir!$A:$A,0))</f>
        <v>0</v>
      </c>
      <c r="I138" s="38" t="str">
        <f>INDEX(CompressedAir!M:M,MATCH($D138,CompressedAir!$A:$A,0))</f>
        <v/>
      </c>
      <c r="J138" s="38" t="str">
        <f>INDEX(CompressedAir!N:N,MATCH($D138,CompressedAir!$A:$A,0))</f>
        <v/>
      </c>
      <c r="K138" s="38" t="str">
        <f>INDEX(CompressedAir!O:O,MATCH($D138,CompressedAir!$A:$A,0))</f>
        <v/>
      </c>
      <c r="L138" s="13">
        <f>INDEX(CompressedAir!P:P,MATCH($D138,CompressedAir!$A:$A,0))</f>
        <v>0</v>
      </c>
      <c r="M138" s="13">
        <f>INDEX(CompressedAir!Q:Q,MATCH($D138,CompressedAir!$A:$A,0))</f>
        <v>0</v>
      </c>
      <c r="N138" s="13">
        <f t="shared" si="7"/>
        <v>0</v>
      </c>
    </row>
    <row r="139" spans="2:14" ht="15.75" x14ac:dyDescent="0.2">
      <c r="B139" s="7" t="str">
        <f t="shared" si="6"/>
        <v/>
      </c>
      <c r="C139" s="5" t="s">
        <v>448</v>
      </c>
      <c r="D139" s="16" t="s">
        <v>449</v>
      </c>
      <c r="E139" s="5" t="s">
        <v>450</v>
      </c>
      <c r="F139" s="35">
        <f>INDEX(CompressedAir!I:I,MATCH($D139,CompressedAir!$A:$A,0))</f>
        <v>0</v>
      </c>
      <c r="G139" s="35">
        <f>INDEX(CompressedAir!K:K,MATCH($D139,CompressedAir!$A:$A,0))</f>
        <v>0</v>
      </c>
      <c r="H139" s="35">
        <f>INDEX(CompressedAir!L:L,MATCH($D139,CompressedAir!$A:$A,0))</f>
        <v>0</v>
      </c>
      <c r="I139" s="38" t="str">
        <f>INDEX(CompressedAir!M:M,MATCH($D139,CompressedAir!$A:$A,0))</f>
        <v/>
      </c>
      <c r="J139" s="38" t="str">
        <f>INDEX(CompressedAir!N:N,MATCH($D139,CompressedAir!$A:$A,0))</f>
        <v/>
      </c>
      <c r="K139" s="38" t="str">
        <f>INDEX(CompressedAir!O:O,MATCH($D139,CompressedAir!$A:$A,0))</f>
        <v/>
      </c>
      <c r="L139" s="13">
        <f>INDEX(CompressedAir!P:P,MATCH($D139,CompressedAir!$A:$A,0))</f>
        <v>0</v>
      </c>
      <c r="M139" s="13">
        <f>INDEX(CompressedAir!Q:Q,MATCH($D139,CompressedAir!$A:$A,0))</f>
        <v>0</v>
      </c>
      <c r="N139" s="13">
        <f t="shared" si="7"/>
        <v>0</v>
      </c>
    </row>
    <row r="140" spans="2:14" ht="15.75" x14ac:dyDescent="0.2">
      <c r="B140" s="7" t="str">
        <f t="shared" si="6"/>
        <v/>
      </c>
      <c r="C140" s="5" t="s">
        <v>451</v>
      </c>
      <c r="D140" s="16" t="s">
        <v>452</v>
      </c>
      <c r="E140" s="5" t="s">
        <v>453</v>
      </c>
      <c r="F140" s="35">
        <f>INDEX(CompressedAir!I:I,MATCH($D140,CompressedAir!$A:$A,0))</f>
        <v>0</v>
      </c>
      <c r="G140" s="35">
        <f>INDEX(CompressedAir!K:K,MATCH($D140,CompressedAir!$A:$A,0))</f>
        <v>0</v>
      </c>
      <c r="H140" s="35">
        <f>INDEX(CompressedAir!L:L,MATCH($D140,CompressedAir!$A:$A,0))</f>
        <v>0</v>
      </c>
      <c r="I140" s="38" t="str">
        <f>INDEX(CompressedAir!M:M,MATCH($D140,CompressedAir!$A:$A,0))</f>
        <v/>
      </c>
      <c r="J140" s="38" t="str">
        <f>INDEX(CompressedAir!N:N,MATCH($D140,CompressedAir!$A:$A,0))</f>
        <v/>
      </c>
      <c r="K140" s="38" t="str">
        <f>INDEX(CompressedAir!O:O,MATCH($D140,CompressedAir!$A:$A,0))</f>
        <v/>
      </c>
      <c r="L140" s="13">
        <f>INDEX(CompressedAir!P:P,MATCH($D140,CompressedAir!$A:$A,0))</f>
        <v>0</v>
      </c>
      <c r="M140" s="13">
        <f>INDEX(CompressedAir!Q:Q,MATCH($D140,CompressedAir!$A:$A,0))</f>
        <v>0</v>
      </c>
      <c r="N140" s="13">
        <f t="shared" si="7"/>
        <v>0</v>
      </c>
    </row>
    <row r="141" spans="2:14" ht="15.75" x14ac:dyDescent="0.2">
      <c r="B141" s="7" t="str">
        <f t="shared" si="6"/>
        <v/>
      </c>
      <c r="C141" s="5" t="s">
        <v>454</v>
      </c>
      <c r="D141" s="16" t="s">
        <v>455</v>
      </c>
      <c r="E141" s="5" t="s">
        <v>456</v>
      </c>
      <c r="F141" s="35">
        <f>INDEX(CompressedAir!I:I,MATCH($D141,CompressedAir!$A:$A,0))</f>
        <v>0</v>
      </c>
      <c r="G141" s="35">
        <f>INDEX(CompressedAir!K:K,MATCH($D141,CompressedAir!$A:$A,0))</f>
        <v>0</v>
      </c>
      <c r="H141" s="35">
        <f>INDEX(CompressedAir!L:L,MATCH($D141,CompressedAir!$A:$A,0))</f>
        <v>0</v>
      </c>
      <c r="I141" s="38" t="str">
        <f>INDEX(CompressedAir!M:M,MATCH($D141,CompressedAir!$A:$A,0))</f>
        <v/>
      </c>
      <c r="J141" s="38" t="str">
        <f>INDEX(CompressedAir!N:N,MATCH($D141,CompressedAir!$A:$A,0))</f>
        <v/>
      </c>
      <c r="K141" s="38" t="str">
        <f>INDEX(CompressedAir!O:O,MATCH($D141,CompressedAir!$A:$A,0))</f>
        <v/>
      </c>
      <c r="L141" s="13">
        <f>INDEX(CompressedAir!P:P,MATCH($D141,CompressedAir!$A:$A,0))</f>
        <v>0</v>
      </c>
      <c r="M141" s="13">
        <f>INDEX(CompressedAir!Q:Q,MATCH($D141,CompressedAir!$A:$A,0))</f>
        <v>0</v>
      </c>
      <c r="N141" s="13">
        <f t="shared" si="7"/>
        <v>0</v>
      </c>
    </row>
    <row r="142" spans="2:14" ht="15.75" x14ac:dyDescent="0.2">
      <c r="B142" s="7" t="str">
        <f t="shared" si="6"/>
        <v/>
      </c>
      <c r="C142" s="5" t="s">
        <v>457</v>
      </c>
      <c r="D142" s="16" t="s">
        <v>458</v>
      </c>
      <c r="E142" s="5" t="s">
        <v>459</v>
      </c>
      <c r="F142" s="35">
        <f>INDEX(CompressedAir!I:I,MATCH($D142,CompressedAir!$A:$A,0))</f>
        <v>0</v>
      </c>
      <c r="G142" s="35">
        <f>INDEX(CompressedAir!K:K,MATCH($D142,CompressedAir!$A:$A,0))</f>
        <v>0</v>
      </c>
      <c r="H142" s="35">
        <f>INDEX(CompressedAir!L:L,MATCH($D142,CompressedAir!$A:$A,0))</f>
        <v>0</v>
      </c>
      <c r="I142" s="38" t="str">
        <f>INDEX(CompressedAir!M:M,MATCH($D142,CompressedAir!$A:$A,0))</f>
        <v/>
      </c>
      <c r="J142" s="38" t="str">
        <f>INDEX(CompressedAir!N:N,MATCH($D142,CompressedAir!$A:$A,0))</f>
        <v/>
      </c>
      <c r="K142" s="38" t="str">
        <f>INDEX(CompressedAir!O:O,MATCH($D142,CompressedAir!$A:$A,0))</f>
        <v/>
      </c>
      <c r="L142" s="13">
        <f>INDEX(CompressedAir!P:P,MATCH($D142,CompressedAir!$A:$A,0))</f>
        <v>0</v>
      </c>
      <c r="M142" s="13">
        <f>INDEX(CompressedAir!Q:Q,MATCH($D142,CompressedAir!$A:$A,0))</f>
        <v>0</v>
      </c>
      <c r="N142" s="13">
        <f t="shared" si="7"/>
        <v>0</v>
      </c>
    </row>
    <row r="143" spans="2:14" ht="15.75" x14ac:dyDescent="0.2">
      <c r="B143" s="7" t="str">
        <f t="shared" si="6"/>
        <v/>
      </c>
      <c r="C143" s="5" t="s">
        <v>460</v>
      </c>
      <c r="D143" s="16" t="s">
        <v>461</v>
      </c>
      <c r="E143" s="5" t="s">
        <v>462</v>
      </c>
      <c r="F143" s="35">
        <f>INDEX(CompressedAir!I:I,MATCH($D143,CompressedAir!$A:$A,0))</f>
        <v>0</v>
      </c>
      <c r="G143" s="35">
        <f>INDEX(CompressedAir!K:K,MATCH($D143,CompressedAir!$A:$A,0))</f>
        <v>0</v>
      </c>
      <c r="H143" s="35">
        <f>INDEX(CompressedAir!L:L,MATCH($D143,CompressedAir!$A:$A,0))</f>
        <v>0</v>
      </c>
      <c r="I143" s="38" t="str">
        <f>INDEX(CompressedAir!M:M,MATCH($D143,CompressedAir!$A:$A,0))</f>
        <v/>
      </c>
      <c r="J143" s="38" t="str">
        <f>INDEX(CompressedAir!N:N,MATCH($D143,CompressedAir!$A:$A,0))</f>
        <v/>
      </c>
      <c r="K143" s="38" t="str">
        <f>INDEX(CompressedAir!O:O,MATCH($D143,CompressedAir!$A:$A,0))</f>
        <v/>
      </c>
      <c r="L143" s="13">
        <f>INDEX(CompressedAir!P:P,MATCH($D143,CompressedAir!$A:$A,0))</f>
        <v>0</v>
      </c>
      <c r="M143" s="13">
        <f>INDEX(CompressedAir!Q:Q,MATCH($D143,CompressedAir!$A:$A,0))</f>
        <v>0</v>
      </c>
      <c r="N143" s="13">
        <f t="shared" si="7"/>
        <v>0</v>
      </c>
    </row>
    <row r="144" spans="2:14" ht="15.75" x14ac:dyDescent="0.2">
      <c r="B144" s="7" t="str">
        <f t="shared" si="6"/>
        <v/>
      </c>
      <c r="C144" s="5" t="s">
        <v>463</v>
      </c>
      <c r="D144" s="16" t="s">
        <v>464</v>
      </c>
      <c r="E144" s="5" t="s">
        <v>465</v>
      </c>
      <c r="F144" s="35">
        <f>INDEX(CompressedAir!I:I,MATCH($D144,CompressedAir!$A:$A,0))</f>
        <v>0</v>
      </c>
      <c r="G144" s="35">
        <f>INDEX(CompressedAir!K:K,MATCH($D144,CompressedAir!$A:$A,0))</f>
        <v>0</v>
      </c>
      <c r="H144" s="35">
        <f>INDEX(CompressedAir!L:L,MATCH($D144,CompressedAir!$A:$A,0))</f>
        <v>0</v>
      </c>
      <c r="I144" s="38" t="str">
        <f>INDEX(CompressedAir!M:M,MATCH($D144,CompressedAir!$A:$A,0))</f>
        <v/>
      </c>
      <c r="J144" s="38" t="str">
        <f>INDEX(CompressedAir!N:N,MATCH($D144,CompressedAir!$A:$A,0))</f>
        <v/>
      </c>
      <c r="K144" s="38" t="str">
        <f>INDEX(CompressedAir!O:O,MATCH($D144,CompressedAir!$A:$A,0))</f>
        <v/>
      </c>
      <c r="L144" s="13">
        <f>INDEX(CompressedAir!P:P,MATCH($D144,CompressedAir!$A:$A,0))</f>
        <v>0</v>
      </c>
      <c r="M144" s="13">
        <f>INDEX(CompressedAir!Q:Q,MATCH($D144,CompressedAir!$A:$A,0))</f>
        <v>0</v>
      </c>
      <c r="N144" s="13">
        <f t="shared" si="7"/>
        <v>0</v>
      </c>
    </row>
    <row r="145" spans="2:14" ht="15.75" x14ac:dyDescent="0.2">
      <c r="B145" s="7" t="str">
        <f t="shared" si="6"/>
        <v/>
      </c>
      <c r="C145" s="5" t="s">
        <v>466</v>
      </c>
      <c r="D145" s="16" t="s">
        <v>467</v>
      </c>
      <c r="E145" s="5" t="s">
        <v>468</v>
      </c>
      <c r="F145" s="35">
        <f>INDEX(CompressedAir!I:I,MATCH($D145,CompressedAir!$A:$A,0))</f>
        <v>0</v>
      </c>
      <c r="G145" s="35">
        <f>INDEX(CompressedAir!K:K,MATCH($D145,CompressedAir!$A:$A,0))</f>
        <v>0</v>
      </c>
      <c r="H145" s="35">
        <f>INDEX(CompressedAir!L:L,MATCH($D145,CompressedAir!$A:$A,0))</f>
        <v>0</v>
      </c>
      <c r="I145" s="38" t="str">
        <f>INDEX(CompressedAir!M:M,MATCH($D145,CompressedAir!$A:$A,0))</f>
        <v/>
      </c>
      <c r="J145" s="38" t="str">
        <f>INDEX(CompressedAir!N:N,MATCH($D145,CompressedAir!$A:$A,0))</f>
        <v/>
      </c>
      <c r="K145" s="38" t="str">
        <f>INDEX(CompressedAir!O:O,MATCH($D145,CompressedAir!$A:$A,0))</f>
        <v/>
      </c>
      <c r="L145" s="13">
        <f>INDEX(CompressedAir!P:P,MATCH($D145,CompressedAir!$A:$A,0))</f>
        <v>0</v>
      </c>
      <c r="M145" s="13">
        <f>INDEX(CompressedAir!Q:Q,MATCH($D145,CompressedAir!$A:$A,0))</f>
        <v>0</v>
      </c>
      <c r="N145" s="13">
        <f t="shared" si="7"/>
        <v>0</v>
      </c>
    </row>
    <row r="146" spans="2:14" ht="15.75" x14ac:dyDescent="0.2">
      <c r="B146" s="7" t="str">
        <f t="shared" si="6"/>
        <v/>
      </c>
      <c r="C146" s="5" t="s">
        <v>469</v>
      </c>
      <c r="D146" s="16" t="s">
        <v>470</v>
      </c>
      <c r="E146" s="5" t="s">
        <v>471</v>
      </c>
      <c r="F146" s="35">
        <f>INDEX(CompressedAir!I:I,MATCH($D146,CompressedAir!$A:$A,0))</f>
        <v>0</v>
      </c>
      <c r="G146" s="35">
        <f>INDEX(CompressedAir!K:K,MATCH($D146,CompressedAir!$A:$A,0))</f>
        <v>0</v>
      </c>
      <c r="H146" s="35">
        <f>INDEX(CompressedAir!L:L,MATCH($D146,CompressedAir!$A:$A,0))</f>
        <v>0</v>
      </c>
      <c r="I146" s="38" t="str">
        <f>INDEX(CompressedAir!M:M,MATCH($D146,CompressedAir!$A:$A,0))</f>
        <v/>
      </c>
      <c r="J146" s="38" t="str">
        <f>INDEX(CompressedAir!N:N,MATCH($D146,CompressedAir!$A:$A,0))</f>
        <v/>
      </c>
      <c r="K146" s="38" t="str">
        <f>INDEX(CompressedAir!O:O,MATCH($D146,CompressedAir!$A:$A,0))</f>
        <v/>
      </c>
      <c r="L146" s="13">
        <f>INDEX(CompressedAir!P:P,MATCH($D146,CompressedAir!$A:$A,0))</f>
        <v>0</v>
      </c>
      <c r="M146" s="13">
        <f>INDEX(CompressedAir!Q:Q,MATCH($D146,CompressedAir!$A:$A,0))</f>
        <v>0</v>
      </c>
      <c r="N146" s="13">
        <f t="shared" si="7"/>
        <v>0</v>
      </c>
    </row>
    <row r="147" spans="2:14" ht="15.75" x14ac:dyDescent="0.2">
      <c r="B147" s="7" t="str">
        <f t="shared" si="6"/>
        <v/>
      </c>
      <c r="C147" s="5" t="s">
        <v>472</v>
      </c>
      <c r="D147" s="16" t="s">
        <v>473</v>
      </c>
      <c r="E147" s="5" t="s">
        <v>474</v>
      </c>
      <c r="F147" s="35">
        <f>INDEX(CompressedAir!I:I,MATCH($D147,CompressedAir!$A:$A,0))</f>
        <v>0</v>
      </c>
      <c r="G147" s="35">
        <f>INDEX(CompressedAir!K:K,MATCH($D147,CompressedAir!$A:$A,0))</f>
        <v>0</v>
      </c>
      <c r="H147" s="35">
        <f>INDEX(CompressedAir!L:L,MATCH($D147,CompressedAir!$A:$A,0))</f>
        <v>0</v>
      </c>
      <c r="I147" s="38" t="str">
        <f>INDEX(CompressedAir!M:M,MATCH($D147,CompressedAir!$A:$A,0))</f>
        <v/>
      </c>
      <c r="J147" s="38" t="str">
        <f>INDEX(CompressedAir!N:N,MATCH($D147,CompressedAir!$A:$A,0))</f>
        <v/>
      </c>
      <c r="K147" s="38" t="str">
        <f>INDEX(CompressedAir!O:O,MATCH($D147,CompressedAir!$A:$A,0))</f>
        <v/>
      </c>
      <c r="L147" s="13">
        <f>INDEX(CompressedAir!P:P,MATCH($D147,CompressedAir!$A:$A,0))</f>
        <v>0</v>
      </c>
      <c r="M147" s="13">
        <f>INDEX(CompressedAir!Q:Q,MATCH($D147,CompressedAir!$A:$A,0))</f>
        <v>0</v>
      </c>
      <c r="N147" s="13">
        <f t="shared" si="7"/>
        <v>0</v>
      </c>
    </row>
    <row r="148" spans="2:14" ht="15.75" x14ac:dyDescent="0.2">
      <c r="B148" s="7" t="str">
        <f t="shared" si="6"/>
        <v/>
      </c>
      <c r="C148" s="5" t="s">
        <v>475</v>
      </c>
      <c r="D148" s="16" t="s">
        <v>476</v>
      </c>
      <c r="E148" s="5" t="s">
        <v>477</v>
      </c>
      <c r="F148" s="35">
        <f>INDEX(CompressedAir!I:I,MATCH($D148,CompressedAir!$A:$A,0))</f>
        <v>0</v>
      </c>
      <c r="G148" s="35">
        <f>INDEX(CompressedAir!K:K,MATCH($D148,CompressedAir!$A:$A,0))</f>
        <v>0</v>
      </c>
      <c r="H148" s="35">
        <f>INDEX(CompressedAir!L:L,MATCH($D148,CompressedAir!$A:$A,0))</f>
        <v>0</v>
      </c>
      <c r="I148" s="38" t="str">
        <f>INDEX(CompressedAir!M:M,MATCH($D148,CompressedAir!$A:$A,0))</f>
        <v/>
      </c>
      <c r="J148" s="38" t="str">
        <f>INDEX(CompressedAir!N:N,MATCH($D148,CompressedAir!$A:$A,0))</f>
        <v/>
      </c>
      <c r="K148" s="38" t="str">
        <f>INDEX(CompressedAir!O:O,MATCH($D148,CompressedAir!$A:$A,0))</f>
        <v/>
      </c>
      <c r="L148" s="13">
        <f>INDEX(CompressedAir!P:P,MATCH($D148,CompressedAir!$A:$A,0))</f>
        <v>0</v>
      </c>
      <c r="M148" s="13">
        <f>INDEX(CompressedAir!Q:Q,MATCH($D148,CompressedAir!$A:$A,0))</f>
        <v>0</v>
      </c>
      <c r="N148" s="13">
        <f t="shared" si="7"/>
        <v>0</v>
      </c>
    </row>
    <row r="149" spans="2:14" ht="15.75" x14ac:dyDescent="0.2">
      <c r="B149" s="7" t="str">
        <f t="shared" si="6"/>
        <v/>
      </c>
      <c r="C149" s="5" t="s">
        <v>478</v>
      </c>
      <c r="D149" s="16" t="s">
        <v>479</v>
      </c>
      <c r="E149" s="5" t="s">
        <v>480</v>
      </c>
      <c r="F149" s="35">
        <f>INDEX(CompressedAir!I:I,MATCH($D149,CompressedAir!$A:$A,0))</f>
        <v>0</v>
      </c>
      <c r="G149" s="35">
        <f>INDEX(CompressedAir!K:K,MATCH($D149,CompressedAir!$A:$A,0))</f>
        <v>0</v>
      </c>
      <c r="H149" s="35">
        <f>INDEX(CompressedAir!L:L,MATCH($D149,CompressedAir!$A:$A,0))</f>
        <v>0</v>
      </c>
      <c r="I149" s="38" t="str">
        <f>INDEX(CompressedAir!M:M,MATCH($D149,CompressedAir!$A:$A,0))</f>
        <v/>
      </c>
      <c r="J149" s="38" t="str">
        <f>INDEX(CompressedAir!N:N,MATCH($D149,CompressedAir!$A:$A,0))</f>
        <v/>
      </c>
      <c r="K149" s="38" t="str">
        <f>INDEX(CompressedAir!O:O,MATCH($D149,CompressedAir!$A:$A,0))</f>
        <v/>
      </c>
      <c r="L149" s="13">
        <f>INDEX(CompressedAir!P:P,MATCH($D149,CompressedAir!$A:$A,0))</f>
        <v>0</v>
      </c>
      <c r="M149" s="13">
        <f>INDEX(CompressedAir!Q:Q,MATCH($D149,CompressedAir!$A:$A,0))</f>
        <v>0</v>
      </c>
      <c r="N149" s="13">
        <f t="shared" si="7"/>
        <v>0</v>
      </c>
    </row>
    <row r="150" spans="2:14" ht="15.75" x14ac:dyDescent="0.2">
      <c r="B150" s="7" t="str">
        <f t="shared" si="6"/>
        <v/>
      </c>
      <c r="C150" s="5" t="s">
        <v>481</v>
      </c>
      <c r="D150" s="16" t="s">
        <v>482</v>
      </c>
      <c r="E150" s="5" t="s">
        <v>483</v>
      </c>
      <c r="F150" s="35">
        <f>INDEX(CompressedAir!I:I,MATCH($D150,CompressedAir!$A:$A,0))</f>
        <v>0</v>
      </c>
      <c r="G150" s="35">
        <f>INDEX(CompressedAir!K:K,MATCH($D150,CompressedAir!$A:$A,0))</f>
        <v>0</v>
      </c>
      <c r="H150" s="35">
        <f>INDEX(CompressedAir!L:L,MATCH($D150,CompressedAir!$A:$A,0))</f>
        <v>0</v>
      </c>
      <c r="I150" s="38" t="str">
        <f>INDEX(CompressedAir!M:M,MATCH($D150,CompressedAir!$A:$A,0))</f>
        <v/>
      </c>
      <c r="J150" s="38" t="str">
        <f>INDEX(CompressedAir!N:N,MATCH($D150,CompressedAir!$A:$A,0))</f>
        <v/>
      </c>
      <c r="K150" s="38" t="str">
        <f>INDEX(CompressedAir!O:O,MATCH($D150,CompressedAir!$A:$A,0))</f>
        <v/>
      </c>
      <c r="L150" s="13">
        <f>INDEX(CompressedAir!P:P,MATCH($D150,CompressedAir!$A:$A,0))</f>
        <v>0</v>
      </c>
      <c r="M150" s="13">
        <f>INDEX(CompressedAir!Q:Q,MATCH($D150,CompressedAir!$A:$A,0))</f>
        <v>0</v>
      </c>
      <c r="N150" s="13">
        <f t="shared" si="7"/>
        <v>0</v>
      </c>
    </row>
    <row r="151" spans="2:14" ht="15.75" x14ac:dyDescent="0.2">
      <c r="B151" s="7" t="str">
        <f t="shared" si="6"/>
        <v/>
      </c>
      <c r="C151" s="5" t="s">
        <v>484</v>
      </c>
      <c r="D151" s="16" t="s">
        <v>485</v>
      </c>
      <c r="E151" s="5" t="s">
        <v>486</v>
      </c>
      <c r="F151" s="35">
        <f>INDEX(CompressedAir!I:I,MATCH($D151,CompressedAir!$A:$A,0))</f>
        <v>0</v>
      </c>
      <c r="G151" s="35">
        <f>INDEX(CompressedAir!K:K,MATCH($D151,CompressedAir!$A:$A,0))</f>
        <v>0</v>
      </c>
      <c r="H151" s="35">
        <f>INDEX(CompressedAir!L:L,MATCH($D151,CompressedAir!$A:$A,0))</f>
        <v>0</v>
      </c>
      <c r="I151" s="38" t="str">
        <f>INDEX(CompressedAir!M:M,MATCH($D151,CompressedAir!$A:$A,0))</f>
        <v/>
      </c>
      <c r="J151" s="38" t="str">
        <f>INDEX(CompressedAir!N:N,MATCH($D151,CompressedAir!$A:$A,0))</f>
        <v/>
      </c>
      <c r="K151" s="38" t="str">
        <f>INDEX(CompressedAir!O:O,MATCH($D151,CompressedAir!$A:$A,0))</f>
        <v/>
      </c>
      <c r="L151" s="13">
        <f>INDEX(CompressedAir!P:P,MATCH($D151,CompressedAir!$A:$A,0))</f>
        <v>0</v>
      </c>
      <c r="M151" s="13">
        <f>INDEX(CompressedAir!Q:Q,MATCH($D151,CompressedAir!$A:$A,0))</f>
        <v>0</v>
      </c>
      <c r="N151" s="13">
        <f t="shared" si="7"/>
        <v>0</v>
      </c>
    </row>
    <row r="152" spans="2:14" ht="15.75" x14ac:dyDescent="0.2">
      <c r="B152" s="7" t="str">
        <f t="shared" si="6"/>
        <v/>
      </c>
      <c r="C152" s="5" t="s">
        <v>487</v>
      </c>
      <c r="D152" s="16" t="s">
        <v>488</v>
      </c>
      <c r="E152" s="5" t="s">
        <v>489</v>
      </c>
      <c r="F152" s="35">
        <f>INDEX(CompressedAir!I:I,MATCH($D152,CompressedAir!$A:$A,0))</f>
        <v>0</v>
      </c>
      <c r="G152" s="35">
        <f>INDEX(CompressedAir!K:K,MATCH($D152,CompressedAir!$A:$A,0))</f>
        <v>0</v>
      </c>
      <c r="H152" s="35">
        <f>INDEX(CompressedAir!L:L,MATCH($D152,CompressedAir!$A:$A,0))</f>
        <v>0</v>
      </c>
      <c r="I152" s="38" t="str">
        <f>INDEX(CompressedAir!M:M,MATCH($D152,CompressedAir!$A:$A,0))</f>
        <v/>
      </c>
      <c r="J152" s="38" t="str">
        <f>INDEX(CompressedAir!N:N,MATCH($D152,CompressedAir!$A:$A,0))</f>
        <v/>
      </c>
      <c r="K152" s="38" t="str">
        <f>INDEX(CompressedAir!O:O,MATCH($D152,CompressedAir!$A:$A,0))</f>
        <v/>
      </c>
      <c r="L152" s="13">
        <f>INDEX(CompressedAir!P:P,MATCH($D152,CompressedAir!$A:$A,0))</f>
        <v>0</v>
      </c>
      <c r="M152" s="13">
        <f>INDEX(CompressedAir!Q:Q,MATCH($D152,CompressedAir!$A:$A,0))</f>
        <v>0</v>
      </c>
      <c r="N152" s="13">
        <f t="shared" si="7"/>
        <v>0</v>
      </c>
    </row>
    <row r="153" spans="2:14" ht="15.75" x14ac:dyDescent="0.2">
      <c r="B153" s="7" t="str">
        <f t="shared" si="6"/>
        <v/>
      </c>
      <c r="C153" s="5" t="s">
        <v>490</v>
      </c>
      <c r="D153" s="16" t="s">
        <v>491</v>
      </c>
      <c r="E153" s="5" t="s">
        <v>492</v>
      </c>
      <c r="F153" s="35">
        <f>INDEX(CompressedAir!I:I,MATCH($D153,CompressedAir!$A:$A,0))</f>
        <v>0</v>
      </c>
      <c r="G153" s="35">
        <f>INDEX(CompressedAir!K:K,MATCH($D153,CompressedAir!$A:$A,0))</f>
        <v>0</v>
      </c>
      <c r="H153" s="35">
        <f>INDEX(CompressedAir!L:L,MATCH($D153,CompressedAir!$A:$A,0))</f>
        <v>0</v>
      </c>
      <c r="I153" s="38" t="str">
        <f>INDEX(CompressedAir!M:M,MATCH($D153,CompressedAir!$A:$A,0))</f>
        <v/>
      </c>
      <c r="J153" s="38" t="str">
        <f>INDEX(CompressedAir!N:N,MATCH($D153,CompressedAir!$A:$A,0))</f>
        <v/>
      </c>
      <c r="K153" s="38" t="str">
        <f>INDEX(CompressedAir!O:O,MATCH($D153,CompressedAir!$A:$A,0))</f>
        <v/>
      </c>
      <c r="L153" s="13">
        <f>INDEX(CompressedAir!P:P,MATCH($D153,CompressedAir!$A:$A,0))</f>
        <v>0</v>
      </c>
      <c r="M153" s="13">
        <f>INDEX(CompressedAir!Q:Q,MATCH($D153,CompressedAir!$A:$A,0))</f>
        <v>0</v>
      </c>
      <c r="N153" s="13">
        <f t="shared" si="7"/>
        <v>0</v>
      </c>
    </row>
    <row r="154" spans="2:14" ht="15.75" x14ac:dyDescent="0.2">
      <c r="B154" s="7" t="str">
        <f t="shared" si="6"/>
        <v/>
      </c>
      <c r="C154" s="5" t="s">
        <v>493</v>
      </c>
      <c r="D154" s="16" t="s">
        <v>494</v>
      </c>
      <c r="E154" s="5" t="s">
        <v>495</v>
      </c>
      <c r="F154" s="35">
        <f>INDEX(CompressedAir!I:I,MATCH($D154,CompressedAir!$A:$A,0))</f>
        <v>0</v>
      </c>
      <c r="G154" s="35">
        <f>INDEX(CompressedAir!K:K,MATCH($D154,CompressedAir!$A:$A,0))</f>
        <v>0</v>
      </c>
      <c r="H154" s="35">
        <f>INDEX(CompressedAir!L:L,MATCH($D154,CompressedAir!$A:$A,0))</f>
        <v>0</v>
      </c>
      <c r="I154" s="38" t="str">
        <f>INDEX(CompressedAir!M:M,MATCH($D154,CompressedAir!$A:$A,0))</f>
        <v/>
      </c>
      <c r="J154" s="38" t="str">
        <f>INDEX(CompressedAir!N:N,MATCH($D154,CompressedAir!$A:$A,0))</f>
        <v/>
      </c>
      <c r="K154" s="38" t="str">
        <f>INDEX(CompressedAir!O:O,MATCH($D154,CompressedAir!$A:$A,0))</f>
        <v/>
      </c>
      <c r="L154" s="13">
        <f>INDEX(CompressedAir!P:P,MATCH($D154,CompressedAir!$A:$A,0))</f>
        <v>0</v>
      </c>
      <c r="M154" s="13">
        <f>INDEX(CompressedAir!Q:Q,MATCH($D154,CompressedAir!$A:$A,0))</f>
        <v>0</v>
      </c>
      <c r="N154" s="13">
        <f t="shared" si="7"/>
        <v>0</v>
      </c>
    </row>
    <row r="155" spans="2:14" ht="15.75" x14ac:dyDescent="0.2">
      <c r="B155" s="7">
        <f t="shared" si="6"/>
        <v>155</v>
      </c>
      <c r="C155" s="5" t="s">
        <v>499</v>
      </c>
      <c r="D155" s="16" t="s">
        <v>500</v>
      </c>
      <c r="E155" s="5" t="s">
        <v>501</v>
      </c>
      <c r="F155" s="35">
        <f>INDEX(MiscellaneousElectric!I:I,MATCH($D155,MiscellaneousElectric!$A:$A,0))</f>
        <v>5</v>
      </c>
      <c r="G155" s="35">
        <f>INDEX(MiscellaneousElectric!K:K,MATCH($D155,MiscellaneousElectric!$A:$A,0))</f>
        <v>0</v>
      </c>
      <c r="H155" s="35">
        <f>INDEX(MiscellaneousElectric!L:L,MATCH($D155,MiscellaneousElectric!$A:$A,0))</f>
        <v>0</v>
      </c>
      <c r="I155" s="38">
        <f>INDEX(MiscellaneousElectric!M:M,MATCH($D155,MiscellaneousElectric!$A:$A,0))</f>
        <v>320.64999999999998</v>
      </c>
      <c r="J155" s="38">
        <f>INDEX(MiscellaneousElectric!N:N,MATCH($D155,MiscellaneousElectric!$A:$A,0))</f>
        <v>0</v>
      </c>
      <c r="K155" s="38">
        <f>INDEX(MiscellaneousElectric!O:O,MATCH($D155,MiscellaneousElectric!$A:$A,0))</f>
        <v>0</v>
      </c>
      <c r="L155" s="13">
        <f>INDEX(MiscellaneousElectric!P:P,MATCH($D155,MiscellaneousElectric!$A:$A,0))</f>
        <v>20</v>
      </c>
      <c r="M155" s="13">
        <f>INDEX(MiscellaneousElectric!Q:Q,MATCH($D155,MiscellaneousElectric!$A:$A,0))</f>
        <v>50</v>
      </c>
      <c r="N155" s="13">
        <f t="shared" si="7"/>
        <v>37.5</v>
      </c>
    </row>
    <row r="156" spans="2:14" ht="15.75" x14ac:dyDescent="0.2">
      <c r="B156" s="7" t="str">
        <f t="shared" si="6"/>
        <v/>
      </c>
      <c r="C156" s="5" t="s">
        <v>502</v>
      </c>
      <c r="D156" s="16" t="s">
        <v>503</v>
      </c>
      <c r="E156" s="5" t="s">
        <v>504</v>
      </c>
      <c r="F156" s="35">
        <f>INDEX(MiscellaneousElectric!I:I,MATCH($D156,MiscellaneousElectric!$A:$A,0))</f>
        <v>0</v>
      </c>
      <c r="G156" s="35">
        <f>INDEX(MiscellaneousElectric!K:K,MATCH($D156,MiscellaneousElectric!$A:$A,0))</f>
        <v>0</v>
      </c>
      <c r="H156" s="35">
        <f>INDEX(MiscellaneousElectric!L:L,MATCH($D156,MiscellaneousElectric!$A:$A,0))</f>
        <v>0</v>
      </c>
      <c r="I156" s="38" t="str">
        <f>INDEX(MiscellaneousElectric!M:M,MATCH($D156,MiscellaneousElectric!$A:$A,0))</f>
        <v/>
      </c>
      <c r="J156" s="38" t="str">
        <f>INDEX(MiscellaneousElectric!N:N,MATCH($D156,MiscellaneousElectric!$A:$A,0))</f>
        <v/>
      </c>
      <c r="K156" s="38" t="str">
        <f>INDEX(MiscellaneousElectric!O:O,MATCH($D156,MiscellaneousElectric!$A:$A,0))</f>
        <v/>
      </c>
      <c r="L156" s="13">
        <f>INDEX(MiscellaneousElectric!P:P,MATCH($D156,MiscellaneousElectric!$A:$A,0))</f>
        <v>0</v>
      </c>
      <c r="M156" s="13">
        <f>INDEX(MiscellaneousElectric!Q:Q,MATCH($D156,MiscellaneousElectric!$A:$A,0))</f>
        <v>0</v>
      </c>
      <c r="N156" s="13">
        <f t="shared" si="7"/>
        <v>0</v>
      </c>
    </row>
    <row r="157" spans="2:14" ht="15.75" x14ac:dyDescent="0.2">
      <c r="B157" s="7" t="str">
        <f t="shared" si="6"/>
        <v/>
      </c>
      <c r="C157" s="5" t="s">
        <v>508</v>
      </c>
      <c r="D157" s="16" t="s">
        <v>509</v>
      </c>
      <c r="E157" s="5" t="s">
        <v>510</v>
      </c>
      <c r="F157" s="35">
        <f>INDEX(MiscellaneousElectric!I:I,MATCH($D157,MiscellaneousElectric!$A:$A,0))</f>
        <v>0</v>
      </c>
      <c r="G157" s="35">
        <f>INDEX(MiscellaneousElectric!K:K,MATCH($D157,MiscellaneousElectric!$A:$A,0))</f>
        <v>0</v>
      </c>
      <c r="H157" s="35">
        <f>INDEX(MiscellaneousElectric!L:L,MATCH($D157,MiscellaneousElectric!$A:$A,0))</f>
        <v>0</v>
      </c>
      <c r="I157" s="38" t="str">
        <f>INDEX(MiscellaneousElectric!M:M,MATCH($D157,MiscellaneousElectric!$A:$A,0))</f>
        <v/>
      </c>
      <c r="J157" s="38" t="str">
        <f>INDEX(MiscellaneousElectric!N:N,MATCH($D157,MiscellaneousElectric!$A:$A,0))</f>
        <v/>
      </c>
      <c r="K157" s="38" t="str">
        <f>INDEX(MiscellaneousElectric!O:O,MATCH($D157,MiscellaneousElectric!$A:$A,0))</f>
        <v/>
      </c>
      <c r="L157" s="13">
        <f>INDEX(MiscellaneousElectric!P:P,MATCH($D157,MiscellaneousElectric!$A:$A,0))</f>
        <v>0</v>
      </c>
      <c r="M157" s="13">
        <f>INDEX(MiscellaneousElectric!Q:Q,MATCH($D157,MiscellaneousElectric!$A:$A,0))</f>
        <v>0</v>
      </c>
      <c r="N157" s="13">
        <f t="shared" si="7"/>
        <v>0</v>
      </c>
    </row>
    <row r="158" spans="2:14" ht="15.75" x14ac:dyDescent="0.2">
      <c r="B158" s="7" t="str">
        <f t="shared" si="6"/>
        <v/>
      </c>
      <c r="C158" s="5" t="s">
        <v>511</v>
      </c>
      <c r="D158" s="16" t="s">
        <v>512</v>
      </c>
      <c r="E158" s="5" t="s">
        <v>513</v>
      </c>
      <c r="F158" s="35">
        <f>INDEX(MiscellaneousElectric!I:I,MATCH($D158,MiscellaneousElectric!$A:$A,0))</f>
        <v>0</v>
      </c>
      <c r="G158" s="35">
        <f>INDEX(MiscellaneousElectric!K:K,MATCH($D158,MiscellaneousElectric!$A:$A,0))</f>
        <v>0</v>
      </c>
      <c r="H158" s="35">
        <f>INDEX(MiscellaneousElectric!L:L,MATCH($D158,MiscellaneousElectric!$A:$A,0))</f>
        <v>0</v>
      </c>
      <c r="I158" s="38" t="str">
        <f>INDEX(MiscellaneousElectric!M:M,MATCH($D158,MiscellaneousElectric!$A:$A,0))</f>
        <v/>
      </c>
      <c r="J158" s="38" t="str">
        <f>INDEX(MiscellaneousElectric!N:N,MATCH($D158,MiscellaneousElectric!$A:$A,0))</f>
        <v/>
      </c>
      <c r="K158" s="38" t="str">
        <f>INDEX(MiscellaneousElectric!O:O,MATCH($D158,MiscellaneousElectric!$A:$A,0))</f>
        <v/>
      </c>
      <c r="L158" s="13">
        <f>INDEX(MiscellaneousElectric!P:P,MATCH($D158,MiscellaneousElectric!$A:$A,0))</f>
        <v>0</v>
      </c>
      <c r="M158" s="13">
        <f>INDEX(MiscellaneousElectric!Q:Q,MATCH($D158,MiscellaneousElectric!$A:$A,0))</f>
        <v>0</v>
      </c>
      <c r="N158" s="13">
        <f t="shared" si="7"/>
        <v>0</v>
      </c>
    </row>
    <row r="159" spans="2:14" ht="15.75" x14ac:dyDescent="0.2">
      <c r="B159" s="7" t="str">
        <f t="shared" si="6"/>
        <v/>
      </c>
      <c r="C159" s="5" t="s">
        <v>514</v>
      </c>
      <c r="D159" s="16" t="s">
        <v>515</v>
      </c>
      <c r="E159" s="5" t="s">
        <v>516</v>
      </c>
      <c r="F159" s="35">
        <f>INDEX(MiscellaneousElectric!I:I,MATCH($D159,MiscellaneousElectric!$A:$A,0))</f>
        <v>0</v>
      </c>
      <c r="G159" s="35">
        <f>INDEX(MiscellaneousElectric!K:K,MATCH($D159,MiscellaneousElectric!$A:$A,0))</f>
        <v>0</v>
      </c>
      <c r="H159" s="35">
        <f>INDEX(MiscellaneousElectric!L:L,MATCH($D159,MiscellaneousElectric!$A:$A,0))</f>
        <v>0</v>
      </c>
      <c r="I159" s="38" t="str">
        <f>INDEX(MiscellaneousElectric!M:M,MATCH($D159,MiscellaneousElectric!$A:$A,0))</f>
        <v/>
      </c>
      <c r="J159" s="38" t="str">
        <f>INDEX(MiscellaneousElectric!N:N,MATCH($D159,MiscellaneousElectric!$A:$A,0))</f>
        <v/>
      </c>
      <c r="K159" s="38" t="str">
        <f>INDEX(MiscellaneousElectric!O:O,MATCH($D159,MiscellaneousElectric!$A:$A,0))</f>
        <v/>
      </c>
      <c r="L159" s="13">
        <f>INDEX(MiscellaneousElectric!P:P,MATCH($D159,MiscellaneousElectric!$A:$A,0))</f>
        <v>0</v>
      </c>
      <c r="M159" s="13">
        <f>INDEX(MiscellaneousElectric!Q:Q,MATCH($D159,MiscellaneousElectric!$A:$A,0))</f>
        <v>0</v>
      </c>
      <c r="N159" s="13">
        <f t="shared" si="7"/>
        <v>0</v>
      </c>
    </row>
    <row r="160" spans="2:14" ht="15.75" x14ac:dyDescent="0.2">
      <c r="B160" s="7" t="str">
        <f t="shared" si="6"/>
        <v/>
      </c>
      <c r="C160" s="5" t="s">
        <v>519</v>
      </c>
      <c r="D160" s="16" t="s">
        <v>520</v>
      </c>
      <c r="E160" s="5" t="s">
        <v>521</v>
      </c>
      <c r="F160" s="35">
        <f>INDEX(MiscellaneousElectric!I:I,MATCH($D160,MiscellaneousElectric!$A:$A,0))</f>
        <v>0</v>
      </c>
      <c r="G160" s="35">
        <f>INDEX(MiscellaneousElectric!K:K,MATCH($D160,MiscellaneousElectric!$A:$A,0))</f>
        <v>0</v>
      </c>
      <c r="H160" s="35">
        <f>INDEX(MiscellaneousElectric!L:L,MATCH($D160,MiscellaneousElectric!$A:$A,0))</f>
        <v>0</v>
      </c>
      <c r="I160" s="38" t="str">
        <f>INDEX(MiscellaneousElectric!M:M,MATCH($D160,MiscellaneousElectric!$A:$A,0))</f>
        <v/>
      </c>
      <c r="J160" s="38" t="str">
        <f>INDEX(MiscellaneousElectric!N:N,MATCH($D160,MiscellaneousElectric!$A:$A,0))</f>
        <v/>
      </c>
      <c r="K160" s="38" t="str">
        <f>INDEX(MiscellaneousElectric!O:O,MATCH($D160,MiscellaneousElectric!$A:$A,0))</f>
        <v/>
      </c>
      <c r="L160" s="13">
        <f>INDEX(MiscellaneousElectric!P:P,MATCH($D160,MiscellaneousElectric!$A:$A,0))</f>
        <v>0</v>
      </c>
      <c r="M160" s="13">
        <f>INDEX(MiscellaneousElectric!Q:Q,MATCH($D160,MiscellaneousElectric!$A:$A,0))</f>
        <v>0</v>
      </c>
      <c r="N160" s="13">
        <f t="shared" si="7"/>
        <v>0</v>
      </c>
    </row>
    <row r="161" spans="2:14" ht="15.75" x14ac:dyDescent="0.2">
      <c r="B161" s="7">
        <f t="shared" si="6"/>
        <v>161</v>
      </c>
      <c r="C161" s="5" t="s">
        <v>522</v>
      </c>
      <c r="D161" s="16" t="s">
        <v>523</v>
      </c>
      <c r="E161" s="5" t="s">
        <v>524</v>
      </c>
      <c r="F161" s="35">
        <f>INDEX(MiscellaneousElectric!I:I,MATCH($D161,MiscellaneousElectric!$A:$A,0))</f>
        <v>10</v>
      </c>
      <c r="G161" s="35">
        <f>INDEX(MiscellaneousElectric!K:K,MATCH($D161,MiscellaneousElectric!$A:$A,0))</f>
        <v>0</v>
      </c>
      <c r="H161" s="35">
        <f>INDEX(MiscellaneousElectric!L:L,MATCH($D161,MiscellaneousElectric!$A:$A,0))</f>
        <v>0</v>
      </c>
      <c r="I161" s="38">
        <f>INDEX(MiscellaneousElectric!M:M,MATCH($D161,MiscellaneousElectric!$A:$A,0))</f>
        <v>720</v>
      </c>
      <c r="J161" s="38">
        <f>INDEX(MiscellaneousElectric!N:N,MATCH($D161,MiscellaneousElectric!$A:$A,0))</f>
        <v>0.39200000000000002</v>
      </c>
      <c r="K161" s="38">
        <f>INDEX(MiscellaneousElectric!O:O,MATCH($D161,MiscellaneousElectric!$A:$A,0))</f>
        <v>0</v>
      </c>
      <c r="L161" s="13">
        <f>INDEX(MiscellaneousElectric!P:P,MATCH($D161,MiscellaneousElectric!$A:$A,0))</f>
        <v>50</v>
      </c>
      <c r="M161" s="13">
        <f>INDEX(MiscellaneousElectric!Q:Q,MATCH($D161,MiscellaneousElectric!$A:$A,0))</f>
        <v>200</v>
      </c>
      <c r="N161" s="13">
        <f t="shared" si="7"/>
        <v>150</v>
      </c>
    </row>
    <row r="162" spans="2:14" ht="15.75" x14ac:dyDescent="0.2">
      <c r="B162" s="7" t="str">
        <f t="shared" si="6"/>
        <v/>
      </c>
      <c r="C162" s="5" t="s">
        <v>525</v>
      </c>
      <c r="D162" s="16" t="s">
        <v>526</v>
      </c>
      <c r="E162" s="5" t="s">
        <v>527</v>
      </c>
      <c r="F162" s="35">
        <f>INDEX(MiscellaneousElectric!I:I,MATCH($D162,MiscellaneousElectric!$A:$A,0))</f>
        <v>0</v>
      </c>
      <c r="G162" s="35">
        <f>INDEX(MiscellaneousElectric!K:K,MATCH($D162,MiscellaneousElectric!$A:$A,0))</f>
        <v>0</v>
      </c>
      <c r="H162" s="35">
        <f>INDEX(MiscellaneousElectric!L:L,MATCH($D162,MiscellaneousElectric!$A:$A,0))</f>
        <v>0</v>
      </c>
      <c r="I162" s="38" t="str">
        <f>INDEX(MiscellaneousElectric!M:M,MATCH($D162,MiscellaneousElectric!$A:$A,0))</f>
        <v/>
      </c>
      <c r="J162" s="38" t="str">
        <f>INDEX(MiscellaneousElectric!N:N,MATCH($D162,MiscellaneousElectric!$A:$A,0))</f>
        <v/>
      </c>
      <c r="K162" s="38" t="str">
        <f>INDEX(MiscellaneousElectric!O:O,MATCH($D162,MiscellaneousElectric!$A:$A,0))</f>
        <v/>
      </c>
      <c r="L162" s="13">
        <f>INDEX(MiscellaneousElectric!P:P,MATCH($D162,MiscellaneousElectric!$A:$A,0))</f>
        <v>0</v>
      </c>
      <c r="M162" s="13">
        <f>INDEX(MiscellaneousElectric!Q:Q,MATCH($D162,MiscellaneousElectric!$A:$A,0))</f>
        <v>0</v>
      </c>
      <c r="N162" s="13">
        <f t="shared" si="7"/>
        <v>0</v>
      </c>
    </row>
    <row r="163" spans="2:14" ht="15.75" x14ac:dyDescent="0.2">
      <c r="B163" s="7" t="str">
        <f t="shared" si="6"/>
        <v/>
      </c>
      <c r="C163" s="5" t="s">
        <v>529</v>
      </c>
      <c r="D163" s="16" t="s">
        <v>530</v>
      </c>
      <c r="E163" s="5" t="s">
        <v>531</v>
      </c>
      <c r="F163" s="35">
        <f>INDEX(MiscellaneousElectric!I:I,MATCH($D163,MiscellaneousElectric!$A:$A,0))</f>
        <v>0</v>
      </c>
      <c r="G163" s="35">
        <f>INDEX(MiscellaneousElectric!K:K,MATCH($D163,MiscellaneousElectric!$A:$A,0))</f>
        <v>0</v>
      </c>
      <c r="H163" s="35">
        <f>INDEX(MiscellaneousElectric!L:L,MATCH($D163,MiscellaneousElectric!$A:$A,0))</f>
        <v>0</v>
      </c>
      <c r="I163" s="38" t="str">
        <f>INDEX(MiscellaneousElectric!M:M,MATCH($D163,MiscellaneousElectric!$A:$A,0))</f>
        <v/>
      </c>
      <c r="J163" s="38" t="str">
        <f>INDEX(MiscellaneousElectric!N:N,MATCH($D163,MiscellaneousElectric!$A:$A,0))</f>
        <v/>
      </c>
      <c r="K163" s="38" t="str">
        <f>INDEX(MiscellaneousElectric!O:O,MATCH($D163,MiscellaneousElectric!$A:$A,0))</f>
        <v/>
      </c>
      <c r="L163" s="13">
        <f>INDEX(MiscellaneousElectric!P:P,MATCH($D163,MiscellaneousElectric!$A:$A,0))</f>
        <v>0</v>
      </c>
      <c r="M163" s="13">
        <f>INDEX(MiscellaneousElectric!Q:Q,MATCH($D163,MiscellaneousElectric!$A:$A,0))</f>
        <v>0</v>
      </c>
      <c r="N163" s="13">
        <f t="shared" si="7"/>
        <v>0</v>
      </c>
    </row>
    <row r="164" spans="2:14" ht="15.75" x14ac:dyDescent="0.2">
      <c r="B164" s="7" t="str">
        <f t="shared" si="6"/>
        <v/>
      </c>
      <c r="C164" s="5" t="s">
        <v>532</v>
      </c>
      <c r="D164" s="16" t="s">
        <v>533</v>
      </c>
      <c r="E164" s="5" t="s">
        <v>534</v>
      </c>
      <c r="F164" s="35">
        <f>INDEX(MiscellaneousElectric!I:I,MATCH($D164,MiscellaneousElectric!$A:$A,0))</f>
        <v>0</v>
      </c>
      <c r="G164" s="35">
        <f>INDEX(MiscellaneousElectric!K:K,MATCH($D164,MiscellaneousElectric!$A:$A,0))</f>
        <v>0</v>
      </c>
      <c r="H164" s="35">
        <f>INDEX(MiscellaneousElectric!L:L,MATCH($D164,MiscellaneousElectric!$A:$A,0))</f>
        <v>0</v>
      </c>
      <c r="I164" s="38" t="str">
        <f>INDEX(MiscellaneousElectric!M:M,MATCH($D164,MiscellaneousElectric!$A:$A,0))</f>
        <v/>
      </c>
      <c r="J164" s="38" t="str">
        <f>INDEX(MiscellaneousElectric!N:N,MATCH($D164,MiscellaneousElectric!$A:$A,0))</f>
        <v/>
      </c>
      <c r="K164" s="38" t="str">
        <f>INDEX(MiscellaneousElectric!O:O,MATCH($D164,MiscellaneousElectric!$A:$A,0))</f>
        <v/>
      </c>
      <c r="L164" s="13">
        <f>INDEX(MiscellaneousElectric!P:P,MATCH($D164,MiscellaneousElectric!$A:$A,0))</f>
        <v>0</v>
      </c>
      <c r="M164" s="13">
        <f>INDEX(MiscellaneousElectric!Q:Q,MATCH($D164,MiscellaneousElectric!$A:$A,0))</f>
        <v>0</v>
      </c>
      <c r="N164" s="13">
        <f t="shared" si="7"/>
        <v>0</v>
      </c>
    </row>
    <row r="165" spans="2:14" ht="15.75" x14ac:dyDescent="0.2">
      <c r="B165" s="7" t="str">
        <f t="shared" si="6"/>
        <v/>
      </c>
      <c r="C165" s="5" t="s">
        <v>535</v>
      </c>
      <c r="D165" s="16" t="s">
        <v>536</v>
      </c>
      <c r="E165" s="5" t="s">
        <v>537</v>
      </c>
      <c r="F165" s="35">
        <f>INDEX(MiscellaneousElectric!I:I,MATCH($D165,MiscellaneousElectric!$A:$A,0))</f>
        <v>0</v>
      </c>
      <c r="G165" s="35">
        <f>INDEX(MiscellaneousElectric!K:K,MATCH($D165,MiscellaneousElectric!$A:$A,0))</f>
        <v>0</v>
      </c>
      <c r="H165" s="35">
        <f>INDEX(MiscellaneousElectric!L:L,MATCH($D165,MiscellaneousElectric!$A:$A,0))</f>
        <v>0</v>
      </c>
      <c r="I165" s="38" t="str">
        <f>INDEX(MiscellaneousElectric!M:M,MATCH($D165,MiscellaneousElectric!$A:$A,0))</f>
        <v/>
      </c>
      <c r="J165" s="38" t="str">
        <f>INDEX(MiscellaneousElectric!N:N,MATCH($D165,MiscellaneousElectric!$A:$A,0))</f>
        <v/>
      </c>
      <c r="K165" s="38" t="str">
        <f>INDEX(MiscellaneousElectric!O:O,MATCH($D165,MiscellaneousElectric!$A:$A,0))</f>
        <v/>
      </c>
      <c r="L165" s="13">
        <f>INDEX(MiscellaneousElectric!P:P,MATCH($D165,MiscellaneousElectric!$A:$A,0))</f>
        <v>0</v>
      </c>
      <c r="M165" s="13">
        <f>INDEX(MiscellaneousElectric!Q:Q,MATCH($D165,MiscellaneousElectric!$A:$A,0))</f>
        <v>0</v>
      </c>
      <c r="N165" s="13">
        <f t="shared" si="7"/>
        <v>0</v>
      </c>
    </row>
    <row r="166" spans="2:14" ht="15.75" x14ac:dyDescent="0.2">
      <c r="B166" s="7" t="str">
        <f t="shared" si="6"/>
        <v/>
      </c>
      <c r="C166" s="5" t="s">
        <v>538</v>
      </c>
      <c r="D166" s="16" t="s">
        <v>539</v>
      </c>
      <c r="E166" s="5" t="s">
        <v>540</v>
      </c>
      <c r="F166" s="35">
        <f>INDEX(MiscellaneousElectric!I:I,MATCH($D166,MiscellaneousElectric!$A:$A,0))</f>
        <v>0</v>
      </c>
      <c r="G166" s="35">
        <f>INDEX(MiscellaneousElectric!K:K,MATCH($D166,MiscellaneousElectric!$A:$A,0))</f>
        <v>0</v>
      </c>
      <c r="H166" s="35">
        <f>INDEX(MiscellaneousElectric!L:L,MATCH($D166,MiscellaneousElectric!$A:$A,0))</f>
        <v>0</v>
      </c>
      <c r="I166" s="38" t="str">
        <f>INDEX(MiscellaneousElectric!M:M,MATCH($D166,MiscellaneousElectric!$A:$A,0))</f>
        <v/>
      </c>
      <c r="J166" s="38" t="str">
        <f>INDEX(MiscellaneousElectric!N:N,MATCH($D166,MiscellaneousElectric!$A:$A,0))</f>
        <v/>
      </c>
      <c r="K166" s="38" t="str">
        <f>INDEX(MiscellaneousElectric!O:O,MATCH($D166,MiscellaneousElectric!$A:$A,0))</f>
        <v/>
      </c>
      <c r="L166" s="13">
        <f>INDEX(MiscellaneousElectric!P:P,MATCH($D166,MiscellaneousElectric!$A:$A,0))</f>
        <v>0</v>
      </c>
      <c r="M166" s="13">
        <f>INDEX(MiscellaneousElectric!Q:Q,MATCH($D166,MiscellaneousElectric!$A:$A,0))</f>
        <v>0</v>
      </c>
      <c r="N166" s="13">
        <f t="shared" si="7"/>
        <v>0</v>
      </c>
    </row>
    <row r="167" spans="2:14" ht="15.75" x14ac:dyDescent="0.2">
      <c r="B167" s="7" t="str">
        <f t="shared" si="6"/>
        <v/>
      </c>
      <c r="C167" s="5" t="s">
        <v>542</v>
      </c>
      <c r="D167" s="16" t="s">
        <v>543</v>
      </c>
      <c r="E167" s="5" t="s">
        <v>1912</v>
      </c>
      <c r="F167" s="35">
        <f>INDEX(MiscellaneousElectric!I:I,MATCH($D167,MiscellaneousElectric!$A:$A,0))</f>
        <v>0</v>
      </c>
      <c r="G167" s="35">
        <f>INDEX(MiscellaneousElectric!K:K,MATCH($D167,MiscellaneousElectric!$A:$A,0))</f>
        <v>0</v>
      </c>
      <c r="H167" s="35">
        <f>INDEX(MiscellaneousElectric!L:L,MATCH($D167,MiscellaneousElectric!$A:$A,0))</f>
        <v>0</v>
      </c>
      <c r="I167" s="38" t="str">
        <f>INDEX(MiscellaneousElectric!M:M,MATCH($D167,MiscellaneousElectric!$A:$A,0))</f>
        <v/>
      </c>
      <c r="J167" s="38" t="str">
        <f>INDEX(MiscellaneousElectric!N:N,MATCH($D167,MiscellaneousElectric!$A:$A,0))</f>
        <v/>
      </c>
      <c r="K167" s="38" t="str">
        <f>INDEX(MiscellaneousElectric!O:O,MATCH($D167,MiscellaneousElectric!$A:$A,0))</f>
        <v/>
      </c>
      <c r="L167" s="13">
        <f>INDEX(MiscellaneousElectric!P:P,MATCH($D167,MiscellaneousElectric!$A:$A,0))</f>
        <v>0</v>
      </c>
      <c r="M167" s="13">
        <f>INDEX(MiscellaneousElectric!Q:Q,MATCH($D167,MiscellaneousElectric!$A:$A,0))</f>
        <v>0</v>
      </c>
      <c r="N167" s="13">
        <f t="shared" si="7"/>
        <v>0</v>
      </c>
    </row>
    <row r="168" spans="2:14" ht="15.75" x14ac:dyDescent="0.2">
      <c r="B168" s="7" t="str">
        <f t="shared" si="6"/>
        <v/>
      </c>
      <c r="C168" s="5" t="s">
        <v>545</v>
      </c>
      <c r="D168" s="16" t="s">
        <v>546</v>
      </c>
      <c r="E168" s="5" t="s">
        <v>1913</v>
      </c>
      <c r="F168" s="35">
        <f>INDEX(MiscellaneousElectric!I:I,MATCH($D168,MiscellaneousElectric!$A:$A,0))</f>
        <v>0</v>
      </c>
      <c r="G168" s="35">
        <f>INDEX(MiscellaneousElectric!K:K,MATCH($D168,MiscellaneousElectric!$A:$A,0))</f>
        <v>0</v>
      </c>
      <c r="H168" s="35">
        <f>INDEX(MiscellaneousElectric!L:L,MATCH($D168,MiscellaneousElectric!$A:$A,0))</f>
        <v>0</v>
      </c>
      <c r="I168" s="38" t="str">
        <f>INDEX(MiscellaneousElectric!M:M,MATCH($D168,MiscellaneousElectric!$A:$A,0))</f>
        <v/>
      </c>
      <c r="J168" s="38" t="str">
        <f>INDEX(MiscellaneousElectric!N:N,MATCH($D168,MiscellaneousElectric!$A:$A,0))</f>
        <v/>
      </c>
      <c r="K168" s="38" t="str">
        <f>INDEX(MiscellaneousElectric!O:O,MATCH($D168,MiscellaneousElectric!$A:$A,0))</f>
        <v/>
      </c>
      <c r="L168" s="13">
        <f>INDEX(MiscellaneousElectric!P:P,MATCH($D168,MiscellaneousElectric!$A:$A,0))</f>
        <v>0</v>
      </c>
      <c r="M168" s="13">
        <f>INDEX(MiscellaneousElectric!Q:Q,MATCH($D168,MiscellaneousElectric!$A:$A,0))</f>
        <v>0</v>
      </c>
      <c r="N168" s="13">
        <f t="shared" si="7"/>
        <v>0</v>
      </c>
    </row>
    <row r="169" spans="2:14" ht="15.75" x14ac:dyDescent="0.2">
      <c r="B169" s="7" t="str">
        <f t="shared" si="6"/>
        <v/>
      </c>
      <c r="C169" s="5" t="s">
        <v>550</v>
      </c>
      <c r="D169" s="16" t="s">
        <v>551</v>
      </c>
      <c r="E169" s="5" t="s">
        <v>552</v>
      </c>
      <c r="F169" s="35">
        <f>INDEX(Manufacturing!I:I,MATCH($D169,Manufacturing!$A:$A,0))</f>
        <v>0</v>
      </c>
      <c r="G169" s="35">
        <f>INDEX(Manufacturing!K:K,MATCH($D169,Manufacturing!$A:$A,0))</f>
        <v>0</v>
      </c>
      <c r="H169" s="35">
        <f>INDEX(Manufacturing!L:L,MATCH($D169,Manufacturing!$A:$A,0))</f>
        <v>0</v>
      </c>
      <c r="I169" s="38" t="str">
        <f>INDEX(Manufacturing!M:M,MATCH($D169,Manufacturing!$A:$A,0))</f>
        <v/>
      </c>
      <c r="J169" s="38" t="str">
        <f>INDEX(Manufacturing!N:N,MATCH($D169,Manufacturing!$A:$A,0))</f>
        <v/>
      </c>
      <c r="K169" s="38" t="str">
        <f>INDEX(Manufacturing!O:O,MATCH($D169,Manufacturing!$A:$A,0))</f>
        <v/>
      </c>
      <c r="L169" s="13">
        <f>INDEX(Manufacturing!P:P,MATCH($D169,Manufacturing!$A:$A,0))</f>
        <v>0</v>
      </c>
      <c r="M169" s="13">
        <f>INDEX(Manufacturing!Q:Q,MATCH($D169,Manufacturing!$A:$A,0))</f>
        <v>0</v>
      </c>
      <c r="N169" s="13">
        <f t="shared" si="7"/>
        <v>0</v>
      </c>
    </row>
    <row r="170" spans="2:14" ht="15.75" x14ac:dyDescent="0.2">
      <c r="B170" s="7" t="str">
        <f t="shared" si="6"/>
        <v/>
      </c>
      <c r="C170" s="5" t="s">
        <v>553</v>
      </c>
      <c r="D170" s="16" t="s">
        <v>554</v>
      </c>
      <c r="E170" s="5" t="s">
        <v>555</v>
      </c>
      <c r="F170" s="35">
        <f>INDEX(Manufacturing!I:I,MATCH($D170,Manufacturing!$A:$A,0))</f>
        <v>0</v>
      </c>
      <c r="G170" s="35">
        <f>INDEX(Manufacturing!K:K,MATCH($D170,Manufacturing!$A:$A,0))</f>
        <v>0</v>
      </c>
      <c r="H170" s="35">
        <f>INDEX(Manufacturing!L:L,MATCH($D170,Manufacturing!$A:$A,0))</f>
        <v>0</v>
      </c>
      <c r="I170" s="38" t="str">
        <f>INDEX(Manufacturing!M:M,MATCH($D170,Manufacturing!$A:$A,0))</f>
        <v/>
      </c>
      <c r="J170" s="38" t="str">
        <f>INDEX(Manufacturing!N:N,MATCH($D170,Manufacturing!$A:$A,0))</f>
        <v/>
      </c>
      <c r="K170" s="38" t="str">
        <f>INDEX(Manufacturing!O:O,MATCH($D170,Manufacturing!$A:$A,0))</f>
        <v/>
      </c>
      <c r="L170" s="13">
        <f>INDEX(Manufacturing!P:P,MATCH($D170,Manufacturing!$A:$A,0))</f>
        <v>0</v>
      </c>
      <c r="M170" s="13">
        <f>INDEX(Manufacturing!Q:Q,MATCH($D170,Manufacturing!$A:$A,0))</f>
        <v>0</v>
      </c>
      <c r="N170" s="13">
        <f t="shared" si="7"/>
        <v>0</v>
      </c>
    </row>
    <row r="171" spans="2:14" ht="15.75" x14ac:dyDescent="0.2">
      <c r="B171" s="7" t="str">
        <f t="shared" si="6"/>
        <v/>
      </c>
      <c r="C171" s="5" t="s">
        <v>556</v>
      </c>
      <c r="D171" s="16" t="s">
        <v>557</v>
      </c>
      <c r="E171" s="5" t="s">
        <v>558</v>
      </c>
      <c r="F171" s="35">
        <f>INDEX(Manufacturing!I:I,MATCH($D171,Manufacturing!$A:$A,0))</f>
        <v>0</v>
      </c>
      <c r="G171" s="35">
        <f>INDEX(Manufacturing!K:K,MATCH($D171,Manufacturing!$A:$A,0))</f>
        <v>0</v>
      </c>
      <c r="H171" s="35">
        <f>INDEX(Manufacturing!L:L,MATCH($D171,Manufacturing!$A:$A,0))</f>
        <v>0</v>
      </c>
      <c r="I171" s="38" t="str">
        <f>INDEX(Manufacturing!M:M,MATCH($D171,Manufacturing!$A:$A,0))</f>
        <v/>
      </c>
      <c r="J171" s="38" t="str">
        <f>INDEX(Manufacturing!N:N,MATCH($D171,Manufacturing!$A:$A,0))</f>
        <v/>
      </c>
      <c r="K171" s="38" t="str">
        <f>INDEX(Manufacturing!O:O,MATCH($D171,Manufacturing!$A:$A,0))</f>
        <v/>
      </c>
      <c r="L171" s="13">
        <f>INDEX(Manufacturing!P:P,MATCH($D171,Manufacturing!$A:$A,0))</f>
        <v>0</v>
      </c>
      <c r="M171" s="13">
        <f>INDEX(Manufacturing!Q:Q,MATCH($D171,Manufacturing!$A:$A,0))</f>
        <v>0</v>
      </c>
      <c r="N171" s="13">
        <f t="shared" si="7"/>
        <v>0</v>
      </c>
    </row>
    <row r="172" spans="2:14" ht="15.75" x14ac:dyDescent="0.2">
      <c r="B172" s="7" t="str">
        <f t="shared" si="6"/>
        <v/>
      </c>
      <c r="C172" s="5" t="s">
        <v>559</v>
      </c>
      <c r="D172" s="16" t="s">
        <v>560</v>
      </c>
      <c r="E172" s="5" t="s">
        <v>561</v>
      </c>
      <c r="F172" s="35">
        <f>INDEX(Manufacturing!I:I,MATCH($D172,Manufacturing!$A:$A,0))</f>
        <v>0</v>
      </c>
      <c r="G172" s="35">
        <f>INDEX(Manufacturing!K:K,MATCH($D172,Manufacturing!$A:$A,0))</f>
        <v>0</v>
      </c>
      <c r="H172" s="35">
        <f>INDEX(Manufacturing!L:L,MATCH($D172,Manufacturing!$A:$A,0))</f>
        <v>0</v>
      </c>
      <c r="I172" s="38" t="str">
        <f>INDEX(Manufacturing!M:M,MATCH($D172,Manufacturing!$A:$A,0))</f>
        <v/>
      </c>
      <c r="J172" s="38" t="str">
        <f>INDEX(Manufacturing!N:N,MATCH($D172,Manufacturing!$A:$A,0))</f>
        <v/>
      </c>
      <c r="K172" s="38" t="str">
        <f>INDEX(Manufacturing!O:O,MATCH($D172,Manufacturing!$A:$A,0))</f>
        <v/>
      </c>
      <c r="L172" s="13">
        <f>INDEX(Manufacturing!P:P,MATCH($D172,Manufacturing!$A:$A,0))</f>
        <v>0</v>
      </c>
      <c r="M172" s="13">
        <f>INDEX(Manufacturing!Q:Q,MATCH($D172,Manufacturing!$A:$A,0))</f>
        <v>0</v>
      </c>
      <c r="N172" s="13">
        <f t="shared" si="7"/>
        <v>0</v>
      </c>
    </row>
    <row r="173" spans="2:14" ht="15.75" x14ac:dyDescent="0.2">
      <c r="B173" s="7" t="str">
        <f t="shared" si="6"/>
        <v/>
      </c>
      <c r="C173" s="5" t="s">
        <v>562</v>
      </c>
      <c r="D173" s="16" t="s">
        <v>563</v>
      </c>
      <c r="E173" s="5" t="s">
        <v>564</v>
      </c>
      <c r="F173" s="35">
        <f>INDEX(Manufacturing!I:I,MATCH($D173,Manufacturing!$A:$A,0))</f>
        <v>0</v>
      </c>
      <c r="G173" s="35">
        <f>INDEX(Manufacturing!K:K,MATCH($D173,Manufacturing!$A:$A,0))</f>
        <v>0</v>
      </c>
      <c r="H173" s="35">
        <f>INDEX(Manufacturing!L:L,MATCH($D173,Manufacturing!$A:$A,0))</f>
        <v>0</v>
      </c>
      <c r="I173" s="38" t="str">
        <f>INDEX(Manufacturing!M:M,MATCH($D173,Manufacturing!$A:$A,0))</f>
        <v/>
      </c>
      <c r="J173" s="38" t="str">
        <f>INDEX(Manufacturing!N:N,MATCH($D173,Manufacturing!$A:$A,0))</f>
        <v/>
      </c>
      <c r="K173" s="38" t="str">
        <f>INDEX(Manufacturing!O:O,MATCH($D173,Manufacturing!$A:$A,0))</f>
        <v/>
      </c>
      <c r="L173" s="13">
        <f>INDEX(Manufacturing!P:P,MATCH($D173,Manufacturing!$A:$A,0))</f>
        <v>0</v>
      </c>
      <c r="M173" s="13">
        <f>INDEX(Manufacturing!Q:Q,MATCH($D173,Manufacturing!$A:$A,0))</f>
        <v>0</v>
      </c>
      <c r="N173" s="13">
        <f t="shared" si="7"/>
        <v>0</v>
      </c>
    </row>
    <row r="174" spans="2:14" ht="15.75" x14ac:dyDescent="0.2">
      <c r="B174" s="7" t="str">
        <f t="shared" si="6"/>
        <v/>
      </c>
      <c r="C174" s="5" t="s">
        <v>565</v>
      </c>
      <c r="D174" s="16" t="s">
        <v>566</v>
      </c>
      <c r="E174" s="5" t="s">
        <v>567</v>
      </c>
      <c r="F174" s="35">
        <f>INDEX(Manufacturing!I:I,MATCH($D174,Manufacturing!$A:$A,0))</f>
        <v>0</v>
      </c>
      <c r="G174" s="35">
        <f>INDEX(Manufacturing!K:K,MATCH($D174,Manufacturing!$A:$A,0))</f>
        <v>0</v>
      </c>
      <c r="H174" s="35">
        <f>INDEX(Manufacturing!L:L,MATCH($D174,Manufacturing!$A:$A,0))</f>
        <v>0</v>
      </c>
      <c r="I174" s="38" t="str">
        <f>INDEX(Manufacturing!M:M,MATCH($D174,Manufacturing!$A:$A,0))</f>
        <v/>
      </c>
      <c r="J174" s="38" t="str">
        <f>INDEX(Manufacturing!N:N,MATCH($D174,Manufacturing!$A:$A,0))</f>
        <v/>
      </c>
      <c r="K174" s="38" t="str">
        <f>INDEX(Manufacturing!O:O,MATCH($D174,Manufacturing!$A:$A,0))</f>
        <v/>
      </c>
      <c r="L174" s="13">
        <f>INDEX(Manufacturing!P:P,MATCH($D174,Manufacturing!$A:$A,0))</f>
        <v>0</v>
      </c>
      <c r="M174" s="13">
        <f>INDEX(Manufacturing!Q:Q,MATCH($D174,Manufacturing!$A:$A,0))</f>
        <v>0</v>
      </c>
      <c r="N174" s="13">
        <f t="shared" si="7"/>
        <v>0</v>
      </c>
    </row>
    <row r="175" spans="2:14" ht="15.75" x14ac:dyDescent="0.2">
      <c r="B175" s="7" t="str">
        <f t="shared" si="6"/>
        <v/>
      </c>
      <c r="C175" s="5" t="s">
        <v>568</v>
      </c>
      <c r="D175" s="16" t="s">
        <v>569</v>
      </c>
      <c r="E175" s="5" t="s">
        <v>570</v>
      </c>
      <c r="F175" s="35">
        <f>INDEX(Manufacturing!I:I,MATCH($D175,Manufacturing!$A:$A,0))</f>
        <v>0</v>
      </c>
      <c r="G175" s="35">
        <f>INDEX(Manufacturing!K:K,MATCH($D175,Manufacturing!$A:$A,0))</f>
        <v>0</v>
      </c>
      <c r="H175" s="35">
        <f>INDEX(Manufacturing!L:L,MATCH($D175,Manufacturing!$A:$A,0))</f>
        <v>0</v>
      </c>
      <c r="I175" s="38" t="str">
        <f>INDEX(Manufacturing!M:M,MATCH($D175,Manufacturing!$A:$A,0))</f>
        <v/>
      </c>
      <c r="J175" s="38" t="str">
        <f>INDEX(Manufacturing!N:N,MATCH($D175,Manufacturing!$A:$A,0))</f>
        <v/>
      </c>
      <c r="K175" s="38" t="str">
        <f>INDEX(Manufacturing!O:O,MATCH($D175,Manufacturing!$A:$A,0))</f>
        <v/>
      </c>
      <c r="L175" s="13">
        <f>INDEX(Manufacturing!P:P,MATCH($D175,Manufacturing!$A:$A,0))</f>
        <v>0</v>
      </c>
      <c r="M175" s="13">
        <f>INDEX(Manufacturing!Q:Q,MATCH($D175,Manufacturing!$A:$A,0))</f>
        <v>0</v>
      </c>
      <c r="N175" s="13">
        <f t="shared" si="7"/>
        <v>0</v>
      </c>
    </row>
    <row r="176" spans="2:14" ht="15.75" x14ac:dyDescent="0.2">
      <c r="B176" s="7" t="str">
        <f t="shared" si="6"/>
        <v/>
      </c>
      <c r="C176" s="5" t="s">
        <v>571</v>
      </c>
      <c r="D176" s="16" t="s">
        <v>572</v>
      </c>
      <c r="E176" s="5" t="s">
        <v>573</v>
      </c>
      <c r="F176" s="35">
        <f>INDEX(Manufacturing!I:I,MATCH($D176,Manufacturing!$A:$A,0))</f>
        <v>0</v>
      </c>
      <c r="G176" s="35">
        <f>INDEX(Manufacturing!K:K,MATCH($D176,Manufacturing!$A:$A,0))</f>
        <v>0</v>
      </c>
      <c r="H176" s="35">
        <f>INDEX(Manufacturing!L:L,MATCH($D176,Manufacturing!$A:$A,0))</f>
        <v>0</v>
      </c>
      <c r="I176" s="38" t="str">
        <f>INDEX(Manufacturing!M:M,MATCH($D176,Manufacturing!$A:$A,0))</f>
        <v/>
      </c>
      <c r="J176" s="38" t="str">
        <f>INDEX(Manufacturing!N:N,MATCH($D176,Manufacturing!$A:$A,0))</f>
        <v/>
      </c>
      <c r="K176" s="38" t="str">
        <f>INDEX(Manufacturing!O:O,MATCH($D176,Manufacturing!$A:$A,0))</f>
        <v/>
      </c>
      <c r="L176" s="13">
        <f>INDEX(Manufacturing!P:P,MATCH($D176,Manufacturing!$A:$A,0))</f>
        <v>0</v>
      </c>
      <c r="M176" s="13">
        <f>INDEX(Manufacturing!Q:Q,MATCH($D176,Manufacturing!$A:$A,0))</f>
        <v>0</v>
      </c>
      <c r="N176" s="13">
        <f t="shared" si="7"/>
        <v>0</v>
      </c>
    </row>
    <row r="177" spans="2:14" ht="15.75" x14ac:dyDescent="0.2">
      <c r="B177" s="7" t="str">
        <f t="shared" si="6"/>
        <v/>
      </c>
      <c r="C177" s="5" t="s">
        <v>375</v>
      </c>
      <c r="D177" s="16" t="s">
        <v>574</v>
      </c>
      <c r="E177" s="5" t="s">
        <v>575</v>
      </c>
      <c r="F177" s="35">
        <f>INDEX(Manufacturing!I:I,MATCH($D177,Manufacturing!$A:$A,0))</f>
        <v>0</v>
      </c>
      <c r="G177" s="35">
        <f>INDEX(Manufacturing!K:K,MATCH($D177,Manufacturing!$A:$A,0))</f>
        <v>0</v>
      </c>
      <c r="H177" s="35">
        <f>INDEX(Manufacturing!L:L,MATCH($D177,Manufacturing!$A:$A,0))</f>
        <v>0</v>
      </c>
      <c r="I177" s="38" t="str">
        <f>INDEX(Manufacturing!M:M,MATCH($D177,Manufacturing!$A:$A,0))</f>
        <v/>
      </c>
      <c r="J177" s="38" t="str">
        <f>INDEX(Manufacturing!N:N,MATCH($D177,Manufacturing!$A:$A,0))</f>
        <v/>
      </c>
      <c r="K177" s="38" t="str">
        <f>INDEX(Manufacturing!O:O,MATCH($D177,Manufacturing!$A:$A,0))</f>
        <v/>
      </c>
      <c r="L177" s="13">
        <f>INDEX(Manufacturing!P:P,MATCH($D177,Manufacturing!$A:$A,0))</f>
        <v>0</v>
      </c>
      <c r="M177" s="13">
        <f>INDEX(Manufacturing!Q:Q,MATCH($D177,Manufacturing!$A:$A,0))</f>
        <v>0</v>
      </c>
      <c r="N177" s="13">
        <f t="shared" si="7"/>
        <v>0</v>
      </c>
    </row>
    <row r="178" spans="2:14" ht="15.75" x14ac:dyDescent="0.2">
      <c r="B178" s="7" t="str">
        <f t="shared" si="6"/>
        <v/>
      </c>
      <c r="C178" s="5" t="s">
        <v>577</v>
      </c>
      <c r="D178" s="16" t="s">
        <v>578</v>
      </c>
      <c r="E178" s="5" t="s">
        <v>579</v>
      </c>
      <c r="F178" s="35">
        <f>INDEX(Manufacturing!I:I,MATCH($D178,Manufacturing!$A:$A,0))</f>
        <v>0</v>
      </c>
      <c r="G178" s="35">
        <f>INDEX(Manufacturing!K:K,MATCH($D178,Manufacturing!$A:$A,0))</f>
        <v>0</v>
      </c>
      <c r="H178" s="35">
        <f>INDEX(Manufacturing!L:L,MATCH($D178,Manufacturing!$A:$A,0))</f>
        <v>0</v>
      </c>
      <c r="I178" s="38" t="str">
        <f>INDEX(Manufacturing!M:M,MATCH($D178,Manufacturing!$A:$A,0))</f>
        <v/>
      </c>
      <c r="J178" s="38" t="str">
        <f>INDEX(Manufacturing!N:N,MATCH($D178,Manufacturing!$A:$A,0))</f>
        <v/>
      </c>
      <c r="K178" s="38" t="str">
        <f>INDEX(Manufacturing!O:O,MATCH($D178,Manufacturing!$A:$A,0))</f>
        <v/>
      </c>
      <c r="L178" s="13">
        <f>INDEX(Manufacturing!P:P,MATCH($D178,Manufacturing!$A:$A,0))</f>
        <v>0</v>
      </c>
      <c r="M178" s="13">
        <f>INDEX(Manufacturing!Q:Q,MATCH($D178,Manufacturing!$A:$A,0))</f>
        <v>0</v>
      </c>
      <c r="N178" s="13">
        <f t="shared" si="7"/>
        <v>0</v>
      </c>
    </row>
    <row r="179" spans="2:14" ht="15.75" x14ac:dyDescent="0.2">
      <c r="B179" s="7" t="str">
        <f t="shared" si="6"/>
        <v/>
      </c>
      <c r="C179" s="5" t="s">
        <v>580</v>
      </c>
      <c r="D179" s="16" t="s">
        <v>581</v>
      </c>
      <c r="E179" s="5" t="s">
        <v>582</v>
      </c>
      <c r="F179" s="35">
        <f>INDEX(Manufacturing!I:I,MATCH($D179,Manufacturing!$A:$A,0))</f>
        <v>0</v>
      </c>
      <c r="G179" s="35">
        <f>INDEX(Manufacturing!K:K,MATCH($D179,Manufacturing!$A:$A,0))</f>
        <v>0</v>
      </c>
      <c r="H179" s="35">
        <f>INDEX(Manufacturing!L:L,MATCH($D179,Manufacturing!$A:$A,0))</f>
        <v>0</v>
      </c>
      <c r="I179" s="38" t="str">
        <f>INDEX(Manufacturing!M:M,MATCH($D179,Manufacturing!$A:$A,0))</f>
        <v/>
      </c>
      <c r="J179" s="38" t="str">
        <f>INDEX(Manufacturing!N:N,MATCH($D179,Manufacturing!$A:$A,0))</f>
        <v/>
      </c>
      <c r="K179" s="38" t="str">
        <f>INDEX(Manufacturing!O:O,MATCH($D179,Manufacturing!$A:$A,0))</f>
        <v/>
      </c>
      <c r="L179" s="13">
        <f>INDEX(Manufacturing!P:P,MATCH($D179,Manufacturing!$A:$A,0))</f>
        <v>0</v>
      </c>
      <c r="M179" s="13">
        <f>INDEX(Manufacturing!Q:Q,MATCH($D179,Manufacturing!$A:$A,0))</f>
        <v>0</v>
      </c>
      <c r="N179" s="13">
        <f t="shared" si="7"/>
        <v>0</v>
      </c>
    </row>
    <row r="180" spans="2:14" ht="15.75" x14ac:dyDescent="0.2">
      <c r="B180" s="7" t="str">
        <f t="shared" si="6"/>
        <v/>
      </c>
      <c r="C180" s="5" t="s">
        <v>583</v>
      </c>
      <c r="D180" s="16" t="s">
        <v>584</v>
      </c>
      <c r="E180" s="5" t="s">
        <v>585</v>
      </c>
      <c r="F180" s="35">
        <f>INDEX(Manufacturing!I:I,MATCH($D180,Manufacturing!$A:$A,0))</f>
        <v>0</v>
      </c>
      <c r="G180" s="35">
        <f>INDEX(Manufacturing!K:K,MATCH($D180,Manufacturing!$A:$A,0))</f>
        <v>0</v>
      </c>
      <c r="H180" s="35">
        <f>INDEX(Manufacturing!L:L,MATCH($D180,Manufacturing!$A:$A,0))</f>
        <v>0</v>
      </c>
      <c r="I180" s="38" t="str">
        <f>INDEX(Manufacturing!M:M,MATCH($D180,Manufacturing!$A:$A,0))</f>
        <v/>
      </c>
      <c r="J180" s="38" t="str">
        <f>INDEX(Manufacturing!N:N,MATCH($D180,Manufacturing!$A:$A,0))</f>
        <v/>
      </c>
      <c r="K180" s="38" t="str">
        <f>INDEX(Manufacturing!O:O,MATCH($D180,Manufacturing!$A:$A,0))</f>
        <v/>
      </c>
      <c r="L180" s="13">
        <f>INDEX(Manufacturing!P:P,MATCH($D180,Manufacturing!$A:$A,0))</f>
        <v>0</v>
      </c>
      <c r="M180" s="13">
        <f>INDEX(Manufacturing!Q:Q,MATCH($D180,Manufacturing!$A:$A,0))</f>
        <v>0</v>
      </c>
      <c r="N180" s="13">
        <f t="shared" si="7"/>
        <v>0</v>
      </c>
    </row>
    <row r="181" spans="2:14" ht="15.75" x14ac:dyDescent="0.2">
      <c r="B181" s="7" t="str">
        <f t="shared" si="6"/>
        <v/>
      </c>
      <c r="C181" s="5" t="s">
        <v>586</v>
      </c>
      <c r="D181" s="16" t="s">
        <v>587</v>
      </c>
      <c r="E181" s="5" t="s">
        <v>588</v>
      </c>
      <c r="F181" s="35">
        <f>INDEX(Manufacturing!I:I,MATCH($D181,Manufacturing!$A:$A,0))</f>
        <v>0</v>
      </c>
      <c r="G181" s="35">
        <f>INDEX(Manufacturing!K:K,MATCH($D181,Manufacturing!$A:$A,0))</f>
        <v>0</v>
      </c>
      <c r="H181" s="35">
        <f>INDEX(Manufacturing!L:L,MATCH($D181,Manufacturing!$A:$A,0))</f>
        <v>0</v>
      </c>
      <c r="I181" s="38" t="str">
        <f>INDEX(Manufacturing!M:M,MATCH($D181,Manufacturing!$A:$A,0))</f>
        <v/>
      </c>
      <c r="J181" s="38" t="str">
        <f>INDEX(Manufacturing!N:N,MATCH($D181,Manufacturing!$A:$A,0))</f>
        <v/>
      </c>
      <c r="K181" s="38" t="str">
        <f>INDEX(Manufacturing!O:O,MATCH($D181,Manufacturing!$A:$A,0))</f>
        <v/>
      </c>
      <c r="L181" s="13">
        <f>INDEX(Manufacturing!P:P,MATCH($D181,Manufacturing!$A:$A,0))</f>
        <v>0</v>
      </c>
      <c r="M181" s="13">
        <f>INDEX(Manufacturing!Q:Q,MATCH($D181,Manufacturing!$A:$A,0))</f>
        <v>0</v>
      </c>
      <c r="N181" s="13">
        <f t="shared" si="7"/>
        <v>0</v>
      </c>
    </row>
    <row r="182" spans="2:14" ht="15.75" x14ac:dyDescent="0.2">
      <c r="B182" s="7" t="str">
        <f t="shared" si="6"/>
        <v/>
      </c>
      <c r="C182" s="5" t="s">
        <v>589</v>
      </c>
      <c r="D182" s="16" t="s">
        <v>590</v>
      </c>
      <c r="E182" s="5" t="s">
        <v>591</v>
      </c>
      <c r="F182" s="35">
        <f>INDEX(Manufacturing!I:I,MATCH($D182,Manufacturing!$A:$A,0))</f>
        <v>0</v>
      </c>
      <c r="G182" s="35">
        <f>INDEX(Manufacturing!K:K,MATCH($D182,Manufacturing!$A:$A,0))</f>
        <v>0</v>
      </c>
      <c r="H182" s="35">
        <f>INDEX(Manufacturing!L:L,MATCH($D182,Manufacturing!$A:$A,0))</f>
        <v>0</v>
      </c>
      <c r="I182" s="38" t="str">
        <f>INDEX(Manufacturing!M:M,MATCH($D182,Manufacturing!$A:$A,0))</f>
        <v/>
      </c>
      <c r="J182" s="38" t="str">
        <f>INDEX(Manufacturing!N:N,MATCH($D182,Manufacturing!$A:$A,0))</f>
        <v/>
      </c>
      <c r="K182" s="38" t="str">
        <f>INDEX(Manufacturing!O:O,MATCH($D182,Manufacturing!$A:$A,0))</f>
        <v/>
      </c>
      <c r="L182" s="13">
        <f>INDEX(Manufacturing!P:P,MATCH($D182,Manufacturing!$A:$A,0))</f>
        <v>0</v>
      </c>
      <c r="M182" s="13">
        <f>INDEX(Manufacturing!Q:Q,MATCH($D182,Manufacturing!$A:$A,0))</f>
        <v>0</v>
      </c>
      <c r="N182" s="13">
        <f t="shared" si="7"/>
        <v>0</v>
      </c>
    </row>
    <row r="183" spans="2:14" ht="15.75" x14ac:dyDescent="0.2">
      <c r="B183" s="7" t="str">
        <f t="shared" si="6"/>
        <v/>
      </c>
      <c r="C183" s="5" t="s">
        <v>592</v>
      </c>
      <c r="D183" s="16" t="s">
        <v>593</v>
      </c>
      <c r="E183" s="5" t="s">
        <v>594</v>
      </c>
      <c r="F183" s="35">
        <f>INDEX(Manufacturing!I:I,MATCH($D183,Manufacturing!$A:$A,0))</f>
        <v>0</v>
      </c>
      <c r="G183" s="35">
        <f>INDEX(Manufacturing!K:K,MATCH($D183,Manufacturing!$A:$A,0))</f>
        <v>0</v>
      </c>
      <c r="H183" s="35">
        <f>INDEX(Manufacturing!L:L,MATCH($D183,Manufacturing!$A:$A,0))</f>
        <v>0</v>
      </c>
      <c r="I183" s="38" t="str">
        <f>INDEX(Manufacturing!M:M,MATCH($D183,Manufacturing!$A:$A,0))</f>
        <v/>
      </c>
      <c r="J183" s="38" t="str">
        <f>INDEX(Manufacturing!N:N,MATCH($D183,Manufacturing!$A:$A,0))</f>
        <v/>
      </c>
      <c r="K183" s="38" t="str">
        <f>INDEX(Manufacturing!O:O,MATCH($D183,Manufacturing!$A:$A,0))</f>
        <v/>
      </c>
      <c r="L183" s="13">
        <f>INDEX(Manufacturing!P:P,MATCH($D183,Manufacturing!$A:$A,0))</f>
        <v>0</v>
      </c>
      <c r="M183" s="13">
        <f>INDEX(Manufacturing!Q:Q,MATCH($D183,Manufacturing!$A:$A,0))</f>
        <v>0</v>
      </c>
      <c r="N183" s="13">
        <f t="shared" si="7"/>
        <v>0</v>
      </c>
    </row>
    <row r="184" spans="2:14" ht="15.75" x14ac:dyDescent="0.2">
      <c r="B184" s="7" t="str">
        <f t="shared" si="6"/>
        <v/>
      </c>
      <c r="C184" s="5" t="s">
        <v>595</v>
      </c>
      <c r="D184" s="16" t="s">
        <v>596</v>
      </c>
      <c r="E184" s="5" t="s">
        <v>597</v>
      </c>
      <c r="F184" s="35">
        <f>INDEX(Manufacturing!I:I,MATCH($D184,Manufacturing!$A:$A,0))</f>
        <v>0</v>
      </c>
      <c r="G184" s="35">
        <f>INDEX(Manufacturing!K:K,MATCH($D184,Manufacturing!$A:$A,0))</f>
        <v>0</v>
      </c>
      <c r="H184" s="35">
        <f>INDEX(Manufacturing!L:L,MATCH($D184,Manufacturing!$A:$A,0))</f>
        <v>0</v>
      </c>
      <c r="I184" s="38" t="str">
        <f>INDEX(Manufacturing!M:M,MATCH($D184,Manufacturing!$A:$A,0))</f>
        <v/>
      </c>
      <c r="J184" s="38" t="str">
        <f>INDEX(Manufacturing!N:N,MATCH($D184,Manufacturing!$A:$A,0))</f>
        <v/>
      </c>
      <c r="K184" s="38" t="str">
        <f>INDEX(Manufacturing!O:O,MATCH($D184,Manufacturing!$A:$A,0))</f>
        <v/>
      </c>
      <c r="L184" s="13">
        <f>INDEX(Manufacturing!P:P,MATCH($D184,Manufacturing!$A:$A,0))</f>
        <v>0</v>
      </c>
      <c r="M184" s="13">
        <f>INDEX(Manufacturing!Q:Q,MATCH($D184,Manufacturing!$A:$A,0))</f>
        <v>0</v>
      </c>
      <c r="N184" s="13">
        <f t="shared" si="7"/>
        <v>0</v>
      </c>
    </row>
    <row r="185" spans="2:14" ht="15.75" x14ac:dyDescent="0.2">
      <c r="B185" s="7" t="str">
        <f t="shared" si="6"/>
        <v/>
      </c>
      <c r="C185" s="5" t="s">
        <v>599</v>
      </c>
      <c r="D185" s="16" t="s">
        <v>600</v>
      </c>
      <c r="E185" s="5" t="s">
        <v>601</v>
      </c>
      <c r="F185" s="35">
        <f>INDEX(Manufacturing!I:I,MATCH($D185,Manufacturing!$A:$A,0))</f>
        <v>0</v>
      </c>
      <c r="G185" s="35">
        <f>INDEX(Manufacturing!K:K,MATCH($D185,Manufacturing!$A:$A,0))</f>
        <v>0</v>
      </c>
      <c r="H185" s="35">
        <f>INDEX(Manufacturing!L:L,MATCH($D185,Manufacturing!$A:$A,0))</f>
        <v>0</v>
      </c>
      <c r="I185" s="38" t="str">
        <f>INDEX(Manufacturing!M:M,MATCH($D185,Manufacturing!$A:$A,0))</f>
        <v/>
      </c>
      <c r="J185" s="38" t="str">
        <f>INDEX(Manufacturing!N:N,MATCH($D185,Manufacturing!$A:$A,0))</f>
        <v/>
      </c>
      <c r="K185" s="38" t="str">
        <f>INDEX(Manufacturing!O:O,MATCH($D185,Manufacturing!$A:$A,0))</f>
        <v/>
      </c>
      <c r="L185" s="13">
        <f>INDEX(Manufacturing!P:P,MATCH($D185,Manufacturing!$A:$A,0))</f>
        <v>0</v>
      </c>
      <c r="M185" s="13">
        <f>INDEX(Manufacturing!Q:Q,MATCH($D185,Manufacturing!$A:$A,0))</f>
        <v>0</v>
      </c>
      <c r="N185" s="13">
        <f t="shared" si="7"/>
        <v>0</v>
      </c>
    </row>
    <row r="186" spans="2:14" ht="15.75" x14ac:dyDescent="0.2">
      <c r="B186" s="7" t="str">
        <f t="shared" si="6"/>
        <v/>
      </c>
      <c r="C186" s="5" t="s">
        <v>602</v>
      </c>
      <c r="D186" s="16" t="s">
        <v>603</v>
      </c>
      <c r="E186" s="5" t="s">
        <v>604</v>
      </c>
      <c r="F186" s="35">
        <f>INDEX(Manufacturing!I:I,MATCH($D186,Manufacturing!$A:$A,0))</f>
        <v>0</v>
      </c>
      <c r="G186" s="35">
        <f>INDEX(Manufacturing!K:K,MATCH($D186,Manufacturing!$A:$A,0))</f>
        <v>0</v>
      </c>
      <c r="H186" s="35">
        <f>INDEX(Manufacturing!L:L,MATCH($D186,Manufacturing!$A:$A,0))</f>
        <v>0</v>
      </c>
      <c r="I186" s="38" t="str">
        <f>INDEX(Manufacturing!M:M,MATCH($D186,Manufacturing!$A:$A,0))</f>
        <v/>
      </c>
      <c r="J186" s="38" t="str">
        <f>INDEX(Manufacturing!N:N,MATCH($D186,Manufacturing!$A:$A,0))</f>
        <v/>
      </c>
      <c r="K186" s="38" t="str">
        <f>INDEX(Manufacturing!O:O,MATCH($D186,Manufacturing!$A:$A,0))</f>
        <v/>
      </c>
      <c r="L186" s="13">
        <f>INDEX(Manufacturing!P:P,MATCH($D186,Manufacturing!$A:$A,0))</f>
        <v>0</v>
      </c>
      <c r="M186" s="13">
        <f>INDEX(Manufacturing!Q:Q,MATCH($D186,Manufacturing!$A:$A,0))</f>
        <v>0</v>
      </c>
      <c r="N186" s="13">
        <f t="shared" si="7"/>
        <v>0</v>
      </c>
    </row>
    <row r="187" spans="2:14" ht="15.75" x14ac:dyDescent="0.2">
      <c r="B187" s="7" t="str">
        <f t="shared" si="6"/>
        <v/>
      </c>
      <c r="C187" s="5" t="s">
        <v>605</v>
      </c>
      <c r="D187" s="16" t="s">
        <v>606</v>
      </c>
      <c r="E187" s="5" t="s">
        <v>607</v>
      </c>
      <c r="F187" s="35">
        <f>INDEX(Manufacturing!I:I,MATCH($D187,Manufacturing!$A:$A,0))</f>
        <v>0</v>
      </c>
      <c r="G187" s="35">
        <f>INDEX(Manufacturing!K:K,MATCH($D187,Manufacturing!$A:$A,0))</f>
        <v>0</v>
      </c>
      <c r="H187" s="35">
        <f>INDEX(Manufacturing!L:L,MATCH($D187,Manufacturing!$A:$A,0))</f>
        <v>0</v>
      </c>
      <c r="I187" s="38" t="str">
        <f>INDEX(Manufacturing!M:M,MATCH($D187,Manufacturing!$A:$A,0))</f>
        <v/>
      </c>
      <c r="J187" s="38" t="str">
        <f>INDEX(Manufacturing!N:N,MATCH($D187,Manufacturing!$A:$A,0))</f>
        <v/>
      </c>
      <c r="K187" s="38" t="str">
        <f>INDEX(Manufacturing!O:O,MATCH($D187,Manufacturing!$A:$A,0))</f>
        <v/>
      </c>
      <c r="L187" s="13">
        <f>INDEX(Manufacturing!P:P,MATCH($D187,Manufacturing!$A:$A,0))</f>
        <v>0</v>
      </c>
      <c r="M187" s="13">
        <f>INDEX(Manufacturing!Q:Q,MATCH($D187,Manufacturing!$A:$A,0))</f>
        <v>0</v>
      </c>
      <c r="N187" s="13">
        <f t="shared" si="7"/>
        <v>0</v>
      </c>
    </row>
    <row r="188" spans="2:14" ht="15.75" x14ac:dyDescent="0.2">
      <c r="B188" s="7" t="str">
        <f t="shared" si="6"/>
        <v/>
      </c>
      <c r="C188" s="5" t="s">
        <v>608</v>
      </c>
      <c r="D188" s="16" t="s">
        <v>609</v>
      </c>
      <c r="E188" s="5" t="s">
        <v>610</v>
      </c>
      <c r="F188" s="35">
        <f>INDEX(Manufacturing!I:I,MATCH($D188,Manufacturing!$A:$A,0))</f>
        <v>0</v>
      </c>
      <c r="G188" s="35">
        <f>INDEX(Manufacturing!K:K,MATCH($D188,Manufacturing!$A:$A,0))</f>
        <v>0</v>
      </c>
      <c r="H188" s="35">
        <f>INDEX(Manufacturing!L:L,MATCH($D188,Manufacturing!$A:$A,0))</f>
        <v>0</v>
      </c>
      <c r="I188" s="38" t="str">
        <f>INDEX(Manufacturing!M:M,MATCH($D188,Manufacturing!$A:$A,0))</f>
        <v/>
      </c>
      <c r="J188" s="38" t="str">
        <f>INDEX(Manufacturing!N:N,MATCH($D188,Manufacturing!$A:$A,0))</f>
        <v/>
      </c>
      <c r="K188" s="38" t="str">
        <f>INDEX(Manufacturing!O:O,MATCH($D188,Manufacturing!$A:$A,0))</f>
        <v/>
      </c>
      <c r="L188" s="13">
        <f>INDEX(Manufacturing!P:P,MATCH($D188,Manufacturing!$A:$A,0))</f>
        <v>0</v>
      </c>
      <c r="M188" s="13">
        <f>INDEX(Manufacturing!Q:Q,MATCH($D188,Manufacturing!$A:$A,0))</f>
        <v>0</v>
      </c>
      <c r="N188" s="13">
        <f t="shared" si="7"/>
        <v>0</v>
      </c>
    </row>
    <row r="189" spans="2:14" ht="15.75" x14ac:dyDescent="0.2">
      <c r="B189" s="7" t="str">
        <f t="shared" si="6"/>
        <v/>
      </c>
      <c r="C189" s="5" t="s">
        <v>612</v>
      </c>
      <c r="D189" s="16" t="s">
        <v>613</v>
      </c>
      <c r="E189" s="5" t="s">
        <v>614</v>
      </c>
      <c r="F189" s="35">
        <f>INDEX(Manufacturing!I:I,MATCH($D189,Manufacturing!$A:$A,0))</f>
        <v>0</v>
      </c>
      <c r="G189" s="35">
        <f>INDEX(Manufacturing!K:K,MATCH($D189,Manufacturing!$A:$A,0))</f>
        <v>0</v>
      </c>
      <c r="H189" s="35">
        <f>INDEX(Manufacturing!L:L,MATCH($D189,Manufacturing!$A:$A,0))</f>
        <v>0</v>
      </c>
      <c r="I189" s="38" t="str">
        <f>INDEX(Manufacturing!M:M,MATCH($D189,Manufacturing!$A:$A,0))</f>
        <v/>
      </c>
      <c r="J189" s="38" t="str">
        <f>INDEX(Manufacturing!N:N,MATCH($D189,Manufacturing!$A:$A,0))</f>
        <v/>
      </c>
      <c r="K189" s="38" t="str">
        <f>INDEX(Manufacturing!O:O,MATCH($D189,Manufacturing!$A:$A,0))</f>
        <v/>
      </c>
      <c r="L189" s="13">
        <f>INDEX(Manufacturing!P:P,MATCH($D189,Manufacturing!$A:$A,0))</f>
        <v>0</v>
      </c>
      <c r="M189" s="13">
        <f>INDEX(Manufacturing!Q:Q,MATCH($D189,Manufacturing!$A:$A,0))</f>
        <v>0</v>
      </c>
      <c r="N189" s="13">
        <f t="shared" si="7"/>
        <v>0</v>
      </c>
    </row>
    <row r="190" spans="2:14" ht="15.75" x14ac:dyDescent="0.2">
      <c r="B190" s="7" t="str">
        <f t="shared" si="6"/>
        <v/>
      </c>
      <c r="C190" s="5" t="s">
        <v>615</v>
      </c>
      <c r="D190" s="16" t="s">
        <v>616</v>
      </c>
      <c r="E190" s="5" t="s">
        <v>617</v>
      </c>
      <c r="F190" s="35">
        <f>INDEX(Manufacturing!I:I,MATCH($D190,Manufacturing!$A:$A,0))</f>
        <v>0</v>
      </c>
      <c r="G190" s="35">
        <f>INDEX(Manufacturing!K:K,MATCH($D190,Manufacturing!$A:$A,0))</f>
        <v>0</v>
      </c>
      <c r="H190" s="35">
        <f>INDEX(Manufacturing!L:L,MATCH($D190,Manufacturing!$A:$A,0))</f>
        <v>0</v>
      </c>
      <c r="I190" s="38" t="str">
        <f>INDEX(Manufacturing!M:M,MATCH($D190,Manufacturing!$A:$A,0))</f>
        <v/>
      </c>
      <c r="J190" s="38" t="str">
        <f>INDEX(Manufacturing!N:N,MATCH($D190,Manufacturing!$A:$A,0))</f>
        <v/>
      </c>
      <c r="K190" s="38" t="str">
        <f>INDEX(Manufacturing!O:O,MATCH($D190,Manufacturing!$A:$A,0))</f>
        <v/>
      </c>
      <c r="L190" s="13">
        <f>INDEX(Manufacturing!P:P,MATCH($D190,Manufacturing!$A:$A,0))</f>
        <v>0</v>
      </c>
      <c r="M190" s="13">
        <f>INDEX(Manufacturing!Q:Q,MATCH($D190,Manufacturing!$A:$A,0))</f>
        <v>0</v>
      </c>
      <c r="N190" s="13">
        <f t="shared" si="7"/>
        <v>0</v>
      </c>
    </row>
    <row r="191" spans="2:14" ht="15.75" x14ac:dyDescent="0.2">
      <c r="B191" s="7" t="str">
        <f t="shared" si="6"/>
        <v/>
      </c>
      <c r="C191" s="5" t="s">
        <v>618</v>
      </c>
      <c r="D191" s="16" t="s">
        <v>619</v>
      </c>
      <c r="E191" s="5" t="s">
        <v>620</v>
      </c>
      <c r="F191" s="35">
        <f>INDEX(Manufacturing!I:I,MATCH($D191,Manufacturing!$A:$A,0))</f>
        <v>0</v>
      </c>
      <c r="G191" s="35">
        <f>INDEX(Manufacturing!K:K,MATCH($D191,Manufacturing!$A:$A,0))</f>
        <v>0</v>
      </c>
      <c r="H191" s="35">
        <f>INDEX(Manufacturing!L:L,MATCH($D191,Manufacturing!$A:$A,0))</f>
        <v>0</v>
      </c>
      <c r="I191" s="38" t="str">
        <f>INDEX(Manufacturing!M:M,MATCH($D191,Manufacturing!$A:$A,0))</f>
        <v/>
      </c>
      <c r="J191" s="38" t="str">
        <f>INDEX(Manufacturing!N:N,MATCH($D191,Manufacturing!$A:$A,0))</f>
        <v/>
      </c>
      <c r="K191" s="38" t="str">
        <f>INDEX(Manufacturing!O:O,MATCH($D191,Manufacturing!$A:$A,0))</f>
        <v/>
      </c>
      <c r="L191" s="13">
        <f>INDEX(Manufacturing!P:P,MATCH($D191,Manufacturing!$A:$A,0))</f>
        <v>0</v>
      </c>
      <c r="M191" s="13">
        <f>INDEX(Manufacturing!Q:Q,MATCH($D191,Manufacturing!$A:$A,0))</f>
        <v>0</v>
      </c>
      <c r="N191" s="13">
        <f t="shared" si="7"/>
        <v>0</v>
      </c>
    </row>
    <row r="192" spans="2:14" ht="15.75" x14ac:dyDescent="0.2">
      <c r="B192" s="7" t="str">
        <f t="shared" si="6"/>
        <v/>
      </c>
      <c r="C192" s="5" t="s">
        <v>621</v>
      </c>
      <c r="D192" s="16" t="s">
        <v>622</v>
      </c>
      <c r="E192" s="5" t="s">
        <v>623</v>
      </c>
      <c r="F192" s="35">
        <f>INDEX(Manufacturing!I:I,MATCH($D192,Manufacturing!$A:$A,0))</f>
        <v>0</v>
      </c>
      <c r="G192" s="35">
        <f>INDEX(Manufacturing!K:K,MATCH($D192,Manufacturing!$A:$A,0))</f>
        <v>0</v>
      </c>
      <c r="H192" s="35">
        <f>INDEX(Manufacturing!L:L,MATCH($D192,Manufacturing!$A:$A,0))</f>
        <v>0</v>
      </c>
      <c r="I192" s="38" t="str">
        <f>INDEX(Manufacturing!M:M,MATCH($D192,Manufacturing!$A:$A,0))</f>
        <v/>
      </c>
      <c r="J192" s="38" t="str">
        <f>INDEX(Manufacturing!N:N,MATCH($D192,Manufacturing!$A:$A,0))</f>
        <v/>
      </c>
      <c r="K192" s="38" t="str">
        <f>INDEX(Manufacturing!O:O,MATCH($D192,Manufacturing!$A:$A,0))</f>
        <v/>
      </c>
      <c r="L192" s="13">
        <f>INDEX(Manufacturing!P:P,MATCH($D192,Manufacturing!$A:$A,0))</f>
        <v>0</v>
      </c>
      <c r="M192" s="13">
        <f>INDEX(Manufacturing!Q:Q,MATCH($D192,Manufacturing!$A:$A,0))</f>
        <v>0</v>
      </c>
      <c r="N192" s="13">
        <f t="shared" si="7"/>
        <v>0</v>
      </c>
    </row>
    <row r="193" spans="2:14" ht="15.75" x14ac:dyDescent="0.2">
      <c r="B193" s="7" t="str">
        <f t="shared" si="6"/>
        <v/>
      </c>
      <c r="C193" s="5" t="s">
        <v>624</v>
      </c>
      <c r="D193" s="16" t="s">
        <v>625</v>
      </c>
      <c r="E193" s="5" t="s">
        <v>626</v>
      </c>
      <c r="F193" s="35">
        <f>INDEX(Manufacturing!I:I,MATCH($D193,Manufacturing!$A:$A,0))</f>
        <v>0</v>
      </c>
      <c r="G193" s="35">
        <f>INDEX(Manufacturing!K:K,MATCH($D193,Manufacturing!$A:$A,0))</f>
        <v>0</v>
      </c>
      <c r="H193" s="35">
        <f>INDEX(Manufacturing!L:L,MATCH($D193,Manufacturing!$A:$A,0))</f>
        <v>0</v>
      </c>
      <c r="I193" s="38" t="str">
        <f>INDEX(Manufacturing!M:M,MATCH($D193,Manufacturing!$A:$A,0))</f>
        <v/>
      </c>
      <c r="J193" s="38" t="str">
        <f>INDEX(Manufacturing!N:N,MATCH($D193,Manufacturing!$A:$A,0))</f>
        <v/>
      </c>
      <c r="K193" s="38" t="str">
        <f>INDEX(Manufacturing!O:O,MATCH($D193,Manufacturing!$A:$A,0))</f>
        <v/>
      </c>
      <c r="L193" s="13">
        <f>INDEX(Manufacturing!P:P,MATCH($D193,Manufacturing!$A:$A,0))</f>
        <v>0</v>
      </c>
      <c r="M193" s="13">
        <f>INDEX(Manufacturing!Q:Q,MATCH($D193,Manufacturing!$A:$A,0))</f>
        <v>0</v>
      </c>
      <c r="N193" s="13">
        <f t="shared" si="7"/>
        <v>0</v>
      </c>
    </row>
    <row r="194" spans="2:14" ht="15.75" x14ac:dyDescent="0.2">
      <c r="B194" s="7" t="str">
        <f t="shared" si="6"/>
        <v/>
      </c>
      <c r="C194" s="5" t="s">
        <v>628</v>
      </c>
      <c r="D194" s="16" t="s">
        <v>629</v>
      </c>
      <c r="E194" s="5" t="s">
        <v>630</v>
      </c>
      <c r="F194" s="35">
        <f>INDEX(Manufacturing!I:I,MATCH($D194,Manufacturing!$A:$A,0))</f>
        <v>0</v>
      </c>
      <c r="G194" s="35">
        <f>INDEX(Manufacturing!K:K,MATCH($D194,Manufacturing!$A:$A,0))</f>
        <v>0</v>
      </c>
      <c r="H194" s="35">
        <f>INDEX(Manufacturing!L:L,MATCH($D194,Manufacturing!$A:$A,0))</f>
        <v>0</v>
      </c>
      <c r="I194" s="38" t="str">
        <f>INDEX(Manufacturing!M:M,MATCH($D194,Manufacturing!$A:$A,0))</f>
        <v/>
      </c>
      <c r="J194" s="38" t="str">
        <f>INDEX(Manufacturing!N:N,MATCH($D194,Manufacturing!$A:$A,0))</f>
        <v/>
      </c>
      <c r="K194" s="38" t="str">
        <f>INDEX(Manufacturing!O:O,MATCH($D194,Manufacturing!$A:$A,0))</f>
        <v/>
      </c>
      <c r="L194" s="13">
        <f>INDEX(Manufacturing!P:P,MATCH($D194,Manufacturing!$A:$A,0))</f>
        <v>0</v>
      </c>
      <c r="M194" s="13">
        <f>INDEX(Manufacturing!Q:Q,MATCH($D194,Manufacturing!$A:$A,0))</f>
        <v>0</v>
      </c>
      <c r="N194" s="13">
        <f t="shared" si="7"/>
        <v>0</v>
      </c>
    </row>
    <row r="195" spans="2:14" ht="15.75" x14ac:dyDescent="0.2">
      <c r="B195" s="7" t="str">
        <f t="shared" ref="B195:B258" si="8">IF($L195&lt;&gt;0,ROW(),"")</f>
        <v/>
      </c>
      <c r="C195" s="5" t="s">
        <v>631</v>
      </c>
      <c r="D195" s="16" t="s">
        <v>632</v>
      </c>
      <c r="E195" s="5" t="s">
        <v>633</v>
      </c>
      <c r="F195" s="35">
        <f>INDEX(Manufacturing!I:I,MATCH($D195,Manufacturing!$A:$A,0))</f>
        <v>0</v>
      </c>
      <c r="G195" s="35">
        <f>INDEX(Manufacturing!K:K,MATCH($D195,Manufacturing!$A:$A,0))</f>
        <v>0</v>
      </c>
      <c r="H195" s="35">
        <f>INDEX(Manufacturing!L:L,MATCH($D195,Manufacturing!$A:$A,0))</f>
        <v>0</v>
      </c>
      <c r="I195" s="38" t="str">
        <f>INDEX(Manufacturing!M:M,MATCH($D195,Manufacturing!$A:$A,0))</f>
        <v/>
      </c>
      <c r="J195" s="38" t="str">
        <f>INDEX(Manufacturing!N:N,MATCH($D195,Manufacturing!$A:$A,0))</f>
        <v/>
      </c>
      <c r="K195" s="38" t="str">
        <f>INDEX(Manufacturing!O:O,MATCH($D195,Manufacturing!$A:$A,0))</f>
        <v/>
      </c>
      <c r="L195" s="13">
        <f>INDEX(Manufacturing!P:P,MATCH($D195,Manufacturing!$A:$A,0))</f>
        <v>0</v>
      </c>
      <c r="M195" s="13">
        <f>INDEX(Manufacturing!Q:Q,MATCH($D195,Manufacturing!$A:$A,0))</f>
        <v>0</v>
      </c>
      <c r="N195" s="13">
        <f t="shared" si="7"/>
        <v>0</v>
      </c>
    </row>
    <row r="196" spans="2:14" ht="15.75" x14ac:dyDescent="0.2">
      <c r="B196" s="7" t="str">
        <f t="shared" si="8"/>
        <v/>
      </c>
      <c r="C196" s="5" t="s">
        <v>634</v>
      </c>
      <c r="D196" s="16" t="s">
        <v>635</v>
      </c>
      <c r="E196" s="5" t="s">
        <v>636</v>
      </c>
      <c r="F196" s="35">
        <f>INDEX(Manufacturing!I:I,MATCH($D196,Manufacturing!$A:$A,0))</f>
        <v>0</v>
      </c>
      <c r="G196" s="35">
        <f>INDEX(Manufacturing!K:K,MATCH($D196,Manufacturing!$A:$A,0))</f>
        <v>0</v>
      </c>
      <c r="H196" s="35">
        <f>INDEX(Manufacturing!L:L,MATCH($D196,Manufacturing!$A:$A,0))</f>
        <v>0</v>
      </c>
      <c r="I196" s="38" t="str">
        <f>INDEX(Manufacturing!M:M,MATCH($D196,Manufacturing!$A:$A,0))</f>
        <v/>
      </c>
      <c r="J196" s="38" t="str">
        <f>INDEX(Manufacturing!N:N,MATCH($D196,Manufacturing!$A:$A,0))</f>
        <v/>
      </c>
      <c r="K196" s="38" t="str">
        <f>INDEX(Manufacturing!O:O,MATCH($D196,Manufacturing!$A:$A,0))</f>
        <v/>
      </c>
      <c r="L196" s="13">
        <f>INDEX(Manufacturing!P:P,MATCH($D196,Manufacturing!$A:$A,0))</f>
        <v>0</v>
      </c>
      <c r="M196" s="13">
        <f>INDEX(Manufacturing!Q:Q,MATCH($D196,Manufacturing!$A:$A,0))</f>
        <v>0</v>
      </c>
      <c r="N196" s="13">
        <f t="shared" ref="N196:N259" si="9">M196*0.75</f>
        <v>0</v>
      </c>
    </row>
    <row r="197" spans="2:14" ht="15.75" x14ac:dyDescent="0.2">
      <c r="B197" s="7" t="str">
        <f t="shared" si="8"/>
        <v/>
      </c>
      <c r="C197" s="5" t="s">
        <v>637</v>
      </c>
      <c r="D197" s="16" t="s">
        <v>638</v>
      </c>
      <c r="E197" s="5" t="s">
        <v>639</v>
      </c>
      <c r="F197" s="35">
        <f>INDEX(Manufacturing!I:I,MATCH($D197,Manufacturing!$A:$A,0))</f>
        <v>0</v>
      </c>
      <c r="G197" s="35">
        <f>INDEX(Manufacturing!K:K,MATCH($D197,Manufacturing!$A:$A,0))</f>
        <v>0</v>
      </c>
      <c r="H197" s="35">
        <f>INDEX(Manufacturing!L:L,MATCH($D197,Manufacturing!$A:$A,0))</f>
        <v>0</v>
      </c>
      <c r="I197" s="38" t="str">
        <f>INDEX(Manufacturing!M:M,MATCH($D197,Manufacturing!$A:$A,0))</f>
        <v/>
      </c>
      <c r="J197" s="38" t="str">
        <f>INDEX(Manufacturing!N:N,MATCH($D197,Manufacturing!$A:$A,0))</f>
        <v/>
      </c>
      <c r="K197" s="38" t="str">
        <f>INDEX(Manufacturing!O:O,MATCH($D197,Manufacturing!$A:$A,0))</f>
        <v/>
      </c>
      <c r="L197" s="13">
        <f>INDEX(Manufacturing!P:P,MATCH($D197,Manufacturing!$A:$A,0))</f>
        <v>0</v>
      </c>
      <c r="M197" s="13">
        <f>INDEX(Manufacturing!Q:Q,MATCH($D197,Manufacturing!$A:$A,0))</f>
        <v>0</v>
      </c>
      <c r="N197" s="13">
        <f t="shared" si="9"/>
        <v>0</v>
      </c>
    </row>
    <row r="198" spans="2:14" ht="15.75" x14ac:dyDescent="0.2">
      <c r="B198" s="7" t="str">
        <f t="shared" si="8"/>
        <v/>
      </c>
      <c r="C198" s="5" t="s">
        <v>642</v>
      </c>
      <c r="D198" s="16" t="s">
        <v>643</v>
      </c>
      <c r="E198" s="5" t="s">
        <v>644</v>
      </c>
      <c r="F198" s="35">
        <f>INDEX(HVACEquipment!I:I,MATCH($D198,HVACEquipment!$A:$A,0))</f>
        <v>0</v>
      </c>
      <c r="G198" s="35">
        <f>INDEX(HVACEquipment!K:K,MATCH($D198,HVACEquipment!$A:$A,0))</f>
        <v>0</v>
      </c>
      <c r="H198" s="35">
        <f>INDEX(HVACEquipment!L:L,MATCH($D198,HVACEquipment!$A:$A,0))</f>
        <v>0</v>
      </c>
      <c r="I198" s="38" t="str">
        <f>INDEX(HVACEquipment!M:M,MATCH($D198,HVACEquipment!$A:$A,0))</f>
        <v/>
      </c>
      <c r="J198" s="38" t="str">
        <f>INDEX(HVACEquipment!N:N,MATCH($D198,HVACEquipment!$A:$A,0))</f>
        <v/>
      </c>
      <c r="K198" s="38" t="str">
        <f>INDEX(HVACEquipment!O:O,MATCH($D198,HVACEquipment!$A:$A,0))</f>
        <v/>
      </c>
      <c r="L198" s="13">
        <f>INDEX(HVACEquipment!P:P,MATCH($D198,HVACEquipment!$A:$A,0))</f>
        <v>0</v>
      </c>
      <c r="M198" s="13">
        <f>INDEX(HVACEquipment!Q:Q,MATCH($D198,HVACEquipment!$A:$A,0))</f>
        <v>0</v>
      </c>
      <c r="N198" s="13">
        <f t="shared" si="9"/>
        <v>0</v>
      </c>
    </row>
    <row r="199" spans="2:14" ht="15.75" x14ac:dyDescent="0.2">
      <c r="B199" s="7" t="str">
        <f t="shared" si="8"/>
        <v/>
      </c>
      <c r="C199" s="5" t="s">
        <v>647</v>
      </c>
      <c r="D199" s="16" t="s">
        <v>648</v>
      </c>
      <c r="E199" s="5" t="s">
        <v>649</v>
      </c>
      <c r="F199" s="35">
        <f>INDEX(HVACEquipment!I:I,MATCH($D199,HVACEquipment!$A:$A,0))</f>
        <v>0</v>
      </c>
      <c r="G199" s="35">
        <f>INDEX(HVACEquipment!K:K,MATCH($D199,HVACEquipment!$A:$A,0))</f>
        <v>0</v>
      </c>
      <c r="H199" s="35">
        <f>INDEX(HVACEquipment!L:L,MATCH($D199,HVACEquipment!$A:$A,0))</f>
        <v>0</v>
      </c>
      <c r="I199" s="38" t="str">
        <f>INDEX(HVACEquipment!M:M,MATCH($D199,HVACEquipment!$A:$A,0))</f>
        <v/>
      </c>
      <c r="J199" s="38" t="str">
        <f>INDEX(HVACEquipment!N:N,MATCH($D199,HVACEquipment!$A:$A,0))</f>
        <v/>
      </c>
      <c r="K199" s="38" t="str">
        <f>INDEX(HVACEquipment!O:O,MATCH($D199,HVACEquipment!$A:$A,0))</f>
        <v/>
      </c>
      <c r="L199" s="13">
        <f>INDEX(HVACEquipment!P:P,MATCH($D199,HVACEquipment!$A:$A,0))</f>
        <v>0</v>
      </c>
      <c r="M199" s="13">
        <f>INDEX(HVACEquipment!Q:Q,MATCH($D199,HVACEquipment!$A:$A,0))</f>
        <v>0</v>
      </c>
      <c r="N199" s="13">
        <f t="shared" si="9"/>
        <v>0</v>
      </c>
    </row>
    <row r="200" spans="2:14" ht="15.75" x14ac:dyDescent="0.2">
      <c r="B200" s="7" t="str">
        <f t="shared" si="8"/>
        <v/>
      </c>
      <c r="C200" s="5" t="s">
        <v>650</v>
      </c>
      <c r="D200" s="16" t="s">
        <v>651</v>
      </c>
      <c r="E200" s="5" t="s">
        <v>652</v>
      </c>
      <c r="F200" s="35">
        <f>INDEX(HVACEquipment!I:I,MATCH($D200,HVACEquipment!$A:$A,0))</f>
        <v>0</v>
      </c>
      <c r="G200" s="35">
        <f>INDEX(HVACEquipment!K:K,MATCH($D200,HVACEquipment!$A:$A,0))</f>
        <v>0</v>
      </c>
      <c r="H200" s="35">
        <f>INDEX(HVACEquipment!L:L,MATCH($D200,HVACEquipment!$A:$A,0))</f>
        <v>0</v>
      </c>
      <c r="I200" s="38" t="str">
        <f>INDEX(HVACEquipment!M:M,MATCH($D200,HVACEquipment!$A:$A,0))</f>
        <v/>
      </c>
      <c r="J200" s="38" t="str">
        <f>INDEX(HVACEquipment!N:N,MATCH($D200,HVACEquipment!$A:$A,0))</f>
        <v/>
      </c>
      <c r="K200" s="38" t="str">
        <f>INDEX(HVACEquipment!O:O,MATCH($D200,HVACEquipment!$A:$A,0))</f>
        <v/>
      </c>
      <c r="L200" s="13">
        <f>INDEX(HVACEquipment!P:P,MATCH($D200,HVACEquipment!$A:$A,0))</f>
        <v>0</v>
      </c>
      <c r="M200" s="13">
        <f>INDEX(HVACEquipment!Q:Q,MATCH($D200,HVACEquipment!$A:$A,0))</f>
        <v>0</v>
      </c>
      <c r="N200" s="13">
        <f t="shared" si="9"/>
        <v>0</v>
      </c>
    </row>
    <row r="201" spans="2:14" ht="15.75" x14ac:dyDescent="0.2">
      <c r="B201" s="7" t="str">
        <f t="shared" si="8"/>
        <v/>
      </c>
      <c r="C201" s="5" t="s">
        <v>653</v>
      </c>
      <c r="D201" s="16" t="s">
        <v>654</v>
      </c>
      <c r="E201" s="5" t="s">
        <v>655</v>
      </c>
      <c r="F201" s="35">
        <f>INDEX(HVACEquipment!I:I,MATCH($D201,HVACEquipment!$A:$A,0))</f>
        <v>0</v>
      </c>
      <c r="G201" s="35">
        <f>INDEX(HVACEquipment!K:K,MATCH($D201,HVACEquipment!$A:$A,0))</f>
        <v>0</v>
      </c>
      <c r="H201" s="35">
        <f>INDEX(HVACEquipment!L:L,MATCH($D201,HVACEquipment!$A:$A,0))</f>
        <v>0</v>
      </c>
      <c r="I201" s="38" t="str">
        <f>INDEX(HVACEquipment!M:M,MATCH($D201,HVACEquipment!$A:$A,0))</f>
        <v/>
      </c>
      <c r="J201" s="38" t="str">
        <f>INDEX(HVACEquipment!N:N,MATCH($D201,HVACEquipment!$A:$A,0))</f>
        <v/>
      </c>
      <c r="K201" s="38" t="str">
        <f>INDEX(HVACEquipment!O:O,MATCH($D201,HVACEquipment!$A:$A,0))</f>
        <v/>
      </c>
      <c r="L201" s="13">
        <f>INDEX(HVACEquipment!P:P,MATCH($D201,HVACEquipment!$A:$A,0))</f>
        <v>0</v>
      </c>
      <c r="M201" s="13">
        <f>INDEX(HVACEquipment!Q:Q,MATCH($D201,HVACEquipment!$A:$A,0))</f>
        <v>0</v>
      </c>
      <c r="N201" s="13">
        <f t="shared" si="9"/>
        <v>0</v>
      </c>
    </row>
    <row r="202" spans="2:14" ht="15.75" x14ac:dyDescent="0.2">
      <c r="B202" s="7" t="str">
        <f t="shared" si="8"/>
        <v/>
      </c>
      <c r="C202" s="5" t="s">
        <v>656</v>
      </c>
      <c r="D202" s="16" t="s">
        <v>657</v>
      </c>
      <c r="E202" s="5" t="s">
        <v>658</v>
      </c>
      <c r="F202" s="35">
        <f>INDEX(HVACEquipment!I:I,MATCH($D202,HVACEquipment!$A:$A,0))</f>
        <v>0</v>
      </c>
      <c r="G202" s="35">
        <f>INDEX(HVACEquipment!K:K,MATCH($D202,HVACEquipment!$A:$A,0))</f>
        <v>0</v>
      </c>
      <c r="H202" s="35">
        <f>INDEX(HVACEquipment!L:L,MATCH($D202,HVACEquipment!$A:$A,0))</f>
        <v>0</v>
      </c>
      <c r="I202" s="38" t="str">
        <f>INDEX(HVACEquipment!M:M,MATCH($D202,HVACEquipment!$A:$A,0))</f>
        <v/>
      </c>
      <c r="J202" s="38" t="str">
        <f>INDEX(HVACEquipment!N:N,MATCH($D202,HVACEquipment!$A:$A,0))</f>
        <v/>
      </c>
      <c r="K202" s="38" t="str">
        <f>INDEX(HVACEquipment!O:O,MATCH($D202,HVACEquipment!$A:$A,0))</f>
        <v/>
      </c>
      <c r="L202" s="13">
        <f>INDEX(HVACEquipment!P:P,MATCH($D202,HVACEquipment!$A:$A,0))</f>
        <v>0</v>
      </c>
      <c r="M202" s="13">
        <f>INDEX(HVACEquipment!Q:Q,MATCH($D202,HVACEquipment!$A:$A,0))</f>
        <v>0</v>
      </c>
      <c r="N202" s="13">
        <f t="shared" si="9"/>
        <v>0</v>
      </c>
    </row>
    <row r="203" spans="2:14" ht="15.75" x14ac:dyDescent="0.2">
      <c r="B203" s="7" t="str">
        <f t="shared" si="8"/>
        <v/>
      </c>
      <c r="C203" s="5" t="s">
        <v>659</v>
      </c>
      <c r="D203" s="16" t="s">
        <v>660</v>
      </c>
      <c r="E203" s="5" t="s">
        <v>661</v>
      </c>
      <c r="F203" s="35">
        <f>INDEX(HVACEquipment!I:I,MATCH($D203,HVACEquipment!$A:$A,0))</f>
        <v>0</v>
      </c>
      <c r="G203" s="35">
        <f>INDEX(HVACEquipment!K:K,MATCH($D203,HVACEquipment!$A:$A,0))</f>
        <v>0</v>
      </c>
      <c r="H203" s="35">
        <f>INDEX(HVACEquipment!L:L,MATCH($D203,HVACEquipment!$A:$A,0))</f>
        <v>0</v>
      </c>
      <c r="I203" s="38" t="str">
        <f>INDEX(HVACEquipment!M:M,MATCH($D203,HVACEquipment!$A:$A,0))</f>
        <v/>
      </c>
      <c r="J203" s="38" t="str">
        <f>INDEX(HVACEquipment!N:N,MATCH($D203,HVACEquipment!$A:$A,0))</f>
        <v/>
      </c>
      <c r="K203" s="38" t="str">
        <f>INDEX(HVACEquipment!O:O,MATCH($D203,HVACEquipment!$A:$A,0))</f>
        <v/>
      </c>
      <c r="L203" s="13">
        <f>INDEX(HVACEquipment!P:P,MATCH($D203,HVACEquipment!$A:$A,0))</f>
        <v>0</v>
      </c>
      <c r="M203" s="13">
        <f>INDEX(HVACEquipment!Q:Q,MATCH($D203,HVACEquipment!$A:$A,0))</f>
        <v>0</v>
      </c>
      <c r="N203" s="13">
        <f t="shared" si="9"/>
        <v>0</v>
      </c>
    </row>
    <row r="204" spans="2:14" ht="15.75" x14ac:dyDescent="0.2">
      <c r="B204" s="7" t="str">
        <f t="shared" si="8"/>
        <v/>
      </c>
      <c r="C204" s="5" t="s">
        <v>662</v>
      </c>
      <c r="D204" s="16" t="s">
        <v>663</v>
      </c>
      <c r="E204" s="5" t="s">
        <v>664</v>
      </c>
      <c r="F204" s="35">
        <f>INDEX(HVACEquipment!I:I,MATCH($D204,HVACEquipment!$A:$A,0))</f>
        <v>0</v>
      </c>
      <c r="G204" s="35">
        <f>INDEX(HVACEquipment!K:K,MATCH($D204,HVACEquipment!$A:$A,0))</f>
        <v>0</v>
      </c>
      <c r="H204" s="35">
        <f>INDEX(HVACEquipment!L:L,MATCH($D204,HVACEquipment!$A:$A,0))</f>
        <v>0</v>
      </c>
      <c r="I204" s="38" t="str">
        <f>INDEX(HVACEquipment!M:M,MATCH($D204,HVACEquipment!$A:$A,0))</f>
        <v/>
      </c>
      <c r="J204" s="38" t="str">
        <f>INDEX(HVACEquipment!N:N,MATCH($D204,HVACEquipment!$A:$A,0))</f>
        <v/>
      </c>
      <c r="K204" s="38" t="str">
        <f>INDEX(HVACEquipment!O:O,MATCH($D204,HVACEquipment!$A:$A,0))</f>
        <v/>
      </c>
      <c r="L204" s="13">
        <f>INDEX(HVACEquipment!P:P,MATCH($D204,HVACEquipment!$A:$A,0))</f>
        <v>0</v>
      </c>
      <c r="M204" s="13">
        <f>INDEX(HVACEquipment!Q:Q,MATCH($D204,HVACEquipment!$A:$A,0))</f>
        <v>0</v>
      </c>
      <c r="N204" s="13">
        <f t="shared" si="9"/>
        <v>0</v>
      </c>
    </row>
    <row r="205" spans="2:14" ht="15.75" x14ac:dyDescent="0.2">
      <c r="B205" s="7" t="str">
        <f t="shared" si="8"/>
        <v/>
      </c>
      <c r="C205" s="5" t="s">
        <v>665</v>
      </c>
      <c r="D205" s="16" t="s">
        <v>666</v>
      </c>
      <c r="E205" s="5" t="s">
        <v>667</v>
      </c>
      <c r="F205" s="35">
        <f>INDEX(HVACEquipment!I:I,MATCH($D205,HVACEquipment!$A:$A,0))</f>
        <v>0</v>
      </c>
      <c r="G205" s="35">
        <f>INDEX(HVACEquipment!K:K,MATCH($D205,HVACEquipment!$A:$A,0))</f>
        <v>0</v>
      </c>
      <c r="H205" s="35">
        <f>INDEX(HVACEquipment!L:L,MATCH($D205,HVACEquipment!$A:$A,0))</f>
        <v>0</v>
      </c>
      <c r="I205" s="38" t="str">
        <f>INDEX(HVACEquipment!M:M,MATCH($D205,HVACEquipment!$A:$A,0))</f>
        <v/>
      </c>
      <c r="J205" s="38" t="str">
        <f>INDEX(HVACEquipment!N:N,MATCH($D205,HVACEquipment!$A:$A,0))</f>
        <v/>
      </c>
      <c r="K205" s="38" t="str">
        <f>INDEX(HVACEquipment!O:O,MATCH($D205,HVACEquipment!$A:$A,0))</f>
        <v/>
      </c>
      <c r="L205" s="13">
        <f>INDEX(HVACEquipment!P:P,MATCH($D205,HVACEquipment!$A:$A,0))</f>
        <v>0</v>
      </c>
      <c r="M205" s="13">
        <f>INDEX(HVACEquipment!Q:Q,MATCH($D205,HVACEquipment!$A:$A,0))</f>
        <v>0</v>
      </c>
      <c r="N205" s="13">
        <f t="shared" si="9"/>
        <v>0</v>
      </c>
    </row>
    <row r="206" spans="2:14" ht="15.75" x14ac:dyDescent="0.2">
      <c r="B206" s="7" t="str">
        <f t="shared" si="8"/>
        <v/>
      </c>
      <c r="C206" s="5" t="s">
        <v>668</v>
      </c>
      <c r="D206" s="16" t="s">
        <v>669</v>
      </c>
      <c r="E206" s="5" t="s">
        <v>670</v>
      </c>
      <c r="F206" s="35">
        <f>INDEX(HVACEquipment!I:I,MATCH($D206,HVACEquipment!$A:$A,0))</f>
        <v>0</v>
      </c>
      <c r="G206" s="35">
        <f>INDEX(HVACEquipment!K:K,MATCH($D206,HVACEquipment!$A:$A,0))</f>
        <v>0</v>
      </c>
      <c r="H206" s="35">
        <f>INDEX(HVACEquipment!L:L,MATCH($D206,HVACEquipment!$A:$A,0))</f>
        <v>0</v>
      </c>
      <c r="I206" s="38" t="str">
        <f>INDEX(HVACEquipment!M:M,MATCH($D206,HVACEquipment!$A:$A,0))</f>
        <v/>
      </c>
      <c r="J206" s="38" t="str">
        <f>INDEX(HVACEquipment!N:N,MATCH($D206,HVACEquipment!$A:$A,0))</f>
        <v/>
      </c>
      <c r="K206" s="38" t="str">
        <f>INDEX(HVACEquipment!O:O,MATCH($D206,HVACEquipment!$A:$A,0))</f>
        <v/>
      </c>
      <c r="L206" s="13">
        <f>INDEX(HVACEquipment!P:P,MATCH($D206,HVACEquipment!$A:$A,0))</f>
        <v>0</v>
      </c>
      <c r="M206" s="13">
        <f>INDEX(HVACEquipment!Q:Q,MATCH($D206,HVACEquipment!$A:$A,0))</f>
        <v>0</v>
      </c>
      <c r="N206" s="13">
        <f t="shared" si="9"/>
        <v>0</v>
      </c>
    </row>
    <row r="207" spans="2:14" ht="15.75" x14ac:dyDescent="0.2">
      <c r="B207" s="7" t="str">
        <f t="shared" si="8"/>
        <v/>
      </c>
      <c r="C207" s="5" t="s">
        <v>642</v>
      </c>
      <c r="D207" s="16" t="s">
        <v>643</v>
      </c>
      <c r="E207" s="5" t="s">
        <v>644</v>
      </c>
      <c r="F207" s="35">
        <f>INDEX(HVACEquipment!I:I,MATCH($D207,HVACEquipment!$A:$A,0))</f>
        <v>0</v>
      </c>
      <c r="G207" s="35">
        <f>INDEX(HVACEquipment!K:K,MATCH($D207,HVACEquipment!$A:$A,0))</f>
        <v>0</v>
      </c>
      <c r="H207" s="35">
        <f>INDEX(HVACEquipment!L:L,MATCH($D207,HVACEquipment!$A:$A,0))</f>
        <v>0</v>
      </c>
      <c r="I207" s="38" t="str">
        <f>INDEX(HVACEquipment!M:M,MATCH($D207,HVACEquipment!$A:$A,0))</f>
        <v/>
      </c>
      <c r="J207" s="38" t="str">
        <f>INDEX(HVACEquipment!N:N,MATCH($D207,HVACEquipment!$A:$A,0))</f>
        <v/>
      </c>
      <c r="K207" s="38" t="str">
        <f>INDEX(HVACEquipment!O:O,MATCH($D207,HVACEquipment!$A:$A,0))</f>
        <v/>
      </c>
      <c r="L207" s="13">
        <f>INDEX(HVACEquipment!P:P,MATCH($D207,HVACEquipment!$A:$A,0))</f>
        <v>0</v>
      </c>
      <c r="M207" s="13">
        <f>INDEX(HVACEquipment!Q:Q,MATCH($D207,HVACEquipment!$A:$A,0))</f>
        <v>0</v>
      </c>
      <c r="N207" s="13">
        <f t="shared" si="9"/>
        <v>0</v>
      </c>
    </row>
    <row r="208" spans="2:14" ht="15.75" x14ac:dyDescent="0.2">
      <c r="B208" s="7" t="str">
        <f t="shared" si="8"/>
        <v/>
      </c>
      <c r="C208" s="5" t="s">
        <v>645</v>
      </c>
      <c r="D208" s="16" t="s">
        <v>660</v>
      </c>
      <c r="E208" s="5" t="s">
        <v>646</v>
      </c>
      <c r="F208" s="35">
        <f>INDEX(HVACEquipment!I:I,MATCH($D208,HVACEquipment!$A:$A,0))</f>
        <v>0</v>
      </c>
      <c r="G208" s="35">
        <f>INDEX(HVACEquipment!K:K,MATCH($D208,HVACEquipment!$A:$A,0))</f>
        <v>0</v>
      </c>
      <c r="H208" s="35">
        <f>INDEX(HVACEquipment!L:L,MATCH($D208,HVACEquipment!$A:$A,0))</f>
        <v>0</v>
      </c>
      <c r="I208" s="38" t="str">
        <f>INDEX(HVACEquipment!M:M,MATCH($D208,HVACEquipment!$A:$A,0))</f>
        <v/>
      </c>
      <c r="J208" s="38" t="str">
        <f>INDEX(HVACEquipment!N:N,MATCH($D208,HVACEquipment!$A:$A,0))</f>
        <v/>
      </c>
      <c r="K208" s="38" t="str">
        <f>INDEX(HVACEquipment!O:O,MATCH($D208,HVACEquipment!$A:$A,0))</f>
        <v/>
      </c>
      <c r="L208" s="13">
        <f>INDEX(HVACEquipment!P:P,MATCH($D208,HVACEquipment!$A:$A,0))</f>
        <v>0</v>
      </c>
      <c r="M208" s="13">
        <f>INDEX(HVACEquipment!Q:Q,MATCH($D208,HVACEquipment!$A:$A,0))</f>
        <v>0</v>
      </c>
      <c r="N208" s="13">
        <f t="shared" si="9"/>
        <v>0</v>
      </c>
    </row>
    <row r="209" spans="2:14" ht="15.75" x14ac:dyDescent="0.2">
      <c r="B209" s="7" t="str">
        <f t="shared" si="8"/>
        <v/>
      </c>
      <c r="C209" s="5" t="s">
        <v>647</v>
      </c>
      <c r="D209" s="16" t="s">
        <v>648</v>
      </c>
      <c r="E209" s="5" t="s">
        <v>649</v>
      </c>
      <c r="F209" s="35">
        <f>INDEX(HVACEquipment!I:I,MATCH($D209,HVACEquipment!$A:$A,0))</f>
        <v>0</v>
      </c>
      <c r="G209" s="35">
        <f>INDEX(HVACEquipment!K:K,MATCH($D209,HVACEquipment!$A:$A,0))</f>
        <v>0</v>
      </c>
      <c r="H209" s="35">
        <f>INDEX(HVACEquipment!L:L,MATCH($D209,HVACEquipment!$A:$A,0))</f>
        <v>0</v>
      </c>
      <c r="I209" s="38" t="str">
        <f>INDEX(HVACEquipment!M:M,MATCH($D209,HVACEquipment!$A:$A,0))</f>
        <v/>
      </c>
      <c r="J209" s="38" t="str">
        <f>INDEX(HVACEquipment!N:N,MATCH($D209,HVACEquipment!$A:$A,0))</f>
        <v/>
      </c>
      <c r="K209" s="38" t="str">
        <f>INDEX(HVACEquipment!O:O,MATCH($D209,HVACEquipment!$A:$A,0))</f>
        <v/>
      </c>
      <c r="L209" s="13">
        <f>INDEX(HVACEquipment!P:P,MATCH($D209,HVACEquipment!$A:$A,0))</f>
        <v>0</v>
      </c>
      <c r="M209" s="13">
        <f>INDEX(HVACEquipment!Q:Q,MATCH($D209,HVACEquipment!$A:$A,0))</f>
        <v>0</v>
      </c>
      <c r="N209" s="13">
        <f t="shared" si="9"/>
        <v>0</v>
      </c>
    </row>
    <row r="210" spans="2:14" ht="15.75" x14ac:dyDescent="0.2">
      <c r="B210" s="7" t="str">
        <f t="shared" si="8"/>
        <v/>
      </c>
      <c r="C210" s="5" t="s">
        <v>650</v>
      </c>
      <c r="D210" s="16" t="s">
        <v>651</v>
      </c>
      <c r="E210" s="5" t="s">
        <v>652</v>
      </c>
      <c r="F210" s="35">
        <f>INDEX(HVACEquipment!I:I,MATCH($D210,HVACEquipment!$A:$A,0))</f>
        <v>0</v>
      </c>
      <c r="G210" s="35">
        <f>INDEX(HVACEquipment!K:K,MATCH($D210,HVACEquipment!$A:$A,0))</f>
        <v>0</v>
      </c>
      <c r="H210" s="35">
        <f>INDEX(HVACEquipment!L:L,MATCH($D210,HVACEquipment!$A:$A,0))</f>
        <v>0</v>
      </c>
      <c r="I210" s="38" t="str">
        <f>INDEX(HVACEquipment!M:M,MATCH($D210,HVACEquipment!$A:$A,0))</f>
        <v/>
      </c>
      <c r="J210" s="38" t="str">
        <f>INDEX(HVACEquipment!N:N,MATCH($D210,HVACEquipment!$A:$A,0))</f>
        <v/>
      </c>
      <c r="K210" s="38" t="str">
        <f>INDEX(HVACEquipment!O:O,MATCH($D210,HVACEquipment!$A:$A,0))</f>
        <v/>
      </c>
      <c r="L210" s="13">
        <f>INDEX(HVACEquipment!P:P,MATCH($D210,HVACEquipment!$A:$A,0))</f>
        <v>0</v>
      </c>
      <c r="M210" s="13">
        <f>INDEX(HVACEquipment!Q:Q,MATCH($D210,HVACEquipment!$A:$A,0))</f>
        <v>0</v>
      </c>
      <c r="N210" s="13">
        <f t="shared" si="9"/>
        <v>0</v>
      </c>
    </row>
    <row r="211" spans="2:14" ht="15.75" x14ac:dyDescent="0.2">
      <c r="B211" s="7" t="str">
        <f t="shared" si="8"/>
        <v/>
      </c>
      <c r="C211" s="5" t="s">
        <v>653</v>
      </c>
      <c r="D211" s="16" t="s">
        <v>654</v>
      </c>
      <c r="E211" s="5" t="s">
        <v>655</v>
      </c>
      <c r="F211" s="35">
        <f>INDEX(HVACEquipment!I:I,MATCH($D211,HVACEquipment!$A:$A,0))</f>
        <v>0</v>
      </c>
      <c r="G211" s="35">
        <f>INDEX(HVACEquipment!K:K,MATCH($D211,HVACEquipment!$A:$A,0))</f>
        <v>0</v>
      </c>
      <c r="H211" s="35">
        <f>INDEX(HVACEquipment!L:L,MATCH($D211,HVACEquipment!$A:$A,0))</f>
        <v>0</v>
      </c>
      <c r="I211" s="38" t="str">
        <f>INDEX(HVACEquipment!M:M,MATCH($D211,HVACEquipment!$A:$A,0))</f>
        <v/>
      </c>
      <c r="J211" s="38" t="str">
        <f>INDEX(HVACEquipment!N:N,MATCH($D211,HVACEquipment!$A:$A,0))</f>
        <v/>
      </c>
      <c r="K211" s="38" t="str">
        <f>INDEX(HVACEquipment!O:O,MATCH($D211,HVACEquipment!$A:$A,0))</f>
        <v/>
      </c>
      <c r="L211" s="13">
        <f>INDEX(HVACEquipment!P:P,MATCH($D211,HVACEquipment!$A:$A,0))</f>
        <v>0</v>
      </c>
      <c r="M211" s="13">
        <f>INDEX(HVACEquipment!Q:Q,MATCH($D211,HVACEquipment!$A:$A,0))</f>
        <v>0</v>
      </c>
      <c r="N211" s="13">
        <f t="shared" si="9"/>
        <v>0</v>
      </c>
    </row>
    <row r="212" spans="2:14" ht="15.75" x14ac:dyDescent="0.2">
      <c r="B212" s="7" t="str">
        <f t="shared" si="8"/>
        <v/>
      </c>
      <c r="C212" s="5" t="s">
        <v>656</v>
      </c>
      <c r="D212" s="16" t="s">
        <v>657</v>
      </c>
      <c r="E212" s="5" t="s">
        <v>658</v>
      </c>
      <c r="F212" s="35">
        <f>INDEX(HVACEquipment!I:I,MATCH($D212,HVACEquipment!$A:$A,0))</f>
        <v>0</v>
      </c>
      <c r="G212" s="35">
        <f>INDEX(HVACEquipment!K:K,MATCH($D212,HVACEquipment!$A:$A,0))</f>
        <v>0</v>
      </c>
      <c r="H212" s="35">
        <f>INDEX(HVACEquipment!L:L,MATCH($D212,HVACEquipment!$A:$A,0))</f>
        <v>0</v>
      </c>
      <c r="I212" s="38" t="str">
        <f>INDEX(HVACEquipment!M:M,MATCH($D212,HVACEquipment!$A:$A,0))</f>
        <v/>
      </c>
      <c r="J212" s="38" t="str">
        <f>INDEX(HVACEquipment!N:N,MATCH($D212,HVACEquipment!$A:$A,0))</f>
        <v/>
      </c>
      <c r="K212" s="38" t="str">
        <f>INDEX(HVACEquipment!O:O,MATCH($D212,HVACEquipment!$A:$A,0))</f>
        <v/>
      </c>
      <c r="L212" s="13">
        <f>INDEX(HVACEquipment!P:P,MATCH($D212,HVACEquipment!$A:$A,0))</f>
        <v>0</v>
      </c>
      <c r="M212" s="13">
        <f>INDEX(HVACEquipment!Q:Q,MATCH($D212,HVACEquipment!$A:$A,0))</f>
        <v>0</v>
      </c>
      <c r="N212" s="13">
        <f t="shared" si="9"/>
        <v>0</v>
      </c>
    </row>
    <row r="213" spans="2:14" ht="15.75" x14ac:dyDescent="0.2">
      <c r="B213" s="7" t="str">
        <f t="shared" si="8"/>
        <v/>
      </c>
      <c r="C213" s="5" t="s">
        <v>659</v>
      </c>
      <c r="D213" s="16" t="s">
        <v>672</v>
      </c>
      <c r="E213" s="5" t="s">
        <v>673</v>
      </c>
      <c r="F213" s="35">
        <f>INDEX(HVACEquipment!I:I,MATCH($D213,HVACEquipment!$A:$A,0))</f>
        <v>0</v>
      </c>
      <c r="G213" s="35">
        <f>INDEX(HVACEquipment!K:K,MATCH($D213,HVACEquipment!$A:$A,0))</f>
        <v>0</v>
      </c>
      <c r="H213" s="35">
        <f>INDEX(HVACEquipment!L:L,MATCH($D213,HVACEquipment!$A:$A,0))</f>
        <v>0</v>
      </c>
      <c r="I213" s="38" t="str">
        <f>INDEX(HVACEquipment!M:M,MATCH($D213,HVACEquipment!$A:$A,0))</f>
        <v/>
      </c>
      <c r="J213" s="38" t="str">
        <f>INDEX(HVACEquipment!N:N,MATCH($D213,HVACEquipment!$A:$A,0))</f>
        <v/>
      </c>
      <c r="K213" s="38" t="str">
        <f>INDEX(HVACEquipment!O:O,MATCH($D213,HVACEquipment!$A:$A,0))</f>
        <v/>
      </c>
      <c r="L213" s="13">
        <f>INDEX(HVACEquipment!P:P,MATCH($D213,HVACEquipment!$A:$A,0))</f>
        <v>0</v>
      </c>
      <c r="M213" s="13">
        <f>INDEX(HVACEquipment!Q:Q,MATCH($D213,HVACEquipment!$A:$A,0))</f>
        <v>0</v>
      </c>
      <c r="N213" s="13">
        <f t="shared" si="9"/>
        <v>0</v>
      </c>
    </row>
    <row r="214" spans="2:14" ht="15.75" x14ac:dyDescent="0.2">
      <c r="B214" s="7" t="str">
        <f t="shared" si="8"/>
        <v/>
      </c>
      <c r="C214" s="5" t="s">
        <v>662</v>
      </c>
      <c r="D214" s="16" t="s">
        <v>663</v>
      </c>
      <c r="E214" s="5" t="s">
        <v>664</v>
      </c>
      <c r="F214" s="35">
        <f>INDEX(HVACEquipment!I:I,MATCH($D214,HVACEquipment!$A:$A,0))</f>
        <v>0</v>
      </c>
      <c r="G214" s="35">
        <f>INDEX(HVACEquipment!K:K,MATCH($D214,HVACEquipment!$A:$A,0))</f>
        <v>0</v>
      </c>
      <c r="H214" s="35">
        <f>INDEX(HVACEquipment!L:L,MATCH($D214,HVACEquipment!$A:$A,0))</f>
        <v>0</v>
      </c>
      <c r="I214" s="38" t="str">
        <f>INDEX(HVACEquipment!M:M,MATCH($D214,HVACEquipment!$A:$A,0))</f>
        <v/>
      </c>
      <c r="J214" s="38" t="str">
        <f>INDEX(HVACEquipment!N:N,MATCH($D214,HVACEquipment!$A:$A,0))</f>
        <v/>
      </c>
      <c r="K214" s="38" t="str">
        <f>INDEX(HVACEquipment!O:O,MATCH($D214,HVACEquipment!$A:$A,0))</f>
        <v/>
      </c>
      <c r="L214" s="13">
        <f>INDEX(HVACEquipment!P:P,MATCH($D214,HVACEquipment!$A:$A,0))</f>
        <v>0</v>
      </c>
      <c r="M214" s="13">
        <f>INDEX(HVACEquipment!Q:Q,MATCH($D214,HVACEquipment!$A:$A,0))</f>
        <v>0</v>
      </c>
      <c r="N214" s="13">
        <f t="shared" si="9"/>
        <v>0</v>
      </c>
    </row>
    <row r="215" spans="2:14" ht="15.75" x14ac:dyDescent="0.2">
      <c r="B215" s="7" t="str">
        <f t="shared" si="8"/>
        <v/>
      </c>
      <c r="C215" s="5" t="s">
        <v>665</v>
      </c>
      <c r="D215" s="16" t="s">
        <v>666</v>
      </c>
      <c r="E215" s="5" t="s">
        <v>667</v>
      </c>
      <c r="F215" s="35">
        <f>INDEX(HVACEquipment!I:I,MATCH($D215,HVACEquipment!$A:$A,0))</f>
        <v>0</v>
      </c>
      <c r="G215" s="35">
        <f>INDEX(HVACEquipment!K:K,MATCH($D215,HVACEquipment!$A:$A,0))</f>
        <v>0</v>
      </c>
      <c r="H215" s="35">
        <f>INDEX(HVACEquipment!L:L,MATCH($D215,HVACEquipment!$A:$A,0))</f>
        <v>0</v>
      </c>
      <c r="I215" s="38" t="str">
        <f>INDEX(HVACEquipment!M:M,MATCH($D215,HVACEquipment!$A:$A,0))</f>
        <v/>
      </c>
      <c r="J215" s="38" t="str">
        <f>INDEX(HVACEquipment!N:N,MATCH($D215,HVACEquipment!$A:$A,0))</f>
        <v/>
      </c>
      <c r="K215" s="38" t="str">
        <f>INDEX(HVACEquipment!O:O,MATCH($D215,HVACEquipment!$A:$A,0))</f>
        <v/>
      </c>
      <c r="L215" s="13">
        <f>INDEX(HVACEquipment!P:P,MATCH($D215,HVACEquipment!$A:$A,0))</f>
        <v>0</v>
      </c>
      <c r="M215" s="13">
        <f>INDEX(HVACEquipment!Q:Q,MATCH($D215,HVACEquipment!$A:$A,0))</f>
        <v>0</v>
      </c>
      <c r="N215" s="13">
        <f t="shared" si="9"/>
        <v>0</v>
      </c>
    </row>
    <row r="216" spans="2:14" ht="15.75" x14ac:dyDescent="0.2">
      <c r="B216" s="7" t="str">
        <f t="shared" si="8"/>
        <v/>
      </c>
      <c r="C216" s="5" t="s">
        <v>668</v>
      </c>
      <c r="D216" s="16" t="s">
        <v>669</v>
      </c>
      <c r="E216" s="5" t="s">
        <v>670</v>
      </c>
      <c r="F216" s="35">
        <f>INDEX(HVACEquipment!I:I,MATCH($D216,HVACEquipment!$A:$A,0))</f>
        <v>0</v>
      </c>
      <c r="G216" s="35">
        <f>INDEX(HVACEquipment!K:K,MATCH($D216,HVACEquipment!$A:$A,0))</f>
        <v>0</v>
      </c>
      <c r="H216" s="35">
        <f>INDEX(HVACEquipment!L:L,MATCH($D216,HVACEquipment!$A:$A,0))</f>
        <v>0</v>
      </c>
      <c r="I216" s="38" t="str">
        <f>INDEX(HVACEquipment!M:M,MATCH($D216,HVACEquipment!$A:$A,0))</f>
        <v/>
      </c>
      <c r="J216" s="38" t="str">
        <f>INDEX(HVACEquipment!N:N,MATCH($D216,HVACEquipment!$A:$A,0))</f>
        <v/>
      </c>
      <c r="K216" s="38" t="str">
        <f>INDEX(HVACEquipment!O:O,MATCH($D216,HVACEquipment!$A:$A,0))</f>
        <v/>
      </c>
      <c r="L216" s="13">
        <f>INDEX(HVACEquipment!P:P,MATCH($D216,HVACEquipment!$A:$A,0))</f>
        <v>0</v>
      </c>
      <c r="M216" s="13">
        <f>INDEX(HVACEquipment!Q:Q,MATCH($D216,HVACEquipment!$A:$A,0))</f>
        <v>0</v>
      </c>
      <c r="N216" s="13">
        <f t="shared" si="9"/>
        <v>0</v>
      </c>
    </row>
    <row r="217" spans="2:14" ht="15.75" x14ac:dyDescent="0.2">
      <c r="B217" s="7" t="str">
        <f t="shared" si="8"/>
        <v/>
      </c>
      <c r="C217" s="5" t="s">
        <v>675</v>
      </c>
      <c r="D217" s="16" t="s">
        <v>676</v>
      </c>
      <c r="E217" s="5" t="s">
        <v>677</v>
      </c>
      <c r="F217" s="35">
        <f>INDEX(HVACEquipment!I:I,MATCH($D217,HVACEquipment!$A:$A,0))</f>
        <v>0</v>
      </c>
      <c r="G217" s="35">
        <f>INDEX(HVACEquipment!K:K,MATCH($D217,HVACEquipment!$A:$A,0))</f>
        <v>0</v>
      </c>
      <c r="H217" s="35">
        <f>INDEX(HVACEquipment!L:L,MATCH($D217,HVACEquipment!$A:$A,0))</f>
        <v>0</v>
      </c>
      <c r="I217" s="38" t="str">
        <f>INDEX(HVACEquipment!M:M,MATCH($D217,HVACEquipment!$A:$A,0))</f>
        <v/>
      </c>
      <c r="J217" s="38" t="str">
        <f>INDEX(HVACEquipment!N:N,MATCH($D217,HVACEquipment!$A:$A,0))</f>
        <v/>
      </c>
      <c r="K217" s="38" t="str">
        <f>INDEX(HVACEquipment!O:O,MATCH($D217,HVACEquipment!$A:$A,0))</f>
        <v/>
      </c>
      <c r="L217" s="13">
        <f>INDEX(HVACEquipment!P:P,MATCH($D217,HVACEquipment!$A:$A,0))</f>
        <v>0</v>
      </c>
      <c r="M217" s="13">
        <f>INDEX(HVACEquipment!Q:Q,MATCH($D217,HVACEquipment!$A:$A,0))</f>
        <v>0</v>
      </c>
      <c r="N217" s="13">
        <f t="shared" si="9"/>
        <v>0</v>
      </c>
    </row>
    <row r="218" spans="2:14" ht="15.75" x14ac:dyDescent="0.2">
      <c r="B218" s="7" t="str">
        <f t="shared" si="8"/>
        <v/>
      </c>
      <c r="C218" s="5" t="s">
        <v>678</v>
      </c>
      <c r="D218" s="16" t="s">
        <v>679</v>
      </c>
      <c r="E218" s="5" t="s">
        <v>680</v>
      </c>
      <c r="F218" s="35">
        <f>INDEX(HVACEquipment!I:I,MATCH($D218,HVACEquipment!$A:$A,0))</f>
        <v>0</v>
      </c>
      <c r="G218" s="35">
        <f>INDEX(HVACEquipment!K:K,MATCH($D218,HVACEquipment!$A:$A,0))</f>
        <v>0</v>
      </c>
      <c r="H218" s="35">
        <f>INDEX(HVACEquipment!L:L,MATCH($D218,HVACEquipment!$A:$A,0))</f>
        <v>0</v>
      </c>
      <c r="I218" s="38" t="str">
        <f>INDEX(HVACEquipment!M:M,MATCH($D218,HVACEquipment!$A:$A,0))</f>
        <v/>
      </c>
      <c r="J218" s="38" t="str">
        <f>INDEX(HVACEquipment!N:N,MATCH($D218,HVACEquipment!$A:$A,0))</f>
        <v/>
      </c>
      <c r="K218" s="38" t="str">
        <f>INDEX(HVACEquipment!O:O,MATCH($D218,HVACEquipment!$A:$A,0))</f>
        <v/>
      </c>
      <c r="L218" s="13">
        <f>INDEX(HVACEquipment!P:P,MATCH($D218,HVACEquipment!$A:$A,0))</f>
        <v>0</v>
      </c>
      <c r="M218" s="13">
        <f>INDEX(HVACEquipment!Q:Q,MATCH($D218,HVACEquipment!$A:$A,0))</f>
        <v>0</v>
      </c>
      <c r="N218" s="13">
        <f t="shared" si="9"/>
        <v>0</v>
      </c>
    </row>
    <row r="219" spans="2:14" ht="15.75" x14ac:dyDescent="0.2">
      <c r="B219" s="7" t="str">
        <f t="shared" si="8"/>
        <v/>
      </c>
      <c r="C219" s="5" t="s">
        <v>681</v>
      </c>
      <c r="D219" s="16" t="s">
        <v>682</v>
      </c>
      <c r="E219" s="5" t="s">
        <v>683</v>
      </c>
      <c r="F219" s="35">
        <f>INDEX(HVACEquipment!I:I,MATCH($D219,HVACEquipment!$A:$A,0))</f>
        <v>0</v>
      </c>
      <c r="G219" s="35">
        <f>INDEX(HVACEquipment!K:K,MATCH($D219,HVACEquipment!$A:$A,0))</f>
        <v>0</v>
      </c>
      <c r="H219" s="35">
        <f>INDEX(HVACEquipment!L:L,MATCH($D219,HVACEquipment!$A:$A,0))</f>
        <v>0</v>
      </c>
      <c r="I219" s="38" t="str">
        <f>INDEX(HVACEquipment!M:M,MATCH($D219,HVACEquipment!$A:$A,0))</f>
        <v/>
      </c>
      <c r="J219" s="38" t="str">
        <f>INDEX(HVACEquipment!N:N,MATCH($D219,HVACEquipment!$A:$A,0))</f>
        <v/>
      </c>
      <c r="K219" s="38" t="str">
        <f>INDEX(HVACEquipment!O:O,MATCH($D219,HVACEquipment!$A:$A,0))</f>
        <v/>
      </c>
      <c r="L219" s="13">
        <f>INDEX(HVACEquipment!P:P,MATCH($D219,HVACEquipment!$A:$A,0))</f>
        <v>0</v>
      </c>
      <c r="M219" s="13">
        <f>INDEX(HVACEquipment!Q:Q,MATCH($D219,HVACEquipment!$A:$A,0))</f>
        <v>0</v>
      </c>
      <c r="N219" s="13">
        <f t="shared" si="9"/>
        <v>0</v>
      </c>
    </row>
    <row r="220" spans="2:14" ht="15.75" x14ac:dyDescent="0.2">
      <c r="B220" s="7" t="str">
        <f t="shared" si="8"/>
        <v/>
      </c>
      <c r="C220" s="5" t="s">
        <v>684</v>
      </c>
      <c r="D220" s="16" t="s">
        <v>685</v>
      </c>
      <c r="E220" s="5" t="s">
        <v>686</v>
      </c>
      <c r="F220" s="35">
        <f>INDEX(HVACEquipment!I:I,MATCH($D220,HVACEquipment!$A:$A,0))</f>
        <v>0</v>
      </c>
      <c r="G220" s="35">
        <f>INDEX(HVACEquipment!K:K,MATCH($D220,HVACEquipment!$A:$A,0))</f>
        <v>0</v>
      </c>
      <c r="H220" s="35">
        <f>INDEX(HVACEquipment!L:L,MATCH($D220,HVACEquipment!$A:$A,0))</f>
        <v>0</v>
      </c>
      <c r="I220" s="38" t="str">
        <f>INDEX(HVACEquipment!M:M,MATCH($D220,HVACEquipment!$A:$A,0))</f>
        <v/>
      </c>
      <c r="J220" s="38" t="str">
        <f>INDEX(HVACEquipment!N:N,MATCH($D220,HVACEquipment!$A:$A,0))</f>
        <v/>
      </c>
      <c r="K220" s="38" t="str">
        <f>INDEX(HVACEquipment!O:O,MATCH($D220,HVACEquipment!$A:$A,0))</f>
        <v/>
      </c>
      <c r="L220" s="13">
        <f>INDEX(HVACEquipment!P:P,MATCH($D220,HVACEquipment!$A:$A,0))</f>
        <v>0</v>
      </c>
      <c r="M220" s="13">
        <f>INDEX(HVACEquipment!Q:Q,MATCH($D220,HVACEquipment!$A:$A,0))</f>
        <v>0</v>
      </c>
      <c r="N220" s="13">
        <f t="shared" si="9"/>
        <v>0</v>
      </c>
    </row>
    <row r="221" spans="2:14" ht="15.75" x14ac:dyDescent="0.2">
      <c r="B221" s="7" t="str">
        <f t="shared" si="8"/>
        <v/>
      </c>
      <c r="C221" s="5" t="s">
        <v>687</v>
      </c>
      <c r="D221" s="16" t="s">
        <v>688</v>
      </c>
      <c r="E221" s="5" t="s">
        <v>689</v>
      </c>
      <c r="F221" s="35">
        <f>INDEX(HVACEquipment!I:I,MATCH($D221,HVACEquipment!$A:$A,0))</f>
        <v>0</v>
      </c>
      <c r="G221" s="35">
        <f>INDEX(HVACEquipment!K:K,MATCH($D221,HVACEquipment!$A:$A,0))</f>
        <v>0</v>
      </c>
      <c r="H221" s="35">
        <f>INDEX(HVACEquipment!L:L,MATCH($D221,HVACEquipment!$A:$A,0))</f>
        <v>0</v>
      </c>
      <c r="I221" s="38" t="str">
        <f>INDEX(HVACEquipment!M:M,MATCH($D221,HVACEquipment!$A:$A,0))</f>
        <v/>
      </c>
      <c r="J221" s="38" t="str">
        <f>INDEX(HVACEquipment!N:N,MATCH($D221,HVACEquipment!$A:$A,0))</f>
        <v/>
      </c>
      <c r="K221" s="38" t="str">
        <f>INDEX(HVACEquipment!O:O,MATCH($D221,HVACEquipment!$A:$A,0))</f>
        <v/>
      </c>
      <c r="L221" s="13">
        <f>INDEX(HVACEquipment!P:P,MATCH($D221,HVACEquipment!$A:$A,0))</f>
        <v>0</v>
      </c>
      <c r="M221" s="13">
        <f>INDEX(HVACEquipment!Q:Q,MATCH($D221,HVACEquipment!$A:$A,0))</f>
        <v>0</v>
      </c>
      <c r="N221" s="13">
        <f t="shared" si="9"/>
        <v>0</v>
      </c>
    </row>
    <row r="222" spans="2:14" ht="15.75" x14ac:dyDescent="0.2">
      <c r="B222" s="7" t="str">
        <f t="shared" si="8"/>
        <v/>
      </c>
      <c r="C222" s="5" t="s">
        <v>690</v>
      </c>
      <c r="D222" s="16" t="s">
        <v>691</v>
      </c>
      <c r="E222" s="5" t="s">
        <v>692</v>
      </c>
      <c r="F222" s="35">
        <f>INDEX(HVACEquipment!I:I,MATCH($D222,HVACEquipment!$A:$A,0))</f>
        <v>0</v>
      </c>
      <c r="G222" s="35">
        <f>INDEX(HVACEquipment!K:K,MATCH($D222,HVACEquipment!$A:$A,0))</f>
        <v>0</v>
      </c>
      <c r="H222" s="35">
        <f>INDEX(HVACEquipment!L:L,MATCH($D222,HVACEquipment!$A:$A,0))</f>
        <v>0</v>
      </c>
      <c r="I222" s="38" t="str">
        <f>INDEX(HVACEquipment!M:M,MATCH($D222,HVACEquipment!$A:$A,0))</f>
        <v/>
      </c>
      <c r="J222" s="38" t="str">
        <f>INDEX(HVACEquipment!N:N,MATCH($D222,HVACEquipment!$A:$A,0))</f>
        <v/>
      </c>
      <c r="K222" s="38" t="str">
        <f>INDEX(HVACEquipment!O:O,MATCH($D222,HVACEquipment!$A:$A,0))</f>
        <v/>
      </c>
      <c r="L222" s="13">
        <f>INDEX(HVACEquipment!P:P,MATCH($D222,HVACEquipment!$A:$A,0))</f>
        <v>0</v>
      </c>
      <c r="M222" s="13">
        <f>INDEX(HVACEquipment!Q:Q,MATCH($D222,HVACEquipment!$A:$A,0))</f>
        <v>0</v>
      </c>
      <c r="N222" s="13">
        <f t="shared" si="9"/>
        <v>0</v>
      </c>
    </row>
    <row r="223" spans="2:14" ht="15.75" x14ac:dyDescent="0.2">
      <c r="B223" s="7" t="str">
        <f t="shared" si="8"/>
        <v/>
      </c>
      <c r="C223" s="5" t="s">
        <v>693</v>
      </c>
      <c r="D223" s="16" t="s">
        <v>694</v>
      </c>
      <c r="E223" s="5" t="s">
        <v>695</v>
      </c>
      <c r="F223" s="35">
        <f>INDEX(HVACEquipment!I:I,MATCH($D223,HVACEquipment!$A:$A,0))</f>
        <v>0</v>
      </c>
      <c r="G223" s="35">
        <f>INDEX(HVACEquipment!K:K,MATCH($D223,HVACEquipment!$A:$A,0))</f>
        <v>0</v>
      </c>
      <c r="H223" s="35">
        <f>INDEX(HVACEquipment!L:L,MATCH($D223,HVACEquipment!$A:$A,0))</f>
        <v>0</v>
      </c>
      <c r="I223" s="38" t="str">
        <f>INDEX(HVACEquipment!M:M,MATCH($D223,HVACEquipment!$A:$A,0))</f>
        <v/>
      </c>
      <c r="J223" s="38" t="str">
        <f>INDEX(HVACEquipment!N:N,MATCH($D223,HVACEquipment!$A:$A,0))</f>
        <v/>
      </c>
      <c r="K223" s="38" t="str">
        <f>INDEX(HVACEquipment!O:O,MATCH($D223,HVACEquipment!$A:$A,0))</f>
        <v/>
      </c>
      <c r="L223" s="13">
        <f>INDEX(HVACEquipment!P:P,MATCH($D223,HVACEquipment!$A:$A,0))</f>
        <v>0</v>
      </c>
      <c r="M223" s="13">
        <f>INDEX(HVACEquipment!Q:Q,MATCH($D223,HVACEquipment!$A:$A,0))</f>
        <v>0</v>
      </c>
      <c r="N223" s="13">
        <f t="shared" si="9"/>
        <v>0</v>
      </c>
    </row>
    <row r="224" spans="2:14" ht="15.75" x14ac:dyDescent="0.2">
      <c r="B224" s="7" t="str">
        <f t="shared" si="8"/>
        <v/>
      </c>
      <c r="C224" s="5" t="s">
        <v>696</v>
      </c>
      <c r="D224" s="16" t="s">
        <v>697</v>
      </c>
      <c r="E224" s="5" t="s">
        <v>698</v>
      </c>
      <c r="F224" s="35">
        <f>INDEX(HVACEquipment!I:I,MATCH($D224,HVACEquipment!$A:$A,0))</f>
        <v>0</v>
      </c>
      <c r="G224" s="35">
        <f>INDEX(HVACEquipment!K:K,MATCH($D224,HVACEquipment!$A:$A,0))</f>
        <v>0</v>
      </c>
      <c r="H224" s="35">
        <f>INDEX(HVACEquipment!L:L,MATCH($D224,HVACEquipment!$A:$A,0))</f>
        <v>0</v>
      </c>
      <c r="I224" s="38" t="str">
        <f>INDEX(HVACEquipment!M:M,MATCH($D224,HVACEquipment!$A:$A,0))</f>
        <v/>
      </c>
      <c r="J224" s="38" t="str">
        <f>INDEX(HVACEquipment!N:N,MATCH($D224,HVACEquipment!$A:$A,0))</f>
        <v/>
      </c>
      <c r="K224" s="38" t="str">
        <f>INDEX(HVACEquipment!O:O,MATCH($D224,HVACEquipment!$A:$A,0))</f>
        <v/>
      </c>
      <c r="L224" s="13">
        <f>INDEX(HVACEquipment!P:P,MATCH($D224,HVACEquipment!$A:$A,0))</f>
        <v>0</v>
      </c>
      <c r="M224" s="13">
        <f>INDEX(HVACEquipment!Q:Q,MATCH($D224,HVACEquipment!$A:$A,0))</f>
        <v>0</v>
      </c>
      <c r="N224" s="13">
        <f t="shared" si="9"/>
        <v>0</v>
      </c>
    </row>
    <row r="225" spans="2:14" ht="15.75" x14ac:dyDescent="0.2">
      <c r="B225" s="7" t="str">
        <f t="shared" si="8"/>
        <v/>
      </c>
      <c r="C225" s="5" t="s">
        <v>699</v>
      </c>
      <c r="D225" s="16" t="s">
        <v>700</v>
      </c>
      <c r="E225" s="5" t="s">
        <v>701</v>
      </c>
      <c r="F225" s="35">
        <f>INDEX(HVACEquipment!I:I,MATCH($D225,HVACEquipment!$A:$A,0))</f>
        <v>0</v>
      </c>
      <c r="G225" s="35">
        <f>INDEX(HVACEquipment!K:K,MATCH($D225,HVACEquipment!$A:$A,0))</f>
        <v>0</v>
      </c>
      <c r="H225" s="35">
        <f>INDEX(HVACEquipment!L:L,MATCH($D225,HVACEquipment!$A:$A,0))</f>
        <v>0</v>
      </c>
      <c r="I225" s="38" t="str">
        <f>INDEX(HVACEquipment!M:M,MATCH($D225,HVACEquipment!$A:$A,0))</f>
        <v/>
      </c>
      <c r="J225" s="38" t="str">
        <f>INDEX(HVACEquipment!N:N,MATCH($D225,HVACEquipment!$A:$A,0))</f>
        <v/>
      </c>
      <c r="K225" s="38" t="str">
        <f>INDEX(HVACEquipment!O:O,MATCH($D225,HVACEquipment!$A:$A,0))</f>
        <v/>
      </c>
      <c r="L225" s="13">
        <f>INDEX(HVACEquipment!P:P,MATCH($D225,HVACEquipment!$A:$A,0))</f>
        <v>0</v>
      </c>
      <c r="M225" s="13">
        <f>INDEX(HVACEquipment!Q:Q,MATCH($D225,HVACEquipment!$A:$A,0))</f>
        <v>0</v>
      </c>
      <c r="N225" s="13">
        <f t="shared" si="9"/>
        <v>0</v>
      </c>
    </row>
    <row r="226" spans="2:14" ht="15.75" x14ac:dyDescent="0.2">
      <c r="B226" s="7" t="str">
        <f t="shared" si="8"/>
        <v/>
      </c>
      <c r="C226" s="5" t="s">
        <v>703</v>
      </c>
      <c r="D226" s="16" t="s">
        <v>704</v>
      </c>
      <c r="E226" s="5" t="s">
        <v>705</v>
      </c>
      <c r="F226" s="35">
        <f>INDEX(HVACEquipment!I:I,MATCH($D226,HVACEquipment!$A:$A,0))</f>
        <v>0</v>
      </c>
      <c r="G226" s="35">
        <f>INDEX(HVACEquipment!K:K,MATCH($D226,HVACEquipment!$A:$A,0))</f>
        <v>0</v>
      </c>
      <c r="H226" s="35">
        <f>INDEX(HVACEquipment!L:L,MATCH($D226,HVACEquipment!$A:$A,0))</f>
        <v>0</v>
      </c>
      <c r="I226" s="38" t="str">
        <f>INDEX(HVACEquipment!M:M,MATCH($D226,HVACEquipment!$A:$A,0))</f>
        <v/>
      </c>
      <c r="J226" s="38" t="str">
        <f>INDEX(HVACEquipment!N:N,MATCH($D226,HVACEquipment!$A:$A,0))</f>
        <v/>
      </c>
      <c r="K226" s="38" t="str">
        <f>INDEX(HVACEquipment!O:O,MATCH($D226,HVACEquipment!$A:$A,0))</f>
        <v/>
      </c>
      <c r="L226" s="13">
        <f>INDEX(HVACEquipment!P:P,MATCH($D226,HVACEquipment!$A:$A,0))</f>
        <v>0</v>
      </c>
      <c r="M226" s="13">
        <f>INDEX(HVACEquipment!Q:Q,MATCH($D226,HVACEquipment!$A:$A,0))</f>
        <v>0</v>
      </c>
      <c r="N226" s="13">
        <f t="shared" si="9"/>
        <v>0</v>
      </c>
    </row>
    <row r="227" spans="2:14" ht="15.75" x14ac:dyDescent="0.2">
      <c r="B227" s="7" t="str">
        <f t="shared" si="8"/>
        <v/>
      </c>
      <c r="C227" s="5" t="s">
        <v>706</v>
      </c>
      <c r="D227" s="16" t="s">
        <v>707</v>
      </c>
      <c r="E227" s="5" t="s">
        <v>708</v>
      </c>
      <c r="F227" s="35">
        <f>INDEX(HVACEquipment!I:I,MATCH($D227,HVACEquipment!$A:$A,0))</f>
        <v>0</v>
      </c>
      <c r="G227" s="35">
        <f>INDEX(HVACEquipment!K:K,MATCH($D227,HVACEquipment!$A:$A,0))</f>
        <v>0</v>
      </c>
      <c r="H227" s="35">
        <f>INDEX(HVACEquipment!L:L,MATCH($D227,HVACEquipment!$A:$A,0))</f>
        <v>0</v>
      </c>
      <c r="I227" s="38" t="str">
        <f>INDEX(HVACEquipment!M:M,MATCH($D227,HVACEquipment!$A:$A,0))</f>
        <v/>
      </c>
      <c r="J227" s="38" t="str">
        <f>INDEX(HVACEquipment!N:N,MATCH($D227,HVACEquipment!$A:$A,0))</f>
        <v/>
      </c>
      <c r="K227" s="38" t="str">
        <f>INDEX(HVACEquipment!O:O,MATCH($D227,HVACEquipment!$A:$A,0))</f>
        <v/>
      </c>
      <c r="L227" s="13">
        <f>INDEX(HVACEquipment!P:P,MATCH($D227,HVACEquipment!$A:$A,0))</f>
        <v>0</v>
      </c>
      <c r="M227" s="13">
        <f>INDEX(HVACEquipment!Q:Q,MATCH($D227,HVACEquipment!$A:$A,0))</f>
        <v>0</v>
      </c>
      <c r="N227" s="13">
        <f t="shared" si="9"/>
        <v>0</v>
      </c>
    </row>
    <row r="228" spans="2:14" ht="15.75" x14ac:dyDescent="0.2">
      <c r="B228" s="7" t="str">
        <f t="shared" si="8"/>
        <v/>
      </c>
      <c r="C228" s="5" t="s">
        <v>709</v>
      </c>
      <c r="D228" s="16" t="s">
        <v>710</v>
      </c>
      <c r="E228" s="5" t="s">
        <v>711</v>
      </c>
      <c r="F228" s="35">
        <f>INDEX(HVACEquipment!I:I,MATCH($D228,HVACEquipment!$A:$A,0))</f>
        <v>0</v>
      </c>
      <c r="G228" s="35">
        <f>INDEX(HVACEquipment!K:K,MATCH($D228,HVACEquipment!$A:$A,0))</f>
        <v>0</v>
      </c>
      <c r="H228" s="35">
        <f>INDEX(HVACEquipment!L:L,MATCH($D228,HVACEquipment!$A:$A,0))</f>
        <v>0</v>
      </c>
      <c r="I228" s="38" t="str">
        <f>INDEX(HVACEquipment!M:M,MATCH($D228,HVACEquipment!$A:$A,0))</f>
        <v/>
      </c>
      <c r="J228" s="38" t="str">
        <f>INDEX(HVACEquipment!N:N,MATCH($D228,HVACEquipment!$A:$A,0))</f>
        <v/>
      </c>
      <c r="K228" s="38" t="str">
        <f>INDEX(HVACEquipment!O:O,MATCH($D228,HVACEquipment!$A:$A,0))</f>
        <v/>
      </c>
      <c r="L228" s="13">
        <f>INDEX(HVACEquipment!P:P,MATCH($D228,HVACEquipment!$A:$A,0))</f>
        <v>0</v>
      </c>
      <c r="M228" s="13">
        <f>INDEX(HVACEquipment!Q:Q,MATCH($D228,HVACEquipment!$A:$A,0))</f>
        <v>0</v>
      </c>
      <c r="N228" s="13">
        <f t="shared" si="9"/>
        <v>0</v>
      </c>
    </row>
    <row r="229" spans="2:14" ht="15.75" x14ac:dyDescent="0.2">
      <c r="B229" s="7" t="str">
        <f t="shared" si="8"/>
        <v/>
      </c>
      <c r="C229" s="5" t="s">
        <v>712</v>
      </c>
      <c r="D229" s="16" t="s">
        <v>713</v>
      </c>
      <c r="E229" s="5" t="s">
        <v>714</v>
      </c>
      <c r="F229" s="35">
        <f>INDEX(HVACEquipment!I:I,MATCH($D229,HVACEquipment!$A:$A,0))</f>
        <v>0</v>
      </c>
      <c r="G229" s="35">
        <f>INDEX(HVACEquipment!K:K,MATCH($D229,HVACEquipment!$A:$A,0))</f>
        <v>0</v>
      </c>
      <c r="H229" s="35">
        <f>INDEX(HVACEquipment!L:L,MATCH($D229,HVACEquipment!$A:$A,0))</f>
        <v>0</v>
      </c>
      <c r="I229" s="38" t="str">
        <f>INDEX(HVACEquipment!M:M,MATCH($D229,HVACEquipment!$A:$A,0))</f>
        <v/>
      </c>
      <c r="J229" s="38" t="str">
        <f>INDEX(HVACEquipment!N:N,MATCH($D229,HVACEquipment!$A:$A,0))</f>
        <v/>
      </c>
      <c r="K229" s="38" t="str">
        <f>INDEX(HVACEquipment!O:O,MATCH($D229,HVACEquipment!$A:$A,0))</f>
        <v/>
      </c>
      <c r="L229" s="13">
        <f>INDEX(HVACEquipment!P:P,MATCH($D229,HVACEquipment!$A:$A,0))</f>
        <v>0</v>
      </c>
      <c r="M229" s="13">
        <f>INDEX(HVACEquipment!Q:Q,MATCH($D229,HVACEquipment!$A:$A,0))</f>
        <v>0</v>
      </c>
      <c r="N229" s="13">
        <f t="shared" si="9"/>
        <v>0</v>
      </c>
    </row>
    <row r="230" spans="2:14" ht="15.75" x14ac:dyDescent="0.2">
      <c r="B230" s="7" t="str">
        <f t="shared" si="8"/>
        <v/>
      </c>
      <c r="C230" s="5" t="s">
        <v>715</v>
      </c>
      <c r="D230" s="16" t="s">
        <v>716</v>
      </c>
      <c r="E230" s="5" t="s">
        <v>717</v>
      </c>
      <c r="F230" s="35">
        <f>INDEX(HVACEquipment!I:I,MATCH($D230,HVACEquipment!$A:$A,0))</f>
        <v>0</v>
      </c>
      <c r="G230" s="35">
        <f>INDEX(HVACEquipment!K:K,MATCH($D230,HVACEquipment!$A:$A,0))</f>
        <v>0</v>
      </c>
      <c r="H230" s="35">
        <f>INDEX(HVACEquipment!L:L,MATCH($D230,HVACEquipment!$A:$A,0))</f>
        <v>0</v>
      </c>
      <c r="I230" s="38" t="str">
        <f>INDEX(HVACEquipment!M:M,MATCH($D230,HVACEquipment!$A:$A,0))</f>
        <v/>
      </c>
      <c r="J230" s="38" t="str">
        <f>INDEX(HVACEquipment!N:N,MATCH($D230,HVACEquipment!$A:$A,0))</f>
        <v/>
      </c>
      <c r="K230" s="38" t="str">
        <f>INDEX(HVACEquipment!O:O,MATCH($D230,HVACEquipment!$A:$A,0))</f>
        <v/>
      </c>
      <c r="L230" s="13">
        <f>INDEX(HVACEquipment!P:P,MATCH($D230,HVACEquipment!$A:$A,0))</f>
        <v>0</v>
      </c>
      <c r="M230" s="13">
        <f>INDEX(HVACEquipment!Q:Q,MATCH($D230,HVACEquipment!$A:$A,0))</f>
        <v>0</v>
      </c>
      <c r="N230" s="13">
        <f t="shared" si="9"/>
        <v>0</v>
      </c>
    </row>
    <row r="231" spans="2:14" ht="15.75" x14ac:dyDescent="0.2">
      <c r="B231" s="7" t="str">
        <f t="shared" si="8"/>
        <v/>
      </c>
      <c r="C231" s="5" t="s">
        <v>718</v>
      </c>
      <c r="D231" s="16" t="s">
        <v>719</v>
      </c>
      <c r="E231" s="5" t="s">
        <v>720</v>
      </c>
      <c r="F231" s="35">
        <f>INDEX(HVACEquipment!I:I,MATCH($D231,HVACEquipment!$A:$A,0))</f>
        <v>0</v>
      </c>
      <c r="G231" s="35">
        <f>INDEX(HVACEquipment!K:K,MATCH($D231,HVACEquipment!$A:$A,0))</f>
        <v>0</v>
      </c>
      <c r="H231" s="35">
        <f>INDEX(HVACEquipment!L:L,MATCH($D231,HVACEquipment!$A:$A,0))</f>
        <v>0</v>
      </c>
      <c r="I231" s="38" t="str">
        <f>INDEX(HVACEquipment!M:M,MATCH($D231,HVACEquipment!$A:$A,0))</f>
        <v/>
      </c>
      <c r="J231" s="38" t="str">
        <f>INDEX(HVACEquipment!N:N,MATCH($D231,HVACEquipment!$A:$A,0))</f>
        <v/>
      </c>
      <c r="K231" s="38" t="str">
        <f>INDEX(HVACEquipment!O:O,MATCH($D231,HVACEquipment!$A:$A,0))</f>
        <v/>
      </c>
      <c r="L231" s="13">
        <f>INDEX(HVACEquipment!P:P,MATCH($D231,HVACEquipment!$A:$A,0))</f>
        <v>0</v>
      </c>
      <c r="M231" s="13">
        <f>INDEX(HVACEquipment!Q:Q,MATCH($D231,HVACEquipment!$A:$A,0))</f>
        <v>0</v>
      </c>
      <c r="N231" s="13">
        <f t="shared" si="9"/>
        <v>0</v>
      </c>
    </row>
    <row r="232" spans="2:14" ht="15.75" x14ac:dyDescent="0.2">
      <c r="B232" s="7" t="str">
        <f t="shared" si="8"/>
        <v/>
      </c>
      <c r="C232" s="5" t="s">
        <v>721</v>
      </c>
      <c r="D232" s="16" t="s">
        <v>722</v>
      </c>
      <c r="E232" s="5" t="s">
        <v>723</v>
      </c>
      <c r="F232" s="35">
        <f>INDEX(HVACEquipment!I:I,MATCH($D232,HVACEquipment!$A:$A,0))</f>
        <v>0</v>
      </c>
      <c r="G232" s="35">
        <f>INDEX(HVACEquipment!K:K,MATCH($D232,HVACEquipment!$A:$A,0))</f>
        <v>0</v>
      </c>
      <c r="H232" s="35">
        <f>INDEX(HVACEquipment!L:L,MATCH($D232,HVACEquipment!$A:$A,0))</f>
        <v>0</v>
      </c>
      <c r="I232" s="38" t="str">
        <f>INDEX(HVACEquipment!M:M,MATCH($D232,HVACEquipment!$A:$A,0))</f>
        <v/>
      </c>
      <c r="J232" s="38" t="str">
        <f>INDEX(HVACEquipment!N:N,MATCH($D232,HVACEquipment!$A:$A,0))</f>
        <v/>
      </c>
      <c r="K232" s="38" t="str">
        <f>INDEX(HVACEquipment!O:O,MATCH($D232,HVACEquipment!$A:$A,0))</f>
        <v/>
      </c>
      <c r="L232" s="13">
        <f>INDEX(HVACEquipment!P:P,MATCH($D232,HVACEquipment!$A:$A,0))</f>
        <v>0</v>
      </c>
      <c r="M232" s="13">
        <f>INDEX(HVACEquipment!Q:Q,MATCH($D232,HVACEquipment!$A:$A,0))</f>
        <v>0</v>
      </c>
      <c r="N232" s="13">
        <f t="shared" si="9"/>
        <v>0</v>
      </c>
    </row>
    <row r="233" spans="2:14" ht="15.75" x14ac:dyDescent="0.2">
      <c r="B233" s="7" t="str">
        <f t="shared" si="8"/>
        <v/>
      </c>
      <c r="C233" s="5" t="s">
        <v>724</v>
      </c>
      <c r="D233" s="16" t="s">
        <v>725</v>
      </c>
      <c r="E233" s="5" t="s">
        <v>726</v>
      </c>
      <c r="F233" s="35">
        <f>INDEX(HVACEquipment!I:I,MATCH($D233,HVACEquipment!$A:$A,0))</f>
        <v>0</v>
      </c>
      <c r="G233" s="35">
        <f>INDEX(HVACEquipment!K:K,MATCH($D233,HVACEquipment!$A:$A,0))</f>
        <v>0</v>
      </c>
      <c r="H233" s="35">
        <f>INDEX(HVACEquipment!L:L,MATCH($D233,HVACEquipment!$A:$A,0))</f>
        <v>0</v>
      </c>
      <c r="I233" s="38" t="str">
        <f>INDEX(HVACEquipment!M:M,MATCH($D233,HVACEquipment!$A:$A,0))</f>
        <v/>
      </c>
      <c r="J233" s="38" t="str">
        <f>INDEX(HVACEquipment!N:N,MATCH($D233,HVACEquipment!$A:$A,0))</f>
        <v/>
      </c>
      <c r="K233" s="38" t="str">
        <f>INDEX(HVACEquipment!O:O,MATCH($D233,HVACEquipment!$A:$A,0))</f>
        <v/>
      </c>
      <c r="L233" s="13">
        <f>INDEX(HVACEquipment!P:P,MATCH($D233,HVACEquipment!$A:$A,0))</f>
        <v>0</v>
      </c>
      <c r="M233" s="13">
        <f>INDEX(HVACEquipment!Q:Q,MATCH($D233,HVACEquipment!$A:$A,0))</f>
        <v>0</v>
      </c>
      <c r="N233" s="13">
        <f t="shared" si="9"/>
        <v>0</v>
      </c>
    </row>
    <row r="234" spans="2:14" ht="15.75" x14ac:dyDescent="0.2">
      <c r="B234" s="7" t="str">
        <f t="shared" si="8"/>
        <v/>
      </c>
      <c r="C234" s="5" t="s">
        <v>727</v>
      </c>
      <c r="D234" s="16" t="s">
        <v>728</v>
      </c>
      <c r="E234" s="5" t="s">
        <v>729</v>
      </c>
      <c r="F234" s="35">
        <f>INDEX(HVACEquipment!I:I,MATCH($D234,HVACEquipment!$A:$A,0))</f>
        <v>0</v>
      </c>
      <c r="G234" s="35">
        <f>INDEX(HVACEquipment!K:K,MATCH($D234,HVACEquipment!$A:$A,0))</f>
        <v>0</v>
      </c>
      <c r="H234" s="35">
        <f>INDEX(HVACEquipment!L:L,MATCH($D234,HVACEquipment!$A:$A,0))</f>
        <v>0</v>
      </c>
      <c r="I234" s="38" t="str">
        <f>INDEX(HVACEquipment!M:M,MATCH($D234,HVACEquipment!$A:$A,0))</f>
        <v/>
      </c>
      <c r="J234" s="38" t="str">
        <f>INDEX(HVACEquipment!N:N,MATCH($D234,HVACEquipment!$A:$A,0))</f>
        <v/>
      </c>
      <c r="K234" s="38" t="str">
        <f>INDEX(HVACEquipment!O:O,MATCH($D234,HVACEquipment!$A:$A,0))</f>
        <v/>
      </c>
      <c r="L234" s="13">
        <f>INDEX(HVACEquipment!P:P,MATCH($D234,HVACEquipment!$A:$A,0))</f>
        <v>0</v>
      </c>
      <c r="M234" s="13">
        <f>INDEX(HVACEquipment!Q:Q,MATCH($D234,HVACEquipment!$A:$A,0))</f>
        <v>0</v>
      </c>
      <c r="N234" s="13">
        <f t="shared" si="9"/>
        <v>0</v>
      </c>
    </row>
    <row r="235" spans="2:14" ht="15.75" x14ac:dyDescent="0.2">
      <c r="B235" s="7" t="str">
        <f t="shared" si="8"/>
        <v/>
      </c>
      <c r="C235" s="5" t="s">
        <v>730</v>
      </c>
      <c r="D235" s="16" t="s">
        <v>731</v>
      </c>
      <c r="E235" s="5" t="s">
        <v>732</v>
      </c>
      <c r="F235" s="35">
        <f>INDEX(HVACEquipment!I:I,MATCH($D235,HVACEquipment!$A:$A,0))</f>
        <v>0</v>
      </c>
      <c r="G235" s="35">
        <f>INDEX(HVACEquipment!K:K,MATCH($D235,HVACEquipment!$A:$A,0))</f>
        <v>0</v>
      </c>
      <c r="H235" s="35">
        <f>INDEX(HVACEquipment!L:L,MATCH($D235,HVACEquipment!$A:$A,0))</f>
        <v>0</v>
      </c>
      <c r="I235" s="38" t="str">
        <f>INDEX(HVACEquipment!M:M,MATCH($D235,HVACEquipment!$A:$A,0))</f>
        <v/>
      </c>
      <c r="J235" s="38" t="str">
        <f>INDEX(HVACEquipment!N:N,MATCH($D235,HVACEquipment!$A:$A,0))</f>
        <v/>
      </c>
      <c r="K235" s="38" t="str">
        <f>INDEX(HVACEquipment!O:O,MATCH($D235,HVACEquipment!$A:$A,0))</f>
        <v/>
      </c>
      <c r="L235" s="13">
        <f>INDEX(HVACEquipment!P:P,MATCH($D235,HVACEquipment!$A:$A,0))</f>
        <v>0</v>
      </c>
      <c r="M235" s="13">
        <f>INDEX(HVACEquipment!Q:Q,MATCH($D235,HVACEquipment!$A:$A,0))</f>
        <v>0</v>
      </c>
      <c r="N235" s="13">
        <f t="shared" si="9"/>
        <v>0</v>
      </c>
    </row>
    <row r="236" spans="2:14" ht="15.75" x14ac:dyDescent="0.2">
      <c r="B236" s="7" t="str">
        <f t="shared" si="8"/>
        <v/>
      </c>
      <c r="C236" s="5" t="s">
        <v>733</v>
      </c>
      <c r="D236" s="16" t="s">
        <v>734</v>
      </c>
      <c r="E236" s="5" t="s">
        <v>735</v>
      </c>
      <c r="F236" s="35">
        <f>INDEX(HVACEquipment!I:I,MATCH($D236,HVACEquipment!$A:$A,0))</f>
        <v>0</v>
      </c>
      <c r="G236" s="35">
        <f>INDEX(HVACEquipment!K:K,MATCH($D236,HVACEquipment!$A:$A,0))</f>
        <v>0</v>
      </c>
      <c r="H236" s="35">
        <f>INDEX(HVACEquipment!L:L,MATCH($D236,HVACEquipment!$A:$A,0))</f>
        <v>0</v>
      </c>
      <c r="I236" s="38" t="str">
        <f>INDEX(HVACEquipment!M:M,MATCH($D236,HVACEquipment!$A:$A,0))</f>
        <v/>
      </c>
      <c r="J236" s="38" t="str">
        <f>INDEX(HVACEquipment!N:N,MATCH($D236,HVACEquipment!$A:$A,0))</f>
        <v/>
      </c>
      <c r="K236" s="38" t="str">
        <f>INDEX(HVACEquipment!O:O,MATCH($D236,HVACEquipment!$A:$A,0))</f>
        <v/>
      </c>
      <c r="L236" s="13">
        <f>INDEX(HVACEquipment!P:P,MATCH($D236,HVACEquipment!$A:$A,0))</f>
        <v>0</v>
      </c>
      <c r="M236" s="13">
        <f>INDEX(HVACEquipment!Q:Q,MATCH($D236,HVACEquipment!$A:$A,0))</f>
        <v>0</v>
      </c>
      <c r="N236" s="13">
        <f t="shared" si="9"/>
        <v>0</v>
      </c>
    </row>
    <row r="237" spans="2:14" ht="15.75" x14ac:dyDescent="0.2">
      <c r="B237" s="7" t="str">
        <f t="shared" si="8"/>
        <v/>
      </c>
      <c r="C237" s="5" t="s">
        <v>736</v>
      </c>
      <c r="D237" s="16" t="s">
        <v>737</v>
      </c>
      <c r="E237" s="5" t="s">
        <v>738</v>
      </c>
      <c r="F237" s="35">
        <f>INDEX(HVACEquipment!I:I,MATCH($D237,HVACEquipment!$A:$A,0))</f>
        <v>0</v>
      </c>
      <c r="G237" s="35">
        <f>INDEX(HVACEquipment!K:K,MATCH($D237,HVACEquipment!$A:$A,0))</f>
        <v>0</v>
      </c>
      <c r="H237" s="35">
        <f>INDEX(HVACEquipment!L:L,MATCH($D237,HVACEquipment!$A:$A,0))</f>
        <v>0</v>
      </c>
      <c r="I237" s="38" t="str">
        <f>INDEX(HVACEquipment!M:M,MATCH($D237,HVACEquipment!$A:$A,0))</f>
        <v/>
      </c>
      <c r="J237" s="38" t="str">
        <f>INDEX(HVACEquipment!N:N,MATCH($D237,HVACEquipment!$A:$A,0))</f>
        <v/>
      </c>
      <c r="K237" s="38" t="str">
        <f>INDEX(HVACEquipment!O:O,MATCH($D237,HVACEquipment!$A:$A,0))</f>
        <v/>
      </c>
      <c r="L237" s="13">
        <f>INDEX(HVACEquipment!P:P,MATCH($D237,HVACEquipment!$A:$A,0))</f>
        <v>0</v>
      </c>
      <c r="M237" s="13">
        <f>INDEX(HVACEquipment!Q:Q,MATCH($D237,HVACEquipment!$A:$A,0))</f>
        <v>0</v>
      </c>
      <c r="N237" s="13">
        <f t="shared" si="9"/>
        <v>0</v>
      </c>
    </row>
    <row r="238" spans="2:14" ht="15.75" x14ac:dyDescent="0.2">
      <c r="B238" s="7" t="str">
        <f t="shared" si="8"/>
        <v/>
      </c>
      <c r="C238" s="5" t="s">
        <v>740</v>
      </c>
      <c r="D238" s="16" t="s">
        <v>741</v>
      </c>
      <c r="E238" s="5" t="s">
        <v>742</v>
      </c>
      <c r="F238" s="35">
        <f>INDEX(HVACEquipment!I:I,MATCH($D238,HVACEquipment!$A:$A,0))</f>
        <v>0</v>
      </c>
      <c r="G238" s="35">
        <f>INDEX(HVACEquipment!K:K,MATCH($D238,HVACEquipment!$A:$A,0))</f>
        <v>0</v>
      </c>
      <c r="H238" s="35">
        <f>INDEX(HVACEquipment!L:L,MATCH($D238,HVACEquipment!$A:$A,0))</f>
        <v>0</v>
      </c>
      <c r="I238" s="38" t="str">
        <f>INDEX(HVACEquipment!M:M,MATCH($D238,HVACEquipment!$A:$A,0))</f>
        <v/>
      </c>
      <c r="J238" s="38" t="str">
        <f>INDEX(HVACEquipment!N:N,MATCH($D238,HVACEquipment!$A:$A,0))</f>
        <v/>
      </c>
      <c r="K238" s="38" t="str">
        <f>INDEX(HVACEquipment!O:O,MATCH($D238,HVACEquipment!$A:$A,0))</f>
        <v/>
      </c>
      <c r="L238" s="13">
        <f>INDEX(HVACEquipment!P:P,MATCH($D238,HVACEquipment!$A:$A,0))</f>
        <v>0</v>
      </c>
      <c r="M238" s="13">
        <f>INDEX(HVACEquipment!Q:Q,MATCH($D238,HVACEquipment!$A:$A,0))</f>
        <v>0</v>
      </c>
      <c r="N238" s="13">
        <f t="shared" si="9"/>
        <v>0</v>
      </c>
    </row>
    <row r="239" spans="2:14" ht="15.75" x14ac:dyDescent="0.2">
      <c r="B239" s="7" t="str">
        <f t="shared" si="8"/>
        <v/>
      </c>
      <c r="C239" s="5" t="s">
        <v>743</v>
      </c>
      <c r="D239" s="16" t="s">
        <v>744</v>
      </c>
      <c r="E239" s="5" t="s">
        <v>745</v>
      </c>
      <c r="F239" s="35">
        <f>INDEX(HVACEquipment!I:I,MATCH($D239,HVACEquipment!$A:$A,0))</f>
        <v>0</v>
      </c>
      <c r="G239" s="35">
        <f>INDEX(HVACEquipment!K:K,MATCH($D239,HVACEquipment!$A:$A,0))</f>
        <v>0</v>
      </c>
      <c r="H239" s="35">
        <f>INDEX(HVACEquipment!L:L,MATCH($D239,HVACEquipment!$A:$A,0))</f>
        <v>0</v>
      </c>
      <c r="I239" s="38" t="str">
        <f>INDEX(HVACEquipment!M:M,MATCH($D239,HVACEquipment!$A:$A,0))</f>
        <v/>
      </c>
      <c r="J239" s="38" t="str">
        <f>INDEX(HVACEquipment!N:N,MATCH($D239,HVACEquipment!$A:$A,0))</f>
        <v/>
      </c>
      <c r="K239" s="38" t="str">
        <f>INDEX(HVACEquipment!O:O,MATCH($D239,HVACEquipment!$A:$A,0))</f>
        <v/>
      </c>
      <c r="L239" s="13">
        <f>INDEX(HVACEquipment!P:P,MATCH($D239,HVACEquipment!$A:$A,0))</f>
        <v>0</v>
      </c>
      <c r="M239" s="13">
        <f>INDEX(HVACEquipment!Q:Q,MATCH($D239,HVACEquipment!$A:$A,0))</f>
        <v>0</v>
      </c>
      <c r="N239" s="13">
        <f t="shared" si="9"/>
        <v>0</v>
      </c>
    </row>
    <row r="240" spans="2:14" ht="15.75" x14ac:dyDescent="0.2">
      <c r="B240" s="7" t="str">
        <f t="shared" si="8"/>
        <v/>
      </c>
      <c r="C240" s="5" t="s">
        <v>746</v>
      </c>
      <c r="D240" s="16" t="s">
        <v>747</v>
      </c>
      <c r="E240" s="5" t="s">
        <v>748</v>
      </c>
      <c r="F240" s="35">
        <f>INDEX(HVACEquipment!I:I,MATCH($D240,HVACEquipment!$A:$A,0))</f>
        <v>0</v>
      </c>
      <c r="G240" s="35">
        <f>INDEX(HVACEquipment!K:K,MATCH($D240,HVACEquipment!$A:$A,0))</f>
        <v>0</v>
      </c>
      <c r="H240" s="35">
        <f>INDEX(HVACEquipment!L:L,MATCH($D240,HVACEquipment!$A:$A,0))</f>
        <v>0</v>
      </c>
      <c r="I240" s="38" t="str">
        <f>INDEX(HVACEquipment!M:M,MATCH($D240,HVACEquipment!$A:$A,0))</f>
        <v/>
      </c>
      <c r="J240" s="38" t="str">
        <f>INDEX(HVACEquipment!N:N,MATCH($D240,HVACEquipment!$A:$A,0))</f>
        <v/>
      </c>
      <c r="K240" s="38" t="str">
        <f>INDEX(HVACEquipment!O:O,MATCH($D240,HVACEquipment!$A:$A,0))</f>
        <v/>
      </c>
      <c r="L240" s="13">
        <f>INDEX(HVACEquipment!P:P,MATCH($D240,HVACEquipment!$A:$A,0))</f>
        <v>0</v>
      </c>
      <c r="M240" s="13">
        <f>INDEX(HVACEquipment!Q:Q,MATCH($D240,HVACEquipment!$A:$A,0))</f>
        <v>0</v>
      </c>
      <c r="N240" s="13">
        <f t="shared" si="9"/>
        <v>0</v>
      </c>
    </row>
    <row r="241" spans="2:14" ht="15.75" x14ac:dyDescent="0.2">
      <c r="B241" s="7" t="str">
        <f t="shared" si="8"/>
        <v/>
      </c>
      <c r="C241" s="5" t="s">
        <v>749</v>
      </c>
      <c r="D241" s="16" t="s">
        <v>750</v>
      </c>
      <c r="E241" s="5" t="s">
        <v>751</v>
      </c>
      <c r="F241" s="35">
        <f>INDEX(HVACEquipment!I:I,MATCH($D241,HVACEquipment!$A:$A,0))</f>
        <v>0</v>
      </c>
      <c r="G241" s="35">
        <f>INDEX(HVACEquipment!K:K,MATCH($D241,HVACEquipment!$A:$A,0))</f>
        <v>0</v>
      </c>
      <c r="H241" s="35">
        <f>INDEX(HVACEquipment!L:L,MATCH($D241,HVACEquipment!$A:$A,0))</f>
        <v>0</v>
      </c>
      <c r="I241" s="38" t="str">
        <f>INDEX(HVACEquipment!M:M,MATCH($D241,HVACEquipment!$A:$A,0))</f>
        <v/>
      </c>
      <c r="J241" s="38" t="str">
        <f>INDEX(HVACEquipment!N:N,MATCH($D241,HVACEquipment!$A:$A,0))</f>
        <v/>
      </c>
      <c r="K241" s="38" t="str">
        <f>INDEX(HVACEquipment!O:O,MATCH($D241,HVACEquipment!$A:$A,0))</f>
        <v/>
      </c>
      <c r="L241" s="13">
        <f>INDEX(HVACEquipment!P:P,MATCH($D241,HVACEquipment!$A:$A,0))</f>
        <v>0</v>
      </c>
      <c r="M241" s="13">
        <f>INDEX(HVACEquipment!Q:Q,MATCH($D241,HVACEquipment!$A:$A,0))</f>
        <v>0</v>
      </c>
      <c r="N241" s="13">
        <f t="shared" si="9"/>
        <v>0</v>
      </c>
    </row>
    <row r="242" spans="2:14" ht="15.75" x14ac:dyDescent="0.2">
      <c r="B242" s="7" t="str">
        <f t="shared" si="8"/>
        <v/>
      </c>
      <c r="C242" s="5" t="s">
        <v>752</v>
      </c>
      <c r="D242" s="16" t="s">
        <v>753</v>
      </c>
      <c r="E242" s="5" t="s">
        <v>754</v>
      </c>
      <c r="F242" s="35">
        <f>INDEX(HVACEquipment!I:I,MATCH($D242,HVACEquipment!$A:$A,0))</f>
        <v>0</v>
      </c>
      <c r="G242" s="35">
        <f>INDEX(HVACEquipment!K:K,MATCH($D242,HVACEquipment!$A:$A,0))</f>
        <v>0</v>
      </c>
      <c r="H242" s="35">
        <f>INDEX(HVACEquipment!L:L,MATCH($D242,HVACEquipment!$A:$A,0))</f>
        <v>0</v>
      </c>
      <c r="I242" s="38" t="str">
        <f>INDEX(HVACEquipment!M:M,MATCH($D242,HVACEquipment!$A:$A,0))</f>
        <v/>
      </c>
      <c r="J242" s="38" t="str">
        <f>INDEX(HVACEquipment!N:N,MATCH($D242,HVACEquipment!$A:$A,0))</f>
        <v/>
      </c>
      <c r="K242" s="38" t="str">
        <f>INDEX(HVACEquipment!O:O,MATCH($D242,HVACEquipment!$A:$A,0))</f>
        <v/>
      </c>
      <c r="L242" s="13">
        <f>INDEX(HVACEquipment!P:P,MATCH($D242,HVACEquipment!$A:$A,0))</f>
        <v>0</v>
      </c>
      <c r="M242" s="13">
        <f>INDEX(HVACEquipment!Q:Q,MATCH($D242,HVACEquipment!$A:$A,0))</f>
        <v>0</v>
      </c>
      <c r="N242" s="13">
        <f t="shared" si="9"/>
        <v>0</v>
      </c>
    </row>
    <row r="243" spans="2:14" ht="15.75" x14ac:dyDescent="0.2">
      <c r="B243" s="7" t="str">
        <f t="shared" si="8"/>
        <v/>
      </c>
      <c r="C243" s="5" t="s">
        <v>755</v>
      </c>
      <c r="D243" s="16" t="s">
        <v>756</v>
      </c>
      <c r="E243" s="5" t="s">
        <v>757</v>
      </c>
      <c r="F243" s="35">
        <f>INDEX(HVACEquipment!I:I,MATCH($D243,HVACEquipment!$A:$A,0))</f>
        <v>0</v>
      </c>
      <c r="G243" s="35">
        <f>INDEX(HVACEquipment!K:K,MATCH($D243,HVACEquipment!$A:$A,0))</f>
        <v>0</v>
      </c>
      <c r="H243" s="35">
        <f>INDEX(HVACEquipment!L:L,MATCH($D243,HVACEquipment!$A:$A,0))</f>
        <v>0</v>
      </c>
      <c r="I243" s="38" t="str">
        <f>INDEX(HVACEquipment!M:M,MATCH($D243,HVACEquipment!$A:$A,0))</f>
        <v/>
      </c>
      <c r="J243" s="38" t="str">
        <f>INDEX(HVACEquipment!N:N,MATCH($D243,HVACEquipment!$A:$A,0))</f>
        <v/>
      </c>
      <c r="K243" s="38" t="str">
        <f>INDEX(HVACEquipment!O:O,MATCH($D243,HVACEquipment!$A:$A,0))</f>
        <v/>
      </c>
      <c r="L243" s="13">
        <f>INDEX(HVACEquipment!P:P,MATCH($D243,HVACEquipment!$A:$A,0))</f>
        <v>0</v>
      </c>
      <c r="M243" s="13">
        <f>INDEX(HVACEquipment!Q:Q,MATCH($D243,HVACEquipment!$A:$A,0))</f>
        <v>0</v>
      </c>
      <c r="N243" s="13">
        <f t="shared" si="9"/>
        <v>0</v>
      </c>
    </row>
    <row r="244" spans="2:14" ht="15.75" x14ac:dyDescent="0.2">
      <c r="B244" s="7" t="str">
        <f t="shared" si="8"/>
        <v/>
      </c>
      <c r="C244" s="5" t="s">
        <v>758</v>
      </c>
      <c r="D244" s="16" t="s">
        <v>759</v>
      </c>
      <c r="E244" s="5" t="s">
        <v>760</v>
      </c>
      <c r="F244" s="35">
        <f>INDEX(HVACEquipment!I:I,MATCH($D244,HVACEquipment!$A:$A,0))</f>
        <v>0</v>
      </c>
      <c r="G244" s="35">
        <f>INDEX(HVACEquipment!K:K,MATCH($D244,HVACEquipment!$A:$A,0))</f>
        <v>0</v>
      </c>
      <c r="H244" s="35">
        <f>INDEX(HVACEquipment!L:L,MATCH($D244,HVACEquipment!$A:$A,0))</f>
        <v>0</v>
      </c>
      <c r="I244" s="38" t="str">
        <f>INDEX(HVACEquipment!M:M,MATCH($D244,HVACEquipment!$A:$A,0))</f>
        <v/>
      </c>
      <c r="J244" s="38" t="str">
        <f>INDEX(HVACEquipment!N:N,MATCH($D244,HVACEquipment!$A:$A,0))</f>
        <v/>
      </c>
      <c r="K244" s="38" t="str">
        <f>INDEX(HVACEquipment!O:O,MATCH($D244,HVACEquipment!$A:$A,0))</f>
        <v/>
      </c>
      <c r="L244" s="13">
        <f>INDEX(HVACEquipment!P:P,MATCH($D244,HVACEquipment!$A:$A,0))</f>
        <v>0</v>
      </c>
      <c r="M244" s="13">
        <f>INDEX(HVACEquipment!Q:Q,MATCH($D244,HVACEquipment!$A:$A,0))</f>
        <v>0</v>
      </c>
      <c r="N244" s="13">
        <f t="shared" si="9"/>
        <v>0</v>
      </c>
    </row>
    <row r="245" spans="2:14" ht="15.75" x14ac:dyDescent="0.2">
      <c r="B245" s="7" t="str">
        <f t="shared" si="8"/>
        <v/>
      </c>
      <c r="C245" s="5" t="s">
        <v>758</v>
      </c>
      <c r="D245" s="16" t="s">
        <v>759</v>
      </c>
      <c r="E245" s="5" t="s">
        <v>761</v>
      </c>
      <c r="F245" s="35">
        <f>INDEX(HVACEquipment!I:I,MATCH($D245,HVACEquipment!$A:$A,0))</f>
        <v>0</v>
      </c>
      <c r="G245" s="35">
        <f>INDEX(HVACEquipment!K:K,MATCH($D245,HVACEquipment!$A:$A,0))</f>
        <v>0</v>
      </c>
      <c r="H245" s="35">
        <f>INDEX(HVACEquipment!L:L,MATCH($D245,HVACEquipment!$A:$A,0))</f>
        <v>0</v>
      </c>
      <c r="I245" s="38" t="str">
        <f>INDEX(HVACEquipment!M:M,MATCH($D245,HVACEquipment!$A:$A,0))</f>
        <v/>
      </c>
      <c r="J245" s="38" t="str">
        <f>INDEX(HVACEquipment!N:N,MATCH($D245,HVACEquipment!$A:$A,0))</f>
        <v/>
      </c>
      <c r="K245" s="38" t="str">
        <f>INDEX(HVACEquipment!O:O,MATCH($D245,HVACEquipment!$A:$A,0))</f>
        <v/>
      </c>
      <c r="L245" s="13">
        <f>INDEX(HVACEquipment!P:P,MATCH($D245,HVACEquipment!$A:$A,0))</f>
        <v>0</v>
      </c>
      <c r="M245" s="13">
        <f>INDEX(HVACEquipment!Q:Q,MATCH($D245,HVACEquipment!$A:$A,0))</f>
        <v>0</v>
      </c>
      <c r="N245" s="13">
        <f t="shared" si="9"/>
        <v>0</v>
      </c>
    </row>
    <row r="246" spans="2:14" ht="15.75" x14ac:dyDescent="0.2">
      <c r="B246" s="7" t="str">
        <f t="shared" si="8"/>
        <v/>
      </c>
      <c r="C246" s="5" t="s">
        <v>763</v>
      </c>
      <c r="D246" s="16" t="s">
        <v>764</v>
      </c>
      <c r="E246" s="5" t="s">
        <v>765</v>
      </c>
      <c r="F246" s="35">
        <f>INDEX(HVACEquipment!I:I,MATCH($D246,HVACEquipment!$A:$A,0))</f>
        <v>0</v>
      </c>
      <c r="G246" s="35">
        <f>INDEX(HVACEquipment!K:K,MATCH($D246,HVACEquipment!$A:$A,0))</f>
        <v>0</v>
      </c>
      <c r="H246" s="35">
        <f>INDEX(HVACEquipment!L:L,MATCH($D246,HVACEquipment!$A:$A,0))</f>
        <v>0</v>
      </c>
      <c r="I246" s="38" t="str">
        <f>INDEX(HVACEquipment!M:M,MATCH($D246,HVACEquipment!$A:$A,0))</f>
        <v/>
      </c>
      <c r="J246" s="38" t="str">
        <f>INDEX(HVACEquipment!N:N,MATCH($D246,HVACEquipment!$A:$A,0))</f>
        <v/>
      </c>
      <c r="K246" s="38" t="str">
        <f>INDEX(HVACEquipment!O:O,MATCH($D246,HVACEquipment!$A:$A,0))</f>
        <v/>
      </c>
      <c r="L246" s="13">
        <f>INDEX(HVACEquipment!P:P,MATCH($D246,HVACEquipment!$A:$A,0))</f>
        <v>0</v>
      </c>
      <c r="M246" s="13">
        <f>INDEX(HVACEquipment!Q:Q,MATCH($D246,HVACEquipment!$A:$A,0))</f>
        <v>0</v>
      </c>
      <c r="N246" s="13">
        <f t="shared" si="9"/>
        <v>0</v>
      </c>
    </row>
    <row r="247" spans="2:14" ht="15.75" x14ac:dyDescent="0.2">
      <c r="B247" s="7" t="str">
        <f t="shared" si="8"/>
        <v/>
      </c>
      <c r="C247" s="5" t="s">
        <v>767</v>
      </c>
      <c r="D247" s="16" t="s">
        <v>768</v>
      </c>
      <c r="E247" s="5" t="s">
        <v>769</v>
      </c>
      <c r="F247" s="35">
        <f>INDEX(HVACEquipment!I:I,MATCH($D247,HVACEquipment!$A:$A,0))</f>
        <v>0</v>
      </c>
      <c r="G247" s="35">
        <f>INDEX(HVACEquipment!K:K,MATCH($D247,HVACEquipment!$A:$A,0))</f>
        <v>0</v>
      </c>
      <c r="H247" s="35">
        <f>INDEX(HVACEquipment!L:L,MATCH($D247,HVACEquipment!$A:$A,0))</f>
        <v>0</v>
      </c>
      <c r="I247" s="38" t="str">
        <f>INDEX(HVACEquipment!M:M,MATCH($D247,HVACEquipment!$A:$A,0))</f>
        <v/>
      </c>
      <c r="J247" s="38" t="str">
        <f>INDEX(HVACEquipment!N:N,MATCH($D247,HVACEquipment!$A:$A,0))</f>
        <v/>
      </c>
      <c r="K247" s="38" t="str">
        <f>INDEX(HVACEquipment!O:O,MATCH($D247,HVACEquipment!$A:$A,0))</f>
        <v/>
      </c>
      <c r="L247" s="13">
        <f>INDEX(HVACEquipment!P:P,MATCH($D247,HVACEquipment!$A:$A,0))</f>
        <v>0</v>
      </c>
      <c r="M247" s="13">
        <f>INDEX(HVACEquipment!Q:Q,MATCH($D247,HVACEquipment!$A:$A,0))</f>
        <v>0</v>
      </c>
      <c r="N247" s="13">
        <f t="shared" si="9"/>
        <v>0</v>
      </c>
    </row>
    <row r="248" spans="2:14" ht="15.75" x14ac:dyDescent="0.2">
      <c r="B248" s="7" t="str">
        <f t="shared" si="8"/>
        <v/>
      </c>
      <c r="C248" s="5" t="s">
        <v>772</v>
      </c>
      <c r="D248" s="16" t="s">
        <v>773</v>
      </c>
      <c r="E248" s="5" t="s">
        <v>774</v>
      </c>
      <c r="F248" s="35">
        <f>INDEX(HVACEquipment!I:I,MATCH($D248,HVACEquipment!$A:$A,0))</f>
        <v>0</v>
      </c>
      <c r="G248" s="35">
        <f>INDEX(HVACEquipment!K:K,MATCH($D248,HVACEquipment!$A:$A,0))</f>
        <v>0</v>
      </c>
      <c r="H248" s="35">
        <f>INDEX(HVACEquipment!L:L,MATCH($D248,HVACEquipment!$A:$A,0))</f>
        <v>0</v>
      </c>
      <c r="I248" s="38" t="str">
        <f>INDEX(HVACEquipment!M:M,MATCH($D248,HVACEquipment!$A:$A,0))</f>
        <v/>
      </c>
      <c r="J248" s="38" t="str">
        <f>INDEX(HVACEquipment!N:N,MATCH($D248,HVACEquipment!$A:$A,0))</f>
        <v/>
      </c>
      <c r="K248" s="38" t="str">
        <f>INDEX(HVACEquipment!O:O,MATCH($D248,HVACEquipment!$A:$A,0))</f>
        <v/>
      </c>
      <c r="L248" s="13">
        <f>INDEX(HVACEquipment!P:P,MATCH($D248,HVACEquipment!$A:$A,0))</f>
        <v>0</v>
      </c>
      <c r="M248" s="13">
        <f>INDEX(HVACEquipment!Q:Q,MATCH($D248,HVACEquipment!$A:$A,0))</f>
        <v>0</v>
      </c>
      <c r="N248" s="13">
        <f t="shared" si="9"/>
        <v>0</v>
      </c>
    </row>
    <row r="249" spans="2:14" ht="15.75" x14ac:dyDescent="0.2">
      <c r="B249" s="7" t="str">
        <f t="shared" si="8"/>
        <v/>
      </c>
      <c r="C249" s="5" t="s">
        <v>776</v>
      </c>
      <c r="D249" s="16" t="s">
        <v>773</v>
      </c>
      <c r="E249" s="5" t="s">
        <v>777</v>
      </c>
      <c r="F249" s="35">
        <f>INDEX(HVACEquipment!I:I,MATCH($D249,HVACEquipment!$A:$A,0))</f>
        <v>0</v>
      </c>
      <c r="G249" s="35">
        <f>INDEX(HVACEquipment!K:K,MATCH($D249,HVACEquipment!$A:$A,0))</f>
        <v>0</v>
      </c>
      <c r="H249" s="35">
        <f>INDEX(HVACEquipment!L:L,MATCH($D249,HVACEquipment!$A:$A,0))</f>
        <v>0</v>
      </c>
      <c r="I249" s="38" t="str">
        <f>INDEX(HVACEquipment!M:M,MATCH($D249,HVACEquipment!$A:$A,0))</f>
        <v/>
      </c>
      <c r="J249" s="38" t="str">
        <f>INDEX(HVACEquipment!N:N,MATCH($D249,HVACEquipment!$A:$A,0))</f>
        <v/>
      </c>
      <c r="K249" s="38" t="str">
        <f>INDEX(HVACEquipment!O:O,MATCH($D249,HVACEquipment!$A:$A,0))</f>
        <v/>
      </c>
      <c r="L249" s="13">
        <f>INDEX(HVACEquipment!P:P,MATCH($D249,HVACEquipment!$A:$A,0))</f>
        <v>0</v>
      </c>
      <c r="M249" s="13">
        <f>INDEX(HVACEquipment!Q:Q,MATCH($D249,HVACEquipment!$A:$A,0))</f>
        <v>0</v>
      </c>
      <c r="N249" s="13">
        <f t="shared" si="9"/>
        <v>0</v>
      </c>
    </row>
    <row r="250" spans="2:14" ht="15.75" x14ac:dyDescent="0.2">
      <c r="B250" s="7" t="str">
        <f t="shared" si="8"/>
        <v/>
      </c>
      <c r="C250" s="5" t="s">
        <v>778</v>
      </c>
      <c r="D250" s="16" t="s">
        <v>779</v>
      </c>
      <c r="E250" s="5" t="s">
        <v>780</v>
      </c>
      <c r="F250" s="35">
        <f>INDEX(HVACEquipment!I:I,MATCH($D250,HVACEquipment!$A:$A,0))</f>
        <v>0</v>
      </c>
      <c r="G250" s="35">
        <f>INDEX(HVACEquipment!K:K,MATCH($D250,HVACEquipment!$A:$A,0))</f>
        <v>0</v>
      </c>
      <c r="H250" s="35">
        <f>INDEX(HVACEquipment!L:L,MATCH($D250,HVACEquipment!$A:$A,0))</f>
        <v>0</v>
      </c>
      <c r="I250" s="38" t="str">
        <f>INDEX(HVACEquipment!M:M,MATCH($D250,HVACEquipment!$A:$A,0))</f>
        <v/>
      </c>
      <c r="J250" s="38" t="str">
        <f>INDEX(HVACEquipment!N:N,MATCH($D250,HVACEquipment!$A:$A,0))</f>
        <v/>
      </c>
      <c r="K250" s="38" t="str">
        <f>INDEX(HVACEquipment!O:O,MATCH($D250,HVACEquipment!$A:$A,0))</f>
        <v/>
      </c>
      <c r="L250" s="13">
        <f>INDEX(HVACEquipment!P:P,MATCH($D250,HVACEquipment!$A:$A,0))</f>
        <v>0</v>
      </c>
      <c r="M250" s="13">
        <f>INDEX(HVACEquipment!Q:Q,MATCH($D250,HVACEquipment!$A:$A,0))</f>
        <v>0</v>
      </c>
      <c r="N250" s="13">
        <f t="shared" si="9"/>
        <v>0</v>
      </c>
    </row>
    <row r="251" spans="2:14" ht="15.75" x14ac:dyDescent="0.2">
      <c r="B251" s="7" t="str">
        <f t="shared" si="8"/>
        <v/>
      </c>
      <c r="C251" s="5" t="s">
        <v>781</v>
      </c>
      <c r="D251" s="16" t="s">
        <v>779</v>
      </c>
      <c r="E251" s="25" t="s">
        <v>782</v>
      </c>
      <c r="F251" s="35">
        <f>INDEX(HVACEquipment!I:I,MATCH($D251,HVACEquipment!$A:$A,0))</f>
        <v>0</v>
      </c>
      <c r="G251" s="35">
        <f>INDEX(HVACEquipment!K:K,MATCH($D251,HVACEquipment!$A:$A,0))</f>
        <v>0</v>
      </c>
      <c r="H251" s="35">
        <f>INDEX(HVACEquipment!L:L,MATCH($D251,HVACEquipment!$A:$A,0))</f>
        <v>0</v>
      </c>
      <c r="I251" s="38" t="str">
        <f>INDEX(HVACEquipment!M:M,MATCH($D251,HVACEquipment!$A:$A,0))</f>
        <v/>
      </c>
      <c r="J251" s="38" t="str">
        <f>INDEX(HVACEquipment!N:N,MATCH($D251,HVACEquipment!$A:$A,0))</f>
        <v/>
      </c>
      <c r="K251" s="38" t="str">
        <f>INDEX(HVACEquipment!O:O,MATCH($D251,HVACEquipment!$A:$A,0))</f>
        <v/>
      </c>
      <c r="L251" s="13">
        <f>INDEX(HVACEquipment!P:P,MATCH($D251,HVACEquipment!$A:$A,0))</f>
        <v>0</v>
      </c>
      <c r="M251" s="13">
        <f>INDEX(HVACEquipment!Q:Q,MATCH($D251,HVACEquipment!$A:$A,0))</f>
        <v>0</v>
      </c>
      <c r="N251" s="13">
        <f t="shared" si="9"/>
        <v>0</v>
      </c>
    </row>
    <row r="252" spans="2:14" ht="15.75" x14ac:dyDescent="0.2">
      <c r="B252" s="7" t="str">
        <f t="shared" si="8"/>
        <v/>
      </c>
      <c r="C252" s="5" t="s">
        <v>783</v>
      </c>
      <c r="D252" s="16" t="s">
        <v>784</v>
      </c>
      <c r="E252" s="5" t="s">
        <v>785</v>
      </c>
      <c r="F252" s="35">
        <f>INDEX(HVACEquipment!I:I,MATCH($D252,HVACEquipment!$A:$A,0))</f>
        <v>0</v>
      </c>
      <c r="G252" s="35">
        <f>INDEX(HVACEquipment!K:K,MATCH($D252,HVACEquipment!$A:$A,0))</f>
        <v>0</v>
      </c>
      <c r="H252" s="35">
        <f>INDEX(HVACEquipment!L:L,MATCH($D252,HVACEquipment!$A:$A,0))</f>
        <v>0</v>
      </c>
      <c r="I252" s="38" t="str">
        <f>INDEX(HVACEquipment!M:M,MATCH($D252,HVACEquipment!$A:$A,0))</f>
        <v/>
      </c>
      <c r="J252" s="38" t="str">
        <f>INDEX(HVACEquipment!N:N,MATCH($D252,HVACEquipment!$A:$A,0))</f>
        <v/>
      </c>
      <c r="K252" s="38" t="str">
        <f>INDEX(HVACEquipment!O:O,MATCH($D252,HVACEquipment!$A:$A,0))</f>
        <v/>
      </c>
      <c r="L252" s="13">
        <f>INDEX(HVACEquipment!P:P,MATCH($D252,HVACEquipment!$A:$A,0))</f>
        <v>0</v>
      </c>
      <c r="M252" s="13">
        <f>INDEX(HVACEquipment!Q:Q,MATCH($D252,HVACEquipment!$A:$A,0))</f>
        <v>0</v>
      </c>
      <c r="N252" s="13">
        <f t="shared" si="9"/>
        <v>0</v>
      </c>
    </row>
    <row r="253" spans="2:14" ht="15.75" x14ac:dyDescent="0.2">
      <c r="B253" s="7" t="str">
        <f t="shared" si="8"/>
        <v/>
      </c>
      <c r="C253" s="5" t="s">
        <v>786</v>
      </c>
      <c r="D253" s="16" t="s">
        <v>787</v>
      </c>
      <c r="E253" s="5" t="s">
        <v>788</v>
      </c>
      <c r="F253" s="35">
        <f>INDEX(HVACEquipment!I:I,MATCH($D253,HVACEquipment!$A:$A,0))</f>
        <v>0</v>
      </c>
      <c r="G253" s="35">
        <f>INDEX(HVACEquipment!K:K,MATCH($D253,HVACEquipment!$A:$A,0))</f>
        <v>0</v>
      </c>
      <c r="H253" s="35">
        <f>INDEX(HVACEquipment!L:L,MATCH($D253,HVACEquipment!$A:$A,0))</f>
        <v>0</v>
      </c>
      <c r="I253" s="38" t="str">
        <f>INDEX(HVACEquipment!M:M,MATCH($D253,HVACEquipment!$A:$A,0))</f>
        <v/>
      </c>
      <c r="J253" s="38" t="str">
        <f>INDEX(HVACEquipment!N:N,MATCH($D253,HVACEquipment!$A:$A,0))</f>
        <v/>
      </c>
      <c r="K253" s="38" t="str">
        <f>INDEX(HVACEquipment!O:O,MATCH($D253,HVACEquipment!$A:$A,0))</f>
        <v/>
      </c>
      <c r="L253" s="13">
        <f>INDEX(HVACEquipment!P:P,MATCH($D253,HVACEquipment!$A:$A,0))</f>
        <v>0</v>
      </c>
      <c r="M253" s="13">
        <f>INDEX(HVACEquipment!Q:Q,MATCH($D253,HVACEquipment!$A:$A,0))</f>
        <v>0</v>
      </c>
      <c r="N253" s="13">
        <f t="shared" si="9"/>
        <v>0</v>
      </c>
    </row>
    <row r="254" spans="2:14" ht="15.75" x14ac:dyDescent="0.2">
      <c r="B254" s="7" t="str">
        <f t="shared" si="8"/>
        <v/>
      </c>
      <c r="C254" s="5" t="s">
        <v>789</v>
      </c>
      <c r="D254" s="16" t="s">
        <v>790</v>
      </c>
      <c r="E254" s="5" t="s">
        <v>791</v>
      </c>
      <c r="F254" s="35">
        <f>INDEX(HVACEquipment!I:I,MATCH($D254,HVACEquipment!$A:$A,0))</f>
        <v>0</v>
      </c>
      <c r="G254" s="35">
        <f>INDEX(HVACEquipment!K:K,MATCH($D254,HVACEquipment!$A:$A,0))</f>
        <v>0</v>
      </c>
      <c r="H254" s="35">
        <f>INDEX(HVACEquipment!L:L,MATCH($D254,HVACEquipment!$A:$A,0))</f>
        <v>0</v>
      </c>
      <c r="I254" s="38" t="str">
        <f>INDEX(HVACEquipment!M:M,MATCH($D254,HVACEquipment!$A:$A,0))</f>
        <v/>
      </c>
      <c r="J254" s="38" t="str">
        <f>INDEX(HVACEquipment!N:N,MATCH($D254,HVACEquipment!$A:$A,0))</f>
        <v/>
      </c>
      <c r="K254" s="38" t="str">
        <f>INDEX(HVACEquipment!O:O,MATCH($D254,HVACEquipment!$A:$A,0))</f>
        <v/>
      </c>
      <c r="L254" s="13">
        <f>INDEX(HVACEquipment!P:P,MATCH($D254,HVACEquipment!$A:$A,0))</f>
        <v>0</v>
      </c>
      <c r="M254" s="13">
        <f>INDEX(HVACEquipment!Q:Q,MATCH($D254,HVACEquipment!$A:$A,0))</f>
        <v>0</v>
      </c>
      <c r="N254" s="13">
        <f t="shared" si="9"/>
        <v>0</v>
      </c>
    </row>
    <row r="255" spans="2:14" ht="15.75" x14ac:dyDescent="0.2">
      <c r="B255" s="7" t="str">
        <f t="shared" si="8"/>
        <v/>
      </c>
      <c r="C255" s="5" t="s">
        <v>792</v>
      </c>
      <c r="D255" s="16" t="s">
        <v>793</v>
      </c>
      <c r="E255" s="5" t="s">
        <v>794</v>
      </c>
      <c r="F255" s="35">
        <f>INDEX(HVACEquipment!I:I,MATCH($D255,HVACEquipment!$A:$A,0))</f>
        <v>0</v>
      </c>
      <c r="G255" s="35">
        <f>INDEX(HVACEquipment!K:K,MATCH($D255,HVACEquipment!$A:$A,0))</f>
        <v>0</v>
      </c>
      <c r="H255" s="35">
        <f>INDEX(HVACEquipment!L:L,MATCH($D255,HVACEquipment!$A:$A,0))</f>
        <v>0</v>
      </c>
      <c r="I255" s="38" t="str">
        <f>INDEX(HVACEquipment!M:M,MATCH($D255,HVACEquipment!$A:$A,0))</f>
        <v/>
      </c>
      <c r="J255" s="38" t="str">
        <f>INDEX(HVACEquipment!N:N,MATCH($D255,HVACEquipment!$A:$A,0))</f>
        <v/>
      </c>
      <c r="K255" s="38" t="str">
        <f>INDEX(HVACEquipment!O:O,MATCH($D255,HVACEquipment!$A:$A,0))</f>
        <v/>
      </c>
      <c r="L255" s="13">
        <f>INDEX(HVACEquipment!P:P,MATCH($D255,HVACEquipment!$A:$A,0))</f>
        <v>0</v>
      </c>
      <c r="M255" s="13">
        <f>INDEX(HVACEquipment!Q:Q,MATCH($D255,HVACEquipment!$A:$A,0))</f>
        <v>0</v>
      </c>
      <c r="N255" s="13">
        <f t="shared" si="9"/>
        <v>0</v>
      </c>
    </row>
    <row r="256" spans="2:14" ht="15.75" x14ac:dyDescent="0.2">
      <c r="B256" s="7" t="str">
        <f t="shared" si="8"/>
        <v/>
      </c>
      <c r="C256" s="5" t="s">
        <v>795</v>
      </c>
      <c r="D256" s="16" t="s">
        <v>796</v>
      </c>
      <c r="E256" s="5" t="s">
        <v>797</v>
      </c>
      <c r="F256" s="35">
        <f>INDEX(HVACEquipment!I:I,MATCH($D256,HVACEquipment!$A:$A,0))</f>
        <v>0</v>
      </c>
      <c r="G256" s="35">
        <f>INDEX(HVACEquipment!K:K,MATCH($D256,HVACEquipment!$A:$A,0))</f>
        <v>0</v>
      </c>
      <c r="H256" s="35">
        <f>INDEX(HVACEquipment!L:L,MATCH($D256,HVACEquipment!$A:$A,0))</f>
        <v>0</v>
      </c>
      <c r="I256" s="38" t="str">
        <f>INDEX(HVACEquipment!M:M,MATCH($D256,HVACEquipment!$A:$A,0))</f>
        <v/>
      </c>
      <c r="J256" s="38" t="str">
        <f>INDEX(HVACEquipment!N:N,MATCH($D256,HVACEquipment!$A:$A,0))</f>
        <v/>
      </c>
      <c r="K256" s="38" t="str">
        <f>INDEX(HVACEquipment!O:O,MATCH($D256,HVACEquipment!$A:$A,0))</f>
        <v/>
      </c>
      <c r="L256" s="13">
        <f>INDEX(HVACEquipment!P:P,MATCH($D256,HVACEquipment!$A:$A,0))</f>
        <v>0</v>
      </c>
      <c r="M256" s="13">
        <f>INDEX(HVACEquipment!Q:Q,MATCH($D256,HVACEquipment!$A:$A,0))</f>
        <v>0</v>
      </c>
      <c r="N256" s="13">
        <f t="shared" si="9"/>
        <v>0</v>
      </c>
    </row>
    <row r="257" spans="2:14" ht="15.75" x14ac:dyDescent="0.2">
      <c r="B257" s="7" t="str">
        <f t="shared" si="8"/>
        <v/>
      </c>
      <c r="C257" s="5" t="s">
        <v>798</v>
      </c>
      <c r="D257" s="16" t="s">
        <v>799</v>
      </c>
      <c r="E257" s="5" t="s">
        <v>800</v>
      </c>
      <c r="F257" s="35">
        <f>INDEX(HVACEquipment!I:I,MATCH($D257,HVACEquipment!$A:$A,0))</f>
        <v>0</v>
      </c>
      <c r="G257" s="35">
        <f>INDEX(HVACEquipment!K:K,MATCH($D257,HVACEquipment!$A:$A,0))</f>
        <v>0</v>
      </c>
      <c r="H257" s="35">
        <f>INDEX(HVACEquipment!L:L,MATCH($D257,HVACEquipment!$A:$A,0))</f>
        <v>0</v>
      </c>
      <c r="I257" s="38" t="str">
        <f>INDEX(HVACEquipment!M:M,MATCH($D257,HVACEquipment!$A:$A,0))</f>
        <v/>
      </c>
      <c r="J257" s="38" t="str">
        <f>INDEX(HVACEquipment!N:N,MATCH($D257,HVACEquipment!$A:$A,0))</f>
        <v/>
      </c>
      <c r="K257" s="38" t="str">
        <f>INDEX(HVACEquipment!O:O,MATCH($D257,HVACEquipment!$A:$A,0))</f>
        <v/>
      </c>
      <c r="L257" s="13">
        <f>INDEX(HVACEquipment!P:P,MATCH($D257,HVACEquipment!$A:$A,0))</f>
        <v>0</v>
      </c>
      <c r="M257" s="13">
        <f>INDEX(HVACEquipment!Q:Q,MATCH($D257,HVACEquipment!$A:$A,0))</f>
        <v>0</v>
      </c>
      <c r="N257" s="13">
        <f t="shared" si="9"/>
        <v>0</v>
      </c>
    </row>
    <row r="258" spans="2:14" ht="15.75" x14ac:dyDescent="0.2">
      <c r="B258" s="7" t="str">
        <f t="shared" si="8"/>
        <v/>
      </c>
      <c r="C258" s="5" t="s">
        <v>801</v>
      </c>
      <c r="D258" s="16" t="s">
        <v>802</v>
      </c>
      <c r="E258" s="5" t="s">
        <v>803</v>
      </c>
      <c r="F258" s="35">
        <f>INDEX(HVACEquipment!I:I,MATCH($D258,HVACEquipment!$A:$A,0))</f>
        <v>0</v>
      </c>
      <c r="G258" s="35">
        <f>INDEX(HVACEquipment!K:K,MATCH($D258,HVACEquipment!$A:$A,0))</f>
        <v>0</v>
      </c>
      <c r="H258" s="35">
        <f>INDEX(HVACEquipment!L:L,MATCH($D258,HVACEquipment!$A:$A,0))</f>
        <v>0</v>
      </c>
      <c r="I258" s="38" t="str">
        <f>INDEX(HVACEquipment!M:M,MATCH($D258,HVACEquipment!$A:$A,0))</f>
        <v/>
      </c>
      <c r="J258" s="38" t="str">
        <f>INDEX(HVACEquipment!N:N,MATCH($D258,HVACEquipment!$A:$A,0))</f>
        <v/>
      </c>
      <c r="K258" s="38" t="str">
        <f>INDEX(HVACEquipment!O:O,MATCH($D258,HVACEquipment!$A:$A,0))</f>
        <v/>
      </c>
      <c r="L258" s="13">
        <f>INDEX(HVACEquipment!P:P,MATCH($D258,HVACEquipment!$A:$A,0))</f>
        <v>0</v>
      </c>
      <c r="M258" s="13">
        <f>INDEX(HVACEquipment!Q:Q,MATCH($D258,HVACEquipment!$A:$A,0))</f>
        <v>0</v>
      </c>
      <c r="N258" s="13">
        <f t="shared" si="9"/>
        <v>0</v>
      </c>
    </row>
    <row r="259" spans="2:14" ht="15.75" x14ac:dyDescent="0.2">
      <c r="B259" s="7" t="str">
        <f t="shared" ref="B259:B322" si="10">IF($L259&lt;&gt;0,ROW(),"")</f>
        <v/>
      </c>
      <c r="C259" s="5" t="s">
        <v>804</v>
      </c>
      <c r="D259" s="16" t="s">
        <v>805</v>
      </c>
      <c r="E259" s="5" t="s">
        <v>806</v>
      </c>
      <c r="F259" s="35">
        <f>INDEX(HVACEquipment!I:I,MATCH($D259,HVACEquipment!$A:$A,0))</f>
        <v>0</v>
      </c>
      <c r="G259" s="35">
        <f>INDEX(HVACEquipment!K:K,MATCH($D259,HVACEquipment!$A:$A,0))</f>
        <v>0</v>
      </c>
      <c r="H259" s="35">
        <f>INDEX(HVACEquipment!L:L,MATCH($D259,HVACEquipment!$A:$A,0))</f>
        <v>0</v>
      </c>
      <c r="I259" s="38" t="str">
        <f>INDEX(HVACEquipment!M:M,MATCH($D259,HVACEquipment!$A:$A,0))</f>
        <v/>
      </c>
      <c r="J259" s="38" t="str">
        <f>INDEX(HVACEquipment!N:N,MATCH($D259,HVACEquipment!$A:$A,0))</f>
        <v/>
      </c>
      <c r="K259" s="38" t="str">
        <f>INDEX(HVACEquipment!O:O,MATCH($D259,HVACEquipment!$A:$A,0))</f>
        <v/>
      </c>
      <c r="L259" s="13">
        <f>INDEX(HVACEquipment!P:P,MATCH($D259,HVACEquipment!$A:$A,0))</f>
        <v>0</v>
      </c>
      <c r="M259" s="13">
        <f>INDEX(HVACEquipment!Q:Q,MATCH($D259,HVACEquipment!$A:$A,0))</f>
        <v>0</v>
      </c>
      <c r="N259" s="13">
        <f t="shared" si="9"/>
        <v>0</v>
      </c>
    </row>
    <row r="260" spans="2:14" ht="15.75" x14ac:dyDescent="0.2">
      <c r="B260" s="7" t="str">
        <f t="shared" si="10"/>
        <v/>
      </c>
      <c r="C260" s="5" t="s">
        <v>807</v>
      </c>
      <c r="D260" s="16" t="s">
        <v>808</v>
      </c>
      <c r="E260" s="5" t="s">
        <v>809</v>
      </c>
      <c r="F260" s="35">
        <f>INDEX(HVACEquipment!I:I,MATCH($D260,HVACEquipment!$A:$A,0))</f>
        <v>0</v>
      </c>
      <c r="G260" s="35">
        <f>INDEX(HVACEquipment!K:K,MATCH($D260,HVACEquipment!$A:$A,0))</f>
        <v>0</v>
      </c>
      <c r="H260" s="35">
        <f>INDEX(HVACEquipment!L:L,MATCH($D260,HVACEquipment!$A:$A,0))</f>
        <v>0</v>
      </c>
      <c r="I260" s="38" t="str">
        <f>INDEX(HVACEquipment!M:M,MATCH($D260,HVACEquipment!$A:$A,0))</f>
        <v/>
      </c>
      <c r="J260" s="38" t="str">
        <f>INDEX(HVACEquipment!N:N,MATCH($D260,HVACEquipment!$A:$A,0))</f>
        <v/>
      </c>
      <c r="K260" s="38" t="str">
        <f>INDEX(HVACEquipment!O:O,MATCH($D260,HVACEquipment!$A:$A,0))</f>
        <v/>
      </c>
      <c r="L260" s="13">
        <f>INDEX(HVACEquipment!P:P,MATCH($D260,HVACEquipment!$A:$A,0))</f>
        <v>0</v>
      </c>
      <c r="M260" s="13">
        <f>INDEX(HVACEquipment!Q:Q,MATCH($D260,HVACEquipment!$A:$A,0))</f>
        <v>0</v>
      </c>
      <c r="N260" s="13">
        <f t="shared" ref="N260:N323" si="11">M260*0.75</f>
        <v>0</v>
      </c>
    </row>
    <row r="261" spans="2:14" ht="15.75" x14ac:dyDescent="0.2">
      <c r="B261" s="7" t="str">
        <f t="shared" si="10"/>
        <v/>
      </c>
      <c r="C261" s="5" t="s">
        <v>810</v>
      </c>
      <c r="D261" s="16" t="s">
        <v>811</v>
      </c>
      <c r="E261" s="5" t="s">
        <v>812</v>
      </c>
      <c r="F261" s="35">
        <f>INDEX(HVACEquipment!I:I,MATCH($D261,HVACEquipment!$A:$A,0))</f>
        <v>0</v>
      </c>
      <c r="G261" s="35">
        <f>INDEX(HVACEquipment!K:K,MATCH($D261,HVACEquipment!$A:$A,0))</f>
        <v>0</v>
      </c>
      <c r="H261" s="35">
        <f>INDEX(HVACEquipment!L:L,MATCH($D261,HVACEquipment!$A:$A,0))</f>
        <v>0</v>
      </c>
      <c r="I261" s="38" t="str">
        <f>INDEX(HVACEquipment!M:M,MATCH($D261,HVACEquipment!$A:$A,0))</f>
        <v/>
      </c>
      <c r="J261" s="38" t="str">
        <f>INDEX(HVACEquipment!N:N,MATCH($D261,HVACEquipment!$A:$A,0))</f>
        <v/>
      </c>
      <c r="K261" s="38" t="str">
        <f>INDEX(HVACEquipment!O:O,MATCH($D261,HVACEquipment!$A:$A,0))</f>
        <v/>
      </c>
      <c r="L261" s="13">
        <f>INDEX(HVACEquipment!P:P,MATCH($D261,HVACEquipment!$A:$A,0))</f>
        <v>0</v>
      </c>
      <c r="M261" s="13">
        <f>INDEX(HVACEquipment!Q:Q,MATCH($D261,HVACEquipment!$A:$A,0))</f>
        <v>0</v>
      </c>
      <c r="N261" s="13">
        <f t="shared" si="11"/>
        <v>0</v>
      </c>
    </row>
    <row r="262" spans="2:14" ht="15.75" x14ac:dyDescent="0.2">
      <c r="B262" s="7" t="str">
        <f t="shared" si="10"/>
        <v/>
      </c>
      <c r="C262" s="5" t="s">
        <v>813</v>
      </c>
      <c r="D262" s="16" t="s">
        <v>784</v>
      </c>
      <c r="E262" s="5" t="s">
        <v>814</v>
      </c>
      <c r="F262" s="35">
        <f>INDEX(HVACEquipment!I:I,MATCH($D262,HVACEquipment!$A:$A,0))</f>
        <v>0</v>
      </c>
      <c r="G262" s="35">
        <f>INDEX(HVACEquipment!K:K,MATCH($D262,HVACEquipment!$A:$A,0))</f>
        <v>0</v>
      </c>
      <c r="H262" s="35">
        <f>INDEX(HVACEquipment!L:L,MATCH($D262,HVACEquipment!$A:$A,0))</f>
        <v>0</v>
      </c>
      <c r="I262" s="38" t="str">
        <f>INDEX(HVACEquipment!M:M,MATCH($D262,HVACEquipment!$A:$A,0))</f>
        <v/>
      </c>
      <c r="J262" s="38" t="str">
        <f>INDEX(HVACEquipment!N:N,MATCH($D262,HVACEquipment!$A:$A,0))</f>
        <v/>
      </c>
      <c r="K262" s="38" t="str">
        <f>INDEX(HVACEquipment!O:O,MATCH($D262,HVACEquipment!$A:$A,0))</f>
        <v/>
      </c>
      <c r="L262" s="13">
        <f>INDEX(HVACEquipment!P:P,MATCH($D262,HVACEquipment!$A:$A,0))</f>
        <v>0</v>
      </c>
      <c r="M262" s="13">
        <f>INDEX(HVACEquipment!Q:Q,MATCH($D262,HVACEquipment!$A:$A,0))</f>
        <v>0</v>
      </c>
      <c r="N262" s="13">
        <f t="shared" si="11"/>
        <v>0</v>
      </c>
    </row>
    <row r="263" spans="2:14" ht="15.75" x14ac:dyDescent="0.2">
      <c r="B263" s="7" t="str">
        <f t="shared" si="10"/>
        <v/>
      </c>
      <c r="C263" s="5" t="s">
        <v>815</v>
      </c>
      <c r="D263" s="16" t="s">
        <v>787</v>
      </c>
      <c r="E263" s="5" t="s">
        <v>816</v>
      </c>
      <c r="F263" s="35">
        <f>INDEX(HVACEquipment!I:I,MATCH($D263,HVACEquipment!$A:$A,0))</f>
        <v>0</v>
      </c>
      <c r="G263" s="35">
        <f>INDEX(HVACEquipment!K:K,MATCH($D263,HVACEquipment!$A:$A,0))</f>
        <v>0</v>
      </c>
      <c r="H263" s="35">
        <f>INDEX(HVACEquipment!L:L,MATCH($D263,HVACEquipment!$A:$A,0))</f>
        <v>0</v>
      </c>
      <c r="I263" s="38" t="str">
        <f>INDEX(HVACEquipment!M:M,MATCH($D263,HVACEquipment!$A:$A,0))</f>
        <v/>
      </c>
      <c r="J263" s="38" t="str">
        <f>INDEX(HVACEquipment!N:N,MATCH($D263,HVACEquipment!$A:$A,0))</f>
        <v/>
      </c>
      <c r="K263" s="38" t="str">
        <f>INDEX(HVACEquipment!O:O,MATCH($D263,HVACEquipment!$A:$A,0))</f>
        <v/>
      </c>
      <c r="L263" s="13">
        <f>INDEX(HVACEquipment!P:P,MATCH($D263,HVACEquipment!$A:$A,0))</f>
        <v>0</v>
      </c>
      <c r="M263" s="13">
        <f>INDEX(HVACEquipment!Q:Q,MATCH($D263,HVACEquipment!$A:$A,0))</f>
        <v>0</v>
      </c>
      <c r="N263" s="13">
        <f t="shared" si="11"/>
        <v>0</v>
      </c>
    </row>
    <row r="264" spans="2:14" ht="15.75" x14ac:dyDescent="0.2">
      <c r="B264" s="7" t="str">
        <f t="shared" si="10"/>
        <v/>
      </c>
      <c r="C264" s="5" t="s">
        <v>817</v>
      </c>
      <c r="D264" s="16" t="s">
        <v>790</v>
      </c>
      <c r="E264" s="5" t="s">
        <v>818</v>
      </c>
      <c r="F264" s="35">
        <f>INDEX(HVACEquipment!I:I,MATCH($D264,HVACEquipment!$A:$A,0))</f>
        <v>0</v>
      </c>
      <c r="G264" s="35">
        <f>INDEX(HVACEquipment!K:K,MATCH($D264,HVACEquipment!$A:$A,0))</f>
        <v>0</v>
      </c>
      <c r="H264" s="35">
        <f>INDEX(HVACEquipment!L:L,MATCH($D264,HVACEquipment!$A:$A,0))</f>
        <v>0</v>
      </c>
      <c r="I264" s="38" t="str">
        <f>INDEX(HVACEquipment!M:M,MATCH($D264,HVACEquipment!$A:$A,0))</f>
        <v/>
      </c>
      <c r="J264" s="38" t="str">
        <f>INDEX(HVACEquipment!N:N,MATCH($D264,HVACEquipment!$A:$A,0))</f>
        <v/>
      </c>
      <c r="K264" s="38" t="str">
        <f>INDEX(HVACEquipment!O:O,MATCH($D264,HVACEquipment!$A:$A,0))</f>
        <v/>
      </c>
      <c r="L264" s="13">
        <f>INDEX(HVACEquipment!P:P,MATCH($D264,HVACEquipment!$A:$A,0))</f>
        <v>0</v>
      </c>
      <c r="M264" s="13">
        <f>INDEX(HVACEquipment!Q:Q,MATCH($D264,HVACEquipment!$A:$A,0))</f>
        <v>0</v>
      </c>
      <c r="N264" s="13">
        <f t="shared" si="11"/>
        <v>0</v>
      </c>
    </row>
    <row r="265" spans="2:14" ht="15.75" x14ac:dyDescent="0.2">
      <c r="B265" s="7" t="str">
        <f t="shared" si="10"/>
        <v/>
      </c>
      <c r="C265" s="5" t="s">
        <v>819</v>
      </c>
      <c r="D265" s="16" t="s">
        <v>793</v>
      </c>
      <c r="E265" s="5" t="s">
        <v>820</v>
      </c>
      <c r="F265" s="35">
        <f>INDEX(HVACEquipment!I:I,MATCH($D265,HVACEquipment!$A:$A,0))</f>
        <v>0</v>
      </c>
      <c r="G265" s="35">
        <f>INDEX(HVACEquipment!K:K,MATCH($D265,HVACEquipment!$A:$A,0))</f>
        <v>0</v>
      </c>
      <c r="H265" s="35">
        <f>INDEX(HVACEquipment!L:L,MATCH($D265,HVACEquipment!$A:$A,0))</f>
        <v>0</v>
      </c>
      <c r="I265" s="38" t="str">
        <f>INDEX(HVACEquipment!M:M,MATCH($D265,HVACEquipment!$A:$A,0))</f>
        <v/>
      </c>
      <c r="J265" s="38" t="str">
        <f>INDEX(HVACEquipment!N:N,MATCH($D265,HVACEquipment!$A:$A,0))</f>
        <v/>
      </c>
      <c r="K265" s="38" t="str">
        <f>INDEX(HVACEquipment!O:O,MATCH($D265,HVACEquipment!$A:$A,0))</f>
        <v/>
      </c>
      <c r="L265" s="13">
        <f>INDEX(HVACEquipment!P:P,MATCH($D265,HVACEquipment!$A:$A,0))</f>
        <v>0</v>
      </c>
      <c r="M265" s="13">
        <f>INDEX(HVACEquipment!Q:Q,MATCH($D265,HVACEquipment!$A:$A,0))</f>
        <v>0</v>
      </c>
      <c r="N265" s="13">
        <f t="shared" si="11"/>
        <v>0</v>
      </c>
    </row>
    <row r="266" spans="2:14" ht="15.75" x14ac:dyDescent="0.2">
      <c r="B266" s="7" t="str">
        <f t="shared" si="10"/>
        <v/>
      </c>
      <c r="C266" s="5" t="s">
        <v>821</v>
      </c>
      <c r="D266" s="16" t="s">
        <v>796</v>
      </c>
      <c r="E266" s="5" t="s">
        <v>822</v>
      </c>
      <c r="F266" s="35">
        <f>INDEX(HVACEquipment!I:I,MATCH($D266,HVACEquipment!$A:$A,0))</f>
        <v>0</v>
      </c>
      <c r="G266" s="35">
        <f>INDEX(HVACEquipment!K:K,MATCH($D266,HVACEquipment!$A:$A,0))</f>
        <v>0</v>
      </c>
      <c r="H266" s="35">
        <f>INDEX(HVACEquipment!L:L,MATCH($D266,HVACEquipment!$A:$A,0))</f>
        <v>0</v>
      </c>
      <c r="I266" s="38" t="str">
        <f>INDEX(HVACEquipment!M:M,MATCH($D266,HVACEquipment!$A:$A,0))</f>
        <v/>
      </c>
      <c r="J266" s="38" t="str">
        <f>INDEX(HVACEquipment!N:N,MATCH($D266,HVACEquipment!$A:$A,0))</f>
        <v/>
      </c>
      <c r="K266" s="38" t="str">
        <f>INDEX(HVACEquipment!O:O,MATCH($D266,HVACEquipment!$A:$A,0))</f>
        <v/>
      </c>
      <c r="L266" s="13">
        <f>INDEX(HVACEquipment!P:P,MATCH($D266,HVACEquipment!$A:$A,0))</f>
        <v>0</v>
      </c>
      <c r="M266" s="13">
        <f>INDEX(HVACEquipment!Q:Q,MATCH($D266,HVACEquipment!$A:$A,0))</f>
        <v>0</v>
      </c>
      <c r="N266" s="13">
        <f t="shared" si="11"/>
        <v>0</v>
      </c>
    </row>
    <row r="267" spans="2:14" ht="15.75" x14ac:dyDescent="0.2">
      <c r="B267" s="7" t="str">
        <f t="shared" si="10"/>
        <v/>
      </c>
      <c r="C267" s="5" t="s">
        <v>823</v>
      </c>
      <c r="D267" s="16" t="s">
        <v>799</v>
      </c>
      <c r="E267" s="5" t="s">
        <v>824</v>
      </c>
      <c r="F267" s="35">
        <f>INDEX(HVACEquipment!I:I,MATCH($D267,HVACEquipment!$A:$A,0))</f>
        <v>0</v>
      </c>
      <c r="G267" s="35">
        <f>INDEX(HVACEquipment!K:K,MATCH($D267,HVACEquipment!$A:$A,0))</f>
        <v>0</v>
      </c>
      <c r="H267" s="35">
        <f>INDEX(HVACEquipment!L:L,MATCH($D267,HVACEquipment!$A:$A,0))</f>
        <v>0</v>
      </c>
      <c r="I267" s="38" t="str">
        <f>INDEX(HVACEquipment!M:M,MATCH($D267,HVACEquipment!$A:$A,0))</f>
        <v/>
      </c>
      <c r="J267" s="38" t="str">
        <f>INDEX(HVACEquipment!N:N,MATCH($D267,HVACEquipment!$A:$A,0))</f>
        <v/>
      </c>
      <c r="K267" s="38" t="str">
        <f>INDEX(HVACEquipment!O:O,MATCH($D267,HVACEquipment!$A:$A,0))</f>
        <v/>
      </c>
      <c r="L267" s="13">
        <f>INDEX(HVACEquipment!P:P,MATCH($D267,HVACEquipment!$A:$A,0))</f>
        <v>0</v>
      </c>
      <c r="M267" s="13">
        <f>INDEX(HVACEquipment!Q:Q,MATCH($D267,HVACEquipment!$A:$A,0))</f>
        <v>0</v>
      </c>
      <c r="N267" s="13">
        <f t="shared" si="11"/>
        <v>0</v>
      </c>
    </row>
    <row r="268" spans="2:14" ht="15.75" x14ac:dyDescent="0.2">
      <c r="B268" s="7" t="str">
        <f t="shared" si="10"/>
        <v/>
      </c>
      <c r="C268" s="5" t="s">
        <v>825</v>
      </c>
      <c r="D268" s="16" t="s">
        <v>802</v>
      </c>
      <c r="E268" s="5" t="s">
        <v>826</v>
      </c>
      <c r="F268" s="35">
        <f>INDEX(HVACEquipment!I:I,MATCH($D268,HVACEquipment!$A:$A,0))</f>
        <v>0</v>
      </c>
      <c r="G268" s="35">
        <f>INDEX(HVACEquipment!K:K,MATCH($D268,HVACEquipment!$A:$A,0))</f>
        <v>0</v>
      </c>
      <c r="H268" s="35">
        <f>INDEX(HVACEquipment!L:L,MATCH($D268,HVACEquipment!$A:$A,0))</f>
        <v>0</v>
      </c>
      <c r="I268" s="38" t="str">
        <f>INDEX(HVACEquipment!M:M,MATCH($D268,HVACEquipment!$A:$A,0))</f>
        <v/>
      </c>
      <c r="J268" s="38" t="str">
        <f>INDEX(HVACEquipment!N:N,MATCH($D268,HVACEquipment!$A:$A,0))</f>
        <v/>
      </c>
      <c r="K268" s="38" t="str">
        <f>INDEX(HVACEquipment!O:O,MATCH($D268,HVACEquipment!$A:$A,0))</f>
        <v/>
      </c>
      <c r="L268" s="13">
        <f>INDEX(HVACEquipment!P:P,MATCH($D268,HVACEquipment!$A:$A,0))</f>
        <v>0</v>
      </c>
      <c r="M268" s="13">
        <f>INDEX(HVACEquipment!Q:Q,MATCH($D268,HVACEquipment!$A:$A,0))</f>
        <v>0</v>
      </c>
      <c r="N268" s="13">
        <f t="shared" si="11"/>
        <v>0</v>
      </c>
    </row>
    <row r="269" spans="2:14" ht="15.75" x14ac:dyDescent="0.2">
      <c r="B269" s="7" t="str">
        <f t="shared" si="10"/>
        <v/>
      </c>
      <c r="C269" s="5" t="s">
        <v>827</v>
      </c>
      <c r="D269" s="16" t="s">
        <v>805</v>
      </c>
      <c r="E269" s="5" t="s">
        <v>828</v>
      </c>
      <c r="F269" s="35">
        <f>INDEX(HVACEquipment!I:I,MATCH($D269,HVACEquipment!$A:$A,0))</f>
        <v>0</v>
      </c>
      <c r="G269" s="35">
        <f>INDEX(HVACEquipment!K:K,MATCH($D269,HVACEquipment!$A:$A,0))</f>
        <v>0</v>
      </c>
      <c r="H269" s="35">
        <f>INDEX(HVACEquipment!L:L,MATCH($D269,HVACEquipment!$A:$A,0))</f>
        <v>0</v>
      </c>
      <c r="I269" s="38" t="str">
        <f>INDEX(HVACEquipment!M:M,MATCH($D269,HVACEquipment!$A:$A,0))</f>
        <v/>
      </c>
      <c r="J269" s="38" t="str">
        <f>INDEX(HVACEquipment!N:N,MATCH($D269,HVACEquipment!$A:$A,0))</f>
        <v/>
      </c>
      <c r="K269" s="38" t="str">
        <f>INDEX(HVACEquipment!O:O,MATCH($D269,HVACEquipment!$A:$A,0))</f>
        <v/>
      </c>
      <c r="L269" s="13">
        <f>INDEX(HVACEquipment!P:P,MATCH($D269,HVACEquipment!$A:$A,0))</f>
        <v>0</v>
      </c>
      <c r="M269" s="13">
        <f>INDEX(HVACEquipment!Q:Q,MATCH($D269,HVACEquipment!$A:$A,0))</f>
        <v>0</v>
      </c>
      <c r="N269" s="13">
        <f t="shared" si="11"/>
        <v>0</v>
      </c>
    </row>
    <row r="270" spans="2:14" ht="15.75" x14ac:dyDescent="0.2">
      <c r="B270" s="7" t="str">
        <f t="shared" si="10"/>
        <v/>
      </c>
      <c r="C270" s="5" t="s">
        <v>829</v>
      </c>
      <c r="D270" s="16" t="s">
        <v>808</v>
      </c>
      <c r="E270" s="5" t="s">
        <v>830</v>
      </c>
      <c r="F270" s="35">
        <f>INDEX(HVACEquipment!I:I,MATCH($D270,HVACEquipment!$A:$A,0))</f>
        <v>0</v>
      </c>
      <c r="G270" s="35">
        <f>INDEX(HVACEquipment!K:K,MATCH($D270,HVACEquipment!$A:$A,0))</f>
        <v>0</v>
      </c>
      <c r="H270" s="35">
        <f>INDEX(HVACEquipment!L:L,MATCH($D270,HVACEquipment!$A:$A,0))</f>
        <v>0</v>
      </c>
      <c r="I270" s="38" t="str">
        <f>INDEX(HVACEquipment!M:M,MATCH($D270,HVACEquipment!$A:$A,0))</f>
        <v/>
      </c>
      <c r="J270" s="38" t="str">
        <f>INDEX(HVACEquipment!N:N,MATCH($D270,HVACEquipment!$A:$A,0))</f>
        <v/>
      </c>
      <c r="K270" s="38" t="str">
        <f>INDEX(HVACEquipment!O:O,MATCH($D270,HVACEquipment!$A:$A,0))</f>
        <v/>
      </c>
      <c r="L270" s="13">
        <f>INDEX(HVACEquipment!P:P,MATCH($D270,HVACEquipment!$A:$A,0))</f>
        <v>0</v>
      </c>
      <c r="M270" s="13">
        <f>INDEX(HVACEquipment!Q:Q,MATCH($D270,HVACEquipment!$A:$A,0))</f>
        <v>0</v>
      </c>
      <c r="N270" s="13">
        <f t="shared" si="11"/>
        <v>0</v>
      </c>
    </row>
    <row r="271" spans="2:14" ht="15.75" x14ac:dyDescent="0.2">
      <c r="B271" s="7" t="str">
        <f t="shared" si="10"/>
        <v/>
      </c>
      <c r="C271" s="5" t="s">
        <v>831</v>
      </c>
      <c r="D271" s="16" t="s">
        <v>811</v>
      </c>
      <c r="E271" s="5" t="s">
        <v>832</v>
      </c>
      <c r="F271" s="35">
        <f>INDEX(HVACEquipment!I:I,MATCH($D271,HVACEquipment!$A:$A,0))</f>
        <v>0</v>
      </c>
      <c r="G271" s="35">
        <f>INDEX(HVACEquipment!K:K,MATCH($D271,HVACEquipment!$A:$A,0))</f>
        <v>0</v>
      </c>
      <c r="H271" s="35">
        <f>INDEX(HVACEquipment!L:L,MATCH($D271,HVACEquipment!$A:$A,0))</f>
        <v>0</v>
      </c>
      <c r="I271" s="38" t="str">
        <f>INDEX(HVACEquipment!M:M,MATCH($D271,HVACEquipment!$A:$A,0))</f>
        <v/>
      </c>
      <c r="J271" s="38" t="str">
        <f>INDEX(HVACEquipment!N:N,MATCH($D271,HVACEquipment!$A:$A,0))</f>
        <v/>
      </c>
      <c r="K271" s="38" t="str">
        <f>INDEX(HVACEquipment!O:O,MATCH($D271,HVACEquipment!$A:$A,0))</f>
        <v/>
      </c>
      <c r="L271" s="13">
        <f>INDEX(HVACEquipment!P:P,MATCH($D271,HVACEquipment!$A:$A,0))</f>
        <v>0</v>
      </c>
      <c r="M271" s="13">
        <f>INDEX(HVACEquipment!Q:Q,MATCH($D271,HVACEquipment!$A:$A,0))</f>
        <v>0</v>
      </c>
      <c r="N271" s="13">
        <f t="shared" si="11"/>
        <v>0</v>
      </c>
    </row>
    <row r="272" spans="2:14" ht="15.75" x14ac:dyDescent="0.2">
      <c r="B272" s="7" t="str">
        <f t="shared" si="10"/>
        <v/>
      </c>
      <c r="C272" s="5" t="s">
        <v>834</v>
      </c>
      <c r="D272" s="16" t="s">
        <v>835</v>
      </c>
      <c r="E272" s="5" t="s">
        <v>836</v>
      </c>
      <c r="F272" s="35">
        <f>INDEX(HVACEquipment!I:I,MATCH($D272,HVACEquipment!$A:$A,0))</f>
        <v>0</v>
      </c>
      <c r="G272" s="35">
        <f>INDEX(HVACEquipment!K:K,MATCH($D272,HVACEquipment!$A:$A,0))</f>
        <v>0</v>
      </c>
      <c r="H272" s="35">
        <f>INDEX(HVACEquipment!L:L,MATCH($D272,HVACEquipment!$A:$A,0))</f>
        <v>0</v>
      </c>
      <c r="I272" s="38" t="str">
        <f>INDEX(HVACEquipment!M:M,MATCH($D272,HVACEquipment!$A:$A,0))</f>
        <v/>
      </c>
      <c r="J272" s="38" t="str">
        <f>INDEX(HVACEquipment!N:N,MATCH($D272,HVACEquipment!$A:$A,0))</f>
        <v/>
      </c>
      <c r="K272" s="38" t="str">
        <f>INDEX(HVACEquipment!O:O,MATCH($D272,HVACEquipment!$A:$A,0))</f>
        <v/>
      </c>
      <c r="L272" s="13">
        <f>INDEX(HVACEquipment!P:P,MATCH($D272,HVACEquipment!$A:$A,0))</f>
        <v>0</v>
      </c>
      <c r="M272" s="13">
        <f>INDEX(HVACEquipment!Q:Q,MATCH($D272,HVACEquipment!$A:$A,0))</f>
        <v>0</v>
      </c>
      <c r="N272" s="13">
        <f t="shared" si="11"/>
        <v>0</v>
      </c>
    </row>
    <row r="273" spans="2:14" ht="15.75" x14ac:dyDescent="0.2">
      <c r="B273" s="7" t="str">
        <f t="shared" si="10"/>
        <v/>
      </c>
      <c r="C273" s="5" t="s">
        <v>837</v>
      </c>
      <c r="D273" s="16" t="s">
        <v>838</v>
      </c>
      <c r="E273" s="5" t="s">
        <v>839</v>
      </c>
      <c r="F273" s="35">
        <f>INDEX(HVACEquipment!I:I,MATCH($D273,HVACEquipment!$A:$A,0))</f>
        <v>0</v>
      </c>
      <c r="G273" s="35">
        <f>INDEX(HVACEquipment!K:K,MATCH($D273,HVACEquipment!$A:$A,0))</f>
        <v>0</v>
      </c>
      <c r="H273" s="35">
        <f>INDEX(HVACEquipment!L:L,MATCH($D273,HVACEquipment!$A:$A,0))</f>
        <v>0</v>
      </c>
      <c r="I273" s="38" t="str">
        <f>INDEX(HVACEquipment!M:M,MATCH($D273,HVACEquipment!$A:$A,0))</f>
        <v/>
      </c>
      <c r="J273" s="38" t="str">
        <f>INDEX(HVACEquipment!N:N,MATCH($D273,HVACEquipment!$A:$A,0))</f>
        <v/>
      </c>
      <c r="K273" s="38" t="str">
        <f>INDEX(HVACEquipment!O:O,MATCH($D273,HVACEquipment!$A:$A,0))</f>
        <v/>
      </c>
      <c r="L273" s="13">
        <f>INDEX(HVACEquipment!P:P,MATCH($D273,HVACEquipment!$A:$A,0))</f>
        <v>0</v>
      </c>
      <c r="M273" s="13">
        <f>INDEX(HVACEquipment!Q:Q,MATCH($D273,HVACEquipment!$A:$A,0))</f>
        <v>0</v>
      </c>
      <c r="N273" s="13">
        <f t="shared" si="11"/>
        <v>0</v>
      </c>
    </row>
    <row r="274" spans="2:14" ht="15.75" x14ac:dyDescent="0.2">
      <c r="B274" s="7" t="str">
        <f t="shared" si="10"/>
        <v/>
      </c>
      <c r="C274" s="5" t="s">
        <v>841</v>
      </c>
      <c r="D274" s="16" t="s">
        <v>842</v>
      </c>
      <c r="E274" s="5" t="s">
        <v>843</v>
      </c>
      <c r="F274" s="35">
        <f>INDEX(HVACEquipment!I:I,MATCH($D274,HVACEquipment!$A:$A,0))</f>
        <v>0</v>
      </c>
      <c r="G274" s="35">
        <f>INDEX(HVACEquipment!K:K,MATCH($D274,HVACEquipment!$A:$A,0))</f>
        <v>0</v>
      </c>
      <c r="H274" s="35">
        <f>INDEX(HVACEquipment!L:L,MATCH($D274,HVACEquipment!$A:$A,0))</f>
        <v>0</v>
      </c>
      <c r="I274" s="38" t="str">
        <f>INDEX(HVACEquipment!M:M,MATCH($D274,HVACEquipment!$A:$A,0))</f>
        <v/>
      </c>
      <c r="J274" s="38" t="str">
        <f>INDEX(HVACEquipment!N:N,MATCH($D274,HVACEquipment!$A:$A,0))</f>
        <v/>
      </c>
      <c r="K274" s="38" t="str">
        <f>INDEX(HVACEquipment!O:O,MATCH($D274,HVACEquipment!$A:$A,0))</f>
        <v/>
      </c>
      <c r="L274" s="13">
        <f>INDEX(HVACEquipment!P:P,MATCH($D274,HVACEquipment!$A:$A,0))</f>
        <v>0</v>
      </c>
      <c r="M274" s="13">
        <f>INDEX(HVACEquipment!Q:Q,MATCH($D274,HVACEquipment!$A:$A,0))</f>
        <v>0</v>
      </c>
      <c r="N274" s="13">
        <f t="shared" si="11"/>
        <v>0</v>
      </c>
    </row>
    <row r="275" spans="2:14" ht="15.75" x14ac:dyDescent="0.2">
      <c r="B275" s="7" t="str">
        <f t="shared" si="10"/>
        <v/>
      </c>
      <c r="C275" s="5" t="s">
        <v>844</v>
      </c>
      <c r="D275" s="16" t="s">
        <v>845</v>
      </c>
      <c r="E275" s="5" t="s">
        <v>846</v>
      </c>
      <c r="F275" s="35">
        <f>INDEX(HVACEquipment!I:I,MATCH($D275,HVACEquipment!$A:$A,0))</f>
        <v>0</v>
      </c>
      <c r="G275" s="35">
        <f>INDEX(HVACEquipment!K:K,MATCH($D275,HVACEquipment!$A:$A,0))</f>
        <v>0</v>
      </c>
      <c r="H275" s="35">
        <f>INDEX(HVACEquipment!L:L,MATCH($D275,HVACEquipment!$A:$A,0))</f>
        <v>0</v>
      </c>
      <c r="I275" s="38" t="str">
        <f>INDEX(HVACEquipment!M:M,MATCH($D275,HVACEquipment!$A:$A,0))</f>
        <v/>
      </c>
      <c r="J275" s="38" t="str">
        <f>INDEX(HVACEquipment!N:N,MATCH($D275,HVACEquipment!$A:$A,0))</f>
        <v/>
      </c>
      <c r="K275" s="38" t="str">
        <f>INDEX(HVACEquipment!O:O,MATCH($D275,HVACEquipment!$A:$A,0))</f>
        <v/>
      </c>
      <c r="L275" s="13">
        <f>INDEX(HVACEquipment!P:P,MATCH($D275,HVACEquipment!$A:$A,0))</f>
        <v>0</v>
      </c>
      <c r="M275" s="13">
        <f>INDEX(HVACEquipment!Q:Q,MATCH($D275,HVACEquipment!$A:$A,0))</f>
        <v>0</v>
      </c>
      <c r="N275" s="13">
        <f t="shared" si="11"/>
        <v>0</v>
      </c>
    </row>
    <row r="276" spans="2:14" ht="15.75" x14ac:dyDescent="0.2">
      <c r="B276" s="7" t="str">
        <f t="shared" si="10"/>
        <v/>
      </c>
      <c r="C276" s="5" t="s">
        <v>847</v>
      </c>
      <c r="D276" s="16" t="s">
        <v>848</v>
      </c>
      <c r="E276" s="5" t="s">
        <v>849</v>
      </c>
      <c r="F276" s="35">
        <f>INDEX(HVACEquipment!I:I,MATCH($D276,HVACEquipment!$A:$A,0))</f>
        <v>0</v>
      </c>
      <c r="G276" s="35">
        <f>INDEX(HVACEquipment!K:K,MATCH($D276,HVACEquipment!$A:$A,0))</f>
        <v>0</v>
      </c>
      <c r="H276" s="35">
        <f>INDEX(HVACEquipment!L:L,MATCH($D276,HVACEquipment!$A:$A,0))</f>
        <v>0</v>
      </c>
      <c r="I276" s="38" t="str">
        <f>INDEX(HVACEquipment!M:M,MATCH($D276,HVACEquipment!$A:$A,0))</f>
        <v/>
      </c>
      <c r="J276" s="38" t="str">
        <f>INDEX(HVACEquipment!N:N,MATCH($D276,HVACEquipment!$A:$A,0))</f>
        <v/>
      </c>
      <c r="K276" s="38" t="str">
        <f>INDEX(HVACEquipment!O:O,MATCH($D276,HVACEquipment!$A:$A,0))</f>
        <v/>
      </c>
      <c r="L276" s="13">
        <f>INDEX(HVACEquipment!P:P,MATCH($D276,HVACEquipment!$A:$A,0))</f>
        <v>0</v>
      </c>
      <c r="M276" s="13">
        <f>INDEX(HVACEquipment!Q:Q,MATCH($D276,HVACEquipment!$A:$A,0))</f>
        <v>0</v>
      </c>
      <c r="N276" s="13">
        <f t="shared" si="11"/>
        <v>0</v>
      </c>
    </row>
    <row r="277" spans="2:14" ht="15.75" x14ac:dyDescent="0.2">
      <c r="B277" s="7" t="str">
        <f t="shared" si="10"/>
        <v/>
      </c>
      <c r="C277" s="5" t="s">
        <v>850</v>
      </c>
      <c r="D277" s="16" t="s">
        <v>851</v>
      </c>
      <c r="E277" s="5" t="s">
        <v>852</v>
      </c>
      <c r="F277" s="35">
        <f>INDEX(HVACEquipment!I:I,MATCH($D277,HVACEquipment!$A:$A,0))</f>
        <v>0</v>
      </c>
      <c r="G277" s="35">
        <f>INDEX(HVACEquipment!K:K,MATCH($D277,HVACEquipment!$A:$A,0))</f>
        <v>0</v>
      </c>
      <c r="H277" s="35">
        <f>INDEX(HVACEquipment!L:L,MATCH($D277,HVACEquipment!$A:$A,0))</f>
        <v>0</v>
      </c>
      <c r="I277" s="38" t="str">
        <f>INDEX(HVACEquipment!M:M,MATCH($D277,HVACEquipment!$A:$A,0))</f>
        <v/>
      </c>
      <c r="J277" s="38" t="str">
        <f>INDEX(HVACEquipment!N:N,MATCH($D277,HVACEquipment!$A:$A,0))</f>
        <v/>
      </c>
      <c r="K277" s="38" t="str">
        <f>INDEX(HVACEquipment!O:O,MATCH($D277,HVACEquipment!$A:$A,0))</f>
        <v/>
      </c>
      <c r="L277" s="13">
        <f>INDEX(HVACEquipment!P:P,MATCH($D277,HVACEquipment!$A:$A,0))</f>
        <v>0</v>
      </c>
      <c r="M277" s="13">
        <f>INDEX(HVACEquipment!Q:Q,MATCH($D277,HVACEquipment!$A:$A,0))</f>
        <v>0</v>
      </c>
      <c r="N277" s="13">
        <f t="shared" si="11"/>
        <v>0</v>
      </c>
    </row>
    <row r="278" spans="2:14" ht="15.75" x14ac:dyDescent="0.2">
      <c r="B278" s="7" t="str">
        <f t="shared" si="10"/>
        <v/>
      </c>
      <c r="C278" s="5" t="s">
        <v>853</v>
      </c>
      <c r="D278" s="16" t="s">
        <v>854</v>
      </c>
      <c r="E278" s="5" t="s">
        <v>855</v>
      </c>
      <c r="F278" s="35">
        <f>INDEX(HVACEquipment!I:I,MATCH($D278,HVACEquipment!$A:$A,0))</f>
        <v>0</v>
      </c>
      <c r="G278" s="35">
        <f>INDEX(HVACEquipment!K:K,MATCH($D278,HVACEquipment!$A:$A,0))</f>
        <v>0</v>
      </c>
      <c r="H278" s="35">
        <f>INDEX(HVACEquipment!L:L,MATCH($D278,HVACEquipment!$A:$A,0))</f>
        <v>0</v>
      </c>
      <c r="I278" s="38" t="str">
        <f>INDEX(HVACEquipment!M:M,MATCH($D278,HVACEquipment!$A:$A,0))</f>
        <v/>
      </c>
      <c r="J278" s="38" t="str">
        <f>INDEX(HVACEquipment!N:N,MATCH($D278,HVACEquipment!$A:$A,0))</f>
        <v/>
      </c>
      <c r="K278" s="38" t="str">
        <f>INDEX(HVACEquipment!O:O,MATCH($D278,HVACEquipment!$A:$A,0))</f>
        <v/>
      </c>
      <c r="L278" s="13">
        <f>INDEX(HVACEquipment!P:P,MATCH($D278,HVACEquipment!$A:$A,0))</f>
        <v>0</v>
      </c>
      <c r="M278" s="13">
        <f>INDEX(HVACEquipment!Q:Q,MATCH($D278,HVACEquipment!$A:$A,0))</f>
        <v>0</v>
      </c>
      <c r="N278" s="13">
        <f t="shared" si="11"/>
        <v>0</v>
      </c>
    </row>
    <row r="279" spans="2:14" ht="15.75" x14ac:dyDescent="0.2">
      <c r="B279" s="7" t="str">
        <f t="shared" si="10"/>
        <v/>
      </c>
      <c r="C279" s="5" t="s">
        <v>856</v>
      </c>
      <c r="D279" s="16" t="s">
        <v>857</v>
      </c>
      <c r="E279" s="5" t="s">
        <v>858</v>
      </c>
      <c r="F279" s="35">
        <f>INDEX(HVACEquipment!I:I,MATCH($D279,HVACEquipment!$A:$A,0))</f>
        <v>0</v>
      </c>
      <c r="G279" s="35">
        <f>INDEX(HVACEquipment!K:K,MATCH($D279,HVACEquipment!$A:$A,0))</f>
        <v>0</v>
      </c>
      <c r="H279" s="35">
        <f>INDEX(HVACEquipment!L:L,MATCH($D279,HVACEquipment!$A:$A,0))</f>
        <v>0</v>
      </c>
      <c r="I279" s="38" t="str">
        <f>INDEX(HVACEquipment!M:M,MATCH($D279,HVACEquipment!$A:$A,0))</f>
        <v/>
      </c>
      <c r="J279" s="38" t="str">
        <f>INDEX(HVACEquipment!N:N,MATCH($D279,HVACEquipment!$A:$A,0))</f>
        <v/>
      </c>
      <c r="K279" s="38" t="str">
        <f>INDEX(HVACEquipment!O:O,MATCH($D279,HVACEquipment!$A:$A,0))</f>
        <v/>
      </c>
      <c r="L279" s="13">
        <f>INDEX(HVACEquipment!P:P,MATCH($D279,HVACEquipment!$A:$A,0))</f>
        <v>0</v>
      </c>
      <c r="M279" s="13">
        <f>INDEX(HVACEquipment!Q:Q,MATCH($D279,HVACEquipment!$A:$A,0))</f>
        <v>0</v>
      </c>
      <c r="N279" s="13">
        <f t="shared" si="11"/>
        <v>0</v>
      </c>
    </row>
    <row r="280" spans="2:14" ht="15.75" x14ac:dyDescent="0.2">
      <c r="B280" s="7" t="str">
        <f t="shared" si="10"/>
        <v/>
      </c>
      <c r="C280" s="5" t="s">
        <v>859</v>
      </c>
      <c r="D280" s="16" t="s">
        <v>860</v>
      </c>
      <c r="E280" s="5" t="s">
        <v>861</v>
      </c>
      <c r="F280" s="35">
        <f>INDEX(HVACEquipment!I:I,MATCH($D280,HVACEquipment!$A:$A,0))</f>
        <v>0</v>
      </c>
      <c r="G280" s="35">
        <f>INDEX(HVACEquipment!K:K,MATCH($D280,HVACEquipment!$A:$A,0))</f>
        <v>0</v>
      </c>
      <c r="H280" s="35">
        <f>INDEX(HVACEquipment!L:L,MATCH($D280,HVACEquipment!$A:$A,0))</f>
        <v>0</v>
      </c>
      <c r="I280" s="38" t="str">
        <f>INDEX(HVACEquipment!M:M,MATCH($D280,HVACEquipment!$A:$A,0))</f>
        <v/>
      </c>
      <c r="J280" s="38" t="str">
        <f>INDEX(HVACEquipment!N:N,MATCH($D280,HVACEquipment!$A:$A,0))</f>
        <v/>
      </c>
      <c r="K280" s="38" t="str">
        <f>INDEX(HVACEquipment!O:O,MATCH($D280,HVACEquipment!$A:$A,0))</f>
        <v/>
      </c>
      <c r="L280" s="13">
        <f>INDEX(HVACEquipment!P:P,MATCH($D280,HVACEquipment!$A:$A,0))</f>
        <v>0</v>
      </c>
      <c r="M280" s="13">
        <f>INDEX(HVACEquipment!Q:Q,MATCH($D280,HVACEquipment!$A:$A,0))</f>
        <v>0</v>
      </c>
      <c r="N280" s="13">
        <f t="shared" si="11"/>
        <v>0</v>
      </c>
    </row>
    <row r="281" spans="2:14" ht="15.75" x14ac:dyDescent="0.2">
      <c r="B281" s="7" t="str">
        <f t="shared" si="10"/>
        <v/>
      </c>
      <c r="C281" s="5" t="s">
        <v>862</v>
      </c>
      <c r="D281" s="16" t="s">
        <v>863</v>
      </c>
      <c r="E281" s="5" t="s">
        <v>864</v>
      </c>
      <c r="F281" s="35">
        <f>INDEX(HVACEquipment!I:I,MATCH($D281,HVACEquipment!$A:$A,0))</f>
        <v>0</v>
      </c>
      <c r="G281" s="35">
        <f>INDEX(HVACEquipment!K:K,MATCH($D281,HVACEquipment!$A:$A,0))</f>
        <v>0</v>
      </c>
      <c r="H281" s="35">
        <f>INDEX(HVACEquipment!L:L,MATCH($D281,HVACEquipment!$A:$A,0))</f>
        <v>0</v>
      </c>
      <c r="I281" s="38" t="str">
        <f>INDEX(HVACEquipment!M:M,MATCH($D281,HVACEquipment!$A:$A,0))</f>
        <v/>
      </c>
      <c r="J281" s="38" t="str">
        <f>INDEX(HVACEquipment!N:N,MATCH($D281,HVACEquipment!$A:$A,0))</f>
        <v/>
      </c>
      <c r="K281" s="38" t="str">
        <f>INDEX(HVACEquipment!O:O,MATCH($D281,HVACEquipment!$A:$A,0))</f>
        <v/>
      </c>
      <c r="L281" s="13">
        <f>INDEX(HVACEquipment!P:P,MATCH($D281,HVACEquipment!$A:$A,0))</f>
        <v>0</v>
      </c>
      <c r="M281" s="13">
        <f>INDEX(HVACEquipment!Q:Q,MATCH($D281,HVACEquipment!$A:$A,0))</f>
        <v>0</v>
      </c>
      <c r="N281" s="13">
        <f t="shared" si="11"/>
        <v>0</v>
      </c>
    </row>
    <row r="282" spans="2:14" ht="15.75" x14ac:dyDescent="0.2">
      <c r="B282" s="7" t="str">
        <f t="shared" si="10"/>
        <v/>
      </c>
      <c r="C282" s="5" t="s">
        <v>865</v>
      </c>
      <c r="D282" s="16" t="s">
        <v>866</v>
      </c>
      <c r="E282" s="5" t="s">
        <v>867</v>
      </c>
      <c r="F282" s="35">
        <f>INDEX(HVACEquipment!I:I,MATCH($D282,HVACEquipment!$A:$A,0))</f>
        <v>0</v>
      </c>
      <c r="G282" s="35">
        <f>INDEX(HVACEquipment!K:K,MATCH($D282,HVACEquipment!$A:$A,0))</f>
        <v>0</v>
      </c>
      <c r="H282" s="35">
        <f>INDEX(HVACEquipment!L:L,MATCH($D282,HVACEquipment!$A:$A,0))</f>
        <v>0</v>
      </c>
      <c r="I282" s="38" t="str">
        <f>INDEX(HVACEquipment!M:M,MATCH($D282,HVACEquipment!$A:$A,0))</f>
        <v/>
      </c>
      <c r="J282" s="38" t="str">
        <f>INDEX(HVACEquipment!N:N,MATCH($D282,HVACEquipment!$A:$A,0))</f>
        <v/>
      </c>
      <c r="K282" s="38" t="str">
        <f>INDEX(HVACEquipment!O:O,MATCH($D282,HVACEquipment!$A:$A,0))</f>
        <v/>
      </c>
      <c r="L282" s="13">
        <f>INDEX(HVACEquipment!P:P,MATCH($D282,HVACEquipment!$A:$A,0))</f>
        <v>0</v>
      </c>
      <c r="M282" s="13">
        <f>INDEX(HVACEquipment!Q:Q,MATCH($D282,HVACEquipment!$A:$A,0))</f>
        <v>0</v>
      </c>
      <c r="N282" s="13">
        <f t="shared" si="11"/>
        <v>0</v>
      </c>
    </row>
    <row r="283" spans="2:14" ht="15.75" x14ac:dyDescent="0.2">
      <c r="B283" s="7" t="str">
        <f t="shared" si="10"/>
        <v/>
      </c>
      <c r="C283" s="5" t="s">
        <v>868</v>
      </c>
      <c r="D283" s="16" t="s">
        <v>869</v>
      </c>
      <c r="E283" s="5" t="s">
        <v>870</v>
      </c>
      <c r="F283" s="35">
        <f>INDEX(HVACEquipment!I:I,MATCH($D283,HVACEquipment!$A:$A,0))</f>
        <v>0</v>
      </c>
      <c r="G283" s="35">
        <f>INDEX(HVACEquipment!K:K,MATCH($D283,HVACEquipment!$A:$A,0))</f>
        <v>0</v>
      </c>
      <c r="H283" s="35">
        <f>INDEX(HVACEquipment!L:L,MATCH($D283,HVACEquipment!$A:$A,0))</f>
        <v>0</v>
      </c>
      <c r="I283" s="38" t="str">
        <f>INDEX(HVACEquipment!M:M,MATCH($D283,HVACEquipment!$A:$A,0))</f>
        <v/>
      </c>
      <c r="J283" s="38" t="str">
        <f>INDEX(HVACEquipment!N:N,MATCH($D283,HVACEquipment!$A:$A,0))</f>
        <v/>
      </c>
      <c r="K283" s="38" t="str">
        <f>INDEX(HVACEquipment!O:O,MATCH($D283,HVACEquipment!$A:$A,0))</f>
        <v/>
      </c>
      <c r="L283" s="13">
        <f>INDEX(HVACEquipment!P:P,MATCH($D283,HVACEquipment!$A:$A,0))</f>
        <v>0</v>
      </c>
      <c r="M283" s="13">
        <f>INDEX(HVACEquipment!Q:Q,MATCH($D283,HVACEquipment!$A:$A,0))</f>
        <v>0</v>
      </c>
      <c r="N283" s="13">
        <f t="shared" si="11"/>
        <v>0</v>
      </c>
    </row>
    <row r="284" spans="2:14" ht="31.5" x14ac:dyDescent="0.2">
      <c r="B284" s="7" t="str">
        <f t="shared" si="10"/>
        <v/>
      </c>
      <c r="C284" s="5" t="s">
        <v>871</v>
      </c>
      <c r="D284" s="16" t="s">
        <v>872</v>
      </c>
      <c r="E284" s="15" t="s">
        <v>873</v>
      </c>
      <c r="F284" s="35">
        <f>INDEX(HVACEquipment!I:I,MATCH($D284,HVACEquipment!$A:$A,0))</f>
        <v>0</v>
      </c>
      <c r="G284" s="35">
        <f>INDEX(HVACEquipment!K:K,MATCH($D284,HVACEquipment!$A:$A,0))</f>
        <v>0</v>
      </c>
      <c r="H284" s="35">
        <f>INDEX(HVACEquipment!L:L,MATCH($D284,HVACEquipment!$A:$A,0))</f>
        <v>0</v>
      </c>
      <c r="I284" s="38" t="str">
        <f>INDEX(HVACEquipment!M:M,MATCH($D284,HVACEquipment!$A:$A,0))</f>
        <v/>
      </c>
      <c r="J284" s="38" t="str">
        <f>INDEX(HVACEquipment!N:N,MATCH($D284,HVACEquipment!$A:$A,0))</f>
        <v/>
      </c>
      <c r="K284" s="38" t="str">
        <f>INDEX(HVACEquipment!O:O,MATCH($D284,HVACEquipment!$A:$A,0))</f>
        <v/>
      </c>
      <c r="L284" s="13">
        <f>INDEX(HVACEquipment!P:P,MATCH($D284,HVACEquipment!$A:$A,0))</f>
        <v>0</v>
      </c>
      <c r="M284" s="13">
        <f>INDEX(HVACEquipment!Q:Q,MATCH($D284,HVACEquipment!$A:$A,0))</f>
        <v>0</v>
      </c>
      <c r="N284" s="13">
        <f t="shared" si="11"/>
        <v>0</v>
      </c>
    </row>
    <row r="285" spans="2:14" ht="31.5" x14ac:dyDescent="0.2">
      <c r="B285" s="7" t="str">
        <f t="shared" si="10"/>
        <v/>
      </c>
      <c r="C285" s="5" t="s">
        <v>874</v>
      </c>
      <c r="D285" s="16" t="s">
        <v>875</v>
      </c>
      <c r="E285" s="15" t="s">
        <v>876</v>
      </c>
      <c r="F285" s="35">
        <f>INDEX(HVACEquipment!I:I,MATCH($D285,HVACEquipment!$A:$A,0))</f>
        <v>0</v>
      </c>
      <c r="G285" s="35">
        <f>INDEX(HVACEquipment!K:K,MATCH($D285,HVACEquipment!$A:$A,0))</f>
        <v>0</v>
      </c>
      <c r="H285" s="35">
        <f>INDEX(HVACEquipment!L:L,MATCH($D285,HVACEquipment!$A:$A,0))</f>
        <v>0</v>
      </c>
      <c r="I285" s="38" t="str">
        <f>INDEX(HVACEquipment!M:M,MATCH($D285,HVACEquipment!$A:$A,0))</f>
        <v/>
      </c>
      <c r="J285" s="38" t="str">
        <f>INDEX(HVACEquipment!N:N,MATCH($D285,HVACEquipment!$A:$A,0))</f>
        <v/>
      </c>
      <c r="K285" s="38" t="str">
        <f>INDEX(HVACEquipment!O:O,MATCH($D285,HVACEquipment!$A:$A,0))</f>
        <v/>
      </c>
      <c r="L285" s="13">
        <f>INDEX(HVACEquipment!P:P,MATCH($D285,HVACEquipment!$A:$A,0))</f>
        <v>0</v>
      </c>
      <c r="M285" s="13">
        <f>INDEX(HVACEquipment!Q:Q,MATCH($D285,HVACEquipment!$A:$A,0))</f>
        <v>0</v>
      </c>
      <c r="N285" s="13">
        <f t="shared" si="11"/>
        <v>0</v>
      </c>
    </row>
    <row r="286" spans="2:14" ht="15.75" x14ac:dyDescent="0.2">
      <c r="B286" s="7" t="str">
        <f t="shared" si="10"/>
        <v/>
      </c>
      <c r="C286" s="5" t="s">
        <v>877</v>
      </c>
      <c r="D286" s="16" t="s">
        <v>878</v>
      </c>
      <c r="E286" s="5" t="s">
        <v>879</v>
      </c>
      <c r="F286" s="35">
        <f>INDEX(HVACEquipment!I:I,MATCH($D286,HVACEquipment!$A:$A,0))</f>
        <v>0</v>
      </c>
      <c r="G286" s="35">
        <f>INDEX(HVACEquipment!K:K,MATCH($D286,HVACEquipment!$A:$A,0))</f>
        <v>0</v>
      </c>
      <c r="H286" s="35">
        <f>INDEX(HVACEquipment!L:L,MATCH($D286,HVACEquipment!$A:$A,0))</f>
        <v>0</v>
      </c>
      <c r="I286" s="38" t="str">
        <f>INDEX(HVACEquipment!M:M,MATCH($D286,HVACEquipment!$A:$A,0))</f>
        <v/>
      </c>
      <c r="J286" s="38" t="str">
        <f>INDEX(HVACEquipment!N:N,MATCH($D286,HVACEquipment!$A:$A,0))</f>
        <v/>
      </c>
      <c r="K286" s="38" t="str">
        <f>INDEX(HVACEquipment!O:O,MATCH($D286,HVACEquipment!$A:$A,0))</f>
        <v/>
      </c>
      <c r="L286" s="13">
        <f>INDEX(HVACEquipment!P:P,MATCH($D286,HVACEquipment!$A:$A,0))</f>
        <v>0</v>
      </c>
      <c r="M286" s="13">
        <f>INDEX(HVACEquipment!Q:Q,MATCH($D286,HVACEquipment!$A:$A,0))</f>
        <v>0</v>
      </c>
      <c r="N286" s="13">
        <f t="shared" si="11"/>
        <v>0</v>
      </c>
    </row>
    <row r="287" spans="2:14" ht="15.75" x14ac:dyDescent="0.2">
      <c r="B287" s="7" t="str">
        <f t="shared" si="10"/>
        <v/>
      </c>
      <c r="C287" s="5" t="s">
        <v>880</v>
      </c>
      <c r="D287" s="16" t="s">
        <v>881</v>
      </c>
      <c r="E287" s="5" t="s">
        <v>882</v>
      </c>
      <c r="F287" s="35">
        <f>INDEX(HVACEquipment!I:I,MATCH($D287,HVACEquipment!$A:$A,0))</f>
        <v>0</v>
      </c>
      <c r="G287" s="35">
        <f>INDEX(HVACEquipment!K:K,MATCH($D287,HVACEquipment!$A:$A,0))</f>
        <v>0</v>
      </c>
      <c r="H287" s="35">
        <f>INDEX(HVACEquipment!L:L,MATCH($D287,HVACEquipment!$A:$A,0))</f>
        <v>0</v>
      </c>
      <c r="I287" s="38" t="str">
        <f>INDEX(HVACEquipment!M:M,MATCH($D287,HVACEquipment!$A:$A,0))</f>
        <v/>
      </c>
      <c r="J287" s="38" t="str">
        <f>INDEX(HVACEquipment!N:N,MATCH($D287,HVACEquipment!$A:$A,0))</f>
        <v/>
      </c>
      <c r="K287" s="38" t="str">
        <f>INDEX(HVACEquipment!O:O,MATCH($D287,HVACEquipment!$A:$A,0))</f>
        <v/>
      </c>
      <c r="L287" s="13">
        <f>INDEX(HVACEquipment!P:P,MATCH($D287,HVACEquipment!$A:$A,0))</f>
        <v>0</v>
      </c>
      <c r="M287" s="13">
        <f>INDEX(HVACEquipment!Q:Q,MATCH($D287,HVACEquipment!$A:$A,0))</f>
        <v>0</v>
      </c>
      <c r="N287" s="13">
        <f t="shared" si="11"/>
        <v>0</v>
      </c>
    </row>
    <row r="288" spans="2:14" ht="15.75" x14ac:dyDescent="0.2">
      <c r="B288" s="7" t="str">
        <f t="shared" si="10"/>
        <v/>
      </c>
      <c r="C288" s="5" t="s">
        <v>883</v>
      </c>
      <c r="D288" s="16" t="s">
        <v>884</v>
      </c>
      <c r="E288" s="5" t="s">
        <v>885</v>
      </c>
      <c r="F288" s="35">
        <f>INDEX(HVACEquipment!I:I,MATCH($D288,HVACEquipment!$A:$A,0))</f>
        <v>0</v>
      </c>
      <c r="G288" s="35">
        <f>INDEX(HVACEquipment!K:K,MATCH($D288,HVACEquipment!$A:$A,0))</f>
        <v>0</v>
      </c>
      <c r="H288" s="35">
        <f>INDEX(HVACEquipment!L:L,MATCH($D288,HVACEquipment!$A:$A,0))</f>
        <v>0</v>
      </c>
      <c r="I288" s="38" t="str">
        <f>INDEX(HVACEquipment!M:M,MATCH($D288,HVACEquipment!$A:$A,0))</f>
        <v/>
      </c>
      <c r="J288" s="38" t="str">
        <f>INDEX(HVACEquipment!N:N,MATCH($D288,HVACEquipment!$A:$A,0))</f>
        <v/>
      </c>
      <c r="K288" s="38" t="str">
        <f>INDEX(HVACEquipment!O:O,MATCH($D288,HVACEquipment!$A:$A,0))</f>
        <v/>
      </c>
      <c r="L288" s="13">
        <f>INDEX(HVACEquipment!P:P,MATCH($D288,HVACEquipment!$A:$A,0))</f>
        <v>0</v>
      </c>
      <c r="M288" s="13">
        <f>INDEX(HVACEquipment!Q:Q,MATCH($D288,HVACEquipment!$A:$A,0))</f>
        <v>0</v>
      </c>
      <c r="N288" s="13">
        <f t="shared" si="11"/>
        <v>0</v>
      </c>
    </row>
    <row r="289" spans="2:14" ht="15.75" x14ac:dyDescent="0.2">
      <c r="B289" s="7" t="str">
        <f t="shared" si="10"/>
        <v/>
      </c>
      <c r="C289" s="5" t="s">
        <v>886</v>
      </c>
      <c r="D289" s="16" t="s">
        <v>887</v>
      </c>
      <c r="E289" s="5" t="s">
        <v>888</v>
      </c>
      <c r="F289" s="35">
        <f>INDEX(HVACEquipment!I:I,MATCH($D289,HVACEquipment!$A:$A,0))</f>
        <v>0</v>
      </c>
      <c r="G289" s="35">
        <f>INDEX(HVACEquipment!K:K,MATCH($D289,HVACEquipment!$A:$A,0))</f>
        <v>0</v>
      </c>
      <c r="H289" s="35">
        <f>INDEX(HVACEquipment!L:L,MATCH($D289,HVACEquipment!$A:$A,0))</f>
        <v>0</v>
      </c>
      <c r="I289" s="38" t="str">
        <f>INDEX(HVACEquipment!M:M,MATCH($D289,HVACEquipment!$A:$A,0))</f>
        <v/>
      </c>
      <c r="J289" s="38" t="str">
        <f>INDEX(HVACEquipment!N:N,MATCH($D289,HVACEquipment!$A:$A,0))</f>
        <v/>
      </c>
      <c r="K289" s="38" t="str">
        <f>INDEX(HVACEquipment!O:O,MATCH($D289,HVACEquipment!$A:$A,0))</f>
        <v/>
      </c>
      <c r="L289" s="13">
        <f>INDEX(HVACEquipment!P:P,MATCH($D289,HVACEquipment!$A:$A,0))</f>
        <v>0</v>
      </c>
      <c r="M289" s="13">
        <f>INDEX(HVACEquipment!Q:Q,MATCH($D289,HVACEquipment!$A:$A,0))</f>
        <v>0</v>
      </c>
      <c r="N289" s="13">
        <f t="shared" si="11"/>
        <v>0</v>
      </c>
    </row>
    <row r="290" spans="2:14" ht="15.75" x14ac:dyDescent="0.2">
      <c r="B290" s="7" t="str">
        <f t="shared" si="10"/>
        <v/>
      </c>
      <c r="C290" s="5" t="s">
        <v>890</v>
      </c>
      <c r="D290" s="16" t="s">
        <v>891</v>
      </c>
      <c r="E290" s="5" t="s">
        <v>892</v>
      </c>
      <c r="F290" s="35">
        <f>INDEX(HVACEquipment!I:I,MATCH($D290,HVACEquipment!$A:$A,0))</f>
        <v>0</v>
      </c>
      <c r="G290" s="35">
        <f>INDEX(HVACEquipment!K:K,MATCH($D290,HVACEquipment!$A:$A,0))</f>
        <v>0</v>
      </c>
      <c r="H290" s="35">
        <f>INDEX(HVACEquipment!L:L,MATCH($D290,HVACEquipment!$A:$A,0))</f>
        <v>0</v>
      </c>
      <c r="I290" s="38" t="str">
        <f>INDEX(HVACEquipment!M:M,MATCH($D290,HVACEquipment!$A:$A,0))</f>
        <v/>
      </c>
      <c r="J290" s="38" t="str">
        <f>INDEX(HVACEquipment!N:N,MATCH($D290,HVACEquipment!$A:$A,0))</f>
        <v/>
      </c>
      <c r="K290" s="38" t="str">
        <f>INDEX(HVACEquipment!O:O,MATCH($D290,HVACEquipment!$A:$A,0))</f>
        <v/>
      </c>
      <c r="L290" s="13">
        <f>INDEX(HVACEquipment!P:P,MATCH($D290,HVACEquipment!$A:$A,0))</f>
        <v>0</v>
      </c>
      <c r="M290" s="13">
        <f>INDEX(HVACEquipment!Q:Q,MATCH($D290,HVACEquipment!$A:$A,0))</f>
        <v>0</v>
      </c>
      <c r="N290" s="13">
        <f t="shared" si="11"/>
        <v>0</v>
      </c>
    </row>
    <row r="291" spans="2:14" ht="15.75" x14ac:dyDescent="0.2">
      <c r="B291" s="7" t="str">
        <f t="shared" si="10"/>
        <v/>
      </c>
      <c r="C291" s="5" t="s">
        <v>894</v>
      </c>
      <c r="D291" s="16" t="s">
        <v>895</v>
      </c>
      <c r="E291" s="5" t="s">
        <v>896</v>
      </c>
      <c r="F291" s="35">
        <f>INDEX(HVACEquipment!I:I,MATCH($D291,HVACEquipment!$A:$A,0))</f>
        <v>0</v>
      </c>
      <c r="G291" s="35">
        <f>INDEX(HVACEquipment!K:K,MATCH($D291,HVACEquipment!$A:$A,0))</f>
        <v>0</v>
      </c>
      <c r="H291" s="35">
        <f>INDEX(HVACEquipment!L:L,MATCH($D291,HVACEquipment!$A:$A,0))</f>
        <v>0</v>
      </c>
      <c r="I291" s="38" t="str">
        <f>INDEX(HVACEquipment!M:M,MATCH($D291,HVACEquipment!$A:$A,0))</f>
        <v/>
      </c>
      <c r="J291" s="38" t="str">
        <f>INDEX(HVACEquipment!N:N,MATCH($D291,HVACEquipment!$A:$A,0))</f>
        <v/>
      </c>
      <c r="K291" s="38" t="str">
        <f>INDEX(HVACEquipment!O:O,MATCH($D291,HVACEquipment!$A:$A,0))</f>
        <v/>
      </c>
      <c r="L291" s="13">
        <f>INDEX(HVACEquipment!P:P,MATCH($D291,HVACEquipment!$A:$A,0))</f>
        <v>0</v>
      </c>
      <c r="M291" s="13">
        <f>INDEX(HVACEquipment!Q:Q,MATCH($D291,HVACEquipment!$A:$A,0))</f>
        <v>0</v>
      </c>
      <c r="N291" s="13">
        <f t="shared" si="11"/>
        <v>0</v>
      </c>
    </row>
    <row r="292" spans="2:14" ht="15.75" x14ac:dyDescent="0.2">
      <c r="B292" s="7" t="str">
        <f t="shared" si="10"/>
        <v/>
      </c>
      <c r="C292" s="5" t="s">
        <v>897</v>
      </c>
      <c r="D292" s="16" t="s">
        <v>898</v>
      </c>
      <c r="E292" s="5" t="s">
        <v>899</v>
      </c>
      <c r="F292" s="35">
        <f>INDEX(HVACEquipment!I:I,MATCH($D292,HVACEquipment!$A:$A,0))</f>
        <v>0</v>
      </c>
      <c r="G292" s="35">
        <f>INDEX(HVACEquipment!K:K,MATCH($D292,HVACEquipment!$A:$A,0))</f>
        <v>0</v>
      </c>
      <c r="H292" s="35">
        <f>INDEX(HVACEquipment!L:L,MATCH($D292,HVACEquipment!$A:$A,0))</f>
        <v>0</v>
      </c>
      <c r="I292" s="38" t="str">
        <f>INDEX(HVACEquipment!M:M,MATCH($D292,HVACEquipment!$A:$A,0))</f>
        <v/>
      </c>
      <c r="J292" s="38" t="str">
        <f>INDEX(HVACEquipment!N:N,MATCH($D292,HVACEquipment!$A:$A,0))</f>
        <v/>
      </c>
      <c r="K292" s="38" t="str">
        <f>INDEX(HVACEquipment!O:O,MATCH($D292,HVACEquipment!$A:$A,0))</f>
        <v/>
      </c>
      <c r="L292" s="13">
        <f>INDEX(HVACEquipment!P:P,MATCH($D292,HVACEquipment!$A:$A,0))</f>
        <v>0</v>
      </c>
      <c r="M292" s="13">
        <f>INDEX(HVACEquipment!Q:Q,MATCH($D292,HVACEquipment!$A:$A,0))</f>
        <v>0</v>
      </c>
      <c r="N292" s="13">
        <f t="shared" si="11"/>
        <v>0</v>
      </c>
    </row>
    <row r="293" spans="2:14" ht="15.75" x14ac:dyDescent="0.2">
      <c r="B293" s="7" t="str">
        <f t="shared" si="10"/>
        <v/>
      </c>
      <c r="C293" s="5" t="s">
        <v>900</v>
      </c>
      <c r="D293" s="16" t="s">
        <v>901</v>
      </c>
      <c r="E293" s="5" t="s">
        <v>902</v>
      </c>
      <c r="F293" s="35">
        <f>INDEX(HVACEquipment!I:I,MATCH($D293,HVACEquipment!$A:$A,0))</f>
        <v>0</v>
      </c>
      <c r="G293" s="35">
        <f>INDEX(HVACEquipment!K:K,MATCH($D293,HVACEquipment!$A:$A,0))</f>
        <v>0</v>
      </c>
      <c r="H293" s="35">
        <f>INDEX(HVACEquipment!L:L,MATCH($D293,HVACEquipment!$A:$A,0))</f>
        <v>0</v>
      </c>
      <c r="I293" s="38" t="str">
        <f>INDEX(HVACEquipment!M:M,MATCH($D293,HVACEquipment!$A:$A,0))</f>
        <v/>
      </c>
      <c r="J293" s="38" t="str">
        <f>INDEX(HVACEquipment!N:N,MATCH($D293,HVACEquipment!$A:$A,0))</f>
        <v/>
      </c>
      <c r="K293" s="38" t="str">
        <f>INDEX(HVACEquipment!O:O,MATCH($D293,HVACEquipment!$A:$A,0))</f>
        <v/>
      </c>
      <c r="L293" s="13">
        <f>INDEX(HVACEquipment!P:P,MATCH($D293,HVACEquipment!$A:$A,0))</f>
        <v>0</v>
      </c>
      <c r="M293" s="13">
        <f>INDEX(HVACEquipment!Q:Q,MATCH($D293,HVACEquipment!$A:$A,0))</f>
        <v>0</v>
      </c>
      <c r="N293" s="13">
        <f t="shared" si="11"/>
        <v>0</v>
      </c>
    </row>
    <row r="294" spans="2:14" ht="15.75" x14ac:dyDescent="0.2">
      <c r="B294" s="7" t="str">
        <f t="shared" si="10"/>
        <v/>
      </c>
      <c r="C294" s="5" t="s">
        <v>903</v>
      </c>
      <c r="D294" s="16" t="s">
        <v>904</v>
      </c>
      <c r="E294" s="5" t="s">
        <v>905</v>
      </c>
      <c r="F294" s="35">
        <f>INDEX(HVACEquipment!I:I,MATCH($D294,HVACEquipment!$A:$A,0))</f>
        <v>0</v>
      </c>
      <c r="G294" s="35">
        <f>INDEX(HVACEquipment!K:K,MATCH($D294,HVACEquipment!$A:$A,0))</f>
        <v>0</v>
      </c>
      <c r="H294" s="35">
        <f>INDEX(HVACEquipment!L:L,MATCH($D294,HVACEquipment!$A:$A,0))</f>
        <v>0</v>
      </c>
      <c r="I294" s="38" t="str">
        <f>INDEX(HVACEquipment!M:M,MATCH($D294,HVACEquipment!$A:$A,0))</f>
        <v/>
      </c>
      <c r="J294" s="38" t="str">
        <f>INDEX(HVACEquipment!N:N,MATCH($D294,HVACEquipment!$A:$A,0))</f>
        <v/>
      </c>
      <c r="K294" s="38" t="str">
        <f>INDEX(HVACEquipment!O:O,MATCH($D294,HVACEquipment!$A:$A,0))</f>
        <v/>
      </c>
      <c r="L294" s="13">
        <f>INDEX(HVACEquipment!P:P,MATCH($D294,HVACEquipment!$A:$A,0))</f>
        <v>0</v>
      </c>
      <c r="M294" s="13">
        <f>INDEX(HVACEquipment!Q:Q,MATCH($D294,HVACEquipment!$A:$A,0))</f>
        <v>0</v>
      </c>
      <c r="N294" s="13">
        <f t="shared" si="11"/>
        <v>0</v>
      </c>
    </row>
    <row r="295" spans="2:14" ht="15.75" x14ac:dyDescent="0.2">
      <c r="B295" s="7" t="str">
        <f t="shared" si="10"/>
        <v/>
      </c>
      <c r="C295" s="5" t="s">
        <v>906</v>
      </c>
      <c r="D295" s="16" t="s">
        <v>907</v>
      </c>
      <c r="E295" s="5" t="s">
        <v>908</v>
      </c>
      <c r="F295" s="35">
        <f>INDEX(HVACEquipment!I:I,MATCH($D295,HVACEquipment!$A:$A,0))</f>
        <v>0</v>
      </c>
      <c r="G295" s="35">
        <f>INDEX(HVACEquipment!K:K,MATCH($D295,HVACEquipment!$A:$A,0))</f>
        <v>0</v>
      </c>
      <c r="H295" s="35">
        <f>INDEX(HVACEquipment!L:L,MATCH($D295,HVACEquipment!$A:$A,0))</f>
        <v>0</v>
      </c>
      <c r="I295" s="38" t="str">
        <f>INDEX(HVACEquipment!M:M,MATCH($D295,HVACEquipment!$A:$A,0))</f>
        <v/>
      </c>
      <c r="J295" s="38" t="str">
        <f>INDEX(HVACEquipment!N:N,MATCH($D295,HVACEquipment!$A:$A,0))</f>
        <v/>
      </c>
      <c r="K295" s="38" t="str">
        <f>INDEX(HVACEquipment!O:O,MATCH($D295,HVACEquipment!$A:$A,0))</f>
        <v/>
      </c>
      <c r="L295" s="13">
        <f>INDEX(HVACEquipment!P:P,MATCH($D295,HVACEquipment!$A:$A,0))</f>
        <v>0</v>
      </c>
      <c r="M295" s="13">
        <f>INDEX(HVACEquipment!Q:Q,MATCH($D295,HVACEquipment!$A:$A,0))</f>
        <v>0</v>
      </c>
      <c r="N295" s="13">
        <f t="shared" si="11"/>
        <v>0</v>
      </c>
    </row>
    <row r="296" spans="2:14" ht="15.75" x14ac:dyDescent="0.2">
      <c r="B296" s="7" t="str">
        <f t="shared" si="10"/>
        <v/>
      </c>
      <c r="C296" s="5" t="s">
        <v>909</v>
      </c>
      <c r="D296" s="16" t="s">
        <v>910</v>
      </c>
      <c r="E296" s="5" t="s">
        <v>911</v>
      </c>
      <c r="F296" s="35">
        <f>INDEX(HVACEquipment!I:I,MATCH($D296,HVACEquipment!$A:$A,0))</f>
        <v>0</v>
      </c>
      <c r="G296" s="35">
        <f>INDEX(HVACEquipment!K:K,MATCH($D296,HVACEquipment!$A:$A,0))</f>
        <v>0</v>
      </c>
      <c r="H296" s="35">
        <f>INDEX(HVACEquipment!L:L,MATCH($D296,HVACEquipment!$A:$A,0))</f>
        <v>0</v>
      </c>
      <c r="I296" s="38" t="str">
        <f>INDEX(HVACEquipment!M:M,MATCH($D296,HVACEquipment!$A:$A,0))</f>
        <v/>
      </c>
      <c r="J296" s="38" t="str">
        <f>INDEX(HVACEquipment!N:N,MATCH($D296,HVACEquipment!$A:$A,0))</f>
        <v/>
      </c>
      <c r="K296" s="38" t="str">
        <f>INDEX(HVACEquipment!O:O,MATCH($D296,HVACEquipment!$A:$A,0))</f>
        <v/>
      </c>
      <c r="L296" s="13">
        <f>INDEX(HVACEquipment!P:P,MATCH($D296,HVACEquipment!$A:$A,0))</f>
        <v>0</v>
      </c>
      <c r="M296" s="13">
        <f>INDEX(HVACEquipment!Q:Q,MATCH($D296,HVACEquipment!$A:$A,0))</f>
        <v>0</v>
      </c>
      <c r="N296" s="13">
        <f t="shared" si="11"/>
        <v>0</v>
      </c>
    </row>
    <row r="297" spans="2:14" ht="15.75" x14ac:dyDescent="0.2">
      <c r="B297" s="7" t="str">
        <f t="shared" si="10"/>
        <v/>
      </c>
      <c r="C297" s="5" t="s">
        <v>914</v>
      </c>
      <c r="D297" s="16" t="s">
        <v>915</v>
      </c>
      <c r="E297" s="5" t="s">
        <v>916</v>
      </c>
      <c r="F297" s="35">
        <f>INDEX(BuildingAutomationSystems!I:I,MATCH($D297,BuildingAutomationSystems!$A:$A,0))</f>
        <v>0</v>
      </c>
      <c r="G297" s="35">
        <f>INDEX(BuildingAutomationSystems!K:K,MATCH($D297,BuildingAutomationSystems!$A:$A,0))</f>
        <v>0</v>
      </c>
      <c r="H297" s="35">
        <f>INDEX(BuildingAutomationSystems!L:L,MATCH($D297,BuildingAutomationSystems!$A:$A,0))</f>
        <v>0</v>
      </c>
      <c r="I297" s="38" t="str">
        <f>INDEX(BuildingAutomationSystems!M:M,MATCH($D297,BuildingAutomationSystems!$A:$A,0))</f>
        <v/>
      </c>
      <c r="J297" s="38" t="str">
        <f>INDEX(BuildingAutomationSystems!N:N,MATCH($D297,BuildingAutomationSystems!$A:$A,0))</f>
        <v/>
      </c>
      <c r="K297" s="38" t="str">
        <f>INDEX(BuildingAutomationSystems!O:O,MATCH($D297,BuildingAutomationSystems!$A:$A,0))</f>
        <v/>
      </c>
      <c r="L297" s="13">
        <f>INDEX(BuildingAutomationSystems!P:P,MATCH($D297,BuildingAutomationSystems!$A:$A,0))</f>
        <v>0</v>
      </c>
      <c r="M297" s="13">
        <f>INDEX(BuildingAutomationSystems!Q:Q,MATCH($D297,BuildingAutomationSystems!$A:$A,0))</f>
        <v>0</v>
      </c>
      <c r="N297" s="13">
        <f t="shared" si="11"/>
        <v>0</v>
      </c>
    </row>
    <row r="298" spans="2:14" ht="15.75" x14ac:dyDescent="0.2">
      <c r="B298" s="7" t="str">
        <f t="shared" si="10"/>
        <v/>
      </c>
      <c r="C298" s="5" t="s">
        <v>917</v>
      </c>
      <c r="D298" s="16" t="s">
        <v>918</v>
      </c>
      <c r="E298" s="5" t="s">
        <v>919</v>
      </c>
      <c r="F298" s="35">
        <f>INDEX(BuildingAutomationSystems!I:I,MATCH($D298,BuildingAutomationSystems!$A:$A,0))</f>
        <v>0</v>
      </c>
      <c r="G298" s="35">
        <f>INDEX(BuildingAutomationSystems!K:K,MATCH($D298,BuildingAutomationSystems!$A:$A,0))</f>
        <v>0</v>
      </c>
      <c r="H298" s="35">
        <f>INDEX(BuildingAutomationSystems!L:L,MATCH($D298,BuildingAutomationSystems!$A:$A,0))</f>
        <v>0</v>
      </c>
      <c r="I298" s="38" t="str">
        <f>INDEX(BuildingAutomationSystems!M:M,MATCH($D298,BuildingAutomationSystems!$A:$A,0))</f>
        <v/>
      </c>
      <c r="J298" s="38" t="str">
        <f>INDEX(BuildingAutomationSystems!N:N,MATCH($D298,BuildingAutomationSystems!$A:$A,0))</f>
        <v/>
      </c>
      <c r="K298" s="38" t="str">
        <f>INDEX(BuildingAutomationSystems!O:O,MATCH($D298,BuildingAutomationSystems!$A:$A,0))</f>
        <v/>
      </c>
      <c r="L298" s="13">
        <f>INDEX(BuildingAutomationSystems!P:P,MATCH($D298,BuildingAutomationSystems!$A:$A,0))</f>
        <v>0</v>
      </c>
      <c r="M298" s="13">
        <f>INDEX(BuildingAutomationSystems!Q:Q,MATCH($D298,BuildingAutomationSystems!$A:$A,0))</f>
        <v>0</v>
      </c>
      <c r="N298" s="13">
        <f t="shared" si="11"/>
        <v>0</v>
      </c>
    </row>
    <row r="299" spans="2:14" ht="15.75" x14ac:dyDescent="0.2">
      <c r="B299" s="7" t="str">
        <f t="shared" si="10"/>
        <v/>
      </c>
      <c r="C299" s="5" t="s">
        <v>920</v>
      </c>
      <c r="D299" s="16" t="s">
        <v>921</v>
      </c>
      <c r="E299" s="5" t="s">
        <v>922</v>
      </c>
      <c r="F299" s="35">
        <f>INDEX(BuildingAutomationSystems!I:I,MATCH($D299,BuildingAutomationSystems!$A:$A,0))</f>
        <v>0</v>
      </c>
      <c r="G299" s="35">
        <f>INDEX(BuildingAutomationSystems!K:K,MATCH($D299,BuildingAutomationSystems!$A:$A,0))</f>
        <v>0</v>
      </c>
      <c r="H299" s="35">
        <f>INDEX(BuildingAutomationSystems!L:L,MATCH($D299,BuildingAutomationSystems!$A:$A,0))</f>
        <v>0</v>
      </c>
      <c r="I299" s="38" t="str">
        <f>INDEX(BuildingAutomationSystems!M:M,MATCH($D299,BuildingAutomationSystems!$A:$A,0))</f>
        <v/>
      </c>
      <c r="J299" s="38" t="str">
        <f>INDEX(BuildingAutomationSystems!N:N,MATCH($D299,BuildingAutomationSystems!$A:$A,0))</f>
        <v/>
      </c>
      <c r="K299" s="38" t="str">
        <f>INDEX(BuildingAutomationSystems!O:O,MATCH($D299,BuildingAutomationSystems!$A:$A,0))</f>
        <v/>
      </c>
      <c r="L299" s="13">
        <f>INDEX(BuildingAutomationSystems!P:P,MATCH($D299,BuildingAutomationSystems!$A:$A,0))</f>
        <v>0</v>
      </c>
      <c r="M299" s="13">
        <f>INDEX(BuildingAutomationSystems!Q:Q,MATCH($D299,BuildingAutomationSystems!$A:$A,0))</f>
        <v>0</v>
      </c>
      <c r="N299" s="13">
        <f t="shared" si="11"/>
        <v>0</v>
      </c>
    </row>
    <row r="300" spans="2:14" ht="15.75" x14ac:dyDescent="0.2">
      <c r="B300" s="7" t="str">
        <f t="shared" si="10"/>
        <v/>
      </c>
      <c r="C300" s="5" t="s">
        <v>923</v>
      </c>
      <c r="D300" s="16" t="s">
        <v>924</v>
      </c>
      <c r="E300" s="5" t="s">
        <v>925</v>
      </c>
      <c r="F300" s="35">
        <f>INDEX(BuildingAutomationSystems!I:I,MATCH($D300,BuildingAutomationSystems!$A:$A,0))</f>
        <v>0</v>
      </c>
      <c r="G300" s="35">
        <f>INDEX(BuildingAutomationSystems!K:K,MATCH($D300,BuildingAutomationSystems!$A:$A,0))</f>
        <v>0</v>
      </c>
      <c r="H300" s="35">
        <f>INDEX(BuildingAutomationSystems!L:L,MATCH($D300,BuildingAutomationSystems!$A:$A,0))</f>
        <v>0</v>
      </c>
      <c r="I300" s="38" t="str">
        <f>INDEX(BuildingAutomationSystems!M:M,MATCH($D300,BuildingAutomationSystems!$A:$A,0))</f>
        <v/>
      </c>
      <c r="J300" s="38" t="str">
        <f>INDEX(BuildingAutomationSystems!N:N,MATCH($D300,BuildingAutomationSystems!$A:$A,0))</f>
        <v/>
      </c>
      <c r="K300" s="38" t="str">
        <f>INDEX(BuildingAutomationSystems!O:O,MATCH($D300,BuildingAutomationSystems!$A:$A,0))</f>
        <v/>
      </c>
      <c r="L300" s="13">
        <f>INDEX(BuildingAutomationSystems!P:P,MATCH($D300,BuildingAutomationSystems!$A:$A,0))</f>
        <v>0</v>
      </c>
      <c r="M300" s="13">
        <f>INDEX(BuildingAutomationSystems!Q:Q,MATCH($D300,BuildingAutomationSystems!$A:$A,0))</f>
        <v>0</v>
      </c>
      <c r="N300" s="13">
        <f t="shared" si="11"/>
        <v>0</v>
      </c>
    </row>
    <row r="301" spans="2:14" ht="15.75" x14ac:dyDescent="0.2">
      <c r="B301" s="7" t="str">
        <f t="shared" si="10"/>
        <v/>
      </c>
      <c r="C301" s="5" t="s">
        <v>926</v>
      </c>
      <c r="D301" s="16" t="s">
        <v>927</v>
      </c>
      <c r="E301" s="5" t="s">
        <v>928</v>
      </c>
      <c r="F301" s="35">
        <f>INDEX(BuildingAutomationSystems!I:I,MATCH($D301,BuildingAutomationSystems!$A:$A,0))</f>
        <v>0</v>
      </c>
      <c r="G301" s="35">
        <f>INDEX(BuildingAutomationSystems!K:K,MATCH($D301,BuildingAutomationSystems!$A:$A,0))</f>
        <v>0</v>
      </c>
      <c r="H301" s="35">
        <f>INDEX(BuildingAutomationSystems!L:L,MATCH($D301,BuildingAutomationSystems!$A:$A,0))</f>
        <v>0</v>
      </c>
      <c r="I301" s="38" t="str">
        <f>INDEX(BuildingAutomationSystems!M:M,MATCH($D301,BuildingAutomationSystems!$A:$A,0))</f>
        <v/>
      </c>
      <c r="J301" s="38" t="str">
        <f>INDEX(BuildingAutomationSystems!N:N,MATCH($D301,BuildingAutomationSystems!$A:$A,0))</f>
        <v/>
      </c>
      <c r="K301" s="38" t="str">
        <f>INDEX(BuildingAutomationSystems!O:O,MATCH($D301,BuildingAutomationSystems!$A:$A,0))</f>
        <v/>
      </c>
      <c r="L301" s="13">
        <f>INDEX(BuildingAutomationSystems!P:P,MATCH($D301,BuildingAutomationSystems!$A:$A,0))</f>
        <v>0</v>
      </c>
      <c r="M301" s="13">
        <f>INDEX(BuildingAutomationSystems!Q:Q,MATCH($D301,BuildingAutomationSystems!$A:$A,0))</f>
        <v>0</v>
      </c>
      <c r="N301" s="13">
        <f t="shared" si="11"/>
        <v>0</v>
      </c>
    </row>
    <row r="302" spans="2:14" ht="15.75" x14ac:dyDescent="0.2">
      <c r="B302" s="7" t="str">
        <f t="shared" si="10"/>
        <v/>
      </c>
      <c r="C302" s="5" t="s">
        <v>929</v>
      </c>
      <c r="D302" s="16" t="s">
        <v>930</v>
      </c>
      <c r="E302" s="5" t="s">
        <v>931</v>
      </c>
      <c r="F302" s="35">
        <f>INDEX(BuildingAutomationSystems!I:I,MATCH($D302,BuildingAutomationSystems!$A:$A,0))</f>
        <v>0</v>
      </c>
      <c r="G302" s="35">
        <f>INDEX(BuildingAutomationSystems!K:K,MATCH($D302,BuildingAutomationSystems!$A:$A,0))</f>
        <v>0</v>
      </c>
      <c r="H302" s="35">
        <f>INDEX(BuildingAutomationSystems!L:L,MATCH($D302,BuildingAutomationSystems!$A:$A,0))</f>
        <v>0</v>
      </c>
      <c r="I302" s="38" t="str">
        <f>INDEX(BuildingAutomationSystems!M:M,MATCH($D302,BuildingAutomationSystems!$A:$A,0))</f>
        <v/>
      </c>
      <c r="J302" s="38" t="str">
        <f>INDEX(BuildingAutomationSystems!N:N,MATCH($D302,BuildingAutomationSystems!$A:$A,0))</f>
        <v/>
      </c>
      <c r="K302" s="38" t="str">
        <f>INDEX(BuildingAutomationSystems!O:O,MATCH($D302,BuildingAutomationSystems!$A:$A,0))</f>
        <v/>
      </c>
      <c r="L302" s="13">
        <f>INDEX(BuildingAutomationSystems!P:P,MATCH($D302,BuildingAutomationSystems!$A:$A,0))</f>
        <v>0</v>
      </c>
      <c r="M302" s="13">
        <f>INDEX(BuildingAutomationSystems!Q:Q,MATCH($D302,BuildingAutomationSystems!$A:$A,0))</f>
        <v>0</v>
      </c>
      <c r="N302" s="13">
        <f t="shared" si="11"/>
        <v>0</v>
      </c>
    </row>
    <row r="303" spans="2:14" ht="15.75" x14ac:dyDescent="0.2">
      <c r="B303" s="7" t="str">
        <f t="shared" si="10"/>
        <v/>
      </c>
      <c r="C303" s="5" t="s">
        <v>932</v>
      </c>
      <c r="D303" s="16" t="s">
        <v>933</v>
      </c>
      <c r="E303" s="5" t="s">
        <v>934</v>
      </c>
      <c r="F303" s="35">
        <f>INDEX(BuildingAutomationSystems!I:I,MATCH($D303,BuildingAutomationSystems!$A:$A,0))</f>
        <v>0</v>
      </c>
      <c r="G303" s="35">
        <f>INDEX(BuildingAutomationSystems!K:K,MATCH($D303,BuildingAutomationSystems!$A:$A,0))</f>
        <v>0</v>
      </c>
      <c r="H303" s="35">
        <f>INDEX(BuildingAutomationSystems!L:L,MATCH($D303,BuildingAutomationSystems!$A:$A,0))</f>
        <v>0</v>
      </c>
      <c r="I303" s="38" t="str">
        <f>INDEX(BuildingAutomationSystems!M:M,MATCH($D303,BuildingAutomationSystems!$A:$A,0))</f>
        <v/>
      </c>
      <c r="J303" s="38" t="str">
        <f>INDEX(BuildingAutomationSystems!N:N,MATCH($D303,BuildingAutomationSystems!$A:$A,0))</f>
        <v/>
      </c>
      <c r="K303" s="38" t="str">
        <f>INDEX(BuildingAutomationSystems!O:O,MATCH($D303,BuildingAutomationSystems!$A:$A,0))</f>
        <v/>
      </c>
      <c r="L303" s="13">
        <f>INDEX(BuildingAutomationSystems!P:P,MATCH($D303,BuildingAutomationSystems!$A:$A,0))</f>
        <v>0</v>
      </c>
      <c r="M303" s="13">
        <f>INDEX(BuildingAutomationSystems!Q:Q,MATCH($D303,BuildingAutomationSystems!$A:$A,0))</f>
        <v>0</v>
      </c>
      <c r="N303" s="13">
        <f t="shared" si="11"/>
        <v>0</v>
      </c>
    </row>
    <row r="304" spans="2:14" ht="15.75" x14ac:dyDescent="0.2">
      <c r="B304" s="7" t="str">
        <f t="shared" si="10"/>
        <v/>
      </c>
      <c r="C304" s="5" t="s">
        <v>935</v>
      </c>
      <c r="D304" s="16" t="s">
        <v>936</v>
      </c>
      <c r="E304" s="5" t="s">
        <v>937</v>
      </c>
      <c r="F304" s="35">
        <f>INDEX(BuildingAutomationSystems!I:I,MATCH($D304,BuildingAutomationSystems!$A:$A,0))</f>
        <v>0</v>
      </c>
      <c r="G304" s="35">
        <f>INDEX(BuildingAutomationSystems!K:K,MATCH($D304,BuildingAutomationSystems!$A:$A,0))</f>
        <v>0</v>
      </c>
      <c r="H304" s="35">
        <f>INDEX(BuildingAutomationSystems!L:L,MATCH($D304,BuildingAutomationSystems!$A:$A,0))</f>
        <v>0</v>
      </c>
      <c r="I304" s="38" t="str">
        <f>INDEX(BuildingAutomationSystems!M:M,MATCH($D304,BuildingAutomationSystems!$A:$A,0))</f>
        <v/>
      </c>
      <c r="J304" s="38" t="str">
        <f>INDEX(BuildingAutomationSystems!N:N,MATCH($D304,BuildingAutomationSystems!$A:$A,0))</f>
        <v/>
      </c>
      <c r="K304" s="38" t="str">
        <f>INDEX(BuildingAutomationSystems!O:O,MATCH($D304,BuildingAutomationSystems!$A:$A,0))</f>
        <v/>
      </c>
      <c r="L304" s="13">
        <f>INDEX(BuildingAutomationSystems!P:P,MATCH($D304,BuildingAutomationSystems!$A:$A,0))</f>
        <v>0</v>
      </c>
      <c r="M304" s="13">
        <f>INDEX(BuildingAutomationSystems!Q:Q,MATCH($D304,BuildingAutomationSystems!$A:$A,0))</f>
        <v>0</v>
      </c>
      <c r="N304" s="13">
        <f t="shared" si="11"/>
        <v>0</v>
      </c>
    </row>
    <row r="305" spans="2:14" ht="15.75" x14ac:dyDescent="0.2">
      <c r="B305" s="7" t="str">
        <f t="shared" si="10"/>
        <v/>
      </c>
      <c r="C305" s="5" t="s">
        <v>938</v>
      </c>
      <c r="D305" s="16" t="s">
        <v>939</v>
      </c>
      <c r="E305" s="5" t="s">
        <v>940</v>
      </c>
      <c r="F305" s="35">
        <f>INDEX(BuildingAutomationSystems!I:I,MATCH($D305,BuildingAutomationSystems!$A:$A,0))</f>
        <v>0</v>
      </c>
      <c r="G305" s="35">
        <f>INDEX(BuildingAutomationSystems!K:K,MATCH($D305,BuildingAutomationSystems!$A:$A,0))</f>
        <v>0</v>
      </c>
      <c r="H305" s="35">
        <f>INDEX(BuildingAutomationSystems!L:L,MATCH($D305,BuildingAutomationSystems!$A:$A,0))</f>
        <v>0</v>
      </c>
      <c r="I305" s="38" t="str">
        <f>INDEX(BuildingAutomationSystems!M:M,MATCH($D305,BuildingAutomationSystems!$A:$A,0))</f>
        <v/>
      </c>
      <c r="J305" s="38" t="str">
        <f>INDEX(BuildingAutomationSystems!N:N,MATCH($D305,BuildingAutomationSystems!$A:$A,0))</f>
        <v/>
      </c>
      <c r="K305" s="38" t="str">
        <f>INDEX(BuildingAutomationSystems!O:O,MATCH($D305,BuildingAutomationSystems!$A:$A,0))</f>
        <v/>
      </c>
      <c r="L305" s="13">
        <f>INDEX(BuildingAutomationSystems!P:P,MATCH($D305,BuildingAutomationSystems!$A:$A,0))</f>
        <v>0</v>
      </c>
      <c r="M305" s="13">
        <f>INDEX(BuildingAutomationSystems!Q:Q,MATCH($D305,BuildingAutomationSystems!$A:$A,0))</f>
        <v>0</v>
      </c>
      <c r="N305" s="13">
        <f t="shared" si="11"/>
        <v>0</v>
      </c>
    </row>
    <row r="306" spans="2:14" ht="15.75" x14ac:dyDescent="0.2">
      <c r="B306" s="7" t="str">
        <f t="shared" si="10"/>
        <v/>
      </c>
      <c r="C306" s="5" t="s">
        <v>941</v>
      </c>
      <c r="D306" s="16" t="s">
        <v>942</v>
      </c>
      <c r="E306" s="5" t="s">
        <v>943</v>
      </c>
      <c r="F306" s="35">
        <f>INDEX(BuildingAutomationSystems!I:I,MATCH($D306,BuildingAutomationSystems!$A:$A,0))</f>
        <v>0</v>
      </c>
      <c r="G306" s="35">
        <f>INDEX(BuildingAutomationSystems!K:K,MATCH($D306,BuildingAutomationSystems!$A:$A,0))</f>
        <v>0</v>
      </c>
      <c r="H306" s="35">
        <f>INDEX(BuildingAutomationSystems!L:L,MATCH($D306,BuildingAutomationSystems!$A:$A,0))</f>
        <v>0</v>
      </c>
      <c r="I306" s="38" t="str">
        <f>INDEX(BuildingAutomationSystems!M:M,MATCH($D306,BuildingAutomationSystems!$A:$A,0))</f>
        <v/>
      </c>
      <c r="J306" s="38" t="str">
        <f>INDEX(BuildingAutomationSystems!N:N,MATCH($D306,BuildingAutomationSystems!$A:$A,0))</f>
        <v/>
      </c>
      <c r="K306" s="38" t="str">
        <f>INDEX(BuildingAutomationSystems!O:O,MATCH($D306,BuildingAutomationSystems!$A:$A,0))</f>
        <v/>
      </c>
      <c r="L306" s="13">
        <f>INDEX(BuildingAutomationSystems!P:P,MATCH($D306,BuildingAutomationSystems!$A:$A,0))</f>
        <v>0</v>
      </c>
      <c r="M306" s="13">
        <f>INDEX(BuildingAutomationSystems!Q:Q,MATCH($D306,BuildingAutomationSystems!$A:$A,0))</f>
        <v>0</v>
      </c>
      <c r="N306" s="13">
        <f t="shared" si="11"/>
        <v>0</v>
      </c>
    </row>
    <row r="307" spans="2:14" ht="15.75" x14ac:dyDescent="0.2">
      <c r="B307" s="7" t="str">
        <f t="shared" si="10"/>
        <v/>
      </c>
      <c r="C307" s="5" t="s">
        <v>944</v>
      </c>
      <c r="D307" s="16" t="s">
        <v>945</v>
      </c>
      <c r="E307" s="5" t="s">
        <v>946</v>
      </c>
      <c r="F307" s="35">
        <f>INDEX(BuildingAutomationSystems!I:I,MATCH($D307,BuildingAutomationSystems!$A:$A,0))</f>
        <v>0</v>
      </c>
      <c r="G307" s="35">
        <f>INDEX(BuildingAutomationSystems!K:K,MATCH($D307,BuildingAutomationSystems!$A:$A,0))</f>
        <v>0</v>
      </c>
      <c r="H307" s="35">
        <f>INDEX(BuildingAutomationSystems!L:L,MATCH($D307,BuildingAutomationSystems!$A:$A,0))</f>
        <v>0</v>
      </c>
      <c r="I307" s="38" t="str">
        <f>INDEX(BuildingAutomationSystems!M:M,MATCH($D307,BuildingAutomationSystems!$A:$A,0))</f>
        <v/>
      </c>
      <c r="J307" s="38" t="str">
        <f>INDEX(BuildingAutomationSystems!N:N,MATCH($D307,BuildingAutomationSystems!$A:$A,0))</f>
        <v/>
      </c>
      <c r="K307" s="38" t="str">
        <f>INDEX(BuildingAutomationSystems!O:O,MATCH($D307,BuildingAutomationSystems!$A:$A,0))</f>
        <v/>
      </c>
      <c r="L307" s="13">
        <f>INDEX(BuildingAutomationSystems!P:P,MATCH($D307,BuildingAutomationSystems!$A:$A,0))</f>
        <v>0</v>
      </c>
      <c r="M307" s="13">
        <f>INDEX(BuildingAutomationSystems!Q:Q,MATCH($D307,BuildingAutomationSystems!$A:$A,0))</f>
        <v>0</v>
      </c>
      <c r="N307" s="13">
        <f t="shared" si="11"/>
        <v>0</v>
      </c>
    </row>
    <row r="308" spans="2:14" ht="15.75" x14ac:dyDescent="0.2">
      <c r="B308" s="7" t="str">
        <f t="shared" si="10"/>
        <v/>
      </c>
      <c r="C308" s="5" t="s">
        <v>948</v>
      </c>
      <c r="D308" s="16" t="s">
        <v>949</v>
      </c>
      <c r="E308" s="5" t="s">
        <v>950</v>
      </c>
      <c r="F308" s="35">
        <f>INDEX(BuildingAutomationSystems!I:I,MATCH($D308,BuildingAutomationSystems!$A:$A,0))</f>
        <v>0</v>
      </c>
      <c r="G308" s="35">
        <f>INDEX(BuildingAutomationSystems!K:K,MATCH($D308,BuildingAutomationSystems!$A:$A,0))</f>
        <v>0</v>
      </c>
      <c r="H308" s="35">
        <f>INDEX(BuildingAutomationSystems!L:L,MATCH($D308,BuildingAutomationSystems!$A:$A,0))</f>
        <v>0</v>
      </c>
      <c r="I308" s="38" t="str">
        <f>INDEX(BuildingAutomationSystems!M:M,MATCH($D308,BuildingAutomationSystems!$A:$A,0))</f>
        <v/>
      </c>
      <c r="J308" s="38" t="str">
        <f>INDEX(BuildingAutomationSystems!N:N,MATCH($D308,BuildingAutomationSystems!$A:$A,0))</f>
        <v/>
      </c>
      <c r="K308" s="38" t="str">
        <f>INDEX(BuildingAutomationSystems!O:O,MATCH($D308,BuildingAutomationSystems!$A:$A,0))</f>
        <v/>
      </c>
      <c r="L308" s="13">
        <f>INDEX(BuildingAutomationSystems!P:P,MATCH($D308,BuildingAutomationSystems!$A:$A,0))</f>
        <v>0</v>
      </c>
      <c r="M308" s="13">
        <f>INDEX(BuildingAutomationSystems!Q:Q,MATCH($D308,BuildingAutomationSystems!$A:$A,0))</f>
        <v>0</v>
      </c>
      <c r="N308" s="13">
        <f t="shared" si="11"/>
        <v>0</v>
      </c>
    </row>
    <row r="309" spans="2:14" ht="15.75" x14ac:dyDescent="0.2">
      <c r="B309" s="7" t="str">
        <f t="shared" si="10"/>
        <v/>
      </c>
      <c r="C309" s="5" t="s">
        <v>951</v>
      </c>
      <c r="D309" s="16" t="s">
        <v>952</v>
      </c>
      <c r="E309" s="5" t="s">
        <v>953</v>
      </c>
      <c r="F309" s="35">
        <f>INDEX(BuildingAutomationSystems!I:I,MATCH($D309,BuildingAutomationSystems!$A:$A,0))</f>
        <v>0</v>
      </c>
      <c r="G309" s="35">
        <f>INDEX(BuildingAutomationSystems!K:K,MATCH($D309,BuildingAutomationSystems!$A:$A,0))</f>
        <v>0</v>
      </c>
      <c r="H309" s="35">
        <f>INDEX(BuildingAutomationSystems!L:L,MATCH($D309,BuildingAutomationSystems!$A:$A,0))</f>
        <v>0</v>
      </c>
      <c r="I309" s="38" t="str">
        <f>INDEX(BuildingAutomationSystems!M:M,MATCH($D309,BuildingAutomationSystems!$A:$A,0))</f>
        <v/>
      </c>
      <c r="J309" s="38" t="str">
        <f>INDEX(BuildingAutomationSystems!N:N,MATCH($D309,BuildingAutomationSystems!$A:$A,0))</f>
        <v/>
      </c>
      <c r="K309" s="38" t="str">
        <f>INDEX(BuildingAutomationSystems!O:O,MATCH($D309,BuildingAutomationSystems!$A:$A,0))</f>
        <v/>
      </c>
      <c r="L309" s="13">
        <f>INDEX(BuildingAutomationSystems!P:P,MATCH($D309,BuildingAutomationSystems!$A:$A,0))</f>
        <v>0</v>
      </c>
      <c r="M309" s="13">
        <f>INDEX(BuildingAutomationSystems!Q:Q,MATCH($D309,BuildingAutomationSystems!$A:$A,0))</f>
        <v>0</v>
      </c>
      <c r="N309" s="13">
        <f t="shared" si="11"/>
        <v>0</v>
      </c>
    </row>
    <row r="310" spans="2:14" ht="15.75" x14ac:dyDescent="0.2">
      <c r="B310" s="7" t="str">
        <f t="shared" si="10"/>
        <v/>
      </c>
      <c r="C310" s="5" t="s">
        <v>954</v>
      </c>
      <c r="D310" s="16" t="s">
        <v>955</v>
      </c>
      <c r="E310" s="5" t="s">
        <v>956</v>
      </c>
      <c r="F310" s="35">
        <f>INDEX(BuildingAutomationSystems!I:I,MATCH($D310,BuildingAutomationSystems!$A:$A,0))</f>
        <v>0</v>
      </c>
      <c r="G310" s="35">
        <f>INDEX(BuildingAutomationSystems!K:K,MATCH($D310,BuildingAutomationSystems!$A:$A,0))</f>
        <v>0</v>
      </c>
      <c r="H310" s="35">
        <f>INDEX(BuildingAutomationSystems!L:L,MATCH($D310,BuildingAutomationSystems!$A:$A,0))</f>
        <v>0</v>
      </c>
      <c r="I310" s="38" t="str">
        <f>INDEX(BuildingAutomationSystems!M:M,MATCH($D310,BuildingAutomationSystems!$A:$A,0))</f>
        <v/>
      </c>
      <c r="J310" s="38" t="str">
        <f>INDEX(BuildingAutomationSystems!N:N,MATCH($D310,BuildingAutomationSystems!$A:$A,0))</f>
        <v/>
      </c>
      <c r="K310" s="38" t="str">
        <f>INDEX(BuildingAutomationSystems!O:O,MATCH($D310,BuildingAutomationSystems!$A:$A,0))</f>
        <v/>
      </c>
      <c r="L310" s="13">
        <f>INDEX(BuildingAutomationSystems!P:P,MATCH($D310,BuildingAutomationSystems!$A:$A,0))</f>
        <v>0</v>
      </c>
      <c r="M310" s="13">
        <f>INDEX(BuildingAutomationSystems!Q:Q,MATCH($D310,BuildingAutomationSystems!$A:$A,0))</f>
        <v>0</v>
      </c>
      <c r="N310" s="13">
        <f t="shared" si="11"/>
        <v>0</v>
      </c>
    </row>
    <row r="311" spans="2:14" ht="15.75" x14ac:dyDescent="0.2">
      <c r="B311" s="7" t="str">
        <f t="shared" si="10"/>
        <v/>
      </c>
      <c r="C311" s="5" t="s">
        <v>958</v>
      </c>
      <c r="D311" s="16" t="s">
        <v>959</v>
      </c>
      <c r="E311" s="5" t="s">
        <v>960</v>
      </c>
      <c r="F311" s="35">
        <f>INDEX(BuildingAutomationSystems!I:I,MATCH($D311,BuildingAutomationSystems!$A:$A,0))</f>
        <v>0</v>
      </c>
      <c r="G311" s="35">
        <f>INDEX(BuildingAutomationSystems!K:K,MATCH($D311,BuildingAutomationSystems!$A:$A,0))</f>
        <v>0</v>
      </c>
      <c r="H311" s="35">
        <f>INDEX(BuildingAutomationSystems!L:L,MATCH($D311,BuildingAutomationSystems!$A:$A,0))</f>
        <v>0</v>
      </c>
      <c r="I311" s="38" t="str">
        <f>INDEX(BuildingAutomationSystems!M:M,MATCH($D311,BuildingAutomationSystems!$A:$A,0))</f>
        <v/>
      </c>
      <c r="J311" s="38" t="str">
        <f>INDEX(BuildingAutomationSystems!N:N,MATCH($D311,BuildingAutomationSystems!$A:$A,0))</f>
        <v/>
      </c>
      <c r="K311" s="38" t="str">
        <f>INDEX(BuildingAutomationSystems!O:O,MATCH($D311,BuildingAutomationSystems!$A:$A,0))</f>
        <v/>
      </c>
      <c r="L311" s="13">
        <f>INDEX(BuildingAutomationSystems!P:P,MATCH($D311,BuildingAutomationSystems!$A:$A,0))</f>
        <v>0</v>
      </c>
      <c r="M311" s="13">
        <f>INDEX(BuildingAutomationSystems!Q:Q,MATCH($D311,BuildingAutomationSystems!$A:$A,0))</f>
        <v>0</v>
      </c>
      <c r="N311" s="13">
        <f t="shared" si="11"/>
        <v>0</v>
      </c>
    </row>
    <row r="312" spans="2:14" ht="15.75" x14ac:dyDescent="0.2">
      <c r="B312" s="7" t="str">
        <f t="shared" si="10"/>
        <v/>
      </c>
      <c r="C312" s="5" t="s">
        <v>961</v>
      </c>
      <c r="D312" s="16" t="s">
        <v>962</v>
      </c>
      <c r="E312" s="5" t="s">
        <v>963</v>
      </c>
      <c r="F312" s="35">
        <f>INDEX(BuildingAutomationSystems!I:I,MATCH($D312,BuildingAutomationSystems!$A:$A,0))</f>
        <v>0</v>
      </c>
      <c r="G312" s="35">
        <f>INDEX(BuildingAutomationSystems!K:K,MATCH($D312,BuildingAutomationSystems!$A:$A,0))</f>
        <v>0</v>
      </c>
      <c r="H312" s="35">
        <f>INDEX(BuildingAutomationSystems!L:L,MATCH($D312,BuildingAutomationSystems!$A:$A,0))</f>
        <v>0</v>
      </c>
      <c r="I312" s="38" t="str">
        <f>INDEX(BuildingAutomationSystems!M:M,MATCH($D312,BuildingAutomationSystems!$A:$A,0))</f>
        <v/>
      </c>
      <c r="J312" s="38" t="str">
        <f>INDEX(BuildingAutomationSystems!N:N,MATCH($D312,BuildingAutomationSystems!$A:$A,0))</f>
        <v/>
      </c>
      <c r="K312" s="38" t="str">
        <f>INDEX(BuildingAutomationSystems!O:O,MATCH($D312,BuildingAutomationSystems!$A:$A,0))</f>
        <v/>
      </c>
      <c r="L312" s="13">
        <f>INDEX(BuildingAutomationSystems!P:P,MATCH($D312,BuildingAutomationSystems!$A:$A,0))</f>
        <v>0</v>
      </c>
      <c r="M312" s="13">
        <f>INDEX(BuildingAutomationSystems!Q:Q,MATCH($D312,BuildingAutomationSystems!$A:$A,0))</f>
        <v>0</v>
      </c>
      <c r="N312" s="13">
        <f t="shared" si="11"/>
        <v>0</v>
      </c>
    </row>
    <row r="313" spans="2:14" ht="15.75" x14ac:dyDescent="0.2">
      <c r="B313" s="7" t="str">
        <f t="shared" si="10"/>
        <v/>
      </c>
      <c r="C313" s="5" t="s">
        <v>964</v>
      </c>
      <c r="D313" s="16" t="s">
        <v>965</v>
      </c>
      <c r="E313" s="5" t="s">
        <v>966</v>
      </c>
      <c r="F313" s="35">
        <f>INDEX(BuildingAutomationSystems!I:I,MATCH($D313,BuildingAutomationSystems!$A:$A,0))</f>
        <v>0</v>
      </c>
      <c r="G313" s="35">
        <f>INDEX(BuildingAutomationSystems!K:K,MATCH($D313,BuildingAutomationSystems!$A:$A,0))</f>
        <v>0</v>
      </c>
      <c r="H313" s="35">
        <f>INDEX(BuildingAutomationSystems!L:L,MATCH($D313,BuildingAutomationSystems!$A:$A,0))</f>
        <v>0</v>
      </c>
      <c r="I313" s="38" t="str">
        <f>INDEX(BuildingAutomationSystems!M:M,MATCH($D313,BuildingAutomationSystems!$A:$A,0))</f>
        <v/>
      </c>
      <c r="J313" s="38" t="str">
        <f>INDEX(BuildingAutomationSystems!N:N,MATCH($D313,BuildingAutomationSystems!$A:$A,0))</f>
        <v/>
      </c>
      <c r="K313" s="38" t="str">
        <f>INDEX(BuildingAutomationSystems!O:O,MATCH($D313,BuildingAutomationSystems!$A:$A,0))</f>
        <v/>
      </c>
      <c r="L313" s="13">
        <f>INDEX(BuildingAutomationSystems!P:P,MATCH($D313,BuildingAutomationSystems!$A:$A,0))</f>
        <v>0</v>
      </c>
      <c r="M313" s="13">
        <f>INDEX(BuildingAutomationSystems!Q:Q,MATCH($D313,BuildingAutomationSystems!$A:$A,0))</f>
        <v>0</v>
      </c>
      <c r="N313" s="13">
        <f t="shared" si="11"/>
        <v>0</v>
      </c>
    </row>
    <row r="314" spans="2:14" ht="15.75" x14ac:dyDescent="0.2">
      <c r="B314" s="7" t="str">
        <f t="shared" si="10"/>
        <v/>
      </c>
      <c r="C314" s="5" t="s">
        <v>968</v>
      </c>
      <c r="D314" s="16" t="s">
        <v>969</v>
      </c>
      <c r="E314" s="5" t="s">
        <v>970</v>
      </c>
      <c r="F314" s="35">
        <f>INDEX(BuildingAutomationSystems!I:I,MATCH($D314,BuildingAutomationSystems!$A:$A,0))</f>
        <v>0</v>
      </c>
      <c r="G314" s="35">
        <f>INDEX(BuildingAutomationSystems!K:K,MATCH($D314,BuildingAutomationSystems!$A:$A,0))</f>
        <v>0</v>
      </c>
      <c r="H314" s="35">
        <f>INDEX(BuildingAutomationSystems!L:L,MATCH($D314,BuildingAutomationSystems!$A:$A,0))</f>
        <v>0</v>
      </c>
      <c r="I314" s="38" t="str">
        <f>INDEX(BuildingAutomationSystems!M:M,MATCH($D314,BuildingAutomationSystems!$A:$A,0))</f>
        <v/>
      </c>
      <c r="J314" s="38" t="str">
        <f>INDEX(BuildingAutomationSystems!N:N,MATCH($D314,BuildingAutomationSystems!$A:$A,0))</f>
        <v/>
      </c>
      <c r="K314" s="38" t="str">
        <f>INDEX(BuildingAutomationSystems!O:O,MATCH($D314,BuildingAutomationSystems!$A:$A,0))</f>
        <v/>
      </c>
      <c r="L314" s="13">
        <f>INDEX(BuildingAutomationSystems!P:P,MATCH($D314,BuildingAutomationSystems!$A:$A,0))</f>
        <v>0</v>
      </c>
      <c r="M314" s="13">
        <f>INDEX(BuildingAutomationSystems!Q:Q,MATCH($D314,BuildingAutomationSystems!$A:$A,0))</f>
        <v>0</v>
      </c>
      <c r="N314" s="13">
        <f t="shared" si="11"/>
        <v>0</v>
      </c>
    </row>
    <row r="315" spans="2:14" ht="15.75" x14ac:dyDescent="0.2">
      <c r="B315" s="7" t="str">
        <f t="shared" si="10"/>
        <v/>
      </c>
      <c r="C315" s="5" t="s">
        <v>971</v>
      </c>
      <c r="D315" s="16" t="s">
        <v>972</v>
      </c>
      <c r="E315" s="5" t="s">
        <v>973</v>
      </c>
      <c r="F315" s="35">
        <f>INDEX(BuildingAutomationSystems!I:I,MATCH($D315,BuildingAutomationSystems!$A:$A,0))</f>
        <v>0</v>
      </c>
      <c r="G315" s="35">
        <f>INDEX(BuildingAutomationSystems!K:K,MATCH($D315,BuildingAutomationSystems!$A:$A,0))</f>
        <v>0</v>
      </c>
      <c r="H315" s="35">
        <f>INDEX(BuildingAutomationSystems!L:L,MATCH($D315,BuildingAutomationSystems!$A:$A,0))</f>
        <v>0</v>
      </c>
      <c r="I315" s="38" t="str">
        <f>INDEX(BuildingAutomationSystems!M:M,MATCH($D315,BuildingAutomationSystems!$A:$A,0))</f>
        <v/>
      </c>
      <c r="J315" s="38" t="str">
        <f>INDEX(BuildingAutomationSystems!N:N,MATCH($D315,BuildingAutomationSystems!$A:$A,0))</f>
        <v/>
      </c>
      <c r="K315" s="38" t="str">
        <f>INDEX(BuildingAutomationSystems!O:O,MATCH($D315,BuildingAutomationSystems!$A:$A,0))</f>
        <v/>
      </c>
      <c r="L315" s="13">
        <f>INDEX(BuildingAutomationSystems!P:P,MATCH($D315,BuildingAutomationSystems!$A:$A,0))</f>
        <v>0</v>
      </c>
      <c r="M315" s="13">
        <f>INDEX(BuildingAutomationSystems!Q:Q,MATCH($D315,BuildingAutomationSystems!$A:$A,0))</f>
        <v>0</v>
      </c>
      <c r="N315" s="13">
        <f t="shared" si="11"/>
        <v>0</v>
      </c>
    </row>
    <row r="316" spans="2:14" ht="15.75" x14ac:dyDescent="0.2">
      <c r="B316" s="7" t="str">
        <f t="shared" si="10"/>
        <v/>
      </c>
      <c r="C316" s="5" t="s">
        <v>974</v>
      </c>
      <c r="D316" s="16" t="s">
        <v>975</v>
      </c>
      <c r="E316" s="5" t="s">
        <v>976</v>
      </c>
      <c r="F316" s="35">
        <f>INDEX(BuildingAutomationSystems!I:I,MATCH($D316,BuildingAutomationSystems!$A:$A,0))</f>
        <v>0</v>
      </c>
      <c r="G316" s="35">
        <f>INDEX(BuildingAutomationSystems!K:K,MATCH($D316,BuildingAutomationSystems!$A:$A,0))</f>
        <v>0</v>
      </c>
      <c r="H316" s="35">
        <f>INDEX(BuildingAutomationSystems!L:L,MATCH($D316,BuildingAutomationSystems!$A:$A,0))</f>
        <v>0</v>
      </c>
      <c r="I316" s="38" t="str">
        <f>INDEX(BuildingAutomationSystems!M:M,MATCH($D316,BuildingAutomationSystems!$A:$A,0))</f>
        <v/>
      </c>
      <c r="J316" s="38" t="str">
        <f>INDEX(BuildingAutomationSystems!N:N,MATCH($D316,BuildingAutomationSystems!$A:$A,0))</f>
        <v/>
      </c>
      <c r="K316" s="38" t="str">
        <f>INDEX(BuildingAutomationSystems!O:O,MATCH($D316,BuildingAutomationSystems!$A:$A,0))</f>
        <v/>
      </c>
      <c r="L316" s="13">
        <f>INDEX(BuildingAutomationSystems!P:P,MATCH($D316,BuildingAutomationSystems!$A:$A,0))</f>
        <v>0</v>
      </c>
      <c r="M316" s="13">
        <f>INDEX(BuildingAutomationSystems!Q:Q,MATCH($D316,BuildingAutomationSystems!$A:$A,0))</f>
        <v>0</v>
      </c>
      <c r="N316" s="13">
        <f t="shared" si="11"/>
        <v>0</v>
      </c>
    </row>
    <row r="317" spans="2:14" ht="15.75" x14ac:dyDescent="0.2">
      <c r="B317" s="7" t="str">
        <f t="shared" si="10"/>
        <v/>
      </c>
      <c r="C317" s="5" t="s">
        <v>977</v>
      </c>
      <c r="D317" s="16" t="s">
        <v>978</v>
      </c>
      <c r="E317" s="5" t="s">
        <v>979</v>
      </c>
      <c r="F317" s="35">
        <f>INDEX(BuildingAutomationSystems!I:I,MATCH($D317,BuildingAutomationSystems!$A:$A,0))</f>
        <v>0</v>
      </c>
      <c r="G317" s="35">
        <f>INDEX(BuildingAutomationSystems!K:K,MATCH($D317,BuildingAutomationSystems!$A:$A,0))</f>
        <v>0</v>
      </c>
      <c r="H317" s="35">
        <f>INDEX(BuildingAutomationSystems!L:L,MATCH($D317,BuildingAutomationSystems!$A:$A,0))</f>
        <v>0</v>
      </c>
      <c r="I317" s="38" t="str">
        <f>INDEX(BuildingAutomationSystems!M:M,MATCH($D317,BuildingAutomationSystems!$A:$A,0))</f>
        <v/>
      </c>
      <c r="J317" s="38" t="str">
        <f>INDEX(BuildingAutomationSystems!N:N,MATCH($D317,BuildingAutomationSystems!$A:$A,0))</f>
        <v/>
      </c>
      <c r="K317" s="38" t="str">
        <f>INDEX(BuildingAutomationSystems!O:O,MATCH($D317,BuildingAutomationSystems!$A:$A,0))</f>
        <v/>
      </c>
      <c r="L317" s="13">
        <f>INDEX(BuildingAutomationSystems!P:P,MATCH($D317,BuildingAutomationSystems!$A:$A,0))</f>
        <v>0</v>
      </c>
      <c r="M317" s="13">
        <f>INDEX(BuildingAutomationSystems!Q:Q,MATCH($D317,BuildingAutomationSystems!$A:$A,0))</f>
        <v>0</v>
      </c>
      <c r="N317" s="13">
        <f t="shared" si="11"/>
        <v>0</v>
      </c>
    </row>
    <row r="318" spans="2:14" ht="15.75" x14ac:dyDescent="0.2">
      <c r="B318" s="7" t="str">
        <f t="shared" si="10"/>
        <v/>
      </c>
      <c r="C318" s="5" t="s">
        <v>980</v>
      </c>
      <c r="D318" s="16" t="s">
        <v>981</v>
      </c>
      <c r="E318" s="5" t="s">
        <v>982</v>
      </c>
      <c r="F318" s="35">
        <f>INDEX(BuildingAutomationSystems!I:I,MATCH($D318,BuildingAutomationSystems!$A:$A,0))</f>
        <v>0</v>
      </c>
      <c r="G318" s="35">
        <f>INDEX(BuildingAutomationSystems!K:K,MATCH($D318,BuildingAutomationSystems!$A:$A,0))</f>
        <v>0</v>
      </c>
      <c r="H318" s="35">
        <f>INDEX(BuildingAutomationSystems!L:L,MATCH($D318,BuildingAutomationSystems!$A:$A,0))</f>
        <v>0</v>
      </c>
      <c r="I318" s="38" t="str">
        <f>INDEX(BuildingAutomationSystems!M:M,MATCH($D318,BuildingAutomationSystems!$A:$A,0))</f>
        <v/>
      </c>
      <c r="J318" s="38" t="str">
        <f>INDEX(BuildingAutomationSystems!N:N,MATCH($D318,BuildingAutomationSystems!$A:$A,0))</f>
        <v/>
      </c>
      <c r="K318" s="38" t="str">
        <f>INDEX(BuildingAutomationSystems!O:O,MATCH($D318,BuildingAutomationSystems!$A:$A,0))</f>
        <v/>
      </c>
      <c r="L318" s="13">
        <f>INDEX(BuildingAutomationSystems!P:P,MATCH($D318,BuildingAutomationSystems!$A:$A,0))</f>
        <v>0</v>
      </c>
      <c r="M318" s="13">
        <f>INDEX(BuildingAutomationSystems!Q:Q,MATCH($D318,BuildingAutomationSystems!$A:$A,0))</f>
        <v>0</v>
      </c>
      <c r="N318" s="13">
        <f t="shared" si="11"/>
        <v>0</v>
      </c>
    </row>
    <row r="319" spans="2:14" ht="15.75" x14ac:dyDescent="0.2">
      <c r="B319" s="7" t="str">
        <f t="shared" si="10"/>
        <v/>
      </c>
      <c r="C319" s="5" t="s">
        <v>983</v>
      </c>
      <c r="D319" s="16" t="s">
        <v>984</v>
      </c>
      <c r="E319" s="5" t="s">
        <v>985</v>
      </c>
      <c r="F319" s="35">
        <f>INDEX(BuildingAutomationSystems!I:I,MATCH($D319,BuildingAutomationSystems!$A:$A,0))</f>
        <v>0</v>
      </c>
      <c r="G319" s="35">
        <f>INDEX(BuildingAutomationSystems!K:K,MATCH($D319,BuildingAutomationSystems!$A:$A,0))</f>
        <v>0</v>
      </c>
      <c r="H319" s="35">
        <f>INDEX(BuildingAutomationSystems!L:L,MATCH($D319,BuildingAutomationSystems!$A:$A,0))</f>
        <v>0</v>
      </c>
      <c r="I319" s="38" t="str">
        <f>INDEX(BuildingAutomationSystems!M:M,MATCH($D319,BuildingAutomationSystems!$A:$A,0))</f>
        <v/>
      </c>
      <c r="J319" s="38" t="str">
        <f>INDEX(BuildingAutomationSystems!N:N,MATCH($D319,BuildingAutomationSystems!$A:$A,0))</f>
        <v/>
      </c>
      <c r="K319" s="38" t="str">
        <f>INDEX(BuildingAutomationSystems!O:O,MATCH($D319,BuildingAutomationSystems!$A:$A,0))</f>
        <v/>
      </c>
      <c r="L319" s="13">
        <f>INDEX(BuildingAutomationSystems!P:P,MATCH($D319,BuildingAutomationSystems!$A:$A,0))</f>
        <v>0</v>
      </c>
      <c r="M319" s="13">
        <f>INDEX(BuildingAutomationSystems!Q:Q,MATCH($D319,BuildingAutomationSystems!$A:$A,0))</f>
        <v>0</v>
      </c>
      <c r="N319" s="13">
        <f t="shared" si="11"/>
        <v>0</v>
      </c>
    </row>
    <row r="320" spans="2:14" ht="15.75" x14ac:dyDescent="0.2">
      <c r="B320" s="7" t="str">
        <f t="shared" si="10"/>
        <v/>
      </c>
      <c r="C320" s="5" t="s">
        <v>986</v>
      </c>
      <c r="D320" s="16" t="s">
        <v>987</v>
      </c>
      <c r="E320" s="5" t="s">
        <v>988</v>
      </c>
      <c r="F320" s="35">
        <f>INDEX(BuildingAutomationSystems!I:I,MATCH($D320,BuildingAutomationSystems!$A:$A,0))</f>
        <v>0</v>
      </c>
      <c r="G320" s="35">
        <f>INDEX(BuildingAutomationSystems!K:K,MATCH($D320,BuildingAutomationSystems!$A:$A,0))</f>
        <v>0</v>
      </c>
      <c r="H320" s="35">
        <f>INDEX(BuildingAutomationSystems!L:L,MATCH($D320,BuildingAutomationSystems!$A:$A,0))</f>
        <v>0</v>
      </c>
      <c r="I320" s="38" t="str">
        <f>INDEX(BuildingAutomationSystems!M:M,MATCH($D320,BuildingAutomationSystems!$A:$A,0))</f>
        <v/>
      </c>
      <c r="J320" s="38" t="str">
        <f>INDEX(BuildingAutomationSystems!N:N,MATCH($D320,BuildingAutomationSystems!$A:$A,0))</f>
        <v/>
      </c>
      <c r="K320" s="38" t="str">
        <f>INDEX(BuildingAutomationSystems!O:O,MATCH($D320,BuildingAutomationSystems!$A:$A,0))</f>
        <v/>
      </c>
      <c r="L320" s="13">
        <f>INDEX(BuildingAutomationSystems!P:P,MATCH($D320,BuildingAutomationSystems!$A:$A,0))</f>
        <v>0</v>
      </c>
      <c r="M320" s="13">
        <f>INDEX(BuildingAutomationSystems!Q:Q,MATCH($D320,BuildingAutomationSystems!$A:$A,0))</f>
        <v>0</v>
      </c>
      <c r="N320" s="13">
        <f t="shared" si="11"/>
        <v>0</v>
      </c>
    </row>
    <row r="321" spans="2:14" ht="15.75" x14ac:dyDescent="0.2">
      <c r="B321" s="7" t="str">
        <f t="shared" si="10"/>
        <v/>
      </c>
      <c r="C321" s="5" t="s">
        <v>989</v>
      </c>
      <c r="D321" s="16" t="s">
        <v>990</v>
      </c>
      <c r="E321" s="5" t="s">
        <v>991</v>
      </c>
      <c r="F321" s="35">
        <f>INDEX(BuildingAutomationSystems!I:I,MATCH($D321,BuildingAutomationSystems!$A:$A,0))</f>
        <v>0</v>
      </c>
      <c r="G321" s="35">
        <f>INDEX(BuildingAutomationSystems!K:K,MATCH($D321,BuildingAutomationSystems!$A:$A,0))</f>
        <v>0</v>
      </c>
      <c r="H321" s="35">
        <f>INDEX(BuildingAutomationSystems!L:L,MATCH($D321,BuildingAutomationSystems!$A:$A,0))</f>
        <v>0</v>
      </c>
      <c r="I321" s="38" t="str">
        <f>INDEX(BuildingAutomationSystems!M:M,MATCH($D321,BuildingAutomationSystems!$A:$A,0))</f>
        <v/>
      </c>
      <c r="J321" s="38" t="str">
        <f>INDEX(BuildingAutomationSystems!N:N,MATCH($D321,BuildingAutomationSystems!$A:$A,0))</f>
        <v/>
      </c>
      <c r="K321" s="38" t="str">
        <f>INDEX(BuildingAutomationSystems!O:O,MATCH($D321,BuildingAutomationSystems!$A:$A,0))</f>
        <v/>
      </c>
      <c r="L321" s="13">
        <f>INDEX(BuildingAutomationSystems!P:P,MATCH($D321,BuildingAutomationSystems!$A:$A,0))</f>
        <v>0</v>
      </c>
      <c r="M321" s="13">
        <f>INDEX(BuildingAutomationSystems!Q:Q,MATCH($D321,BuildingAutomationSystems!$A:$A,0))</f>
        <v>0</v>
      </c>
      <c r="N321" s="13">
        <f t="shared" si="11"/>
        <v>0</v>
      </c>
    </row>
    <row r="322" spans="2:14" ht="15.75" x14ac:dyDescent="0.2">
      <c r="B322" s="7" t="str">
        <f t="shared" si="10"/>
        <v/>
      </c>
      <c r="C322" s="5" t="s">
        <v>993</v>
      </c>
      <c r="D322" s="16" t="s">
        <v>994</v>
      </c>
      <c r="E322" s="5" t="s">
        <v>995</v>
      </c>
      <c r="F322" s="35">
        <f>INDEX(BuildingAutomationSystems!I:I,MATCH($D322,BuildingAutomationSystems!$A:$A,0))</f>
        <v>0</v>
      </c>
      <c r="G322" s="35">
        <f>INDEX(BuildingAutomationSystems!K:K,MATCH($D322,BuildingAutomationSystems!$A:$A,0))</f>
        <v>0</v>
      </c>
      <c r="H322" s="35">
        <f>INDEX(BuildingAutomationSystems!L:L,MATCH($D322,BuildingAutomationSystems!$A:$A,0))</f>
        <v>0</v>
      </c>
      <c r="I322" s="38" t="str">
        <f>INDEX(BuildingAutomationSystems!M:M,MATCH($D322,BuildingAutomationSystems!$A:$A,0))</f>
        <v/>
      </c>
      <c r="J322" s="38" t="str">
        <f>INDEX(BuildingAutomationSystems!N:N,MATCH($D322,BuildingAutomationSystems!$A:$A,0))</f>
        <v/>
      </c>
      <c r="K322" s="38" t="str">
        <f>INDEX(BuildingAutomationSystems!O:O,MATCH($D322,BuildingAutomationSystems!$A:$A,0))</f>
        <v/>
      </c>
      <c r="L322" s="13">
        <f>INDEX(BuildingAutomationSystems!P:P,MATCH($D322,BuildingAutomationSystems!$A:$A,0))</f>
        <v>0</v>
      </c>
      <c r="M322" s="13">
        <f>INDEX(BuildingAutomationSystems!Q:Q,MATCH($D322,BuildingAutomationSystems!$A:$A,0))</f>
        <v>0</v>
      </c>
      <c r="N322" s="13">
        <f t="shared" si="11"/>
        <v>0</v>
      </c>
    </row>
    <row r="323" spans="2:14" ht="15.75" x14ac:dyDescent="0.2">
      <c r="B323" s="7" t="str">
        <f t="shared" ref="B323:B386" si="12">IF($L323&lt;&gt;0,ROW(),"")</f>
        <v/>
      </c>
      <c r="C323" s="5" t="s">
        <v>996</v>
      </c>
      <c r="D323" s="16" t="s">
        <v>997</v>
      </c>
      <c r="E323" s="5" t="s">
        <v>998</v>
      </c>
      <c r="F323" s="35">
        <f>INDEX(BuildingAutomationSystems!I:I,MATCH($D323,BuildingAutomationSystems!$A:$A,0))</f>
        <v>0</v>
      </c>
      <c r="G323" s="35">
        <f>INDEX(BuildingAutomationSystems!K:K,MATCH($D323,BuildingAutomationSystems!$A:$A,0))</f>
        <v>0</v>
      </c>
      <c r="H323" s="35">
        <f>INDEX(BuildingAutomationSystems!L:L,MATCH($D323,BuildingAutomationSystems!$A:$A,0))</f>
        <v>0</v>
      </c>
      <c r="I323" s="38" t="str">
        <f>INDEX(BuildingAutomationSystems!M:M,MATCH($D323,BuildingAutomationSystems!$A:$A,0))</f>
        <v/>
      </c>
      <c r="J323" s="38" t="str">
        <f>INDEX(BuildingAutomationSystems!N:N,MATCH($D323,BuildingAutomationSystems!$A:$A,0))</f>
        <v/>
      </c>
      <c r="K323" s="38" t="str">
        <f>INDEX(BuildingAutomationSystems!O:O,MATCH($D323,BuildingAutomationSystems!$A:$A,0))</f>
        <v/>
      </c>
      <c r="L323" s="13">
        <f>INDEX(BuildingAutomationSystems!P:P,MATCH($D323,BuildingAutomationSystems!$A:$A,0))</f>
        <v>0</v>
      </c>
      <c r="M323" s="13">
        <f>INDEX(BuildingAutomationSystems!Q:Q,MATCH($D323,BuildingAutomationSystems!$A:$A,0))</f>
        <v>0</v>
      </c>
      <c r="N323" s="13">
        <f t="shared" si="11"/>
        <v>0</v>
      </c>
    </row>
    <row r="324" spans="2:14" ht="15.75" x14ac:dyDescent="0.2">
      <c r="B324" s="7" t="str">
        <f t="shared" si="12"/>
        <v/>
      </c>
      <c r="C324" s="5" t="s">
        <v>999</v>
      </c>
      <c r="D324" s="16" t="s">
        <v>1000</v>
      </c>
      <c r="E324" s="5" t="s">
        <v>1001</v>
      </c>
      <c r="F324" s="35">
        <f>INDEX(BuildingAutomationSystems!I:I,MATCH($D324,BuildingAutomationSystems!$A:$A,0))</f>
        <v>0</v>
      </c>
      <c r="G324" s="35">
        <f>INDEX(BuildingAutomationSystems!K:K,MATCH($D324,BuildingAutomationSystems!$A:$A,0))</f>
        <v>0</v>
      </c>
      <c r="H324" s="35">
        <f>INDEX(BuildingAutomationSystems!L:L,MATCH($D324,BuildingAutomationSystems!$A:$A,0))</f>
        <v>0</v>
      </c>
      <c r="I324" s="38" t="str">
        <f>INDEX(BuildingAutomationSystems!M:M,MATCH($D324,BuildingAutomationSystems!$A:$A,0))</f>
        <v/>
      </c>
      <c r="J324" s="38" t="str">
        <f>INDEX(BuildingAutomationSystems!N:N,MATCH($D324,BuildingAutomationSystems!$A:$A,0))</f>
        <v/>
      </c>
      <c r="K324" s="38" t="str">
        <f>INDEX(BuildingAutomationSystems!O:O,MATCH($D324,BuildingAutomationSystems!$A:$A,0))</f>
        <v/>
      </c>
      <c r="L324" s="13">
        <f>INDEX(BuildingAutomationSystems!P:P,MATCH($D324,BuildingAutomationSystems!$A:$A,0))</f>
        <v>0</v>
      </c>
      <c r="M324" s="13">
        <f>INDEX(BuildingAutomationSystems!Q:Q,MATCH($D324,BuildingAutomationSystems!$A:$A,0))</f>
        <v>0</v>
      </c>
      <c r="N324" s="13">
        <f t="shared" ref="N324:N387" si="13">M324*0.75</f>
        <v>0</v>
      </c>
    </row>
    <row r="325" spans="2:14" ht="15.75" x14ac:dyDescent="0.2">
      <c r="B325" s="7" t="str">
        <f t="shared" si="12"/>
        <v/>
      </c>
      <c r="C325" s="5" t="s">
        <v>1002</v>
      </c>
      <c r="D325" s="16" t="s">
        <v>1003</v>
      </c>
      <c r="E325" s="5" t="s">
        <v>1004</v>
      </c>
      <c r="F325" s="35">
        <f>INDEX(BuildingAutomationSystems!I:I,MATCH($D325,BuildingAutomationSystems!$A:$A,0))</f>
        <v>0</v>
      </c>
      <c r="G325" s="35">
        <f>INDEX(BuildingAutomationSystems!K:K,MATCH($D325,BuildingAutomationSystems!$A:$A,0))</f>
        <v>0</v>
      </c>
      <c r="H325" s="35">
        <f>INDEX(BuildingAutomationSystems!L:L,MATCH($D325,BuildingAutomationSystems!$A:$A,0))</f>
        <v>0</v>
      </c>
      <c r="I325" s="38" t="str">
        <f>INDEX(BuildingAutomationSystems!M:M,MATCH($D325,BuildingAutomationSystems!$A:$A,0))</f>
        <v/>
      </c>
      <c r="J325" s="38" t="str">
        <f>INDEX(BuildingAutomationSystems!N:N,MATCH($D325,BuildingAutomationSystems!$A:$A,0))</f>
        <v/>
      </c>
      <c r="K325" s="38" t="str">
        <f>INDEX(BuildingAutomationSystems!O:O,MATCH($D325,BuildingAutomationSystems!$A:$A,0))</f>
        <v/>
      </c>
      <c r="L325" s="13">
        <f>INDEX(BuildingAutomationSystems!P:P,MATCH($D325,BuildingAutomationSystems!$A:$A,0))</f>
        <v>0</v>
      </c>
      <c r="M325" s="13">
        <f>INDEX(BuildingAutomationSystems!Q:Q,MATCH($D325,BuildingAutomationSystems!$A:$A,0))</f>
        <v>0</v>
      </c>
      <c r="N325" s="13">
        <f t="shared" si="13"/>
        <v>0</v>
      </c>
    </row>
    <row r="326" spans="2:14" ht="15.75" x14ac:dyDescent="0.2">
      <c r="B326" s="7" t="str">
        <f t="shared" si="12"/>
        <v/>
      </c>
      <c r="C326" s="5" t="s">
        <v>1005</v>
      </c>
      <c r="D326" s="16" t="s">
        <v>1006</v>
      </c>
      <c r="E326" s="5" t="s">
        <v>1007</v>
      </c>
      <c r="F326" s="35">
        <f>INDEX(BuildingAutomationSystems!I:I,MATCH($D326,BuildingAutomationSystems!$A:$A,0))</f>
        <v>0</v>
      </c>
      <c r="G326" s="35">
        <f>INDEX(BuildingAutomationSystems!K:K,MATCH($D326,BuildingAutomationSystems!$A:$A,0))</f>
        <v>0</v>
      </c>
      <c r="H326" s="35">
        <f>INDEX(BuildingAutomationSystems!L:L,MATCH($D326,BuildingAutomationSystems!$A:$A,0))</f>
        <v>0</v>
      </c>
      <c r="I326" s="38" t="str">
        <f>INDEX(BuildingAutomationSystems!M:M,MATCH($D326,BuildingAutomationSystems!$A:$A,0))</f>
        <v/>
      </c>
      <c r="J326" s="38" t="str">
        <f>INDEX(BuildingAutomationSystems!N:N,MATCH($D326,BuildingAutomationSystems!$A:$A,0))</f>
        <v/>
      </c>
      <c r="K326" s="38" t="str">
        <f>INDEX(BuildingAutomationSystems!O:O,MATCH($D326,BuildingAutomationSystems!$A:$A,0))</f>
        <v/>
      </c>
      <c r="L326" s="13">
        <f>INDEX(BuildingAutomationSystems!P:P,MATCH($D326,BuildingAutomationSystems!$A:$A,0))</f>
        <v>0</v>
      </c>
      <c r="M326" s="13">
        <f>INDEX(BuildingAutomationSystems!Q:Q,MATCH($D326,BuildingAutomationSystems!$A:$A,0))</f>
        <v>0</v>
      </c>
      <c r="N326" s="13">
        <f t="shared" si="13"/>
        <v>0</v>
      </c>
    </row>
    <row r="327" spans="2:14" ht="15.75" x14ac:dyDescent="0.2">
      <c r="B327" s="7" t="str">
        <f t="shared" si="12"/>
        <v/>
      </c>
      <c r="C327" s="5" t="s">
        <v>1008</v>
      </c>
      <c r="D327" s="16" t="s">
        <v>1009</v>
      </c>
      <c r="E327" s="5" t="s">
        <v>1010</v>
      </c>
      <c r="F327" s="35">
        <f>INDEX(BuildingAutomationSystems!I:I,MATCH($D327,BuildingAutomationSystems!$A:$A,0))</f>
        <v>0</v>
      </c>
      <c r="G327" s="35">
        <f>INDEX(BuildingAutomationSystems!K:K,MATCH($D327,BuildingAutomationSystems!$A:$A,0))</f>
        <v>0</v>
      </c>
      <c r="H327" s="35">
        <f>INDEX(BuildingAutomationSystems!L:L,MATCH($D327,BuildingAutomationSystems!$A:$A,0))</f>
        <v>0</v>
      </c>
      <c r="I327" s="38" t="str">
        <f>INDEX(BuildingAutomationSystems!M:M,MATCH($D327,BuildingAutomationSystems!$A:$A,0))</f>
        <v/>
      </c>
      <c r="J327" s="38" t="str">
        <f>INDEX(BuildingAutomationSystems!N:N,MATCH($D327,BuildingAutomationSystems!$A:$A,0))</f>
        <v/>
      </c>
      <c r="K327" s="38" t="str">
        <f>INDEX(BuildingAutomationSystems!O:O,MATCH($D327,BuildingAutomationSystems!$A:$A,0))</f>
        <v/>
      </c>
      <c r="L327" s="13">
        <f>INDEX(BuildingAutomationSystems!P:P,MATCH($D327,BuildingAutomationSystems!$A:$A,0))</f>
        <v>0</v>
      </c>
      <c r="M327" s="13">
        <f>INDEX(BuildingAutomationSystems!Q:Q,MATCH($D327,BuildingAutomationSystems!$A:$A,0))</f>
        <v>0</v>
      </c>
      <c r="N327" s="13">
        <f t="shared" si="13"/>
        <v>0</v>
      </c>
    </row>
    <row r="328" spans="2:14" ht="15.75" x14ac:dyDescent="0.2">
      <c r="B328" s="7" t="str">
        <f t="shared" si="12"/>
        <v/>
      </c>
      <c r="C328" s="5" t="s">
        <v>1011</v>
      </c>
      <c r="D328" s="16" t="s">
        <v>1012</v>
      </c>
      <c r="E328" s="5" t="s">
        <v>1013</v>
      </c>
      <c r="F328" s="35">
        <f>INDEX(BuildingAutomationSystems!I:I,MATCH($D328,BuildingAutomationSystems!$A:$A,0))</f>
        <v>0</v>
      </c>
      <c r="G328" s="35">
        <f>INDEX(BuildingAutomationSystems!K:K,MATCH($D328,BuildingAutomationSystems!$A:$A,0))</f>
        <v>0</v>
      </c>
      <c r="H328" s="35">
        <f>INDEX(BuildingAutomationSystems!L:L,MATCH($D328,BuildingAutomationSystems!$A:$A,0))</f>
        <v>0</v>
      </c>
      <c r="I328" s="38" t="str">
        <f>INDEX(BuildingAutomationSystems!M:M,MATCH($D328,BuildingAutomationSystems!$A:$A,0))</f>
        <v/>
      </c>
      <c r="J328" s="38" t="str">
        <f>INDEX(BuildingAutomationSystems!N:N,MATCH($D328,BuildingAutomationSystems!$A:$A,0))</f>
        <v/>
      </c>
      <c r="K328" s="38" t="str">
        <f>INDEX(BuildingAutomationSystems!O:O,MATCH($D328,BuildingAutomationSystems!$A:$A,0))</f>
        <v/>
      </c>
      <c r="L328" s="13">
        <f>INDEX(BuildingAutomationSystems!P:P,MATCH($D328,BuildingAutomationSystems!$A:$A,0))</f>
        <v>0</v>
      </c>
      <c r="M328" s="13">
        <f>INDEX(BuildingAutomationSystems!Q:Q,MATCH($D328,BuildingAutomationSystems!$A:$A,0))</f>
        <v>0</v>
      </c>
      <c r="N328" s="13">
        <f t="shared" si="13"/>
        <v>0</v>
      </c>
    </row>
    <row r="329" spans="2:14" ht="15.75" x14ac:dyDescent="0.2">
      <c r="B329" s="7" t="str">
        <f t="shared" si="12"/>
        <v/>
      </c>
      <c r="C329" s="5" t="s">
        <v>1014</v>
      </c>
      <c r="D329" s="16" t="s">
        <v>1015</v>
      </c>
      <c r="E329" s="5" t="s">
        <v>1016</v>
      </c>
      <c r="F329" s="35">
        <f>INDEX(BuildingAutomationSystems!I:I,MATCH($D329,BuildingAutomationSystems!$A:$A,0))</f>
        <v>0</v>
      </c>
      <c r="G329" s="35">
        <f>INDEX(BuildingAutomationSystems!K:K,MATCH($D329,BuildingAutomationSystems!$A:$A,0))</f>
        <v>0</v>
      </c>
      <c r="H329" s="35">
        <f>INDEX(BuildingAutomationSystems!L:L,MATCH($D329,BuildingAutomationSystems!$A:$A,0))</f>
        <v>0</v>
      </c>
      <c r="I329" s="38" t="str">
        <f>INDEX(BuildingAutomationSystems!M:M,MATCH($D329,BuildingAutomationSystems!$A:$A,0))</f>
        <v/>
      </c>
      <c r="J329" s="38" t="str">
        <f>INDEX(BuildingAutomationSystems!N:N,MATCH($D329,BuildingAutomationSystems!$A:$A,0))</f>
        <v/>
      </c>
      <c r="K329" s="38" t="str">
        <f>INDEX(BuildingAutomationSystems!O:O,MATCH($D329,BuildingAutomationSystems!$A:$A,0))</f>
        <v/>
      </c>
      <c r="L329" s="13">
        <f>INDEX(BuildingAutomationSystems!P:P,MATCH($D329,BuildingAutomationSystems!$A:$A,0))</f>
        <v>0</v>
      </c>
      <c r="M329" s="13">
        <f>INDEX(BuildingAutomationSystems!Q:Q,MATCH($D329,BuildingAutomationSystems!$A:$A,0))</f>
        <v>0</v>
      </c>
      <c r="N329" s="13">
        <f t="shared" si="13"/>
        <v>0</v>
      </c>
    </row>
    <row r="330" spans="2:14" ht="15.75" x14ac:dyDescent="0.2">
      <c r="B330" s="7" t="str">
        <f t="shared" si="12"/>
        <v/>
      </c>
      <c r="C330" s="5" t="s">
        <v>1019</v>
      </c>
      <c r="D330" s="16" t="s">
        <v>1020</v>
      </c>
      <c r="E330" s="5" t="s">
        <v>1021</v>
      </c>
      <c r="F330" s="35">
        <f>INDEX(BuildingAutomationSystems!I:I,MATCH($D330,BuildingAutomationSystems!$A:$A,0))</f>
        <v>0</v>
      </c>
      <c r="G330" s="35">
        <f>INDEX(BuildingAutomationSystems!K:K,MATCH($D330,BuildingAutomationSystems!$A:$A,0))</f>
        <v>0</v>
      </c>
      <c r="H330" s="35">
        <f>INDEX(BuildingAutomationSystems!L:L,MATCH($D330,BuildingAutomationSystems!$A:$A,0))</f>
        <v>0</v>
      </c>
      <c r="I330" s="38" t="str">
        <f>INDEX(BuildingAutomationSystems!M:M,MATCH($D330,BuildingAutomationSystems!$A:$A,0))</f>
        <v/>
      </c>
      <c r="J330" s="38" t="str">
        <f>INDEX(BuildingAutomationSystems!N:N,MATCH($D330,BuildingAutomationSystems!$A:$A,0))</f>
        <v/>
      </c>
      <c r="K330" s="38" t="str">
        <f>INDEX(BuildingAutomationSystems!O:O,MATCH($D330,BuildingAutomationSystems!$A:$A,0))</f>
        <v/>
      </c>
      <c r="L330" s="13">
        <f>INDEX(BuildingAutomationSystems!P:P,MATCH($D330,BuildingAutomationSystems!$A:$A,0))</f>
        <v>0</v>
      </c>
      <c r="M330" s="13">
        <f>INDEX(BuildingAutomationSystems!Q:Q,MATCH($D330,BuildingAutomationSystems!$A:$A,0))</f>
        <v>0</v>
      </c>
      <c r="N330" s="13">
        <f t="shared" si="13"/>
        <v>0</v>
      </c>
    </row>
    <row r="331" spans="2:14" ht="15.75" x14ac:dyDescent="0.2">
      <c r="B331" s="7" t="str">
        <f t="shared" si="12"/>
        <v/>
      </c>
      <c r="C331" s="5" t="s">
        <v>1022</v>
      </c>
      <c r="D331" s="16" t="s">
        <v>1023</v>
      </c>
      <c r="E331" s="5" t="s">
        <v>1024</v>
      </c>
      <c r="F331" s="35">
        <f>INDEX(BuildingAutomationSystems!I:I,MATCH($D331,BuildingAutomationSystems!$A:$A,0))</f>
        <v>0</v>
      </c>
      <c r="G331" s="35">
        <f>INDEX(BuildingAutomationSystems!K:K,MATCH($D331,BuildingAutomationSystems!$A:$A,0))</f>
        <v>0</v>
      </c>
      <c r="H331" s="35">
        <f>INDEX(BuildingAutomationSystems!L:L,MATCH($D331,BuildingAutomationSystems!$A:$A,0))</f>
        <v>0</v>
      </c>
      <c r="I331" s="38" t="str">
        <f>INDEX(BuildingAutomationSystems!M:M,MATCH($D331,BuildingAutomationSystems!$A:$A,0))</f>
        <v/>
      </c>
      <c r="J331" s="38" t="str">
        <f>INDEX(BuildingAutomationSystems!N:N,MATCH($D331,BuildingAutomationSystems!$A:$A,0))</f>
        <v/>
      </c>
      <c r="K331" s="38" t="str">
        <f>INDEX(BuildingAutomationSystems!O:O,MATCH($D331,BuildingAutomationSystems!$A:$A,0))</f>
        <v/>
      </c>
      <c r="L331" s="13">
        <f>INDEX(BuildingAutomationSystems!P:P,MATCH($D331,BuildingAutomationSystems!$A:$A,0))</f>
        <v>0</v>
      </c>
      <c r="M331" s="13">
        <f>INDEX(BuildingAutomationSystems!Q:Q,MATCH($D331,BuildingAutomationSystems!$A:$A,0))</f>
        <v>0</v>
      </c>
      <c r="N331" s="13">
        <f t="shared" si="13"/>
        <v>0</v>
      </c>
    </row>
    <row r="332" spans="2:14" ht="15.75" x14ac:dyDescent="0.2">
      <c r="B332" s="7" t="str">
        <f t="shared" si="12"/>
        <v/>
      </c>
      <c r="C332" s="5" t="s">
        <v>1025</v>
      </c>
      <c r="D332" s="16" t="s">
        <v>1026</v>
      </c>
      <c r="E332" s="5" t="s">
        <v>1027</v>
      </c>
      <c r="F332" s="35">
        <f>INDEX(BuildingAutomationSystems!I:I,MATCH($D332,BuildingAutomationSystems!$A:$A,0))</f>
        <v>0</v>
      </c>
      <c r="G332" s="35">
        <f>INDEX(BuildingAutomationSystems!K:K,MATCH($D332,BuildingAutomationSystems!$A:$A,0))</f>
        <v>0</v>
      </c>
      <c r="H332" s="35">
        <f>INDEX(BuildingAutomationSystems!L:L,MATCH($D332,BuildingAutomationSystems!$A:$A,0))</f>
        <v>0</v>
      </c>
      <c r="I332" s="38" t="str">
        <f>INDEX(BuildingAutomationSystems!M:M,MATCH($D332,BuildingAutomationSystems!$A:$A,0))</f>
        <v/>
      </c>
      <c r="J332" s="38" t="str">
        <f>INDEX(BuildingAutomationSystems!N:N,MATCH($D332,BuildingAutomationSystems!$A:$A,0))</f>
        <v/>
      </c>
      <c r="K332" s="38" t="str">
        <f>INDEX(BuildingAutomationSystems!O:O,MATCH($D332,BuildingAutomationSystems!$A:$A,0))</f>
        <v/>
      </c>
      <c r="L332" s="13">
        <f>INDEX(BuildingAutomationSystems!P:P,MATCH($D332,BuildingAutomationSystems!$A:$A,0))</f>
        <v>0</v>
      </c>
      <c r="M332" s="13">
        <f>INDEX(BuildingAutomationSystems!Q:Q,MATCH($D332,BuildingAutomationSystems!$A:$A,0))</f>
        <v>0</v>
      </c>
      <c r="N332" s="13">
        <f t="shared" si="13"/>
        <v>0</v>
      </c>
    </row>
    <row r="333" spans="2:14" ht="15.75" x14ac:dyDescent="0.2">
      <c r="B333" s="7" t="str">
        <f t="shared" si="12"/>
        <v/>
      </c>
      <c r="C333" s="5" t="s">
        <v>1028</v>
      </c>
      <c r="D333" s="16" t="s">
        <v>1029</v>
      </c>
      <c r="E333" s="5" t="s">
        <v>1030</v>
      </c>
      <c r="F333" s="35">
        <f>INDEX(BuildingAutomationSystems!I:I,MATCH($D333,BuildingAutomationSystems!$A:$A,0))</f>
        <v>0</v>
      </c>
      <c r="G333" s="35">
        <f>INDEX(BuildingAutomationSystems!K:K,MATCH($D333,BuildingAutomationSystems!$A:$A,0))</f>
        <v>0</v>
      </c>
      <c r="H333" s="35">
        <f>INDEX(BuildingAutomationSystems!L:L,MATCH($D333,BuildingAutomationSystems!$A:$A,0))</f>
        <v>0</v>
      </c>
      <c r="I333" s="38" t="str">
        <f>INDEX(BuildingAutomationSystems!M:M,MATCH($D333,BuildingAutomationSystems!$A:$A,0))</f>
        <v/>
      </c>
      <c r="J333" s="38" t="str">
        <f>INDEX(BuildingAutomationSystems!N:N,MATCH($D333,BuildingAutomationSystems!$A:$A,0))</f>
        <v/>
      </c>
      <c r="K333" s="38" t="str">
        <f>INDEX(BuildingAutomationSystems!O:O,MATCH($D333,BuildingAutomationSystems!$A:$A,0))</f>
        <v/>
      </c>
      <c r="L333" s="13">
        <f>INDEX(BuildingAutomationSystems!P:P,MATCH($D333,BuildingAutomationSystems!$A:$A,0))</f>
        <v>0</v>
      </c>
      <c r="M333" s="13">
        <f>INDEX(BuildingAutomationSystems!Q:Q,MATCH($D333,BuildingAutomationSystems!$A:$A,0))</f>
        <v>0</v>
      </c>
      <c r="N333" s="13">
        <f t="shared" si="13"/>
        <v>0</v>
      </c>
    </row>
    <row r="334" spans="2:14" ht="15.75" x14ac:dyDescent="0.2">
      <c r="B334" s="7" t="str">
        <f t="shared" si="12"/>
        <v/>
      </c>
      <c r="C334" s="5" t="s">
        <v>1031</v>
      </c>
      <c r="D334" s="16" t="s">
        <v>1032</v>
      </c>
      <c r="E334" s="5" t="s">
        <v>1033</v>
      </c>
      <c r="F334" s="35">
        <f>INDEX(BuildingAutomationSystems!I:I,MATCH($D334,BuildingAutomationSystems!$A:$A,0))</f>
        <v>0</v>
      </c>
      <c r="G334" s="35">
        <f>INDEX(BuildingAutomationSystems!K:K,MATCH($D334,BuildingAutomationSystems!$A:$A,0))</f>
        <v>0</v>
      </c>
      <c r="H334" s="35">
        <f>INDEX(BuildingAutomationSystems!L:L,MATCH($D334,BuildingAutomationSystems!$A:$A,0))</f>
        <v>0</v>
      </c>
      <c r="I334" s="38" t="str">
        <f>INDEX(BuildingAutomationSystems!M:M,MATCH($D334,BuildingAutomationSystems!$A:$A,0))</f>
        <v/>
      </c>
      <c r="J334" s="38" t="str">
        <f>INDEX(BuildingAutomationSystems!N:N,MATCH($D334,BuildingAutomationSystems!$A:$A,0))</f>
        <v/>
      </c>
      <c r="K334" s="38" t="str">
        <f>INDEX(BuildingAutomationSystems!O:O,MATCH($D334,BuildingAutomationSystems!$A:$A,0))</f>
        <v/>
      </c>
      <c r="L334" s="13">
        <f>INDEX(BuildingAutomationSystems!P:P,MATCH($D334,BuildingAutomationSystems!$A:$A,0))</f>
        <v>0</v>
      </c>
      <c r="M334" s="13">
        <f>INDEX(BuildingAutomationSystems!Q:Q,MATCH($D334,BuildingAutomationSystems!$A:$A,0))</f>
        <v>0</v>
      </c>
      <c r="N334" s="13">
        <f t="shared" si="13"/>
        <v>0</v>
      </c>
    </row>
    <row r="335" spans="2:14" ht="15.75" x14ac:dyDescent="0.2">
      <c r="B335" s="7" t="str">
        <f t="shared" si="12"/>
        <v/>
      </c>
      <c r="C335" s="5" t="s">
        <v>1034</v>
      </c>
      <c r="D335" s="16" t="s">
        <v>1035</v>
      </c>
      <c r="E335" s="5" t="s">
        <v>1036</v>
      </c>
      <c r="F335" s="35">
        <f>INDEX(BuildingAutomationSystems!I:I,MATCH($D335,BuildingAutomationSystems!$A:$A,0))</f>
        <v>0</v>
      </c>
      <c r="G335" s="35">
        <f>INDEX(BuildingAutomationSystems!K:K,MATCH($D335,BuildingAutomationSystems!$A:$A,0))</f>
        <v>0</v>
      </c>
      <c r="H335" s="35">
        <f>INDEX(BuildingAutomationSystems!L:L,MATCH($D335,BuildingAutomationSystems!$A:$A,0))</f>
        <v>0</v>
      </c>
      <c r="I335" s="38" t="str">
        <f>INDEX(BuildingAutomationSystems!M:M,MATCH($D335,BuildingAutomationSystems!$A:$A,0))</f>
        <v/>
      </c>
      <c r="J335" s="38" t="str">
        <f>INDEX(BuildingAutomationSystems!N:N,MATCH($D335,BuildingAutomationSystems!$A:$A,0))</f>
        <v/>
      </c>
      <c r="K335" s="38" t="str">
        <f>INDEX(BuildingAutomationSystems!O:O,MATCH($D335,BuildingAutomationSystems!$A:$A,0))</f>
        <v/>
      </c>
      <c r="L335" s="13">
        <f>INDEX(BuildingAutomationSystems!P:P,MATCH($D335,BuildingAutomationSystems!$A:$A,0))</f>
        <v>0</v>
      </c>
      <c r="M335" s="13">
        <f>INDEX(BuildingAutomationSystems!Q:Q,MATCH($D335,BuildingAutomationSystems!$A:$A,0))</f>
        <v>0</v>
      </c>
      <c r="N335" s="13">
        <f t="shared" si="13"/>
        <v>0</v>
      </c>
    </row>
    <row r="336" spans="2:14" ht="15.75" x14ac:dyDescent="0.2">
      <c r="B336" s="7" t="str">
        <f t="shared" si="12"/>
        <v/>
      </c>
      <c r="C336" s="5" t="s">
        <v>1037</v>
      </c>
      <c r="D336" s="16" t="s">
        <v>1038</v>
      </c>
      <c r="E336" s="5" t="s">
        <v>1039</v>
      </c>
      <c r="F336" s="35">
        <f>INDEX(BuildingAutomationSystems!I:I,MATCH($D336,BuildingAutomationSystems!$A:$A,0))</f>
        <v>0</v>
      </c>
      <c r="G336" s="35">
        <f>INDEX(BuildingAutomationSystems!K:K,MATCH($D336,BuildingAutomationSystems!$A:$A,0))</f>
        <v>0</v>
      </c>
      <c r="H336" s="35">
        <f>INDEX(BuildingAutomationSystems!L:L,MATCH($D336,BuildingAutomationSystems!$A:$A,0))</f>
        <v>0</v>
      </c>
      <c r="I336" s="38" t="str">
        <f>INDEX(BuildingAutomationSystems!M:M,MATCH($D336,BuildingAutomationSystems!$A:$A,0))</f>
        <v/>
      </c>
      <c r="J336" s="38" t="str">
        <f>INDEX(BuildingAutomationSystems!N:N,MATCH($D336,BuildingAutomationSystems!$A:$A,0))</f>
        <v/>
      </c>
      <c r="K336" s="38" t="str">
        <f>INDEX(BuildingAutomationSystems!O:O,MATCH($D336,BuildingAutomationSystems!$A:$A,0))</f>
        <v/>
      </c>
      <c r="L336" s="13">
        <f>INDEX(BuildingAutomationSystems!P:P,MATCH($D336,BuildingAutomationSystems!$A:$A,0))</f>
        <v>0</v>
      </c>
      <c r="M336" s="13">
        <f>INDEX(BuildingAutomationSystems!Q:Q,MATCH($D336,BuildingAutomationSystems!$A:$A,0))</f>
        <v>0</v>
      </c>
      <c r="N336" s="13">
        <f t="shared" si="13"/>
        <v>0</v>
      </c>
    </row>
    <row r="337" spans="2:14" ht="15.75" x14ac:dyDescent="0.2">
      <c r="B337" s="7" t="str">
        <f t="shared" si="12"/>
        <v/>
      </c>
      <c r="C337" s="5" t="s">
        <v>1040</v>
      </c>
      <c r="D337" s="16" t="s">
        <v>1041</v>
      </c>
      <c r="E337" s="5" t="s">
        <v>1042</v>
      </c>
      <c r="F337" s="35">
        <f>INDEX(BuildingAutomationSystems!I:I,MATCH($D337,BuildingAutomationSystems!$A:$A,0))</f>
        <v>0</v>
      </c>
      <c r="G337" s="35">
        <f>INDEX(BuildingAutomationSystems!K:K,MATCH($D337,BuildingAutomationSystems!$A:$A,0))</f>
        <v>0</v>
      </c>
      <c r="H337" s="35">
        <f>INDEX(BuildingAutomationSystems!L:L,MATCH($D337,BuildingAutomationSystems!$A:$A,0))</f>
        <v>0</v>
      </c>
      <c r="I337" s="38" t="str">
        <f>INDEX(BuildingAutomationSystems!M:M,MATCH($D337,BuildingAutomationSystems!$A:$A,0))</f>
        <v/>
      </c>
      <c r="J337" s="38" t="str">
        <f>INDEX(BuildingAutomationSystems!N:N,MATCH($D337,BuildingAutomationSystems!$A:$A,0))</f>
        <v/>
      </c>
      <c r="K337" s="38" t="str">
        <f>INDEX(BuildingAutomationSystems!O:O,MATCH($D337,BuildingAutomationSystems!$A:$A,0))</f>
        <v/>
      </c>
      <c r="L337" s="13">
        <f>INDEX(BuildingAutomationSystems!P:P,MATCH($D337,BuildingAutomationSystems!$A:$A,0))</f>
        <v>0</v>
      </c>
      <c r="M337" s="13">
        <f>INDEX(BuildingAutomationSystems!Q:Q,MATCH($D337,BuildingAutomationSystems!$A:$A,0))</f>
        <v>0</v>
      </c>
      <c r="N337" s="13">
        <f t="shared" si="13"/>
        <v>0</v>
      </c>
    </row>
    <row r="338" spans="2:14" ht="15.75" x14ac:dyDescent="0.2">
      <c r="B338" s="7" t="str">
        <f t="shared" si="12"/>
        <v/>
      </c>
      <c r="C338" s="5" t="s">
        <v>1043</v>
      </c>
      <c r="D338" s="16" t="s">
        <v>1044</v>
      </c>
      <c r="E338" s="5" t="s">
        <v>1045</v>
      </c>
      <c r="F338" s="35">
        <f>INDEX(BuildingAutomationSystems!I:I,MATCH($D338,BuildingAutomationSystems!$A:$A,0))</f>
        <v>0</v>
      </c>
      <c r="G338" s="35">
        <f>INDEX(BuildingAutomationSystems!K:K,MATCH($D338,BuildingAutomationSystems!$A:$A,0))</f>
        <v>0</v>
      </c>
      <c r="H338" s="35">
        <f>INDEX(BuildingAutomationSystems!L:L,MATCH($D338,BuildingAutomationSystems!$A:$A,0))</f>
        <v>0</v>
      </c>
      <c r="I338" s="38" t="str">
        <f>INDEX(BuildingAutomationSystems!M:M,MATCH($D338,BuildingAutomationSystems!$A:$A,0))</f>
        <v/>
      </c>
      <c r="J338" s="38" t="str">
        <f>INDEX(BuildingAutomationSystems!N:N,MATCH($D338,BuildingAutomationSystems!$A:$A,0))</f>
        <v/>
      </c>
      <c r="K338" s="38" t="str">
        <f>INDEX(BuildingAutomationSystems!O:O,MATCH($D338,BuildingAutomationSystems!$A:$A,0))</f>
        <v/>
      </c>
      <c r="L338" s="13">
        <f>INDEX(BuildingAutomationSystems!P:P,MATCH($D338,BuildingAutomationSystems!$A:$A,0))</f>
        <v>0</v>
      </c>
      <c r="M338" s="13">
        <f>INDEX(BuildingAutomationSystems!Q:Q,MATCH($D338,BuildingAutomationSystems!$A:$A,0))</f>
        <v>0</v>
      </c>
      <c r="N338" s="13">
        <f t="shared" si="13"/>
        <v>0</v>
      </c>
    </row>
    <row r="339" spans="2:14" ht="15.75" x14ac:dyDescent="0.2">
      <c r="B339" s="7" t="str">
        <f t="shared" si="12"/>
        <v/>
      </c>
      <c r="C339" s="5" t="s">
        <v>1046</v>
      </c>
      <c r="D339" s="16" t="s">
        <v>1047</v>
      </c>
      <c r="E339" s="5" t="s">
        <v>1048</v>
      </c>
      <c r="F339" s="35">
        <f>INDEX(BuildingAutomationSystems!I:I,MATCH($D339,BuildingAutomationSystems!$A:$A,0))</f>
        <v>0</v>
      </c>
      <c r="G339" s="35">
        <f>INDEX(BuildingAutomationSystems!K:K,MATCH($D339,BuildingAutomationSystems!$A:$A,0))</f>
        <v>0</v>
      </c>
      <c r="H339" s="35">
        <f>INDEX(BuildingAutomationSystems!L:L,MATCH($D339,BuildingAutomationSystems!$A:$A,0))</f>
        <v>0</v>
      </c>
      <c r="I339" s="38" t="str">
        <f>INDEX(BuildingAutomationSystems!M:M,MATCH($D339,BuildingAutomationSystems!$A:$A,0))</f>
        <v/>
      </c>
      <c r="J339" s="38" t="str">
        <f>INDEX(BuildingAutomationSystems!N:N,MATCH($D339,BuildingAutomationSystems!$A:$A,0))</f>
        <v/>
      </c>
      <c r="K339" s="38" t="str">
        <f>INDEX(BuildingAutomationSystems!O:O,MATCH($D339,BuildingAutomationSystems!$A:$A,0))</f>
        <v/>
      </c>
      <c r="L339" s="13">
        <f>INDEX(BuildingAutomationSystems!P:P,MATCH($D339,BuildingAutomationSystems!$A:$A,0))</f>
        <v>0</v>
      </c>
      <c r="M339" s="13">
        <f>INDEX(BuildingAutomationSystems!Q:Q,MATCH($D339,BuildingAutomationSystems!$A:$A,0))</f>
        <v>0</v>
      </c>
      <c r="N339" s="13">
        <f t="shared" si="13"/>
        <v>0</v>
      </c>
    </row>
    <row r="340" spans="2:14" ht="15.75" x14ac:dyDescent="0.2">
      <c r="B340" s="7" t="str">
        <f t="shared" si="12"/>
        <v/>
      </c>
      <c r="C340" s="5" t="s">
        <v>1049</v>
      </c>
      <c r="D340" s="16" t="s">
        <v>1050</v>
      </c>
      <c r="E340" s="5" t="s">
        <v>1051</v>
      </c>
      <c r="F340" s="35">
        <f>INDEX(BuildingAutomationSystems!I:I,MATCH($D340,BuildingAutomationSystems!$A:$A,0))</f>
        <v>0</v>
      </c>
      <c r="G340" s="35">
        <f>INDEX(BuildingAutomationSystems!K:K,MATCH($D340,BuildingAutomationSystems!$A:$A,0))</f>
        <v>0</v>
      </c>
      <c r="H340" s="35">
        <f>INDEX(BuildingAutomationSystems!L:L,MATCH($D340,BuildingAutomationSystems!$A:$A,0))</f>
        <v>0</v>
      </c>
      <c r="I340" s="38" t="str">
        <f>INDEX(BuildingAutomationSystems!M:M,MATCH($D340,BuildingAutomationSystems!$A:$A,0))</f>
        <v/>
      </c>
      <c r="J340" s="38" t="str">
        <f>INDEX(BuildingAutomationSystems!N:N,MATCH($D340,BuildingAutomationSystems!$A:$A,0))</f>
        <v/>
      </c>
      <c r="K340" s="38" t="str">
        <f>INDEX(BuildingAutomationSystems!O:O,MATCH($D340,BuildingAutomationSystems!$A:$A,0))</f>
        <v/>
      </c>
      <c r="L340" s="13">
        <f>INDEX(BuildingAutomationSystems!P:P,MATCH($D340,BuildingAutomationSystems!$A:$A,0))</f>
        <v>0</v>
      </c>
      <c r="M340" s="13">
        <f>INDEX(BuildingAutomationSystems!Q:Q,MATCH($D340,BuildingAutomationSystems!$A:$A,0))</f>
        <v>0</v>
      </c>
      <c r="N340" s="13">
        <f t="shared" si="13"/>
        <v>0</v>
      </c>
    </row>
    <row r="341" spans="2:14" ht="15.75" x14ac:dyDescent="0.2">
      <c r="B341" s="7" t="str">
        <f t="shared" si="12"/>
        <v/>
      </c>
      <c r="C341" s="5" t="s">
        <v>1052</v>
      </c>
      <c r="D341" s="16" t="s">
        <v>1053</v>
      </c>
      <c r="E341" s="5" t="s">
        <v>1054</v>
      </c>
      <c r="F341" s="35">
        <f>INDEX(BuildingAutomationSystems!I:I,MATCH($D341,BuildingAutomationSystems!$A:$A,0))</f>
        <v>0</v>
      </c>
      <c r="G341" s="35">
        <f>INDEX(BuildingAutomationSystems!K:K,MATCH($D341,BuildingAutomationSystems!$A:$A,0))</f>
        <v>0</v>
      </c>
      <c r="H341" s="35">
        <f>INDEX(BuildingAutomationSystems!L:L,MATCH($D341,BuildingAutomationSystems!$A:$A,0))</f>
        <v>0</v>
      </c>
      <c r="I341" s="38" t="str">
        <f>INDEX(BuildingAutomationSystems!M:M,MATCH($D341,BuildingAutomationSystems!$A:$A,0))</f>
        <v/>
      </c>
      <c r="J341" s="38" t="str">
        <f>INDEX(BuildingAutomationSystems!N:N,MATCH($D341,BuildingAutomationSystems!$A:$A,0))</f>
        <v/>
      </c>
      <c r="K341" s="38" t="str">
        <f>INDEX(BuildingAutomationSystems!O:O,MATCH($D341,BuildingAutomationSystems!$A:$A,0))</f>
        <v/>
      </c>
      <c r="L341" s="13">
        <f>INDEX(BuildingAutomationSystems!P:P,MATCH($D341,BuildingAutomationSystems!$A:$A,0))</f>
        <v>0</v>
      </c>
      <c r="M341" s="13">
        <f>INDEX(BuildingAutomationSystems!Q:Q,MATCH($D341,BuildingAutomationSystems!$A:$A,0))</f>
        <v>0</v>
      </c>
      <c r="N341" s="13">
        <f t="shared" si="13"/>
        <v>0</v>
      </c>
    </row>
    <row r="342" spans="2:14" ht="15.75" x14ac:dyDescent="0.2">
      <c r="B342" s="7" t="str">
        <f t="shared" si="12"/>
        <v/>
      </c>
      <c r="C342" s="5" t="s">
        <v>1055</v>
      </c>
      <c r="D342" s="16" t="s">
        <v>1056</v>
      </c>
      <c r="E342" s="5" t="s">
        <v>1057</v>
      </c>
      <c r="F342" s="35">
        <f>INDEX(BuildingAutomationSystems!I:I,MATCH($D342,BuildingAutomationSystems!$A:$A,0))</f>
        <v>0</v>
      </c>
      <c r="G342" s="35">
        <f>INDEX(BuildingAutomationSystems!K:K,MATCH($D342,BuildingAutomationSystems!$A:$A,0))</f>
        <v>0</v>
      </c>
      <c r="H342" s="35">
        <f>INDEX(BuildingAutomationSystems!L:L,MATCH($D342,BuildingAutomationSystems!$A:$A,0))</f>
        <v>0</v>
      </c>
      <c r="I342" s="38" t="str">
        <f>INDEX(BuildingAutomationSystems!M:M,MATCH($D342,BuildingAutomationSystems!$A:$A,0))</f>
        <v/>
      </c>
      <c r="J342" s="38" t="str">
        <f>INDEX(BuildingAutomationSystems!N:N,MATCH($D342,BuildingAutomationSystems!$A:$A,0))</f>
        <v/>
      </c>
      <c r="K342" s="38" t="str">
        <f>INDEX(BuildingAutomationSystems!O:O,MATCH($D342,BuildingAutomationSystems!$A:$A,0))</f>
        <v/>
      </c>
      <c r="L342" s="13">
        <f>INDEX(BuildingAutomationSystems!P:P,MATCH($D342,BuildingAutomationSystems!$A:$A,0))</f>
        <v>0</v>
      </c>
      <c r="M342" s="13">
        <f>INDEX(BuildingAutomationSystems!Q:Q,MATCH($D342,BuildingAutomationSystems!$A:$A,0))</f>
        <v>0</v>
      </c>
      <c r="N342" s="13">
        <f t="shared" si="13"/>
        <v>0</v>
      </c>
    </row>
    <row r="343" spans="2:14" ht="15.75" x14ac:dyDescent="0.2">
      <c r="B343" s="7" t="str">
        <f t="shared" si="12"/>
        <v/>
      </c>
      <c r="C343" s="5" t="s">
        <v>1059</v>
      </c>
      <c r="D343" s="16" t="s">
        <v>1060</v>
      </c>
      <c r="E343" s="5" t="s">
        <v>1061</v>
      </c>
      <c r="F343" s="35">
        <f>INDEX(BuildingAutomationSystems!I:I,MATCH($D343,BuildingAutomationSystems!$A:$A,0))</f>
        <v>0</v>
      </c>
      <c r="G343" s="35">
        <f>INDEX(BuildingAutomationSystems!K:K,MATCH($D343,BuildingAutomationSystems!$A:$A,0))</f>
        <v>0</v>
      </c>
      <c r="H343" s="35">
        <f>INDEX(BuildingAutomationSystems!L:L,MATCH($D343,BuildingAutomationSystems!$A:$A,0))</f>
        <v>0</v>
      </c>
      <c r="I343" s="38" t="str">
        <f>INDEX(BuildingAutomationSystems!M:M,MATCH($D343,BuildingAutomationSystems!$A:$A,0))</f>
        <v/>
      </c>
      <c r="J343" s="38" t="str">
        <f>INDEX(BuildingAutomationSystems!N:N,MATCH($D343,BuildingAutomationSystems!$A:$A,0))</f>
        <v/>
      </c>
      <c r="K343" s="38" t="str">
        <f>INDEX(BuildingAutomationSystems!O:O,MATCH($D343,BuildingAutomationSystems!$A:$A,0))</f>
        <v/>
      </c>
      <c r="L343" s="13">
        <f>INDEX(BuildingAutomationSystems!P:P,MATCH($D343,BuildingAutomationSystems!$A:$A,0))</f>
        <v>0</v>
      </c>
      <c r="M343" s="13">
        <f>INDEX(BuildingAutomationSystems!Q:Q,MATCH($D343,BuildingAutomationSystems!$A:$A,0))</f>
        <v>0</v>
      </c>
      <c r="N343" s="13">
        <f t="shared" si="13"/>
        <v>0</v>
      </c>
    </row>
    <row r="344" spans="2:14" ht="15.75" x14ac:dyDescent="0.2">
      <c r="B344" s="7" t="str">
        <f t="shared" si="12"/>
        <v/>
      </c>
      <c r="C344" s="5" t="s">
        <v>1062</v>
      </c>
      <c r="D344" s="16" t="s">
        <v>1063</v>
      </c>
      <c r="E344" s="5" t="s">
        <v>1064</v>
      </c>
      <c r="F344" s="35">
        <f>INDEX(BuildingAutomationSystems!I:I,MATCH($D344,BuildingAutomationSystems!$A:$A,0))</f>
        <v>0</v>
      </c>
      <c r="G344" s="35">
        <f>INDEX(BuildingAutomationSystems!K:K,MATCH($D344,BuildingAutomationSystems!$A:$A,0))</f>
        <v>0</v>
      </c>
      <c r="H344" s="35">
        <f>INDEX(BuildingAutomationSystems!L:L,MATCH($D344,BuildingAutomationSystems!$A:$A,0))</f>
        <v>0</v>
      </c>
      <c r="I344" s="38" t="str">
        <f>INDEX(BuildingAutomationSystems!M:M,MATCH($D344,BuildingAutomationSystems!$A:$A,0))</f>
        <v/>
      </c>
      <c r="J344" s="38" t="str">
        <f>INDEX(BuildingAutomationSystems!N:N,MATCH($D344,BuildingAutomationSystems!$A:$A,0))</f>
        <v/>
      </c>
      <c r="K344" s="38" t="str">
        <f>INDEX(BuildingAutomationSystems!O:O,MATCH($D344,BuildingAutomationSystems!$A:$A,0))</f>
        <v/>
      </c>
      <c r="L344" s="13">
        <f>INDEX(BuildingAutomationSystems!P:P,MATCH($D344,BuildingAutomationSystems!$A:$A,0))</f>
        <v>0</v>
      </c>
      <c r="M344" s="13">
        <f>INDEX(BuildingAutomationSystems!Q:Q,MATCH($D344,BuildingAutomationSystems!$A:$A,0))</f>
        <v>0</v>
      </c>
      <c r="N344" s="13">
        <f t="shared" si="13"/>
        <v>0</v>
      </c>
    </row>
    <row r="345" spans="2:14" ht="15.75" x14ac:dyDescent="0.2">
      <c r="B345" s="7" t="str">
        <f t="shared" si="12"/>
        <v/>
      </c>
      <c r="C345" s="5" t="s">
        <v>1065</v>
      </c>
      <c r="D345" s="16" t="s">
        <v>1066</v>
      </c>
      <c r="E345" s="5" t="s">
        <v>1067</v>
      </c>
      <c r="F345" s="35">
        <f>INDEX(BuildingAutomationSystems!I:I,MATCH($D345,BuildingAutomationSystems!$A:$A,0))</f>
        <v>0</v>
      </c>
      <c r="G345" s="35">
        <f>INDEX(BuildingAutomationSystems!K:K,MATCH($D345,BuildingAutomationSystems!$A:$A,0))</f>
        <v>0</v>
      </c>
      <c r="H345" s="35">
        <f>INDEX(BuildingAutomationSystems!L:L,MATCH($D345,BuildingAutomationSystems!$A:$A,0))</f>
        <v>0</v>
      </c>
      <c r="I345" s="38" t="str">
        <f>INDEX(BuildingAutomationSystems!M:M,MATCH($D345,BuildingAutomationSystems!$A:$A,0))</f>
        <v/>
      </c>
      <c r="J345" s="38" t="str">
        <f>INDEX(BuildingAutomationSystems!N:N,MATCH($D345,BuildingAutomationSystems!$A:$A,0))</f>
        <v/>
      </c>
      <c r="K345" s="38" t="str">
        <f>INDEX(BuildingAutomationSystems!O:O,MATCH($D345,BuildingAutomationSystems!$A:$A,0))</f>
        <v/>
      </c>
      <c r="L345" s="13">
        <f>INDEX(BuildingAutomationSystems!P:P,MATCH($D345,BuildingAutomationSystems!$A:$A,0))</f>
        <v>0</v>
      </c>
      <c r="M345" s="13">
        <f>INDEX(BuildingAutomationSystems!Q:Q,MATCH($D345,BuildingAutomationSystems!$A:$A,0))</f>
        <v>0</v>
      </c>
      <c r="N345" s="13">
        <f t="shared" si="13"/>
        <v>0</v>
      </c>
    </row>
    <row r="346" spans="2:14" ht="15.75" x14ac:dyDescent="0.2">
      <c r="B346" s="7" t="str">
        <f t="shared" si="12"/>
        <v/>
      </c>
      <c r="C346" s="5" t="s">
        <v>1878</v>
      </c>
      <c r="D346" s="16" t="s">
        <v>936</v>
      </c>
      <c r="E346" s="5"/>
      <c r="F346" s="35">
        <f>INDEX(BuildingAutomationSystems!I:I,MATCH($D346,BuildingAutomationSystems!$A:$A,0))</f>
        <v>0</v>
      </c>
      <c r="G346" s="35">
        <f>INDEX(BuildingAutomationSystems!K:K,MATCH($D346,BuildingAutomationSystems!$A:$A,0))</f>
        <v>0</v>
      </c>
      <c r="H346" s="35">
        <f>INDEX(BuildingAutomationSystems!L:L,MATCH($D346,BuildingAutomationSystems!$A:$A,0))</f>
        <v>0</v>
      </c>
      <c r="I346" s="38" t="str">
        <f>INDEX(BuildingAutomationSystems!M:M,MATCH($D346,BuildingAutomationSystems!$A:$A,0))</f>
        <v/>
      </c>
      <c r="J346" s="38" t="str">
        <f>INDEX(BuildingAutomationSystems!N:N,MATCH($D346,BuildingAutomationSystems!$A:$A,0))</f>
        <v/>
      </c>
      <c r="K346" s="38" t="str">
        <f>INDEX(BuildingAutomationSystems!O:O,MATCH($D346,BuildingAutomationSystems!$A:$A,0))</f>
        <v/>
      </c>
      <c r="L346" s="13">
        <f>INDEX(BuildingAutomationSystems!P:P,MATCH($D346,BuildingAutomationSystems!$A:$A,0))</f>
        <v>0</v>
      </c>
      <c r="M346" s="13">
        <f>INDEX(BuildingAutomationSystems!Q:Q,MATCH($D346,BuildingAutomationSystems!$A:$A,0))</f>
        <v>0</v>
      </c>
      <c r="N346" s="13">
        <f t="shared" si="13"/>
        <v>0</v>
      </c>
    </row>
    <row r="347" spans="2:14" ht="15.75" x14ac:dyDescent="0.2">
      <c r="B347" s="7" t="str">
        <f t="shared" si="12"/>
        <v/>
      </c>
      <c r="C347" s="5" t="s">
        <v>1070</v>
      </c>
      <c r="D347" s="16" t="s">
        <v>1071</v>
      </c>
      <c r="E347" s="5" t="s">
        <v>1072</v>
      </c>
      <c r="F347" s="35">
        <f>INDEX(AADandER!I:I,MATCH($D347,AADandER!$A:$A,0))</f>
        <v>0</v>
      </c>
      <c r="G347" s="35">
        <f>INDEX(AADandER!K:K,MATCH($D347,AADandER!$A:$A,0))</f>
        <v>0</v>
      </c>
      <c r="H347" s="35">
        <f>INDEX(AADandER!L:L,MATCH($D347,AADandER!$A:$A,0))</f>
        <v>0</v>
      </c>
      <c r="I347" s="38" t="str">
        <f>INDEX(AADandER!M:M,MATCH($D347,AADandER!$A:$A,0))</f>
        <v/>
      </c>
      <c r="J347" s="38" t="str">
        <f>INDEX(AADandER!N:N,MATCH($D347,AADandER!$A:$A,0))</f>
        <v/>
      </c>
      <c r="K347" s="38" t="str">
        <f>INDEX(AADandER!O:O,MATCH($D347,AADandER!$A:$A,0))</f>
        <v/>
      </c>
      <c r="L347" s="13">
        <f>INDEX(AADandER!P:P,MATCH($D347,AADandER!$A:$A,0))</f>
        <v>0</v>
      </c>
      <c r="M347" s="13">
        <f>INDEX(AADandER!Q:Q,MATCH($D347,AADandER!$A:$A,0))</f>
        <v>0</v>
      </c>
      <c r="N347" s="13">
        <f t="shared" si="13"/>
        <v>0</v>
      </c>
    </row>
    <row r="348" spans="2:14" ht="15.75" x14ac:dyDescent="0.2">
      <c r="B348" s="7" t="str">
        <f t="shared" si="12"/>
        <v/>
      </c>
      <c r="C348" s="5" t="s">
        <v>1073</v>
      </c>
      <c r="D348" s="16" t="s">
        <v>1074</v>
      </c>
      <c r="E348" s="5" t="s">
        <v>1075</v>
      </c>
      <c r="F348" s="35">
        <f>INDEX(AADandER!I:I,MATCH($D348,AADandER!$A:$A,0))</f>
        <v>0</v>
      </c>
      <c r="G348" s="35">
        <f>INDEX(AADandER!K:K,MATCH($D348,AADandER!$A:$A,0))</f>
        <v>0</v>
      </c>
      <c r="H348" s="35">
        <f>INDEX(AADandER!L:L,MATCH($D348,AADandER!$A:$A,0))</f>
        <v>0</v>
      </c>
      <c r="I348" s="38" t="str">
        <f>INDEX(AADandER!M:M,MATCH($D348,AADandER!$A:$A,0))</f>
        <v/>
      </c>
      <c r="J348" s="38" t="str">
        <f>INDEX(AADandER!N:N,MATCH($D348,AADandER!$A:$A,0))</f>
        <v/>
      </c>
      <c r="K348" s="38" t="str">
        <f>INDEX(AADandER!O:O,MATCH($D348,AADandER!$A:$A,0))</f>
        <v/>
      </c>
      <c r="L348" s="13">
        <f>INDEX(AADandER!P:P,MATCH($D348,AADandER!$A:$A,0))</f>
        <v>0</v>
      </c>
      <c r="M348" s="13">
        <f>INDEX(AADandER!Q:Q,MATCH($D348,AADandER!$A:$A,0))</f>
        <v>0</v>
      </c>
      <c r="N348" s="13">
        <f t="shared" si="13"/>
        <v>0</v>
      </c>
    </row>
    <row r="349" spans="2:14" ht="15.75" x14ac:dyDescent="0.2">
      <c r="B349" s="7" t="str">
        <f t="shared" si="12"/>
        <v/>
      </c>
      <c r="C349" s="5" t="s">
        <v>1076</v>
      </c>
      <c r="D349" s="16" t="s">
        <v>1077</v>
      </c>
      <c r="E349" s="5" t="s">
        <v>1078</v>
      </c>
      <c r="F349" s="35">
        <f>INDEX(AADandER!I:I,MATCH($D349,AADandER!$A:$A,0))</f>
        <v>0</v>
      </c>
      <c r="G349" s="35">
        <f>INDEX(AADandER!K:K,MATCH($D349,AADandER!$A:$A,0))</f>
        <v>0</v>
      </c>
      <c r="H349" s="35">
        <f>INDEX(AADandER!L:L,MATCH($D349,AADandER!$A:$A,0))</f>
        <v>0</v>
      </c>
      <c r="I349" s="38" t="str">
        <f>INDEX(AADandER!M:M,MATCH($D349,AADandER!$A:$A,0))</f>
        <v/>
      </c>
      <c r="J349" s="38" t="str">
        <f>INDEX(AADandER!N:N,MATCH($D349,AADandER!$A:$A,0))</f>
        <v/>
      </c>
      <c r="K349" s="38" t="str">
        <f>INDEX(AADandER!O:O,MATCH($D349,AADandER!$A:$A,0))</f>
        <v/>
      </c>
      <c r="L349" s="13">
        <f>INDEX(AADandER!P:P,MATCH($D349,AADandER!$A:$A,0))</f>
        <v>0</v>
      </c>
      <c r="M349" s="13">
        <f>INDEX(AADandER!Q:Q,MATCH($D349,AADandER!$A:$A,0))</f>
        <v>0</v>
      </c>
      <c r="N349" s="13">
        <f t="shared" si="13"/>
        <v>0</v>
      </c>
    </row>
    <row r="350" spans="2:14" ht="15.75" x14ac:dyDescent="0.2">
      <c r="B350" s="7" t="str">
        <f t="shared" si="12"/>
        <v/>
      </c>
      <c r="C350" s="5" t="s">
        <v>1080</v>
      </c>
      <c r="D350" s="16" t="s">
        <v>1081</v>
      </c>
      <c r="E350" s="5" t="s">
        <v>1082</v>
      </c>
      <c r="F350" s="35">
        <f>INDEX(AADandER!I:I,MATCH($D350,AADandER!$A:$A,0))</f>
        <v>0</v>
      </c>
      <c r="G350" s="35">
        <f>INDEX(AADandER!K:K,MATCH($D350,AADandER!$A:$A,0))</f>
        <v>0</v>
      </c>
      <c r="H350" s="35">
        <f>INDEX(AADandER!L:L,MATCH($D350,AADandER!$A:$A,0))</f>
        <v>0</v>
      </c>
      <c r="I350" s="38" t="str">
        <f>INDEX(AADandER!M:M,MATCH($D350,AADandER!$A:$A,0))</f>
        <v/>
      </c>
      <c r="J350" s="38" t="str">
        <f>INDEX(AADandER!N:N,MATCH($D350,AADandER!$A:$A,0))</f>
        <v/>
      </c>
      <c r="K350" s="38" t="str">
        <f>INDEX(AADandER!O:O,MATCH($D350,AADandER!$A:$A,0))</f>
        <v/>
      </c>
      <c r="L350" s="13">
        <f>INDEX(AADandER!P:P,MATCH($D350,AADandER!$A:$A,0))</f>
        <v>0</v>
      </c>
      <c r="M350" s="13">
        <f>INDEX(AADandER!Q:Q,MATCH($D350,AADandER!$A:$A,0))</f>
        <v>0</v>
      </c>
      <c r="N350" s="13">
        <f t="shared" si="13"/>
        <v>0</v>
      </c>
    </row>
    <row r="351" spans="2:14" ht="15.75" x14ac:dyDescent="0.2">
      <c r="B351" s="7" t="str">
        <f t="shared" si="12"/>
        <v/>
      </c>
      <c r="C351" s="5" t="s">
        <v>1083</v>
      </c>
      <c r="D351" s="16" t="s">
        <v>1084</v>
      </c>
      <c r="E351" s="5" t="s">
        <v>1085</v>
      </c>
      <c r="F351" s="35">
        <f>INDEX(AADandER!I:I,MATCH($D351,AADandER!$A:$A,0))</f>
        <v>0</v>
      </c>
      <c r="G351" s="35">
        <f>INDEX(AADandER!K:K,MATCH($D351,AADandER!$A:$A,0))</f>
        <v>0</v>
      </c>
      <c r="H351" s="35">
        <f>INDEX(AADandER!L:L,MATCH($D351,AADandER!$A:$A,0))</f>
        <v>0</v>
      </c>
      <c r="I351" s="38" t="str">
        <f>INDEX(AADandER!M:M,MATCH($D351,AADandER!$A:$A,0))</f>
        <v/>
      </c>
      <c r="J351" s="38" t="str">
        <f>INDEX(AADandER!N:N,MATCH($D351,AADandER!$A:$A,0))</f>
        <v/>
      </c>
      <c r="K351" s="38" t="str">
        <f>INDEX(AADandER!O:O,MATCH($D351,AADandER!$A:$A,0))</f>
        <v/>
      </c>
      <c r="L351" s="13">
        <f>INDEX(AADandER!P:P,MATCH($D351,AADandER!$A:$A,0))</f>
        <v>0</v>
      </c>
      <c r="M351" s="13">
        <f>INDEX(AADandER!Q:Q,MATCH($D351,AADandER!$A:$A,0))</f>
        <v>0</v>
      </c>
      <c r="N351" s="13">
        <f t="shared" si="13"/>
        <v>0</v>
      </c>
    </row>
    <row r="352" spans="2:14" ht="15.75" x14ac:dyDescent="0.2">
      <c r="B352" s="7" t="str">
        <f t="shared" si="12"/>
        <v/>
      </c>
      <c r="C352" s="5" t="s">
        <v>1086</v>
      </c>
      <c r="D352" s="16" t="s">
        <v>1087</v>
      </c>
      <c r="E352" s="5" t="s">
        <v>1088</v>
      </c>
      <c r="F352" s="35">
        <f>INDEX(AADandER!I:I,MATCH($D352,AADandER!$A:$A,0))</f>
        <v>0</v>
      </c>
      <c r="G352" s="35">
        <f>INDEX(AADandER!K:K,MATCH($D352,AADandER!$A:$A,0))</f>
        <v>0</v>
      </c>
      <c r="H352" s="35">
        <f>INDEX(AADandER!L:L,MATCH($D352,AADandER!$A:$A,0))</f>
        <v>0</v>
      </c>
      <c r="I352" s="38" t="str">
        <f>INDEX(AADandER!M:M,MATCH($D352,AADandER!$A:$A,0))</f>
        <v/>
      </c>
      <c r="J352" s="38" t="str">
        <f>INDEX(AADandER!N:N,MATCH($D352,AADandER!$A:$A,0))</f>
        <v/>
      </c>
      <c r="K352" s="38" t="str">
        <f>INDEX(AADandER!O:O,MATCH($D352,AADandER!$A:$A,0))</f>
        <v/>
      </c>
      <c r="L352" s="13">
        <f>INDEX(AADandER!P:P,MATCH($D352,AADandER!$A:$A,0))</f>
        <v>0</v>
      </c>
      <c r="M352" s="13">
        <f>INDEX(AADandER!Q:Q,MATCH($D352,AADandER!$A:$A,0))</f>
        <v>0</v>
      </c>
      <c r="N352" s="13">
        <f t="shared" si="13"/>
        <v>0</v>
      </c>
    </row>
    <row r="353" spans="2:14" ht="15.75" x14ac:dyDescent="0.2">
      <c r="B353" s="7" t="str">
        <f t="shared" si="12"/>
        <v/>
      </c>
      <c r="C353" s="5" t="s">
        <v>1090</v>
      </c>
      <c r="D353" s="16" t="s">
        <v>1091</v>
      </c>
      <c r="E353" s="5" t="s">
        <v>1092</v>
      </c>
      <c r="F353" s="35">
        <f>INDEX(AADandER!I:I,MATCH($D353,AADandER!$A:$A,0))</f>
        <v>0</v>
      </c>
      <c r="G353" s="35">
        <f>INDEX(AADandER!K:K,MATCH($D353,AADandER!$A:$A,0))</f>
        <v>0</v>
      </c>
      <c r="H353" s="35">
        <f>INDEX(AADandER!L:L,MATCH($D353,AADandER!$A:$A,0))</f>
        <v>0</v>
      </c>
      <c r="I353" s="38" t="str">
        <f>INDEX(AADandER!M:M,MATCH($D353,AADandER!$A:$A,0))</f>
        <v/>
      </c>
      <c r="J353" s="38" t="str">
        <f>INDEX(AADandER!N:N,MATCH($D353,AADandER!$A:$A,0))</f>
        <v/>
      </c>
      <c r="K353" s="38" t="str">
        <f>INDEX(AADandER!O:O,MATCH($D353,AADandER!$A:$A,0))</f>
        <v/>
      </c>
      <c r="L353" s="13">
        <f>INDEX(AADandER!P:P,MATCH($D353,AADandER!$A:$A,0))</f>
        <v>0</v>
      </c>
      <c r="M353" s="13">
        <f>INDEX(AADandER!Q:Q,MATCH($D353,AADandER!$A:$A,0))</f>
        <v>0</v>
      </c>
      <c r="N353" s="13">
        <f t="shared" si="13"/>
        <v>0</v>
      </c>
    </row>
    <row r="354" spans="2:14" ht="15.75" x14ac:dyDescent="0.2">
      <c r="B354" s="7" t="str">
        <f t="shared" si="12"/>
        <v/>
      </c>
      <c r="C354" s="5" t="s">
        <v>1093</v>
      </c>
      <c r="D354" s="16" t="s">
        <v>1094</v>
      </c>
      <c r="E354" s="5" t="s">
        <v>1095</v>
      </c>
      <c r="F354" s="35">
        <f>INDEX(AADandER!I:I,MATCH($D354,AADandER!$A:$A,0))</f>
        <v>0</v>
      </c>
      <c r="G354" s="35">
        <f>INDEX(AADandER!K:K,MATCH($D354,AADandER!$A:$A,0))</f>
        <v>0</v>
      </c>
      <c r="H354" s="35">
        <f>INDEX(AADandER!L:L,MATCH($D354,AADandER!$A:$A,0))</f>
        <v>0</v>
      </c>
      <c r="I354" s="38" t="str">
        <f>INDEX(AADandER!M:M,MATCH($D354,AADandER!$A:$A,0))</f>
        <v/>
      </c>
      <c r="J354" s="38" t="str">
        <f>INDEX(AADandER!N:N,MATCH($D354,AADandER!$A:$A,0))</f>
        <v/>
      </c>
      <c r="K354" s="38" t="str">
        <f>INDEX(AADandER!O:O,MATCH($D354,AADandER!$A:$A,0))</f>
        <v/>
      </c>
      <c r="L354" s="13">
        <f>INDEX(AADandER!P:P,MATCH($D354,AADandER!$A:$A,0))</f>
        <v>0</v>
      </c>
      <c r="M354" s="13">
        <f>INDEX(AADandER!Q:Q,MATCH($D354,AADandER!$A:$A,0))</f>
        <v>0</v>
      </c>
      <c r="N354" s="13">
        <f t="shared" si="13"/>
        <v>0</v>
      </c>
    </row>
    <row r="355" spans="2:14" ht="15.75" x14ac:dyDescent="0.2">
      <c r="B355" s="7" t="str">
        <f t="shared" si="12"/>
        <v/>
      </c>
      <c r="C355" s="5" t="s">
        <v>1096</v>
      </c>
      <c r="D355" s="16" t="s">
        <v>1097</v>
      </c>
      <c r="E355" s="5" t="s">
        <v>1098</v>
      </c>
      <c r="F355" s="35">
        <f>INDEX(AADandER!I:I,MATCH($D355,AADandER!$A:$A,0))</f>
        <v>0</v>
      </c>
      <c r="G355" s="35">
        <f>INDEX(AADandER!K:K,MATCH($D355,AADandER!$A:$A,0))</f>
        <v>0</v>
      </c>
      <c r="H355" s="35">
        <f>INDEX(AADandER!L:L,MATCH($D355,AADandER!$A:$A,0))</f>
        <v>0</v>
      </c>
      <c r="I355" s="38" t="str">
        <f>INDEX(AADandER!M:M,MATCH($D355,AADandER!$A:$A,0))</f>
        <v/>
      </c>
      <c r="J355" s="38" t="str">
        <f>INDEX(AADandER!N:N,MATCH($D355,AADandER!$A:$A,0))</f>
        <v/>
      </c>
      <c r="K355" s="38" t="str">
        <f>INDEX(AADandER!O:O,MATCH($D355,AADandER!$A:$A,0))</f>
        <v/>
      </c>
      <c r="L355" s="13">
        <f>INDEX(AADandER!P:P,MATCH($D355,AADandER!$A:$A,0))</f>
        <v>0</v>
      </c>
      <c r="M355" s="13">
        <f>INDEX(AADandER!Q:Q,MATCH($D355,AADandER!$A:$A,0))</f>
        <v>0</v>
      </c>
      <c r="N355" s="13">
        <f t="shared" si="13"/>
        <v>0</v>
      </c>
    </row>
    <row r="356" spans="2:14" ht="15.75" x14ac:dyDescent="0.2">
      <c r="B356" s="7" t="str">
        <f t="shared" si="12"/>
        <v/>
      </c>
      <c r="C356" s="5" t="s">
        <v>1100</v>
      </c>
      <c r="D356" s="16" t="s">
        <v>1101</v>
      </c>
      <c r="E356" s="5" t="s">
        <v>1102</v>
      </c>
      <c r="F356" s="35">
        <f>INDEX(AADandER!I:I,MATCH($D356,AADandER!$A:$A,0))</f>
        <v>0</v>
      </c>
      <c r="G356" s="35">
        <f>INDEX(AADandER!K:K,MATCH($D356,AADandER!$A:$A,0))</f>
        <v>0</v>
      </c>
      <c r="H356" s="35">
        <f>INDEX(AADandER!L:L,MATCH($D356,AADandER!$A:$A,0))</f>
        <v>0</v>
      </c>
      <c r="I356" s="38" t="str">
        <f>INDEX(AADandER!M:M,MATCH($D356,AADandER!$A:$A,0))</f>
        <v/>
      </c>
      <c r="J356" s="38" t="str">
        <f>INDEX(AADandER!N:N,MATCH($D356,AADandER!$A:$A,0))</f>
        <v/>
      </c>
      <c r="K356" s="38" t="str">
        <f>INDEX(AADandER!O:O,MATCH($D356,AADandER!$A:$A,0))</f>
        <v/>
      </c>
      <c r="L356" s="13">
        <f>INDEX(AADandER!P:P,MATCH($D356,AADandER!$A:$A,0))</f>
        <v>0</v>
      </c>
      <c r="M356" s="13">
        <f>INDEX(AADandER!Q:Q,MATCH($D356,AADandER!$A:$A,0))</f>
        <v>0</v>
      </c>
      <c r="N356" s="13">
        <f t="shared" si="13"/>
        <v>0</v>
      </c>
    </row>
    <row r="357" spans="2:14" ht="15.75" x14ac:dyDescent="0.2">
      <c r="B357" s="7" t="str">
        <f t="shared" si="12"/>
        <v/>
      </c>
      <c r="C357" s="5" t="s">
        <v>1103</v>
      </c>
      <c r="D357" s="16" t="s">
        <v>1104</v>
      </c>
      <c r="E357" s="5" t="s">
        <v>1105</v>
      </c>
      <c r="F357" s="35">
        <f>INDEX(AADandER!I:I,MATCH($D357,AADandER!$A:$A,0))</f>
        <v>0</v>
      </c>
      <c r="G357" s="35">
        <f>INDEX(AADandER!K:K,MATCH($D357,AADandER!$A:$A,0))</f>
        <v>0</v>
      </c>
      <c r="H357" s="35">
        <f>INDEX(AADandER!L:L,MATCH($D357,AADandER!$A:$A,0))</f>
        <v>0</v>
      </c>
      <c r="I357" s="38" t="str">
        <f>INDEX(AADandER!M:M,MATCH($D357,AADandER!$A:$A,0))</f>
        <v/>
      </c>
      <c r="J357" s="38" t="str">
        <f>INDEX(AADandER!N:N,MATCH($D357,AADandER!$A:$A,0))</f>
        <v/>
      </c>
      <c r="K357" s="38" t="str">
        <f>INDEX(AADandER!O:O,MATCH($D357,AADandER!$A:$A,0))</f>
        <v/>
      </c>
      <c r="L357" s="13">
        <f>INDEX(AADandER!P:P,MATCH($D357,AADandER!$A:$A,0))</f>
        <v>0</v>
      </c>
      <c r="M357" s="13">
        <f>INDEX(AADandER!Q:Q,MATCH($D357,AADandER!$A:$A,0))</f>
        <v>0</v>
      </c>
      <c r="N357" s="13">
        <f t="shared" si="13"/>
        <v>0</v>
      </c>
    </row>
    <row r="358" spans="2:14" ht="15.75" x14ac:dyDescent="0.2">
      <c r="B358" s="7" t="str">
        <f t="shared" si="12"/>
        <v/>
      </c>
      <c r="C358" s="5" t="s">
        <v>1106</v>
      </c>
      <c r="D358" s="16" t="s">
        <v>1107</v>
      </c>
      <c r="E358" s="5" t="s">
        <v>1108</v>
      </c>
      <c r="F358" s="35">
        <f>INDEX(AADandER!I:I,MATCH($D358,AADandER!$A:$A,0))</f>
        <v>0</v>
      </c>
      <c r="G358" s="35">
        <f>INDEX(AADandER!K:K,MATCH($D358,AADandER!$A:$A,0))</f>
        <v>0</v>
      </c>
      <c r="H358" s="35">
        <f>INDEX(AADandER!L:L,MATCH($D358,AADandER!$A:$A,0))</f>
        <v>0</v>
      </c>
      <c r="I358" s="38" t="str">
        <f>INDEX(AADandER!M:M,MATCH($D358,AADandER!$A:$A,0))</f>
        <v/>
      </c>
      <c r="J358" s="38" t="str">
        <f>INDEX(AADandER!N:N,MATCH($D358,AADandER!$A:$A,0))</f>
        <v/>
      </c>
      <c r="K358" s="38" t="str">
        <f>INDEX(AADandER!O:O,MATCH($D358,AADandER!$A:$A,0))</f>
        <v/>
      </c>
      <c r="L358" s="13">
        <f>INDEX(AADandER!P:P,MATCH($D358,AADandER!$A:$A,0))</f>
        <v>0</v>
      </c>
      <c r="M358" s="13">
        <f>INDEX(AADandER!Q:Q,MATCH($D358,AADandER!$A:$A,0))</f>
        <v>0</v>
      </c>
      <c r="N358" s="13">
        <f t="shared" si="13"/>
        <v>0</v>
      </c>
    </row>
    <row r="359" spans="2:14" ht="15.75" x14ac:dyDescent="0.2">
      <c r="B359" s="7" t="str">
        <f t="shared" si="12"/>
        <v/>
      </c>
      <c r="C359" s="5" t="s">
        <v>1111</v>
      </c>
      <c r="D359" s="16" t="s">
        <v>1112</v>
      </c>
      <c r="E359" s="5" t="s">
        <v>1113</v>
      </c>
      <c r="F359" s="35">
        <f>INDEX(AADandER!I:I,MATCH($D359,AADandER!$A:$A,0))</f>
        <v>0</v>
      </c>
      <c r="G359" s="35">
        <f>INDEX(AADandER!K:K,MATCH($D359,AADandER!$A:$A,0))</f>
        <v>0</v>
      </c>
      <c r="H359" s="35">
        <f>INDEX(AADandER!L:L,MATCH($D359,AADandER!$A:$A,0))</f>
        <v>0</v>
      </c>
      <c r="I359" s="38" t="str">
        <f>INDEX(AADandER!M:M,MATCH($D359,AADandER!$A:$A,0))</f>
        <v/>
      </c>
      <c r="J359" s="38" t="str">
        <f>INDEX(AADandER!N:N,MATCH($D359,AADandER!$A:$A,0))</f>
        <v/>
      </c>
      <c r="K359" s="38" t="str">
        <f>INDEX(AADandER!O:O,MATCH($D359,AADandER!$A:$A,0))</f>
        <v/>
      </c>
      <c r="L359" s="13">
        <f>INDEX(AADandER!P:P,MATCH($D359,AADandER!$A:$A,0))</f>
        <v>0</v>
      </c>
      <c r="M359" s="13">
        <f>INDEX(AADandER!Q:Q,MATCH($D359,AADandER!$A:$A,0))</f>
        <v>0</v>
      </c>
      <c r="N359" s="13">
        <f t="shared" si="13"/>
        <v>0</v>
      </c>
    </row>
    <row r="360" spans="2:14" ht="15.75" x14ac:dyDescent="0.2">
      <c r="B360" s="7" t="str">
        <f t="shared" si="12"/>
        <v/>
      </c>
      <c r="C360" s="5" t="s">
        <v>1114</v>
      </c>
      <c r="D360" s="16" t="s">
        <v>1115</v>
      </c>
      <c r="E360" s="5" t="s">
        <v>1116</v>
      </c>
      <c r="F360" s="35">
        <f>INDEX(AADandER!I:I,MATCH($D360,AADandER!$A:$A,0))</f>
        <v>0</v>
      </c>
      <c r="G360" s="35">
        <f>INDEX(AADandER!K:K,MATCH($D360,AADandER!$A:$A,0))</f>
        <v>0</v>
      </c>
      <c r="H360" s="35">
        <f>INDEX(AADandER!L:L,MATCH($D360,AADandER!$A:$A,0))</f>
        <v>0</v>
      </c>
      <c r="I360" s="38" t="str">
        <f>INDEX(AADandER!M:M,MATCH($D360,AADandER!$A:$A,0))</f>
        <v/>
      </c>
      <c r="J360" s="38" t="str">
        <f>INDEX(AADandER!N:N,MATCH($D360,AADandER!$A:$A,0))</f>
        <v/>
      </c>
      <c r="K360" s="38" t="str">
        <f>INDEX(AADandER!O:O,MATCH($D360,AADandER!$A:$A,0))</f>
        <v/>
      </c>
      <c r="L360" s="13">
        <f>INDEX(AADandER!P:P,MATCH($D360,AADandER!$A:$A,0))</f>
        <v>0</v>
      </c>
      <c r="M360" s="13">
        <f>INDEX(AADandER!Q:Q,MATCH($D360,AADandER!$A:$A,0))</f>
        <v>0</v>
      </c>
      <c r="N360" s="13">
        <f t="shared" si="13"/>
        <v>0</v>
      </c>
    </row>
    <row r="361" spans="2:14" ht="15.75" x14ac:dyDescent="0.2">
      <c r="B361" s="7" t="str">
        <f t="shared" si="12"/>
        <v/>
      </c>
      <c r="C361" s="5" t="s">
        <v>1118</v>
      </c>
      <c r="D361" s="16" t="s">
        <v>1119</v>
      </c>
      <c r="E361" s="5" t="s">
        <v>1120</v>
      </c>
      <c r="F361" s="35">
        <f>INDEX(AADandER!I:I,MATCH($D361,AADandER!$A:$A,0))</f>
        <v>0</v>
      </c>
      <c r="G361" s="35">
        <f>INDEX(AADandER!K:K,MATCH($D361,AADandER!$A:$A,0))</f>
        <v>0</v>
      </c>
      <c r="H361" s="35">
        <f>INDEX(AADandER!L:L,MATCH($D361,AADandER!$A:$A,0))</f>
        <v>0</v>
      </c>
      <c r="I361" s="38" t="str">
        <f>INDEX(AADandER!M:M,MATCH($D361,AADandER!$A:$A,0))</f>
        <v/>
      </c>
      <c r="J361" s="38" t="str">
        <f>INDEX(AADandER!N:N,MATCH($D361,AADandER!$A:$A,0))</f>
        <v/>
      </c>
      <c r="K361" s="38" t="str">
        <f>INDEX(AADandER!O:O,MATCH($D361,AADandER!$A:$A,0))</f>
        <v/>
      </c>
      <c r="L361" s="13">
        <f>INDEX(AADandER!P:P,MATCH($D361,AADandER!$A:$A,0))</f>
        <v>0</v>
      </c>
      <c r="M361" s="13">
        <f>INDEX(AADandER!Q:Q,MATCH($D361,AADandER!$A:$A,0))</f>
        <v>0</v>
      </c>
      <c r="N361" s="13">
        <f t="shared" si="13"/>
        <v>0</v>
      </c>
    </row>
    <row r="362" spans="2:14" ht="15.75" x14ac:dyDescent="0.2">
      <c r="B362" s="7" t="str">
        <f t="shared" si="12"/>
        <v/>
      </c>
      <c r="C362" s="5" t="s">
        <v>1121</v>
      </c>
      <c r="D362" s="16" t="s">
        <v>1122</v>
      </c>
      <c r="E362" s="5" t="s">
        <v>1123</v>
      </c>
      <c r="F362" s="35">
        <f>INDEX(AADandER!I:I,MATCH($D362,AADandER!$A:$A,0))</f>
        <v>0</v>
      </c>
      <c r="G362" s="35">
        <f>INDEX(AADandER!K:K,MATCH($D362,AADandER!$A:$A,0))</f>
        <v>0</v>
      </c>
      <c r="H362" s="35">
        <f>INDEX(AADandER!L:L,MATCH($D362,AADandER!$A:$A,0))</f>
        <v>0</v>
      </c>
      <c r="I362" s="38" t="str">
        <f>INDEX(AADandER!M:M,MATCH($D362,AADandER!$A:$A,0))</f>
        <v/>
      </c>
      <c r="J362" s="38" t="str">
        <f>INDEX(AADandER!N:N,MATCH($D362,AADandER!$A:$A,0))</f>
        <v/>
      </c>
      <c r="K362" s="38" t="str">
        <f>INDEX(AADandER!O:O,MATCH($D362,AADandER!$A:$A,0))</f>
        <v/>
      </c>
      <c r="L362" s="13">
        <f>INDEX(AADandER!P:P,MATCH($D362,AADandER!$A:$A,0))</f>
        <v>0</v>
      </c>
      <c r="M362" s="13">
        <f>INDEX(AADandER!Q:Q,MATCH($D362,AADandER!$A:$A,0))</f>
        <v>0</v>
      </c>
      <c r="N362" s="13">
        <f t="shared" si="13"/>
        <v>0</v>
      </c>
    </row>
    <row r="363" spans="2:14" ht="15.75" x14ac:dyDescent="0.2">
      <c r="B363" s="7" t="str">
        <f t="shared" si="12"/>
        <v/>
      </c>
      <c r="C363" s="5" t="s">
        <v>1124</v>
      </c>
      <c r="D363" s="16" t="s">
        <v>1125</v>
      </c>
      <c r="E363" s="5" t="s">
        <v>1126</v>
      </c>
      <c r="F363" s="35">
        <f>INDEX(AADandER!I:I,MATCH($D363,AADandER!$A:$A,0))</f>
        <v>0</v>
      </c>
      <c r="G363" s="35">
        <f>INDEX(AADandER!K:K,MATCH($D363,AADandER!$A:$A,0))</f>
        <v>0</v>
      </c>
      <c r="H363" s="35">
        <f>INDEX(AADandER!L:L,MATCH($D363,AADandER!$A:$A,0))</f>
        <v>0</v>
      </c>
      <c r="I363" s="38" t="str">
        <f>INDEX(AADandER!M:M,MATCH($D363,AADandER!$A:$A,0))</f>
        <v/>
      </c>
      <c r="J363" s="38" t="str">
        <f>INDEX(AADandER!N:N,MATCH($D363,AADandER!$A:$A,0))</f>
        <v/>
      </c>
      <c r="K363" s="38" t="str">
        <f>INDEX(AADandER!O:O,MATCH($D363,AADandER!$A:$A,0))</f>
        <v/>
      </c>
      <c r="L363" s="13">
        <f>INDEX(AADandER!P:P,MATCH($D363,AADandER!$A:$A,0))</f>
        <v>0</v>
      </c>
      <c r="M363" s="13">
        <f>INDEX(AADandER!Q:Q,MATCH($D363,AADandER!$A:$A,0))</f>
        <v>0</v>
      </c>
      <c r="N363" s="13">
        <f t="shared" si="13"/>
        <v>0</v>
      </c>
    </row>
    <row r="364" spans="2:14" ht="15.75" x14ac:dyDescent="0.2">
      <c r="B364" s="7" t="str">
        <f t="shared" si="12"/>
        <v/>
      </c>
      <c r="C364" s="5" t="s">
        <v>1127</v>
      </c>
      <c r="D364" s="16" t="s">
        <v>1128</v>
      </c>
      <c r="E364" s="5" t="s">
        <v>1129</v>
      </c>
      <c r="F364" s="35">
        <f>INDEX(AADandER!I:I,MATCH($D364,AADandER!$A:$A,0))</f>
        <v>0</v>
      </c>
      <c r="G364" s="35">
        <f>INDEX(AADandER!K:K,MATCH($D364,AADandER!$A:$A,0))</f>
        <v>0</v>
      </c>
      <c r="H364" s="35">
        <f>INDEX(AADandER!L:L,MATCH($D364,AADandER!$A:$A,0))</f>
        <v>0</v>
      </c>
      <c r="I364" s="38" t="str">
        <f>INDEX(AADandER!M:M,MATCH($D364,AADandER!$A:$A,0))</f>
        <v/>
      </c>
      <c r="J364" s="38" t="str">
        <f>INDEX(AADandER!N:N,MATCH($D364,AADandER!$A:$A,0))</f>
        <v/>
      </c>
      <c r="K364" s="38" t="str">
        <f>INDEX(AADandER!O:O,MATCH($D364,AADandER!$A:$A,0))</f>
        <v/>
      </c>
      <c r="L364" s="13">
        <f>INDEX(AADandER!P:P,MATCH($D364,AADandER!$A:$A,0))</f>
        <v>0</v>
      </c>
      <c r="M364" s="13">
        <f>INDEX(AADandER!Q:Q,MATCH($D364,AADandER!$A:$A,0))</f>
        <v>0</v>
      </c>
      <c r="N364" s="13">
        <f t="shared" si="13"/>
        <v>0</v>
      </c>
    </row>
    <row r="365" spans="2:14" ht="15.75" x14ac:dyDescent="0.2">
      <c r="B365" s="7" t="str">
        <f t="shared" si="12"/>
        <v/>
      </c>
      <c r="C365" s="5" t="s">
        <v>1130</v>
      </c>
      <c r="D365" s="16" t="s">
        <v>1131</v>
      </c>
      <c r="E365" s="5" t="s">
        <v>1132</v>
      </c>
      <c r="F365" s="35">
        <f>INDEX(AADandER!I:I,MATCH($D365,AADandER!$A:$A,0))</f>
        <v>0</v>
      </c>
      <c r="G365" s="35">
        <f>INDEX(AADandER!K:K,MATCH($D365,AADandER!$A:$A,0))</f>
        <v>0</v>
      </c>
      <c r="H365" s="35">
        <f>INDEX(AADandER!L:L,MATCH($D365,AADandER!$A:$A,0))</f>
        <v>0</v>
      </c>
      <c r="I365" s="38" t="str">
        <f>INDEX(AADandER!M:M,MATCH($D365,AADandER!$A:$A,0))</f>
        <v/>
      </c>
      <c r="J365" s="38" t="str">
        <f>INDEX(AADandER!N:N,MATCH($D365,AADandER!$A:$A,0))</f>
        <v/>
      </c>
      <c r="K365" s="38" t="str">
        <f>INDEX(AADandER!O:O,MATCH($D365,AADandER!$A:$A,0))</f>
        <v/>
      </c>
      <c r="L365" s="13">
        <f>INDEX(AADandER!P:P,MATCH($D365,AADandER!$A:$A,0))</f>
        <v>0</v>
      </c>
      <c r="M365" s="13">
        <f>INDEX(AADandER!Q:Q,MATCH($D365,AADandER!$A:$A,0))</f>
        <v>0</v>
      </c>
      <c r="N365" s="13">
        <f t="shared" si="13"/>
        <v>0</v>
      </c>
    </row>
    <row r="366" spans="2:14" ht="15.75" x14ac:dyDescent="0.2">
      <c r="B366" s="7" t="str">
        <f t="shared" si="12"/>
        <v/>
      </c>
      <c r="C366" s="5" t="s">
        <v>1133</v>
      </c>
      <c r="D366" s="16" t="s">
        <v>1134</v>
      </c>
      <c r="E366" s="5" t="s">
        <v>1135</v>
      </c>
      <c r="F366" s="35">
        <f>INDEX(AADandER!I:I,MATCH($D366,AADandER!$A:$A,0))</f>
        <v>0</v>
      </c>
      <c r="G366" s="35">
        <f>INDEX(AADandER!K:K,MATCH($D366,AADandER!$A:$A,0))</f>
        <v>0</v>
      </c>
      <c r="H366" s="35">
        <f>INDEX(AADandER!L:L,MATCH($D366,AADandER!$A:$A,0))</f>
        <v>0</v>
      </c>
      <c r="I366" s="38" t="str">
        <f>INDEX(AADandER!M:M,MATCH($D366,AADandER!$A:$A,0))</f>
        <v/>
      </c>
      <c r="J366" s="38" t="str">
        <f>INDEX(AADandER!N:N,MATCH($D366,AADandER!$A:$A,0))</f>
        <v/>
      </c>
      <c r="K366" s="38" t="str">
        <f>INDEX(AADandER!O:O,MATCH($D366,AADandER!$A:$A,0))</f>
        <v/>
      </c>
      <c r="L366" s="13">
        <f>INDEX(AADandER!P:P,MATCH($D366,AADandER!$A:$A,0))</f>
        <v>0</v>
      </c>
      <c r="M366" s="13">
        <f>INDEX(AADandER!Q:Q,MATCH($D366,AADandER!$A:$A,0))</f>
        <v>0</v>
      </c>
      <c r="N366" s="13">
        <f t="shared" si="13"/>
        <v>0</v>
      </c>
    </row>
    <row r="367" spans="2:14" ht="15.75" x14ac:dyDescent="0.2">
      <c r="B367" s="7" t="str">
        <f t="shared" si="12"/>
        <v/>
      </c>
      <c r="C367" s="5" t="s">
        <v>1136</v>
      </c>
      <c r="D367" s="16" t="s">
        <v>1137</v>
      </c>
      <c r="E367" s="5" t="s">
        <v>1138</v>
      </c>
      <c r="F367" s="35">
        <f>INDEX(AADandER!I:I,MATCH($D367,AADandER!$A:$A,0))</f>
        <v>0</v>
      </c>
      <c r="G367" s="35">
        <f>INDEX(AADandER!K:K,MATCH($D367,AADandER!$A:$A,0))</f>
        <v>0</v>
      </c>
      <c r="H367" s="35">
        <f>INDEX(AADandER!L:L,MATCH($D367,AADandER!$A:$A,0))</f>
        <v>0</v>
      </c>
      <c r="I367" s="38" t="str">
        <f>INDEX(AADandER!M:M,MATCH($D367,AADandER!$A:$A,0))</f>
        <v/>
      </c>
      <c r="J367" s="38" t="str">
        <f>INDEX(AADandER!N:N,MATCH($D367,AADandER!$A:$A,0))</f>
        <v/>
      </c>
      <c r="K367" s="38" t="str">
        <f>INDEX(AADandER!O:O,MATCH($D367,AADandER!$A:$A,0))</f>
        <v/>
      </c>
      <c r="L367" s="13">
        <f>INDEX(AADandER!P:P,MATCH($D367,AADandER!$A:$A,0))</f>
        <v>0</v>
      </c>
      <c r="M367" s="13">
        <f>INDEX(AADandER!Q:Q,MATCH($D367,AADandER!$A:$A,0))</f>
        <v>0</v>
      </c>
      <c r="N367" s="13">
        <f t="shared" si="13"/>
        <v>0</v>
      </c>
    </row>
    <row r="368" spans="2:14" ht="15.75" x14ac:dyDescent="0.2">
      <c r="B368" s="7" t="str">
        <f t="shared" si="12"/>
        <v/>
      </c>
      <c r="C368" s="5" t="s">
        <v>1139</v>
      </c>
      <c r="D368" s="16" t="s">
        <v>1140</v>
      </c>
      <c r="E368" s="5" t="s">
        <v>1141</v>
      </c>
      <c r="F368" s="35">
        <f>INDEX(AADandER!I:I,MATCH($D368,AADandER!$A:$A,0))</f>
        <v>0</v>
      </c>
      <c r="G368" s="35">
        <f>INDEX(AADandER!K:K,MATCH($D368,AADandER!$A:$A,0))</f>
        <v>0</v>
      </c>
      <c r="H368" s="35">
        <f>INDEX(AADandER!L:L,MATCH($D368,AADandER!$A:$A,0))</f>
        <v>0</v>
      </c>
      <c r="I368" s="38" t="str">
        <f>INDEX(AADandER!M:M,MATCH($D368,AADandER!$A:$A,0))</f>
        <v/>
      </c>
      <c r="J368" s="38" t="str">
        <f>INDEX(AADandER!N:N,MATCH($D368,AADandER!$A:$A,0))</f>
        <v/>
      </c>
      <c r="K368" s="38" t="str">
        <f>INDEX(AADandER!O:O,MATCH($D368,AADandER!$A:$A,0))</f>
        <v/>
      </c>
      <c r="L368" s="13">
        <f>INDEX(AADandER!P:P,MATCH($D368,AADandER!$A:$A,0))</f>
        <v>0</v>
      </c>
      <c r="M368" s="13">
        <f>INDEX(AADandER!Q:Q,MATCH($D368,AADandER!$A:$A,0))</f>
        <v>0</v>
      </c>
      <c r="N368" s="13">
        <f t="shared" si="13"/>
        <v>0</v>
      </c>
    </row>
    <row r="369" spans="2:14" ht="15.75" x14ac:dyDescent="0.2">
      <c r="B369" s="7" t="str">
        <f t="shared" si="12"/>
        <v/>
      </c>
      <c r="C369" s="5" t="s">
        <v>1142</v>
      </c>
      <c r="D369" s="16" t="s">
        <v>1143</v>
      </c>
      <c r="E369" s="5" t="s">
        <v>1144</v>
      </c>
      <c r="F369" s="35">
        <f>INDEX(AADandER!I:I,MATCH($D369,AADandER!$A:$A,0))</f>
        <v>0</v>
      </c>
      <c r="G369" s="35">
        <f>INDEX(AADandER!K:K,MATCH($D369,AADandER!$A:$A,0))</f>
        <v>0</v>
      </c>
      <c r="H369" s="35">
        <f>INDEX(AADandER!L:L,MATCH($D369,AADandER!$A:$A,0))</f>
        <v>0</v>
      </c>
      <c r="I369" s="38" t="str">
        <f>INDEX(AADandER!M:M,MATCH($D369,AADandER!$A:$A,0))</f>
        <v/>
      </c>
      <c r="J369" s="38" t="str">
        <f>INDEX(AADandER!N:N,MATCH($D369,AADandER!$A:$A,0))</f>
        <v/>
      </c>
      <c r="K369" s="38" t="str">
        <f>INDEX(AADandER!O:O,MATCH($D369,AADandER!$A:$A,0))</f>
        <v/>
      </c>
      <c r="L369" s="13">
        <f>INDEX(AADandER!P:P,MATCH($D369,AADandER!$A:$A,0))</f>
        <v>0</v>
      </c>
      <c r="M369" s="13">
        <f>INDEX(AADandER!Q:Q,MATCH($D369,AADandER!$A:$A,0))</f>
        <v>0</v>
      </c>
      <c r="N369" s="13">
        <f t="shared" si="13"/>
        <v>0</v>
      </c>
    </row>
    <row r="370" spans="2:14" ht="15.75" x14ac:dyDescent="0.2">
      <c r="B370" s="7" t="str">
        <f t="shared" si="12"/>
        <v/>
      </c>
      <c r="C370" s="5" t="s">
        <v>1145</v>
      </c>
      <c r="D370" s="16" t="s">
        <v>1146</v>
      </c>
      <c r="E370" s="5" t="s">
        <v>1147</v>
      </c>
      <c r="F370" s="35">
        <f>INDEX(AADandER!I:I,MATCH($D370,AADandER!$A:$A,0))</f>
        <v>0</v>
      </c>
      <c r="G370" s="35">
        <f>INDEX(AADandER!K:K,MATCH($D370,AADandER!$A:$A,0))</f>
        <v>0</v>
      </c>
      <c r="H370" s="35">
        <f>INDEX(AADandER!L:L,MATCH($D370,AADandER!$A:$A,0))</f>
        <v>0</v>
      </c>
      <c r="I370" s="38" t="str">
        <f>INDEX(AADandER!M:M,MATCH($D370,AADandER!$A:$A,0))</f>
        <v/>
      </c>
      <c r="J370" s="38" t="str">
        <f>INDEX(AADandER!N:N,MATCH($D370,AADandER!$A:$A,0))</f>
        <v/>
      </c>
      <c r="K370" s="38" t="str">
        <f>INDEX(AADandER!O:O,MATCH($D370,AADandER!$A:$A,0))</f>
        <v/>
      </c>
      <c r="L370" s="13">
        <f>INDEX(AADandER!P:P,MATCH($D370,AADandER!$A:$A,0))</f>
        <v>0</v>
      </c>
      <c r="M370" s="13">
        <f>INDEX(AADandER!Q:Q,MATCH($D370,AADandER!$A:$A,0))</f>
        <v>0</v>
      </c>
      <c r="N370" s="13">
        <f t="shared" si="13"/>
        <v>0</v>
      </c>
    </row>
    <row r="371" spans="2:14" ht="15.75" x14ac:dyDescent="0.2">
      <c r="B371" s="7" t="str">
        <f t="shared" si="12"/>
        <v/>
      </c>
      <c r="C371" s="5" t="s">
        <v>1149</v>
      </c>
      <c r="D371" s="16" t="s">
        <v>1150</v>
      </c>
      <c r="E371" s="5" t="s">
        <v>1151</v>
      </c>
      <c r="F371" s="35">
        <f>INDEX(AADandER!I:I,MATCH($D371,AADandER!$A:$A,0))</f>
        <v>0</v>
      </c>
      <c r="G371" s="35">
        <f>INDEX(AADandER!K:K,MATCH($D371,AADandER!$A:$A,0))</f>
        <v>0</v>
      </c>
      <c r="H371" s="35">
        <f>INDEX(AADandER!L:L,MATCH($D371,AADandER!$A:$A,0))</f>
        <v>0</v>
      </c>
      <c r="I371" s="38" t="str">
        <f>INDEX(AADandER!M:M,MATCH($D371,AADandER!$A:$A,0))</f>
        <v/>
      </c>
      <c r="J371" s="38" t="str">
        <f>INDEX(AADandER!N:N,MATCH($D371,AADandER!$A:$A,0))</f>
        <v/>
      </c>
      <c r="K371" s="38" t="str">
        <f>INDEX(AADandER!O:O,MATCH($D371,AADandER!$A:$A,0))</f>
        <v/>
      </c>
      <c r="L371" s="13">
        <f>INDEX(AADandER!P:P,MATCH($D371,AADandER!$A:$A,0))</f>
        <v>0</v>
      </c>
      <c r="M371" s="13">
        <f>INDEX(AADandER!Q:Q,MATCH($D371,AADandER!$A:$A,0))</f>
        <v>0</v>
      </c>
      <c r="N371" s="13">
        <f t="shared" si="13"/>
        <v>0</v>
      </c>
    </row>
    <row r="372" spans="2:14" ht="15.75" x14ac:dyDescent="0.2">
      <c r="B372" s="7" t="str">
        <f t="shared" si="12"/>
        <v/>
      </c>
      <c r="C372" s="5" t="s">
        <v>1152</v>
      </c>
      <c r="D372" s="16" t="s">
        <v>1153</v>
      </c>
      <c r="E372" s="5" t="s">
        <v>1154</v>
      </c>
      <c r="F372" s="35">
        <f>INDEX(AADandER!I:I,MATCH($D372,AADandER!$A:$A,0))</f>
        <v>0</v>
      </c>
      <c r="G372" s="35">
        <f>INDEX(AADandER!K:K,MATCH($D372,AADandER!$A:$A,0))</f>
        <v>0</v>
      </c>
      <c r="H372" s="35">
        <f>INDEX(AADandER!L:L,MATCH($D372,AADandER!$A:$A,0))</f>
        <v>0</v>
      </c>
      <c r="I372" s="38" t="str">
        <f>INDEX(AADandER!M:M,MATCH($D372,AADandER!$A:$A,0))</f>
        <v/>
      </c>
      <c r="J372" s="38" t="str">
        <f>INDEX(AADandER!N:N,MATCH($D372,AADandER!$A:$A,0))</f>
        <v/>
      </c>
      <c r="K372" s="38" t="str">
        <f>INDEX(AADandER!O:O,MATCH($D372,AADandER!$A:$A,0))</f>
        <v/>
      </c>
      <c r="L372" s="13">
        <f>INDEX(AADandER!P:P,MATCH($D372,AADandER!$A:$A,0))</f>
        <v>0</v>
      </c>
      <c r="M372" s="13">
        <f>INDEX(AADandER!Q:Q,MATCH($D372,AADandER!$A:$A,0))</f>
        <v>0</v>
      </c>
      <c r="N372" s="13">
        <f t="shared" si="13"/>
        <v>0</v>
      </c>
    </row>
    <row r="373" spans="2:14" ht="15.75" x14ac:dyDescent="0.2">
      <c r="B373" s="7" t="str">
        <f t="shared" si="12"/>
        <v/>
      </c>
      <c r="C373" s="5" t="s">
        <v>1156</v>
      </c>
      <c r="D373" s="16" t="s">
        <v>1157</v>
      </c>
      <c r="E373" s="5" t="s">
        <v>1158</v>
      </c>
      <c r="F373" s="35">
        <f>INDEX(AADandER!I:I,MATCH($D373,AADandER!$A:$A,0))</f>
        <v>0</v>
      </c>
      <c r="G373" s="35">
        <f>INDEX(AADandER!K:K,MATCH($D373,AADandER!$A:$A,0))</f>
        <v>0</v>
      </c>
      <c r="H373" s="35">
        <f>INDEX(AADandER!L:L,MATCH($D373,AADandER!$A:$A,0))</f>
        <v>0</v>
      </c>
      <c r="I373" s="38" t="str">
        <f>INDEX(AADandER!M:M,MATCH($D373,AADandER!$A:$A,0))</f>
        <v/>
      </c>
      <c r="J373" s="38" t="str">
        <f>INDEX(AADandER!N:N,MATCH($D373,AADandER!$A:$A,0))</f>
        <v/>
      </c>
      <c r="K373" s="38" t="str">
        <f>INDEX(AADandER!O:O,MATCH($D373,AADandER!$A:$A,0))</f>
        <v/>
      </c>
      <c r="L373" s="13">
        <f>INDEX(AADandER!P:P,MATCH($D373,AADandER!$A:$A,0))</f>
        <v>0</v>
      </c>
      <c r="M373" s="13">
        <f>INDEX(AADandER!Q:Q,MATCH($D373,AADandER!$A:$A,0))</f>
        <v>0</v>
      </c>
      <c r="N373" s="13">
        <f t="shared" si="13"/>
        <v>0</v>
      </c>
    </row>
    <row r="374" spans="2:14" ht="15.75" x14ac:dyDescent="0.2">
      <c r="B374" s="7" t="str">
        <f t="shared" si="12"/>
        <v/>
      </c>
      <c r="C374" s="5" t="s">
        <v>1159</v>
      </c>
      <c r="D374" s="16" t="s">
        <v>1160</v>
      </c>
      <c r="E374" s="5" t="s">
        <v>1161</v>
      </c>
      <c r="F374" s="35">
        <f>INDEX(AADandER!I:I,MATCH($D374,AADandER!$A:$A,0))</f>
        <v>0</v>
      </c>
      <c r="G374" s="35">
        <f>INDEX(AADandER!K:K,MATCH($D374,AADandER!$A:$A,0))</f>
        <v>0</v>
      </c>
      <c r="H374" s="35">
        <f>INDEX(AADandER!L:L,MATCH($D374,AADandER!$A:$A,0))</f>
        <v>0</v>
      </c>
      <c r="I374" s="38" t="str">
        <f>INDEX(AADandER!M:M,MATCH($D374,AADandER!$A:$A,0))</f>
        <v/>
      </c>
      <c r="J374" s="38" t="str">
        <f>INDEX(AADandER!N:N,MATCH($D374,AADandER!$A:$A,0))</f>
        <v/>
      </c>
      <c r="K374" s="38" t="str">
        <f>INDEX(AADandER!O:O,MATCH($D374,AADandER!$A:$A,0))</f>
        <v/>
      </c>
      <c r="L374" s="13">
        <f>INDEX(AADandER!P:P,MATCH($D374,AADandER!$A:$A,0))</f>
        <v>0</v>
      </c>
      <c r="M374" s="13">
        <f>INDEX(AADandER!Q:Q,MATCH($D374,AADandER!$A:$A,0))</f>
        <v>0</v>
      </c>
      <c r="N374" s="13">
        <f t="shared" si="13"/>
        <v>0</v>
      </c>
    </row>
    <row r="375" spans="2:14" ht="15.75" x14ac:dyDescent="0.2">
      <c r="B375" s="7" t="str">
        <f t="shared" si="12"/>
        <v/>
      </c>
      <c r="C375" s="5" t="s">
        <v>1162</v>
      </c>
      <c r="D375" s="16" t="s">
        <v>1163</v>
      </c>
      <c r="E375" s="5" t="s">
        <v>1164</v>
      </c>
      <c r="F375" s="35">
        <f>INDEX(AADandER!I:I,MATCH($D375,AADandER!$A:$A,0))</f>
        <v>0</v>
      </c>
      <c r="G375" s="35">
        <f>INDEX(AADandER!K:K,MATCH($D375,AADandER!$A:$A,0))</f>
        <v>0</v>
      </c>
      <c r="H375" s="35">
        <f>INDEX(AADandER!L:L,MATCH($D375,AADandER!$A:$A,0))</f>
        <v>0</v>
      </c>
      <c r="I375" s="38" t="str">
        <f>INDEX(AADandER!M:M,MATCH($D375,AADandER!$A:$A,0))</f>
        <v/>
      </c>
      <c r="J375" s="38" t="str">
        <f>INDEX(AADandER!N:N,MATCH($D375,AADandER!$A:$A,0))</f>
        <v/>
      </c>
      <c r="K375" s="38" t="str">
        <f>INDEX(AADandER!O:O,MATCH($D375,AADandER!$A:$A,0))</f>
        <v/>
      </c>
      <c r="L375" s="13">
        <f>INDEX(AADandER!P:P,MATCH($D375,AADandER!$A:$A,0))</f>
        <v>0</v>
      </c>
      <c r="M375" s="13">
        <f>INDEX(AADandER!Q:Q,MATCH($D375,AADandER!$A:$A,0))</f>
        <v>0</v>
      </c>
      <c r="N375" s="13">
        <f t="shared" si="13"/>
        <v>0</v>
      </c>
    </row>
    <row r="376" spans="2:14" ht="15.75" x14ac:dyDescent="0.2">
      <c r="B376" s="7" t="str">
        <f t="shared" si="12"/>
        <v/>
      </c>
      <c r="C376" s="5" t="s">
        <v>1165</v>
      </c>
      <c r="D376" s="16" t="s">
        <v>1166</v>
      </c>
      <c r="E376" s="5" t="s">
        <v>1167</v>
      </c>
      <c r="F376" s="35">
        <f>INDEX(AADandER!I:I,MATCH($D376,AADandER!$A:$A,0))</f>
        <v>0</v>
      </c>
      <c r="G376" s="35">
        <f>INDEX(AADandER!K:K,MATCH($D376,AADandER!$A:$A,0))</f>
        <v>0</v>
      </c>
      <c r="H376" s="35">
        <f>INDEX(AADandER!L:L,MATCH($D376,AADandER!$A:$A,0))</f>
        <v>0</v>
      </c>
      <c r="I376" s="38" t="str">
        <f>INDEX(AADandER!M:M,MATCH($D376,AADandER!$A:$A,0))</f>
        <v/>
      </c>
      <c r="J376" s="38" t="str">
        <f>INDEX(AADandER!N:N,MATCH($D376,AADandER!$A:$A,0))</f>
        <v/>
      </c>
      <c r="K376" s="38" t="str">
        <f>INDEX(AADandER!O:O,MATCH($D376,AADandER!$A:$A,0))</f>
        <v/>
      </c>
      <c r="L376" s="13">
        <f>INDEX(AADandER!P:P,MATCH($D376,AADandER!$A:$A,0))</f>
        <v>0</v>
      </c>
      <c r="M376" s="13">
        <f>INDEX(AADandER!Q:Q,MATCH($D376,AADandER!$A:$A,0))</f>
        <v>0</v>
      </c>
      <c r="N376" s="13">
        <f t="shared" si="13"/>
        <v>0</v>
      </c>
    </row>
    <row r="377" spans="2:14" ht="15.75" x14ac:dyDescent="0.2">
      <c r="B377" s="7" t="str">
        <f t="shared" si="12"/>
        <v/>
      </c>
      <c r="C377" s="5" t="s">
        <v>1169</v>
      </c>
      <c r="D377" s="16" t="s">
        <v>1170</v>
      </c>
      <c r="E377" s="5" t="s">
        <v>1171</v>
      </c>
      <c r="F377" s="35">
        <f>INDEX(AADandER!I:I,MATCH($D377,AADandER!$A:$A,0))</f>
        <v>0</v>
      </c>
      <c r="G377" s="35">
        <f>INDEX(AADandER!K:K,MATCH($D377,AADandER!$A:$A,0))</f>
        <v>0</v>
      </c>
      <c r="H377" s="35">
        <f>INDEX(AADandER!L:L,MATCH($D377,AADandER!$A:$A,0))</f>
        <v>0</v>
      </c>
      <c r="I377" s="38" t="str">
        <f>INDEX(AADandER!M:M,MATCH($D377,AADandER!$A:$A,0))</f>
        <v/>
      </c>
      <c r="J377" s="38" t="str">
        <f>INDEX(AADandER!N:N,MATCH($D377,AADandER!$A:$A,0))</f>
        <v/>
      </c>
      <c r="K377" s="38" t="str">
        <f>INDEX(AADandER!O:O,MATCH($D377,AADandER!$A:$A,0))</f>
        <v/>
      </c>
      <c r="L377" s="13">
        <f>INDEX(AADandER!P:P,MATCH($D377,AADandER!$A:$A,0))</f>
        <v>0</v>
      </c>
      <c r="M377" s="13">
        <f>INDEX(AADandER!Q:Q,MATCH($D377,AADandER!$A:$A,0))</f>
        <v>0</v>
      </c>
      <c r="N377" s="13">
        <f t="shared" si="13"/>
        <v>0</v>
      </c>
    </row>
    <row r="378" spans="2:14" ht="15.75" x14ac:dyDescent="0.2">
      <c r="B378" s="7" t="str">
        <f t="shared" si="12"/>
        <v/>
      </c>
      <c r="C378" s="5" t="s">
        <v>1172</v>
      </c>
      <c r="D378" s="16" t="s">
        <v>1173</v>
      </c>
      <c r="E378" s="5" t="s">
        <v>1174</v>
      </c>
      <c r="F378" s="35">
        <f>INDEX(AADandER!I:I,MATCH($D378,AADandER!$A:$A,0))</f>
        <v>0</v>
      </c>
      <c r="G378" s="35">
        <f>INDEX(AADandER!K:K,MATCH($D378,AADandER!$A:$A,0))</f>
        <v>0</v>
      </c>
      <c r="H378" s="35">
        <f>INDEX(AADandER!L:L,MATCH($D378,AADandER!$A:$A,0))</f>
        <v>0</v>
      </c>
      <c r="I378" s="38" t="str">
        <f>INDEX(AADandER!M:M,MATCH($D378,AADandER!$A:$A,0))</f>
        <v/>
      </c>
      <c r="J378" s="38" t="str">
        <f>INDEX(AADandER!N:N,MATCH($D378,AADandER!$A:$A,0))</f>
        <v/>
      </c>
      <c r="K378" s="38" t="str">
        <f>INDEX(AADandER!O:O,MATCH($D378,AADandER!$A:$A,0))</f>
        <v/>
      </c>
      <c r="L378" s="13">
        <f>INDEX(AADandER!P:P,MATCH($D378,AADandER!$A:$A,0))</f>
        <v>0</v>
      </c>
      <c r="M378" s="13">
        <f>INDEX(AADandER!Q:Q,MATCH($D378,AADandER!$A:$A,0))</f>
        <v>0</v>
      </c>
      <c r="N378" s="13">
        <f t="shared" si="13"/>
        <v>0</v>
      </c>
    </row>
    <row r="379" spans="2:14" ht="15.75" x14ac:dyDescent="0.2">
      <c r="B379" s="7" t="str">
        <f t="shared" si="12"/>
        <v/>
      </c>
      <c r="C379" s="5" t="s">
        <v>1175</v>
      </c>
      <c r="D379" s="16" t="s">
        <v>1176</v>
      </c>
      <c r="E379" s="5" t="s">
        <v>1177</v>
      </c>
      <c r="F379" s="35">
        <f>INDEX(AADandER!I:I,MATCH($D379,AADandER!$A:$A,0))</f>
        <v>0</v>
      </c>
      <c r="G379" s="35">
        <f>INDEX(AADandER!K:K,MATCH($D379,AADandER!$A:$A,0))</f>
        <v>0</v>
      </c>
      <c r="H379" s="35">
        <f>INDEX(AADandER!L:L,MATCH($D379,AADandER!$A:$A,0))</f>
        <v>0</v>
      </c>
      <c r="I379" s="38" t="str">
        <f>INDEX(AADandER!M:M,MATCH($D379,AADandER!$A:$A,0))</f>
        <v/>
      </c>
      <c r="J379" s="38" t="str">
        <f>INDEX(AADandER!N:N,MATCH($D379,AADandER!$A:$A,0))</f>
        <v/>
      </c>
      <c r="K379" s="38" t="str">
        <f>INDEX(AADandER!O:O,MATCH($D379,AADandER!$A:$A,0))</f>
        <v/>
      </c>
      <c r="L379" s="13">
        <f>INDEX(AADandER!P:P,MATCH($D379,AADandER!$A:$A,0))</f>
        <v>0</v>
      </c>
      <c r="M379" s="13">
        <f>INDEX(AADandER!Q:Q,MATCH($D379,AADandER!$A:$A,0))</f>
        <v>0</v>
      </c>
      <c r="N379" s="13">
        <f t="shared" si="13"/>
        <v>0</v>
      </c>
    </row>
    <row r="380" spans="2:14" ht="15.75" x14ac:dyDescent="0.2">
      <c r="B380" s="7" t="str">
        <f t="shared" si="12"/>
        <v/>
      </c>
      <c r="C380" s="5" t="s">
        <v>1178</v>
      </c>
      <c r="D380" s="16" t="s">
        <v>1179</v>
      </c>
      <c r="E380" s="5" t="s">
        <v>1180</v>
      </c>
      <c r="F380" s="35">
        <f>INDEX(AADandER!I:I,MATCH($D380,AADandER!$A:$A,0))</f>
        <v>0</v>
      </c>
      <c r="G380" s="35">
        <f>INDEX(AADandER!K:K,MATCH($D380,AADandER!$A:$A,0))</f>
        <v>0</v>
      </c>
      <c r="H380" s="35">
        <f>INDEX(AADandER!L:L,MATCH($D380,AADandER!$A:$A,0))</f>
        <v>0</v>
      </c>
      <c r="I380" s="38" t="str">
        <f>INDEX(AADandER!M:M,MATCH($D380,AADandER!$A:$A,0))</f>
        <v/>
      </c>
      <c r="J380" s="38" t="str">
        <f>INDEX(AADandER!N:N,MATCH($D380,AADandER!$A:$A,0))</f>
        <v/>
      </c>
      <c r="K380" s="38" t="str">
        <f>INDEX(AADandER!O:O,MATCH($D380,AADandER!$A:$A,0))</f>
        <v/>
      </c>
      <c r="L380" s="13">
        <f>INDEX(AADandER!P:P,MATCH($D380,AADandER!$A:$A,0))</f>
        <v>0</v>
      </c>
      <c r="M380" s="13">
        <f>INDEX(AADandER!Q:Q,MATCH($D380,AADandER!$A:$A,0))</f>
        <v>0</v>
      </c>
      <c r="N380" s="13">
        <f t="shared" si="13"/>
        <v>0</v>
      </c>
    </row>
    <row r="381" spans="2:14" ht="15.75" x14ac:dyDescent="0.2">
      <c r="B381" s="7" t="str">
        <f t="shared" si="12"/>
        <v/>
      </c>
      <c r="C381" s="5" t="s">
        <v>1181</v>
      </c>
      <c r="D381" s="16" t="s">
        <v>1182</v>
      </c>
      <c r="E381" s="5" t="s">
        <v>1183</v>
      </c>
      <c r="F381" s="35">
        <f>INDEX(AADandER!I:I,MATCH($D381,AADandER!$A:$A,0))</f>
        <v>0</v>
      </c>
      <c r="G381" s="35">
        <f>INDEX(AADandER!K:K,MATCH($D381,AADandER!$A:$A,0))</f>
        <v>0</v>
      </c>
      <c r="H381" s="35">
        <f>INDEX(AADandER!L:L,MATCH($D381,AADandER!$A:$A,0))</f>
        <v>0</v>
      </c>
      <c r="I381" s="38" t="str">
        <f>INDEX(AADandER!M:M,MATCH($D381,AADandER!$A:$A,0))</f>
        <v/>
      </c>
      <c r="J381" s="38" t="str">
        <f>INDEX(AADandER!N:N,MATCH($D381,AADandER!$A:$A,0))</f>
        <v/>
      </c>
      <c r="K381" s="38" t="str">
        <f>INDEX(AADandER!O:O,MATCH($D381,AADandER!$A:$A,0))</f>
        <v/>
      </c>
      <c r="L381" s="13">
        <f>INDEX(AADandER!P:P,MATCH($D381,AADandER!$A:$A,0))</f>
        <v>0</v>
      </c>
      <c r="M381" s="13">
        <f>INDEX(AADandER!Q:Q,MATCH($D381,AADandER!$A:$A,0))</f>
        <v>0</v>
      </c>
      <c r="N381" s="13">
        <f t="shared" si="13"/>
        <v>0</v>
      </c>
    </row>
    <row r="382" spans="2:14" ht="15.75" x14ac:dyDescent="0.2">
      <c r="B382" s="7" t="str">
        <f t="shared" si="12"/>
        <v/>
      </c>
      <c r="C382" s="5" t="s">
        <v>1184</v>
      </c>
      <c r="D382" s="16" t="s">
        <v>1185</v>
      </c>
      <c r="E382" s="5" t="s">
        <v>1186</v>
      </c>
      <c r="F382" s="35">
        <f>INDEX(AADandER!I:I,MATCH($D382,AADandER!$A:$A,0))</f>
        <v>0</v>
      </c>
      <c r="G382" s="35">
        <f>INDEX(AADandER!K:K,MATCH($D382,AADandER!$A:$A,0))</f>
        <v>0</v>
      </c>
      <c r="H382" s="35">
        <f>INDEX(AADandER!L:L,MATCH($D382,AADandER!$A:$A,0))</f>
        <v>0</v>
      </c>
      <c r="I382" s="38" t="str">
        <f>INDEX(AADandER!M:M,MATCH($D382,AADandER!$A:$A,0))</f>
        <v/>
      </c>
      <c r="J382" s="38" t="str">
        <f>INDEX(AADandER!N:N,MATCH($D382,AADandER!$A:$A,0))</f>
        <v/>
      </c>
      <c r="K382" s="38" t="str">
        <f>INDEX(AADandER!O:O,MATCH($D382,AADandER!$A:$A,0))</f>
        <v/>
      </c>
      <c r="L382" s="13">
        <f>INDEX(AADandER!P:P,MATCH($D382,AADandER!$A:$A,0))</f>
        <v>0</v>
      </c>
      <c r="M382" s="13">
        <f>INDEX(AADandER!Q:Q,MATCH($D382,AADandER!$A:$A,0))</f>
        <v>0</v>
      </c>
      <c r="N382" s="13">
        <f t="shared" si="13"/>
        <v>0</v>
      </c>
    </row>
    <row r="383" spans="2:14" ht="15.75" x14ac:dyDescent="0.2">
      <c r="B383" s="7" t="str">
        <f t="shared" si="12"/>
        <v/>
      </c>
      <c r="C383" s="5" t="s">
        <v>1189</v>
      </c>
      <c r="D383" s="16" t="s">
        <v>1190</v>
      </c>
      <c r="E383" s="5" t="s">
        <v>1191</v>
      </c>
      <c r="F383" s="35">
        <f>INDEX(Laboratory!I:I,MATCH($D383,Laboratory!$A:$A,0))</f>
        <v>0</v>
      </c>
      <c r="G383" s="35">
        <f>INDEX(Laboratory!K:K,MATCH($D383,Laboratory!$A:$A,0))</f>
        <v>0</v>
      </c>
      <c r="H383" s="35">
        <f>INDEX(Laboratory!L:L,MATCH($D383,Laboratory!$A:$A,0))</f>
        <v>0</v>
      </c>
      <c r="I383" s="38" t="str">
        <f>INDEX(Laboratory!M:M,MATCH($D383,Laboratory!$A:$A,0))</f>
        <v/>
      </c>
      <c r="J383" s="38" t="str">
        <f>INDEX(Laboratory!N:N,MATCH($D383,Laboratory!$A:$A,0))</f>
        <v/>
      </c>
      <c r="K383" s="38" t="str">
        <f>INDEX(Laboratory!O:O,MATCH($D383,Laboratory!$A:$A,0))</f>
        <v/>
      </c>
      <c r="L383" s="13">
        <f>INDEX(Laboratory!P:P,MATCH($D383,Laboratory!$A:$A,0))</f>
        <v>0</v>
      </c>
      <c r="M383" s="13">
        <f>INDEX(Laboratory!Q:Q,MATCH($D383,Laboratory!$A:$A,0))</f>
        <v>0</v>
      </c>
      <c r="N383" s="13">
        <f t="shared" si="13"/>
        <v>0</v>
      </c>
    </row>
    <row r="384" spans="2:14" ht="15.75" x14ac:dyDescent="0.2">
      <c r="B384" s="7" t="str">
        <f t="shared" si="12"/>
        <v/>
      </c>
      <c r="C384" s="5" t="s">
        <v>1192</v>
      </c>
      <c r="D384" s="16" t="s">
        <v>1193</v>
      </c>
      <c r="E384" s="5" t="s">
        <v>1194</v>
      </c>
      <c r="F384" s="35">
        <f>INDEX(Laboratory!I:I,MATCH($D384,Laboratory!$A:$A,0))</f>
        <v>0</v>
      </c>
      <c r="G384" s="35">
        <f>INDEX(Laboratory!K:K,MATCH($D384,Laboratory!$A:$A,0))</f>
        <v>0</v>
      </c>
      <c r="H384" s="35">
        <f>INDEX(Laboratory!L:L,MATCH($D384,Laboratory!$A:$A,0))</f>
        <v>0</v>
      </c>
      <c r="I384" s="38" t="str">
        <f>INDEX(Laboratory!M:M,MATCH($D384,Laboratory!$A:$A,0))</f>
        <v/>
      </c>
      <c r="J384" s="38" t="str">
        <f>INDEX(Laboratory!N:N,MATCH($D384,Laboratory!$A:$A,0))</f>
        <v/>
      </c>
      <c r="K384" s="38" t="str">
        <f>INDEX(Laboratory!O:O,MATCH($D384,Laboratory!$A:$A,0))</f>
        <v/>
      </c>
      <c r="L384" s="13">
        <f>INDEX(Laboratory!P:P,MATCH($D384,Laboratory!$A:$A,0))</f>
        <v>0</v>
      </c>
      <c r="M384" s="13">
        <f>INDEX(Laboratory!Q:Q,MATCH($D384,Laboratory!$A:$A,0))</f>
        <v>0</v>
      </c>
      <c r="N384" s="13">
        <f t="shared" si="13"/>
        <v>0</v>
      </c>
    </row>
    <row r="385" spans="2:14" ht="15.75" x14ac:dyDescent="0.2">
      <c r="B385" s="7" t="str">
        <f t="shared" si="12"/>
        <v/>
      </c>
      <c r="C385" s="5" t="s">
        <v>1195</v>
      </c>
      <c r="D385" s="16" t="s">
        <v>1196</v>
      </c>
      <c r="E385" s="5" t="s">
        <v>1197</v>
      </c>
      <c r="F385" s="35">
        <f>INDEX(Laboratory!I:I,MATCH($D385,Laboratory!$A:$A,0))</f>
        <v>0</v>
      </c>
      <c r="G385" s="35">
        <f>INDEX(Laboratory!K:K,MATCH($D385,Laboratory!$A:$A,0))</f>
        <v>0</v>
      </c>
      <c r="H385" s="35">
        <f>INDEX(Laboratory!L:L,MATCH($D385,Laboratory!$A:$A,0))</f>
        <v>0</v>
      </c>
      <c r="I385" s="38" t="str">
        <f>INDEX(Laboratory!M:M,MATCH($D385,Laboratory!$A:$A,0))</f>
        <v/>
      </c>
      <c r="J385" s="38" t="str">
        <f>INDEX(Laboratory!N:N,MATCH($D385,Laboratory!$A:$A,0))</f>
        <v/>
      </c>
      <c r="K385" s="38" t="str">
        <f>INDEX(Laboratory!O:O,MATCH($D385,Laboratory!$A:$A,0))</f>
        <v/>
      </c>
      <c r="L385" s="13">
        <f>INDEX(Laboratory!P:P,MATCH($D385,Laboratory!$A:$A,0))</f>
        <v>0</v>
      </c>
      <c r="M385" s="13">
        <f>INDEX(Laboratory!Q:Q,MATCH($D385,Laboratory!$A:$A,0))</f>
        <v>0</v>
      </c>
      <c r="N385" s="13">
        <f t="shared" si="13"/>
        <v>0</v>
      </c>
    </row>
    <row r="386" spans="2:14" ht="15.75" x14ac:dyDescent="0.2">
      <c r="B386" s="7" t="str">
        <f t="shared" si="12"/>
        <v/>
      </c>
      <c r="C386" s="5" t="s">
        <v>1199</v>
      </c>
      <c r="D386" s="16" t="s">
        <v>1200</v>
      </c>
      <c r="E386" s="5" t="s">
        <v>1201</v>
      </c>
      <c r="F386" s="35">
        <f>INDEX(Laboratory!I:I,MATCH($D386,Laboratory!$A:$A,0))</f>
        <v>0</v>
      </c>
      <c r="G386" s="35">
        <f>INDEX(Laboratory!K:K,MATCH($D386,Laboratory!$A:$A,0))</f>
        <v>0</v>
      </c>
      <c r="H386" s="35">
        <f>INDEX(Laboratory!L:L,MATCH($D386,Laboratory!$A:$A,0))</f>
        <v>0</v>
      </c>
      <c r="I386" s="38" t="str">
        <f>INDEX(Laboratory!M:M,MATCH($D386,Laboratory!$A:$A,0))</f>
        <v/>
      </c>
      <c r="J386" s="38" t="str">
        <f>INDEX(Laboratory!N:N,MATCH($D386,Laboratory!$A:$A,0))</f>
        <v/>
      </c>
      <c r="K386" s="38" t="str">
        <f>INDEX(Laboratory!O:O,MATCH($D386,Laboratory!$A:$A,0))</f>
        <v/>
      </c>
      <c r="L386" s="13">
        <f>INDEX(Laboratory!P:P,MATCH($D386,Laboratory!$A:$A,0))</f>
        <v>0</v>
      </c>
      <c r="M386" s="13">
        <f>INDEX(Laboratory!Q:Q,MATCH($D386,Laboratory!$A:$A,0))</f>
        <v>0</v>
      </c>
      <c r="N386" s="13">
        <f t="shared" si="13"/>
        <v>0</v>
      </c>
    </row>
    <row r="387" spans="2:14" ht="15.75" x14ac:dyDescent="0.2">
      <c r="B387" s="7" t="str">
        <f t="shared" ref="B387:B450" si="14">IF($L387&lt;&gt;0,ROW(),"")</f>
        <v/>
      </c>
      <c r="C387" s="5" t="s">
        <v>1202</v>
      </c>
      <c r="D387" s="16" t="s">
        <v>1203</v>
      </c>
      <c r="E387" s="5" t="s">
        <v>1204</v>
      </c>
      <c r="F387" s="35">
        <f>INDEX(Laboratory!I:I,MATCH($D387,Laboratory!$A:$A,0))</f>
        <v>0</v>
      </c>
      <c r="G387" s="35">
        <f>INDEX(Laboratory!K:K,MATCH($D387,Laboratory!$A:$A,0))</f>
        <v>0</v>
      </c>
      <c r="H387" s="35">
        <f>INDEX(Laboratory!L:L,MATCH($D387,Laboratory!$A:$A,0))</f>
        <v>0</v>
      </c>
      <c r="I387" s="38" t="str">
        <f>INDEX(Laboratory!M:M,MATCH($D387,Laboratory!$A:$A,0))</f>
        <v/>
      </c>
      <c r="J387" s="38" t="str">
        <f>INDEX(Laboratory!N:N,MATCH($D387,Laboratory!$A:$A,0))</f>
        <v/>
      </c>
      <c r="K387" s="38" t="str">
        <f>INDEX(Laboratory!O:O,MATCH($D387,Laboratory!$A:$A,0))</f>
        <v/>
      </c>
      <c r="L387" s="13">
        <f>INDEX(Laboratory!P:P,MATCH($D387,Laboratory!$A:$A,0))</f>
        <v>0</v>
      </c>
      <c r="M387" s="13">
        <f>INDEX(Laboratory!Q:Q,MATCH($D387,Laboratory!$A:$A,0))</f>
        <v>0</v>
      </c>
      <c r="N387" s="13">
        <f t="shared" si="13"/>
        <v>0</v>
      </c>
    </row>
    <row r="388" spans="2:14" ht="15.75" x14ac:dyDescent="0.2">
      <c r="B388" s="7" t="str">
        <f t="shared" si="14"/>
        <v/>
      </c>
      <c r="C388" s="5" t="s">
        <v>1205</v>
      </c>
      <c r="D388" s="16" t="s">
        <v>1206</v>
      </c>
      <c r="E388" s="5" t="s">
        <v>1207</v>
      </c>
      <c r="F388" s="35">
        <f>INDEX(Laboratory!I:I,MATCH($D388,Laboratory!$A:$A,0))</f>
        <v>0</v>
      </c>
      <c r="G388" s="35">
        <f>INDEX(Laboratory!K:K,MATCH($D388,Laboratory!$A:$A,0))</f>
        <v>0</v>
      </c>
      <c r="H388" s="35">
        <f>INDEX(Laboratory!L:L,MATCH($D388,Laboratory!$A:$A,0))</f>
        <v>0</v>
      </c>
      <c r="I388" s="38" t="str">
        <f>INDEX(Laboratory!M:M,MATCH($D388,Laboratory!$A:$A,0))</f>
        <v/>
      </c>
      <c r="J388" s="38" t="str">
        <f>INDEX(Laboratory!N:N,MATCH($D388,Laboratory!$A:$A,0))</f>
        <v/>
      </c>
      <c r="K388" s="38" t="str">
        <f>INDEX(Laboratory!O:O,MATCH($D388,Laboratory!$A:$A,0))</f>
        <v/>
      </c>
      <c r="L388" s="13">
        <f>INDEX(Laboratory!P:P,MATCH($D388,Laboratory!$A:$A,0))</f>
        <v>0</v>
      </c>
      <c r="M388" s="13">
        <f>INDEX(Laboratory!Q:Q,MATCH($D388,Laboratory!$A:$A,0))</f>
        <v>0</v>
      </c>
      <c r="N388" s="13">
        <f t="shared" ref="N388:N451" si="15">M388*0.75</f>
        <v>0</v>
      </c>
    </row>
    <row r="389" spans="2:14" ht="15.75" x14ac:dyDescent="0.2">
      <c r="B389" s="7" t="str">
        <f t="shared" si="14"/>
        <v/>
      </c>
      <c r="C389" s="5" t="s">
        <v>1208</v>
      </c>
      <c r="D389" s="16" t="s">
        <v>1209</v>
      </c>
      <c r="E389" s="5" t="s">
        <v>1210</v>
      </c>
      <c r="F389" s="35">
        <f>INDEX(Laboratory!I:I,MATCH($D389,Laboratory!$A:$A,0))</f>
        <v>0</v>
      </c>
      <c r="G389" s="35">
        <f>INDEX(Laboratory!K:K,MATCH($D389,Laboratory!$A:$A,0))</f>
        <v>0</v>
      </c>
      <c r="H389" s="35">
        <f>INDEX(Laboratory!L:L,MATCH($D389,Laboratory!$A:$A,0))</f>
        <v>0</v>
      </c>
      <c r="I389" s="38" t="str">
        <f>INDEX(Laboratory!M:M,MATCH($D389,Laboratory!$A:$A,0))</f>
        <v/>
      </c>
      <c r="J389" s="38" t="str">
        <f>INDEX(Laboratory!N:N,MATCH($D389,Laboratory!$A:$A,0))</f>
        <v/>
      </c>
      <c r="K389" s="38" t="str">
        <f>INDEX(Laboratory!O:O,MATCH($D389,Laboratory!$A:$A,0))</f>
        <v/>
      </c>
      <c r="L389" s="13">
        <f>INDEX(Laboratory!P:P,MATCH($D389,Laboratory!$A:$A,0))</f>
        <v>0</v>
      </c>
      <c r="M389" s="13">
        <f>INDEX(Laboratory!Q:Q,MATCH($D389,Laboratory!$A:$A,0))</f>
        <v>0</v>
      </c>
      <c r="N389" s="13">
        <f t="shared" si="15"/>
        <v>0</v>
      </c>
    </row>
    <row r="390" spans="2:14" ht="15.75" x14ac:dyDescent="0.2">
      <c r="B390" s="7" t="str">
        <f t="shared" si="14"/>
        <v/>
      </c>
      <c r="C390" s="5" t="s">
        <v>1211</v>
      </c>
      <c r="D390" s="16" t="s">
        <v>1212</v>
      </c>
      <c r="E390" s="5" t="s">
        <v>1213</v>
      </c>
      <c r="F390" s="35">
        <f>INDEX(Laboratory!I:I,MATCH($D390,Laboratory!$A:$A,0))</f>
        <v>0</v>
      </c>
      <c r="G390" s="35">
        <f>INDEX(Laboratory!K:K,MATCH($D390,Laboratory!$A:$A,0))</f>
        <v>0</v>
      </c>
      <c r="H390" s="35">
        <f>INDEX(Laboratory!L:L,MATCH($D390,Laboratory!$A:$A,0))</f>
        <v>0</v>
      </c>
      <c r="I390" s="38" t="str">
        <f>INDEX(Laboratory!M:M,MATCH($D390,Laboratory!$A:$A,0))</f>
        <v/>
      </c>
      <c r="J390" s="38" t="str">
        <f>INDEX(Laboratory!N:N,MATCH($D390,Laboratory!$A:$A,0))</f>
        <v/>
      </c>
      <c r="K390" s="38" t="str">
        <f>INDEX(Laboratory!O:O,MATCH($D390,Laboratory!$A:$A,0))</f>
        <v/>
      </c>
      <c r="L390" s="13">
        <f>INDEX(Laboratory!P:P,MATCH($D390,Laboratory!$A:$A,0))</f>
        <v>0</v>
      </c>
      <c r="M390" s="13">
        <f>INDEX(Laboratory!Q:Q,MATCH($D390,Laboratory!$A:$A,0))</f>
        <v>0</v>
      </c>
      <c r="N390" s="13">
        <f t="shared" si="15"/>
        <v>0</v>
      </c>
    </row>
    <row r="391" spans="2:14" ht="15.75" x14ac:dyDescent="0.2">
      <c r="B391" s="7" t="str">
        <f t="shared" si="14"/>
        <v/>
      </c>
      <c r="C391" s="5" t="s">
        <v>1214</v>
      </c>
      <c r="D391" s="16" t="s">
        <v>1215</v>
      </c>
      <c r="E391" s="5" t="s">
        <v>1216</v>
      </c>
      <c r="F391" s="35">
        <f>INDEX(Laboratory!I:I,MATCH($D391,Laboratory!$A:$A,0))</f>
        <v>0</v>
      </c>
      <c r="G391" s="35">
        <f>INDEX(Laboratory!K:K,MATCH($D391,Laboratory!$A:$A,0))</f>
        <v>0</v>
      </c>
      <c r="H391" s="35">
        <f>INDEX(Laboratory!L:L,MATCH($D391,Laboratory!$A:$A,0))</f>
        <v>0</v>
      </c>
      <c r="I391" s="38" t="str">
        <f>INDEX(Laboratory!M:M,MATCH($D391,Laboratory!$A:$A,0))</f>
        <v/>
      </c>
      <c r="J391" s="38" t="str">
        <f>INDEX(Laboratory!N:N,MATCH($D391,Laboratory!$A:$A,0))</f>
        <v/>
      </c>
      <c r="K391" s="38" t="str">
        <f>INDEX(Laboratory!O:O,MATCH($D391,Laboratory!$A:$A,0))</f>
        <v/>
      </c>
      <c r="L391" s="13">
        <f>INDEX(Laboratory!P:P,MATCH($D391,Laboratory!$A:$A,0))</f>
        <v>0</v>
      </c>
      <c r="M391" s="13">
        <f>INDEX(Laboratory!Q:Q,MATCH($D391,Laboratory!$A:$A,0))</f>
        <v>0</v>
      </c>
      <c r="N391" s="13">
        <f t="shared" si="15"/>
        <v>0</v>
      </c>
    </row>
    <row r="392" spans="2:14" ht="15.75" x14ac:dyDescent="0.2">
      <c r="B392" s="7" t="str">
        <f t="shared" si="14"/>
        <v/>
      </c>
      <c r="C392" s="5" t="s">
        <v>1217</v>
      </c>
      <c r="D392" s="16" t="s">
        <v>1218</v>
      </c>
      <c r="E392" s="5" t="s">
        <v>1219</v>
      </c>
      <c r="F392" s="35">
        <f>INDEX(Laboratory!I:I,MATCH($D392,Laboratory!$A:$A,0))</f>
        <v>0</v>
      </c>
      <c r="G392" s="35">
        <f>INDEX(Laboratory!K:K,MATCH($D392,Laboratory!$A:$A,0))</f>
        <v>0</v>
      </c>
      <c r="H392" s="35">
        <f>INDEX(Laboratory!L:L,MATCH($D392,Laboratory!$A:$A,0))</f>
        <v>0</v>
      </c>
      <c r="I392" s="38" t="str">
        <f>INDEX(Laboratory!M:M,MATCH($D392,Laboratory!$A:$A,0))</f>
        <v/>
      </c>
      <c r="J392" s="38" t="str">
        <f>INDEX(Laboratory!N:N,MATCH($D392,Laboratory!$A:$A,0))</f>
        <v/>
      </c>
      <c r="K392" s="38" t="str">
        <f>INDEX(Laboratory!O:O,MATCH($D392,Laboratory!$A:$A,0))</f>
        <v/>
      </c>
      <c r="L392" s="13">
        <f>INDEX(Laboratory!P:P,MATCH($D392,Laboratory!$A:$A,0))</f>
        <v>0</v>
      </c>
      <c r="M392" s="13">
        <f>INDEX(Laboratory!Q:Q,MATCH($D392,Laboratory!$A:$A,0))</f>
        <v>0</v>
      </c>
      <c r="N392" s="13">
        <f t="shared" si="15"/>
        <v>0</v>
      </c>
    </row>
    <row r="393" spans="2:14" ht="15.75" x14ac:dyDescent="0.2">
      <c r="B393" s="7" t="str">
        <f t="shared" si="14"/>
        <v/>
      </c>
      <c r="C393" s="5" t="s">
        <v>1220</v>
      </c>
      <c r="D393" s="16" t="s">
        <v>1221</v>
      </c>
      <c r="E393" s="5" t="s">
        <v>1222</v>
      </c>
      <c r="F393" s="35">
        <f>INDEX(Laboratory!I:I,MATCH($D393,Laboratory!$A:$A,0))</f>
        <v>0</v>
      </c>
      <c r="G393" s="35">
        <f>INDEX(Laboratory!K:K,MATCH($D393,Laboratory!$A:$A,0))</f>
        <v>0</v>
      </c>
      <c r="H393" s="35">
        <f>INDEX(Laboratory!L:L,MATCH($D393,Laboratory!$A:$A,0))</f>
        <v>0</v>
      </c>
      <c r="I393" s="38" t="str">
        <f>INDEX(Laboratory!M:M,MATCH($D393,Laboratory!$A:$A,0))</f>
        <v/>
      </c>
      <c r="J393" s="38" t="str">
        <f>INDEX(Laboratory!N:N,MATCH($D393,Laboratory!$A:$A,0))</f>
        <v/>
      </c>
      <c r="K393" s="38" t="str">
        <f>INDEX(Laboratory!O:O,MATCH($D393,Laboratory!$A:$A,0))</f>
        <v/>
      </c>
      <c r="L393" s="13">
        <f>INDEX(Laboratory!P:P,MATCH($D393,Laboratory!$A:$A,0))</f>
        <v>0</v>
      </c>
      <c r="M393" s="13">
        <f>INDEX(Laboratory!Q:Q,MATCH($D393,Laboratory!$A:$A,0))</f>
        <v>0</v>
      </c>
      <c r="N393" s="13">
        <f t="shared" si="15"/>
        <v>0</v>
      </c>
    </row>
    <row r="394" spans="2:14" ht="15.75" x14ac:dyDescent="0.2">
      <c r="B394" s="7" t="str">
        <f t="shared" si="14"/>
        <v/>
      </c>
      <c r="C394" s="5" t="s">
        <v>1223</v>
      </c>
      <c r="D394" s="16" t="s">
        <v>1224</v>
      </c>
      <c r="E394" s="5" t="s">
        <v>1225</v>
      </c>
      <c r="F394" s="35">
        <f>INDEX(Laboratory!I:I,MATCH($D394,Laboratory!$A:$A,0))</f>
        <v>0</v>
      </c>
      <c r="G394" s="35">
        <f>INDEX(Laboratory!K:K,MATCH($D394,Laboratory!$A:$A,0))</f>
        <v>0</v>
      </c>
      <c r="H394" s="35">
        <f>INDEX(Laboratory!L:L,MATCH($D394,Laboratory!$A:$A,0))</f>
        <v>0</v>
      </c>
      <c r="I394" s="38" t="str">
        <f>INDEX(Laboratory!M:M,MATCH($D394,Laboratory!$A:$A,0))</f>
        <v/>
      </c>
      <c r="J394" s="38" t="str">
        <f>INDEX(Laboratory!N:N,MATCH($D394,Laboratory!$A:$A,0))</f>
        <v/>
      </c>
      <c r="K394" s="38" t="str">
        <f>INDEX(Laboratory!O:O,MATCH($D394,Laboratory!$A:$A,0))</f>
        <v/>
      </c>
      <c r="L394" s="13">
        <f>INDEX(Laboratory!P:P,MATCH($D394,Laboratory!$A:$A,0))</f>
        <v>0</v>
      </c>
      <c r="M394" s="13">
        <f>INDEX(Laboratory!Q:Q,MATCH($D394,Laboratory!$A:$A,0))</f>
        <v>0</v>
      </c>
      <c r="N394" s="13">
        <f t="shared" si="15"/>
        <v>0</v>
      </c>
    </row>
    <row r="395" spans="2:14" ht="15.75" x14ac:dyDescent="0.2">
      <c r="B395" s="7" t="str">
        <f t="shared" si="14"/>
        <v/>
      </c>
      <c r="C395" s="5" t="s">
        <v>1226</v>
      </c>
      <c r="D395" s="16" t="s">
        <v>1227</v>
      </c>
      <c r="E395" s="5" t="s">
        <v>1228</v>
      </c>
      <c r="F395" s="35">
        <f>INDEX(Laboratory!I:I,MATCH($D395,Laboratory!$A:$A,0))</f>
        <v>0</v>
      </c>
      <c r="G395" s="35">
        <f>INDEX(Laboratory!K:K,MATCH($D395,Laboratory!$A:$A,0))</f>
        <v>0</v>
      </c>
      <c r="H395" s="35">
        <f>INDEX(Laboratory!L:L,MATCH($D395,Laboratory!$A:$A,0))</f>
        <v>0</v>
      </c>
      <c r="I395" s="38" t="str">
        <f>INDEX(Laboratory!M:M,MATCH($D395,Laboratory!$A:$A,0))</f>
        <v/>
      </c>
      <c r="J395" s="38" t="str">
        <f>INDEX(Laboratory!N:N,MATCH($D395,Laboratory!$A:$A,0))</f>
        <v/>
      </c>
      <c r="K395" s="38" t="str">
        <f>INDEX(Laboratory!O:O,MATCH($D395,Laboratory!$A:$A,0))</f>
        <v/>
      </c>
      <c r="L395" s="13">
        <f>INDEX(Laboratory!P:P,MATCH($D395,Laboratory!$A:$A,0))</f>
        <v>0</v>
      </c>
      <c r="M395" s="13">
        <f>INDEX(Laboratory!Q:Q,MATCH($D395,Laboratory!$A:$A,0))</f>
        <v>0</v>
      </c>
      <c r="N395" s="13">
        <f t="shared" si="15"/>
        <v>0</v>
      </c>
    </row>
    <row r="396" spans="2:14" ht="15.75" x14ac:dyDescent="0.2">
      <c r="B396" s="7" t="str">
        <f t="shared" si="14"/>
        <v/>
      </c>
      <c r="C396" s="5" t="s">
        <v>1229</v>
      </c>
      <c r="D396" s="16" t="s">
        <v>1230</v>
      </c>
      <c r="E396" s="5" t="s">
        <v>1231</v>
      </c>
      <c r="F396" s="35">
        <f>INDEX(Laboratory!I:I,MATCH($D396,Laboratory!$A:$A,0))</f>
        <v>0</v>
      </c>
      <c r="G396" s="35">
        <f>INDEX(Laboratory!K:K,MATCH($D396,Laboratory!$A:$A,0))</f>
        <v>0</v>
      </c>
      <c r="H396" s="35">
        <f>INDEX(Laboratory!L:L,MATCH($D396,Laboratory!$A:$A,0))</f>
        <v>0</v>
      </c>
      <c r="I396" s="38" t="str">
        <f>INDEX(Laboratory!M:M,MATCH($D396,Laboratory!$A:$A,0))</f>
        <v/>
      </c>
      <c r="J396" s="38" t="str">
        <f>INDEX(Laboratory!N:N,MATCH($D396,Laboratory!$A:$A,0))</f>
        <v/>
      </c>
      <c r="K396" s="38" t="str">
        <f>INDEX(Laboratory!O:O,MATCH($D396,Laboratory!$A:$A,0))</f>
        <v/>
      </c>
      <c r="L396" s="13">
        <f>INDEX(Laboratory!P:P,MATCH($D396,Laboratory!$A:$A,0))</f>
        <v>0</v>
      </c>
      <c r="M396" s="13">
        <f>INDEX(Laboratory!Q:Q,MATCH($D396,Laboratory!$A:$A,0))</f>
        <v>0</v>
      </c>
      <c r="N396" s="13">
        <f t="shared" si="15"/>
        <v>0</v>
      </c>
    </row>
    <row r="397" spans="2:14" ht="15.75" x14ac:dyDescent="0.2">
      <c r="B397" s="7" t="str">
        <f t="shared" si="14"/>
        <v/>
      </c>
      <c r="C397" s="5" t="s">
        <v>1232</v>
      </c>
      <c r="D397" s="16" t="s">
        <v>1233</v>
      </c>
      <c r="E397" s="5" t="s">
        <v>1234</v>
      </c>
      <c r="F397" s="35">
        <f>INDEX(Laboratory!I:I,MATCH($D397,Laboratory!$A:$A,0))</f>
        <v>0</v>
      </c>
      <c r="G397" s="35">
        <f>INDEX(Laboratory!K:K,MATCH($D397,Laboratory!$A:$A,0))</f>
        <v>0</v>
      </c>
      <c r="H397" s="35">
        <f>INDEX(Laboratory!L:L,MATCH($D397,Laboratory!$A:$A,0))</f>
        <v>0</v>
      </c>
      <c r="I397" s="38" t="str">
        <f>INDEX(Laboratory!M:M,MATCH($D397,Laboratory!$A:$A,0))</f>
        <v/>
      </c>
      <c r="J397" s="38" t="str">
        <f>INDEX(Laboratory!N:N,MATCH($D397,Laboratory!$A:$A,0))</f>
        <v/>
      </c>
      <c r="K397" s="38" t="str">
        <f>INDEX(Laboratory!O:O,MATCH($D397,Laboratory!$A:$A,0))</f>
        <v/>
      </c>
      <c r="L397" s="13">
        <f>INDEX(Laboratory!P:P,MATCH($D397,Laboratory!$A:$A,0))</f>
        <v>0</v>
      </c>
      <c r="M397" s="13">
        <f>INDEX(Laboratory!Q:Q,MATCH($D397,Laboratory!$A:$A,0))</f>
        <v>0</v>
      </c>
      <c r="N397" s="13">
        <f t="shared" si="15"/>
        <v>0</v>
      </c>
    </row>
    <row r="398" spans="2:14" ht="15.75" x14ac:dyDescent="0.2">
      <c r="B398" s="7" t="str">
        <f t="shared" si="14"/>
        <v/>
      </c>
      <c r="C398" s="5" t="s">
        <v>1235</v>
      </c>
      <c r="D398" s="16" t="s">
        <v>1236</v>
      </c>
      <c r="E398" s="5" t="s">
        <v>1237</v>
      </c>
      <c r="F398" s="35">
        <f>INDEX(Laboratory!I:I,MATCH($D398,Laboratory!$A:$A,0))</f>
        <v>0</v>
      </c>
      <c r="G398" s="35">
        <f>INDEX(Laboratory!K:K,MATCH($D398,Laboratory!$A:$A,0))</f>
        <v>0</v>
      </c>
      <c r="H398" s="35">
        <f>INDEX(Laboratory!L:L,MATCH($D398,Laboratory!$A:$A,0))</f>
        <v>0</v>
      </c>
      <c r="I398" s="38" t="str">
        <f>INDEX(Laboratory!M:M,MATCH($D398,Laboratory!$A:$A,0))</f>
        <v/>
      </c>
      <c r="J398" s="38" t="str">
        <f>INDEX(Laboratory!N:N,MATCH($D398,Laboratory!$A:$A,0))</f>
        <v/>
      </c>
      <c r="K398" s="38" t="str">
        <f>INDEX(Laboratory!O:O,MATCH($D398,Laboratory!$A:$A,0))</f>
        <v/>
      </c>
      <c r="L398" s="13">
        <f>INDEX(Laboratory!P:P,MATCH($D398,Laboratory!$A:$A,0))</f>
        <v>0</v>
      </c>
      <c r="M398" s="13">
        <f>INDEX(Laboratory!Q:Q,MATCH($D398,Laboratory!$A:$A,0))</f>
        <v>0</v>
      </c>
      <c r="N398" s="13">
        <f t="shared" si="15"/>
        <v>0</v>
      </c>
    </row>
    <row r="399" spans="2:14" ht="15.75" x14ac:dyDescent="0.2">
      <c r="B399" s="7" t="str">
        <f t="shared" si="14"/>
        <v/>
      </c>
      <c r="C399" s="5" t="s">
        <v>1240</v>
      </c>
      <c r="D399" s="16" t="s">
        <v>1241</v>
      </c>
      <c r="E399" s="5" t="s">
        <v>1242</v>
      </c>
      <c r="F399" s="35">
        <f>INDEX(TuneupMaintenance!I:I,MATCH($D399,TuneupMaintenance!$A:$A,0))</f>
        <v>0</v>
      </c>
      <c r="G399" s="35">
        <f>INDEX(TuneupMaintenance!K:K,MATCH($D399,TuneupMaintenance!$A:$A,0))</f>
        <v>0</v>
      </c>
      <c r="H399" s="35">
        <f>INDEX(TuneupMaintenance!L:L,MATCH($D399,TuneupMaintenance!$A:$A,0))</f>
        <v>0</v>
      </c>
      <c r="I399" s="38" t="str">
        <f>INDEX(TuneupMaintenance!M:M,MATCH($D399,TuneupMaintenance!$A:$A,0))</f>
        <v/>
      </c>
      <c r="J399" s="38" t="str">
        <f>INDEX(TuneupMaintenance!N:N,MATCH($D399,TuneupMaintenance!$A:$A,0))</f>
        <v/>
      </c>
      <c r="K399" s="38" t="str">
        <f>INDEX(TuneupMaintenance!O:O,MATCH($D399,TuneupMaintenance!$A:$A,0))</f>
        <v/>
      </c>
      <c r="L399" s="13">
        <f>INDEX(TuneupMaintenance!P:P,MATCH($D399,TuneupMaintenance!$A:$A,0))</f>
        <v>0</v>
      </c>
      <c r="M399" s="13">
        <f>INDEX(TuneupMaintenance!Q:Q,MATCH($D399,TuneupMaintenance!$A:$A,0))</f>
        <v>0</v>
      </c>
      <c r="N399" s="13">
        <f t="shared" si="15"/>
        <v>0</v>
      </c>
    </row>
    <row r="400" spans="2:14" ht="15.75" x14ac:dyDescent="0.2">
      <c r="B400" s="7" t="str">
        <f t="shared" si="14"/>
        <v/>
      </c>
      <c r="C400" s="5" t="s">
        <v>1243</v>
      </c>
      <c r="D400" s="16" t="s">
        <v>1244</v>
      </c>
      <c r="E400" s="5" t="s">
        <v>1245</v>
      </c>
      <c r="F400" s="35">
        <f>INDEX(TuneupMaintenance!I:I,MATCH($D400,TuneupMaintenance!$A:$A,0))</f>
        <v>0</v>
      </c>
      <c r="G400" s="35">
        <f>INDEX(TuneupMaintenance!K:K,MATCH($D400,TuneupMaintenance!$A:$A,0))</f>
        <v>0</v>
      </c>
      <c r="H400" s="35">
        <f>INDEX(TuneupMaintenance!L:L,MATCH($D400,TuneupMaintenance!$A:$A,0))</f>
        <v>0</v>
      </c>
      <c r="I400" s="38" t="str">
        <f>INDEX(TuneupMaintenance!M:M,MATCH($D400,TuneupMaintenance!$A:$A,0))</f>
        <v/>
      </c>
      <c r="J400" s="38" t="str">
        <f>INDEX(TuneupMaintenance!N:N,MATCH($D400,TuneupMaintenance!$A:$A,0))</f>
        <v/>
      </c>
      <c r="K400" s="38" t="str">
        <f>INDEX(TuneupMaintenance!O:O,MATCH($D400,TuneupMaintenance!$A:$A,0))</f>
        <v/>
      </c>
      <c r="L400" s="13">
        <f>INDEX(TuneupMaintenance!P:P,MATCH($D400,TuneupMaintenance!$A:$A,0))</f>
        <v>0</v>
      </c>
      <c r="M400" s="13">
        <f>INDEX(TuneupMaintenance!Q:Q,MATCH($D400,TuneupMaintenance!$A:$A,0))</f>
        <v>0</v>
      </c>
      <c r="N400" s="13">
        <f t="shared" si="15"/>
        <v>0</v>
      </c>
    </row>
    <row r="401" spans="2:14" ht="15.75" x14ac:dyDescent="0.2">
      <c r="B401" s="7" t="str">
        <f t="shared" si="14"/>
        <v/>
      </c>
      <c r="C401" s="5" t="s">
        <v>1246</v>
      </c>
      <c r="D401" s="16" t="s">
        <v>1247</v>
      </c>
      <c r="E401" s="5" t="s">
        <v>1248</v>
      </c>
      <c r="F401" s="35">
        <f>INDEX(TuneupMaintenance!I:I,MATCH($D401,TuneupMaintenance!$A:$A,0))</f>
        <v>0</v>
      </c>
      <c r="G401" s="35">
        <f>INDEX(TuneupMaintenance!K:K,MATCH($D401,TuneupMaintenance!$A:$A,0))</f>
        <v>0</v>
      </c>
      <c r="H401" s="35">
        <f>INDEX(TuneupMaintenance!L:L,MATCH($D401,TuneupMaintenance!$A:$A,0))</f>
        <v>0</v>
      </c>
      <c r="I401" s="38" t="str">
        <f>INDEX(TuneupMaintenance!M:M,MATCH($D401,TuneupMaintenance!$A:$A,0))</f>
        <v/>
      </c>
      <c r="J401" s="38" t="str">
        <f>INDEX(TuneupMaintenance!N:N,MATCH($D401,TuneupMaintenance!$A:$A,0))</f>
        <v/>
      </c>
      <c r="K401" s="38" t="str">
        <f>INDEX(TuneupMaintenance!O:O,MATCH($D401,TuneupMaintenance!$A:$A,0))</f>
        <v/>
      </c>
      <c r="L401" s="13">
        <f>INDEX(TuneupMaintenance!P:P,MATCH($D401,TuneupMaintenance!$A:$A,0))</f>
        <v>0</v>
      </c>
      <c r="M401" s="13">
        <f>INDEX(TuneupMaintenance!Q:Q,MATCH($D401,TuneupMaintenance!$A:$A,0))</f>
        <v>0</v>
      </c>
      <c r="N401" s="13">
        <f t="shared" si="15"/>
        <v>0</v>
      </c>
    </row>
    <row r="402" spans="2:14" ht="15.75" x14ac:dyDescent="0.2">
      <c r="B402" s="7" t="str">
        <f t="shared" si="14"/>
        <v/>
      </c>
      <c r="C402" s="5" t="s">
        <v>1249</v>
      </c>
      <c r="D402" s="16" t="s">
        <v>1250</v>
      </c>
      <c r="E402" s="5" t="s">
        <v>1251</v>
      </c>
      <c r="F402" s="35">
        <f>INDEX(TuneupMaintenance!I:I,MATCH($D402,TuneupMaintenance!$A:$A,0))</f>
        <v>0</v>
      </c>
      <c r="G402" s="35">
        <f>INDEX(TuneupMaintenance!K:K,MATCH($D402,TuneupMaintenance!$A:$A,0))</f>
        <v>0</v>
      </c>
      <c r="H402" s="35">
        <f>INDEX(TuneupMaintenance!L:L,MATCH($D402,TuneupMaintenance!$A:$A,0))</f>
        <v>0</v>
      </c>
      <c r="I402" s="38" t="str">
        <f>INDEX(TuneupMaintenance!M:M,MATCH($D402,TuneupMaintenance!$A:$A,0))</f>
        <v/>
      </c>
      <c r="J402" s="38" t="str">
        <f>INDEX(TuneupMaintenance!N:N,MATCH($D402,TuneupMaintenance!$A:$A,0))</f>
        <v/>
      </c>
      <c r="K402" s="38" t="str">
        <f>INDEX(TuneupMaintenance!O:O,MATCH($D402,TuneupMaintenance!$A:$A,0))</f>
        <v/>
      </c>
      <c r="L402" s="13">
        <f>INDEX(TuneupMaintenance!P:P,MATCH($D402,TuneupMaintenance!$A:$A,0))</f>
        <v>0</v>
      </c>
      <c r="M402" s="13">
        <f>INDEX(TuneupMaintenance!Q:Q,MATCH($D402,TuneupMaintenance!$A:$A,0))</f>
        <v>0</v>
      </c>
      <c r="N402" s="13">
        <f t="shared" si="15"/>
        <v>0</v>
      </c>
    </row>
    <row r="403" spans="2:14" ht="15.75" x14ac:dyDescent="0.2">
      <c r="B403" s="7" t="str">
        <f t="shared" si="14"/>
        <v/>
      </c>
      <c r="C403" s="5" t="s">
        <v>1252</v>
      </c>
      <c r="D403" s="16" t="s">
        <v>1253</v>
      </c>
      <c r="E403" s="5" t="s">
        <v>1254</v>
      </c>
      <c r="F403" s="35">
        <f>INDEX(TuneupMaintenance!I:I,MATCH($D403,TuneupMaintenance!$A:$A,0))</f>
        <v>0</v>
      </c>
      <c r="G403" s="35">
        <f>INDEX(TuneupMaintenance!K:K,MATCH($D403,TuneupMaintenance!$A:$A,0))</f>
        <v>0</v>
      </c>
      <c r="H403" s="35">
        <f>INDEX(TuneupMaintenance!L:L,MATCH($D403,TuneupMaintenance!$A:$A,0))</f>
        <v>0</v>
      </c>
      <c r="I403" s="38" t="str">
        <f>INDEX(TuneupMaintenance!M:M,MATCH($D403,TuneupMaintenance!$A:$A,0))</f>
        <v/>
      </c>
      <c r="J403" s="38" t="str">
        <f>INDEX(TuneupMaintenance!N:N,MATCH($D403,TuneupMaintenance!$A:$A,0))</f>
        <v/>
      </c>
      <c r="K403" s="38" t="str">
        <f>INDEX(TuneupMaintenance!O:O,MATCH($D403,TuneupMaintenance!$A:$A,0))</f>
        <v/>
      </c>
      <c r="L403" s="13">
        <f>INDEX(TuneupMaintenance!P:P,MATCH($D403,TuneupMaintenance!$A:$A,0))</f>
        <v>0</v>
      </c>
      <c r="M403" s="13">
        <f>INDEX(TuneupMaintenance!Q:Q,MATCH($D403,TuneupMaintenance!$A:$A,0))</f>
        <v>0</v>
      </c>
      <c r="N403" s="13">
        <f t="shared" si="15"/>
        <v>0</v>
      </c>
    </row>
    <row r="404" spans="2:14" ht="15.75" x14ac:dyDescent="0.2">
      <c r="B404" s="7" t="str">
        <f t="shared" si="14"/>
        <v/>
      </c>
      <c r="C404" s="5" t="s">
        <v>1255</v>
      </c>
      <c r="D404" s="16" t="s">
        <v>1256</v>
      </c>
      <c r="E404" s="5" t="s">
        <v>1257</v>
      </c>
      <c r="F404" s="35">
        <f>INDEX(TuneupMaintenance!I:I,MATCH($D404,TuneupMaintenance!$A:$A,0))</f>
        <v>0</v>
      </c>
      <c r="G404" s="35">
        <f>INDEX(TuneupMaintenance!K:K,MATCH($D404,TuneupMaintenance!$A:$A,0))</f>
        <v>0</v>
      </c>
      <c r="H404" s="35">
        <f>INDEX(TuneupMaintenance!L:L,MATCH($D404,TuneupMaintenance!$A:$A,0))</f>
        <v>0</v>
      </c>
      <c r="I404" s="38" t="str">
        <f>INDEX(TuneupMaintenance!M:M,MATCH($D404,TuneupMaintenance!$A:$A,0))</f>
        <v/>
      </c>
      <c r="J404" s="38" t="str">
        <f>INDEX(TuneupMaintenance!N:N,MATCH($D404,TuneupMaintenance!$A:$A,0))</f>
        <v/>
      </c>
      <c r="K404" s="38" t="str">
        <f>INDEX(TuneupMaintenance!O:O,MATCH($D404,TuneupMaintenance!$A:$A,0))</f>
        <v/>
      </c>
      <c r="L404" s="13">
        <f>INDEX(TuneupMaintenance!P:P,MATCH($D404,TuneupMaintenance!$A:$A,0))</f>
        <v>0</v>
      </c>
      <c r="M404" s="13">
        <f>INDEX(TuneupMaintenance!Q:Q,MATCH($D404,TuneupMaintenance!$A:$A,0))</f>
        <v>0</v>
      </c>
      <c r="N404" s="13">
        <f t="shared" si="15"/>
        <v>0</v>
      </c>
    </row>
    <row r="405" spans="2:14" ht="15.75" x14ac:dyDescent="0.2">
      <c r="B405" s="7" t="str">
        <f t="shared" si="14"/>
        <v/>
      </c>
      <c r="C405" s="5" t="s">
        <v>1258</v>
      </c>
      <c r="D405" s="16" t="s">
        <v>1259</v>
      </c>
      <c r="E405" s="5" t="s">
        <v>1260</v>
      </c>
      <c r="F405" s="35">
        <f>INDEX(TuneupMaintenance!I:I,MATCH($D405,TuneupMaintenance!$A:$A,0))</f>
        <v>0</v>
      </c>
      <c r="G405" s="35">
        <f>INDEX(TuneupMaintenance!K:K,MATCH($D405,TuneupMaintenance!$A:$A,0))</f>
        <v>0</v>
      </c>
      <c r="H405" s="35">
        <f>INDEX(TuneupMaintenance!L:L,MATCH($D405,TuneupMaintenance!$A:$A,0))</f>
        <v>0</v>
      </c>
      <c r="I405" s="38" t="str">
        <f>INDEX(TuneupMaintenance!M:M,MATCH($D405,TuneupMaintenance!$A:$A,0))</f>
        <v/>
      </c>
      <c r="J405" s="38" t="str">
        <f>INDEX(TuneupMaintenance!N:N,MATCH($D405,TuneupMaintenance!$A:$A,0))</f>
        <v/>
      </c>
      <c r="K405" s="38" t="str">
        <f>INDEX(TuneupMaintenance!O:O,MATCH($D405,TuneupMaintenance!$A:$A,0))</f>
        <v/>
      </c>
      <c r="L405" s="13">
        <f>INDEX(TuneupMaintenance!P:P,MATCH($D405,TuneupMaintenance!$A:$A,0))</f>
        <v>0</v>
      </c>
      <c r="M405" s="13">
        <f>INDEX(TuneupMaintenance!Q:Q,MATCH($D405,TuneupMaintenance!$A:$A,0))</f>
        <v>0</v>
      </c>
      <c r="N405" s="13">
        <f t="shared" si="15"/>
        <v>0</v>
      </c>
    </row>
    <row r="406" spans="2:14" ht="15.75" x14ac:dyDescent="0.2">
      <c r="B406" s="7" t="str">
        <f t="shared" si="14"/>
        <v/>
      </c>
      <c r="C406" s="5" t="s">
        <v>1261</v>
      </c>
      <c r="D406" s="16" t="s">
        <v>1262</v>
      </c>
      <c r="E406" s="5" t="s">
        <v>1263</v>
      </c>
      <c r="F406" s="35">
        <f>INDEX(TuneupMaintenance!I:I,MATCH($D406,TuneupMaintenance!$A:$A,0))</f>
        <v>0</v>
      </c>
      <c r="G406" s="35">
        <f>INDEX(TuneupMaintenance!K:K,MATCH($D406,TuneupMaintenance!$A:$A,0))</f>
        <v>0</v>
      </c>
      <c r="H406" s="35">
        <f>INDEX(TuneupMaintenance!L:L,MATCH($D406,TuneupMaintenance!$A:$A,0))</f>
        <v>0</v>
      </c>
      <c r="I406" s="38" t="str">
        <f>INDEX(TuneupMaintenance!M:M,MATCH($D406,TuneupMaintenance!$A:$A,0))</f>
        <v/>
      </c>
      <c r="J406" s="38" t="str">
        <f>INDEX(TuneupMaintenance!N:N,MATCH($D406,TuneupMaintenance!$A:$A,0))</f>
        <v/>
      </c>
      <c r="K406" s="38" t="str">
        <f>INDEX(TuneupMaintenance!O:O,MATCH($D406,TuneupMaintenance!$A:$A,0))</f>
        <v/>
      </c>
      <c r="L406" s="13">
        <f>INDEX(TuneupMaintenance!P:P,MATCH($D406,TuneupMaintenance!$A:$A,0))</f>
        <v>0</v>
      </c>
      <c r="M406" s="13">
        <f>INDEX(TuneupMaintenance!Q:Q,MATCH($D406,TuneupMaintenance!$A:$A,0))</f>
        <v>0</v>
      </c>
      <c r="N406" s="13">
        <f t="shared" si="15"/>
        <v>0</v>
      </c>
    </row>
    <row r="407" spans="2:14" ht="15.75" x14ac:dyDescent="0.2">
      <c r="B407" s="7" t="str">
        <f t="shared" si="14"/>
        <v/>
      </c>
      <c r="C407" s="5" t="s">
        <v>1264</v>
      </c>
      <c r="D407" s="16" t="s">
        <v>1265</v>
      </c>
      <c r="E407" s="5" t="s">
        <v>1266</v>
      </c>
      <c r="F407" s="35">
        <f>INDEX(TuneupMaintenance!I:I,MATCH($D407,TuneupMaintenance!$A:$A,0))</f>
        <v>0</v>
      </c>
      <c r="G407" s="35">
        <f>INDEX(TuneupMaintenance!K:K,MATCH($D407,TuneupMaintenance!$A:$A,0))</f>
        <v>0</v>
      </c>
      <c r="H407" s="35">
        <f>INDEX(TuneupMaintenance!L:L,MATCH($D407,TuneupMaintenance!$A:$A,0))</f>
        <v>0</v>
      </c>
      <c r="I407" s="38" t="str">
        <f>INDEX(TuneupMaintenance!M:M,MATCH($D407,TuneupMaintenance!$A:$A,0))</f>
        <v/>
      </c>
      <c r="J407" s="38" t="str">
        <f>INDEX(TuneupMaintenance!N:N,MATCH($D407,TuneupMaintenance!$A:$A,0))</f>
        <v/>
      </c>
      <c r="K407" s="38" t="str">
        <f>INDEX(TuneupMaintenance!O:O,MATCH($D407,TuneupMaintenance!$A:$A,0))</f>
        <v/>
      </c>
      <c r="L407" s="13">
        <f>INDEX(TuneupMaintenance!P:P,MATCH($D407,TuneupMaintenance!$A:$A,0))</f>
        <v>0</v>
      </c>
      <c r="M407" s="13">
        <f>INDEX(TuneupMaintenance!Q:Q,MATCH($D407,TuneupMaintenance!$A:$A,0))</f>
        <v>0</v>
      </c>
      <c r="N407" s="13">
        <f t="shared" si="15"/>
        <v>0</v>
      </c>
    </row>
    <row r="408" spans="2:14" ht="15.75" x14ac:dyDescent="0.2">
      <c r="B408" s="7" t="str">
        <f t="shared" si="14"/>
        <v/>
      </c>
      <c r="C408" s="5" t="s">
        <v>1267</v>
      </c>
      <c r="D408" s="16" t="s">
        <v>1268</v>
      </c>
      <c r="E408" s="5" t="s">
        <v>1269</v>
      </c>
      <c r="F408" s="35">
        <f>INDEX(TuneupMaintenance!I:I,MATCH($D408,TuneupMaintenance!$A:$A,0))</f>
        <v>0</v>
      </c>
      <c r="G408" s="35">
        <f>INDEX(TuneupMaintenance!K:K,MATCH($D408,TuneupMaintenance!$A:$A,0))</f>
        <v>0</v>
      </c>
      <c r="H408" s="35">
        <f>INDEX(TuneupMaintenance!L:L,MATCH($D408,TuneupMaintenance!$A:$A,0))</f>
        <v>0</v>
      </c>
      <c r="I408" s="38" t="str">
        <f>INDEX(TuneupMaintenance!M:M,MATCH($D408,TuneupMaintenance!$A:$A,0))</f>
        <v/>
      </c>
      <c r="J408" s="38" t="str">
        <f>INDEX(TuneupMaintenance!N:N,MATCH($D408,TuneupMaintenance!$A:$A,0))</f>
        <v/>
      </c>
      <c r="K408" s="38" t="str">
        <f>INDEX(TuneupMaintenance!O:O,MATCH($D408,TuneupMaintenance!$A:$A,0))</f>
        <v/>
      </c>
      <c r="L408" s="13">
        <f>INDEX(TuneupMaintenance!P:P,MATCH($D408,TuneupMaintenance!$A:$A,0))</f>
        <v>0</v>
      </c>
      <c r="M408" s="13">
        <f>INDEX(TuneupMaintenance!Q:Q,MATCH($D408,TuneupMaintenance!$A:$A,0))</f>
        <v>0</v>
      </c>
      <c r="N408" s="13">
        <f t="shared" si="15"/>
        <v>0</v>
      </c>
    </row>
    <row r="409" spans="2:14" ht="15.75" x14ac:dyDescent="0.2">
      <c r="B409" s="7" t="str">
        <f t="shared" si="14"/>
        <v/>
      </c>
      <c r="C409" s="5" t="s">
        <v>1270</v>
      </c>
      <c r="D409" s="16" t="s">
        <v>1271</v>
      </c>
      <c r="E409" s="5" t="s">
        <v>1272</v>
      </c>
      <c r="F409" s="35">
        <f>INDEX(TuneupMaintenance!I:I,MATCH($D409,TuneupMaintenance!$A:$A,0))</f>
        <v>0</v>
      </c>
      <c r="G409" s="35">
        <f>INDEX(TuneupMaintenance!K:K,MATCH($D409,TuneupMaintenance!$A:$A,0))</f>
        <v>0</v>
      </c>
      <c r="H409" s="35">
        <f>INDEX(TuneupMaintenance!L:L,MATCH($D409,TuneupMaintenance!$A:$A,0))</f>
        <v>0</v>
      </c>
      <c r="I409" s="38" t="str">
        <f>INDEX(TuneupMaintenance!M:M,MATCH($D409,TuneupMaintenance!$A:$A,0))</f>
        <v/>
      </c>
      <c r="J409" s="38" t="str">
        <f>INDEX(TuneupMaintenance!N:N,MATCH($D409,TuneupMaintenance!$A:$A,0))</f>
        <v/>
      </c>
      <c r="K409" s="38" t="str">
        <f>INDEX(TuneupMaintenance!O:O,MATCH($D409,TuneupMaintenance!$A:$A,0))</f>
        <v/>
      </c>
      <c r="L409" s="13">
        <f>INDEX(TuneupMaintenance!P:P,MATCH($D409,TuneupMaintenance!$A:$A,0))</f>
        <v>0</v>
      </c>
      <c r="M409" s="13">
        <f>INDEX(TuneupMaintenance!Q:Q,MATCH($D409,TuneupMaintenance!$A:$A,0))</f>
        <v>0</v>
      </c>
      <c r="N409" s="13">
        <f t="shared" si="15"/>
        <v>0</v>
      </c>
    </row>
    <row r="410" spans="2:14" ht="15.75" x14ac:dyDescent="0.2">
      <c r="B410" s="7" t="str">
        <f t="shared" si="14"/>
        <v/>
      </c>
      <c r="C410" s="5" t="s">
        <v>1273</v>
      </c>
      <c r="D410" s="16" t="s">
        <v>1274</v>
      </c>
      <c r="E410" s="5" t="s">
        <v>1275</v>
      </c>
      <c r="F410" s="35">
        <f>INDEX(TuneupMaintenance!I:I,MATCH($D410,TuneupMaintenance!$A:$A,0))</f>
        <v>0</v>
      </c>
      <c r="G410" s="35">
        <f>INDEX(TuneupMaintenance!K:K,MATCH($D410,TuneupMaintenance!$A:$A,0))</f>
        <v>0</v>
      </c>
      <c r="H410" s="35">
        <f>INDEX(TuneupMaintenance!L:L,MATCH($D410,TuneupMaintenance!$A:$A,0))</f>
        <v>0</v>
      </c>
      <c r="I410" s="38" t="str">
        <f>INDEX(TuneupMaintenance!M:M,MATCH($D410,TuneupMaintenance!$A:$A,0))</f>
        <v/>
      </c>
      <c r="J410" s="38" t="str">
        <f>INDEX(TuneupMaintenance!N:N,MATCH($D410,TuneupMaintenance!$A:$A,0))</f>
        <v/>
      </c>
      <c r="K410" s="38" t="str">
        <f>INDEX(TuneupMaintenance!O:O,MATCH($D410,TuneupMaintenance!$A:$A,0))</f>
        <v/>
      </c>
      <c r="L410" s="13">
        <f>INDEX(TuneupMaintenance!P:P,MATCH($D410,TuneupMaintenance!$A:$A,0))</f>
        <v>0</v>
      </c>
      <c r="M410" s="13">
        <f>INDEX(TuneupMaintenance!Q:Q,MATCH($D410,TuneupMaintenance!$A:$A,0))</f>
        <v>0</v>
      </c>
      <c r="N410" s="13">
        <f t="shared" si="15"/>
        <v>0</v>
      </c>
    </row>
    <row r="411" spans="2:14" ht="15.75" x14ac:dyDescent="0.2">
      <c r="B411" s="7" t="str">
        <f t="shared" si="14"/>
        <v/>
      </c>
      <c r="C411" s="5" t="s">
        <v>1276</v>
      </c>
      <c r="D411" s="16" t="s">
        <v>1277</v>
      </c>
      <c r="E411" s="5" t="s">
        <v>1278</v>
      </c>
      <c r="F411" s="35">
        <f>INDEX(TuneupMaintenance!I:I,MATCH($D411,TuneupMaintenance!$A:$A,0))</f>
        <v>0</v>
      </c>
      <c r="G411" s="35">
        <f>INDEX(TuneupMaintenance!K:K,MATCH($D411,TuneupMaintenance!$A:$A,0))</f>
        <v>0</v>
      </c>
      <c r="H411" s="35">
        <f>INDEX(TuneupMaintenance!L:L,MATCH($D411,TuneupMaintenance!$A:$A,0))</f>
        <v>0</v>
      </c>
      <c r="I411" s="38" t="str">
        <f>INDEX(TuneupMaintenance!M:M,MATCH($D411,TuneupMaintenance!$A:$A,0))</f>
        <v/>
      </c>
      <c r="J411" s="38" t="str">
        <f>INDEX(TuneupMaintenance!N:N,MATCH($D411,TuneupMaintenance!$A:$A,0))</f>
        <v/>
      </c>
      <c r="K411" s="38" t="str">
        <f>INDEX(TuneupMaintenance!O:O,MATCH($D411,TuneupMaintenance!$A:$A,0))</f>
        <v/>
      </c>
      <c r="L411" s="13">
        <f>INDEX(TuneupMaintenance!P:P,MATCH($D411,TuneupMaintenance!$A:$A,0))</f>
        <v>0</v>
      </c>
      <c r="M411" s="13">
        <f>INDEX(TuneupMaintenance!Q:Q,MATCH($D411,TuneupMaintenance!$A:$A,0))</f>
        <v>0</v>
      </c>
      <c r="N411" s="13">
        <f t="shared" si="15"/>
        <v>0</v>
      </c>
    </row>
    <row r="412" spans="2:14" ht="15.75" x14ac:dyDescent="0.2">
      <c r="B412" s="7" t="str">
        <f t="shared" si="14"/>
        <v/>
      </c>
      <c r="C412" s="5" t="s">
        <v>1279</v>
      </c>
      <c r="D412" s="16" t="s">
        <v>1280</v>
      </c>
      <c r="E412" s="5" t="s">
        <v>1281</v>
      </c>
      <c r="F412" s="35">
        <f>INDEX(TuneupMaintenance!I:I,MATCH($D412,TuneupMaintenance!$A:$A,0))</f>
        <v>0</v>
      </c>
      <c r="G412" s="35">
        <f>INDEX(TuneupMaintenance!K:K,MATCH($D412,TuneupMaintenance!$A:$A,0))</f>
        <v>0</v>
      </c>
      <c r="H412" s="35">
        <f>INDEX(TuneupMaintenance!L:L,MATCH($D412,TuneupMaintenance!$A:$A,0))</f>
        <v>0</v>
      </c>
      <c r="I412" s="38" t="str">
        <f>INDEX(TuneupMaintenance!M:M,MATCH($D412,TuneupMaintenance!$A:$A,0))</f>
        <v/>
      </c>
      <c r="J412" s="38" t="str">
        <f>INDEX(TuneupMaintenance!N:N,MATCH($D412,TuneupMaintenance!$A:$A,0))</f>
        <v/>
      </c>
      <c r="K412" s="38" t="str">
        <f>INDEX(TuneupMaintenance!O:O,MATCH($D412,TuneupMaintenance!$A:$A,0))</f>
        <v/>
      </c>
      <c r="L412" s="13">
        <f>INDEX(TuneupMaintenance!P:P,MATCH($D412,TuneupMaintenance!$A:$A,0))</f>
        <v>0</v>
      </c>
      <c r="M412" s="13">
        <f>INDEX(TuneupMaintenance!Q:Q,MATCH($D412,TuneupMaintenance!$A:$A,0))</f>
        <v>0</v>
      </c>
      <c r="N412" s="13">
        <f t="shared" si="15"/>
        <v>0</v>
      </c>
    </row>
    <row r="413" spans="2:14" ht="15.75" x14ac:dyDescent="0.2">
      <c r="B413" s="7" t="str">
        <f t="shared" si="14"/>
        <v/>
      </c>
      <c r="C413" s="5" t="s">
        <v>1282</v>
      </c>
      <c r="D413" s="16" t="s">
        <v>1283</v>
      </c>
      <c r="E413" s="5" t="s">
        <v>1284</v>
      </c>
      <c r="F413" s="35">
        <f>INDEX(TuneupMaintenance!I:I,MATCH($D413,TuneupMaintenance!$A:$A,0))</f>
        <v>0</v>
      </c>
      <c r="G413" s="35">
        <f>INDEX(TuneupMaintenance!K:K,MATCH($D413,TuneupMaintenance!$A:$A,0))</f>
        <v>0</v>
      </c>
      <c r="H413" s="35">
        <f>INDEX(TuneupMaintenance!L:L,MATCH($D413,TuneupMaintenance!$A:$A,0))</f>
        <v>0</v>
      </c>
      <c r="I413" s="38" t="str">
        <f>INDEX(TuneupMaintenance!M:M,MATCH($D413,TuneupMaintenance!$A:$A,0))</f>
        <v/>
      </c>
      <c r="J413" s="38" t="str">
        <f>INDEX(TuneupMaintenance!N:N,MATCH($D413,TuneupMaintenance!$A:$A,0))</f>
        <v/>
      </c>
      <c r="K413" s="38" t="str">
        <f>INDEX(TuneupMaintenance!O:O,MATCH($D413,TuneupMaintenance!$A:$A,0))</f>
        <v/>
      </c>
      <c r="L413" s="13">
        <f>INDEX(TuneupMaintenance!P:P,MATCH($D413,TuneupMaintenance!$A:$A,0))</f>
        <v>0</v>
      </c>
      <c r="M413" s="13">
        <f>INDEX(TuneupMaintenance!Q:Q,MATCH($D413,TuneupMaintenance!$A:$A,0))</f>
        <v>0</v>
      </c>
      <c r="N413" s="13">
        <f t="shared" si="15"/>
        <v>0</v>
      </c>
    </row>
    <row r="414" spans="2:14" ht="15.75" x14ac:dyDescent="0.2">
      <c r="B414" s="7" t="str">
        <f t="shared" si="14"/>
        <v/>
      </c>
      <c r="C414" s="5" t="s">
        <v>1286</v>
      </c>
      <c r="D414" s="16" t="s">
        <v>1287</v>
      </c>
      <c r="E414" s="5" t="s">
        <v>1288</v>
      </c>
      <c r="F414" s="35">
        <f>INDEX(TuneupMaintenance!I:I,MATCH($D414,TuneupMaintenance!$A:$A,0))</f>
        <v>0</v>
      </c>
      <c r="G414" s="35">
        <f>INDEX(TuneupMaintenance!K:K,MATCH($D414,TuneupMaintenance!$A:$A,0))</f>
        <v>0</v>
      </c>
      <c r="H414" s="35">
        <f>INDEX(TuneupMaintenance!L:L,MATCH($D414,TuneupMaintenance!$A:$A,0))</f>
        <v>0</v>
      </c>
      <c r="I414" s="38" t="str">
        <f>INDEX(TuneupMaintenance!M:M,MATCH($D414,TuneupMaintenance!$A:$A,0))</f>
        <v/>
      </c>
      <c r="J414" s="38" t="str">
        <f>INDEX(TuneupMaintenance!N:N,MATCH($D414,TuneupMaintenance!$A:$A,0))</f>
        <v/>
      </c>
      <c r="K414" s="38" t="str">
        <f>INDEX(TuneupMaintenance!O:O,MATCH($D414,TuneupMaintenance!$A:$A,0))</f>
        <v/>
      </c>
      <c r="L414" s="13">
        <f>INDEX(TuneupMaintenance!P:P,MATCH($D414,TuneupMaintenance!$A:$A,0))</f>
        <v>0</v>
      </c>
      <c r="M414" s="13">
        <f>INDEX(TuneupMaintenance!Q:Q,MATCH($D414,TuneupMaintenance!$A:$A,0))</f>
        <v>0</v>
      </c>
      <c r="N414" s="13">
        <f t="shared" si="15"/>
        <v>0</v>
      </c>
    </row>
    <row r="415" spans="2:14" ht="15.75" x14ac:dyDescent="0.2">
      <c r="B415" s="7" t="str">
        <f t="shared" si="14"/>
        <v/>
      </c>
      <c r="C415" s="5" t="s">
        <v>1289</v>
      </c>
      <c r="D415" s="16" t="s">
        <v>1290</v>
      </c>
      <c r="E415" s="5" t="s">
        <v>1291</v>
      </c>
      <c r="F415" s="35">
        <f>INDEX(TuneupMaintenance!I:I,MATCH($D415,TuneupMaintenance!$A:$A,0))</f>
        <v>0</v>
      </c>
      <c r="G415" s="35">
        <f>INDEX(TuneupMaintenance!K:K,MATCH($D415,TuneupMaintenance!$A:$A,0))</f>
        <v>0</v>
      </c>
      <c r="H415" s="35">
        <f>INDEX(TuneupMaintenance!L:L,MATCH($D415,TuneupMaintenance!$A:$A,0))</f>
        <v>0</v>
      </c>
      <c r="I415" s="38" t="str">
        <f>INDEX(TuneupMaintenance!M:M,MATCH($D415,TuneupMaintenance!$A:$A,0))</f>
        <v/>
      </c>
      <c r="J415" s="38" t="str">
        <f>INDEX(TuneupMaintenance!N:N,MATCH($D415,TuneupMaintenance!$A:$A,0))</f>
        <v/>
      </c>
      <c r="K415" s="38" t="str">
        <f>INDEX(TuneupMaintenance!O:O,MATCH($D415,TuneupMaintenance!$A:$A,0))</f>
        <v/>
      </c>
      <c r="L415" s="13">
        <f>INDEX(TuneupMaintenance!P:P,MATCH($D415,TuneupMaintenance!$A:$A,0))</f>
        <v>0</v>
      </c>
      <c r="M415" s="13">
        <f>INDEX(TuneupMaintenance!Q:Q,MATCH($D415,TuneupMaintenance!$A:$A,0))</f>
        <v>0</v>
      </c>
      <c r="N415" s="13">
        <f t="shared" si="15"/>
        <v>0</v>
      </c>
    </row>
    <row r="416" spans="2:14" ht="15.75" x14ac:dyDescent="0.2">
      <c r="B416" s="7" t="str">
        <f t="shared" si="14"/>
        <v/>
      </c>
      <c r="C416" s="5" t="s">
        <v>1293</v>
      </c>
      <c r="D416" s="16" t="s">
        <v>1294</v>
      </c>
      <c r="E416" s="5" t="s">
        <v>1295</v>
      </c>
      <c r="F416" s="35">
        <f>INDEX(TuneupMaintenance!I:I,MATCH($D416,TuneupMaintenance!$A:$A,0))</f>
        <v>0</v>
      </c>
      <c r="G416" s="35">
        <f>INDEX(TuneupMaintenance!K:K,MATCH($D416,TuneupMaintenance!$A:$A,0))</f>
        <v>0</v>
      </c>
      <c r="H416" s="35">
        <f>INDEX(TuneupMaintenance!L:L,MATCH($D416,TuneupMaintenance!$A:$A,0))</f>
        <v>0</v>
      </c>
      <c r="I416" s="38" t="str">
        <f>INDEX(TuneupMaintenance!M:M,MATCH($D416,TuneupMaintenance!$A:$A,0))</f>
        <v/>
      </c>
      <c r="J416" s="38" t="str">
        <f>INDEX(TuneupMaintenance!N:N,MATCH($D416,TuneupMaintenance!$A:$A,0))</f>
        <v/>
      </c>
      <c r="K416" s="38" t="str">
        <f>INDEX(TuneupMaintenance!O:O,MATCH($D416,TuneupMaintenance!$A:$A,0))</f>
        <v/>
      </c>
      <c r="L416" s="13">
        <f>INDEX(TuneupMaintenance!P:P,MATCH($D416,TuneupMaintenance!$A:$A,0))</f>
        <v>0</v>
      </c>
      <c r="M416" s="13">
        <f>INDEX(TuneupMaintenance!Q:Q,MATCH($D416,TuneupMaintenance!$A:$A,0))</f>
        <v>0</v>
      </c>
      <c r="N416" s="13">
        <f t="shared" si="15"/>
        <v>0</v>
      </c>
    </row>
    <row r="417" spans="2:14" ht="15.75" x14ac:dyDescent="0.2">
      <c r="B417" s="7" t="str">
        <f t="shared" si="14"/>
        <v/>
      </c>
      <c r="C417" s="5" t="s">
        <v>1296</v>
      </c>
      <c r="D417" s="16" t="s">
        <v>1297</v>
      </c>
      <c r="E417" s="5" t="s">
        <v>1298</v>
      </c>
      <c r="F417" s="35">
        <f>INDEX(TuneupMaintenance!I:I,MATCH($D417,TuneupMaintenance!$A:$A,0))</f>
        <v>0</v>
      </c>
      <c r="G417" s="35">
        <f>INDEX(TuneupMaintenance!K:K,MATCH($D417,TuneupMaintenance!$A:$A,0))</f>
        <v>0</v>
      </c>
      <c r="H417" s="35">
        <f>INDEX(TuneupMaintenance!L:L,MATCH($D417,TuneupMaintenance!$A:$A,0))</f>
        <v>0</v>
      </c>
      <c r="I417" s="38" t="str">
        <f>INDEX(TuneupMaintenance!M:M,MATCH($D417,TuneupMaintenance!$A:$A,0))</f>
        <v/>
      </c>
      <c r="J417" s="38" t="str">
        <f>INDEX(TuneupMaintenance!N:N,MATCH($D417,TuneupMaintenance!$A:$A,0))</f>
        <v/>
      </c>
      <c r="K417" s="38" t="str">
        <f>INDEX(TuneupMaintenance!O:O,MATCH($D417,TuneupMaintenance!$A:$A,0))</f>
        <v/>
      </c>
      <c r="L417" s="13">
        <f>INDEX(TuneupMaintenance!P:P,MATCH($D417,TuneupMaintenance!$A:$A,0))</f>
        <v>0</v>
      </c>
      <c r="M417" s="13">
        <f>INDEX(TuneupMaintenance!Q:Q,MATCH($D417,TuneupMaintenance!$A:$A,0))</f>
        <v>0</v>
      </c>
      <c r="N417" s="13">
        <f t="shared" si="15"/>
        <v>0</v>
      </c>
    </row>
    <row r="418" spans="2:14" ht="15.75" x14ac:dyDescent="0.2">
      <c r="B418" s="7" t="str">
        <f t="shared" si="14"/>
        <v/>
      </c>
      <c r="C418" s="5" t="s">
        <v>1299</v>
      </c>
      <c r="D418" s="16" t="s">
        <v>1300</v>
      </c>
      <c r="E418" s="5" t="s">
        <v>1301</v>
      </c>
      <c r="F418" s="35">
        <f>INDEX(TuneupMaintenance!I:I,MATCH($D418,TuneupMaintenance!$A:$A,0))</f>
        <v>0</v>
      </c>
      <c r="G418" s="35">
        <f>INDEX(TuneupMaintenance!K:K,MATCH($D418,TuneupMaintenance!$A:$A,0))</f>
        <v>0</v>
      </c>
      <c r="H418" s="35">
        <f>INDEX(TuneupMaintenance!L:L,MATCH($D418,TuneupMaintenance!$A:$A,0))</f>
        <v>0</v>
      </c>
      <c r="I418" s="38" t="str">
        <f>INDEX(TuneupMaintenance!M:M,MATCH($D418,TuneupMaintenance!$A:$A,0))</f>
        <v/>
      </c>
      <c r="J418" s="38" t="str">
        <f>INDEX(TuneupMaintenance!N:N,MATCH($D418,TuneupMaintenance!$A:$A,0))</f>
        <v/>
      </c>
      <c r="K418" s="38" t="str">
        <f>INDEX(TuneupMaintenance!O:O,MATCH($D418,TuneupMaintenance!$A:$A,0))</f>
        <v/>
      </c>
      <c r="L418" s="13">
        <f>INDEX(TuneupMaintenance!P:P,MATCH($D418,TuneupMaintenance!$A:$A,0))</f>
        <v>0</v>
      </c>
      <c r="M418" s="13">
        <f>INDEX(TuneupMaintenance!Q:Q,MATCH($D418,TuneupMaintenance!$A:$A,0))</f>
        <v>0</v>
      </c>
      <c r="N418" s="13">
        <f t="shared" si="15"/>
        <v>0</v>
      </c>
    </row>
    <row r="419" spans="2:14" ht="15.75" x14ac:dyDescent="0.2">
      <c r="B419" s="7" t="str">
        <f t="shared" si="14"/>
        <v/>
      </c>
      <c r="C419" s="5" t="s">
        <v>1303</v>
      </c>
      <c r="D419" s="16" t="s">
        <v>1304</v>
      </c>
      <c r="E419" s="5" t="s">
        <v>1305</v>
      </c>
      <c r="F419" s="35">
        <f>INDEX(TuneupMaintenance!I:I,MATCH($D419,TuneupMaintenance!$A:$A,0))</f>
        <v>0</v>
      </c>
      <c r="G419" s="35">
        <f>INDEX(TuneupMaintenance!K:K,MATCH($D419,TuneupMaintenance!$A:$A,0))</f>
        <v>0</v>
      </c>
      <c r="H419" s="35">
        <f>INDEX(TuneupMaintenance!L:L,MATCH($D419,TuneupMaintenance!$A:$A,0))</f>
        <v>0</v>
      </c>
      <c r="I419" s="38" t="str">
        <f>INDEX(TuneupMaintenance!M:M,MATCH($D419,TuneupMaintenance!$A:$A,0))</f>
        <v/>
      </c>
      <c r="J419" s="38" t="str">
        <f>INDEX(TuneupMaintenance!N:N,MATCH($D419,TuneupMaintenance!$A:$A,0))</f>
        <v/>
      </c>
      <c r="K419" s="38" t="str">
        <f>INDEX(TuneupMaintenance!O:O,MATCH($D419,TuneupMaintenance!$A:$A,0))</f>
        <v/>
      </c>
      <c r="L419" s="13">
        <f>INDEX(TuneupMaintenance!P:P,MATCH($D419,TuneupMaintenance!$A:$A,0))</f>
        <v>0</v>
      </c>
      <c r="M419" s="13">
        <f>INDEX(TuneupMaintenance!Q:Q,MATCH($D419,TuneupMaintenance!$A:$A,0))</f>
        <v>0</v>
      </c>
      <c r="N419" s="13">
        <f t="shared" si="15"/>
        <v>0</v>
      </c>
    </row>
    <row r="420" spans="2:14" ht="15.75" x14ac:dyDescent="0.2">
      <c r="B420" s="7" t="str">
        <f t="shared" si="14"/>
        <v/>
      </c>
      <c r="C420" s="5" t="s">
        <v>1306</v>
      </c>
      <c r="D420" s="16" t="s">
        <v>1307</v>
      </c>
      <c r="E420" s="5" t="s">
        <v>1308</v>
      </c>
      <c r="F420" s="35">
        <f>INDEX(TuneupMaintenance!I:I,MATCH($D420,TuneupMaintenance!$A:$A,0))</f>
        <v>0</v>
      </c>
      <c r="G420" s="35">
        <f>INDEX(TuneupMaintenance!K:K,MATCH($D420,TuneupMaintenance!$A:$A,0))</f>
        <v>0</v>
      </c>
      <c r="H420" s="35">
        <f>INDEX(TuneupMaintenance!L:L,MATCH($D420,TuneupMaintenance!$A:$A,0))</f>
        <v>0</v>
      </c>
      <c r="I420" s="38" t="str">
        <f>INDEX(TuneupMaintenance!M:M,MATCH($D420,TuneupMaintenance!$A:$A,0))</f>
        <v/>
      </c>
      <c r="J420" s="38" t="str">
        <f>INDEX(TuneupMaintenance!N:N,MATCH($D420,TuneupMaintenance!$A:$A,0))</f>
        <v/>
      </c>
      <c r="K420" s="38" t="str">
        <f>INDEX(TuneupMaintenance!O:O,MATCH($D420,TuneupMaintenance!$A:$A,0))</f>
        <v/>
      </c>
      <c r="L420" s="13">
        <f>INDEX(TuneupMaintenance!P:P,MATCH($D420,TuneupMaintenance!$A:$A,0))</f>
        <v>0</v>
      </c>
      <c r="M420" s="13">
        <f>INDEX(TuneupMaintenance!Q:Q,MATCH($D420,TuneupMaintenance!$A:$A,0))</f>
        <v>0</v>
      </c>
      <c r="N420" s="13">
        <f t="shared" si="15"/>
        <v>0</v>
      </c>
    </row>
    <row r="421" spans="2:14" ht="15.75" x14ac:dyDescent="0.2">
      <c r="B421" s="7" t="str">
        <f t="shared" si="14"/>
        <v/>
      </c>
      <c r="C421" s="5" t="s">
        <v>1310</v>
      </c>
      <c r="D421" s="16" t="s">
        <v>1311</v>
      </c>
      <c r="E421" s="5" t="s">
        <v>1312</v>
      </c>
      <c r="F421" s="35">
        <f>INDEX(TuneupMaintenance!I:I,MATCH($D421,TuneupMaintenance!$A:$A,0))</f>
        <v>0</v>
      </c>
      <c r="G421" s="35">
        <f>INDEX(TuneupMaintenance!K:K,MATCH($D421,TuneupMaintenance!$A:$A,0))</f>
        <v>0</v>
      </c>
      <c r="H421" s="35">
        <f>INDEX(TuneupMaintenance!L:L,MATCH($D421,TuneupMaintenance!$A:$A,0))</f>
        <v>0</v>
      </c>
      <c r="I421" s="38" t="str">
        <f>INDEX(TuneupMaintenance!M:M,MATCH($D421,TuneupMaintenance!$A:$A,0))</f>
        <v/>
      </c>
      <c r="J421" s="38" t="str">
        <f>INDEX(TuneupMaintenance!N:N,MATCH($D421,TuneupMaintenance!$A:$A,0))</f>
        <v/>
      </c>
      <c r="K421" s="38" t="str">
        <f>INDEX(TuneupMaintenance!O:O,MATCH($D421,TuneupMaintenance!$A:$A,0))</f>
        <v/>
      </c>
      <c r="L421" s="13">
        <f>INDEX(TuneupMaintenance!P:P,MATCH($D421,TuneupMaintenance!$A:$A,0))</f>
        <v>0</v>
      </c>
      <c r="M421" s="13">
        <f>INDEX(TuneupMaintenance!Q:Q,MATCH($D421,TuneupMaintenance!$A:$A,0))</f>
        <v>0</v>
      </c>
      <c r="N421" s="13">
        <f t="shared" si="15"/>
        <v>0</v>
      </c>
    </row>
    <row r="422" spans="2:14" ht="15.75" x14ac:dyDescent="0.2">
      <c r="B422" s="7" t="str">
        <f t="shared" si="14"/>
        <v/>
      </c>
      <c r="C422" s="5" t="s">
        <v>1313</v>
      </c>
      <c r="D422" s="16" t="s">
        <v>1314</v>
      </c>
      <c r="E422" s="5" t="s">
        <v>1315</v>
      </c>
      <c r="F422" s="35">
        <f>INDEX(TuneupMaintenance!I:I,MATCH($D422,TuneupMaintenance!$A:$A,0))</f>
        <v>0</v>
      </c>
      <c r="G422" s="35">
        <f>INDEX(TuneupMaintenance!K:K,MATCH($D422,TuneupMaintenance!$A:$A,0))</f>
        <v>0</v>
      </c>
      <c r="H422" s="35">
        <f>INDEX(TuneupMaintenance!L:L,MATCH($D422,TuneupMaintenance!$A:$A,0))</f>
        <v>0</v>
      </c>
      <c r="I422" s="38" t="str">
        <f>INDEX(TuneupMaintenance!M:M,MATCH($D422,TuneupMaintenance!$A:$A,0))</f>
        <v/>
      </c>
      <c r="J422" s="38" t="str">
        <f>INDEX(TuneupMaintenance!N:N,MATCH($D422,TuneupMaintenance!$A:$A,0))</f>
        <v/>
      </c>
      <c r="K422" s="38" t="str">
        <f>INDEX(TuneupMaintenance!O:O,MATCH($D422,TuneupMaintenance!$A:$A,0))</f>
        <v/>
      </c>
      <c r="L422" s="13">
        <f>INDEX(TuneupMaintenance!P:P,MATCH($D422,TuneupMaintenance!$A:$A,0))</f>
        <v>0</v>
      </c>
      <c r="M422" s="13">
        <f>INDEX(TuneupMaintenance!Q:Q,MATCH($D422,TuneupMaintenance!$A:$A,0))</f>
        <v>0</v>
      </c>
      <c r="N422" s="13">
        <f t="shared" si="15"/>
        <v>0</v>
      </c>
    </row>
    <row r="423" spans="2:14" ht="15.75" x14ac:dyDescent="0.2">
      <c r="B423" s="7" t="str">
        <f t="shared" si="14"/>
        <v/>
      </c>
      <c r="C423" s="5" t="s">
        <v>1317</v>
      </c>
      <c r="D423" s="16" t="s">
        <v>1318</v>
      </c>
      <c r="E423" s="5" t="s">
        <v>1319</v>
      </c>
      <c r="F423" s="35">
        <f>INDEX(TuneupMaintenance!I:I,MATCH($D423,TuneupMaintenance!$A:$A,0))</f>
        <v>0</v>
      </c>
      <c r="G423" s="35">
        <f>INDEX(TuneupMaintenance!K:K,MATCH($D423,TuneupMaintenance!$A:$A,0))</f>
        <v>0</v>
      </c>
      <c r="H423" s="35">
        <f>INDEX(TuneupMaintenance!L:L,MATCH($D423,TuneupMaintenance!$A:$A,0))</f>
        <v>0</v>
      </c>
      <c r="I423" s="38" t="str">
        <f>INDEX(TuneupMaintenance!M:M,MATCH($D423,TuneupMaintenance!$A:$A,0))</f>
        <v/>
      </c>
      <c r="J423" s="38" t="str">
        <f>INDEX(TuneupMaintenance!N:N,MATCH($D423,TuneupMaintenance!$A:$A,0))</f>
        <v/>
      </c>
      <c r="K423" s="38" t="str">
        <f>INDEX(TuneupMaintenance!O:O,MATCH($D423,TuneupMaintenance!$A:$A,0))</f>
        <v/>
      </c>
      <c r="L423" s="13">
        <f>INDEX(TuneupMaintenance!P:P,MATCH($D423,TuneupMaintenance!$A:$A,0))</f>
        <v>0</v>
      </c>
      <c r="M423" s="13">
        <f>INDEX(TuneupMaintenance!Q:Q,MATCH($D423,TuneupMaintenance!$A:$A,0))</f>
        <v>0</v>
      </c>
      <c r="N423" s="13">
        <f t="shared" si="15"/>
        <v>0</v>
      </c>
    </row>
    <row r="424" spans="2:14" ht="15.75" x14ac:dyDescent="0.2">
      <c r="B424" s="7" t="str">
        <f t="shared" si="14"/>
        <v/>
      </c>
      <c r="C424" s="5" t="s">
        <v>1320</v>
      </c>
      <c r="D424" s="16" t="s">
        <v>1321</v>
      </c>
      <c r="E424" s="5" t="s">
        <v>1322</v>
      </c>
      <c r="F424" s="35">
        <f>INDEX(TuneupMaintenance!I:I,MATCH($D424,TuneupMaintenance!$A:$A,0))</f>
        <v>0</v>
      </c>
      <c r="G424" s="35">
        <f>INDEX(TuneupMaintenance!K:K,MATCH($D424,TuneupMaintenance!$A:$A,0))</f>
        <v>0</v>
      </c>
      <c r="H424" s="35">
        <f>INDEX(TuneupMaintenance!L:L,MATCH($D424,TuneupMaintenance!$A:$A,0))</f>
        <v>0</v>
      </c>
      <c r="I424" s="38" t="str">
        <f>INDEX(TuneupMaintenance!M:M,MATCH($D424,TuneupMaintenance!$A:$A,0))</f>
        <v/>
      </c>
      <c r="J424" s="38" t="str">
        <f>INDEX(TuneupMaintenance!N:N,MATCH($D424,TuneupMaintenance!$A:$A,0))</f>
        <v/>
      </c>
      <c r="K424" s="38" t="str">
        <f>INDEX(TuneupMaintenance!O:O,MATCH($D424,TuneupMaintenance!$A:$A,0))</f>
        <v/>
      </c>
      <c r="L424" s="13">
        <f>INDEX(TuneupMaintenance!P:P,MATCH($D424,TuneupMaintenance!$A:$A,0))</f>
        <v>0</v>
      </c>
      <c r="M424" s="13">
        <f>INDEX(TuneupMaintenance!Q:Q,MATCH($D424,TuneupMaintenance!$A:$A,0))</f>
        <v>0</v>
      </c>
      <c r="N424" s="13">
        <f t="shared" si="15"/>
        <v>0</v>
      </c>
    </row>
    <row r="425" spans="2:14" ht="15.75" x14ac:dyDescent="0.2">
      <c r="B425" s="7" t="str">
        <f t="shared" si="14"/>
        <v/>
      </c>
      <c r="C425" s="5" t="s">
        <v>1325</v>
      </c>
      <c r="D425" s="16" t="s">
        <v>1326</v>
      </c>
      <c r="E425" s="5" t="s">
        <v>1327</v>
      </c>
      <c r="F425" s="35">
        <f>INDEX(RefrigerationLaundryKitchen!I:I,MATCH($D425,RefrigerationLaundryKitchen!$A:$A,0))</f>
        <v>0</v>
      </c>
      <c r="G425" s="35">
        <f>INDEX(RefrigerationLaundryKitchen!K:K,MATCH($D425,RefrigerationLaundryKitchen!$A:$A,0))</f>
        <v>0</v>
      </c>
      <c r="H425" s="35">
        <f>INDEX(RefrigerationLaundryKitchen!L:L,MATCH($D425,RefrigerationLaundryKitchen!$A:$A,0))</f>
        <v>0</v>
      </c>
      <c r="I425" s="38" t="str">
        <f>INDEX(RefrigerationLaundryKitchen!M:M,MATCH($D425,RefrigerationLaundryKitchen!$A:$A,0))</f>
        <v/>
      </c>
      <c r="J425" s="38" t="str">
        <f>INDEX(RefrigerationLaundryKitchen!N:N,MATCH($D425,RefrigerationLaundryKitchen!$A:$A,0))</f>
        <v/>
      </c>
      <c r="K425" s="38" t="str">
        <f>INDEX(RefrigerationLaundryKitchen!O:O,MATCH($D425,RefrigerationLaundryKitchen!$A:$A,0))</f>
        <v/>
      </c>
      <c r="L425" s="13">
        <f>INDEX(RefrigerationLaundryKitchen!P:P,MATCH($D425,RefrigerationLaundryKitchen!$A:$A,0))</f>
        <v>0</v>
      </c>
      <c r="M425" s="13">
        <f>INDEX(RefrigerationLaundryKitchen!Q:Q,MATCH($D425,RefrigerationLaundryKitchen!$A:$A,0))</f>
        <v>0</v>
      </c>
      <c r="N425" s="13">
        <f t="shared" si="15"/>
        <v>0</v>
      </c>
    </row>
    <row r="426" spans="2:14" ht="15.75" x14ac:dyDescent="0.2">
      <c r="B426" s="7" t="str">
        <f t="shared" si="14"/>
        <v/>
      </c>
      <c r="C426" s="5" t="s">
        <v>1328</v>
      </c>
      <c r="D426" s="16" t="s">
        <v>1329</v>
      </c>
      <c r="E426" s="5" t="s">
        <v>1330</v>
      </c>
      <c r="F426" s="35">
        <f>INDEX(RefrigerationLaundryKitchen!I:I,MATCH($D426,RefrigerationLaundryKitchen!$A:$A,0))</f>
        <v>0</v>
      </c>
      <c r="G426" s="35">
        <f>INDEX(RefrigerationLaundryKitchen!K:K,MATCH($D426,RefrigerationLaundryKitchen!$A:$A,0))</f>
        <v>0</v>
      </c>
      <c r="H426" s="35">
        <f>INDEX(RefrigerationLaundryKitchen!L:L,MATCH($D426,RefrigerationLaundryKitchen!$A:$A,0))</f>
        <v>0</v>
      </c>
      <c r="I426" s="38" t="str">
        <f>INDEX(RefrigerationLaundryKitchen!M:M,MATCH($D426,RefrigerationLaundryKitchen!$A:$A,0))</f>
        <v/>
      </c>
      <c r="J426" s="38" t="str">
        <f>INDEX(RefrigerationLaundryKitchen!N:N,MATCH($D426,RefrigerationLaundryKitchen!$A:$A,0))</f>
        <v/>
      </c>
      <c r="K426" s="38" t="str">
        <f>INDEX(RefrigerationLaundryKitchen!O:O,MATCH($D426,RefrigerationLaundryKitchen!$A:$A,0))</f>
        <v/>
      </c>
      <c r="L426" s="13">
        <f>INDEX(RefrigerationLaundryKitchen!P:P,MATCH($D426,RefrigerationLaundryKitchen!$A:$A,0))</f>
        <v>0</v>
      </c>
      <c r="M426" s="13">
        <f>INDEX(RefrigerationLaundryKitchen!Q:Q,MATCH($D426,RefrigerationLaundryKitchen!$A:$A,0))</f>
        <v>0</v>
      </c>
      <c r="N426" s="13">
        <f t="shared" si="15"/>
        <v>0</v>
      </c>
    </row>
    <row r="427" spans="2:14" ht="15.75" x14ac:dyDescent="0.2">
      <c r="B427" s="7" t="str">
        <f t="shared" si="14"/>
        <v/>
      </c>
      <c r="C427" s="5" t="s">
        <v>1331</v>
      </c>
      <c r="D427" s="16" t="s">
        <v>1332</v>
      </c>
      <c r="E427" s="5" t="s">
        <v>1333</v>
      </c>
      <c r="F427" s="35">
        <f>INDEX(RefrigerationLaundryKitchen!I:I,MATCH($D427,RefrigerationLaundryKitchen!$A:$A,0))</f>
        <v>0</v>
      </c>
      <c r="G427" s="35">
        <f>INDEX(RefrigerationLaundryKitchen!K:K,MATCH($D427,RefrigerationLaundryKitchen!$A:$A,0))</f>
        <v>0</v>
      </c>
      <c r="H427" s="35">
        <f>INDEX(RefrigerationLaundryKitchen!L:L,MATCH($D427,RefrigerationLaundryKitchen!$A:$A,0))</f>
        <v>0</v>
      </c>
      <c r="I427" s="38" t="str">
        <f>INDEX(RefrigerationLaundryKitchen!M:M,MATCH($D427,RefrigerationLaundryKitchen!$A:$A,0))</f>
        <v/>
      </c>
      <c r="J427" s="38" t="str">
        <f>INDEX(RefrigerationLaundryKitchen!N:N,MATCH($D427,RefrigerationLaundryKitchen!$A:$A,0))</f>
        <v/>
      </c>
      <c r="K427" s="38" t="str">
        <f>INDEX(RefrigerationLaundryKitchen!O:O,MATCH($D427,RefrigerationLaundryKitchen!$A:$A,0))</f>
        <v/>
      </c>
      <c r="L427" s="13">
        <f>INDEX(RefrigerationLaundryKitchen!P:P,MATCH($D427,RefrigerationLaundryKitchen!$A:$A,0))</f>
        <v>0</v>
      </c>
      <c r="M427" s="13">
        <f>INDEX(RefrigerationLaundryKitchen!Q:Q,MATCH($D427,RefrigerationLaundryKitchen!$A:$A,0))</f>
        <v>0</v>
      </c>
      <c r="N427" s="13">
        <f t="shared" si="15"/>
        <v>0</v>
      </c>
    </row>
    <row r="428" spans="2:14" ht="15.75" x14ac:dyDescent="0.2">
      <c r="B428" s="7" t="str">
        <f t="shared" si="14"/>
        <v/>
      </c>
      <c r="C428" s="5" t="s">
        <v>1334</v>
      </c>
      <c r="D428" s="16" t="s">
        <v>1335</v>
      </c>
      <c r="E428" s="5" t="s">
        <v>1336</v>
      </c>
      <c r="F428" s="35">
        <f>INDEX(RefrigerationLaundryKitchen!I:I,MATCH($D428,RefrigerationLaundryKitchen!$A:$A,0))</f>
        <v>0</v>
      </c>
      <c r="G428" s="35">
        <f>INDEX(RefrigerationLaundryKitchen!K:K,MATCH($D428,RefrigerationLaundryKitchen!$A:$A,0))</f>
        <v>0</v>
      </c>
      <c r="H428" s="35">
        <f>INDEX(RefrigerationLaundryKitchen!L:L,MATCH($D428,RefrigerationLaundryKitchen!$A:$A,0))</f>
        <v>0</v>
      </c>
      <c r="I428" s="38" t="str">
        <f>INDEX(RefrigerationLaundryKitchen!M:M,MATCH($D428,RefrigerationLaundryKitchen!$A:$A,0))</f>
        <v/>
      </c>
      <c r="J428" s="38" t="str">
        <f>INDEX(RefrigerationLaundryKitchen!N:N,MATCH($D428,RefrigerationLaundryKitchen!$A:$A,0))</f>
        <v/>
      </c>
      <c r="K428" s="38" t="str">
        <f>INDEX(RefrigerationLaundryKitchen!O:O,MATCH($D428,RefrigerationLaundryKitchen!$A:$A,0))</f>
        <v/>
      </c>
      <c r="L428" s="13">
        <f>INDEX(RefrigerationLaundryKitchen!P:P,MATCH($D428,RefrigerationLaundryKitchen!$A:$A,0))</f>
        <v>0</v>
      </c>
      <c r="M428" s="13">
        <f>INDEX(RefrigerationLaundryKitchen!Q:Q,MATCH($D428,RefrigerationLaundryKitchen!$A:$A,0))</f>
        <v>0</v>
      </c>
      <c r="N428" s="13">
        <f t="shared" si="15"/>
        <v>0</v>
      </c>
    </row>
    <row r="429" spans="2:14" ht="15.75" x14ac:dyDescent="0.2">
      <c r="B429" s="7" t="str">
        <f t="shared" si="14"/>
        <v/>
      </c>
      <c r="C429" s="5" t="s">
        <v>1337</v>
      </c>
      <c r="D429" s="16" t="s">
        <v>1338</v>
      </c>
      <c r="E429" s="5" t="s">
        <v>1339</v>
      </c>
      <c r="F429" s="35">
        <f>INDEX(RefrigerationLaundryKitchen!I:I,MATCH($D429,RefrigerationLaundryKitchen!$A:$A,0))</f>
        <v>0</v>
      </c>
      <c r="G429" s="35">
        <f>INDEX(RefrigerationLaundryKitchen!K:K,MATCH($D429,RefrigerationLaundryKitchen!$A:$A,0))</f>
        <v>0</v>
      </c>
      <c r="H429" s="35">
        <f>INDEX(RefrigerationLaundryKitchen!L:L,MATCH($D429,RefrigerationLaundryKitchen!$A:$A,0))</f>
        <v>0</v>
      </c>
      <c r="I429" s="38" t="str">
        <f>INDEX(RefrigerationLaundryKitchen!M:M,MATCH($D429,RefrigerationLaundryKitchen!$A:$A,0))</f>
        <v/>
      </c>
      <c r="J429" s="38" t="str">
        <f>INDEX(RefrigerationLaundryKitchen!N:N,MATCH($D429,RefrigerationLaundryKitchen!$A:$A,0))</f>
        <v/>
      </c>
      <c r="K429" s="38" t="str">
        <f>INDEX(RefrigerationLaundryKitchen!O:O,MATCH($D429,RefrigerationLaundryKitchen!$A:$A,0))</f>
        <v/>
      </c>
      <c r="L429" s="13">
        <f>INDEX(RefrigerationLaundryKitchen!P:P,MATCH($D429,RefrigerationLaundryKitchen!$A:$A,0))</f>
        <v>0</v>
      </c>
      <c r="M429" s="13">
        <f>INDEX(RefrigerationLaundryKitchen!Q:Q,MATCH($D429,RefrigerationLaundryKitchen!$A:$A,0))</f>
        <v>0</v>
      </c>
      <c r="N429" s="13">
        <f t="shared" si="15"/>
        <v>0</v>
      </c>
    </row>
    <row r="430" spans="2:14" ht="15.75" x14ac:dyDescent="0.2">
      <c r="B430" s="7" t="str">
        <f t="shared" si="14"/>
        <v/>
      </c>
      <c r="C430" s="5" t="s">
        <v>1341</v>
      </c>
      <c r="D430" s="16" t="s">
        <v>1342</v>
      </c>
      <c r="E430" s="5" t="s">
        <v>1343</v>
      </c>
      <c r="F430" s="35">
        <f>INDEX(RefrigerationLaundryKitchen!I:I,MATCH($D430,RefrigerationLaundryKitchen!$A:$A,0))</f>
        <v>0</v>
      </c>
      <c r="G430" s="35">
        <f>INDEX(RefrigerationLaundryKitchen!K:K,MATCH($D430,RefrigerationLaundryKitchen!$A:$A,0))</f>
        <v>0</v>
      </c>
      <c r="H430" s="35">
        <f>INDEX(RefrigerationLaundryKitchen!L:L,MATCH($D430,RefrigerationLaundryKitchen!$A:$A,0))</f>
        <v>0</v>
      </c>
      <c r="I430" s="38" t="str">
        <f>INDEX(RefrigerationLaundryKitchen!M:M,MATCH($D430,RefrigerationLaundryKitchen!$A:$A,0))</f>
        <v/>
      </c>
      <c r="J430" s="38" t="str">
        <f>INDEX(RefrigerationLaundryKitchen!N:N,MATCH($D430,RefrigerationLaundryKitchen!$A:$A,0))</f>
        <v/>
      </c>
      <c r="K430" s="38" t="str">
        <f>INDEX(RefrigerationLaundryKitchen!O:O,MATCH($D430,RefrigerationLaundryKitchen!$A:$A,0))</f>
        <v/>
      </c>
      <c r="L430" s="13">
        <f>INDEX(RefrigerationLaundryKitchen!P:P,MATCH($D430,RefrigerationLaundryKitchen!$A:$A,0))</f>
        <v>0</v>
      </c>
      <c r="M430" s="13">
        <f>INDEX(RefrigerationLaundryKitchen!Q:Q,MATCH($D430,RefrigerationLaundryKitchen!$A:$A,0))</f>
        <v>0</v>
      </c>
      <c r="N430" s="13">
        <f t="shared" si="15"/>
        <v>0</v>
      </c>
    </row>
    <row r="431" spans="2:14" ht="15.75" x14ac:dyDescent="0.2">
      <c r="B431" s="7" t="str">
        <f t="shared" si="14"/>
        <v/>
      </c>
      <c r="C431" s="5" t="s">
        <v>1344</v>
      </c>
      <c r="D431" s="16" t="s">
        <v>1345</v>
      </c>
      <c r="E431" s="5" t="s">
        <v>1346</v>
      </c>
      <c r="F431" s="35">
        <f>INDEX(RefrigerationLaundryKitchen!I:I,MATCH($D431,RefrigerationLaundryKitchen!$A:$A,0))</f>
        <v>0</v>
      </c>
      <c r="G431" s="35">
        <f>INDEX(RefrigerationLaundryKitchen!K:K,MATCH($D431,RefrigerationLaundryKitchen!$A:$A,0))</f>
        <v>0</v>
      </c>
      <c r="H431" s="35">
        <f>INDEX(RefrigerationLaundryKitchen!L:L,MATCH($D431,RefrigerationLaundryKitchen!$A:$A,0))</f>
        <v>0</v>
      </c>
      <c r="I431" s="38" t="str">
        <f>INDEX(RefrigerationLaundryKitchen!M:M,MATCH($D431,RefrigerationLaundryKitchen!$A:$A,0))</f>
        <v/>
      </c>
      <c r="J431" s="38" t="str">
        <f>INDEX(RefrigerationLaundryKitchen!N:N,MATCH($D431,RefrigerationLaundryKitchen!$A:$A,0))</f>
        <v/>
      </c>
      <c r="K431" s="38" t="str">
        <f>INDEX(RefrigerationLaundryKitchen!O:O,MATCH($D431,RefrigerationLaundryKitchen!$A:$A,0))</f>
        <v/>
      </c>
      <c r="L431" s="13">
        <f>INDEX(RefrigerationLaundryKitchen!P:P,MATCH($D431,RefrigerationLaundryKitchen!$A:$A,0))</f>
        <v>0</v>
      </c>
      <c r="M431" s="13">
        <f>INDEX(RefrigerationLaundryKitchen!Q:Q,MATCH($D431,RefrigerationLaundryKitchen!$A:$A,0))</f>
        <v>0</v>
      </c>
      <c r="N431" s="13">
        <f t="shared" si="15"/>
        <v>0</v>
      </c>
    </row>
    <row r="432" spans="2:14" ht="15.75" x14ac:dyDescent="0.2">
      <c r="B432" s="7" t="str">
        <f t="shared" si="14"/>
        <v/>
      </c>
      <c r="C432" s="5" t="s">
        <v>1347</v>
      </c>
      <c r="D432" s="16" t="s">
        <v>1348</v>
      </c>
      <c r="E432" s="5" t="s">
        <v>1349</v>
      </c>
      <c r="F432" s="35">
        <f>INDEX(RefrigerationLaundryKitchen!I:I,MATCH($D432,RefrigerationLaundryKitchen!$A:$A,0))</f>
        <v>0</v>
      </c>
      <c r="G432" s="35">
        <f>INDEX(RefrigerationLaundryKitchen!K:K,MATCH($D432,RefrigerationLaundryKitchen!$A:$A,0))</f>
        <v>0</v>
      </c>
      <c r="H432" s="35">
        <f>INDEX(RefrigerationLaundryKitchen!L:L,MATCH($D432,RefrigerationLaundryKitchen!$A:$A,0))</f>
        <v>0</v>
      </c>
      <c r="I432" s="38" t="str">
        <f>INDEX(RefrigerationLaundryKitchen!M:M,MATCH($D432,RefrigerationLaundryKitchen!$A:$A,0))</f>
        <v/>
      </c>
      <c r="J432" s="38" t="str">
        <f>INDEX(RefrigerationLaundryKitchen!N:N,MATCH($D432,RefrigerationLaundryKitchen!$A:$A,0))</f>
        <v/>
      </c>
      <c r="K432" s="38" t="str">
        <f>INDEX(RefrigerationLaundryKitchen!O:O,MATCH($D432,RefrigerationLaundryKitchen!$A:$A,0))</f>
        <v/>
      </c>
      <c r="L432" s="13">
        <f>INDEX(RefrigerationLaundryKitchen!P:P,MATCH($D432,RefrigerationLaundryKitchen!$A:$A,0))</f>
        <v>0</v>
      </c>
      <c r="M432" s="13">
        <f>INDEX(RefrigerationLaundryKitchen!Q:Q,MATCH($D432,RefrigerationLaundryKitchen!$A:$A,0))</f>
        <v>0</v>
      </c>
      <c r="N432" s="13">
        <f t="shared" si="15"/>
        <v>0</v>
      </c>
    </row>
    <row r="433" spans="2:14" ht="15.75" x14ac:dyDescent="0.2">
      <c r="B433" s="7" t="str">
        <f t="shared" si="14"/>
        <v/>
      </c>
      <c r="C433" s="5" t="s">
        <v>1351</v>
      </c>
      <c r="D433" s="16" t="s">
        <v>1352</v>
      </c>
      <c r="E433" s="5" t="s">
        <v>1353</v>
      </c>
      <c r="F433" s="35">
        <f>INDEX(RefrigerationLaundryKitchen!I:I,MATCH($D433,RefrigerationLaundryKitchen!$A:$A,0))</f>
        <v>0</v>
      </c>
      <c r="G433" s="35">
        <f>INDEX(RefrigerationLaundryKitchen!K:K,MATCH($D433,RefrigerationLaundryKitchen!$A:$A,0))</f>
        <v>0</v>
      </c>
      <c r="H433" s="35">
        <f>INDEX(RefrigerationLaundryKitchen!L:L,MATCH($D433,RefrigerationLaundryKitchen!$A:$A,0))</f>
        <v>0</v>
      </c>
      <c r="I433" s="38" t="str">
        <f>INDEX(RefrigerationLaundryKitchen!M:M,MATCH($D433,RefrigerationLaundryKitchen!$A:$A,0))</f>
        <v/>
      </c>
      <c r="J433" s="38" t="str">
        <f>INDEX(RefrigerationLaundryKitchen!N:N,MATCH($D433,RefrigerationLaundryKitchen!$A:$A,0))</f>
        <v/>
      </c>
      <c r="K433" s="38" t="str">
        <f>INDEX(RefrigerationLaundryKitchen!O:O,MATCH($D433,RefrigerationLaundryKitchen!$A:$A,0))</f>
        <v/>
      </c>
      <c r="L433" s="13">
        <f>INDEX(RefrigerationLaundryKitchen!P:P,MATCH($D433,RefrigerationLaundryKitchen!$A:$A,0))</f>
        <v>0</v>
      </c>
      <c r="M433" s="13">
        <f>INDEX(RefrigerationLaundryKitchen!Q:Q,MATCH($D433,RefrigerationLaundryKitchen!$A:$A,0))</f>
        <v>0</v>
      </c>
      <c r="N433" s="13">
        <f t="shared" si="15"/>
        <v>0</v>
      </c>
    </row>
    <row r="434" spans="2:14" ht="15.75" x14ac:dyDescent="0.2">
      <c r="B434" s="7" t="str">
        <f t="shared" si="14"/>
        <v/>
      </c>
      <c r="C434" s="5" t="s">
        <v>1354</v>
      </c>
      <c r="D434" s="16" t="s">
        <v>1355</v>
      </c>
      <c r="E434" s="5" t="s">
        <v>1356</v>
      </c>
      <c r="F434" s="35">
        <f>INDEX(RefrigerationLaundryKitchen!I:I,MATCH($D434,RefrigerationLaundryKitchen!$A:$A,0))</f>
        <v>0</v>
      </c>
      <c r="G434" s="35">
        <f>INDEX(RefrigerationLaundryKitchen!K:K,MATCH($D434,RefrigerationLaundryKitchen!$A:$A,0))</f>
        <v>0</v>
      </c>
      <c r="H434" s="35">
        <f>INDEX(RefrigerationLaundryKitchen!L:L,MATCH($D434,RefrigerationLaundryKitchen!$A:$A,0))</f>
        <v>0</v>
      </c>
      <c r="I434" s="38" t="str">
        <f>INDEX(RefrigerationLaundryKitchen!M:M,MATCH($D434,RefrigerationLaundryKitchen!$A:$A,0))</f>
        <v/>
      </c>
      <c r="J434" s="38" t="str">
        <f>INDEX(RefrigerationLaundryKitchen!N:N,MATCH($D434,RefrigerationLaundryKitchen!$A:$A,0))</f>
        <v/>
      </c>
      <c r="K434" s="38" t="str">
        <f>INDEX(RefrigerationLaundryKitchen!O:O,MATCH($D434,RefrigerationLaundryKitchen!$A:$A,0))</f>
        <v/>
      </c>
      <c r="L434" s="13">
        <f>INDEX(RefrigerationLaundryKitchen!P:P,MATCH($D434,RefrigerationLaundryKitchen!$A:$A,0))</f>
        <v>0</v>
      </c>
      <c r="M434" s="13">
        <f>INDEX(RefrigerationLaundryKitchen!Q:Q,MATCH($D434,RefrigerationLaundryKitchen!$A:$A,0))</f>
        <v>0</v>
      </c>
      <c r="N434" s="13">
        <f t="shared" si="15"/>
        <v>0</v>
      </c>
    </row>
    <row r="435" spans="2:14" ht="15.75" x14ac:dyDescent="0.2">
      <c r="B435" s="7" t="str">
        <f t="shared" si="14"/>
        <v/>
      </c>
      <c r="C435" s="5" t="s">
        <v>1357</v>
      </c>
      <c r="D435" s="16" t="s">
        <v>1358</v>
      </c>
      <c r="E435" s="5" t="s">
        <v>1359</v>
      </c>
      <c r="F435" s="35">
        <f>INDEX(RefrigerationLaundryKitchen!I:I,MATCH($D435,RefrigerationLaundryKitchen!$A:$A,0))</f>
        <v>0</v>
      </c>
      <c r="G435" s="35">
        <f>INDEX(RefrigerationLaundryKitchen!K:K,MATCH($D435,RefrigerationLaundryKitchen!$A:$A,0))</f>
        <v>0</v>
      </c>
      <c r="H435" s="35">
        <f>INDEX(RefrigerationLaundryKitchen!L:L,MATCH($D435,RefrigerationLaundryKitchen!$A:$A,0))</f>
        <v>0</v>
      </c>
      <c r="I435" s="38" t="str">
        <f>INDEX(RefrigerationLaundryKitchen!M:M,MATCH($D435,RefrigerationLaundryKitchen!$A:$A,0))</f>
        <v/>
      </c>
      <c r="J435" s="38" t="str">
        <f>INDEX(RefrigerationLaundryKitchen!N:N,MATCH($D435,RefrigerationLaundryKitchen!$A:$A,0))</f>
        <v/>
      </c>
      <c r="K435" s="38" t="str">
        <f>INDEX(RefrigerationLaundryKitchen!O:O,MATCH($D435,RefrigerationLaundryKitchen!$A:$A,0))</f>
        <v/>
      </c>
      <c r="L435" s="13">
        <f>INDEX(RefrigerationLaundryKitchen!P:P,MATCH($D435,RefrigerationLaundryKitchen!$A:$A,0))</f>
        <v>0</v>
      </c>
      <c r="M435" s="13">
        <f>INDEX(RefrigerationLaundryKitchen!Q:Q,MATCH($D435,RefrigerationLaundryKitchen!$A:$A,0))</f>
        <v>0</v>
      </c>
      <c r="N435" s="13">
        <f t="shared" si="15"/>
        <v>0</v>
      </c>
    </row>
    <row r="436" spans="2:14" ht="15.75" x14ac:dyDescent="0.2">
      <c r="B436" s="7" t="str">
        <f t="shared" si="14"/>
        <v/>
      </c>
      <c r="C436" s="5" t="s">
        <v>1360</v>
      </c>
      <c r="D436" s="16" t="s">
        <v>1361</v>
      </c>
      <c r="E436" s="5" t="s">
        <v>1362</v>
      </c>
      <c r="F436" s="35">
        <f>INDEX(RefrigerationLaundryKitchen!I:I,MATCH($D436,RefrigerationLaundryKitchen!$A:$A,0))</f>
        <v>0</v>
      </c>
      <c r="G436" s="35">
        <f>INDEX(RefrigerationLaundryKitchen!K:K,MATCH($D436,RefrigerationLaundryKitchen!$A:$A,0))</f>
        <v>0</v>
      </c>
      <c r="H436" s="35">
        <f>INDEX(RefrigerationLaundryKitchen!L:L,MATCH($D436,RefrigerationLaundryKitchen!$A:$A,0))</f>
        <v>0</v>
      </c>
      <c r="I436" s="38" t="str">
        <f>INDEX(RefrigerationLaundryKitchen!M:M,MATCH($D436,RefrigerationLaundryKitchen!$A:$A,0))</f>
        <v/>
      </c>
      <c r="J436" s="38" t="str">
        <f>INDEX(RefrigerationLaundryKitchen!N:N,MATCH($D436,RefrigerationLaundryKitchen!$A:$A,0))</f>
        <v/>
      </c>
      <c r="K436" s="38" t="str">
        <f>INDEX(RefrigerationLaundryKitchen!O:O,MATCH($D436,RefrigerationLaundryKitchen!$A:$A,0))</f>
        <v/>
      </c>
      <c r="L436" s="13">
        <f>INDEX(RefrigerationLaundryKitchen!P:P,MATCH($D436,RefrigerationLaundryKitchen!$A:$A,0))</f>
        <v>0</v>
      </c>
      <c r="M436" s="13">
        <f>INDEX(RefrigerationLaundryKitchen!Q:Q,MATCH($D436,RefrigerationLaundryKitchen!$A:$A,0))</f>
        <v>0</v>
      </c>
      <c r="N436" s="13">
        <f t="shared" si="15"/>
        <v>0</v>
      </c>
    </row>
    <row r="437" spans="2:14" ht="15.75" x14ac:dyDescent="0.2">
      <c r="B437" s="7" t="str">
        <f t="shared" si="14"/>
        <v/>
      </c>
      <c r="C437" s="5" t="s">
        <v>1363</v>
      </c>
      <c r="D437" s="16" t="s">
        <v>1364</v>
      </c>
      <c r="E437" s="5" t="s">
        <v>1365</v>
      </c>
      <c r="F437" s="35">
        <f>INDEX(RefrigerationLaundryKitchen!I:I,MATCH($D437,RefrigerationLaundryKitchen!$A:$A,0))</f>
        <v>0</v>
      </c>
      <c r="G437" s="35">
        <f>INDEX(RefrigerationLaundryKitchen!K:K,MATCH($D437,RefrigerationLaundryKitchen!$A:$A,0))</f>
        <v>0</v>
      </c>
      <c r="H437" s="35">
        <f>INDEX(RefrigerationLaundryKitchen!L:L,MATCH($D437,RefrigerationLaundryKitchen!$A:$A,0))</f>
        <v>0</v>
      </c>
      <c r="I437" s="38" t="str">
        <f>INDEX(RefrigerationLaundryKitchen!M:M,MATCH($D437,RefrigerationLaundryKitchen!$A:$A,0))</f>
        <v/>
      </c>
      <c r="J437" s="38" t="str">
        <f>INDEX(RefrigerationLaundryKitchen!N:N,MATCH($D437,RefrigerationLaundryKitchen!$A:$A,0))</f>
        <v/>
      </c>
      <c r="K437" s="38" t="str">
        <f>INDEX(RefrigerationLaundryKitchen!O:O,MATCH($D437,RefrigerationLaundryKitchen!$A:$A,0))</f>
        <v/>
      </c>
      <c r="L437" s="13">
        <f>INDEX(RefrigerationLaundryKitchen!P:P,MATCH($D437,RefrigerationLaundryKitchen!$A:$A,0))</f>
        <v>0</v>
      </c>
      <c r="M437" s="13">
        <f>INDEX(RefrigerationLaundryKitchen!Q:Q,MATCH($D437,RefrigerationLaundryKitchen!$A:$A,0))</f>
        <v>0</v>
      </c>
      <c r="N437" s="13">
        <f t="shared" si="15"/>
        <v>0</v>
      </c>
    </row>
    <row r="438" spans="2:14" ht="15.75" x14ac:dyDescent="0.2">
      <c r="B438" s="7" t="str">
        <f t="shared" si="14"/>
        <v/>
      </c>
      <c r="C438" s="5" t="s">
        <v>1366</v>
      </c>
      <c r="D438" s="16" t="s">
        <v>1367</v>
      </c>
      <c r="E438" s="5" t="s">
        <v>1368</v>
      </c>
      <c r="F438" s="35">
        <f>INDEX(RefrigerationLaundryKitchen!I:I,MATCH($D438,RefrigerationLaundryKitchen!$A:$A,0))</f>
        <v>0</v>
      </c>
      <c r="G438" s="35">
        <f>INDEX(RefrigerationLaundryKitchen!K:K,MATCH($D438,RefrigerationLaundryKitchen!$A:$A,0))</f>
        <v>0</v>
      </c>
      <c r="H438" s="35">
        <f>INDEX(RefrigerationLaundryKitchen!L:L,MATCH($D438,RefrigerationLaundryKitchen!$A:$A,0))</f>
        <v>0</v>
      </c>
      <c r="I438" s="38" t="str">
        <f>INDEX(RefrigerationLaundryKitchen!M:M,MATCH($D438,RefrigerationLaundryKitchen!$A:$A,0))</f>
        <v/>
      </c>
      <c r="J438" s="38" t="str">
        <f>INDEX(RefrigerationLaundryKitchen!N:N,MATCH($D438,RefrigerationLaundryKitchen!$A:$A,0))</f>
        <v/>
      </c>
      <c r="K438" s="38" t="str">
        <f>INDEX(RefrigerationLaundryKitchen!O:O,MATCH($D438,RefrigerationLaundryKitchen!$A:$A,0))</f>
        <v/>
      </c>
      <c r="L438" s="13">
        <f>INDEX(RefrigerationLaundryKitchen!P:P,MATCH($D438,RefrigerationLaundryKitchen!$A:$A,0))</f>
        <v>0</v>
      </c>
      <c r="M438" s="13">
        <f>INDEX(RefrigerationLaundryKitchen!Q:Q,MATCH($D438,RefrigerationLaundryKitchen!$A:$A,0))</f>
        <v>0</v>
      </c>
      <c r="N438" s="13">
        <f t="shared" si="15"/>
        <v>0</v>
      </c>
    </row>
    <row r="439" spans="2:14" ht="15.75" x14ac:dyDescent="0.2">
      <c r="B439" s="7" t="str">
        <f t="shared" si="14"/>
        <v/>
      </c>
      <c r="C439" s="5" t="s">
        <v>1369</v>
      </c>
      <c r="D439" s="16" t="s">
        <v>1370</v>
      </c>
      <c r="E439" s="5" t="s">
        <v>1371</v>
      </c>
      <c r="F439" s="35">
        <f>INDEX(RefrigerationLaundryKitchen!I:I,MATCH($D439,RefrigerationLaundryKitchen!$A:$A,0))</f>
        <v>0</v>
      </c>
      <c r="G439" s="35">
        <f>INDEX(RefrigerationLaundryKitchen!K:K,MATCH($D439,RefrigerationLaundryKitchen!$A:$A,0))</f>
        <v>0</v>
      </c>
      <c r="H439" s="35">
        <f>INDEX(RefrigerationLaundryKitchen!L:L,MATCH($D439,RefrigerationLaundryKitchen!$A:$A,0))</f>
        <v>0</v>
      </c>
      <c r="I439" s="38" t="str">
        <f>INDEX(RefrigerationLaundryKitchen!M:M,MATCH($D439,RefrigerationLaundryKitchen!$A:$A,0))</f>
        <v/>
      </c>
      <c r="J439" s="38" t="str">
        <f>INDEX(RefrigerationLaundryKitchen!N:N,MATCH($D439,RefrigerationLaundryKitchen!$A:$A,0))</f>
        <v/>
      </c>
      <c r="K439" s="38" t="str">
        <f>INDEX(RefrigerationLaundryKitchen!O:O,MATCH($D439,RefrigerationLaundryKitchen!$A:$A,0))</f>
        <v/>
      </c>
      <c r="L439" s="13">
        <f>INDEX(RefrigerationLaundryKitchen!P:P,MATCH($D439,RefrigerationLaundryKitchen!$A:$A,0))</f>
        <v>0</v>
      </c>
      <c r="M439" s="13">
        <f>INDEX(RefrigerationLaundryKitchen!Q:Q,MATCH($D439,RefrigerationLaundryKitchen!$A:$A,0))</f>
        <v>0</v>
      </c>
      <c r="N439" s="13">
        <f t="shared" si="15"/>
        <v>0</v>
      </c>
    </row>
    <row r="440" spans="2:14" ht="15.75" x14ac:dyDescent="0.2">
      <c r="B440" s="7" t="str">
        <f t="shared" si="14"/>
        <v/>
      </c>
      <c r="C440" s="5" t="s">
        <v>1373</v>
      </c>
      <c r="D440" s="16" t="s">
        <v>1374</v>
      </c>
      <c r="E440" s="5" t="s">
        <v>1375</v>
      </c>
      <c r="F440" s="35">
        <f>INDEX(RefrigerationLaundryKitchen!I:I,MATCH($D440,RefrigerationLaundryKitchen!$A:$A,0))</f>
        <v>0</v>
      </c>
      <c r="G440" s="35">
        <f>INDEX(RefrigerationLaundryKitchen!K:K,MATCH($D440,RefrigerationLaundryKitchen!$A:$A,0))</f>
        <v>0</v>
      </c>
      <c r="H440" s="35">
        <f>INDEX(RefrigerationLaundryKitchen!L:L,MATCH($D440,RefrigerationLaundryKitchen!$A:$A,0))</f>
        <v>0</v>
      </c>
      <c r="I440" s="38" t="str">
        <f>INDEX(RefrigerationLaundryKitchen!M:M,MATCH($D440,RefrigerationLaundryKitchen!$A:$A,0))</f>
        <v/>
      </c>
      <c r="J440" s="38" t="str">
        <f>INDEX(RefrigerationLaundryKitchen!N:N,MATCH($D440,RefrigerationLaundryKitchen!$A:$A,0))</f>
        <v/>
      </c>
      <c r="K440" s="38" t="str">
        <f>INDEX(RefrigerationLaundryKitchen!O:O,MATCH($D440,RefrigerationLaundryKitchen!$A:$A,0))</f>
        <v/>
      </c>
      <c r="L440" s="13">
        <f>INDEX(RefrigerationLaundryKitchen!P:P,MATCH($D440,RefrigerationLaundryKitchen!$A:$A,0))</f>
        <v>0</v>
      </c>
      <c r="M440" s="13">
        <f>INDEX(RefrigerationLaundryKitchen!Q:Q,MATCH($D440,RefrigerationLaundryKitchen!$A:$A,0))</f>
        <v>0</v>
      </c>
      <c r="N440" s="13">
        <f t="shared" si="15"/>
        <v>0</v>
      </c>
    </row>
    <row r="441" spans="2:14" ht="15.75" x14ac:dyDescent="0.2">
      <c r="B441" s="7" t="str">
        <f t="shared" si="14"/>
        <v/>
      </c>
      <c r="C441" s="5" t="s">
        <v>1376</v>
      </c>
      <c r="D441" s="16" t="s">
        <v>1377</v>
      </c>
      <c r="E441" s="5" t="s">
        <v>1378</v>
      </c>
      <c r="F441" s="35">
        <f>INDEX(RefrigerationLaundryKitchen!I:I,MATCH($D441,RefrigerationLaundryKitchen!$A:$A,0))</f>
        <v>0</v>
      </c>
      <c r="G441" s="35">
        <f>INDEX(RefrigerationLaundryKitchen!K:K,MATCH($D441,RefrigerationLaundryKitchen!$A:$A,0))</f>
        <v>0</v>
      </c>
      <c r="H441" s="35">
        <f>INDEX(RefrigerationLaundryKitchen!L:L,MATCH($D441,RefrigerationLaundryKitchen!$A:$A,0))</f>
        <v>0</v>
      </c>
      <c r="I441" s="38" t="str">
        <f>INDEX(RefrigerationLaundryKitchen!M:M,MATCH($D441,RefrigerationLaundryKitchen!$A:$A,0))</f>
        <v/>
      </c>
      <c r="J441" s="38" t="str">
        <f>INDEX(RefrigerationLaundryKitchen!N:N,MATCH($D441,RefrigerationLaundryKitchen!$A:$A,0))</f>
        <v/>
      </c>
      <c r="K441" s="38" t="str">
        <f>INDEX(RefrigerationLaundryKitchen!O:O,MATCH($D441,RefrigerationLaundryKitchen!$A:$A,0))</f>
        <v/>
      </c>
      <c r="L441" s="13">
        <f>INDEX(RefrigerationLaundryKitchen!P:P,MATCH($D441,RefrigerationLaundryKitchen!$A:$A,0))</f>
        <v>0</v>
      </c>
      <c r="M441" s="13">
        <f>INDEX(RefrigerationLaundryKitchen!Q:Q,MATCH($D441,RefrigerationLaundryKitchen!$A:$A,0))</f>
        <v>0</v>
      </c>
      <c r="N441" s="13">
        <f t="shared" si="15"/>
        <v>0</v>
      </c>
    </row>
    <row r="442" spans="2:14" ht="15.75" x14ac:dyDescent="0.2">
      <c r="B442" s="7" t="str">
        <f t="shared" si="14"/>
        <v/>
      </c>
      <c r="C442" s="5" t="s">
        <v>1379</v>
      </c>
      <c r="D442" s="16" t="s">
        <v>1380</v>
      </c>
      <c r="E442" s="5" t="s">
        <v>1381</v>
      </c>
      <c r="F442" s="35">
        <f>INDEX(RefrigerationLaundryKitchen!I:I,MATCH($D442,RefrigerationLaundryKitchen!$A:$A,0))</f>
        <v>0</v>
      </c>
      <c r="G442" s="35">
        <f>INDEX(RefrigerationLaundryKitchen!K:K,MATCH($D442,RefrigerationLaundryKitchen!$A:$A,0))</f>
        <v>0</v>
      </c>
      <c r="H442" s="35">
        <f>INDEX(RefrigerationLaundryKitchen!L:L,MATCH($D442,RefrigerationLaundryKitchen!$A:$A,0))</f>
        <v>0</v>
      </c>
      <c r="I442" s="38" t="str">
        <f>INDEX(RefrigerationLaundryKitchen!M:M,MATCH($D442,RefrigerationLaundryKitchen!$A:$A,0))</f>
        <v/>
      </c>
      <c r="J442" s="38" t="str">
        <f>INDEX(RefrigerationLaundryKitchen!N:N,MATCH($D442,RefrigerationLaundryKitchen!$A:$A,0))</f>
        <v/>
      </c>
      <c r="K442" s="38" t="str">
        <f>INDEX(RefrigerationLaundryKitchen!O:O,MATCH($D442,RefrigerationLaundryKitchen!$A:$A,0))</f>
        <v/>
      </c>
      <c r="L442" s="13">
        <f>INDEX(RefrigerationLaundryKitchen!P:P,MATCH($D442,RefrigerationLaundryKitchen!$A:$A,0))</f>
        <v>0</v>
      </c>
      <c r="M442" s="13">
        <f>INDEX(RefrigerationLaundryKitchen!Q:Q,MATCH($D442,RefrigerationLaundryKitchen!$A:$A,0))</f>
        <v>0</v>
      </c>
      <c r="N442" s="13">
        <f t="shared" si="15"/>
        <v>0</v>
      </c>
    </row>
    <row r="443" spans="2:14" ht="15.75" x14ac:dyDescent="0.2">
      <c r="B443" s="7" t="str">
        <f t="shared" si="14"/>
        <v/>
      </c>
      <c r="C443" s="5" t="s">
        <v>1383</v>
      </c>
      <c r="D443" s="14" t="s">
        <v>1384</v>
      </c>
      <c r="E443" s="15" t="s">
        <v>1385</v>
      </c>
      <c r="F443" s="35">
        <f>INDEX(RefrigerationLaundryKitchen!I:I,MATCH($D443,RefrigerationLaundryKitchen!$A:$A,0))</f>
        <v>0</v>
      </c>
      <c r="G443" s="35">
        <f>INDEX(RefrigerationLaundryKitchen!K:K,MATCH($D443,RefrigerationLaundryKitchen!$A:$A,0))</f>
        <v>0</v>
      </c>
      <c r="H443" s="35">
        <f>INDEX(RefrigerationLaundryKitchen!L:L,MATCH($D443,RefrigerationLaundryKitchen!$A:$A,0))</f>
        <v>0</v>
      </c>
      <c r="I443" s="38" t="str">
        <f>INDEX(RefrigerationLaundryKitchen!M:M,MATCH($D443,RefrigerationLaundryKitchen!$A:$A,0))</f>
        <v/>
      </c>
      <c r="J443" s="38" t="str">
        <f>INDEX(RefrigerationLaundryKitchen!N:N,MATCH($D443,RefrigerationLaundryKitchen!$A:$A,0))</f>
        <v/>
      </c>
      <c r="K443" s="38" t="str">
        <f>INDEX(RefrigerationLaundryKitchen!O:O,MATCH($D443,RefrigerationLaundryKitchen!$A:$A,0))</f>
        <v/>
      </c>
      <c r="L443" s="13">
        <f>INDEX(RefrigerationLaundryKitchen!P:P,MATCH($D443,RefrigerationLaundryKitchen!$A:$A,0))</f>
        <v>0</v>
      </c>
      <c r="M443" s="13">
        <f>INDEX(RefrigerationLaundryKitchen!Q:Q,MATCH($D443,RefrigerationLaundryKitchen!$A:$A,0))</f>
        <v>0</v>
      </c>
      <c r="N443" s="13">
        <f t="shared" si="15"/>
        <v>0</v>
      </c>
    </row>
    <row r="444" spans="2:14" ht="15.75" x14ac:dyDescent="0.2">
      <c r="B444" s="7" t="str">
        <f t="shared" si="14"/>
        <v/>
      </c>
      <c r="C444" s="5" t="s">
        <v>1386</v>
      </c>
      <c r="D444" s="14" t="s">
        <v>1387</v>
      </c>
      <c r="E444" s="15" t="s">
        <v>1388</v>
      </c>
      <c r="F444" s="35">
        <f>INDEX(RefrigerationLaundryKitchen!I:I,MATCH($D444,RefrigerationLaundryKitchen!$A:$A,0))</f>
        <v>0</v>
      </c>
      <c r="G444" s="35">
        <f>INDEX(RefrigerationLaundryKitchen!K:K,MATCH($D444,RefrigerationLaundryKitchen!$A:$A,0))</f>
        <v>0</v>
      </c>
      <c r="H444" s="35">
        <f>INDEX(RefrigerationLaundryKitchen!L:L,MATCH($D444,RefrigerationLaundryKitchen!$A:$A,0))</f>
        <v>0</v>
      </c>
      <c r="I444" s="38" t="str">
        <f>INDEX(RefrigerationLaundryKitchen!M:M,MATCH($D444,RefrigerationLaundryKitchen!$A:$A,0))</f>
        <v/>
      </c>
      <c r="J444" s="38" t="str">
        <f>INDEX(RefrigerationLaundryKitchen!N:N,MATCH($D444,RefrigerationLaundryKitchen!$A:$A,0))</f>
        <v/>
      </c>
      <c r="K444" s="38" t="str">
        <f>INDEX(RefrigerationLaundryKitchen!O:O,MATCH($D444,RefrigerationLaundryKitchen!$A:$A,0))</f>
        <v/>
      </c>
      <c r="L444" s="13">
        <f>INDEX(RefrigerationLaundryKitchen!P:P,MATCH($D444,RefrigerationLaundryKitchen!$A:$A,0))</f>
        <v>0</v>
      </c>
      <c r="M444" s="13">
        <f>INDEX(RefrigerationLaundryKitchen!Q:Q,MATCH($D444,RefrigerationLaundryKitchen!$A:$A,0))</f>
        <v>0</v>
      </c>
      <c r="N444" s="13">
        <f t="shared" si="15"/>
        <v>0</v>
      </c>
    </row>
    <row r="445" spans="2:14" ht="15.75" x14ac:dyDescent="0.2">
      <c r="B445" s="7" t="str">
        <f t="shared" si="14"/>
        <v/>
      </c>
      <c r="C445" s="5" t="s">
        <v>1390</v>
      </c>
      <c r="D445" s="16" t="s">
        <v>1391</v>
      </c>
      <c r="E445" s="5" t="s">
        <v>1392</v>
      </c>
      <c r="F445" s="35">
        <f>INDEX(RefrigerationLaundryKitchen!I:I,MATCH($D445,RefrigerationLaundryKitchen!$A:$A,0))</f>
        <v>0</v>
      </c>
      <c r="G445" s="35">
        <f>INDEX(RefrigerationLaundryKitchen!K:K,MATCH($D445,RefrigerationLaundryKitchen!$A:$A,0))</f>
        <v>0</v>
      </c>
      <c r="H445" s="35">
        <f>INDEX(RefrigerationLaundryKitchen!L:L,MATCH($D445,RefrigerationLaundryKitchen!$A:$A,0))</f>
        <v>0</v>
      </c>
      <c r="I445" s="38" t="str">
        <f>INDEX(RefrigerationLaundryKitchen!M:M,MATCH($D445,RefrigerationLaundryKitchen!$A:$A,0))</f>
        <v/>
      </c>
      <c r="J445" s="38" t="str">
        <f>INDEX(RefrigerationLaundryKitchen!N:N,MATCH($D445,RefrigerationLaundryKitchen!$A:$A,0))</f>
        <v/>
      </c>
      <c r="K445" s="38" t="str">
        <f>INDEX(RefrigerationLaundryKitchen!O:O,MATCH($D445,RefrigerationLaundryKitchen!$A:$A,0))</f>
        <v/>
      </c>
      <c r="L445" s="13">
        <f>INDEX(RefrigerationLaundryKitchen!P:P,MATCH($D445,RefrigerationLaundryKitchen!$A:$A,0))</f>
        <v>0</v>
      </c>
      <c r="M445" s="13">
        <f>INDEX(RefrigerationLaundryKitchen!Q:Q,MATCH($D445,RefrigerationLaundryKitchen!$A:$A,0))</f>
        <v>0</v>
      </c>
      <c r="N445" s="13">
        <f t="shared" si="15"/>
        <v>0</v>
      </c>
    </row>
    <row r="446" spans="2:14" ht="15.75" x14ac:dyDescent="0.2">
      <c r="B446" s="7" t="str">
        <f t="shared" si="14"/>
        <v/>
      </c>
      <c r="C446" s="5" t="s">
        <v>1393</v>
      </c>
      <c r="D446" s="16" t="s">
        <v>1394</v>
      </c>
      <c r="E446" s="5" t="s">
        <v>1395</v>
      </c>
      <c r="F446" s="35">
        <f>INDEX(RefrigerationLaundryKitchen!I:I,MATCH($D446,RefrigerationLaundryKitchen!$A:$A,0))</f>
        <v>0</v>
      </c>
      <c r="G446" s="35">
        <f>INDEX(RefrigerationLaundryKitchen!K:K,MATCH($D446,RefrigerationLaundryKitchen!$A:$A,0))</f>
        <v>0</v>
      </c>
      <c r="H446" s="35">
        <f>INDEX(RefrigerationLaundryKitchen!L:L,MATCH($D446,RefrigerationLaundryKitchen!$A:$A,0))</f>
        <v>0</v>
      </c>
      <c r="I446" s="38" t="str">
        <f>INDEX(RefrigerationLaundryKitchen!M:M,MATCH($D446,RefrigerationLaundryKitchen!$A:$A,0))</f>
        <v/>
      </c>
      <c r="J446" s="38" t="str">
        <f>INDEX(RefrigerationLaundryKitchen!N:N,MATCH($D446,RefrigerationLaundryKitchen!$A:$A,0))</f>
        <v/>
      </c>
      <c r="K446" s="38" t="str">
        <f>INDEX(RefrigerationLaundryKitchen!O:O,MATCH($D446,RefrigerationLaundryKitchen!$A:$A,0))</f>
        <v/>
      </c>
      <c r="L446" s="13">
        <f>INDEX(RefrigerationLaundryKitchen!P:P,MATCH($D446,RefrigerationLaundryKitchen!$A:$A,0))</f>
        <v>0</v>
      </c>
      <c r="M446" s="13">
        <f>INDEX(RefrigerationLaundryKitchen!Q:Q,MATCH($D446,RefrigerationLaundryKitchen!$A:$A,0))</f>
        <v>0</v>
      </c>
      <c r="N446" s="13">
        <f t="shared" si="15"/>
        <v>0</v>
      </c>
    </row>
    <row r="447" spans="2:14" ht="15.75" x14ac:dyDescent="0.2">
      <c r="B447" s="7" t="str">
        <f t="shared" si="14"/>
        <v/>
      </c>
      <c r="C447" s="5" t="s">
        <v>1396</v>
      </c>
      <c r="D447" s="16" t="s">
        <v>1397</v>
      </c>
      <c r="E447" s="5" t="s">
        <v>1398</v>
      </c>
      <c r="F447" s="35">
        <f>INDEX(RefrigerationLaundryKitchen!I:I,MATCH($D447,RefrigerationLaundryKitchen!$A:$A,0))</f>
        <v>0</v>
      </c>
      <c r="G447" s="35">
        <f>INDEX(RefrigerationLaundryKitchen!K:K,MATCH($D447,RefrigerationLaundryKitchen!$A:$A,0))</f>
        <v>0</v>
      </c>
      <c r="H447" s="35">
        <f>INDEX(RefrigerationLaundryKitchen!L:L,MATCH($D447,RefrigerationLaundryKitchen!$A:$A,0))</f>
        <v>0</v>
      </c>
      <c r="I447" s="38" t="str">
        <f>INDEX(RefrigerationLaundryKitchen!M:M,MATCH($D447,RefrigerationLaundryKitchen!$A:$A,0))</f>
        <v/>
      </c>
      <c r="J447" s="38" t="str">
        <f>INDEX(RefrigerationLaundryKitchen!N:N,MATCH($D447,RefrigerationLaundryKitchen!$A:$A,0))</f>
        <v/>
      </c>
      <c r="K447" s="38" t="str">
        <f>INDEX(RefrigerationLaundryKitchen!O:O,MATCH($D447,RefrigerationLaundryKitchen!$A:$A,0))</f>
        <v/>
      </c>
      <c r="L447" s="13">
        <f>INDEX(RefrigerationLaundryKitchen!P:P,MATCH($D447,RefrigerationLaundryKitchen!$A:$A,0))</f>
        <v>0</v>
      </c>
      <c r="M447" s="13">
        <f>INDEX(RefrigerationLaundryKitchen!Q:Q,MATCH($D447,RefrigerationLaundryKitchen!$A:$A,0))</f>
        <v>0</v>
      </c>
      <c r="N447" s="13">
        <f t="shared" si="15"/>
        <v>0</v>
      </c>
    </row>
    <row r="448" spans="2:14" ht="15.75" x14ac:dyDescent="0.2">
      <c r="B448" s="7" t="str">
        <f t="shared" si="14"/>
        <v/>
      </c>
      <c r="C448" s="5" t="s">
        <v>1399</v>
      </c>
      <c r="D448" s="16" t="s">
        <v>1400</v>
      </c>
      <c r="E448" s="5" t="s">
        <v>1401</v>
      </c>
      <c r="F448" s="35">
        <f>INDEX(RefrigerationLaundryKitchen!I:I,MATCH($D448,RefrigerationLaundryKitchen!$A:$A,0))</f>
        <v>0</v>
      </c>
      <c r="G448" s="35">
        <f>INDEX(RefrigerationLaundryKitchen!K:K,MATCH($D448,RefrigerationLaundryKitchen!$A:$A,0))</f>
        <v>0</v>
      </c>
      <c r="H448" s="35">
        <f>INDEX(RefrigerationLaundryKitchen!L:L,MATCH($D448,RefrigerationLaundryKitchen!$A:$A,0))</f>
        <v>0</v>
      </c>
      <c r="I448" s="38" t="str">
        <f>INDEX(RefrigerationLaundryKitchen!M:M,MATCH($D448,RefrigerationLaundryKitchen!$A:$A,0))</f>
        <v/>
      </c>
      <c r="J448" s="38" t="str">
        <f>INDEX(RefrigerationLaundryKitchen!N:N,MATCH($D448,RefrigerationLaundryKitchen!$A:$A,0))</f>
        <v/>
      </c>
      <c r="K448" s="38" t="str">
        <f>INDEX(RefrigerationLaundryKitchen!O:O,MATCH($D448,RefrigerationLaundryKitchen!$A:$A,0))</f>
        <v/>
      </c>
      <c r="L448" s="13">
        <f>INDEX(RefrigerationLaundryKitchen!P:P,MATCH($D448,RefrigerationLaundryKitchen!$A:$A,0))</f>
        <v>0</v>
      </c>
      <c r="M448" s="13">
        <f>INDEX(RefrigerationLaundryKitchen!Q:Q,MATCH($D448,RefrigerationLaundryKitchen!$A:$A,0))</f>
        <v>0</v>
      </c>
      <c r="N448" s="13">
        <f t="shared" si="15"/>
        <v>0</v>
      </c>
    </row>
    <row r="449" spans="2:14" ht="15.75" x14ac:dyDescent="0.2">
      <c r="B449" s="7" t="str">
        <f t="shared" si="14"/>
        <v/>
      </c>
      <c r="C449" s="5" t="s">
        <v>1402</v>
      </c>
      <c r="D449" s="16" t="s">
        <v>1403</v>
      </c>
      <c r="E449" s="5" t="s">
        <v>1404</v>
      </c>
      <c r="F449" s="35">
        <f>INDEX(RefrigerationLaundryKitchen!I:I,MATCH($D449,RefrigerationLaundryKitchen!$A:$A,0))</f>
        <v>0</v>
      </c>
      <c r="G449" s="35">
        <f>INDEX(RefrigerationLaundryKitchen!K:K,MATCH($D449,RefrigerationLaundryKitchen!$A:$A,0))</f>
        <v>0</v>
      </c>
      <c r="H449" s="35">
        <f>INDEX(RefrigerationLaundryKitchen!L:L,MATCH($D449,RefrigerationLaundryKitchen!$A:$A,0))</f>
        <v>0</v>
      </c>
      <c r="I449" s="38" t="str">
        <f>INDEX(RefrigerationLaundryKitchen!M:M,MATCH($D449,RefrigerationLaundryKitchen!$A:$A,0))</f>
        <v/>
      </c>
      <c r="J449" s="38" t="str">
        <f>INDEX(RefrigerationLaundryKitchen!N:N,MATCH($D449,RefrigerationLaundryKitchen!$A:$A,0))</f>
        <v/>
      </c>
      <c r="K449" s="38" t="str">
        <f>INDEX(RefrigerationLaundryKitchen!O:O,MATCH($D449,RefrigerationLaundryKitchen!$A:$A,0))</f>
        <v/>
      </c>
      <c r="L449" s="13">
        <f>INDEX(RefrigerationLaundryKitchen!P:P,MATCH($D449,RefrigerationLaundryKitchen!$A:$A,0))</f>
        <v>0</v>
      </c>
      <c r="M449" s="13">
        <f>INDEX(RefrigerationLaundryKitchen!Q:Q,MATCH($D449,RefrigerationLaundryKitchen!$A:$A,0))</f>
        <v>0</v>
      </c>
      <c r="N449" s="13">
        <f t="shared" si="15"/>
        <v>0</v>
      </c>
    </row>
    <row r="450" spans="2:14" ht="15.75" x14ac:dyDescent="0.2">
      <c r="B450" s="7" t="str">
        <f t="shared" si="14"/>
        <v/>
      </c>
      <c r="C450" s="5" t="s">
        <v>1405</v>
      </c>
      <c r="D450" s="16" t="s">
        <v>1406</v>
      </c>
      <c r="E450" s="5" t="s">
        <v>1407</v>
      </c>
      <c r="F450" s="35">
        <f>INDEX(RefrigerationLaundryKitchen!I:I,MATCH($D450,RefrigerationLaundryKitchen!$A:$A,0))</f>
        <v>0</v>
      </c>
      <c r="G450" s="35">
        <f>INDEX(RefrigerationLaundryKitchen!K:K,MATCH($D450,RefrigerationLaundryKitchen!$A:$A,0))</f>
        <v>0</v>
      </c>
      <c r="H450" s="35">
        <f>INDEX(RefrigerationLaundryKitchen!L:L,MATCH($D450,RefrigerationLaundryKitchen!$A:$A,0))</f>
        <v>0</v>
      </c>
      <c r="I450" s="38" t="str">
        <f>INDEX(RefrigerationLaundryKitchen!M:M,MATCH($D450,RefrigerationLaundryKitchen!$A:$A,0))</f>
        <v/>
      </c>
      <c r="J450" s="38" t="str">
        <f>INDEX(RefrigerationLaundryKitchen!N:N,MATCH($D450,RefrigerationLaundryKitchen!$A:$A,0))</f>
        <v/>
      </c>
      <c r="K450" s="38" t="str">
        <f>INDEX(RefrigerationLaundryKitchen!O:O,MATCH($D450,RefrigerationLaundryKitchen!$A:$A,0))</f>
        <v/>
      </c>
      <c r="L450" s="13">
        <f>INDEX(RefrigerationLaundryKitchen!P:P,MATCH($D450,RefrigerationLaundryKitchen!$A:$A,0))</f>
        <v>0</v>
      </c>
      <c r="M450" s="13">
        <f>INDEX(RefrigerationLaundryKitchen!Q:Q,MATCH($D450,RefrigerationLaundryKitchen!$A:$A,0))</f>
        <v>0</v>
      </c>
      <c r="N450" s="13">
        <f t="shared" si="15"/>
        <v>0</v>
      </c>
    </row>
    <row r="451" spans="2:14" ht="15.75" x14ac:dyDescent="0.2">
      <c r="B451" s="7" t="str">
        <f t="shared" ref="B451:B514" si="16">IF($L451&lt;&gt;0,ROW(),"")</f>
        <v/>
      </c>
      <c r="C451" s="5" t="s">
        <v>1409</v>
      </c>
      <c r="D451" s="16" t="s">
        <v>1410</v>
      </c>
      <c r="E451" s="5" t="s">
        <v>1411</v>
      </c>
      <c r="F451" s="35">
        <f>INDEX(RefrigerationLaundryKitchen!I:I,MATCH($D451,RefrigerationLaundryKitchen!$A:$A,0))</f>
        <v>0</v>
      </c>
      <c r="G451" s="35">
        <f>INDEX(RefrigerationLaundryKitchen!K:K,MATCH($D451,RefrigerationLaundryKitchen!$A:$A,0))</f>
        <v>0</v>
      </c>
      <c r="H451" s="35">
        <f>INDEX(RefrigerationLaundryKitchen!L:L,MATCH($D451,RefrigerationLaundryKitchen!$A:$A,0))</f>
        <v>0</v>
      </c>
      <c r="I451" s="38" t="str">
        <f>INDEX(RefrigerationLaundryKitchen!M:M,MATCH($D451,RefrigerationLaundryKitchen!$A:$A,0))</f>
        <v/>
      </c>
      <c r="J451" s="38" t="str">
        <f>INDEX(RefrigerationLaundryKitchen!N:N,MATCH($D451,RefrigerationLaundryKitchen!$A:$A,0))</f>
        <v/>
      </c>
      <c r="K451" s="38" t="str">
        <f>INDEX(RefrigerationLaundryKitchen!O:O,MATCH($D451,RefrigerationLaundryKitchen!$A:$A,0))</f>
        <v/>
      </c>
      <c r="L451" s="13">
        <f>INDEX(RefrigerationLaundryKitchen!P:P,MATCH($D451,RefrigerationLaundryKitchen!$A:$A,0))</f>
        <v>0</v>
      </c>
      <c r="M451" s="13">
        <f>INDEX(RefrigerationLaundryKitchen!Q:Q,MATCH($D451,RefrigerationLaundryKitchen!$A:$A,0))</f>
        <v>0</v>
      </c>
      <c r="N451" s="13">
        <f t="shared" si="15"/>
        <v>0</v>
      </c>
    </row>
    <row r="452" spans="2:14" ht="15.75" x14ac:dyDescent="0.2">
      <c r="B452" s="7" t="str">
        <f t="shared" si="16"/>
        <v/>
      </c>
      <c r="C452" s="5" t="s">
        <v>1412</v>
      </c>
      <c r="D452" s="16" t="s">
        <v>1413</v>
      </c>
      <c r="E452" s="5" t="s">
        <v>1414</v>
      </c>
      <c r="F452" s="35">
        <f>INDEX(RefrigerationLaundryKitchen!I:I,MATCH($D452,RefrigerationLaundryKitchen!$A:$A,0))</f>
        <v>0</v>
      </c>
      <c r="G452" s="35">
        <f>INDEX(RefrigerationLaundryKitchen!K:K,MATCH($D452,RefrigerationLaundryKitchen!$A:$A,0))</f>
        <v>0</v>
      </c>
      <c r="H452" s="35">
        <f>INDEX(RefrigerationLaundryKitchen!L:L,MATCH($D452,RefrigerationLaundryKitchen!$A:$A,0))</f>
        <v>0</v>
      </c>
      <c r="I452" s="38" t="str">
        <f>INDEX(RefrigerationLaundryKitchen!M:M,MATCH($D452,RefrigerationLaundryKitchen!$A:$A,0))</f>
        <v/>
      </c>
      <c r="J452" s="38" t="str">
        <f>INDEX(RefrigerationLaundryKitchen!N:N,MATCH($D452,RefrigerationLaundryKitchen!$A:$A,0))</f>
        <v/>
      </c>
      <c r="K452" s="38" t="str">
        <f>INDEX(RefrigerationLaundryKitchen!O:O,MATCH($D452,RefrigerationLaundryKitchen!$A:$A,0))</f>
        <v/>
      </c>
      <c r="L452" s="13">
        <f>INDEX(RefrigerationLaundryKitchen!P:P,MATCH($D452,RefrigerationLaundryKitchen!$A:$A,0))</f>
        <v>0</v>
      </c>
      <c r="M452" s="13">
        <f>INDEX(RefrigerationLaundryKitchen!Q:Q,MATCH($D452,RefrigerationLaundryKitchen!$A:$A,0))</f>
        <v>0</v>
      </c>
      <c r="N452" s="13">
        <f t="shared" ref="N452:N515" si="17">M452*0.75</f>
        <v>0</v>
      </c>
    </row>
    <row r="453" spans="2:14" ht="15.75" x14ac:dyDescent="0.2">
      <c r="B453" s="7" t="str">
        <f t="shared" si="16"/>
        <v/>
      </c>
      <c r="C453" s="5" t="s">
        <v>1415</v>
      </c>
      <c r="D453" s="16" t="s">
        <v>1416</v>
      </c>
      <c r="E453" s="5" t="s">
        <v>1417</v>
      </c>
      <c r="F453" s="35">
        <f>INDEX(RefrigerationLaundryKitchen!I:I,MATCH($D453,RefrigerationLaundryKitchen!$A:$A,0))</f>
        <v>0</v>
      </c>
      <c r="G453" s="35">
        <f>INDEX(RefrigerationLaundryKitchen!K:K,MATCH($D453,RefrigerationLaundryKitchen!$A:$A,0))</f>
        <v>0</v>
      </c>
      <c r="H453" s="35">
        <f>INDEX(RefrigerationLaundryKitchen!L:L,MATCH($D453,RefrigerationLaundryKitchen!$A:$A,0))</f>
        <v>0</v>
      </c>
      <c r="I453" s="38" t="str">
        <f>INDEX(RefrigerationLaundryKitchen!M:M,MATCH($D453,RefrigerationLaundryKitchen!$A:$A,0))</f>
        <v/>
      </c>
      <c r="J453" s="38" t="str">
        <f>INDEX(RefrigerationLaundryKitchen!N:N,MATCH($D453,RefrigerationLaundryKitchen!$A:$A,0))</f>
        <v/>
      </c>
      <c r="K453" s="38" t="str">
        <f>INDEX(RefrigerationLaundryKitchen!O:O,MATCH($D453,RefrigerationLaundryKitchen!$A:$A,0))</f>
        <v/>
      </c>
      <c r="L453" s="13">
        <f>INDEX(RefrigerationLaundryKitchen!P:P,MATCH($D453,RefrigerationLaundryKitchen!$A:$A,0))</f>
        <v>0</v>
      </c>
      <c r="M453" s="13">
        <f>INDEX(RefrigerationLaundryKitchen!Q:Q,MATCH($D453,RefrigerationLaundryKitchen!$A:$A,0))</f>
        <v>0</v>
      </c>
      <c r="N453" s="13">
        <f t="shared" si="17"/>
        <v>0</v>
      </c>
    </row>
    <row r="454" spans="2:14" ht="15.75" x14ac:dyDescent="0.2">
      <c r="B454" s="7" t="str">
        <f t="shared" si="16"/>
        <v/>
      </c>
      <c r="C454" s="5" t="s">
        <v>1418</v>
      </c>
      <c r="D454" s="16" t="s">
        <v>1419</v>
      </c>
      <c r="E454" s="5" t="s">
        <v>1420</v>
      </c>
      <c r="F454" s="35">
        <f>INDEX(RefrigerationLaundryKitchen!I:I,MATCH($D454,RefrigerationLaundryKitchen!$A:$A,0))</f>
        <v>0</v>
      </c>
      <c r="G454" s="35">
        <f>INDEX(RefrigerationLaundryKitchen!K:K,MATCH($D454,RefrigerationLaundryKitchen!$A:$A,0))</f>
        <v>0</v>
      </c>
      <c r="H454" s="35">
        <f>INDEX(RefrigerationLaundryKitchen!L:L,MATCH($D454,RefrigerationLaundryKitchen!$A:$A,0))</f>
        <v>0</v>
      </c>
      <c r="I454" s="38" t="str">
        <f>INDEX(RefrigerationLaundryKitchen!M:M,MATCH($D454,RefrigerationLaundryKitchen!$A:$A,0))</f>
        <v/>
      </c>
      <c r="J454" s="38" t="str">
        <f>INDEX(RefrigerationLaundryKitchen!N:N,MATCH($D454,RefrigerationLaundryKitchen!$A:$A,0))</f>
        <v/>
      </c>
      <c r="K454" s="38" t="str">
        <f>INDEX(RefrigerationLaundryKitchen!O:O,MATCH($D454,RefrigerationLaundryKitchen!$A:$A,0))</f>
        <v/>
      </c>
      <c r="L454" s="13">
        <f>INDEX(RefrigerationLaundryKitchen!P:P,MATCH($D454,RefrigerationLaundryKitchen!$A:$A,0))</f>
        <v>0</v>
      </c>
      <c r="M454" s="13">
        <f>INDEX(RefrigerationLaundryKitchen!Q:Q,MATCH($D454,RefrigerationLaundryKitchen!$A:$A,0))</f>
        <v>0</v>
      </c>
      <c r="N454" s="13">
        <f t="shared" si="17"/>
        <v>0</v>
      </c>
    </row>
    <row r="455" spans="2:14" ht="15.75" x14ac:dyDescent="0.2">
      <c r="B455" s="7" t="str">
        <f t="shared" si="16"/>
        <v/>
      </c>
      <c r="C455" s="5" t="s">
        <v>1421</v>
      </c>
      <c r="D455" s="16" t="s">
        <v>1422</v>
      </c>
      <c r="E455" s="5" t="s">
        <v>1423</v>
      </c>
      <c r="F455" s="35">
        <f>INDEX(RefrigerationLaundryKitchen!I:I,MATCH($D455,RefrigerationLaundryKitchen!$A:$A,0))</f>
        <v>0</v>
      </c>
      <c r="G455" s="35">
        <f>INDEX(RefrigerationLaundryKitchen!K:K,MATCH($D455,RefrigerationLaundryKitchen!$A:$A,0))</f>
        <v>0</v>
      </c>
      <c r="H455" s="35">
        <f>INDEX(RefrigerationLaundryKitchen!L:L,MATCH($D455,RefrigerationLaundryKitchen!$A:$A,0))</f>
        <v>0</v>
      </c>
      <c r="I455" s="38" t="str">
        <f>INDEX(RefrigerationLaundryKitchen!M:M,MATCH($D455,RefrigerationLaundryKitchen!$A:$A,0))</f>
        <v/>
      </c>
      <c r="J455" s="38" t="str">
        <f>INDEX(RefrigerationLaundryKitchen!N:N,MATCH($D455,RefrigerationLaundryKitchen!$A:$A,0))</f>
        <v/>
      </c>
      <c r="K455" s="38" t="str">
        <f>INDEX(RefrigerationLaundryKitchen!O:O,MATCH($D455,RefrigerationLaundryKitchen!$A:$A,0))</f>
        <v/>
      </c>
      <c r="L455" s="13">
        <f>INDEX(RefrigerationLaundryKitchen!P:P,MATCH($D455,RefrigerationLaundryKitchen!$A:$A,0))</f>
        <v>0</v>
      </c>
      <c r="M455" s="13">
        <f>INDEX(RefrigerationLaundryKitchen!Q:Q,MATCH($D455,RefrigerationLaundryKitchen!$A:$A,0))</f>
        <v>0</v>
      </c>
      <c r="N455" s="13">
        <f t="shared" si="17"/>
        <v>0</v>
      </c>
    </row>
    <row r="456" spans="2:14" ht="15.75" x14ac:dyDescent="0.2">
      <c r="B456" s="7" t="str">
        <f t="shared" si="16"/>
        <v/>
      </c>
      <c r="C456" s="5" t="s">
        <v>1424</v>
      </c>
      <c r="D456" s="16" t="s">
        <v>1425</v>
      </c>
      <c r="E456" s="5" t="s">
        <v>1426</v>
      </c>
      <c r="F456" s="35">
        <f>INDEX(RefrigerationLaundryKitchen!I:I,MATCH($D456,RefrigerationLaundryKitchen!$A:$A,0))</f>
        <v>0</v>
      </c>
      <c r="G456" s="35">
        <f>INDEX(RefrigerationLaundryKitchen!K:K,MATCH($D456,RefrigerationLaundryKitchen!$A:$A,0))</f>
        <v>0</v>
      </c>
      <c r="H456" s="35">
        <f>INDEX(RefrigerationLaundryKitchen!L:L,MATCH($D456,RefrigerationLaundryKitchen!$A:$A,0))</f>
        <v>0</v>
      </c>
      <c r="I456" s="38" t="str">
        <f>INDEX(RefrigerationLaundryKitchen!M:M,MATCH($D456,RefrigerationLaundryKitchen!$A:$A,0))</f>
        <v/>
      </c>
      <c r="J456" s="38" t="str">
        <f>INDEX(RefrigerationLaundryKitchen!N:N,MATCH($D456,RefrigerationLaundryKitchen!$A:$A,0))</f>
        <v/>
      </c>
      <c r="K456" s="38" t="str">
        <f>INDEX(RefrigerationLaundryKitchen!O:O,MATCH($D456,RefrigerationLaundryKitchen!$A:$A,0))</f>
        <v/>
      </c>
      <c r="L456" s="13">
        <f>INDEX(RefrigerationLaundryKitchen!P:P,MATCH($D456,RefrigerationLaundryKitchen!$A:$A,0))</f>
        <v>0</v>
      </c>
      <c r="M456" s="13">
        <f>INDEX(RefrigerationLaundryKitchen!Q:Q,MATCH($D456,RefrigerationLaundryKitchen!$A:$A,0))</f>
        <v>0</v>
      </c>
      <c r="N456" s="13">
        <f t="shared" si="17"/>
        <v>0</v>
      </c>
    </row>
    <row r="457" spans="2:14" ht="15.75" x14ac:dyDescent="0.2">
      <c r="B457" s="7" t="str">
        <f t="shared" si="16"/>
        <v/>
      </c>
      <c r="C457" s="5" t="s">
        <v>1427</v>
      </c>
      <c r="D457" s="16" t="s">
        <v>1428</v>
      </c>
      <c r="E457" s="5" t="s">
        <v>1429</v>
      </c>
      <c r="F457" s="35">
        <f>INDEX(RefrigerationLaundryKitchen!I:I,MATCH($D457,RefrigerationLaundryKitchen!$A:$A,0))</f>
        <v>0</v>
      </c>
      <c r="G457" s="35">
        <f>INDEX(RefrigerationLaundryKitchen!K:K,MATCH($D457,RefrigerationLaundryKitchen!$A:$A,0))</f>
        <v>0</v>
      </c>
      <c r="H457" s="35">
        <f>INDEX(RefrigerationLaundryKitchen!L:L,MATCH($D457,RefrigerationLaundryKitchen!$A:$A,0))</f>
        <v>0</v>
      </c>
      <c r="I457" s="38" t="str">
        <f>INDEX(RefrigerationLaundryKitchen!M:M,MATCH($D457,RefrigerationLaundryKitchen!$A:$A,0))</f>
        <v/>
      </c>
      <c r="J457" s="38" t="str">
        <f>INDEX(RefrigerationLaundryKitchen!N:N,MATCH($D457,RefrigerationLaundryKitchen!$A:$A,0))</f>
        <v/>
      </c>
      <c r="K457" s="38" t="str">
        <f>INDEX(RefrigerationLaundryKitchen!O:O,MATCH($D457,RefrigerationLaundryKitchen!$A:$A,0))</f>
        <v/>
      </c>
      <c r="L457" s="13">
        <f>INDEX(RefrigerationLaundryKitchen!P:P,MATCH($D457,RefrigerationLaundryKitchen!$A:$A,0))</f>
        <v>0</v>
      </c>
      <c r="M457" s="13">
        <f>INDEX(RefrigerationLaundryKitchen!Q:Q,MATCH($D457,RefrigerationLaundryKitchen!$A:$A,0))</f>
        <v>0</v>
      </c>
      <c r="N457" s="13">
        <f t="shared" si="17"/>
        <v>0</v>
      </c>
    </row>
    <row r="458" spans="2:14" ht="15.75" x14ac:dyDescent="0.2">
      <c r="B458" s="7" t="str">
        <f t="shared" si="16"/>
        <v/>
      </c>
      <c r="C458" s="5" t="s">
        <v>1430</v>
      </c>
      <c r="D458" s="16" t="s">
        <v>1431</v>
      </c>
      <c r="E458" s="5" t="s">
        <v>1432</v>
      </c>
      <c r="F458" s="35">
        <f>INDEX(RefrigerationLaundryKitchen!I:I,MATCH($D458,RefrigerationLaundryKitchen!$A:$A,0))</f>
        <v>0</v>
      </c>
      <c r="G458" s="35">
        <f>INDEX(RefrigerationLaundryKitchen!K:K,MATCH($D458,RefrigerationLaundryKitchen!$A:$A,0))</f>
        <v>0</v>
      </c>
      <c r="H458" s="35">
        <f>INDEX(RefrigerationLaundryKitchen!L:L,MATCH($D458,RefrigerationLaundryKitchen!$A:$A,0))</f>
        <v>0</v>
      </c>
      <c r="I458" s="38" t="str">
        <f>INDEX(RefrigerationLaundryKitchen!M:M,MATCH($D458,RefrigerationLaundryKitchen!$A:$A,0))</f>
        <v/>
      </c>
      <c r="J458" s="38" t="str">
        <f>INDEX(RefrigerationLaundryKitchen!N:N,MATCH($D458,RefrigerationLaundryKitchen!$A:$A,0))</f>
        <v/>
      </c>
      <c r="K458" s="38" t="str">
        <f>INDEX(RefrigerationLaundryKitchen!O:O,MATCH($D458,RefrigerationLaundryKitchen!$A:$A,0))</f>
        <v/>
      </c>
      <c r="L458" s="13">
        <f>INDEX(RefrigerationLaundryKitchen!P:P,MATCH($D458,RefrigerationLaundryKitchen!$A:$A,0))</f>
        <v>0</v>
      </c>
      <c r="M458" s="13">
        <f>INDEX(RefrigerationLaundryKitchen!Q:Q,MATCH($D458,RefrigerationLaundryKitchen!$A:$A,0))</f>
        <v>0</v>
      </c>
      <c r="N458" s="13">
        <f t="shared" si="17"/>
        <v>0</v>
      </c>
    </row>
    <row r="459" spans="2:14" ht="15.75" x14ac:dyDescent="0.2">
      <c r="B459" s="7" t="str">
        <f t="shared" si="16"/>
        <v/>
      </c>
      <c r="C459" s="5" t="s">
        <v>1434</v>
      </c>
      <c r="D459" s="16" t="s">
        <v>1435</v>
      </c>
      <c r="E459" s="5" t="s">
        <v>1436</v>
      </c>
      <c r="F459" s="35">
        <f>INDEX(RefrigerationLaundryKitchen!I:I,MATCH($D459,RefrigerationLaundryKitchen!$A:$A,0))</f>
        <v>0</v>
      </c>
      <c r="G459" s="35">
        <f>INDEX(RefrigerationLaundryKitchen!K:K,MATCH($D459,RefrigerationLaundryKitchen!$A:$A,0))</f>
        <v>0</v>
      </c>
      <c r="H459" s="35">
        <f>INDEX(RefrigerationLaundryKitchen!L:L,MATCH($D459,RefrigerationLaundryKitchen!$A:$A,0))</f>
        <v>0</v>
      </c>
      <c r="I459" s="38" t="str">
        <f>INDEX(RefrigerationLaundryKitchen!M:M,MATCH($D459,RefrigerationLaundryKitchen!$A:$A,0))</f>
        <v/>
      </c>
      <c r="J459" s="38" t="str">
        <f>INDEX(RefrigerationLaundryKitchen!N:N,MATCH($D459,RefrigerationLaundryKitchen!$A:$A,0))</f>
        <v/>
      </c>
      <c r="K459" s="38" t="str">
        <f>INDEX(RefrigerationLaundryKitchen!O:O,MATCH($D459,RefrigerationLaundryKitchen!$A:$A,0))</f>
        <v/>
      </c>
      <c r="L459" s="13">
        <f>INDEX(RefrigerationLaundryKitchen!P:P,MATCH($D459,RefrigerationLaundryKitchen!$A:$A,0))</f>
        <v>0</v>
      </c>
      <c r="M459" s="13">
        <f>INDEX(RefrigerationLaundryKitchen!Q:Q,MATCH($D459,RefrigerationLaundryKitchen!$A:$A,0))</f>
        <v>0</v>
      </c>
      <c r="N459" s="13">
        <f t="shared" si="17"/>
        <v>0</v>
      </c>
    </row>
    <row r="460" spans="2:14" ht="15.75" x14ac:dyDescent="0.2">
      <c r="B460" s="7" t="str">
        <f t="shared" si="16"/>
        <v/>
      </c>
      <c r="C460" s="5" t="s">
        <v>1437</v>
      </c>
      <c r="D460" s="16" t="s">
        <v>1438</v>
      </c>
      <c r="E460" s="5" t="s">
        <v>1439</v>
      </c>
      <c r="F460" s="35">
        <f>INDEX(RefrigerationLaundryKitchen!I:I,MATCH($D460,RefrigerationLaundryKitchen!$A:$A,0))</f>
        <v>0</v>
      </c>
      <c r="G460" s="35">
        <f>INDEX(RefrigerationLaundryKitchen!K:K,MATCH($D460,RefrigerationLaundryKitchen!$A:$A,0))</f>
        <v>0</v>
      </c>
      <c r="H460" s="35">
        <f>INDEX(RefrigerationLaundryKitchen!L:L,MATCH($D460,RefrigerationLaundryKitchen!$A:$A,0))</f>
        <v>0</v>
      </c>
      <c r="I460" s="38" t="str">
        <f>INDEX(RefrigerationLaundryKitchen!M:M,MATCH($D460,RefrigerationLaundryKitchen!$A:$A,0))</f>
        <v/>
      </c>
      <c r="J460" s="38" t="str">
        <f>INDEX(RefrigerationLaundryKitchen!N:N,MATCH($D460,RefrigerationLaundryKitchen!$A:$A,0))</f>
        <v/>
      </c>
      <c r="K460" s="38" t="str">
        <f>INDEX(RefrigerationLaundryKitchen!O:O,MATCH($D460,RefrigerationLaundryKitchen!$A:$A,0))</f>
        <v/>
      </c>
      <c r="L460" s="13">
        <f>INDEX(RefrigerationLaundryKitchen!P:P,MATCH($D460,RefrigerationLaundryKitchen!$A:$A,0))</f>
        <v>0</v>
      </c>
      <c r="M460" s="13">
        <f>INDEX(RefrigerationLaundryKitchen!Q:Q,MATCH($D460,RefrigerationLaundryKitchen!$A:$A,0))</f>
        <v>0</v>
      </c>
      <c r="N460" s="13">
        <f t="shared" si="17"/>
        <v>0</v>
      </c>
    </row>
    <row r="461" spans="2:14" ht="15.75" x14ac:dyDescent="0.2">
      <c r="B461" s="7" t="str">
        <f t="shared" si="16"/>
        <v/>
      </c>
      <c r="C461" s="5" t="s">
        <v>1440</v>
      </c>
      <c r="D461" s="16" t="s">
        <v>1441</v>
      </c>
      <c r="E461" s="5" t="s">
        <v>1442</v>
      </c>
      <c r="F461" s="35">
        <f>INDEX(RefrigerationLaundryKitchen!I:I,MATCH($D461,RefrigerationLaundryKitchen!$A:$A,0))</f>
        <v>0</v>
      </c>
      <c r="G461" s="35">
        <f>INDEX(RefrigerationLaundryKitchen!K:K,MATCH($D461,RefrigerationLaundryKitchen!$A:$A,0))</f>
        <v>0</v>
      </c>
      <c r="H461" s="35">
        <f>INDEX(RefrigerationLaundryKitchen!L:L,MATCH($D461,RefrigerationLaundryKitchen!$A:$A,0))</f>
        <v>0</v>
      </c>
      <c r="I461" s="38" t="str">
        <f>INDEX(RefrigerationLaundryKitchen!M:M,MATCH($D461,RefrigerationLaundryKitchen!$A:$A,0))</f>
        <v/>
      </c>
      <c r="J461" s="38" t="str">
        <f>INDEX(RefrigerationLaundryKitchen!N:N,MATCH($D461,RefrigerationLaundryKitchen!$A:$A,0))</f>
        <v/>
      </c>
      <c r="K461" s="38" t="str">
        <f>INDEX(RefrigerationLaundryKitchen!O:O,MATCH($D461,RefrigerationLaundryKitchen!$A:$A,0))</f>
        <v/>
      </c>
      <c r="L461" s="13">
        <f>INDEX(RefrigerationLaundryKitchen!P:P,MATCH($D461,RefrigerationLaundryKitchen!$A:$A,0))</f>
        <v>0</v>
      </c>
      <c r="M461" s="13">
        <f>INDEX(RefrigerationLaundryKitchen!Q:Q,MATCH($D461,RefrigerationLaundryKitchen!$A:$A,0))</f>
        <v>0</v>
      </c>
      <c r="N461" s="13">
        <f t="shared" si="17"/>
        <v>0</v>
      </c>
    </row>
    <row r="462" spans="2:14" ht="15.75" x14ac:dyDescent="0.2">
      <c r="B462" s="7" t="str">
        <f t="shared" si="16"/>
        <v/>
      </c>
      <c r="C462" s="5" t="s">
        <v>1443</v>
      </c>
      <c r="D462" s="16" t="s">
        <v>1444</v>
      </c>
      <c r="E462" s="5" t="s">
        <v>1445</v>
      </c>
      <c r="F462" s="35">
        <f>INDEX(RefrigerationLaundryKitchen!I:I,MATCH($D462,RefrigerationLaundryKitchen!$A:$A,0))</f>
        <v>0</v>
      </c>
      <c r="G462" s="35">
        <f>INDEX(RefrigerationLaundryKitchen!K:K,MATCH($D462,RefrigerationLaundryKitchen!$A:$A,0))</f>
        <v>0</v>
      </c>
      <c r="H462" s="35">
        <f>INDEX(RefrigerationLaundryKitchen!L:L,MATCH($D462,RefrigerationLaundryKitchen!$A:$A,0))</f>
        <v>0</v>
      </c>
      <c r="I462" s="38" t="str">
        <f>INDEX(RefrigerationLaundryKitchen!M:M,MATCH($D462,RefrigerationLaundryKitchen!$A:$A,0))</f>
        <v/>
      </c>
      <c r="J462" s="38" t="str">
        <f>INDEX(RefrigerationLaundryKitchen!N:N,MATCH($D462,RefrigerationLaundryKitchen!$A:$A,0))</f>
        <v/>
      </c>
      <c r="K462" s="38" t="str">
        <f>INDEX(RefrigerationLaundryKitchen!O:O,MATCH($D462,RefrigerationLaundryKitchen!$A:$A,0))</f>
        <v/>
      </c>
      <c r="L462" s="13">
        <f>INDEX(RefrigerationLaundryKitchen!P:P,MATCH($D462,RefrigerationLaundryKitchen!$A:$A,0))</f>
        <v>0</v>
      </c>
      <c r="M462" s="13">
        <f>INDEX(RefrigerationLaundryKitchen!Q:Q,MATCH($D462,RefrigerationLaundryKitchen!$A:$A,0))</f>
        <v>0</v>
      </c>
      <c r="N462" s="13">
        <f t="shared" si="17"/>
        <v>0</v>
      </c>
    </row>
    <row r="463" spans="2:14" ht="15.75" x14ac:dyDescent="0.2">
      <c r="B463" s="7" t="str">
        <f t="shared" si="16"/>
        <v/>
      </c>
      <c r="C463" s="30" t="s">
        <v>1446</v>
      </c>
      <c r="D463" s="31" t="s">
        <v>1447</v>
      </c>
      <c r="E463" s="29" t="s">
        <v>1448</v>
      </c>
      <c r="F463" s="35">
        <f>INDEX(RefrigerationLaundryKitchen!I:I,MATCH($D463,RefrigerationLaundryKitchen!$A:$A,0))</f>
        <v>0</v>
      </c>
      <c r="G463" s="35">
        <f>INDEX(RefrigerationLaundryKitchen!K:K,MATCH($D463,RefrigerationLaundryKitchen!$A:$A,0))</f>
        <v>0</v>
      </c>
      <c r="H463" s="35">
        <f>INDEX(RefrigerationLaundryKitchen!L:L,MATCH($D463,RefrigerationLaundryKitchen!$A:$A,0))</f>
        <v>0</v>
      </c>
      <c r="I463" s="38" t="str">
        <f>INDEX(RefrigerationLaundryKitchen!M:M,MATCH($D463,RefrigerationLaundryKitchen!$A:$A,0))</f>
        <v/>
      </c>
      <c r="J463" s="38" t="str">
        <f>INDEX(RefrigerationLaundryKitchen!N:N,MATCH($D463,RefrigerationLaundryKitchen!$A:$A,0))</f>
        <v/>
      </c>
      <c r="K463" s="38" t="str">
        <f>INDEX(RefrigerationLaundryKitchen!O:O,MATCH($D463,RefrigerationLaundryKitchen!$A:$A,0))</f>
        <v/>
      </c>
      <c r="L463" s="13">
        <f>INDEX(RefrigerationLaundryKitchen!P:P,MATCH($D463,RefrigerationLaundryKitchen!$A:$A,0))</f>
        <v>0</v>
      </c>
      <c r="M463" s="13">
        <f>INDEX(RefrigerationLaundryKitchen!Q:Q,MATCH($D463,RefrigerationLaundryKitchen!$A:$A,0))</f>
        <v>0</v>
      </c>
      <c r="N463" s="13">
        <f t="shared" si="17"/>
        <v>0</v>
      </c>
    </row>
    <row r="464" spans="2:14" ht="15.75" x14ac:dyDescent="0.2">
      <c r="B464" s="7" t="str">
        <f t="shared" si="16"/>
        <v/>
      </c>
      <c r="C464" s="30" t="s">
        <v>1449</v>
      </c>
      <c r="D464" s="31" t="s">
        <v>1450</v>
      </c>
      <c r="E464" s="29" t="s">
        <v>1451</v>
      </c>
      <c r="F464" s="35">
        <f>INDEX(RefrigerationLaundryKitchen!I:I,MATCH($D464,RefrigerationLaundryKitchen!$A:$A,0))</f>
        <v>0</v>
      </c>
      <c r="G464" s="35">
        <f>INDEX(RefrigerationLaundryKitchen!K:K,MATCH($D464,RefrigerationLaundryKitchen!$A:$A,0))</f>
        <v>0</v>
      </c>
      <c r="H464" s="35">
        <f>INDEX(RefrigerationLaundryKitchen!L:L,MATCH($D464,RefrigerationLaundryKitchen!$A:$A,0))</f>
        <v>0</v>
      </c>
      <c r="I464" s="38" t="str">
        <f>INDEX(RefrigerationLaundryKitchen!M:M,MATCH($D464,RefrigerationLaundryKitchen!$A:$A,0))</f>
        <v/>
      </c>
      <c r="J464" s="38" t="str">
        <f>INDEX(RefrigerationLaundryKitchen!N:N,MATCH($D464,RefrigerationLaundryKitchen!$A:$A,0))</f>
        <v/>
      </c>
      <c r="K464" s="38" t="str">
        <f>INDEX(RefrigerationLaundryKitchen!O:O,MATCH($D464,RefrigerationLaundryKitchen!$A:$A,0))</f>
        <v/>
      </c>
      <c r="L464" s="13">
        <f>INDEX(RefrigerationLaundryKitchen!P:P,MATCH($D464,RefrigerationLaundryKitchen!$A:$A,0))</f>
        <v>0</v>
      </c>
      <c r="M464" s="13">
        <f>INDEX(RefrigerationLaundryKitchen!Q:Q,MATCH($D464,RefrigerationLaundryKitchen!$A:$A,0))</f>
        <v>0</v>
      </c>
      <c r="N464" s="13">
        <f t="shared" si="17"/>
        <v>0</v>
      </c>
    </row>
    <row r="465" spans="2:14" ht="15.75" x14ac:dyDescent="0.2">
      <c r="B465" s="7" t="str">
        <f t="shared" si="16"/>
        <v/>
      </c>
      <c r="C465" s="30" t="s">
        <v>1452</v>
      </c>
      <c r="D465" s="31" t="s">
        <v>1453</v>
      </c>
      <c r="E465" s="29" t="s">
        <v>1454</v>
      </c>
      <c r="F465" s="35">
        <f>INDEX(RefrigerationLaundryKitchen!I:I,MATCH($D465,RefrigerationLaundryKitchen!$A:$A,0))</f>
        <v>0</v>
      </c>
      <c r="G465" s="35">
        <f>INDEX(RefrigerationLaundryKitchen!K:K,MATCH($D465,RefrigerationLaundryKitchen!$A:$A,0))</f>
        <v>0</v>
      </c>
      <c r="H465" s="35">
        <f>INDEX(RefrigerationLaundryKitchen!L:L,MATCH($D465,RefrigerationLaundryKitchen!$A:$A,0))</f>
        <v>0</v>
      </c>
      <c r="I465" s="38" t="str">
        <f>INDEX(RefrigerationLaundryKitchen!M:M,MATCH($D465,RefrigerationLaundryKitchen!$A:$A,0))</f>
        <v/>
      </c>
      <c r="J465" s="38" t="str">
        <f>INDEX(RefrigerationLaundryKitchen!N:N,MATCH($D465,RefrigerationLaundryKitchen!$A:$A,0))</f>
        <v/>
      </c>
      <c r="K465" s="38" t="str">
        <f>INDEX(RefrigerationLaundryKitchen!O:O,MATCH($D465,RefrigerationLaundryKitchen!$A:$A,0))</f>
        <v/>
      </c>
      <c r="L465" s="13">
        <f>INDEX(RefrigerationLaundryKitchen!P:P,MATCH($D465,RefrigerationLaundryKitchen!$A:$A,0))</f>
        <v>0</v>
      </c>
      <c r="M465" s="13">
        <f>INDEX(RefrigerationLaundryKitchen!Q:Q,MATCH($D465,RefrigerationLaundryKitchen!$A:$A,0))</f>
        <v>0</v>
      </c>
      <c r="N465" s="13">
        <f t="shared" si="17"/>
        <v>0</v>
      </c>
    </row>
    <row r="466" spans="2:14" ht="15.75" x14ac:dyDescent="0.2">
      <c r="B466" s="7" t="str">
        <f t="shared" si="16"/>
        <v/>
      </c>
      <c r="C466" s="5" t="s">
        <v>236</v>
      </c>
      <c r="D466" s="16" t="s">
        <v>1456</v>
      </c>
      <c r="E466" s="5" t="s">
        <v>1457</v>
      </c>
      <c r="F466" s="35">
        <f>INDEX(RefrigerationLaundryKitchen!I:I,MATCH($D466,RefrigerationLaundryKitchen!$A:$A,0))</f>
        <v>0</v>
      </c>
      <c r="G466" s="35">
        <f>INDEX(RefrigerationLaundryKitchen!K:K,MATCH($D466,RefrigerationLaundryKitchen!$A:$A,0))</f>
        <v>0</v>
      </c>
      <c r="H466" s="35">
        <f>INDEX(RefrigerationLaundryKitchen!L:L,MATCH($D466,RefrigerationLaundryKitchen!$A:$A,0))</f>
        <v>0</v>
      </c>
      <c r="I466" s="38" t="str">
        <f>INDEX(RefrigerationLaundryKitchen!M:M,MATCH($D466,RefrigerationLaundryKitchen!$A:$A,0))</f>
        <v/>
      </c>
      <c r="J466" s="38" t="str">
        <f>INDEX(RefrigerationLaundryKitchen!N:N,MATCH($D466,RefrigerationLaundryKitchen!$A:$A,0))</f>
        <v/>
      </c>
      <c r="K466" s="38" t="str">
        <f>INDEX(RefrigerationLaundryKitchen!O:O,MATCH($D466,RefrigerationLaundryKitchen!$A:$A,0))</f>
        <v/>
      </c>
      <c r="L466" s="13">
        <f>INDEX(RefrigerationLaundryKitchen!P:P,MATCH($D466,RefrigerationLaundryKitchen!$A:$A,0))</f>
        <v>0</v>
      </c>
      <c r="M466" s="13">
        <f>INDEX(RefrigerationLaundryKitchen!Q:Q,MATCH($D466,RefrigerationLaundryKitchen!$A:$A,0))</f>
        <v>0</v>
      </c>
      <c r="N466" s="13">
        <f t="shared" si="17"/>
        <v>0</v>
      </c>
    </row>
    <row r="467" spans="2:14" ht="15.75" x14ac:dyDescent="0.2">
      <c r="B467" s="7" t="str">
        <f t="shared" si="16"/>
        <v/>
      </c>
      <c r="C467" s="5" t="s">
        <v>1459</v>
      </c>
      <c r="D467" s="16" t="s">
        <v>1460</v>
      </c>
      <c r="E467" s="5" t="s">
        <v>1461</v>
      </c>
      <c r="F467" s="35">
        <f>INDEX(RefrigerationLaundryKitchen!I:I,MATCH($D467,RefrigerationLaundryKitchen!$A:$A,0))</f>
        <v>0</v>
      </c>
      <c r="G467" s="35">
        <f>INDEX(RefrigerationLaundryKitchen!K:K,MATCH($D467,RefrigerationLaundryKitchen!$A:$A,0))</f>
        <v>0</v>
      </c>
      <c r="H467" s="35">
        <f>INDEX(RefrigerationLaundryKitchen!L:L,MATCH($D467,RefrigerationLaundryKitchen!$A:$A,0))</f>
        <v>0</v>
      </c>
      <c r="I467" s="38" t="str">
        <f>INDEX(RefrigerationLaundryKitchen!M:M,MATCH($D467,RefrigerationLaundryKitchen!$A:$A,0))</f>
        <v/>
      </c>
      <c r="J467" s="38" t="str">
        <f>INDEX(RefrigerationLaundryKitchen!N:N,MATCH($D467,RefrigerationLaundryKitchen!$A:$A,0))</f>
        <v/>
      </c>
      <c r="K467" s="38" t="str">
        <f>INDEX(RefrigerationLaundryKitchen!O:O,MATCH($D467,RefrigerationLaundryKitchen!$A:$A,0))</f>
        <v/>
      </c>
      <c r="L467" s="13">
        <f>INDEX(RefrigerationLaundryKitchen!P:P,MATCH($D467,RefrigerationLaundryKitchen!$A:$A,0))</f>
        <v>0</v>
      </c>
      <c r="M467" s="13">
        <f>INDEX(RefrigerationLaundryKitchen!Q:Q,MATCH($D467,RefrigerationLaundryKitchen!$A:$A,0))</f>
        <v>0</v>
      </c>
      <c r="N467" s="13">
        <f t="shared" si="17"/>
        <v>0</v>
      </c>
    </row>
    <row r="468" spans="2:14" ht="15.75" x14ac:dyDescent="0.2">
      <c r="B468" s="7" t="str">
        <f t="shared" si="16"/>
        <v/>
      </c>
      <c r="C468" s="27" t="s">
        <v>1462</v>
      </c>
      <c r="D468" s="16" t="s">
        <v>1463</v>
      </c>
      <c r="E468" s="5" t="s">
        <v>1464</v>
      </c>
      <c r="F468" s="35">
        <f>INDEX(RefrigerationLaundryKitchen!I:I,MATCH($D468,RefrigerationLaundryKitchen!$A:$A,0))</f>
        <v>0</v>
      </c>
      <c r="G468" s="35">
        <f>INDEX(RefrigerationLaundryKitchen!K:K,MATCH($D468,RefrigerationLaundryKitchen!$A:$A,0))</f>
        <v>0</v>
      </c>
      <c r="H468" s="35">
        <f>INDEX(RefrigerationLaundryKitchen!L:L,MATCH($D468,RefrigerationLaundryKitchen!$A:$A,0))</f>
        <v>0</v>
      </c>
      <c r="I468" s="38" t="str">
        <f>INDEX(RefrigerationLaundryKitchen!M:M,MATCH($D468,RefrigerationLaundryKitchen!$A:$A,0))</f>
        <v/>
      </c>
      <c r="J468" s="38" t="str">
        <f>INDEX(RefrigerationLaundryKitchen!N:N,MATCH($D468,RefrigerationLaundryKitchen!$A:$A,0))</f>
        <v/>
      </c>
      <c r="K468" s="38" t="str">
        <f>INDEX(RefrigerationLaundryKitchen!O:O,MATCH($D468,RefrigerationLaundryKitchen!$A:$A,0))</f>
        <v/>
      </c>
      <c r="L468" s="13">
        <f>INDEX(RefrigerationLaundryKitchen!P:P,MATCH($D468,RefrigerationLaundryKitchen!$A:$A,0))</f>
        <v>0</v>
      </c>
      <c r="M468" s="13">
        <f>INDEX(RefrigerationLaundryKitchen!Q:Q,MATCH($D468,RefrigerationLaundryKitchen!$A:$A,0))</f>
        <v>0</v>
      </c>
      <c r="N468" s="13">
        <f t="shared" si="17"/>
        <v>0</v>
      </c>
    </row>
    <row r="469" spans="2:14" ht="15.75" x14ac:dyDescent="0.2">
      <c r="B469" s="7" t="str">
        <f t="shared" si="16"/>
        <v/>
      </c>
      <c r="C469" s="27" t="s">
        <v>1465</v>
      </c>
      <c r="D469" s="16" t="s">
        <v>1466</v>
      </c>
      <c r="E469" s="5" t="s">
        <v>1467</v>
      </c>
      <c r="F469" s="35">
        <f>INDEX(RefrigerationLaundryKitchen!I:I,MATCH($D469,RefrigerationLaundryKitchen!$A:$A,0))</f>
        <v>0</v>
      </c>
      <c r="G469" s="35">
        <f>INDEX(RefrigerationLaundryKitchen!K:K,MATCH($D469,RefrigerationLaundryKitchen!$A:$A,0))</f>
        <v>0</v>
      </c>
      <c r="H469" s="35">
        <f>INDEX(RefrigerationLaundryKitchen!L:L,MATCH($D469,RefrigerationLaundryKitchen!$A:$A,0))</f>
        <v>0</v>
      </c>
      <c r="I469" s="38" t="str">
        <f>INDEX(RefrigerationLaundryKitchen!M:M,MATCH($D469,RefrigerationLaundryKitchen!$A:$A,0))</f>
        <v/>
      </c>
      <c r="J469" s="38" t="str">
        <f>INDEX(RefrigerationLaundryKitchen!N:N,MATCH($D469,RefrigerationLaundryKitchen!$A:$A,0))</f>
        <v/>
      </c>
      <c r="K469" s="38" t="str">
        <f>INDEX(RefrigerationLaundryKitchen!O:O,MATCH($D469,RefrigerationLaundryKitchen!$A:$A,0))</f>
        <v/>
      </c>
      <c r="L469" s="13">
        <f>INDEX(RefrigerationLaundryKitchen!P:P,MATCH($D469,RefrigerationLaundryKitchen!$A:$A,0))</f>
        <v>0</v>
      </c>
      <c r="M469" s="13">
        <f>INDEX(RefrigerationLaundryKitchen!Q:Q,MATCH($D469,RefrigerationLaundryKitchen!$A:$A,0))</f>
        <v>0</v>
      </c>
      <c r="N469" s="13">
        <f t="shared" si="17"/>
        <v>0</v>
      </c>
    </row>
    <row r="470" spans="2:14" ht="15.75" x14ac:dyDescent="0.2">
      <c r="B470" s="7" t="str">
        <f t="shared" si="16"/>
        <v/>
      </c>
      <c r="C470" s="5" t="s">
        <v>1469</v>
      </c>
      <c r="D470" s="16" t="s">
        <v>1470</v>
      </c>
      <c r="E470" s="5" t="s">
        <v>1471</v>
      </c>
      <c r="F470" s="35">
        <f>INDEX(RefrigerationLaundryKitchen!I:I,MATCH($D470,RefrigerationLaundryKitchen!$A:$A,0))</f>
        <v>0</v>
      </c>
      <c r="G470" s="35">
        <f>INDEX(RefrigerationLaundryKitchen!K:K,MATCH($D470,RefrigerationLaundryKitchen!$A:$A,0))</f>
        <v>0</v>
      </c>
      <c r="H470" s="35">
        <f>INDEX(RefrigerationLaundryKitchen!L:L,MATCH($D470,RefrigerationLaundryKitchen!$A:$A,0))</f>
        <v>0</v>
      </c>
      <c r="I470" s="38" t="str">
        <f>INDEX(RefrigerationLaundryKitchen!M:M,MATCH($D470,RefrigerationLaundryKitchen!$A:$A,0))</f>
        <v/>
      </c>
      <c r="J470" s="38" t="str">
        <f>INDEX(RefrigerationLaundryKitchen!N:N,MATCH($D470,RefrigerationLaundryKitchen!$A:$A,0))</f>
        <v/>
      </c>
      <c r="K470" s="38" t="str">
        <f>INDEX(RefrigerationLaundryKitchen!O:O,MATCH($D470,RefrigerationLaundryKitchen!$A:$A,0))</f>
        <v/>
      </c>
      <c r="L470" s="13">
        <f>INDEX(RefrigerationLaundryKitchen!P:P,MATCH($D470,RefrigerationLaundryKitchen!$A:$A,0))</f>
        <v>0</v>
      </c>
      <c r="M470" s="13">
        <f>INDEX(RefrigerationLaundryKitchen!Q:Q,MATCH($D470,RefrigerationLaundryKitchen!$A:$A,0))</f>
        <v>0</v>
      </c>
      <c r="N470" s="13">
        <f t="shared" si="17"/>
        <v>0</v>
      </c>
    </row>
    <row r="471" spans="2:14" ht="15.75" x14ac:dyDescent="0.2">
      <c r="B471" s="7" t="str">
        <f t="shared" si="16"/>
        <v/>
      </c>
      <c r="C471" s="5" t="s">
        <v>1472</v>
      </c>
      <c r="D471" s="16" t="s">
        <v>1470</v>
      </c>
      <c r="E471" s="5" t="s">
        <v>1473</v>
      </c>
      <c r="F471" s="35">
        <f>INDEX(RefrigerationLaundryKitchen!I:I,MATCH($D471,RefrigerationLaundryKitchen!$A:$A,0))</f>
        <v>0</v>
      </c>
      <c r="G471" s="35">
        <f>INDEX(RefrigerationLaundryKitchen!K:K,MATCH($D471,RefrigerationLaundryKitchen!$A:$A,0))</f>
        <v>0</v>
      </c>
      <c r="H471" s="35">
        <f>INDEX(RefrigerationLaundryKitchen!L:L,MATCH($D471,RefrigerationLaundryKitchen!$A:$A,0))</f>
        <v>0</v>
      </c>
      <c r="I471" s="38" t="str">
        <f>INDEX(RefrigerationLaundryKitchen!M:M,MATCH($D471,RefrigerationLaundryKitchen!$A:$A,0))</f>
        <v/>
      </c>
      <c r="J471" s="38" t="str">
        <f>INDEX(RefrigerationLaundryKitchen!N:N,MATCH($D471,RefrigerationLaundryKitchen!$A:$A,0))</f>
        <v/>
      </c>
      <c r="K471" s="38" t="str">
        <f>INDEX(RefrigerationLaundryKitchen!O:O,MATCH($D471,RefrigerationLaundryKitchen!$A:$A,0))</f>
        <v/>
      </c>
      <c r="L471" s="13">
        <f>INDEX(RefrigerationLaundryKitchen!P:P,MATCH($D471,RefrigerationLaundryKitchen!$A:$A,0))</f>
        <v>0</v>
      </c>
      <c r="M471" s="13">
        <f>INDEX(RefrigerationLaundryKitchen!Q:Q,MATCH($D471,RefrigerationLaundryKitchen!$A:$A,0))</f>
        <v>0</v>
      </c>
      <c r="N471" s="13">
        <f t="shared" si="17"/>
        <v>0</v>
      </c>
    </row>
    <row r="472" spans="2:14" ht="15.75" x14ac:dyDescent="0.2">
      <c r="B472" s="7" t="str">
        <f t="shared" si="16"/>
        <v/>
      </c>
      <c r="C472" s="5" t="s">
        <v>1474</v>
      </c>
      <c r="D472" s="16" t="s">
        <v>1475</v>
      </c>
      <c r="E472" s="5" t="s">
        <v>1476</v>
      </c>
      <c r="F472" s="35">
        <f>INDEX(RefrigerationLaundryKitchen!I:I,MATCH($D472,RefrigerationLaundryKitchen!$A:$A,0))</f>
        <v>0</v>
      </c>
      <c r="G472" s="35">
        <f>INDEX(RefrigerationLaundryKitchen!K:K,MATCH($D472,RefrigerationLaundryKitchen!$A:$A,0))</f>
        <v>0</v>
      </c>
      <c r="H472" s="35">
        <f>INDEX(RefrigerationLaundryKitchen!L:L,MATCH($D472,RefrigerationLaundryKitchen!$A:$A,0))</f>
        <v>0</v>
      </c>
      <c r="I472" s="38" t="str">
        <f>INDEX(RefrigerationLaundryKitchen!M:M,MATCH($D472,RefrigerationLaundryKitchen!$A:$A,0))</f>
        <v/>
      </c>
      <c r="J472" s="38" t="str">
        <f>INDEX(RefrigerationLaundryKitchen!N:N,MATCH($D472,RefrigerationLaundryKitchen!$A:$A,0))</f>
        <v/>
      </c>
      <c r="K472" s="38" t="str">
        <f>INDEX(RefrigerationLaundryKitchen!O:O,MATCH($D472,RefrigerationLaundryKitchen!$A:$A,0))</f>
        <v/>
      </c>
      <c r="L472" s="13">
        <f>INDEX(RefrigerationLaundryKitchen!P:P,MATCH($D472,RefrigerationLaundryKitchen!$A:$A,0))</f>
        <v>0</v>
      </c>
      <c r="M472" s="13">
        <f>INDEX(RefrigerationLaundryKitchen!Q:Q,MATCH($D472,RefrigerationLaundryKitchen!$A:$A,0))</f>
        <v>0</v>
      </c>
      <c r="N472" s="13">
        <f t="shared" si="17"/>
        <v>0</v>
      </c>
    </row>
    <row r="473" spans="2:14" ht="15.75" x14ac:dyDescent="0.2">
      <c r="B473" s="7" t="str">
        <f t="shared" si="16"/>
        <v/>
      </c>
      <c r="C473" s="5" t="s">
        <v>1477</v>
      </c>
      <c r="D473" s="16" t="s">
        <v>1475</v>
      </c>
      <c r="E473" s="5" t="s">
        <v>1478</v>
      </c>
      <c r="F473" s="35">
        <f>INDEX(RefrigerationLaundryKitchen!I:I,MATCH($D473,RefrigerationLaundryKitchen!$A:$A,0))</f>
        <v>0</v>
      </c>
      <c r="G473" s="35">
        <f>INDEX(RefrigerationLaundryKitchen!K:K,MATCH($D473,RefrigerationLaundryKitchen!$A:$A,0))</f>
        <v>0</v>
      </c>
      <c r="H473" s="35">
        <f>INDEX(RefrigerationLaundryKitchen!L:L,MATCH($D473,RefrigerationLaundryKitchen!$A:$A,0))</f>
        <v>0</v>
      </c>
      <c r="I473" s="38" t="str">
        <f>INDEX(RefrigerationLaundryKitchen!M:M,MATCH($D473,RefrigerationLaundryKitchen!$A:$A,0))</f>
        <v/>
      </c>
      <c r="J473" s="38" t="str">
        <f>INDEX(RefrigerationLaundryKitchen!N:N,MATCH($D473,RefrigerationLaundryKitchen!$A:$A,0))</f>
        <v/>
      </c>
      <c r="K473" s="38" t="str">
        <f>INDEX(RefrigerationLaundryKitchen!O:O,MATCH($D473,RefrigerationLaundryKitchen!$A:$A,0))</f>
        <v/>
      </c>
      <c r="L473" s="13">
        <f>INDEX(RefrigerationLaundryKitchen!P:P,MATCH($D473,RefrigerationLaundryKitchen!$A:$A,0))</f>
        <v>0</v>
      </c>
      <c r="M473" s="13">
        <f>INDEX(RefrigerationLaundryKitchen!Q:Q,MATCH($D473,RefrigerationLaundryKitchen!$A:$A,0))</f>
        <v>0</v>
      </c>
      <c r="N473" s="13">
        <f t="shared" si="17"/>
        <v>0</v>
      </c>
    </row>
    <row r="474" spans="2:14" ht="15.75" x14ac:dyDescent="0.2">
      <c r="B474" s="7" t="str">
        <f t="shared" si="16"/>
        <v/>
      </c>
      <c r="C474" s="5" t="s">
        <v>993</v>
      </c>
      <c r="D474" s="16" t="s">
        <v>1479</v>
      </c>
      <c r="E474" s="5" t="s">
        <v>1480</v>
      </c>
      <c r="F474" s="35">
        <f>INDEX(RefrigerationLaundryKitchen!I:I,MATCH($D474,RefrigerationLaundryKitchen!$A:$A,0))</f>
        <v>0</v>
      </c>
      <c r="G474" s="35">
        <f>INDEX(RefrigerationLaundryKitchen!K:K,MATCH($D474,RefrigerationLaundryKitchen!$A:$A,0))</f>
        <v>0</v>
      </c>
      <c r="H474" s="35">
        <f>INDEX(RefrigerationLaundryKitchen!L:L,MATCH($D474,RefrigerationLaundryKitchen!$A:$A,0))</f>
        <v>0</v>
      </c>
      <c r="I474" s="38" t="str">
        <f>INDEX(RefrigerationLaundryKitchen!M:M,MATCH($D474,RefrigerationLaundryKitchen!$A:$A,0))</f>
        <v/>
      </c>
      <c r="J474" s="38" t="str">
        <f>INDEX(RefrigerationLaundryKitchen!N:N,MATCH($D474,RefrigerationLaundryKitchen!$A:$A,0))</f>
        <v/>
      </c>
      <c r="K474" s="38" t="str">
        <f>INDEX(RefrigerationLaundryKitchen!O:O,MATCH($D474,RefrigerationLaundryKitchen!$A:$A,0))</f>
        <v/>
      </c>
      <c r="L474" s="13">
        <f>INDEX(RefrigerationLaundryKitchen!P:P,MATCH($D474,RefrigerationLaundryKitchen!$A:$A,0))</f>
        <v>0</v>
      </c>
      <c r="M474" s="13">
        <f>INDEX(RefrigerationLaundryKitchen!Q:Q,MATCH($D474,RefrigerationLaundryKitchen!$A:$A,0))</f>
        <v>0</v>
      </c>
      <c r="N474" s="13">
        <f t="shared" si="17"/>
        <v>0</v>
      </c>
    </row>
    <row r="475" spans="2:14" ht="15.75" x14ac:dyDescent="0.2">
      <c r="B475" s="7" t="str">
        <f t="shared" si="16"/>
        <v/>
      </c>
      <c r="C475" s="5" t="s">
        <v>1482</v>
      </c>
      <c r="D475" s="16" t="s">
        <v>1483</v>
      </c>
      <c r="E475" s="5" t="s">
        <v>1484</v>
      </c>
      <c r="F475" s="35">
        <f>INDEX(RefrigerationLaundryKitchen!I:I,MATCH($D475,RefrigerationLaundryKitchen!$A:$A,0))</f>
        <v>0</v>
      </c>
      <c r="G475" s="35">
        <f>INDEX(RefrigerationLaundryKitchen!K:K,MATCH($D475,RefrigerationLaundryKitchen!$A:$A,0))</f>
        <v>0</v>
      </c>
      <c r="H475" s="35">
        <f>INDEX(RefrigerationLaundryKitchen!L:L,MATCH($D475,RefrigerationLaundryKitchen!$A:$A,0))</f>
        <v>0</v>
      </c>
      <c r="I475" s="38" t="str">
        <f>INDEX(RefrigerationLaundryKitchen!M:M,MATCH($D475,RefrigerationLaundryKitchen!$A:$A,0))</f>
        <v/>
      </c>
      <c r="J475" s="38" t="str">
        <f>INDEX(RefrigerationLaundryKitchen!N:N,MATCH($D475,RefrigerationLaundryKitchen!$A:$A,0))</f>
        <v/>
      </c>
      <c r="K475" s="38" t="str">
        <f>INDEX(RefrigerationLaundryKitchen!O:O,MATCH($D475,RefrigerationLaundryKitchen!$A:$A,0))</f>
        <v/>
      </c>
      <c r="L475" s="13">
        <f>INDEX(RefrigerationLaundryKitchen!P:P,MATCH($D475,RefrigerationLaundryKitchen!$A:$A,0))</f>
        <v>0</v>
      </c>
      <c r="M475" s="13">
        <f>INDEX(RefrigerationLaundryKitchen!Q:Q,MATCH($D475,RefrigerationLaundryKitchen!$A:$A,0))</f>
        <v>0</v>
      </c>
      <c r="N475" s="13">
        <f t="shared" si="17"/>
        <v>0</v>
      </c>
    </row>
    <row r="476" spans="2:14" ht="15.75" x14ac:dyDescent="0.2">
      <c r="B476" s="7" t="str">
        <f t="shared" si="16"/>
        <v/>
      </c>
      <c r="C476" s="5" t="s">
        <v>1485</v>
      </c>
      <c r="D476" s="16" t="s">
        <v>1486</v>
      </c>
      <c r="E476" s="5" t="s">
        <v>1487</v>
      </c>
      <c r="F476" s="35">
        <f>INDEX(RefrigerationLaundryKitchen!I:I,MATCH($D476,RefrigerationLaundryKitchen!$A:$A,0))</f>
        <v>0</v>
      </c>
      <c r="G476" s="35">
        <f>INDEX(RefrigerationLaundryKitchen!K:K,MATCH($D476,RefrigerationLaundryKitchen!$A:$A,0))</f>
        <v>0</v>
      </c>
      <c r="H476" s="35">
        <f>INDEX(RefrigerationLaundryKitchen!L:L,MATCH($D476,RefrigerationLaundryKitchen!$A:$A,0))</f>
        <v>0</v>
      </c>
      <c r="I476" s="38" t="str">
        <f>INDEX(RefrigerationLaundryKitchen!M:M,MATCH($D476,RefrigerationLaundryKitchen!$A:$A,0))</f>
        <v/>
      </c>
      <c r="J476" s="38" t="str">
        <f>INDEX(RefrigerationLaundryKitchen!N:N,MATCH($D476,RefrigerationLaundryKitchen!$A:$A,0))</f>
        <v/>
      </c>
      <c r="K476" s="38" t="str">
        <f>INDEX(RefrigerationLaundryKitchen!O:O,MATCH($D476,RefrigerationLaundryKitchen!$A:$A,0))</f>
        <v/>
      </c>
      <c r="L476" s="13">
        <f>INDEX(RefrigerationLaundryKitchen!P:P,MATCH($D476,RefrigerationLaundryKitchen!$A:$A,0))</f>
        <v>0</v>
      </c>
      <c r="M476" s="13">
        <f>INDEX(RefrigerationLaundryKitchen!Q:Q,MATCH($D476,RefrigerationLaundryKitchen!$A:$A,0))</f>
        <v>0</v>
      </c>
      <c r="N476" s="13">
        <f t="shared" si="17"/>
        <v>0</v>
      </c>
    </row>
    <row r="477" spans="2:14" ht="15.75" x14ac:dyDescent="0.2">
      <c r="B477" s="7" t="str">
        <f t="shared" si="16"/>
        <v/>
      </c>
      <c r="C477" s="5" t="s">
        <v>1491</v>
      </c>
      <c r="D477" s="16" t="s">
        <v>1492</v>
      </c>
      <c r="E477" s="5" t="s">
        <v>1493</v>
      </c>
      <c r="F477" s="35">
        <f>INDEX(BuildingEnvelopeInsulation!I:I,MATCH($D477,BuildingEnvelopeInsulation!$A:$A,0))</f>
        <v>0</v>
      </c>
      <c r="G477" s="35">
        <f>INDEX(BuildingEnvelopeInsulation!K:K,MATCH($D477,BuildingEnvelopeInsulation!$A:$A,0))</f>
        <v>0</v>
      </c>
      <c r="H477" s="35">
        <f>INDEX(BuildingEnvelopeInsulation!L:L,MATCH($D477,BuildingEnvelopeInsulation!$A:$A,0))</f>
        <v>0</v>
      </c>
      <c r="I477" s="38" t="str">
        <f>INDEX(BuildingEnvelopeInsulation!M:M,MATCH($D477,BuildingEnvelopeInsulation!$A:$A,0))</f>
        <v/>
      </c>
      <c r="J477" s="38" t="str">
        <f>INDEX(BuildingEnvelopeInsulation!N:N,MATCH($D477,BuildingEnvelopeInsulation!$A:$A,0))</f>
        <v/>
      </c>
      <c r="K477" s="38" t="str">
        <f>INDEX(BuildingEnvelopeInsulation!O:O,MATCH($D477,BuildingEnvelopeInsulation!$A:$A,0))</f>
        <v/>
      </c>
      <c r="L477" s="13">
        <f>INDEX(BuildingEnvelopeInsulation!P:P,MATCH($D477,BuildingEnvelopeInsulation!$A:$A,0))</f>
        <v>0</v>
      </c>
      <c r="M477" s="13">
        <f>INDEX(BuildingEnvelopeInsulation!Q:Q,MATCH($D477,BuildingEnvelopeInsulation!$A:$A,0))</f>
        <v>0</v>
      </c>
      <c r="N477" s="13">
        <f t="shared" si="17"/>
        <v>0</v>
      </c>
    </row>
    <row r="478" spans="2:14" ht="15.75" x14ac:dyDescent="0.2">
      <c r="B478" s="7" t="str">
        <f t="shared" si="16"/>
        <v/>
      </c>
      <c r="C478" s="5" t="s">
        <v>1494</v>
      </c>
      <c r="D478" s="16" t="s">
        <v>1492</v>
      </c>
      <c r="E478" s="5" t="s">
        <v>1495</v>
      </c>
      <c r="F478" s="35">
        <f>INDEX(BuildingEnvelopeInsulation!I:I,MATCH($D478,BuildingEnvelopeInsulation!$A:$A,0))</f>
        <v>0</v>
      </c>
      <c r="G478" s="35">
        <f>INDEX(BuildingEnvelopeInsulation!K:K,MATCH($D478,BuildingEnvelopeInsulation!$A:$A,0))</f>
        <v>0</v>
      </c>
      <c r="H478" s="35">
        <f>INDEX(BuildingEnvelopeInsulation!L:L,MATCH($D478,BuildingEnvelopeInsulation!$A:$A,0))</f>
        <v>0</v>
      </c>
      <c r="I478" s="38" t="str">
        <f>INDEX(BuildingEnvelopeInsulation!M:M,MATCH($D478,BuildingEnvelopeInsulation!$A:$A,0))</f>
        <v/>
      </c>
      <c r="J478" s="38" t="str">
        <f>INDEX(BuildingEnvelopeInsulation!N:N,MATCH($D478,BuildingEnvelopeInsulation!$A:$A,0))</f>
        <v/>
      </c>
      <c r="K478" s="38" t="str">
        <f>INDEX(BuildingEnvelopeInsulation!O:O,MATCH($D478,BuildingEnvelopeInsulation!$A:$A,0))</f>
        <v/>
      </c>
      <c r="L478" s="13">
        <f>INDEX(BuildingEnvelopeInsulation!P:P,MATCH($D478,BuildingEnvelopeInsulation!$A:$A,0))</f>
        <v>0</v>
      </c>
      <c r="M478" s="13">
        <f>INDEX(BuildingEnvelopeInsulation!Q:Q,MATCH($D478,BuildingEnvelopeInsulation!$A:$A,0))</f>
        <v>0</v>
      </c>
      <c r="N478" s="13">
        <f t="shared" si="17"/>
        <v>0</v>
      </c>
    </row>
    <row r="479" spans="2:14" ht="15.75" x14ac:dyDescent="0.2">
      <c r="B479" s="7" t="str">
        <f t="shared" si="16"/>
        <v/>
      </c>
      <c r="C479" s="5" t="s">
        <v>1496</v>
      </c>
      <c r="D479" s="16" t="s">
        <v>1497</v>
      </c>
      <c r="E479" s="5" t="s">
        <v>1498</v>
      </c>
      <c r="F479" s="35">
        <f>INDEX(BuildingEnvelopeInsulation!I:I,MATCH($D479,BuildingEnvelopeInsulation!$A:$A,0))</f>
        <v>0</v>
      </c>
      <c r="G479" s="35">
        <f>INDEX(BuildingEnvelopeInsulation!K:K,MATCH($D479,BuildingEnvelopeInsulation!$A:$A,0))</f>
        <v>0</v>
      </c>
      <c r="H479" s="35">
        <f>INDEX(BuildingEnvelopeInsulation!L:L,MATCH($D479,BuildingEnvelopeInsulation!$A:$A,0))</f>
        <v>0</v>
      </c>
      <c r="I479" s="38" t="str">
        <f>INDEX(BuildingEnvelopeInsulation!M:M,MATCH($D479,BuildingEnvelopeInsulation!$A:$A,0))</f>
        <v/>
      </c>
      <c r="J479" s="38" t="str">
        <f>INDEX(BuildingEnvelopeInsulation!N:N,MATCH($D479,BuildingEnvelopeInsulation!$A:$A,0))</f>
        <v/>
      </c>
      <c r="K479" s="38" t="str">
        <f>INDEX(BuildingEnvelopeInsulation!O:O,MATCH($D479,BuildingEnvelopeInsulation!$A:$A,0))</f>
        <v/>
      </c>
      <c r="L479" s="13">
        <f>INDEX(BuildingEnvelopeInsulation!P:P,MATCH($D479,BuildingEnvelopeInsulation!$A:$A,0))</f>
        <v>0</v>
      </c>
      <c r="M479" s="13">
        <f>INDEX(BuildingEnvelopeInsulation!Q:Q,MATCH($D479,BuildingEnvelopeInsulation!$A:$A,0))</f>
        <v>0</v>
      </c>
      <c r="N479" s="13">
        <f t="shared" si="17"/>
        <v>0</v>
      </c>
    </row>
    <row r="480" spans="2:14" ht="15.75" x14ac:dyDescent="0.2">
      <c r="B480" s="7" t="str">
        <f t="shared" si="16"/>
        <v/>
      </c>
      <c r="C480" s="5" t="s">
        <v>1499</v>
      </c>
      <c r="D480" s="16" t="s">
        <v>1500</v>
      </c>
      <c r="E480" s="5" t="s">
        <v>1501</v>
      </c>
      <c r="F480" s="35">
        <f>INDEX(BuildingEnvelopeInsulation!I:I,MATCH($D480,BuildingEnvelopeInsulation!$A:$A,0))</f>
        <v>0</v>
      </c>
      <c r="G480" s="35">
        <f>INDEX(BuildingEnvelopeInsulation!K:K,MATCH($D480,BuildingEnvelopeInsulation!$A:$A,0))</f>
        <v>0</v>
      </c>
      <c r="H480" s="35">
        <f>INDEX(BuildingEnvelopeInsulation!L:L,MATCH($D480,BuildingEnvelopeInsulation!$A:$A,0))</f>
        <v>0</v>
      </c>
      <c r="I480" s="38" t="str">
        <f>INDEX(BuildingEnvelopeInsulation!M:M,MATCH($D480,BuildingEnvelopeInsulation!$A:$A,0))</f>
        <v/>
      </c>
      <c r="J480" s="38" t="str">
        <f>INDEX(BuildingEnvelopeInsulation!N:N,MATCH($D480,BuildingEnvelopeInsulation!$A:$A,0))</f>
        <v/>
      </c>
      <c r="K480" s="38" t="str">
        <f>INDEX(BuildingEnvelopeInsulation!O:O,MATCH($D480,BuildingEnvelopeInsulation!$A:$A,0))</f>
        <v/>
      </c>
      <c r="L480" s="13">
        <f>INDEX(BuildingEnvelopeInsulation!P:P,MATCH($D480,BuildingEnvelopeInsulation!$A:$A,0))</f>
        <v>0</v>
      </c>
      <c r="M480" s="13">
        <f>INDEX(BuildingEnvelopeInsulation!Q:Q,MATCH($D480,BuildingEnvelopeInsulation!$A:$A,0))</f>
        <v>0</v>
      </c>
      <c r="N480" s="13">
        <f t="shared" si="17"/>
        <v>0</v>
      </c>
    </row>
    <row r="481" spans="2:14" ht="15.75" x14ac:dyDescent="0.2">
      <c r="B481" s="7" t="str">
        <f t="shared" si="16"/>
        <v/>
      </c>
      <c r="C481" s="5" t="s">
        <v>1502</v>
      </c>
      <c r="D481" s="16" t="s">
        <v>1503</v>
      </c>
      <c r="E481" s="5" t="s">
        <v>1504</v>
      </c>
      <c r="F481" s="35">
        <f>INDEX(BuildingEnvelopeInsulation!I:I,MATCH($D481,BuildingEnvelopeInsulation!$A:$A,0))</f>
        <v>0</v>
      </c>
      <c r="G481" s="35">
        <f>INDEX(BuildingEnvelopeInsulation!K:K,MATCH($D481,BuildingEnvelopeInsulation!$A:$A,0))</f>
        <v>0</v>
      </c>
      <c r="H481" s="35">
        <f>INDEX(BuildingEnvelopeInsulation!L:L,MATCH($D481,BuildingEnvelopeInsulation!$A:$A,0))</f>
        <v>0</v>
      </c>
      <c r="I481" s="38" t="str">
        <f>INDEX(BuildingEnvelopeInsulation!M:M,MATCH($D481,BuildingEnvelopeInsulation!$A:$A,0))</f>
        <v/>
      </c>
      <c r="J481" s="38" t="str">
        <f>INDEX(BuildingEnvelopeInsulation!N:N,MATCH($D481,BuildingEnvelopeInsulation!$A:$A,0))</f>
        <v/>
      </c>
      <c r="K481" s="38" t="str">
        <f>INDEX(BuildingEnvelopeInsulation!O:O,MATCH($D481,BuildingEnvelopeInsulation!$A:$A,0))</f>
        <v/>
      </c>
      <c r="L481" s="13">
        <f>INDEX(BuildingEnvelopeInsulation!P:P,MATCH($D481,BuildingEnvelopeInsulation!$A:$A,0))</f>
        <v>0</v>
      </c>
      <c r="M481" s="13">
        <f>INDEX(BuildingEnvelopeInsulation!Q:Q,MATCH($D481,BuildingEnvelopeInsulation!$A:$A,0))</f>
        <v>0</v>
      </c>
      <c r="N481" s="13">
        <f t="shared" si="17"/>
        <v>0</v>
      </c>
    </row>
    <row r="482" spans="2:14" ht="15.75" x14ac:dyDescent="0.2">
      <c r="B482" s="7" t="str">
        <f t="shared" si="16"/>
        <v/>
      </c>
      <c r="C482" s="5" t="s">
        <v>1505</v>
      </c>
      <c r="D482" s="16" t="s">
        <v>1506</v>
      </c>
      <c r="E482" s="5" t="s">
        <v>1507</v>
      </c>
      <c r="F482" s="35">
        <f>INDEX(BuildingEnvelopeInsulation!I:I,MATCH($D482,BuildingEnvelopeInsulation!$A:$A,0))</f>
        <v>0</v>
      </c>
      <c r="G482" s="35">
        <f>INDEX(BuildingEnvelopeInsulation!K:K,MATCH($D482,BuildingEnvelopeInsulation!$A:$A,0))</f>
        <v>0</v>
      </c>
      <c r="H482" s="35">
        <f>INDEX(BuildingEnvelopeInsulation!L:L,MATCH($D482,BuildingEnvelopeInsulation!$A:$A,0))</f>
        <v>0</v>
      </c>
      <c r="I482" s="38" t="str">
        <f>INDEX(BuildingEnvelopeInsulation!M:M,MATCH($D482,BuildingEnvelopeInsulation!$A:$A,0))</f>
        <v/>
      </c>
      <c r="J482" s="38" t="str">
        <f>INDEX(BuildingEnvelopeInsulation!N:N,MATCH($D482,BuildingEnvelopeInsulation!$A:$A,0))</f>
        <v/>
      </c>
      <c r="K482" s="38" t="str">
        <f>INDEX(BuildingEnvelopeInsulation!O:O,MATCH($D482,BuildingEnvelopeInsulation!$A:$A,0))</f>
        <v/>
      </c>
      <c r="L482" s="13">
        <f>INDEX(BuildingEnvelopeInsulation!P:P,MATCH($D482,BuildingEnvelopeInsulation!$A:$A,0))</f>
        <v>0</v>
      </c>
      <c r="M482" s="13">
        <f>INDEX(BuildingEnvelopeInsulation!Q:Q,MATCH($D482,BuildingEnvelopeInsulation!$A:$A,0))</f>
        <v>0</v>
      </c>
      <c r="N482" s="13">
        <f t="shared" si="17"/>
        <v>0</v>
      </c>
    </row>
    <row r="483" spans="2:14" ht="15.75" x14ac:dyDescent="0.2">
      <c r="B483" s="7" t="str">
        <f t="shared" si="16"/>
        <v/>
      </c>
      <c r="C483" s="5" t="s">
        <v>1508</v>
      </c>
      <c r="D483" s="16" t="s">
        <v>1509</v>
      </c>
      <c r="E483" s="5" t="s">
        <v>1510</v>
      </c>
      <c r="F483" s="35">
        <f>INDEX(BuildingEnvelopeInsulation!I:I,MATCH($D483,BuildingEnvelopeInsulation!$A:$A,0))</f>
        <v>0</v>
      </c>
      <c r="G483" s="35">
        <f>INDEX(BuildingEnvelopeInsulation!K:K,MATCH($D483,BuildingEnvelopeInsulation!$A:$A,0))</f>
        <v>0</v>
      </c>
      <c r="H483" s="35">
        <f>INDEX(BuildingEnvelopeInsulation!L:L,MATCH($D483,BuildingEnvelopeInsulation!$A:$A,0))</f>
        <v>0</v>
      </c>
      <c r="I483" s="38" t="str">
        <f>INDEX(BuildingEnvelopeInsulation!M:M,MATCH($D483,BuildingEnvelopeInsulation!$A:$A,0))</f>
        <v/>
      </c>
      <c r="J483" s="38" t="str">
        <f>INDEX(BuildingEnvelopeInsulation!N:N,MATCH($D483,BuildingEnvelopeInsulation!$A:$A,0))</f>
        <v/>
      </c>
      <c r="K483" s="38" t="str">
        <f>INDEX(BuildingEnvelopeInsulation!O:O,MATCH($D483,BuildingEnvelopeInsulation!$A:$A,0))</f>
        <v/>
      </c>
      <c r="L483" s="13">
        <f>INDEX(BuildingEnvelopeInsulation!P:P,MATCH($D483,BuildingEnvelopeInsulation!$A:$A,0))</f>
        <v>0</v>
      </c>
      <c r="M483" s="13">
        <f>INDEX(BuildingEnvelopeInsulation!Q:Q,MATCH($D483,BuildingEnvelopeInsulation!$A:$A,0))</f>
        <v>0</v>
      </c>
      <c r="N483" s="13">
        <f t="shared" si="17"/>
        <v>0</v>
      </c>
    </row>
    <row r="484" spans="2:14" ht="15.75" x14ac:dyDescent="0.2">
      <c r="B484" s="7" t="str">
        <f t="shared" si="16"/>
        <v/>
      </c>
      <c r="C484" s="5" t="s">
        <v>1511</v>
      </c>
      <c r="D484" s="16" t="s">
        <v>1512</v>
      </c>
      <c r="E484" s="5" t="s">
        <v>1513</v>
      </c>
      <c r="F484" s="35">
        <f>INDEX(BuildingEnvelopeInsulation!I:I,MATCH($D484,BuildingEnvelopeInsulation!$A:$A,0))</f>
        <v>0</v>
      </c>
      <c r="G484" s="35">
        <f>INDEX(BuildingEnvelopeInsulation!K:K,MATCH($D484,BuildingEnvelopeInsulation!$A:$A,0))</f>
        <v>0</v>
      </c>
      <c r="H484" s="35">
        <f>INDEX(BuildingEnvelopeInsulation!L:L,MATCH($D484,BuildingEnvelopeInsulation!$A:$A,0))</f>
        <v>0</v>
      </c>
      <c r="I484" s="38" t="str">
        <f>INDEX(BuildingEnvelopeInsulation!M:M,MATCH($D484,BuildingEnvelopeInsulation!$A:$A,0))</f>
        <v/>
      </c>
      <c r="J484" s="38" t="str">
        <f>INDEX(BuildingEnvelopeInsulation!N:N,MATCH($D484,BuildingEnvelopeInsulation!$A:$A,0))</f>
        <v/>
      </c>
      <c r="K484" s="38" t="str">
        <f>INDEX(BuildingEnvelopeInsulation!O:O,MATCH($D484,BuildingEnvelopeInsulation!$A:$A,0))</f>
        <v/>
      </c>
      <c r="L484" s="13">
        <f>INDEX(BuildingEnvelopeInsulation!P:P,MATCH($D484,BuildingEnvelopeInsulation!$A:$A,0))</f>
        <v>0</v>
      </c>
      <c r="M484" s="13">
        <f>INDEX(BuildingEnvelopeInsulation!Q:Q,MATCH($D484,BuildingEnvelopeInsulation!$A:$A,0))</f>
        <v>0</v>
      </c>
      <c r="N484" s="13">
        <f t="shared" si="17"/>
        <v>0</v>
      </c>
    </row>
    <row r="485" spans="2:14" ht="15.75" x14ac:dyDescent="0.2">
      <c r="B485" s="7" t="str">
        <f t="shared" si="16"/>
        <v/>
      </c>
      <c r="C485" s="5" t="s">
        <v>1514</v>
      </c>
      <c r="D485" s="16" t="s">
        <v>1515</v>
      </c>
      <c r="E485" s="5" t="s">
        <v>1516</v>
      </c>
      <c r="F485" s="35">
        <f>INDEX(BuildingEnvelopeInsulation!I:I,MATCH($D485,BuildingEnvelopeInsulation!$A:$A,0))</f>
        <v>0</v>
      </c>
      <c r="G485" s="35">
        <f>INDEX(BuildingEnvelopeInsulation!K:K,MATCH($D485,BuildingEnvelopeInsulation!$A:$A,0))</f>
        <v>0</v>
      </c>
      <c r="H485" s="35">
        <f>INDEX(BuildingEnvelopeInsulation!L:L,MATCH($D485,BuildingEnvelopeInsulation!$A:$A,0))</f>
        <v>0</v>
      </c>
      <c r="I485" s="38" t="str">
        <f>INDEX(BuildingEnvelopeInsulation!M:M,MATCH($D485,BuildingEnvelopeInsulation!$A:$A,0))</f>
        <v/>
      </c>
      <c r="J485" s="38" t="str">
        <f>INDEX(BuildingEnvelopeInsulation!N:N,MATCH($D485,BuildingEnvelopeInsulation!$A:$A,0))</f>
        <v/>
      </c>
      <c r="K485" s="38" t="str">
        <f>INDEX(BuildingEnvelopeInsulation!O:O,MATCH($D485,BuildingEnvelopeInsulation!$A:$A,0))</f>
        <v/>
      </c>
      <c r="L485" s="13">
        <f>INDEX(BuildingEnvelopeInsulation!P:P,MATCH($D485,BuildingEnvelopeInsulation!$A:$A,0))</f>
        <v>0</v>
      </c>
      <c r="M485" s="13">
        <f>INDEX(BuildingEnvelopeInsulation!Q:Q,MATCH($D485,BuildingEnvelopeInsulation!$A:$A,0))</f>
        <v>0</v>
      </c>
      <c r="N485" s="13">
        <f t="shared" si="17"/>
        <v>0</v>
      </c>
    </row>
    <row r="486" spans="2:14" ht="15.75" x14ac:dyDescent="0.2">
      <c r="B486" s="7" t="str">
        <f t="shared" si="16"/>
        <v/>
      </c>
      <c r="C486" s="5" t="s">
        <v>1517</v>
      </c>
      <c r="D486" s="16" t="s">
        <v>1497</v>
      </c>
      <c r="E486" s="5" t="s">
        <v>1518</v>
      </c>
      <c r="F486" s="35">
        <f>INDEX(BuildingEnvelopeInsulation!I:I,MATCH($D486,BuildingEnvelopeInsulation!$A:$A,0))</f>
        <v>0</v>
      </c>
      <c r="G486" s="35">
        <f>INDEX(BuildingEnvelopeInsulation!K:K,MATCH($D486,BuildingEnvelopeInsulation!$A:$A,0))</f>
        <v>0</v>
      </c>
      <c r="H486" s="35">
        <f>INDEX(BuildingEnvelopeInsulation!L:L,MATCH($D486,BuildingEnvelopeInsulation!$A:$A,0))</f>
        <v>0</v>
      </c>
      <c r="I486" s="38" t="str">
        <f>INDEX(BuildingEnvelopeInsulation!M:M,MATCH($D486,BuildingEnvelopeInsulation!$A:$A,0))</f>
        <v/>
      </c>
      <c r="J486" s="38" t="str">
        <f>INDEX(BuildingEnvelopeInsulation!N:N,MATCH($D486,BuildingEnvelopeInsulation!$A:$A,0))</f>
        <v/>
      </c>
      <c r="K486" s="38" t="str">
        <f>INDEX(BuildingEnvelopeInsulation!O:O,MATCH($D486,BuildingEnvelopeInsulation!$A:$A,0))</f>
        <v/>
      </c>
      <c r="L486" s="13">
        <f>INDEX(BuildingEnvelopeInsulation!P:P,MATCH($D486,BuildingEnvelopeInsulation!$A:$A,0))</f>
        <v>0</v>
      </c>
      <c r="M486" s="13">
        <f>INDEX(BuildingEnvelopeInsulation!Q:Q,MATCH($D486,BuildingEnvelopeInsulation!$A:$A,0))</f>
        <v>0</v>
      </c>
      <c r="N486" s="13">
        <f t="shared" si="17"/>
        <v>0</v>
      </c>
    </row>
    <row r="487" spans="2:14" ht="15.75" x14ac:dyDescent="0.2">
      <c r="B487" s="7" t="str">
        <f t="shared" si="16"/>
        <v/>
      </c>
      <c r="C487" s="5" t="s">
        <v>1519</v>
      </c>
      <c r="D487" s="16" t="s">
        <v>1500</v>
      </c>
      <c r="E487" s="5" t="s">
        <v>1520</v>
      </c>
      <c r="F487" s="35">
        <f>INDEX(BuildingEnvelopeInsulation!I:I,MATCH($D487,BuildingEnvelopeInsulation!$A:$A,0))</f>
        <v>0</v>
      </c>
      <c r="G487" s="35">
        <f>INDEX(BuildingEnvelopeInsulation!K:K,MATCH($D487,BuildingEnvelopeInsulation!$A:$A,0))</f>
        <v>0</v>
      </c>
      <c r="H487" s="35">
        <f>INDEX(BuildingEnvelopeInsulation!L:L,MATCH($D487,BuildingEnvelopeInsulation!$A:$A,0))</f>
        <v>0</v>
      </c>
      <c r="I487" s="38" t="str">
        <f>INDEX(BuildingEnvelopeInsulation!M:M,MATCH($D487,BuildingEnvelopeInsulation!$A:$A,0))</f>
        <v/>
      </c>
      <c r="J487" s="38" t="str">
        <f>INDEX(BuildingEnvelopeInsulation!N:N,MATCH($D487,BuildingEnvelopeInsulation!$A:$A,0))</f>
        <v/>
      </c>
      <c r="K487" s="38" t="str">
        <f>INDEX(BuildingEnvelopeInsulation!O:O,MATCH($D487,BuildingEnvelopeInsulation!$A:$A,0))</f>
        <v/>
      </c>
      <c r="L487" s="13">
        <f>INDEX(BuildingEnvelopeInsulation!P:P,MATCH($D487,BuildingEnvelopeInsulation!$A:$A,0))</f>
        <v>0</v>
      </c>
      <c r="M487" s="13">
        <f>INDEX(BuildingEnvelopeInsulation!Q:Q,MATCH($D487,BuildingEnvelopeInsulation!$A:$A,0))</f>
        <v>0</v>
      </c>
      <c r="N487" s="13">
        <f t="shared" si="17"/>
        <v>0</v>
      </c>
    </row>
    <row r="488" spans="2:14" ht="15.75" x14ac:dyDescent="0.2">
      <c r="B488" s="7" t="str">
        <f t="shared" si="16"/>
        <v/>
      </c>
      <c r="C488" s="5" t="s">
        <v>1521</v>
      </c>
      <c r="D488" s="16" t="s">
        <v>1503</v>
      </c>
      <c r="E488" s="5" t="s">
        <v>1522</v>
      </c>
      <c r="F488" s="35">
        <f>INDEX(BuildingEnvelopeInsulation!I:I,MATCH($D488,BuildingEnvelopeInsulation!$A:$A,0))</f>
        <v>0</v>
      </c>
      <c r="G488" s="35">
        <f>INDEX(BuildingEnvelopeInsulation!K:K,MATCH($D488,BuildingEnvelopeInsulation!$A:$A,0))</f>
        <v>0</v>
      </c>
      <c r="H488" s="35">
        <f>INDEX(BuildingEnvelopeInsulation!L:L,MATCH($D488,BuildingEnvelopeInsulation!$A:$A,0))</f>
        <v>0</v>
      </c>
      <c r="I488" s="38" t="str">
        <f>INDEX(BuildingEnvelopeInsulation!M:M,MATCH($D488,BuildingEnvelopeInsulation!$A:$A,0))</f>
        <v/>
      </c>
      <c r="J488" s="38" t="str">
        <f>INDEX(BuildingEnvelopeInsulation!N:N,MATCH($D488,BuildingEnvelopeInsulation!$A:$A,0))</f>
        <v/>
      </c>
      <c r="K488" s="38" t="str">
        <f>INDEX(BuildingEnvelopeInsulation!O:O,MATCH($D488,BuildingEnvelopeInsulation!$A:$A,0))</f>
        <v/>
      </c>
      <c r="L488" s="13">
        <f>INDEX(BuildingEnvelopeInsulation!P:P,MATCH($D488,BuildingEnvelopeInsulation!$A:$A,0))</f>
        <v>0</v>
      </c>
      <c r="M488" s="13">
        <f>INDEX(BuildingEnvelopeInsulation!Q:Q,MATCH($D488,BuildingEnvelopeInsulation!$A:$A,0))</f>
        <v>0</v>
      </c>
      <c r="N488" s="13">
        <f t="shared" si="17"/>
        <v>0</v>
      </c>
    </row>
    <row r="489" spans="2:14" ht="15.75" x14ac:dyDescent="0.2">
      <c r="B489" s="7" t="str">
        <f t="shared" si="16"/>
        <v/>
      </c>
      <c r="C489" s="5" t="s">
        <v>1523</v>
      </c>
      <c r="D489" s="16" t="s">
        <v>1506</v>
      </c>
      <c r="E489" s="5" t="s">
        <v>1524</v>
      </c>
      <c r="F489" s="35">
        <f>INDEX(BuildingEnvelopeInsulation!I:I,MATCH($D489,BuildingEnvelopeInsulation!$A:$A,0))</f>
        <v>0</v>
      </c>
      <c r="G489" s="35">
        <f>INDEX(BuildingEnvelopeInsulation!K:K,MATCH($D489,BuildingEnvelopeInsulation!$A:$A,0))</f>
        <v>0</v>
      </c>
      <c r="H489" s="35">
        <f>INDEX(BuildingEnvelopeInsulation!L:L,MATCH($D489,BuildingEnvelopeInsulation!$A:$A,0))</f>
        <v>0</v>
      </c>
      <c r="I489" s="38" t="str">
        <f>INDEX(BuildingEnvelopeInsulation!M:M,MATCH($D489,BuildingEnvelopeInsulation!$A:$A,0))</f>
        <v/>
      </c>
      <c r="J489" s="38" t="str">
        <f>INDEX(BuildingEnvelopeInsulation!N:N,MATCH($D489,BuildingEnvelopeInsulation!$A:$A,0))</f>
        <v/>
      </c>
      <c r="K489" s="38" t="str">
        <f>INDEX(BuildingEnvelopeInsulation!O:O,MATCH($D489,BuildingEnvelopeInsulation!$A:$A,0))</f>
        <v/>
      </c>
      <c r="L489" s="13">
        <f>INDEX(BuildingEnvelopeInsulation!P:P,MATCH($D489,BuildingEnvelopeInsulation!$A:$A,0))</f>
        <v>0</v>
      </c>
      <c r="M489" s="13">
        <f>INDEX(BuildingEnvelopeInsulation!Q:Q,MATCH($D489,BuildingEnvelopeInsulation!$A:$A,0))</f>
        <v>0</v>
      </c>
      <c r="N489" s="13">
        <f t="shared" si="17"/>
        <v>0</v>
      </c>
    </row>
    <row r="490" spans="2:14" ht="15.75" x14ac:dyDescent="0.2">
      <c r="B490" s="7" t="str">
        <f t="shared" si="16"/>
        <v/>
      </c>
      <c r="C490" s="5" t="s">
        <v>1525</v>
      </c>
      <c r="D490" s="16" t="s">
        <v>1509</v>
      </c>
      <c r="E490" s="5" t="s">
        <v>1526</v>
      </c>
      <c r="F490" s="35">
        <f>INDEX(BuildingEnvelopeInsulation!I:I,MATCH($D490,BuildingEnvelopeInsulation!$A:$A,0))</f>
        <v>0</v>
      </c>
      <c r="G490" s="35">
        <f>INDEX(BuildingEnvelopeInsulation!K:K,MATCH($D490,BuildingEnvelopeInsulation!$A:$A,0))</f>
        <v>0</v>
      </c>
      <c r="H490" s="35">
        <f>INDEX(BuildingEnvelopeInsulation!L:L,MATCH($D490,BuildingEnvelopeInsulation!$A:$A,0))</f>
        <v>0</v>
      </c>
      <c r="I490" s="38" t="str">
        <f>INDEX(BuildingEnvelopeInsulation!M:M,MATCH($D490,BuildingEnvelopeInsulation!$A:$A,0))</f>
        <v/>
      </c>
      <c r="J490" s="38" t="str">
        <f>INDEX(BuildingEnvelopeInsulation!N:N,MATCH($D490,BuildingEnvelopeInsulation!$A:$A,0))</f>
        <v/>
      </c>
      <c r="K490" s="38" t="str">
        <f>INDEX(BuildingEnvelopeInsulation!O:O,MATCH($D490,BuildingEnvelopeInsulation!$A:$A,0))</f>
        <v/>
      </c>
      <c r="L490" s="13">
        <f>INDEX(BuildingEnvelopeInsulation!P:P,MATCH($D490,BuildingEnvelopeInsulation!$A:$A,0))</f>
        <v>0</v>
      </c>
      <c r="M490" s="13">
        <f>INDEX(BuildingEnvelopeInsulation!Q:Q,MATCH($D490,BuildingEnvelopeInsulation!$A:$A,0))</f>
        <v>0</v>
      </c>
      <c r="N490" s="13">
        <f t="shared" si="17"/>
        <v>0</v>
      </c>
    </row>
    <row r="491" spans="2:14" ht="15.75" x14ac:dyDescent="0.2">
      <c r="B491" s="7" t="str">
        <f t="shared" si="16"/>
        <v/>
      </c>
      <c r="C491" s="5" t="s">
        <v>1527</v>
      </c>
      <c r="D491" s="16" t="s">
        <v>1512</v>
      </c>
      <c r="E491" s="5" t="s">
        <v>1528</v>
      </c>
      <c r="F491" s="35">
        <f>INDEX(BuildingEnvelopeInsulation!I:I,MATCH($D491,BuildingEnvelopeInsulation!$A:$A,0))</f>
        <v>0</v>
      </c>
      <c r="G491" s="35">
        <f>INDEX(BuildingEnvelopeInsulation!K:K,MATCH($D491,BuildingEnvelopeInsulation!$A:$A,0))</f>
        <v>0</v>
      </c>
      <c r="H491" s="35">
        <f>INDEX(BuildingEnvelopeInsulation!L:L,MATCH($D491,BuildingEnvelopeInsulation!$A:$A,0))</f>
        <v>0</v>
      </c>
      <c r="I491" s="38" t="str">
        <f>INDEX(BuildingEnvelopeInsulation!M:M,MATCH($D491,BuildingEnvelopeInsulation!$A:$A,0))</f>
        <v/>
      </c>
      <c r="J491" s="38" t="str">
        <f>INDEX(BuildingEnvelopeInsulation!N:N,MATCH($D491,BuildingEnvelopeInsulation!$A:$A,0))</f>
        <v/>
      </c>
      <c r="K491" s="38" t="str">
        <f>INDEX(BuildingEnvelopeInsulation!O:O,MATCH($D491,BuildingEnvelopeInsulation!$A:$A,0))</f>
        <v/>
      </c>
      <c r="L491" s="13">
        <f>INDEX(BuildingEnvelopeInsulation!P:P,MATCH($D491,BuildingEnvelopeInsulation!$A:$A,0))</f>
        <v>0</v>
      </c>
      <c r="M491" s="13">
        <f>INDEX(BuildingEnvelopeInsulation!Q:Q,MATCH($D491,BuildingEnvelopeInsulation!$A:$A,0))</f>
        <v>0</v>
      </c>
      <c r="N491" s="13">
        <f t="shared" si="17"/>
        <v>0</v>
      </c>
    </row>
    <row r="492" spans="2:14" ht="15.75" x14ac:dyDescent="0.2">
      <c r="B492" s="7" t="str">
        <f t="shared" si="16"/>
        <v/>
      </c>
      <c r="C492" s="5" t="s">
        <v>1529</v>
      </c>
      <c r="D492" s="16" t="s">
        <v>1515</v>
      </c>
      <c r="E492" s="5" t="s">
        <v>1530</v>
      </c>
      <c r="F492" s="35">
        <f>INDEX(BuildingEnvelopeInsulation!I:I,MATCH($D492,BuildingEnvelopeInsulation!$A:$A,0))</f>
        <v>0</v>
      </c>
      <c r="G492" s="35">
        <f>INDEX(BuildingEnvelopeInsulation!K:K,MATCH($D492,BuildingEnvelopeInsulation!$A:$A,0))</f>
        <v>0</v>
      </c>
      <c r="H492" s="35">
        <f>INDEX(BuildingEnvelopeInsulation!L:L,MATCH($D492,BuildingEnvelopeInsulation!$A:$A,0))</f>
        <v>0</v>
      </c>
      <c r="I492" s="38" t="str">
        <f>INDEX(BuildingEnvelopeInsulation!M:M,MATCH($D492,BuildingEnvelopeInsulation!$A:$A,0))</f>
        <v/>
      </c>
      <c r="J492" s="38" t="str">
        <f>INDEX(BuildingEnvelopeInsulation!N:N,MATCH($D492,BuildingEnvelopeInsulation!$A:$A,0))</f>
        <v/>
      </c>
      <c r="K492" s="38" t="str">
        <f>INDEX(BuildingEnvelopeInsulation!O:O,MATCH($D492,BuildingEnvelopeInsulation!$A:$A,0))</f>
        <v/>
      </c>
      <c r="L492" s="13">
        <f>INDEX(BuildingEnvelopeInsulation!P:P,MATCH($D492,BuildingEnvelopeInsulation!$A:$A,0))</f>
        <v>0</v>
      </c>
      <c r="M492" s="13">
        <f>INDEX(BuildingEnvelopeInsulation!Q:Q,MATCH($D492,BuildingEnvelopeInsulation!$A:$A,0))</f>
        <v>0</v>
      </c>
      <c r="N492" s="13">
        <f t="shared" si="17"/>
        <v>0</v>
      </c>
    </row>
    <row r="493" spans="2:14" ht="15.75" x14ac:dyDescent="0.2">
      <c r="B493" s="7" t="str">
        <f t="shared" si="16"/>
        <v/>
      </c>
      <c r="C493" s="5" t="s">
        <v>1531</v>
      </c>
      <c r="D493" s="16" t="s">
        <v>1532</v>
      </c>
      <c r="E493" s="5" t="s">
        <v>1533</v>
      </c>
      <c r="F493" s="35">
        <f>INDEX(BuildingEnvelopeInsulation!I:I,MATCH($D493,BuildingEnvelopeInsulation!$A:$A,0))</f>
        <v>0</v>
      </c>
      <c r="G493" s="35">
        <f>INDEX(BuildingEnvelopeInsulation!K:K,MATCH($D493,BuildingEnvelopeInsulation!$A:$A,0))</f>
        <v>0</v>
      </c>
      <c r="H493" s="35">
        <f>INDEX(BuildingEnvelopeInsulation!L:L,MATCH($D493,BuildingEnvelopeInsulation!$A:$A,0))</f>
        <v>0</v>
      </c>
      <c r="I493" s="38" t="str">
        <f>INDEX(BuildingEnvelopeInsulation!M:M,MATCH($D493,BuildingEnvelopeInsulation!$A:$A,0))</f>
        <v/>
      </c>
      <c r="J493" s="38" t="str">
        <f>INDEX(BuildingEnvelopeInsulation!N:N,MATCH($D493,BuildingEnvelopeInsulation!$A:$A,0))</f>
        <v/>
      </c>
      <c r="K493" s="38" t="str">
        <f>INDEX(BuildingEnvelopeInsulation!O:O,MATCH($D493,BuildingEnvelopeInsulation!$A:$A,0))</f>
        <v/>
      </c>
      <c r="L493" s="13">
        <f>INDEX(BuildingEnvelopeInsulation!P:P,MATCH($D493,BuildingEnvelopeInsulation!$A:$A,0))</f>
        <v>0</v>
      </c>
      <c r="M493" s="13">
        <f>INDEX(BuildingEnvelopeInsulation!Q:Q,MATCH($D493,BuildingEnvelopeInsulation!$A:$A,0))</f>
        <v>0</v>
      </c>
      <c r="N493" s="13">
        <f t="shared" si="17"/>
        <v>0</v>
      </c>
    </row>
    <row r="494" spans="2:14" ht="15.75" x14ac:dyDescent="0.2">
      <c r="B494" s="7" t="str">
        <f t="shared" si="16"/>
        <v/>
      </c>
      <c r="C494" s="5" t="s">
        <v>1534</v>
      </c>
      <c r="D494" s="16" t="s">
        <v>1532</v>
      </c>
      <c r="E494" s="5" t="s">
        <v>1535</v>
      </c>
      <c r="F494" s="35">
        <f>INDEX(BuildingEnvelopeInsulation!I:I,MATCH($D494,BuildingEnvelopeInsulation!$A:$A,0))</f>
        <v>0</v>
      </c>
      <c r="G494" s="35">
        <f>INDEX(BuildingEnvelopeInsulation!K:K,MATCH($D494,BuildingEnvelopeInsulation!$A:$A,0))</f>
        <v>0</v>
      </c>
      <c r="H494" s="35">
        <f>INDEX(BuildingEnvelopeInsulation!L:L,MATCH($D494,BuildingEnvelopeInsulation!$A:$A,0))</f>
        <v>0</v>
      </c>
      <c r="I494" s="38" t="str">
        <f>INDEX(BuildingEnvelopeInsulation!M:M,MATCH($D494,BuildingEnvelopeInsulation!$A:$A,0))</f>
        <v/>
      </c>
      <c r="J494" s="38" t="str">
        <f>INDEX(BuildingEnvelopeInsulation!N:N,MATCH($D494,BuildingEnvelopeInsulation!$A:$A,0))</f>
        <v/>
      </c>
      <c r="K494" s="38" t="str">
        <f>INDEX(BuildingEnvelopeInsulation!O:O,MATCH($D494,BuildingEnvelopeInsulation!$A:$A,0))</f>
        <v/>
      </c>
      <c r="L494" s="13">
        <f>INDEX(BuildingEnvelopeInsulation!P:P,MATCH($D494,BuildingEnvelopeInsulation!$A:$A,0))</f>
        <v>0</v>
      </c>
      <c r="M494" s="13">
        <f>INDEX(BuildingEnvelopeInsulation!Q:Q,MATCH($D494,BuildingEnvelopeInsulation!$A:$A,0))</f>
        <v>0</v>
      </c>
      <c r="N494" s="13">
        <f t="shared" si="17"/>
        <v>0</v>
      </c>
    </row>
    <row r="495" spans="2:14" ht="15.75" x14ac:dyDescent="0.2">
      <c r="B495" s="7" t="str">
        <f t="shared" si="16"/>
        <v/>
      </c>
      <c r="C495" s="5" t="s">
        <v>1537</v>
      </c>
      <c r="D495" s="16" t="s">
        <v>1538</v>
      </c>
      <c r="E495" s="5" t="s">
        <v>1539</v>
      </c>
      <c r="F495" s="35">
        <f>INDEX(BuildingEnvelopeInsulation!I:I,MATCH($D495,BuildingEnvelopeInsulation!$A:$A,0))</f>
        <v>0</v>
      </c>
      <c r="G495" s="35">
        <f>INDEX(BuildingEnvelopeInsulation!K:K,MATCH($D495,BuildingEnvelopeInsulation!$A:$A,0))</f>
        <v>0</v>
      </c>
      <c r="H495" s="35">
        <f>INDEX(BuildingEnvelopeInsulation!L:L,MATCH($D495,BuildingEnvelopeInsulation!$A:$A,0))</f>
        <v>0</v>
      </c>
      <c r="I495" s="38" t="str">
        <f>INDEX(BuildingEnvelopeInsulation!M:M,MATCH($D495,BuildingEnvelopeInsulation!$A:$A,0))</f>
        <v/>
      </c>
      <c r="J495" s="38" t="str">
        <f>INDEX(BuildingEnvelopeInsulation!N:N,MATCH($D495,BuildingEnvelopeInsulation!$A:$A,0))</f>
        <v/>
      </c>
      <c r="K495" s="38" t="str">
        <f>INDEX(BuildingEnvelopeInsulation!O:O,MATCH($D495,BuildingEnvelopeInsulation!$A:$A,0))</f>
        <v/>
      </c>
      <c r="L495" s="13">
        <f>INDEX(BuildingEnvelopeInsulation!P:P,MATCH($D495,BuildingEnvelopeInsulation!$A:$A,0))</f>
        <v>0</v>
      </c>
      <c r="M495" s="13">
        <f>INDEX(BuildingEnvelopeInsulation!Q:Q,MATCH($D495,BuildingEnvelopeInsulation!$A:$A,0))</f>
        <v>0</v>
      </c>
      <c r="N495" s="13">
        <f t="shared" si="17"/>
        <v>0</v>
      </c>
    </row>
    <row r="496" spans="2:14" ht="15.75" x14ac:dyDescent="0.2">
      <c r="B496" s="7" t="str">
        <f t="shared" si="16"/>
        <v/>
      </c>
      <c r="C496" s="5" t="s">
        <v>1540</v>
      </c>
      <c r="D496" s="16" t="s">
        <v>1538</v>
      </c>
      <c r="E496" s="5" t="s">
        <v>1541</v>
      </c>
      <c r="F496" s="35">
        <f>INDEX(BuildingEnvelopeInsulation!I:I,MATCH($D496,BuildingEnvelopeInsulation!$A:$A,0))</f>
        <v>0</v>
      </c>
      <c r="G496" s="35">
        <f>INDEX(BuildingEnvelopeInsulation!K:K,MATCH($D496,BuildingEnvelopeInsulation!$A:$A,0))</f>
        <v>0</v>
      </c>
      <c r="H496" s="35">
        <f>INDEX(BuildingEnvelopeInsulation!L:L,MATCH($D496,BuildingEnvelopeInsulation!$A:$A,0))</f>
        <v>0</v>
      </c>
      <c r="I496" s="38" t="str">
        <f>INDEX(BuildingEnvelopeInsulation!M:M,MATCH($D496,BuildingEnvelopeInsulation!$A:$A,0))</f>
        <v/>
      </c>
      <c r="J496" s="38" t="str">
        <f>INDEX(BuildingEnvelopeInsulation!N:N,MATCH($D496,BuildingEnvelopeInsulation!$A:$A,0))</f>
        <v/>
      </c>
      <c r="K496" s="38" t="str">
        <f>INDEX(BuildingEnvelopeInsulation!O:O,MATCH($D496,BuildingEnvelopeInsulation!$A:$A,0))</f>
        <v/>
      </c>
      <c r="L496" s="13">
        <f>INDEX(BuildingEnvelopeInsulation!P:P,MATCH($D496,BuildingEnvelopeInsulation!$A:$A,0))</f>
        <v>0</v>
      </c>
      <c r="M496" s="13">
        <f>INDEX(BuildingEnvelopeInsulation!Q:Q,MATCH($D496,BuildingEnvelopeInsulation!$A:$A,0))</f>
        <v>0</v>
      </c>
      <c r="N496" s="13">
        <f t="shared" si="17"/>
        <v>0</v>
      </c>
    </row>
    <row r="497" spans="2:14" ht="15.75" x14ac:dyDescent="0.2">
      <c r="B497" s="7" t="str">
        <f t="shared" si="16"/>
        <v/>
      </c>
      <c r="C497" s="5" t="s">
        <v>1542</v>
      </c>
      <c r="D497" s="16" t="s">
        <v>1543</v>
      </c>
      <c r="E497" s="5" t="s">
        <v>1544</v>
      </c>
      <c r="F497" s="35">
        <f>INDEX(BuildingEnvelopeInsulation!I:I,MATCH($D497,BuildingEnvelopeInsulation!$A:$A,0))</f>
        <v>0</v>
      </c>
      <c r="G497" s="35">
        <f>INDEX(BuildingEnvelopeInsulation!K:K,MATCH($D497,BuildingEnvelopeInsulation!$A:$A,0))</f>
        <v>0</v>
      </c>
      <c r="H497" s="35">
        <f>INDEX(BuildingEnvelopeInsulation!L:L,MATCH($D497,BuildingEnvelopeInsulation!$A:$A,0))</f>
        <v>0</v>
      </c>
      <c r="I497" s="38" t="str">
        <f>INDEX(BuildingEnvelopeInsulation!M:M,MATCH($D497,BuildingEnvelopeInsulation!$A:$A,0))</f>
        <v/>
      </c>
      <c r="J497" s="38" t="str">
        <f>INDEX(BuildingEnvelopeInsulation!N:N,MATCH($D497,BuildingEnvelopeInsulation!$A:$A,0))</f>
        <v/>
      </c>
      <c r="K497" s="38" t="str">
        <f>INDEX(BuildingEnvelopeInsulation!O:O,MATCH($D497,BuildingEnvelopeInsulation!$A:$A,0))</f>
        <v/>
      </c>
      <c r="L497" s="13">
        <f>INDEX(BuildingEnvelopeInsulation!P:P,MATCH($D497,BuildingEnvelopeInsulation!$A:$A,0))</f>
        <v>0</v>
      </c>
      <c r="M497" s="13">
        <f>INDEX(BuildingEnvelopeInsulation!Q:Q,MATCH($D497,BuildingEnvelopeInsulation!$A:$A,0))</f>
        <v>0</v>
      </c>
      <c r="N497" s="13">
        <f t="shared" si="17"/>
        <v>0</v>
      </c>
    </row>
    <row r="498" spans="2:14" ht="15.75" x14ac:dyDescent="0.2">
      <c r="B498" s="7" t="str">
        <f t="shared" si="16"/>
        <v/>
      </c>
      <c r="C498" s="5" t="s">
        <v>1545</v>
      </c>
      <c r="D498" s="16" t="s">
        <v>1546</v>
      </c>
      <c r="E498" s="5" t="s">
        <v>1547</v>
      </c>
      <c r="F498" s="35">
        <f>INDEX(BuildingEnvelopeInsulation!I:I,MATCH($D498,BuildingEnvelopeInsulation!$A:$A,0))</f>
        <v>0</v>
      </c>
      <c r="G498" s="35">
        <f>INDEX(BuildingEnvelopeInsulation!K:K,MATCH($D498,BuildingEnvelopeInsulation!$A:$A,0))</f>
        <v>0</v>
      </c>
      <c r="H498" s="35">
        <f>INDEX(BuildingEnvelopeInsulation!L:L,MATCH($D498,BuildingEnvelopeInsulation!$A:$A,0))</f>
        <v>0</v>
      </c>
      <c r="I498" s="38" t="str">
        <f>INDEX(BuildingEnvelopeInsulation!M:M,MATCH($D498,BuildingEnvelopeInsulation!$A:$A,0))</f>
        <v/>
      </c>
      <c r="J498" s="38" t="str">
        <f>INDEX(BuildingEnvelopeInsulation!N:N,MATCH($D498,BuildingEnvelopeInsulation!$A:$A,0))</f>
        <v/>
      </c>
      <c r="K498" s="38" t="str">
        <f>INDEX(BuildingEnvelopeInsulation!O:O,MATCH($D498,BuildingEnvelopeInsulation!$A:$A,0))</f>
        <v/>
      </c>
      <c r="L498" s="13">
        <f>INDEX(BuildingEnvelopeInsulation!P:P,MATCH($D498,BuildingEnvelopeInsulation!$A:$A,0))</f>
        <v>0</v>
      </c>
      <c r="M498" s="13">
        <f>INDEX(BuildingEnvelopeInsulation!Q:Q,MATCH($D498,BuildingEnvelopeInsulation!$A:$A,0))</f>
        <v>0</v>
      </c>
      <c r="N498" s="13">
        <f t="shared" si="17"/>
        <v>0</v>
      </c>
    </row>
    <row r="499" spans="2:14" ht="15.75" x14ac:dyDescent="0.2">
      <c r="B499" s="7" t="e">
        <f t="shared" si="16"/>
        <v>#N/A</v>
      </c>
      <c r="C499" s="5" t="s">
        <v>1549</v>
      </c>
      <c r="D499" s="16" t="s">
        <v>1550</v>
      </c>
      <c r="E499" s="5" t="s">
        <v>1551</v>
      </c>
      <c r="F499" s="35" t="e">
        <f>INDEX(BuildingEnvelopeInsulation!I:I,MATCH($D499,BuildingEnvelopeInsulation!$A:$A,0))</f>
        <v>#N/A</v>
      </c>
      <c r="G499" s="35" t="e">
        <f>INDEX(BuildingEnvelopeInsulation!K:K,MATCH($D499,BuildingEnvelopeInsulation!$A:$A,0))</f>
        <v>#N/A</v>
      </c>
      <c r="H499" s="35" t="e">
        <f>INDEX(BuildingEnvelopeInsulation!L:L,MATCH($D499,BuildingEnvelopeInsulation!$A:$A,0))</f>
        <v>#N/A</v>
      </c>
      <c r="I499" s="38" t="e">
        <f>INDEX(BuildingEnvelopeInsulation!M:M,MATCH($D499,BuildingEnvelopeInsulation!$A:$A,0))</f>
        <v>#N/A</v>
      </c>
      <c r="J499" s="38" t="e">
        <f>INDEX(BuildingEnvelopeInsulation!N:N,MATCH($D499,BuildingEnvelopeInsulation!$A:$A,0))</f>
        <v>#N/A</v>
      </c>
      <c r="K499" s="38" t="e">
        <f>INDEX(BuildingEnvelopeInsulation!O:O,MATCH($D499,BuildingEnvelopeInsulation!$A:$A,0))</f>
        <v>#N/A</v>
      </c>
      <c r="L499" s="13" t="e">
        <f>INDEX(BuildingEnvelopeInsulation!P:P,MATCH($D499,BuildingEnvelopeInsulation!$A:$A,0))</f>
        <v>#N/A</v>
      </c>
      <c r="M499" s="13" t="e">
        <f>INDEX(BuildingEnvelopeInsulation!Q:Q,MATCH($D499,BuildingEnvelopeInsulation!$A:$A,0))</f>
        <v>#N/A</v>
      </c>
      <c r="N499" s="13" t="e">
        <f t="shared" si="17"/>
        <v>#N/A</v>
      </c>
    </row>
    <row r="500" spans="2:14" ht="15.75" x14ac:dyDescent="0.2">
      <c r="B500" s="7" t="str">
        <f t="shared" si="16"/>
        <v/>
      </c>
      <c r="C500" s="5" t="s">
        <v>1552</v>
      </c>
      <c r="D500" s="16" t="s">
        <v>1553</v>
      </c>
      <c r="E500" s="5" t="s">
        <v>1554</v>
      </c>
      <c r="F500" s="35">
        <f>INDEX(BuildingEnvelopeInsulation!I:I,MATCH($D500,BuildingEnvelopeInsulation!$A:$A,0))</f>
        <v>0</v>
      </c>
      <c r="G500" s="35">
        <f>INDEX(BuildingEnvelopeInsulation!K:K,MATCH($D500,BuildingEnvelopeInsulation!$A:$A,0))</f>
        <v>0</v>
      </c>
      <c r="H500" s="35">
        <f>INDEX(BuildingEnvelopeInsulation!L:L,MATCH($D500,BuildingEnvelopeInsulation!$A:$A,0))</f>
        <v>0</v>
      </c>
      <c r="I500" s="38" t="str">
        <f>INDEX(BuildingEnvelopeInsulation!M:M,MATCH($D500,BuildingEnvelopeInsulation!$A:$A,0))</f>
        <v/>
      </c>
      <c r="J500" s="38" t="str">
        <f>INDEX(BuildingEnvelopeInsulation!N:N,MATCH($D500,BuildingEnvelopeInsulation!$A:$A,0))</f>
        <v/>
      </c>
      <c r="K500" s="38" t="str">
        <f>INDEX(BuildingEnvelopeInsulation!O:O,MATCH($D500,BuildingEnvelopeInsulation!$A:$A,0))</f>
        <v/>
      </c>
      <c r="L500" s="13">
        <f>INDEX(BuildingEnvelopeInsulation!P:P,MATCH($D500,BuildingEnvelopeInsulation!$A:$A,0))</f>
        <v>0</v>
      </c>
      <c r="M500" s="13">
        <f>INDEX(BuildingEnvelopeInsulation!Q:Q,MATCH($D500,BuildingEnvelopeInsulation!$A:$A,0))</f>
        <v>0</v>
      </c>
      <c r="N500" s="13">
        <f t="shared" si="17"/>
        <v>0</v>
      </c>
    </row>
    <row r="501" spans="2:14" ht="15.75" x14ac:dyDescent="0.2">
      <c r="B501" s="7" t="str">
        <f t="shared" si="16"/>
        <v/>
      </c>
      <c r="C501" s="29" t="s">
        <v>1555</v>
      </c>
      <c r="D501" s="31" t="s">
        <v>1556</v>
      </c>
      <c r="E501" s="29" t="s">
        <v>1557</v>
      </c>
      <c r="F501" s="35">
        <f>INDEX(BuildingEnvelopeInsulation!I:I,MATCH($D501,BuildingEnvelopeInsulation!$A:$A,0))</f>
        <v>0</v>
      </c>
      <c r="G501" s="35">
        <f>INDEX(BuildingEnvelopeInsulation!K:K,MATCH($D501,BuildingEnvelopeInsulation!$A:$A,0))</f>
        <v>0</v>
      </c>
      <c r="H501" s="35">
        <f>INDEX(BuildingEnvelopeInsulation!L:L,MATCH($D501,BuildingEnvelopeInsulation!$A:$A,0))</f>
        <v>0</v>
      </c>
      <c r="I501" s="38" t="str">
        <f>INDEX(BuildingEnvelopeInsulation!M:M,MATCH($D501,BuildingEnvelopeInsulation!$A:$A,0))</f>
        <v/>
      </c>
      <c r="J501" s="38" t="str">
        <f>INDEX(BuildingEnvelopeInsulation!N:N,MATCH($D501,BuildingEnvelopeInsulation!$A:$A,0))</f>
        <v/>
      </c>
      <c r="K501" s="38" t="str">
        <f>INDEX(BuildingEnvelopeInsulation!O:O,MATCH($D501,BuildingEnvelopeInsulation!$A:$A,0))</f>
        <v/>
      </c>
      <c r="L501" s="13">
        <f>INDEX(BuildingEnvelopeInsulation!P:P,MATCH($D501,BuildingEnvelopeInsulation!$A:$A,0))</f>
        <v>0</v>
      </c>
      <c r="M501" s="13">
        <f>INDEX(BuildingEnvelopeInsulation!Q:Q,MATCH($D501,BuildingEnvelopeInsulation!$A:$A,0))</f>
        <v>0</v>
      </c>
      <c r="N501" s="13">
        <f t="shared" si="17"/>
        <v>0</v>
      </c>
    </row>
    <row r="502" spans="2:14" ht="15.75" x14ac:dyDescent="0.2">
      <c r="B502" s="7" t="str">
        <f t="shared" si="16"/>
        <v/>
      </c>
      <c r="C502" s="5" t="s">
        <v>1559</v>
      </c>
      <c r="D502" s="16" t="s">
        <v>1560</v>
      </c>
      <c r="E502" s="5" t="s">
        <v>1561</v>
      </c>
      <c r="F502" s="35">
        <f>INDEX(BuildingEnvelopeInsulation!I:I,MATCH($D502,BuildingEnvelopeInsulation!$A:$A,0))</f>
        <v>0</v>
      </c>
      <c r="G502" s="35">
        <f>INDEX(BuildingEnvelopeInsulation!K:K,MATCH($D502,BuildingEnvelopeInsulation!$A:$A,0))</f>
        <v>0</v>
      </c>
      <c r="H502" s="35">
        <f>INDEX(BuildingEnvelopeInsulation!L:L,MATCH($D502,BuildingEnvelopeInsulation!$A:$A,0))</f>
        <v>0</v>
      </c>
      <c r="I502" s="38" t="str">
        <f>INDEX(BuildingEnvelopeInsulation!M:M,MATCH($D502,BuildingEnvelopeInsulation!$A:$A,0))</f>
        <v/>
      </c>
      <c r="J502" s="38" t="str">
        <f>INDEX(BuildingEnvelopeInsulation!N:N,MATCH($D502,BuildingEnvelopeInsulation!$A:$A,0))</f>
        <v/>
      </c>
      <c r="K502" s="38" t="str">
        <f>INDEX(BuildingEnvelopeInsulation!O:O,MATCH($D502,BuildingEnvelopeInsulation!$A:$A,0))</f>
        <v/>
      </c>
      <c r="L502" s="13">
        <f>INDEX(BuildingEnvelopeInsulation!P:P,MATCH($D502,BuildingEnvelopeInsulation!$A:$A,0))</f>
        <v>0</v>
      </c>
      <c r="M502" s="13">
        <f>INDEX(BuildingEnvelopeInsulation!Q:Q,MATCH($D502,BuildingEnvelopeInsulation!$A:$A,0))</f>
        <v>0</v>
      </c>
      <c r="N502" s="13">
        <f t="shared" si="17"/>
        <v>0</v>
      </c>
    </row>
    <row r="503" spans="2:14" ht="15.75" x14ac:dyDescent="0.2">
      <c r="B503" s="7" t="str">
        <f t="shared" si="16"/>
        <v/>
      </c>
      <c r="C503" s="5" t="s">
        <v>1562</v>
      </c>
      <c r="D503" s="16" t="s">
        <v>1563</v>
      </c>
      <c r="E503" s="5" t="s">
        <v>1564</v>
      </c>
      <c r="F503" s="35">
        <f>INDEX(BuildingEnvelopeInsulation!I:I,MATCH($D503,BuildingEnvelopeInsulation!$A:$A,0))</f>
        <v>0</v>
      </c>
      <c r="G503" s="35">
        <f>INDEX(BuildingEnvelopeInsulation!K:K,MATCH($D503,BuildingEnvelopeInsulation!$A:$A,0))</f>
        <v>0</v>
      </c>
      <c r="H503" s="35">
        <f>INDEX(BuildingEnvelopeInsulation!L:L,MATCH($D503,BuildingEnvelopeInsulation!$A:$A,0))</f>
        <v>0</v>
      </c>
      <c r="I503" s="38" t="str">
        <f>INDEX(BuildingEnvelopeInsulation!M:M,MATCH($D503,BuildingEnvelopeInsulation!$A:$A,0))</f>
        <v/>
      </c>
      <c r="J503" s="38" t="str">
        <f>INDEX(BuildingEnvelopeInsulation!N:N,MATCH($D503,BuildingEnvelopeInsulation!$A:$A,0))</f>
        <v/>
      </c>
      <c r="K503" s="38" t="str">
        <f>INDEX(BuildingEnvelopeInsulation!O:O,MATCH($D503,BuildingEnvelopeInsulation!$A:$A,0))</f>
        <v/>
      </c>
      <c r="L503" s="13">
        <f>INDEX(BuildingEnvelopeInsulation!P:P,MATCH($D503,BuildingEnvelopeInsulation!$A:$A,0))</f>
        <v>0</v>
      </c>
      <c r="M503" s="13">
        <f>INDEX(BuildingEnvelopeInsulation!Q:Q,MATCH($D503,BuildingEnvelopeInsulation!$A:$A,0))</f>
        <v>0</v>
      </c>
      <c r="N503" s="13">
        <f t="shared" si="17"/>
        <v>0</v>
      </c>
    </row>
    <row r="504" spans="2:14" ht="15.75" x14ac:dyDescent="0.2">
      <c r="B504" s="7" t="str">
        <f t="shared" si="16"/>
        <v/>
      </c>
      <c r="C504" s="5" t="s">
        <v>1565</v>
      </c>
      <c r="D504" s="16" t="s">
        <v>1566</v>
      </c>
      <c r="E504" s="5" t="s">
        <v>1567</v>
      </c>
      <c r="F504" s="35">
        <f>INDEX(BuildingEnvelopeInsulation!I:I,MATCH($D504,BuildingEnvelopeInsulation!$A:$A,0))</f>
        <v>0</v>
      </c>
      <c r="G504" s="35">
        <f>INDEX(BuildingEnvelopeInsulation!K:K,MATCH($D504,BuildingEnvelopeInsulation!$A:$A,0))</f>
        <v>0</v>
      </c>
      <c r="H504" s="35">
        <f>INDEX(BuildingEnvelopeInsulation!L:L,MATCH($D504,BuildingEnvelopeInsulation!$A:$A,0))</f>
        <v>0</v>
      </c>
      <c r="I504" s="38" t="str">
        <f>INDEX(BuildingEnvelopeInsulation!M:M,MATCH($D504,BuildingEnvelopeInsulation!$A:$A,0))</f>
        <v/>
      </c>
      <c r="J504" s="38" t="str">
        <f>INDEX(BuildingEnvelopeInsulation!N:N,MATCH($D504,BuildingEnvelopeInsulation!$A:$A,0))</f>
        <v/>
      </c>
      <c r="K504" s="38" t="str">
        <f>INDEX(BuildingEnvelopeInsulation!O:O,MATCH($D504,BuildingEnvelopeInsulation!$A:$A,0))</f>
        <v/>
      </c>
      <c r="L504" s="13">
        <f>INDEX(BuildingEnvelopeInsulation!P:P,MATCH($D504,BuildingEnvelopeInsulation!$A:$A,0))</f>
        <v>0</v>
      </c>
      <c r="M504" s="13">
        <f>INDEX(BuildingEnvelopeInsulation!Q:Q,MATCH($D504,BuildingEnvelopeInsulation!$A:$A,0))</f>
        <v>0</v>
      </c>
      <c r="N504" s="13">
        <f t="shared" si="17"/>
        <v>0</v>
      </c>
    </row>
    <row r="505" spans="2:14" ht="15.75" x14ac:dyDescent="0.2">
      <c r="B505" s="7" t="str">
        <f t="shared" si="16"/>
        <v/>
      </c>
      <c r="C505" s="5" t="s">
        <v>1568</v>
      </c>
      <c r="D505" s="16" t="s">
        <v>1569</v>
      </c>
      <c r="E505" s="5" t="s">
        <v>1570</v>
      </c>
      <c r="F505" s="35">
        <f>INDEX(BuildingEnvelopeInsulation!I:I,MATCH($D505,BuildingEnvelopeInsulation!$A:$A,0))</f>
        <v>0</v>
      </c>
      <c r="G505" s="35">
        <f>INDEX(BuildingEnvelopeInsulation!K:K,MATCH($D505,BuildingEnvelopeInsulation!$A:$A,0))</f>
        <v>0</v>
      </c>
      <c r="H505" s="35">
        <f>INDEX(BuildingEnvelopeInsulation!L:L,MATCH($D505,BuildingEnvelopeInsulation!$A:$A,0))</f>
        <v>0</v>
      </c>
      <c r="I505" s="38" t="str">
        <f>INDEX(BuildingEnvelopeInsulation!M:M,MATCH($D505,BuildingEnvelopeInsulation!$A:$A,0))</f>
        <v/>
      </c>
      <c r="J505" s="38" t="str">
        <f>INDEX(BuildingEnvelopeInsulation!N:N,MATCH($D505,BuildingEnvelopeInsulation!$A:$A,0))</f>
        <v/>
      </c>
      <c r="K505" s="38" t="str">
        <f>INDEX(BuildingEnvelopeInsulation!O:O,MATCH($D505,BuildingEnvelopeInsulation!$A:$A,0))</f>
        <v/>
      </c>
      <c r="L505" s="13">
        <f>INDEX(BuildingEnvelopeInsulation!P:P,MATCH($D505,BuildingEnvelopeInsulation!$A:$A,0))</f>
        <v>0</v>
      </c>
      <c r="M505" s="13">
        <f>INDEX(BuildingEnvelopeInsulation!Q:Q,MATCH($D505,BuildingEnvelopeInsulation!$A:$A,0))</f>
        <v>0</v>
      </c>
      <c r="N505" s="13">
        <f t="shared" si="17"/>
        <v>0</v>
      </c>
    </row>
    <row r="506" spans="2:14" ht="15.75" x14ac:dyDescent="0.2">
      <c r="B506" s="7" t="str">
        <f t="shared" si="16"/>
        <v/>
      </c>
      <c r="C506" s="5" t="s">
        <v>1571</v>
      </c>
      <c r="D506" s="16" t="s">
        <v>1572</v>
      </c>
      <c r="E506" s="5" t="s">
        <v>1573</v>
      </c>
      <c r="F506" s="35">
        <f>INDEX(BuildingEnvelopeInsulation!I:I,MATCH($D506,BuildingEnvelopeInsulation!$A:$A,0))</f>
        <v>0</v>
      </c>
      <c r="G506" s="35">
        <f>INDEX(BuildingEnvelopeInsulation!K:K,MATCH($D506,BuildingEnvelopeInsulation!$A:$A,0))</f>
        <v>0</v>
      </c>
      <c r="H506" s="35">
        <f>INDEX(BuildingEnvelopeInsulation!L:L,MATCH($D506,BuildingEnvelopeInsulation!$A:$A,0))</f>
        <v>0</v>
      </c>
      <c r="I506" s="38" t="str">
        <f>INDEX(BuildingEnvelopeInsulation!M:M,MATCH($D506,BuildingEnvelopeInsulation!$A:$A,0))</f>
        <v/>
      </c>
      <c r="J506" s="38" t="str">
        <f>INDEX(BuildingEnvelopeInsulation!N:N,MATCH($D506,BuildingEnvelopeInsulation!$A:$A,0))</f>
        <v/>
      </c>
      <c r="K506" s="38" t="str">
        <f>INDEX(BuildingEnvelopeInsulation!O:O,MATCH($D506,BuildingEnvelopeInsulation!$A:$A,0))</f>
        <v/>
      </c>
      <c r="L506" s="13">
        <f>INDEX(BuildingEnvelopeInsulation!P:P,MATCH($D506,BuildingEnvelopeInsulation!$A:$A,0))</f>
        <v>0</v>
      </c>
      <c r="M506" s="13">
        <f>INDEX(BuildingEnvelopeInsulation!Q:Q,MATCH($D506,BuildingEnvelopeInsulation!$A:$A,0))</f>
        <v>0</v>
      </c>
      <c r="N506" s="13">
        <f t="shared" si="17"/>
        <v>0</v>
      </c>
    </row>
    <row r="507" spans="2:14" ht="15.75" x14ac:dyDescent="0.2">
      <c r="B507" s="7" t="str">
        <f t="shared" si="16"/>
        <v/>
      </c>
      <c r="C507" s="5" t="s">
        <v>1574</v>
      </c>
      <c r="D507" s="16" t="s">
        <v>1575</v>
      </c>
      <c r="E507" s="5" t="s">
        <v>1576</v>
      </c>
      <c r="F507" s="35">
        <f>INDEX(BuildingEnvelopeInsulation!I:I,MATCH($D507,BuildingEnvelopeInsulation!$A:$A,0))</f>
        <v>0</v>
      </c>
      <c r="G507" s="35">
        <f>INDEX(BuildingEnvelopeInsulation!K:K,MATCH($D507,BuildingEnvelopeInsulation!$A:$A,0))</f>
        <v>0</v>
      </c>
      <c r="H507" s="35">
        <f>INDEX(BuildingEnvelopeInsulation!L:L,MATCH($D507,BuildingEnvelopeInsulation!$A:$A,0))</f>
        <v>0</v>
      </c>
      <c r="I507" s="38" t="str">
        <f>INDEX(BuildingEnvelopeInsulation!M:M,MATCH($D507,BuildingEnvelopeInsulation!$A:$A,0))</f>
        <v/>
      </c>
      <c r="J507" s="38" t="str">
        <f>INDEX(BuildingEnvelopeInsulation!N:N,MATCH($D507,BuildingEnvelopeInsulation!$A:$A,0))</f>
        <v/>
      </c>
      <c r="K507" s="38" t="str">
        <f>INDEX(BuildingEnvelopeInsulation!O:O,MATCH($D507,BuildingEnvelopeInsulation!$A:$A,0))</f>
        <v/>
      </c>
      <c r="L507" s="13">
        <f>INDEX(BuildingEnvelopeInsulation!P:P,MATCH($D507,BuildingEnvelopeInsulation!$A:$A,0))</f>
        <v>0</v>
      </c>
      <c r="M507" s="13">
        <f>INDEX(BuildingEnvelopeInsulation!Q:Q,MATCH($D507,BuildingEnvelopeInsulation!$A:$A,0))</f>
        <v>0</v>
      </c>
      <c r="N507" s="13">
        <f t="shared" si="17"/>
        <v>0</v>
      </c>
    </row>
    <row r="508" spans="2:14" ht="15.75" x14ac:dyDescent="0.2">
      <c r="B508" s="7" t="str">
        <f t="shared" si="16"/>
        <v/>
      </c>
      <c r="C508" s="5" t="s">
        <v>1577</v>
      </c>
      <c r="D508" s="16" t="s">
        <v>1578</v>
      </c>
      <c r="E508" s="5" t="s">
        <v>1579</v>
      </c>
      <c r="F508" s="35">
        <f>INDEX(BuildingEnvelopeInsulation!I:I,MATCH($D508,BuildingEnvelopeInsulation!$A:$A,0))</f>
        <v>0</v>
      </c>
      <c r="G508" s="35">
        <f>INDEX(BuildingEnvelopeInsulation!K:K,MATCH($D508,BuildingEnvelopeInsulation!$A:$A,0))</f>
        <v>0</v>
      </c>
      <c r="H508" s="35">
        <f>INDEX(BuildingEnvelopeInsulation!L:L,MATCH($D508,BuildingEnvelopeInsulation!$A:$A,0))</f>
        <v>0</v>
      </c>
      <c r="I508" s="38" t="str">
        <f>INDEX(BuildingEnvelopeInsulation!M:M,MATCH($D508,BuildingEnvelopeInsulation!$A:$A,0))</f>
        <v/>
      </c>
      <c r="J508" s="38" t="str">
        <f>INDEX(BuildingEnvelopeInsulation!N:N,MATCH($D508,BuildingEnvelopeInsulation!$A:$A,0))</f>
        <v/>
      </c>
      <c r="K508" s="38" t="str">
        <f>INDEX(BuildingEnvelopeInsulation!O:O,MATCH($D508,BuildingEnvelopeInsulation!$A:$A,0))</f>
        <v/>
      </c>
      <c r="L508" s="13">
        <f>INDEX(BuildingEnvelopeInsulation!P:P,MATCH($D508,BuildingEnvelopeInsulation!$A:$A,0))</f>
        <v>0</v>
      </c>
      <c r="M508" s="13">
        <f>INDEX(BuildingEnvelopeInsulation!Q:Q,MATCH($D508,BuildingEnvelopeInsulation!$A:$A,0))</f>
        <v>0</v>
      </c>
      <c r="N508" s="13">
        <f t="shared" si="17"/>
        <v>0</v>
      </c>
    </row>
    <row r="509" spans="2:14" ht="15.75" x14ac:dyDescent="0.2">
      <c r="B509" s="7" t="str">
        <f t="shared" si="16"/>
        <v/>
      </c>
      <c r="C509" s="5" t="s">
        <v>1580</v>
      </c>
      <c r="D509" s="16" t="s">
        <v>1581</v>
      </c>
      <c r="E509" s="5" t="s">
        <v>1582</v>
      </c>
      <c r="F509" s="35">
        <f>INDEX(BuildingEnvelopeInsulation!I:I,MATCH($D509,BuildingEnvelopeInsulation!$A:$A,0))</f>
        <v>0</v>
      </c>
      <c r="G509" s="35">
        <f>INDEX(BuildingEnvelopeInsulation!K:K,MATCH($D509,BuildingEnvelopeInsulation!$A:$A,0))</f>
        <v>0</v>
      </c>
      <c r="H509" s="35">
        <f>INDEX(BuildingEnvelopeInsulation!L:L,MATCH($D509,BuildingEnvelopeInsulation!$A:$A,0))</f>
        <v>0</v>
      </c>
      <c r="I509" s="38" t="str">
        <f>INDEX(BuildingEnvelopeInsulation!M:M,MATCH($D509,BuildingEnvelopeInsulation!$A:$A,0))</f>
        <v/>
      </c>
      <c r="J509" s="38" t="str">
        <f>INDEX(BuildingEnvelopeInsulation!N:N,MATCH($D509,BuildingEnvelopeInsulation!$A:$A,0))</f>
        <v/>
      </c>
      <c r="K509" s="38" t="str">
        <f>INDEX(BuildingEnvelopeInsulation!O:O,MATCH($D509,BuildingEnvelopeInsulation!$A:$A,0))</f>
        <v/>
      </c>
      <c r="L509" s="13">
        <f>INDEX(BuildingEnvelopeInsulation!P:P,MATCH($D509,BuildingEnvelopeInsulation!$A:$A,0))</f>
        <v>0</v>
      </c>
      <c r="M509" s="13">
        <f>INDEX(BuildingEnvelopeInsulation!Q:Q,MATCH($D509,BuildingEnvelopeInsulation!$A:$A,0))</f>
        <v>0</v>
      </c>
      <c r="N509" s="13">
        <f t="shared" si="17"/>
        <v>0</v>
      </c>
    </row>
    <row r="510" spans="2:14" ht="15.75" x14ac:dyDescent="0.2">
      <c r="B510" s="7" t="str">
        <f t="shared" si="16"/>
        <v/>
      </c>
      <c r="C510" s="5" t="s">
        <v>1583</v>
      </c>
      <c r="D510" s="16" t="s">
        <v>1584</v>
      </c>
      <c r="E510" s="5" t="s">
        <v>1585</v>
      </c>
      <c r="F510" s="35">
        <f>INDEX(BuildingEnvelopeInsulation!I:I,MATCH($D510,BuildingEnvelopeInsulation!$A:$A,0))</f>
        <v>0</v>
      </c>
      <c r="G510" s="35">
        <f>INDEX(BuildingEnvelopeInsulation!K:K,MATCH($D510,BuildingEnvelopeInsulation!$A:$A,0))</f>
        <v>0</v>
      </c>
      <c r="H510" s="35">
        <f>INDEX(BuildingEnvelopeInsulation!L:L,MATCH($D510,BuildingEnvelopeInsulation!$A:$A,0))</f>
        <v>0</v>
      </c>
      <c r="I510" s="38" t="str">
        <f>INDEX(BuildingEnvelopeInsulation!M:M,MATCH($D510,BuildingEnvelopeInsulation!$A:$A,0))</f>
        <v/>
      </c>
      <c r="J510" s="38" t="str">
        <f>INDEX(BuildingEnvelopeInsulation!N:N,MATCH($D510,BuildingEnvelopeInsulation!$A:$A,0))</f>
        <v/>
      </c>
      <c r="K510" s="38" t="str">
        <f>INDEX(BuildingEnvelopeInsulation!O:O,MATCH($D510,BuildingEnvelopeInsulation!$A:$A,0))</f>
        <v/>
      </c>
      <c r="L510" s="13">
        <f>INDEX(BuildingEnvelopeInsulation!P:P,MATCH($D510,BuildingEnvelopeInsulation!$A:$A,0))</f>
        <v>0</v>
      </c>
      <c r="M510" s="13">
        <f>INDEX(BuildingEnvelopeInsulation!Q:Q,MATCH($D510,BuildingEnvelopeInsulation!$A:$A,0))</f>
        <v>0</v>
      </c>
      <c r="N510" s="13">
        <f t="shared" si="17"/>
        <v>0</v>
      </c>
    </row>
    <row r="511" spans="2:14" ht="15.75" x14ac:dyDescent="0.2">
      <c r="B511" s="7" t="str">
        <f t="shared" si="16"/>
        <v/>
      </c>
      <c r="C511" s="5" t="s">
        <v>1591</v>
      </c>
      <c r="D511" s="16" t="s">
        <v>1592</v>
      </c>
      <c r="E511" s="5" t="s">
        <v>1593</v>
      </c>
      <c r="F511" s="35">
        <f>INDEX(PipeDuctworkInsulation!I:I,MATCH($D511,PipeDuctworkInsulation!$A:$A,0))</f>
        <v>0</v>
      </c>
      <c r="G511" s="35">
        <f>INDEX(PipeDuctworkInsulation!K:K,MATCH($D511,PipeDuctworkInsulation!$A:$A,0))</f>
        <v>0</v>
      </c>
      <c r="H511" s="35">
        <f>INDEX(PipeDuctworkInsulation!L:L,MATCH($D511,PipeDuctworkInsulation!$A:$A,0))</f>
        <v>0</v>
      </c>
      <c r="I511" s="38" t="str">
        <f>INDEX(PipeDuctworkInsulation!M:M,MATCH($D511,PipeDuctworkInsulation!$A:$A,0))</f>
        <v/>
      </c>
      <c r="J511" s="38" t="str">
        <f>INDEX(PipeDuctworkInsulation!N:N,MATCH($D511,PipeDuctworkInsulation!$A:$A,0))</f>
        <v/>
      </c>
      <c r="K511" s="38" t="str">
        <f>INDEX(PipeDuctworkInsulation!O:O,MATCH($D511,PipeDuctworkInsulation!$A:$A,0))</f>
        <v/>
      </c>
      <c r="L511" s="13">
        <f>INDEX(PipeDuctworkInsulation!P:P,MATCH($D511,PipeDuctworkInsulation!$A:$A,0))</f>
        <v>0</v>
      </c>
      <c r="M511" s="13">
        <f>INDEX(PipeDuctworkInsulation!Q:Q,MATCH($D511,PipeDuctworkInsulation!$A:$A,0))</f>
        <v>0</v>
      </c>
      <c r="N511" s="13">
        <f t="shared" si="17"/>
        <v>0</v>
      </c>
    </row>
    <row r="512" spans="2:14" ht="15.75" x14ac:dyDescent="0.2">
      <c r="B512" s="7" t="str">
        <f t="shared" si="16"/>
        <v/>
      </c>
      <c r="C512" s="5" t="s">
        <v>1594</v>
      </c>
      <c r="D512" s="16" t="s">
        <v>1595</v>
      </c>
      <c r="E512" s="5" t="s">
        <v>1596</v>
      </c>
      <c r="F512" s="35">
        <f>INDEX(PipeDuctworkInsulation!I:I,MATCH($D512,PipeDuctworkInsulation!$A:$A,0))</f>
        <v>0</v>
      </c>
      <c r="G512" s="35">
        <f>INDEX(PipeDuctworkInsulation!K:K,MATCH($D512,PipeDuctworkInsulation!$A:$A,0))</f>
        <v>0</v>
      </c>
      <c r="H512" s="35">
        <f>INDEX(PipeDuctworkInsulation!L:L,MATCH($D512,PipeDuctworkInsulation!$A:$A,0))</f>
        <v>0</v>
      </c>
      <c r="I512" s="38" t="str">
        <f>INDEX(PipeDuctworkInsulation!M:M,MATCH($D512,PipeDuctworkInsulation!$A:$A,0))</f>
        <v/>
      </c>
      <c r="J512" s="38" t="str">
        <f>INDEX(PipeDuctworkInsulation!N:N,MATCH($D512,PipeDuctworkInsulation!$A:$A,0))</f>
        <v/>
      </c>
      <c r="K512" s="38" t="str">
        <f>INDEX(PipeDuctworkInsulation!O:O,MATCH($D512,PipeDuctworkInsulation!$A:$A,0))</f>
        <v/>
      </c>
      <c r="L512" s="13">
        <f>INDEX(PipeDuctworkInsulation!P:P,MATCH($D512,PipeDuctworkInsulation!$A:$A,0))</f>
        <v>0</v>
      </c>
      <c r="M512" s="13">
        <f>INDEX(PipeDuctworkInsulation!Q:Q,MATCH($D512,PipeDuctworkInsulation!$A:$A,0))</f>
        <v>0</v>
      </c>
      <c r="N512" s="13">
        <f t="shared" si="17"/>
        <v>0</v>
      </c>
    </row>
    <row r="513" spans="2:14" ht="15.75" x14ac:dyDescent="0.2">
      <c r="B513" s="7" t="str">
        <f t="shared" si="16"/>
        <v/>
      </c>
      <c r="C513" s="5" t="s">
        <v>1597</v>
      </c>
      <c r="D513" s="16" t="s">
        <v>1598</v>
      </c>
      <c r="E513" s="5" t="s">
        <v>1599</v>
      </c>
      <c r="F513" s="35">
        <f>INDEX(PipeDuctworkInsulation!I:I,MATCH($D513,PipeDuctworkInsulation!$A:$A,0))</f>
        <v>0</v>
      </c>
      <c r="G513" s="35">
        <f>INDEX(PipeDuctworkInsulation!K:K,MATCH($D513,PipeDuctworkInsulation!$A:$A,0))</f>
        <v>0</v>
      </c>
      <c r="H513" s="35">
        <f>INDEX(PipeDuctworkInsulation!L:L,MATCH($D513,PipeDuctworkInsulation!$A:$A,0))</f>
        <v>0</v>
      </c>
      <c r="I513" s="38" t="str">
        <f>INDEX(PipeDuctworkInsulation!M:M,MATCH($D513,PipeDuctworkInsulation!$A:$A,0))</f>
        <v/>
      </c>
      <c r="J513" s="38" t="str">
        <f>INDEX(PipeDuctworkInsulation!N:N,MATCH($D513,PipeDuctworkInsulation!$A:$A,0))</f>
        <v/>
      </c>
      <c r="K513" s="38" t="str">
        <f>INDEX(PipeDuctworkInsulation!O:O,MATCH($D513,PipeDuctworkInsulation!$A:$A,0))</f>
        <v/>
      </c>
      <c r="L513" s="13">
        <f>INDEX(PipeDuctworkInsulation!P:P,MATCH($D513,PipeDuctworkInsulation!$A:$A,0))</f>
        <v>0</v>
      </c>
      <c r="M513" s="13">
        <f>INDEX(PipeDuctworkInsulation!Q:Q,MATCH($D513,PipeDuctworkInsulation!$A:$A,0))</f>
        <v>0</v>
      </c>
      <c r="N513" s="13">
        <f t="shared" si="17"/>
        <v>0</v>
      </c>
    </row>
    <row r="514" spans="2:14" ht="15.75" x14ac:dyDescent="0.2">
      <c r="B514" s="7" t="str">
        <f t="shared" si="16"/>
        <v/>
      </c>
      <c r="C514" s="5" t="s">
        <v>1600</v>
      </c>
      <c r="D514" s="16" t="s">
        <v>1601</v>
      </c>
      <c r="E514" s="5" t="s">
        <v>1602</v>
      </c>
      <c r="F514" s="35">
        <f>INDEX(PipeDuctworkInsulation!I:I,MATCH($D514,PipeDuctworkInsulation!$A:$A,0))</f>
        <v>0</v>
      </c>
      <c r="G514" s="35">
        <f>INDEX(PipeDuctworkInsulation!K:K,MATCH($D514,PipeDuctworkInsulation!$A:$A,0))</f>
        <v>0</v>
      </c>
      <c r="H514" s="35">
        <f>INDEX(PipeDuctworkInsulation!L:L,MATCH($D514,PipeDuctworkInsulation!$A:$A,0))</f>
        <v>0</v>
      </c>
      <c r="I514" s="38" t="str">
        <f>INDEX(PipeDuctworkInsulation!M:M,MATCH($D514,PipeDuctworkInsulation!$A:$A,0))</f>
        <v/>
      </c>
      <c r="J514" s="38" t="str">
        <f>INDEX(PipeDuctworkInsulation!N:N,MATCH($D514,PipeDuctworkInsulation!$A:$A,0))</f>
        <v/>
      </c>
      <c r="K514" s="38" t="str">
        <f>INDEX(PipeDuctworkInsulation!O:O,MATCH($D514,PipeDuctworkInsulation!$A:$A,0))</f>
        <v/>
      </c>
      <c r="L514" s="13">
        <f>INDEX(PipeDuctworkInsulation!P:P,MATCH($D514,PipeDuctworkInsulation!$A:$A,0))</f>
        <v>0</v>
      </c>
      <c r="M514" s="13">
        <f>INDEX(PipeDuctworkInsulation!Q:Q,MATCH($D514,PipeDuctworkInsulation!$A:$A,0))</f>
        <v>0</v>
      </c>
      <c r="N514" s="13">
        <f t="shared" si="17"/>
        <v>0</v>
      </c>
    </row>
    <row r="515" spans="2:14" ht="15.75" x14ac:dyDescent="0.2">
      <c r="B515" s="7" t="str">
        <f t="shared" ref="B515:B578" si="18">IF($L515&lt;&gt;0,ROW(),"")</f>
        <v/>
      </c>
      <c r="C515" s="5" t="s">
        <v>1603</v>
      </c>
      <c r="D515" s="16" t="s">
        <v>1604</v>
      </c>
      <c r="E515" s="5" t="s">
        <v>1605</v>
      </c>
      <c r="F515" s="35">
        <f>INDEX(PipeDuctworkInsulation!I:I,MATCH($D515,PipeDuctworkInsulation!$A:$A,0))</f>
        <v>0</v>
      </c>
      <c r="G515" s="35">
        <f>INDEX(PipeDuctworkInsulation!K:K,MATCH($D515,PipeDuctworkInsulation!$A:$A,0))</f>
        <v>0</v>
      </c>
      <c r="H515" s="35">
        <f>INDEX(PipeDuctworkInsulation!L:L,MATCH($D515,PipeDuctworkInsulation!$A:$A,0))</f>
        <v>0</v>
      </c>
      <c r="I515" s="38" t="str">
        <f>INDEX(PipeDuctworkInsulation!M:M,MATCH($D515,PipeDuctworkInsulation!$A:$A,0))</f>
        <v/>
      </c>
      <c r="J515" s="38" t="str">
        <f>INDEX(PipeDuctworkInsulation!N:N,MATCH($D515,PipeDuctworkInsulation!$A:$A,0))</f>
        <v/>
      </c>
      <c r="K515" s="38" t="str">
        <f>INDEX(PipeDuctworkInsulation!O:O,MATCH($D515,PipeDuctworkInsulation!$A:$A,0))</f>
        <v/>
      </c>
      <c r="L515" s="13">
        <f>INDEX(PipeDuctworkInsulation!P:P,MATCH($D515,PipeDuctworkInsulation!$A:$A,0))</f>
        <v>0</v>
      </c>
      <c r="M515" s="13">
        <f>INDEX(PipeDuctworkInsulation!Q:Q,MATCH($D515,PipeDuctworkInsulation!$A:$A,0))</f>
        <v>0</v>
      </c>
      <c r="N515" s="13">
        <f t="shared" si="17"/>
        <v>0</v>
      </c>
    </row>
    <row r="516" spans="2:14" ht="15.75" x14ac:dyDescent="0.2">
      <c r="B516" s="7" t="str">
        <f t="shared" si="18"/>
        <v/>
      </c>
      <c r="C516" s="5" t="s">
        <v>1606</v>
      </c>
      <c r="D516" s="16" t="s">
        <v>1607</v>
      </c>
      <c r="E516" s="5" t="s">
        <v>1608</v>
      </c>
      <c r="F516" s="35">
        <f>INDEX(PipeDuctworkInsulation!I:I,MATCH($D516,PipeDuctworkInsulation!$A:$A,0))</f>
        <v>0</v>
      </c>
      <c r="G516" s="35">
        <f>INDEX(PipeDuctworkInsulation!K:K,MATCH($D516,PipeDuctworkInsulation!$A:$A,0))</f>
        <v>0</v>
      </c>
      <c r="H516" s="35">
        <f>INDEX(PipeDuctworkInsulation!L:L,MATCH($D516,PipeDuctworkInsulation!$A:$A,0))</f>
        <v>0</v>
      </c>
      <c r="I516" s="38" t="str">
        <f>INDEX(PipeDuctworkInsulation!M:M,MATCH($D516,PipeDuctworkInsulation!$A:$A,0))</f>
        <v/>
      </c>
      <c r="J516" s="38" t="str">
        <f>INDEX(PipeDuctworkInsulation!N:N,MATCH($D516,PipeDuctworkInsulation!$A:$A,0))</f>
        <v/>
      </c>
      <c r="K516" s="38" t="str">
        <f>INDEX(PipeDuctworkInsulation!O:O,MATCH($D516,PipeDuctworkInsulation!$A:$A,0))</f>
        <v/>
      </c>
      <c r="L516" s="13">
        <f>INDEX(PipeDuctworkInsulation!P:P,MATCH($D516,PipeDuctworkInsulation!$A:$A,0))</f>
        <v>0</v>
      </c>
      <c r="M516" s="13">
        <f>INDEX(PipeDuctworkInsulation!Q:Q,MATCH($D516,PipeDuctworkInsulation!$A:$A,0))</f>
        <v>0</v>
      </c>
      <c r="N516" s="13">
        <f t="shared" ref="N516:N571" si="19">M516*0.75</f>
        <v>0</v>
      </c>
    </row>
    <row r="517" spans="2:14" ht="15.75" x14ac:dyDescent="0.2">
      <c r="B517" s="7" t="str">
        <f t="shared" si="18"/>
        <v/>
      </c>
      <c r="C517" s="5" t="s">
        <v>1609</v>
      </c>
      <c r="D517" s="16" t="s">
        <v>1610</v>
      </c>
      <c r="E517" s="5" t="s">
        <v>1611</v>
      </c>
      <c r="F517" s="35">
        <f>INDEX(PipeDuctworkInsulation!I:I,MATCH($D517,PipeDuctworkInsulation!$A:$A,0))</f>
        <v>0</v>
      </c>
      <c r="G517" s="35">
        <f>INDEX(PipeDuctworkInsulation!K:K,MATCH($D517,PipeDuctworkInsulation!$A:$A,0))</f>
        <v>0</v>
      </c>
      <c r="H517" s="35">
        <f>INDEX(PipeDuctworkInsulation!L:L,MATCH($D517,PipeDuctworkInsulation!$A:$A,0))</f>
        <v>0</v>
      </c>
      <c r="I517" s="38" t="str">
        <f>INDEX(PipeDuctworkInsulation!M:M,MATCH($D517,PipeDuctworkInsulation!$A:$A,0))</f>
        <v/>
      </c>
      <c r="J517" s="38" t="str">
        <f>INDEX(PipeDuctworkInsulation!N:N,MATCH($D517,PipeDuctworkInsulation!$A:$A,0))</f>
        <v/>
      </c>
      <c r="K517" s="38" t="str">
        <f>INDEX(PipeDuctworkInsulation!O:O,MATCH($D517,PipeDuctworkInsulation!$A:$A,0))</f>
        <v/>
      </c>
      <c r="L517" s="13">
        <f>INDEX(PipeDuctworkInsulation!P:P,MATCH($D517,PipeDuctworkInsulation!$A:$A,0))</f>
        <v>0</v>
      </c>
      <c r="M517" s="13">
        <f>INDEX(PipeDuctworkInsulation!Q:Q,MATCH($D517,PipeDuctworkInsulation!$A:$A,0))</f>
        <v>0</v>
      </c>
      <c r="N517" s="13">
        <f t="shared" si="19"/>
        <v>0</v>
      </c>
    </row>
    <row r="518" spans="2:14" ht="15.75" x14ac:dyDescent="0.2">
      <c r="B518" s="7" t="str">
        <f t="shared" si="18"/>
        <v/>
      </c>
      <c r="C518" s="5" t="s">
        <v>1612</v>
      </c>
      <c r="D518" s="16" t="s">
        <v>1613</v>
      </c>
      <c r="E518" s="5" t="s">
        <v>1614</v>
      </c>
      <c r="F518" s="35">
        <f>INDEX(PipeDuctworkInsulation!I:I,MATCH($D518,PipeDuctworkInsulation!$A:$A,0))</f>
        <v>0</v>
      </c>
      <c r="G518" s="35">
        <f>INDEX(PipeDuctworkInsulation!K:K,MATCH($D518,PipeDuctworkInsulation!$A:$A,0))</f>
        <v>0</v>
      </c>
      <c r="H518" s="35">
        <f>INDEX(PipeDuctworkInsulation!L:L,MATCH($D518,PipeDuctworkInsulation!$A:$A,0))</f>
        <v>0</v>
      </c>
      <c r="I518" s="38" t="str">
        <f>INDEX(PipeDuctworkInsulation!M:M,MATCH($D518,PipeDuctworkInsulation!$A:$A,0))</f>
        <v/>
      </c>
      <c r="J518" s="38" t="str">
        <f>INDEX(PipeDuctworkInsulation!N:N,MATCH($D518,PipeDuctworkInsulation!$A:$A,0))</f>
        <v/>
      </c>
      <c r="K518" s="38" t="str">
        <f>INDEX(PipeDuctworkInsulation!O:O,MATCH($D518,PipeDuctworkInsulation!$A:$A,0))</f>
        <v/>
      </c>
      <c r="L518" s="13">
        <f>INDEX(PipeDuctworkInsulation!P:P,MATCH($D518,PipeDuctworkInsulation!$A:$A,0))</f>
        <v>0</v>
      </c>
      <c r="M518" s="13">
        <f>INDEX(PipeDuctworkInsulation!Q:Q,MATCH($D518,PipeDuctworkInsulation!$A:$A,0))</f>
        <v>0</v>
      </c>
      <c r="N518" s="13">
        <f t="shared" si="19"/>
        <v>0</v>
      </c>
    </row>
    <row r="519" spans="2:14" ht="15.75" x14ac:dyDescent="0.2">
      <c r="B519" s="7" t="str">
        <f t="shared" si="18"/>
        <v/>
      </c>
      <c r="C519" s="5" t="s">
        <v>1615</v>
      </c>
      <c r="D519" s="16" t="s">
        <v>1616</v>
      </c>
      <c r="E519" s="5" t="s">
        <v>1617</v>
      </c>
      <c r="F519" s="35">
        <f>INDEX(PipeDuctworkInsulation!I:I,MATCH($D519,PipeDuctworkInsulation!$A:$A,0))</f>
        <v>0</v>
      </c>
      <c r="G519" s="35">
        <f>INDEX(PipeDuctworkInsulation!K:K,MATCH($D519,PipeDuctworkInsulation!$A:$A,0))</f>
        <v>0</v>
      </c>
      <c r="H519" s="35">
        <f>INDEX(PipeDuctworkInsulation!L:L,MATCH($D519,PipeDuctworkInsulation!$A:$A,0))</f>
        <v>0</v>
      </c>
      <c r="I519" s="38" t="str">
        <f>INDEX(PipeDuctworkInsulation!M:M,MATCH($D519,PipeDuctworkInsulation!$A:$A,0))</f>
        <v/>
      </c>
      <c r="J519" s="38" t="str">
        <f>INDEX(PipeDuctworkInsulation!N:N,MATCH($D519,PipeDuctworkInsulation!$A:$A,0))</f>
        <v/>
      </c>
      <c r="K519" s="38" t="str">
        <f>INDEX(PipeDuctworkInsulation!O:O,MATCH($D519,PipeDuctworkInsulation!$A:$A,0))</f>
        <v/>
      </c>
      <c r="L519" s="13">
        <f>INDEX(PipeDuctworkInsulation!P:P,MATCH($D519,PipeDuctworkInsulation!$A:$A,0))</f>
        <v>0</v>
      </c>
      <c r="M519" s="13">
        <f>INDEX(PipeDuctworkInsulation!Q:Q,MATCH($D519,PipeDuctworkInsulation!$A:$A,0))</f>
        <v>0</v>
      </c>
      <c r="N519" s="13">
        <f t="shared" si="19"/>
        <v>0</v>
      </c>
    </row>
    <row r="520" spans="2:14" ht="15.75" x14ac:dyDescent="0.2">
      <c r="B520" s="7" t="str">
        <f t="shared" si="18"/>
        <v/>
      </c>
      <c r="C520" s="5" t="s">
        <v>1618</v>
      </c>
      <c r="D520" s="16" t="s">
        <v>1619</v>
      </c>
      <c r="E520" s="5" t="s">
        <v>1620</v>
      </c>
      <c r="F520" s="35">
        <f>INDEX(PipeDuctworkInsulation!I:I,MATCH($D520,PipeDuctworkInsulation!$A:$A,0))</f>
        <v>0</v>
      </c>
      <c r="G520" s="35">
        <f>INDEX(PipeDuctworkInsulation!K:K,MATCH($D520,PipeDuctworkInsulation!$A:$A,0))</f>
        <v>0</v>
      </c>
      <c r="H520" s="35">
        <f>INDEX(PipeDuctworkInsulation!L:L,MATCH($D520,PipeDuctworkInsulation!$A:$A,0))</f>
        <v>0</v>
      </c>
      <c r="I520" s="38" t="str">
        <f>INDEX(PipeDuctworkInsulation!M:M,MATCH($D520,PipeDuctworkInsulation!$A:$A,0))</f>
        <v/>
      </c>
      <c r="J520" s="38" t="str">
        <f>INDEX(PipeDuctworkInsulation!N:N,MATCH($D520,PipeDuctworkInsulation!$A:$A,0))</f>
        <v/>
      </c>
      <c r="K520" s="38" t="str">
        <f>INDEX(PipeDuctworkInsulation!O:O,MATCH($D520,PipeDuctworkInsulation!$A:$A,0))</f>
        <v/>
      </c>
      <c r="L520" s="13">
        <f>INDEX(PipeDuctworkInsulation!P:P,MATCH($D520,PipeDuctworkInsulation!$A:$A,0))</f>
        <v>0</v>
      </c>
      <c r="M520" s="13">
        <f>INDEX(PipeDuctworkInsulation!Q:Q,MATCH($D520,PipeDuctworkInsulation!$A:$A,0))</f>
        <v>0</v>
      </c>
      <c r="N520" s="13">
        <f t="shared" si="19"/>
        <v>0</v>
      </c>
    </row>
    <row r="521" spans="2:14" ht="15.75" x14ac:dyDescent="0.2">
      <c r="B521" s="7" t="str">
        <f t="shared" si="18"/>
        <v/>
      </c>
      <c r="C521" s="5" t="s">
        <v>1621</v>
      </c>
      <c r="D521" s="16" t="s">
        <v>1622</v>
      </c>
      <c r="E521" s="5" t="s">
        <v>1623</v>
      </c>
      <c r="F521" s="35">
        <f>INDEX(PipeDuctworkInsulation!I:I,MATCH($D521,PipeDuctworkInsulation!$A:$A,0))</f>
        <v>0</v>
      </c>
      <c r="G521" s="35">
        <f>INDEX(PipeDuctworkInsulation!K:K,MATCH($D521,PipeDuctworkInsulation!$A:$A,0))</f>
        <v>0</v>
      </c>
      <c r="H521" s="35">
        <f>INDEX(PipeDuctworkInsulation!L:L,MATCH($D521,PipeDuctworkInsulation!$A:$A,0))</f>
        <v>0</v>
      </c>
      <c r="I521" s="38" t="str">
        <f>INDEX(PipeDuctworkInsulation!M:M,MATCH($D521,PipeDuctworkInsulation!$A:$A,0))</f>
        <v/>
      </c>
      <c r="J521" s="38" t="str">
        <f>INDEX(PipeDuctworkInsulation!N:N,MATCH($D521,PipeDuctworkInsulation!$A:$A,0))</f>
        <v/>
      </c>
      <c r="K521" s="38" t="str">
        <f>INDEX(PipeDuctworkInsulation!O:O,MATCH($D521,PipeDuctworkInsulation!$A:$A,0))</f>
        <v/>
      </c>
      <c r="L521" s="13">
        <f>INDEX(PipeDuctworkInsulation!P:P,MATCH($D521,PipeDuctworkInsulation!$A:$A,0))</f>
        <v>0</v>
      </c>
      <c r="M521" s="13">
        <f>INDEX(PipeDuctworkInsulation!Q:Q,MATCH($D521,PipeDuctworkInsulation!$A:$A,0))</f>
        <v>0</v>
      </c>
      <c r="N521" s="13">
        <f t="shared" si="19"/>
        <v>0</v>
      </c>
    </row>
    <row r="522" spans="2:14" ht="15.75" x14ac:dyDescent="0.2">
      <c r="B522" s="7" t="str">
        <f t="shared" si="18"/>
        <v/>
      </c>
      <c r="C522" s="5" t="s">
        <v>1624</v>
      </c>
      <c r="D522" s="16" t="s">
        <v>1625</v>
      </c>
      <c r="E522" s="5" t="s">
        <v>1626</v>
      </c>
      <c r="F522" s="35">
        <f>INDEX(PipeDuctworkInsulation!I:I,MATCH($D522,PipeDuctworkInsulation!$A:$A,0))</f>
        <v>0</v>
      </c>
      <c r="G522" s="35">
        <f>INDEX(PipeDuctworkInsulation!K:K,MATCH($D522,PipeDuctworkInsulation!$A:$A,0))</f>
        <v>0</v>
      </c>
      <c r="H522" s="35">
        <f>INDEX(PipeDuctworkInsulation!L:L,MATCH($D522,PipeDuctworkInsulation!$A:$A,0))</f>
        <v>0</v>
      </c>
      <c r="I522" s="38" t="str">
        <f>INDEX(PipeDuctworkInsulation!M:M,MATCH($D522,PipeDuctworkInsulation!$A:$A,0))</f>
        <v/>
      </c>
      <c r="J522" s="38" t="str">
        <f>INDEX(PipeDuctworkInsulation!N:N,MATCH($D522,PipeDuctworkInsulation!$A:$A,0))</f>
        <v/>
      </c>
      <c r="K522" s="38" t="str">
        <f>INDEX(PipeDuctworkInsulation!O:O,MATCH($D522,PipeDuctworkInsulation!$A:$A,0))</f>
        <v/>
      </c>
      <c r="L522" s="13">
        <f>INDEX(PipeDuctworkInsulation!P:P,MATCH($D522,PipeDuctworkInsulation!$A:$A,0))</f>
        <v>0</v>
      </c>
      <c r="M522" s="13">
        <f>INDEX(PipeDuctworkInsulation!Q:Q,MATCH($D522,PipeDuctworkInsulation!$A:$A,0))</f>
        <v>0</v>
      </c>
      <c r="N522" s="13">
        <f t="shared" si="19"/>
        <v>0</v>
      </c>
    </row>
    <row r="523" spans="2:14" ht="15.75" x14ac:dyDescent="0.2">
      <c r="B523" s="7" t="str">
        <f t="shared" si="18"/>
        <v/>
      </c>
      <c r="C523" s="5" t="s">
        <v>1627</v>
      </c>
      <c r="D523" s="16" t="s">
        <v>1628</v>
      </c>
      <c r="E523" s="5" t="s">
        <v>1629</v>
      </c>
      <c r="F523" s="35">
        <f>INDEX(PipeDuctworkInsulation!I:I,MATCH($D523,PipeDuctworkInsulation!$A:$A,0))</f>
        <v>0</v>
      </c>
      <c r="G523" s="35">
        <f>INDEX(PipeDuctworkInsulation!K:K,MATCH($D523,PipeDuctworkInsulation!$A:$A,0))</f>
        <v>0</v>
      </c>
      <c r="H523" s="35">
        <f>INDEX(PipeDuctworkInsulation!L:L,MATCH($D523,PipeDuctworkInsulation!$A:$A,0))</f>
        <v>0</v>
      </c>
      <c r="I523" s="38" t="str">
        <f>INDEX(PipeDuctworkInsulation!M:M,MATCH($D523,PipeDuctworkInsulation!$A:$A,0))</f>
        <v/>
      </c>
      <c r="J523" s="38" t="str">
        <f>INDEX(PipeDuctworkInsulation!N:N,MATCH($D523,PipeDuctworkInsulation!$A:$A,0))</f>
        <v/>
      </c>
      <c r="K523" s="38" t="str">
        <f>INDEX(PipeDuctworkInsulation!O:O,MATCH($D523,PipeDuctworkInsulation!$A:$A,0))</f>
        <v/>
      </c>
      <c r="L523" s="13">
        <f>INDEX(PipeDuctworkInsulation!P:P,MATCH($D523,PipeDuctworkInsulation!$A:$A,0))</f>
        <v>0</v>
      </c>
      <c r="M523" s="13">
        <f>INDEX(PipeDuctworkInsulation!Q:Q,MATCH($D523,PipeDuctworkInsulation!$A:$A,0))</f>
        <v>0</v>
      </c>
      <c r="N523" s="13">
        <f t="shared" si="19"/>
        <v>0</v>
      </c>
    </row>
    <row r="524" spans="2:14" ht="15.75" x14ac:dyDescent="0.2">
      <c r="B524" s="7" t="str">
        <f t="shared" si="18"/>
        <v/>
      </c>
      <c r="C524" s="5" t="s">
        <v>1630</v>
      </c>
      <c r="D524" s="16" t="s">
        <v>1631</v>
      </c>
      <c r="E524" s="5" t="s">
        <v>1632</v>
      </c>
      <c r="F524" s="35">
        <f>INDEX(PipeDuctworkInsulation!I:I,MATCH($D524,PipeDuctworkInsulation!$A:$A,0))</f>
        <v>0</v>
      </c>
      <c r="G524" s="35">
        <f>INDEX(PipeDuctworkInsulation!K:K,MATCH($D524,PipeDuctworkInsulation!$A:$A,0))</f>
        <v>0</v>
      </c>
      <c r="H524" s="35">
        <f>INDEX(PipeDuctworkInsulation!L:L,MATCH($D524,PipeDuctworkInsulation!$A:$A,0))</f>
        <v>0</v>
      </c>
      <c r="I524" s="38" t="str">
        <f>INDEX(PipeDuctworkInsulation!M:M,MATCH($D524,PipeDuctworkInsulation!$A:$A,0))</f>
        <v/>
      </c>
      <c r="J524" s="38" t="str">
        <f>INDEX(PipeDuctworkInsulation!N:N,MATCH($D524,PipeDuctworkInsulation!$A:$A,0))</f>
        <v/>
      </c>
      <c r="K524" s="38" t="str">
        <f>INDEX(PipeDuctworkInsulation!O:O,MATCH($D524,PipeDuctworkInsulation!$A:$A,0))</f>
        <v/>
      </c>
      <c r="L524" s="13">
        <f>INDEX(PipeDuctworkInsulation!P:P,MATCH($D524,PipeDuctworkInsulation!$A:$A,0))</f>
        <v>0</v>
      </c>
      <c r="M524" s="13">
        <f>INDEX(PipeDuctworkInsulation!Q:Q,MATCH($D524,PipeDuctworkInsulation!$A:$A,0))</f>
        <v>0</v>
      </c>
      <c r="N524" s="13">
        <f t="shared" si="19"/>
        <v>0</v>
      </c>
    </row>
    <row r="525" spans="2:14" ht="15.75" x14ac:dyDescent="0.2">
      <c r="B525" s="7" t="str">
        <f t="shared" si="18"/>
        <v/>
      </c>
      <c r="C525" s="5" t="s">
        <v>1633</v>
      </c>
      <c r="D525" s="16" t="s">
        <v>1634</v>
      </c>
      <c r="E525" s="5" t="s">
        <v>1635</v>
      </c>
      <c r="F525" s="35">
        <f>INDEX(PipeDuctworkInsulation!I:I,MATCH($D525,PipeDuctworkInsulation!$A:$A,0))</f>
        <v>0</v>
      </c>
      <c r="G525" s="35">
        <f>INDEX(PipeDuctworkInsulation!K:K,MATCH($D525,PipeDuctworkInsulation!$A:$A,0))</f>
        <v>0</v>
      </c>
      <c r="H525" s="35">
        <f>INDEX(PipeDuctworkInsulation!L:L,MATCH($D525,PipeDuctworkInsulation!$A:$A,0))</f>
        <v>0</v>
      </c>
      <c r="I525" s="38" t="str">
        <f>INDEX(PipeDuctworkInsulation!M:M,MATCH($D525,PipeDuctworkInsulation!$A:$A,0))</f>
        <v/>
      </c>
      <c r="J525" s="38" t="str">
        <f>INDEX(PipeDuctworkInsulation!N:N,MATCH($D525,PipeDuctworkInsulation!$A:$A,0))</f>
        <v/>
      </c>
      <c r="K525" s="38" t="str">
        <f>INDEX(PipeDuctworkInsulation!O:O,MATCH($D525,PipeDuctworkInsulation!$A:$A,0))</f>
        <v/>
      </c>
      <c r="L525" s="13">
        <f>INDEX(PipeDuctworkInsulation!P:P,MATCH($D525,PipeDuctworkInsulation!$A:$A,0))</f>
        <v>0</v>
      </c>
      <c r="M525" s="13">
        <f>INDEX(PipeDuctworkInsulation!Q:Q,MATCH($D525,PipeDuctworkInsulation!$A:$A,0))</f>
        <v>0</v>
      </c>
      <c r="N525" s="13">
        <f t="shared" si="19"/>
        <v>0</v>
      </c>
    </row>
    <row r="526" spans="2:14" ht="15.75" x14ac:dyDescent="0.2">
      <c r="B526" s="7" t="str">
        <f t="shared" si="18"/>
        <v/>
      </c>
      <c r="C526" s="5" t="s">
        <v>1636</v>
      </c>
      <c r="D526" s="16" t="s">
        <v>1637</v>
      </c>
      <c r="E526" s="5" t="s">
        <v>1638</v>
      </c>
      <c r="F526" s="35">
        <f>INDEX(PipeDuctworkInsulation!I:I,MATCH($D526,PipeDuctworkInsulation!$A:$A,0))</f>
        <v>0</v>
      </c>
      <c r="G526" s="35">
        <f>INDEX(PipeDuctworkInsulation!K:K,MATCH($D526,PipeDuctworkInsulation!$A:$A,0))</f>
        <v>0</v>
      </c>
      <c r="H526" s="35">
        <f>INDEX(PipeDuctworkInsulation!L:L,MATCH($D526,PipeDuctworkInsulation!$A:$A,0))</f>
        <v>0</v>
      </c>
      <c r="I526" s="38" t="str">
        <f>INDEX(PipeDuctworkInsulation!M:M,MATCH($D526,PipeDuctworkInsulation!$A:$A,0))</f>
        <v/>
      </c>
      <c r="J526" s="38" t="str">
        <f>INDEX(PipeDuctworkInsulation!N:N,MATCH($D526,PipeDuctworkInsulation!$A:$A,0))</f>
        <v/>
      </c>
      <c r="K526" s="38" t="str">
        <f>INDEX(PipeDuctworkInsulation!O:O,MATCH($D526,PipeDuctworkInsulation!$A:$A,0))</f>
        <v/>
      </c>
      <c r="L526" s="13">
        <f>INDEX(PipeDuctworkInsulation!P:P,MATCH($D526,PipeDuctworkInsulation!$A:$A,0))</f>
        <v>0</v>
      </c>
      <c r="M526" s="13">
        <f>INDEX(PipeDuctworkInsulation!Q:Q,MATCH($D526,PipeDuctworkInsulation!$A:$A,0))</f>
        <v>0</v>
      </c>
      <c r="N526" s="13">
        <f t="shared" si="19"/>
        <v>0</v>
      </c>
    </row>
    <row r="527" spans="2:14" ht="15.75" x14ac:dyDescent="0.2">
      <c r="B527" s="7" t="str">
        <f t="shared" si="18"/>
        <v/>
      </c>
      <c r="C527" s="5" t="s">
        <v>1639</v>
      </c>
      <c r="D527" s="16" t="s">
        <v>1640</v>
      </c>
      <c r="E527" s="5" t="s">
        <v>1641</v>
      </c>
      <c r="F527" s="35">
        <f>INDEX(PipeDuctworkInsulation!I:I,MATCH($D527,PipeDuctworkInsulation!$A:$A,0))</f>
        <v>0</v>
      </c>
      <c r="G527" s="35">
        <f>INDEX(PipeDuctworkInsulation!K:K,MATCH($D527,PipeDuctworkInsulation!$A:$A,0))</f>
        <v>0</v>
      </c>
      <c r="H527" s="35">
        <f>INDEX(PipeDuctworkInsulation!L:L,MATCH($D527,PipeDuctworkInsulation!$A:$A,0))</f>
        <v>0</v>
      </c>
      <c r="I527" s="38" t="str">
        <f>INDEX(PipeDuctworkInsulation!M:M,MATCH($D527,PipeDuctworkInsulation!$A:$A,0))</f>
        <v/>
      </c>
      <c r="J527" s="38" t="str">
        <f>INDEX(PipeDuctworkInsulation!N:N,MATCH($D527,PipeDuctworkInsulation!$A:$A,0))</f>
        <v/>
      </c>
      <c r="K527" s="38" t="str">
        <f>INDEX(PipeDuctworkInsulation!O:O,MATCH($D527,PipeDuctworkInsulation!$A:$A,0))</f>
        <v/>
      </c>
      <c r="L527" s="13">
        <f>INDEX(PipeDuctworkInsulation!P:P,MATCH($D527,PipeDuctworkInsulation!$A:$A,0))</f>
        <v>0</v>
      </c>
      <c r="M527" s="13">
        <f>INDEX(PipeDuctworkInsulation!Q:Q,MATCH($D527,PipeDuctworkInsulation!$A:$A,0))</f>
        <v>0</v>
      </c>
      <c r="N527" s="13">
        <f t="shared" si="19"/>
        <v>0</v>
      </c>
    </row>
    <row r="528" spans="2:14" ht="15.75" x14ac:dyDescent="0.2">
      <c r="B528" s="7" t="str">
        <f t="shared" si="18"/>
        <v/>
      </c>
      <c r="C528" s="5" t="s">
        <v>1642</v>
      </c>
      <c r="D528" s="16" t="s">
        <v>1643</v>
      </c>
      <c r="E528" s="5" t="s">
        <v>1644</v>
      </c>
      <c r="F528" s="35">
        <f>INDEX(PipeDuctworkInsulation!I:I,MATCH($D528,PipeDuctworkInsulation!$A:$A,0))</f>
        <v>0</v>
      </c>
      <c r="G528" s="35">
        <f>INDEX(PipeDuctworkInsulation!K:K,MATCH($D528,PipeDuctworkInsulation!$A:$A,0))</f>
        <v>0</v>
      </c>
      <c r="H528" s="35">
        <f>INDEX(PipeDuctworkInsulation!L:L,MATCH($D528,PipeDuctworkInsulation!$A:$A,0))</f>
        <v>0</v>
      </c>
      <c r="I528" s="38" t="str">
        <f>INDEX(PipeDuctworkInsulation!M:M,MATCH($D528,PipeDuctworkInsulation!$A:$A,0))</f>
        <v/>
      </c>
      <c r="J528" s="38" t="str">
        <f>INDEX(PipeDuctworkInsulation!N:N,MATCH($D528,PipeDuctworkInsulation!$A:$A,0))</f>
        <v/>
      </c>
      <c r="K528" s="38" t="str">
        <f>INDEX(PipeDuctworkInsulation!O:O,MATCH($D528,PipeDuctworkInsulation!$A:$A,0))</f>
        <v/>
      </c>
      <c r="L528" s="13">
        <f>INDEX(PipeDuctworkInsulation!P:P,MATCH($D528,PipeDuctworkInsulation!$A:$A,0))</f>
        <v>0</v>
      </c>
      <c r="M528" s="13">
        <f>INDEX(PipeDuctworkInsulation!Q:Q,MATCH($D528,PipeDuctworkInsulation!$A:$A,0))</f>
        <v>0</v>
      </c>
      <c r="N528" s="13">
        <f t="shared" si="19"/>
        <v>0</v>
      </c>
    </row>
    <row r="529" spans="2:14" ht="15.75" x14ac:dyDescent="0.2">
      <c r="B529" s="7" t="str">
        <f t="shared" si="18"/>
        <v/>
      </c>
      <c r="C529" s="5" t="s">
        <v>1645</v>
      </c>
      <c r="D529" s="16" t="s">
        <v>1646</v>
      </c>
      <c r="E529" s="5" t="s">
        <v>1647</v>
      </c>
      <c r="F529" s="35">
        <f>INDEX(PipeDuctworkInsulation!I:I,MATCH($D529,PipeDuctworkInsulation!$A:$A,0))</f>
        <v>0</v>
      </c>
      <c r="G529" s="35">
        <f>INDEX(PipeDuctworkInsulation!K:K,MATCH($D529,PipeDuctworkInsulation!$A:$A,0))</f>
        <v>0</v>
      </c>
      <c r="H529" s="35">
        <f>INDEX(PipeDuctworkInsulation!L:L,MATCH($D529,PipeDuctworkInsulation!$A:$A,0))</f>
        <v>0</v>
      </c>
      <c r="I529" s="38" t="str">
        <f>INDEX(PipeDuctworkInsulation!M:M,MATCH($D529,PipeDuctworkInsulation!$A:$A,0))</f>
        <v/>
      </c>
      <c r="J529" s="38" t="str">
        <f>INDEX(PipeDuctworkInsulation!N:N,MATCH($D529,PipeDuctworkInsulation!$A:$A,0))</f>
        <v/>
      </c>
      <c r="K529" s="38" t="str">
        <f>INDEX(PipeDuctworkInsulation!O:O,MATCH($D529,PipeDuctworkInsulation!$A:$A,0))</f>
        <v/>
      </c>
      <c r="L529" s="13">
        <f>INDEX(PipeDuctworkInsulation!P:P,MATCH($D529,PipeDuctworkInsulation!$A:$A,0))</f>
        <v>0</v>
      </c>
      <c r="M529" s="13">
        <f>INDEX(PipeDuctworkInsulation!Q:Q,MATCH($D529,PipeDuctworkInsulation!$A:$A,0))</f>
        <v>0</v>
      </c>
      <c r="N529" s="13">
        <f t="shared" si="19"/>
        <v>0</v>
      </c>
    </row>
    <row r="530" spans="2:14" ht="15.75" x14ac:dyDescent="0.2">
      <c r="B530" s="7" t="str">
        <f t="shared" si="18"/>
        <v/>
      </c>
      <c r="C530" s="5" t="s">
        <v>1649</v>
      </c>
      <c r="D530" s="16" t="s">
        <v>1650</v>
      </c>
      <c r="E530" s="5" t="s">
        <v>1651</v>
      </c>
      <c r="F530" s="35">
        <f>INDEX(PipeDuctworkInsulation!I:I,MATCH($D530,PipeDuctworkInsulation!$A:$A,0))</f>
        <v>0</v>
      </c>
      <c r="G530" s="35">
        <f>INDEX(PipeDuctworkInsulation!K:K,MATCH($D530,PipeDuctworkInsulation!$A:$A,0))</f>
        <v>0</v>
      </c>
      <c r="H530" s="35">
        <f>INDEX(PipeDuctworkInsulation!L:L,MATCH($D530,PipeDuctworkInsulation!$A:$A,0))</f>
        <v>0</v>
      </c>
      <c r="I530" s="38" t="str">
        <f>INDEX(PipeDuctworkInsulation!M:M,MATCH($D530,PipeDuctworkInsulation!$A:$A,0))</f>
        <v/>
      </c>
      <c r="J530" s="38" t="str">
        <f>INDEX(PipeDuctworkInsulation!N:N,MATCH($D530,PipeDuctworkInsulation!$A:$A,0))</f>
        <v/>
      </c>
      <c r="K530" s="38" t="str">
        <f>INDEX(PipeDuctworkInsulation!O:O,MATCH($D530,PipeDuctworkInsulation!$A:$A,0))</f>
        <v/>
      </c>
      <c r="L530" s="13">
        <f>INDEX(PipeDuctworkInsulation!P:P,MATCH($D530,PipeDuctworkInsulation!$A:$A,0))</f>
        <v>0</v>
      </c>
      <c r="M530" s="13">
        <f>INDEX(PipeDuctworkInsulation!Q:Q,MATCH($D530,PipeDuctworkInsulation!$A:$A,0))</f>
        <v>0</v>
      </c>
      <c r="N530" s="13">
        <f t="shared" si="19"/>
        <v>0</v>
      </c>
    </row>
    <row r="531" spans="2:14" ht="15.75" x14ac:dyDescent="0.2">
      <c r="B531" s="7" t="str">
        <f t="shared" si="18"/>
        <v/>
      </c>
      <c r="C531" s="5" t="s">
        <v>1652</v>
      </c>
      <c r="D531" s="16" t="s">
        <v>1653</v>
      </c>
      <c r="E531" s="5" t="s">
        <v>1654</v>
      </c>
      <c r="F531" s="35">
        <f>INDEX(PipeDuctworkInsulation!I:I,MATCH($D531,PipeDuctworkInsulation!$A:$A,0))</f>
        <v>0</v>
      </c>
      <c r="G531" s="35">
        <f>INDEX(PipeDuctworkInsulation!K:K,MATCH($D531,PipeDuctworkInsulation!$A:$A,0))</f>
        <v>0</v>
      </c>
      <c r="H531" s="35">
        <f>INDEX(PipeDuctworkInsulation!L:L,MATCH($D531,PipeDuctworkInsulation!$A:$A,0))</f>
        <v>0</v>
      </c>
      <c r="I531" s="38" t="str">
        <f>INDEX(PipeDuctworkInsulation!M:M,MATCH($D531,PipeDuctworkInsulation!$A:$A,0))</f>
        <v/>
      </c>
      <c r="J531" s="38" t="str">
        <f>INDEX(PipeDuctworkInsulation!N:N,MATCH($D531,PipeDuctworkInsulation!$A:$A,0))</f>
        <v/>
      </c>
      <c r="K531" s="38" t="str">
        <f>INDEX(PipeDuctworkInsulation!O:O,MATCH($D531,PipeDuctworkInsulation!$A:$A,0))</f>
        <v/>
      </c>
      <c r="L531" s="13">
        <f>INDEX(PipeDuctworkInsulation!P:P,MATCH($D531,PipeDuctworkInsulation!$A:$A,0))</f>
        <v>0</v>
      </c>
      <c r="M531" s="13">
        <f>INDEX(PipeDuctworkInsulation!Q:Q,MATCH($D531,PipeDuctworkInsulation!$A:$A,0))</f>
        <v>0</v>
      </c>
      <c r="N531" s="13">
        <f t="shared" si="19"/>
        <v>0</v>
      </c>
    </row>
    <row r="532" spans="2:14" ht="15.75" x14ac:dyDescent="0.2">
      <c r="B532" s="7" t="str">
        <f t="shared" si="18"/>
        <v/>
      </c>
      <c r="C532" s="5" t="s">
        <v>1655</v>
      </c>
      <c r="D532" s="16" t="s">
        <v>1656</v>
      </c>
      <c r="E532" s="5" t="s">
        <v>1657</v>
      </c>
      <c r="F532" s="35">
        <f>INDEX(PipeDuctworkInsulation!I:I,MATCH($D532,PipeDuctworkInsulation!$A:$A,0))</f>
        <v>0</v>
      </c>
      <c r="G532" s="35">
        <f>INDEX(PipeDuctworkInsulation!K:K,MATCH($D532,PipeDuctworkInsulation!$A:$A,0))</f>
        <v>0</v>
      </c>
      <c r="H532" s="35">
        <f>INDEX(PipeDuctworkInsulation!L:L,MATCH($D532,PipeDuctworkInsulation!$A:$A,0))</f>
        <v>0</v>
      </c>
      <c r="I532" s="38" t="str">
        <f>INDEX(PipeDuctworkInsulation!M:M,MATCH($D532,PipeDuctworkInsulation!$A:$A,0))</f>
        <v/>
      </c>
      <c r="J532" s="38" t="str">
        <f>INDEX(PipeDuctworkInsulation!N:N,MATCH($D532,PipeDuctworkInsulation!$A:$A,0))</f>
        <v/>
      </c>
      <c r="K532" s="38" t="str">
        <f>INDEX(PipeDuctworkInsulation!O:O,MATCH($D532,PipeDuctworkInsulation!$A:$A,0))</f>
        <v/>
      </c>
      <c r="L532" s="13">
        <f>INDEX(PipeDuctworkInsulation!P:P,MATCH($D532,PipeDuctworkInsulation!$A:$A,0))</f>
        <v>0</v>
      </c>
      <c r="M532" s="13">
        <f>INDEX(PipeDuctworkInsulation!Q:Q,MATCH($D532,PipeDuctworkInsulation!$A:$A,0))</f>
        <v>0</v>
      </c>
      <c r="N532" s="13">
        <f t="shared" si="19"/>
        <v>0</v>
      </c>
    </row>
    <row r="533" spans="2:14" ht="15.75" x14ac:dyDescent="0.2">
      <c r="B533" s="7" t="str">
        <f t="shared" si="18"/>
        <v/>
      </c>
      <c r="C533" s="5" t="s">
        <v>1658</v>
      </c>
      <c r="D533" s="16" t="s">
        <v>1659</v>
      </c>
      <c r="E533" s="5" t="s">
        <v>1660</v>
      </c>
      <c r="F533" s="35">
        <f>INDEX(PipeDuctworkInsulation!I:I,MATCH($D533,PipeDuctworkInsulation!$A:$A,0))</f>
        <v>0</v>
      </c>
      <c r="G533" s="35">
        <f>INDEX(PipeDuctworkInsulation!K:K,MATCH($D533,PipeDuctworkInsulation!$A:$A,0))</f>
        <v>0</v>
      </c>
      <c r="H533" s="35">
        <f>INDEX(PipeDuctworkInsulation!L:L,MATCH($D533,PipeDuctworkInsulation!$A:$A,0))</f>
        <v>0</v>
      </c>
      <c r="I533" s="38" t="str">
        <f>INDEX(PipeDuctworkInsulation!M:M,MATCH($D533,PipeDuctworkInsulation!$A:$A,0))</f>
        <v/>
      </c>
      <c r="J533" s="38" t="str">
        <f>INDEX(PipeDuctworkInsulation!N:N,MATCH($D533,PipeDuctworkInsulation!$A:$A,0))</f>
        <v/>
      </c>
      <c r="K533" s="38" t="str">
        <f>INDEX(PipeDuctworkInsulation!O:O,MATCH($D533,PipeDuctworkInsulation!$A:$A,0))</f>
        <v/>
      </c>
      <c r="L533" s="13">
        <f>INDEX(PipeDuctworkInsulation!P:P,MATCH($D533,PipeDuctworkInsulation!$A:$A,0))</f>
        <v>0</v>
      </c>
      <c r="M533" s="13">
        <f>INDEX(PipeDuctworkInsulation!Q:Q,MATCH($D533,PipeDuctworkInsulation!$A:$A,0))</f>
        <v>0</v>
      </c>
      <c r="N533" s="13">
        <f t="shared" si="19"/>
        <v>0</v>
      </c>
    </row>
    <row r="534" spans="2:14" ht="15.75" x14ac:dyDescent="0.2">
      <c r="B534" s="7" t="str">
        <f t="shared" si="18"/>
        <v/>
      </c>
      <c r="C534" s="5" t="s">
        <v>1664</v>
      </c>
      <c r="D534" s="16" t="s">
        <v>1665</v>
      </c>
      <c r="E534" s="5" t="s">
        <v>1666</v>
      </c>
      <c r="F534" s="35">
        <f>INDEX(Agricultural!I:I,MATCH($D534,Agricultural!$A:$A,0))</f>
        <v>0</v>
      </c>
      <c r="G534" s="35">
        <f>INDEX(Agricultural!K:K,MATCH($D534,Agricultural!$A:$A,0))</f>
        <v>0</v>
      </c>
      <c r="H534" s="35">
        <f>INDEX(Agricultural!L:L,MATCH($D534,Agricultural!$A:$A,0))</f>
        <v>0</v>
      </c>
      <c r="I534" s="38" t="str">
        <f>INDEX(Agricultural!M:M,MATCH($D534,Agricultural!$A:$A,0))</f>
        <v/>
      </c>
      <c r="J534" s="38" t="str">
        <f>INDEX(Agricultural!N:N,MATCH($D534,Agricultural!$A:$A,0))</f>
        <v/>
      </c>
      <c r="K534" s="38" t="str">
        <f>INDEX(Agricultural!O:O,MATCH($D534,Agricultural!$A:$A,0))</f>
        <v/>
      </c>
      <c r="L534" s="13">
        <f>INDEX(Agricultural!P:P,MATCH($D534,Agricultural!$A:$A,0))</f>
        <v>0</v>
      </c>
      <c r="M534" s="13">
        <f>INDEX(Agricultural!Q:Q,MATCH($D534,Agricultural!$A:$A,0))</f>
        <v>0</v>
      </c>
      <c r="N534" s="13">
        <f t="shared" si="19"/>
        <v>0</v>
      </c>
    </row>
    <row r="535" spans="2:14" ht="15.75" x14ac:dyDescent="0.2">
      <c r="B535" s="7" t="str">
        <f t="shared" si="18"/>
        <v/>
      </c>
      <c r="C535" s="5" t="s">
        <v>1667</v>
      </c>
      <c r="D535" s="16" t="s">
        <v>1665</v>
      </c>
      <c r="E535" s="5" t="s">
        <v>1668</v>
      </c>
      <c r="F535" s="35">
        <f>INDEX(Agricultural!I:I,MATCH($D535,Agricultural!$A:$A,0))</f>
        <v>0</v>
      </c>
      <c r="G535" s="35">
        <f>INDEX(Agricultural!K:K,MATCH($D535,Agricultural!$A:$A,0))</f>
        <v>0</v>
      </c>
      <c r="H535" s="35">
        <f>INDEX(Agricultural!L:L,MATCH($D535,Agricultural!$A:$A,0))</f>
        <v>0</v>
      </c>
      <c r="I535" s="38" t="str">
        <f>INDEX(Agricultural!M:M,MATCH($D535,Agricultural!$A:$A,0))</f>
        <v/>
      </c>
      <c r="J535" s="38" t="str">
        <f>INDEX(Agricultural!N:N,MATCH($D535,Agricultural!$A:$A,0))</f>
        <v/>
      </c>
      <c r="K535" s="38" t="str">
        <f>INDEX(Agricultural!O:O,MATCH($D535,Agricultural!$A:$A,0))</f>
        <v/>
      </c>
      <c r="L535" s="13">
        <f>INDEX(Agricultural!P:P,MATCH($D535,Agricultural!$A:$A,0))</f>
        <v>0</v>
      </c>
      <c r="M535" s="13">
        <f>INDEX(Agricultural!Q:Q,MATCH($D535,Agricultural!$A:$A,0))</f>
        <v>0</v>
      </c>
      <c r="N535" s="13">
        <f t="shared" si="19"/>
        <v>0</v>
      </c>
    </row>
    <row r="536" spans="2:14" ht="15.75" x14ac:dyDescent="0.2">
      <c r="B536" s="7" t="str">
        <f t="shared" si="18"/>
        <v/>
      </c>
      <c r="C536" s="5" t="s">
        <v>1669</v>
      </c>
      <c r="D536" s="16" t="s">
        <v>1665</v>
      </c>
      <c r="E536" s="5" t="s">
        <v>1670</v>
      </c>
      <c r="F536" s="35">
        <f>INDEX(Agricultural!I:I,MATCH($D536,Agricultural!$A:$A,0))</f>
        <v>0</v>
      </c>
      <c r="G536" s="35">
        <f>INDEX(Agricultural!K:K,MATCH($D536,Agricultural!$A:$A,0))</f>
        <v>0</v>
      </c>
      <c r="H536" s="35">
        <f>INDEX(Agricultural!L:L,MATCH($D536,Agricultural!$A:$A,0))</f>
        <v>0</v>
      </c>
      <c r="I536" s="38" t="str">
        <f>INDEX(Agricultural!M:M,MATCH($D536,Agricultural!$A:$A,0))</f>
        <v/>
      </c>
      <c r="J536" s="38" t="str">
        <f>INDEX(Agricultural!N:N,MATCH($D536,Agricultural!$A:$A,0))</f>
        <v/>
      </c>
      <c r="K536" s="38" t="str">
        <f>INDEX(Agricultural!O:O,MATCH($D536,Agricultural!$A:$A,0))</f>
        <v/>
      </c>
      <c r="L536" s="13">
        <f>INDEX(Agricultural!P:P,MATCH($D536,Agricultural!$A:$A,0))</f>
        <v>0</v>
      </c>
      <c r="M536" s="13">
        <f>INDEX(Agricultural!Q:Q,MATCH($D536,Agricultural!$A:$A,0))</f>
        <v>0</v>
      </c>
      <c r="N536" s="13">
        <f t="shared" si="19"/>
        <v>0</v>
      </c>
    </row>
    <row r="537" spans="2:14" ht="15.75" x14ac:dyDescent="0.2">
      <c r="B537" s="7" t="str">
        <f t="shared" si="18"/>
        <v/>
      </c>
      <c r="C537" s="5" t="s">
        <v>1673</v>
      </c>
      <c r="D537" s="16" t="s">
        <v>1674</v>
      </c>
      <c r="E537" s="5" t="s">
        <v>1675</v>
      </c>
      <c r="F537" s="35">
        <f>INDEX(Agricultural!I:I,MATCH($D537,Agricultural!$A:$A,0))</f>
        <v>0</v>
      </c>
      <c r="G537" s="35">
        <f>INDEX(Agricultural!K:K,MATCH($D537,Agricultural!$A:$A,0))</f>
        <v>0</v>
      </c>
      <c r="H537" s="35">
        <f>INDEX(Agricultural!L:L,MATCH($D537,Agricultural!$A:$A,0))</f>
        <v>0</v>
      </c>
      <c r="I537" s="38" t="str">
        <f>INDEX(Agricultural!M:M,MATCH($D537,Agricultural!$A:$A,0))</f>
        <v/>
      </c>
      <c r="J537" s="38" t="str">
        <f>INDEX(Agricultural!N:N,MATCH($D537,Agricultural!$A:$A,0))</f>
        <v/>
      </c>
      <c r="K537" s="38" t="str">
        <f>INDEX(Agricultural!O:O,MATCH($D537,Agricultural!$A:$A,0))</f>
        <v/>
      </c>
      <c r="L537" s="13">
        <f>INDEX(Agricultural!P:P,MATCH($D537,Agricultural!$A:$A,0))</f>
        <v>0</v>
      </c>
      <c r="M537" s="13">
        <f>INDEX(Agricultural!Q:Q,MATCH($D537,Agricultural!$A:$A,0))</f>
        <v>0</v>
      </c>
      <c r="N537" s="13">
        <f t="shared" si="19"/>
        <v>0</v>
      </c>
    </row>
    <row r="538" spans="2:14" ht="15.75" x14ac:dyDescent="0.2">
      <c r="B538" s="7" t="str">
        <f t="shared" si="18"/>
        <v/>
      </c>
      <c r="C538" s="5" t="s">
        <v>1676</v>
      </c>
      <c r="D538" s="16" t="s">
        <v>1677</v>
      </c>
      <c r="E538" s="5" t="s">
        <v>1678</v>
      </c>
      <c r="F538" s="35">
        <f>INDEX(Agricultural!I:I,MATCH($D538,Agricultural!$A:$A,0))</f>
        <v>0</v>
      </c>
      <c r="G538" s="35">
        <f>INDEX(Agricultural!K:K,MATCH($D538,Agricultural!$A:$A,0))</f>
        <v>0</v>
      </c>
      <c r="H538" s="35">
        <f>INDEX(Agricultural!L:L,MATCH($D538,Agricultural!$A:$A,0))</f>
        <v>0</v>
      </c>
      <c r="I538" s="38" t="str">
        <f>INDEX(Agricultural!M:M,MATCH($D538,Agricultural!$A:$A,0))</f>
        <v/>
      </c>
      <c r="J538" s="38" t="str">
        <f>INDEX(Agricultural!N:N,MATCH($D538,Agricultural!$A:$A,0))</f>
        <v/>
      </c>
      <c r="K538" s="38" t="str">
        <f>INDEX(Agricultural!O:O,MATCH($D538,Agricultural!$A:$A,0))</f>
        <v/>
      </c>
      <c r="L538" s="13">
        <f>INDEX(Agricultural!P:P,MATCH($D538,Agricultural!$A:$A,0))</f>
        <v>0</v>
      </c>
      <c r="M538" s="13">
        <f>INDEX(Agricultural!Q:Q,MATCH($D538,Agricultural!$A:$A,0))</f>
        <v>0</v>
      </c>
      <c r="N538" s="13">
        <f t="shared" si="19"/>
        <v>0</v>
      </c>
    </row>
    <row r="539" spans="2:14" ht="15.75" x14ac:dyDescent="0.2">
      <c r="B539" s="7" t="str">
        <f t="shared" si="18"/>
        <v/>
      </c>
      <c r="C539" s="5" t="s">
        <v>1679</v>
      </c>
      <c r="D539" s="16" t="s">
        <v>1680</v>
      </c>
      <c r="E539" s="5" t="s">
        <v>1681</v>
      </c>
      <c r="F539" s="35">
        <f>INDEX(Agricultural!I:I,MATCH($D539,Agricultural!$A:$A,0))</f>
        <v>0</v>
      </c>
      <c r="G539" s="35">
        <f>INDEX(Agricultural!K:K,MATCH($D539,Agricultural!$A:$A,0))</f>
        <v>0</v>
      </c>
      <c r="H539" s="35">
        <f>INDEX(Agricultural!L:L,MATCH($D539,Agricultural!$A:$A,0))</f>
        <v>0</v>
      </c>
      <c r="I539" s="38" t="str">
        <f>INDEX(Agricultural!M:M,MATCH($D539,Agricultural!$A:$A,0))</f>
        <v/>
      </c>
      <c r="J539" s="38" t="str">
        <f>INDEX(Agricultural!N:N,MATCH($D539,Agricultural!$A:$A,0))</f>
        <v/>
      </c>
      <c r="K539" s="38" t="str">
        <f>INDEX(Agricultural!O:O,MATCH($D539,Agricultural!$A:$A,0))</f>
        <v/>
      </c>
      <c r="L539" s="13">
        <f>INDEX(Agricultural!P:P,MATCH($D539,Agricultural!$A:$A,0))</f>
        <v>0</v>
      </c>
      <c r="M539" s="13">
        <f>INDEX(Agricultural!Q:Q,MATCH($D539,Agricultural!$A:$A,0))</f>
        <v>0</v>
      </c>
      <c r="N539" s="13">
        <f t="shared" si="19"/>
        <v>0</v>
      </c>
    </row>
    <row r="540" spans="2:14" ht="15.75" x14ac:dyDescent="0.2">
      <c r="B540" s="7" t="str">
        <f t="shared" si="18"/>
        <v/>
      </c>
      <c r="C540" s="5" t="s">
        <v>1683</v>
      </c>
      <c r="D540" s="16" t="s">
        <v>1684</v>
      </c>
      <c r="E540" s="5" t="s">
        <v>1685</v>
      </c>
      <c r="F540" s="35">
        <f>INDEX(Agricultural!I:I,MATCH($D540,Agricultural!$A:$A,0))</f>
        <v>0</v>
      </c>
      <c r="G540" s="35">
        <f>INDEX(Agricultural!K:K,MATCH($D540,Agricultural!$A:$A,0))</f>
        <v>0</v>
      </c>
      <c r="H540" s="35">
        <f>INDEX(Agricultural!L:L,MATCH($D540,Agricultural!$A:$A,0))</f>
        <v>0</v>
      </c>
      <c r="I540" s="38" t="str">
        <f>INDEX(Agricultural!M:M,MATCH($D540,Agricultural!$A:$A,0))</f>
        <v/>
      </c>
      <c r="J540" s="38" t="str">
        <f>INDEX(Agricultural!N:N,MATCH($D540,Agricultural!$A:$A,0))</f>
        <v/>
      </c>
      <c r="K540" s="38" t="str">
        <f>INDEX(Agricultural!O:O,MATCH($D540,Agricultural!$A:$A,0))</f>
        <v/>
      </c>
      <c r="L540" s="13">
        <f>INDEX(Agricultural!P:P,MATCH($D540,Agricultural!$A:$A,0))</f>
        <v>0</v>
      </c>
      <c r="M540" s="13">
        <f>INDEX(Agricultural!Q:Q,MATCH($D540,Agricultural!$A:$A,0))</f>
        <v>0</v>
      </c>
      <c r="N540" s="13">
        <f t="shared" si="19"/>
        <v>0</v>
      </c>
    </row>
    <row r="541" spans="2:14" ht="15.75" x14ac:dyDescent="0.2">
      <c r="B541" s="7" t="str">
        <f t="shared" si="18"/>
        <v/>
      </c>
      <c r="C541" s="5" t="s">
        <v>1686</v>
      </c>
      <c r="D541" s="16" t="s">
        <v>1687</v>
      </c>
      <c r="E541" s="5" t="s">
        <v>1688</v>
      </c>
      <c r="F541" s="35">
        <f>INDEX(Agricultural!I:I,MATCH($D541,Agricultural!$A:$A,0))</f>
        <v>0</v>
      </c>
      <c r="G541" s="35">
        <f>INDEX(Agricultural!K:K,MATCH($D541,Agricultural!$A:$A,0))</f>
        <v>0</v>
      </c>
      <c r="H541" s="35">
        <f>INDEX(Agricultural!L:L,MATCH($D541,Agricultural!$A:$A,0))</f>
        <v>0</v>
      </c>
      <c r="I541" s="38" t="str">
        <f>INDEX(Agricultural!M:M,MATCH($D541,Agricultural!$A:$A,0))</f>
        <v/>
      </c>
      <c r="J541" s="38" t="str">
        <f>INDEX(Agricultural!N:N,MATCH($D541,Agricultural!$A:$A,0))</f>
        <v/>
      </c>
      <c r="K541" s="38" t="str">
        <f>INDEX(Agricultural!O:O,MATCH($D541,Agricultural!$A:$A,0))</f>
        <v/>
      </c>
      <c r="L541" s="13">
        <f>INDEX(Agricultural!P:P,MATCH($D541,Agricultural!$A:$A,0))</f>
        <v>0</v>
      </c>
      <c r="M541" s="13">
        <f>INDEX(Agricultural!Q:Q,MATCH($D541,Agricultural!$A:$A,0))</f>
        <v>0</v>
      </c>
      <c r="N541" s="13">
        <f t="shared" si="19"/>
        <v>0</v>
      </c>
    </row>
    <row r="542" spans="2:14" ht="15.75" x14ac:dyDescent="0.2">
      <c r="B542" s="7" t="str">
        <f t="shared" si="18"/>
        <v/>
      </c>
      <c r="C542" s="5" t="s">
        <v>1689</v>
      </c>
      <c r="D542" s="16" t="s">
        <v>1690</v>
      </c>
      <c r="E542" s="5" t="s">
        <v>1691</v>
      </c>
      <c r="F542" s="35">
        <f>INDEX(Agricultural!I:I,MATCH($D542,Agricultural!$A:$A,0))</f>
        <v>0</v>
      </c>
      <c r="G542" s="35">
        <f>INDEX(Agricultural!K:K,MATCH($D542,Agricultural!$A:$A,0))</f>
        <v>0</v>
      </c>
      <c r="H542" s="35">
        <f>INDEX(Agricultural!L:L,MATCH($D542,Agricultural!$A:$A,0))</f>
        <v>0</v>
      </c>
      <c r="I542" s="38" t="str">
        <f>INDEX(Agricultural!M:M,MATCH($D542,Agricultural!$A:$A,0))</f>
        <v/>
      </c>
      <c r="J542" s="38" t="str">
        <f>INDEX(Agricultural!N:N,MATCH($D542,Agricultural!$A:$A,0))</f>
        <v/>
      </c>
      <c r="K542" s="38" t="str">
        <f>INDEX(Agricultural!O:O,MATCH($D542,Agricultural!$A:$A,0))</f>
        <v/>
      </c>
      <c r="L542" s="13">
        <f>INDEX(Agricultural!P:P,MATCH($D542,Agricultural!$A:$A,0))</f>
        <v>0</v>
      </c>
      <c r="M542" s="13">
        <f>INDEX(Agricultural!Q:Q,MATCH($D542,Agricultural!$A:$A,0))</f>
        <v>0</v>
      </c>
      <c r="N542" s="13">
        <f t="shared" si="19"/>
        <v>0</v>
      </c>
    </row>
    <row r="543" spans="2:14" ht="15.75" x14ac:dyDescent="0.2">
      <c r="B543" s="7" t="str">
        <f t="shared" si="18"/>
        <v/>
      </c>
      <c r="C543" s="5" t="s">
        <v>1692</v>
      </c>
      <c r="D543" s="16" t="s">
        <v>1693</v>
      </c>
      <c r="E543" s="5" t="s">
        <v>1694</v>
      </c>
      <c r="F543" s="35">
        <f>INDEX(Agricultural!I:I,MATCH($D543,Agricultural!$A:$A,0))</f>
        <v>0</v>
      </c>
      <c r="G543" s="35">
        <f>INDEX(Agricultural!K:K,MATCH($D543,Agricultural!$A:$A,0))</f>
        <v>0</v>
      </c>
      <c r="H543" s="35">
        <f>INDEX(Agricultural!L:L,MATCH($D543,Agricultural!$A:$A,0))</f>
        <v>0</v>
      </c>
      <c r="I543" s="38" t="str">
        <f>INDEX(Agricultural!M:M,MATCH($D543,Agricultural!$A:$A,0))</f>
        <v/>
      </c>
      <c r="J543" s="38" t="str">
        <f>INDEX(Agricultural!N:N,MATCH($D543,Agricultural!$A:$A,0))</f>
        <v/>
      </c>
      <c r="K543" s="38" t="str">
        <f>INDEX(Agricultural!O:O,MATCH($D543,Agricultural!$A:$A,0))</f>
        <v/>
      </c>
      <c r="L543" s="13">
        <f>INDEX(Agricultural!P:P,MATCH($D543,Agricultural!$A:$A,0))</f>
        <v>0</v>
      </c>
      <c r="M543" s="13">
        <f>INDEX(Agricultural!Q:Q,MATCH($D543,Agricultural!$A:$A,0))</f>
        <v>0</v>
      </c>
      <c r="N543" s="13">
        <f t="shared" si="19"/>
        <v>0</v>
      </c>
    </row>
    <row r="544" spans="2:14" ht="15.75" x14ac:dyDescent="0.2">
      <c r="B544" s="7" t="str">
        <f t="shared" si="18"/>
        <v/>
      </c>
      <c r="C544" s="5" t="s">
        <v>1695</v>
      </c>
      <c r="D544" s="16" t="s">
        <v>1696</v>
      </c>
      <c r="E544" s="5" t="s">
        <v>1697</v>
      </c>
      <c r="F544" s="35">
        <f>INDEX(Agricultural!I:I,MATCH($D544,Agricultural!$A:$A,0))</f>
        <v>0</v>
      </c>
      <c r="G544" s="35">
        <f>INDEX(Agricultural!K:K,MATCH($D544,Agricultural!$A:$A,0))</f>
        <v>0</v>
      </c>
      <c r="H544" s="35">
        <f>INDEX(Agricultural!L:L,MATCH($D544,Agricultural!$A:$A,0))</f>
        <v>0</v>
      </c>
      <c r="I544" s="38" t="str">
        <f>INDEX(Agricultural!M:M,MATCH($D544,Agricultural!$A:$A,0))</f>
        <v/>
      </c>
      <c r="J544" s="38" t="str">
        <f>INDEX(Agricultural!N:N,MATCH($D544,Agricultural!$A:$A,0))</f>
        <v/>
      </c>
      <c r="K544" s="38" t="str">
        <f>INDEX(Agricultural!O:O,MATCH($D544,Agricultural!$A:$A,0))</f>
        <v/>
      </c>
      <c r="L544" s="13">
        <f>INDEX(Agricultural!P:P,MATCH($D544,Agricultural!$A:$A,0))</f>
        <v>0</v>
      </c>
      <c r="M544" s="13">
        <f>INDEX(Agricultural!Q:Q,MATCH($D544,Agricultural!$A:$A,0))</f>
        <v>0</v>
      </c>
      <c r="N544" s="13">
        <f t="shared" si="19"/>
        <v>0</v>
      </c>
    </row>
    <row r="545" spans="2:14" ht="15.75" x14ac:dyDescent="0.2">
      <c r="B545" s="7" t="str">
        <f t="shared" si="18"/>
        <v/>
      </c>
      <c r="C545" s="5" t="s">
        <v>1698</v>
      </c>
      <c r="D545" s="16" t="s">
        <v>1699</v>
      </c>
      <c r="E545" s="5" t="s">
        <v>1700</v>
      </c>
      <c r="F545" s="35">
        <f>INDEX(Agricultural!I:I,MATCH($D545,Agricultural!$A:$A,0))</f>
        <v>0</v>
      </c>
      <c r="G545" s="35">
        <f>INDEX(Agricultural!K:K,MATCH($D545,Agricultural!$A:$A,0))</f>
        <v>0</v>
      </c>
      <c r="H545" s="35">
        <f>INDEX(Agricultural!L:L,MATCH($D545,Agricultural!$A:$A,0))</f>
        <v>0</v>
      </c>
      <c r="I545" s="38" t="str">
        <f>INDEX(Agricultural!M:M,MATCH($D545,Agricultural!$A:$A,0))</f>
        <v/>
      </c>
      <c r="J545" s="38" t="str">
        <f>INDEX(Agricultural!N:N,MATCH($D545,Agricultural!$A:$A,0))</f>
        <v/>
      </c>
      <c r="K545" s="38" t="str">
        <f>INDEX(Agricultural!O:O,MATCH($D545,Agricultural!$A:$A,0))</f>
        <v/>
      </c>
      <c r="L545" s="13">
        <f>INDEX(Agricultural!P:P,MATCH($D545,Agricultural!$A:$A,0))</f>
        <v>0</v>
      </c>
      <c r="M545" s="13">
        <f>INDEX(Agricultural!Q:Q,MATCH($D545,Agricultural!$A:$A,0))</f>
        <v>0</v>
      </c>
      <c r="N545" s="13">
        <f t="shared" si="19"/>
        <v>0</v>
      </c>
    </row>
    <row r="546" spans="2:14" ht="15.75" x14ac:dyDescent="0.2">
      <c r="B546" s="7" t="str">
        <f t="shared" si="18"/>
        <v/>
      </c>
      <c r="C546" s="5" t="s">
        <v>1702</v>
      </c>
      <c r="D546" s="16" t="s">
        <v>1703</v>
      </c>
      <c r="E546" s="5" t="s">
        <v>1704</v>
      </c>
      <c r="F546" s="35">
        <f>INDEX(Agricultural!I:I,MATCH($D546,Agricultural!$A:$A,0))</f>
        <v>0</v>
      </c>
      <c r="G546" s="35">
        <f>INDEX(Agricultural!K:K,MATCH($D546,Agricultural!$A:$A,0))</f>
        <v>0</v>
      </c>
      <c r="H546" s="35">
        <f>INDEX(Agricultural!L:L,MATCH($D546,Agricultural!$A:$A,0))</f>
        <v>0</v>
      </c>
      <c r="I546" s="38" t="str">
        <f>INDEX(Agricultural!M:M,MATCH($D546,Agricultural!$A:$A,0))</f>
        <v/>
      </c>
      <c r="J546" s="38" t="str">
        <f>INDEX(Agricultural!N:N,MATCH($D546,Agricultural!$A:$A,0))</f>
        <v/>
      </c>
      <c r="K546" s="38" t="str">
        <f>INDEX(Agricultural!O:O,MATCH($D546,Agricultural!$A:$A,0))</f>
        <v/>
      </c>
      <c r="L546" s="13">
        <f>INDEX(Agricultural!P:P,MATCH($D546,Agricultural!$A:$A,0))</f>
        <v>0</v>
      </c>
      <c r="M546" s="13">
        <f>INDEX(Agricultural!Q:Q,MATCH($D546,Agricultural!$A:$A,0))</f>
        <v>0</v>
      </c>
      <c r="N546" s="13">
        <f t="shared" si="19"/>
        <v>0</v>
      </c>
    </row>
    <row r="547" spans="2:14" ht="15.75" x14ac:dyDescent="0.2">
      <c r="B547" s="7" t="str">
        <f t="shared" si="18"/>
        <v/>
      </c>
      <c r="C547" s="5" t="s">
        <v>1705</v>
      </c>
      <c r="D547" s="16" t="s">
        <v>1706</v>
      </c>
      <c r="E547" s="5" t="s">
        <v>1707</v>
      </c>
      <c r="F547" s="35">
        <f>INDEX(Agricultural!I:I,MATCH($D547,Agricultural!$A:$A,0))</f>
        <v>0</v>
      </c>
      <c r="G547" s="35">
        <f>INDEX(Agricultural!K:K,MATCH($D547,Agricultural!$A:$A,0))</f>
        <v>0</v>
      </c>
      <c r="H547" s="35">
        <f>INDEX(Agricultural!L:L,MATCH($D547,Agricultural!$A:$A,0))</f>
        <v>0</v>
      </c>
      <c r="I547" s="38" t="str">
        <f>INDEX(Agricultural!M:M,MATCH($D547,Agricultural!$A:$A,0))</f>
        <v/>
      </c>
      <c r="J547" s="38" t="str">
        <f>INDEX(Agricultural!N:N,MATCH($D547,Agricultural!$A:$A,0))</f>
        <v/>
      </c>
      <c r="K547" s="38" t="str">
        <f>INDEX(Agricultural!O:O,MATCH($D547,Agricultural!$A:$A,0))</f>
        <v/>
      </c>
      <c r="L547" s="13">
        <f>INDEX(Agricultural!P:P,MATCH($D547,Agricultural!$A:$A,0))</f>
        <v>0</v>
      </c>
      <c r="M547" s="13">
        <f>INDEX(Agricultural!Q:Q,MATCH($D547,Agricultural!$A:$A,0))</f>
        <v>0</v>
      </c>
      <c r="N547" s="13">
        <f t="shared" si="19"/>
        <v>0</v>
      </c>
    </row>
    <row r="548" spans="2:14" ht="15.75" x14ac:dyDescent="0.2">
      <c r="B548" s="7" t="str">
        <f t="shared" si="18"/>
        <v/>
      </c>
      <c r="C548" s="5" t="s">
        <v>1708</v>
      </c>
      <c r="D548" s="16" t="s">
        <v>1709</v>
      </c>
      <c r="E548" s="5" t="s">
        <v>1710</v>
      </c>
      <c r="F548" s="35">
        <f>INDEX(Agricultural!I:I,MATCH($D548,Agricultural!$A:$A,0))</f>
        <v>0</v>
      </c>
      <c r="G548" s="35">
        <f>INDEX(Agricultural!K:K,MATCH($D548,Agricultural!$A:$A,0))</f>
        <v>0</v>
      </c>
      <c r="H548" s="35">
        <f>INDEX(Agricultural!L:L,MATCH($D548,Agricultural!$A:$A,0))</f>
        <v>0</v>
      </c>
      <c r="I548" s="38" t="str">
        <f>INDEX(Agricultural!M:M,MATCH($D548,Agricultural!$A:$A,0))</f>
        <v/>
      </c>
      <c r="J548" s="38" t="str">
        <f>INDEX(Agricultural!N:N,MATCH($D548,Agricultural!$A:$A,0))</f>
        <v/>
      </c>
      <c r="K548" s="38" t="str">
        <f>INDEX(Agricultural!O:O,MATCH($D548,Agricultural!$A:$A,0))</f>
        <v/>
      </c>
      <c r="L548" s="13">
        <f>INDEX(Agricultural!P:P,MATCH($D548,Agricultural!$A:$A,0))</f>
        <v>0</v>
      </c>
      <c r="M548" s="13">
        <f>INDEX(Agricultural!Q:Q,MATCH($D548,Agricultural!$A:$A,0))</f>
        <v>0</v>
      </c>
      <c r="N548" s="13">
        <f t="shared" si="19"/>
        <v>0</v>
      </c>
    </row>
    <row r="549" spans="2:14" ht="15.75" x14ac:dyDescent="0.2">
      <c r="B549" s="7" t="str">
        <f t="shared" si="18"/>
        <v/>
      </c>
      <c r="C549" s="5" t="s">
        <v>1711</v>
      </c>
      <c r="D549" s="16" t="s">
        <v>1712</v>
      </c>
      <c r="E549" s="5" t="s">
        <v>1713</v>
      </c>
      <c r="F549" s="35">
        <f>INDEX(Agricultural!I:I,MATCH($D549,Agricultural!$A:$A,0))</f>
        <v>0</v>
      </c>
      <c r="G549" s="35">
        <f>INDEX(Agricultural!K:K,MATCH($D549,Agricultural!$A:$A,0))</f>
        <v>0</v>
      </c>
      <c r="H549" s="35">
        <f>INDEX(Agricultural!L:L,MATCH($D549,Agricultural!$A:$A,0))</f>
        <v>0</v>
      </c>
      <c r="I549" s="38" t="str">
        <f>INDEX(Agricultural!M:M,MATCH($D549,Agricultural!$A:$A,0))</f>
        <v/>
      </c>
      <c r="J549" s="38" t="str">
        <f>INDEX(Agricultural!N:N,MATCH($D549,Agricultural!$A:$A,0))</f>
        <v/>
      </c>
      <c r="K549" s="38" t="str">
        <f>INDEX(Agricultural!O:O,MATCH($D549,Agricultural!$A:$A,0))</f>
        <v/>
      </c>
      <c r="L549" s="13">
        <f>INDEX(Agricultural!P:P,MATCH($D549,Agricultural!$A:$A,0))</f>
        <v>0</v>
      </c>
      <c r="M549" s="13">
        <f>INDEX(Agricultural!Q:Q,MATCH($D549,Agricultural!$A:$A,0))</f>
        <v>0</v>
      </c>
      <c r="N549" s="13">
        <f t="shared" si="19"/>
        <v>0</v>
      </c>
    </row>
    <row r="550" spans="2:14" ht="15.75" x14ac:dyDescent="0.2">
      <c r="B550" s="7" t="str">
        <f t="shared" si="18"/>
        <v/>
      </c>
      <c r="C550" s="5" t="s">
        <v>1714</v>
      </c>
      <c r="D550" s="16" t="s">
        <v>1715</v>
      </c>
      <c r="E550" s="5" t="s">
        <v>1716</v>
      </c>
      <c r="F550" s="35">
        <f>INDEX(Agricultural!I:I,MATCH($D550,Agricultural!$A:$A,0))</f>
        <v>0</v>
      </c>
      <c r="G550" s="35">
        <f>INDEX(Agricultural!K:K,MATCH($D550,Agricultural!$A:$A,0))</f>
        <v>0</v>
      </c>
      <c r="H550" s="35">
        <f>INDEX(Agricultural!L:L,MATCH($D550,Agricultural!$A:$A,0))</f>
        <v>0</v>
      </c>
      <c r="I550" s="38" t="str">
        <f>INDEX(Agricultural!M:M,MATCH($D550,Agricultural!$A:$A,0))</f>
        <v/>
      </c>
      <c r="J550" s="38" t="str">
        <f>INDEX(Agricultural!N:N,MATCH($D550,Agricultural!$A:$A,0))</f>
        <v/>
      </c>
      <c r="K550" s="38" t="str">
        <f>INDEX(Agricultural!O:O,MATCH($D550,Agricultural!$A:$A,0))</f>
        <v/>
      </c>
      <c r="L550" s="13">
        <f>INDEX(Agricultural!P:P,MATCH($D550,Agricultural!$A:$A,0))</f>
        <v>0</v>
      </c>
      <c r="M550" s="13">
        <f>INDEX(Agricultural!Q:Q,MATCH($D550,Agricultural!$A:$A,0))</f>
        <v>0</v>
      </c>
      <c r="N550" s="13">
        <f t="shared" si="19"/>
        <v>0</v>
      </c>
    </row>
    <row r="551" spans="2:14" ht="15.75" x14ac:dyDescent="0.2">
      <c r="B551" s="7" t="str">
        <f t="shared" si="18"/>
        <v/>
      </c>
      <c r="C551" s="5" t="s">
        <v>1717</v>
      </c>
      <c r="D551" s="16" t="s">
        <v>1718</v>
      </c>
      <c r="E551" s="5" t="s">
        <v>1719</v>
      </c>
      <c r="F551" s="35">
        <f>INDEX(Agricultural!I:I,MATCH($D551,Agricultural!$A:$A,0))</f>
        <v>0</v>
      </c>
      <c r="G551" s="35">
        <f>INDEX(Agricultural!K:K,MATCH($D551,Agricultural!$A:$A,0))</f>
        <v>0</v>
      </c>
      <c r="H551" s="35">
        <f>INDEX(Agricultural!L:L,MATCH($D551,Agricultural!$A:$A,0))</f>
        <v>0</v>
      </c>
      <c r="I551" s="38" t="str">
        <f>INDEX(Agricultural!M:M,MATCH($D551,Agricultural!$A:$A,0))</f>
        <v/>
      </c>
      <c r="J551" s="38" t="str">
        <f>INDEX(Agricultural!N:N,MATCH($D551,Agricultural!$A:$A,0))</f>
        <v/>
      </c>
      <c r="K551" s="38" t="str">
        <f>INDEX(Agricultural!O:O,MATCH($D551,Agricultural!$A:$A,0))</f>
        <v/>
      </c>
      <c r="L551" s="13">
        <f>INDEX(Agricultural!P:P,MATCH($D551,Agricultural!$A:$A,0))</f>
        <v>0</v>
      </c>
      <c r="M551" s="13">
        <f>INDEX(Agricultural!Q:Q,MATCH($D551,Agricultural!$A:$A,0))</f>
        <v>0</v>
      </c>
      <c r="N551" s="13">
        <f t="shared" si="19"/>
        <v>0</v>
      </c>
    </row>
    <row r="552" spans="2:14" ht="15.75" x14ac:dyDescent="0.2">
      <c r="B552" s="7" t="str">
        <f t="shared" si="18"/>
        <v/>
      </c>
      <c r="C552" s="5" t="s">
        <v>1720</v>
      </c>
      <c r="D552" s="16" t="s">
        <v>1721</v>
      </c>
      <c r="E552" s="5" t="s">
        <v>1722</v>
      </c>
      <c r="F552" s="35">
        <f>INDEX(Agricultural!I:I,MATCH($D552,Agricultural!$A:$A,0))</f>
        <v>0</v>
      </c>
      <c r="G552" s="35">
        <f>INDEX(Agricultural!K:K,MATCH($D552,Agricultural!$A:$A,0))</f>
        <v>0</v>
      </c>
      <c r="H552" s="35">
        <f>INDEX(Agricultural!L:L,MATCH($D552,Agricultural!$A:$A,0))</f>
        <v>0</v>
      </c>
      <c r="I552" s="38" t="str">
        <f>INDEX(Agricultural!M:M,MATCH($D552,Agricultural!$A:$A,0))</f>
        <v/>
      </c>
      <c r="J552" s="38" t="str">
        <f>INDEX(Agricultural!N:N,MATCH($D552,Agricultural!$A:$A,0))</f>
        <v/>
      </c>
      <c r="K552" s="38" t="str">
        <f>INDEX(Agricultural!O:O,MATCH($D552,Agricultural!$A:$A,0))</f>
        <v/>
      </c>
      <c r="L552" s="13">
        <f>INDEX(Agricultural!P:P,MATCH($D552,Agricultural!$A:$A,0))</f>
        <v>0</v>
      </c>
      <c r="M552" s="13">
        <f>INDEX(Agricultural!Q:Q,MATCH($D552,Agricultural!$A:$A,0))</f>
        <v>0</v>
      </c>
      <c r="N552" s="13">
        <f t="shared" si="19"/>
        <v>0</v>
      </c>
    </row>
    <row r="553" spans="2:14" ht="15.75" x14ac:dyDescent="0.2">
      <c r="B553" s="7" t="str">
        <f t="shared" si="18"/>
        <v/>
      </c>
      <c r="C553" s="5" t="s">
        <v>1723</v>
      </c>
      <c r="D553" s="16" t="s">
        <v>1724</v>
      </c>
      <c r="E553" s="5" t="s">
        <v>1725</v>
      </c>
      <c r="F553" s="35">
        <f>INDEX(Agricultural!I:I,MATCH($D553,Agricultural!$A:$A,0))</f>
        <v>0</v>
      </c>
      <c r="G553" s="35">
        <f>INDEX(Agricultural!K:K,MATCH($D553,Agricultural!$A:$A,0))</f>
        <v>0</v>
      </c>
      <c r="H553" s="35">
        <f>INDEX(Agricultural!L:L,MATCH($D553,Agricultural!$A:$A,0))</f>
        <v>0</v>
      </c>
      <c r="I553" s="38" t="str">
        <f>INDEX(Agricultural!M:M,MATCH($D553,Agricultural!$A:$A,0))</f>
        <v/>
      </c>
      <c r="J553" s="38" t="str">
        <f>INDEX(Agricultural!N:N,MATCH($D553,Agricultural!$A:$A,0))</f>
        <v/>
      </c>
      <c r="K553" s="38" t="str">
        <f>INDEX(Agricultural!O:O,MATCH($D553,Agricultural!$A:$A,0))</f>
        <v/>
      </c>
      <c r="L553" s="13">
        <f>INDEX(Agricultural!P:P,MATCH($D553,Agricultural!$A:$A,0))</f>
        <v>0</v>
      </c>
      <c r="M553" s="13">
        <f>INDEX(Agricultural!Q:Q,MATCH($D553,Agricultural!$A:$A,0))</f>
        <v>0</v>
      </c>
      <c r="N553" s="13">
        <f t="shared" si="19"/>
        <v>0</v>
      </c>
    </row>
    <row r="554" spans="2:14" ht="15.75" x14ac:dyDescent="0.2">
      <c r="B554" s="7" t="str">
        <f t="shared" si="18"/>
        <v/>
      </c>
      <c r="C554" s="5" t="s">
        <v>1726</v>
      </c>
      <c r="D554" s="16" t="s">
        <v>1727</v>
      </c>
      <c r="E554" s="5" t="s">
        <v>1728</v>
      </c>
      <c r="F554" s="35">
        <f>INDEX(Agricultural!I:I,MATCH($D554,Agricultural!$A:$A,0))</f>
        <v>0</v>
      </c>
      <c r="G554" s="35">
        <f>INDEX(Agricultural!K:K,MATCH($D554,Agricultural!$A:$A,0))</f>
        <v>0</v>
      </c>
      <c r="H554" s="35">
        <f>INDEX(Agricultural!L:L,MATCH($D554,Agricultural!$A:$A,0))</f>
        <v>0</v>
      </c>
      <c r="I554" s="38" t="str">
        <f>INDEX(Agricultural!M:M,MATCH($D554,Agricultural!$A:$A,0))</f>
        <v/>
      </c>
      <c r="J554" s="38" t="str">
        <f>INDEX(Agricultural!N:N,MATCH($D554,Agricultural!$A:$A,0))</f>
        <v/>
      </c>
      <c r="K554" s="38" t="str">
        <f>INDEX(Agricultural!O:O,MATCH($D554,Agricultural!$A:$A,0))</f>
        <v/>
      </c>
      <c r="L554" s="13">
        <f>INDEX(Agricultural!P:P,MATCH($D554,Agricultural!$A:$A,0))</f>
        <v>0</v>
      </c>
      <c r="M554" s="13">
        <f>INDEX(Agricultural!Q:Q,MATCH($D554,Agricultural!$A:$A,0))</f>
        <v>0</v>
      </c>
      <c r="N554" s="13">
        <f t="shared" si="19"/>
        <v>0</v>
      </c>
    </row>
    <row r="555" spans="2:14" ht="15.75" x14ac:dyDescent="0.2">
      <c r="B555" s="7" t="str">
        <f t="shared" si="18"/>
        <v/>
      </c>
      <c r="C555" s="5" t="s">
        <v>1730</v>
      </c>
      <c r="D555" s="16" t="s">
        <v>1731</v>
      </c>
      <c r="E555" s="5" t="s">
        <v>1732</v>
      </c>
      <c r="F555" s="35">
        <f>INDEX(Agricultural!I:I,MATCH($D555,Agricultural!$A:$A,0))</f>
        <v>0</v>
      </c>
      <c r="G555" s="35">
        <f>INDEX(Agricultural!K:K,MATCH($D555,Agricultural!$A:$A,0))</f>
        <v>0</v>
      </c>
      <c r="H555" s="35">
        <f>INDEX(Agricultural!L:L,MATCH($D555,Agricultural!$A:$A,0))</f>
        <v>0</v>
      </c>
      <c r="I555" s="38" t="str">
        <f>INDEX(Agricultural!M:M,MATCH($D555,Agricultural!$A:$A,0))</f>
        <v/>
      </c>
      <c r="J555" s="38" t="str">
        <f>INDEX(Agricultural!N:N,MATCH($D555,Agricultural!$A:$A,0))</f>
        <v/>
      </c>
      <c r="K555" s="38" t="str">
        <f>INDEX(Agricultural!O:O,MATCH($D555,Agricultural!$A:$A,0))</f>
        <v/>
      </c>
      <c r="L555" s="13">
        <f>INDEX(Agricultural!P:P,MATCH($D555,Agricultural!$A:$A,0))</f>
        <v>0</v>
      </c>
      <c r="M555" s="13">
        <f>INDEX(Agricultural!Q:Q,MATCH($D555,Agricultural!$A:$A,0))</f>
        <v>0</v>
      </c>
      <c r="N555" s="13">
        <f t="shared" si="19"/>
        <v>0</v>
      </c>
    </row>
    <row r="556" spans="2:14" ht="15.75" x14ac:dyDescent="0.2">
      <c r="B556" s="7" t="str">
        <f t="shared" si="18"/>
        <v/>
      </c>
      <c r="C556" s="5" t="s">
        <v>1733</v>
      </c>
      <c r="D556" s="16" t="s">
        <v>1734</v>
      </c>
      <c r="E556" s="5" t="s">
        <v>1735</v>
      </c>
      <c r="F556" s="35">
        <f>INDEX(Agricultural!I:I,MATCH($D556,Agricultural!$A:$A,0))</f>
        <v>0</v>
      </c>
      <c r="G556" s="35">
        <f>INDEX(Agricultural!K:K,MATCH($D556,Agricultural!$A:$A,0))</f>
        <v>0</v>
      </c>
      <c r="H556" s="35">
        <f>INDEX(Agricultural!L:L,MATCH($D556,Agricultural!$A:$A,0))</f>
        <v>0</v>
      </c>
      <c r="I556" s="38" t="str">
        <f>INDEX(Agricultural!M:M,MATCH($D556,Agricultural!$A:$A,0))</f>
        <v/>
      </c>
      <c r="J556" s="38" t="str">
        <f>INDEX(Agricultural!N:N,MATCH($D556,Agricultural!$A:$A,0))</f>
        <v/>
      </c>
      <c r="K556" s="38" t="str">
        <f>INDEX(Agricultural!O:O,MATCH($D556,Agricultural!$A:$A,0))</f>
        <v/>
      </c>
      <c r="L556" s="13">
        <f>INDEX(Agricultural!P:P,MATCH($D556,Agricultural!$A:$A,0))</f>
        <v>0</v>
      </c>
      <c r="M556" s="13">
        <f>INDEX(Agricultural!Q:Q,MATCH($D556,Agricultural!$A:$A,0))</f>
        <v>0</v>
      </c>
      <c r="N556" s="13">
        <f t="shared" si="19"/>
        <v>0</v>
      </c>
    </row>
    <row r="557" spans="2:14" ht="15.75" x14ac:dyDescent="0.2">
      <c r="B557" s="7" t="str">
        <f t="shared" si="18"/>
        <v/>
      </c>
      <c r="C557" s="5" t="s">
        <v>1736</v>
      </c>
      <c r="D557" s="16" t="s">
        <v>1737</v>
      </c>
      <c r="E557" s="5" t="s">
        <v>1738</v>
      </c>
      <c r="F557" s="35">
        <f>INDEX(Agricultural!I:I,MATCH($D557,Agricultural!$A:$A,0))</f>
        <v>0</v>
      </c>
      <c r="G557" s="35">
        <f>INDEX(Agricultural!K:K,MATCH($D557,Agricultural!$A:$A,0))</f>
        <v>0</v>
      </c>
      <c r="H557" s="35">
        <f>INDEX(Agricultural!L:L,MATCH($D557,Agricultural!$A:$A,0))</f>
        <v>0</v>
      </c>
      <c r="I557" s="38" t="str">
        <f>INDEX(Agricultural!M:M,MATCH($D557,Agricultural!$A:$A,0))</f>
        <v/>
      </c>
      <c r="J557" s="38" t="str">
        <f>INDEX(Agricultural!N:N,MATCH($D557,Agricultural!$A:$A,0))</f>
        <v/>
      </c>
      <c r="K557" s="38" t="str">
        <f>INDEX(Agricultural!O:O,MATCH($D557,Agricultural!$A:$A,0))</f>
        <v/>
      </c>
      <c r="L557" s="13">
        <f>INDEX(Agricultural!P:P,MATCH($D557,Agricultural!$A:$A,0))</f>
        <v>0</v>
      </c>
      <c r="M557" s="13">
        <f>INDEX(Agricultural!Q:Q,MATCH($D557,Agricultural!$A:$A,0))</f>
        <v>0</v>
      </c>
      <c r="N557" s="13">
        <f t="shared" si="19"/>
        <v>0</v>
      </c>
    </row>
    <row r="558" spans="2:14" ht="15.75" x14ac:dyDescent="0.2">
      <c r="B558" s="7" t="str">
        <f t="shared" si="18"/>
        <v/>
      </c>
      <c r="C558" s="5" t="s">
        <v>1739</v>
      </c>
      <c r="D558" s="16" t="s">
        <v>1740</v>
      </c>
      <c r="E558" s="5" t="s">
        <v>1741</v>
      </c>
      <c r="F558" s="35">
        <f>INDEX(Agricultural!I:I,MATCH($D558,Agricultural!$A:$A,0))</f>
        <v>0</v>
      </c>
      <c r="G558" s="35">
        <f>INDEX(Agricultural!K:K,MATCH($D558,Agricultural!$A:$A,0))</f>
        <v>0</v>
      </c>
      <c r="H558" s="35">
        <f>INDEX(Agricultural!L:L,MATCH($D558,Agricultural!$A:$A,0))</f>
        <v>0</v>
      </c>
      <c r="I558" s="38" t="str">
        <f>INDEX(Agricultural!M:M,MATCH($D558,Agricultural!$A:$A,0))</f>
        <v/>
      </c>
      <c r="J558" s="38" t="str">
        <f>INDEX(Agricultural!N:N,MATCH($D558,Agricultural!$A:$A,0))</f>
        <v/>
      </c>
      <c r="K558" s="38" t="str">
        <f>INDEX(Agricultural!O:O,MATCH($D558,Agricultural!$A:$A,0))</f>
        <v/>
      </c>
      <c r="L558" s="13">
        <f>INDEX(Agricultural!P:P,MATCH($D558,Agricultural!$A:$A,0))</f>
        <v>0</v>
      </c>
      <c r="M558" s="13">
        <f>INDEX(Agricultural!Q:Q,MATCH($D558,Agricultural!$A:$A,0))</f>
        <v>0</v>
      </c>
      <c r="N558" s="13">
        <f t="shared" si="19"/>
        <v>0</v>
      </c>
    </row>
    <row r="559" spans="2:14" ht="15.75" x14ac:dyDescent="0.2">
      <c r="B559" s="7" t="str">
        <f t="shared" si="18"/>
        <v/>
      </c>
      <c r="C559" s="5" t="s">
        <v>1746</v>
      </c>
      <c r="D559" s="16" t="s">
        <v>1747</v>
      </c>
      <c r="E559" s="5" t="s">
        <v>1748</v>
      </c>
      <c r="F559" s="35">
        <f>INDEX(Agricultural!I:I,MATCH($D559,Agricultural!$A:$A,0))</f>
        <v>0</v>
      </c>
      <c r="G559" s="35">
        <f>INDEX(Agricultural!K:K,MATCH($D559,Agricultural!$A:$A,0))</f>
        <v>0</v>
      </c>
      <c r="H559" s="35">
        <f>INDEX(Agricultural!L:L,MATCH($D559,Agricultural!$A:$A,0))</f>
        <v>0</v>
      </c>
      <c r="I559" s="38" t="str">
        <f>INDEX(Agricultural!M:M,MATCH($D559,Agricultural!$A:$A,0))</f>
        <v/>
      </c>
      <c r="J559" s="38" t="str">
        <f>INDEX(Agricultural!N:N,MATCH($D559,Agricultural!$A:$A,0))</f>
        <v/>
      </c>
      <c r="K559" s="38" t="str">
        <f>INDEX(Agricultural!O:O,MATCH($D559,Agricultural!$A:$A,0))</f>
        <v/>
      </c>
      <c r="L559" s="13">
        <f>INDEX(Agricultural!P:P,MATCH($D559,Agricultural!$A:$A,0))</f>
        <v>0</v>
      </c>
      <c r="M559" s="13">
        <f>INDEX(Agricultural!Q:Q,MATCH($D559,Agricultural!$A:$A,0))</f>
        <v>0</v>
      </c>
      <c r="N559" s="13">
        <f t="shared" si="19"/>
        <v>0</v>
      </c>
    </row>
    <row r="560" spans="2:14" ht="15.75" x14ac:dyDescent="0.2">
      <c r="B560" s="7" t="str">
        <f t="shared" si="18"/>
        <v/>
      </c>
      <c r="C560" s="5" t="s">
        <v>1749</v>
      </c>
      <c r="D560" s="16" t="s">
        <v>1750</v>
      </c>
      <c r="E560" s="5" t="s">
        <v>1751</v>
      </c>
      <c r="F560" s="35">
        <f>INDEX(Agricultural!I:I,MATCH($D560,Agricultural!$A:$A,0))</f>
        <v>0</v>
      </c>
      <c r="G560" s="35">
        <f>INDEX(Agricultural!K:K,MATCH($D560,Agricultural!$A:$A,0))</f>
        <v>0</v>
      </c>
      <c r="H560" s="35">
        <f>INDEX(Agricultural!L:L,MATCH($D560,Agricultural!$A:$A,0))</f>
        <v>0</v>
      </c>
      <c r="I560" s="38" t="str">
        <f>INDEX(Agricultural!M:M,MATCH($D560,Agricultural!$A:$A,0))</f>
        <v/>
      </c>
      <c r="J560" s="38" t="str">
        <f>INDEX(Agricultural!N:N,MATCH($D560,Agricultural!$A:$A,0))</f>
        <v/>
      </c>
      <c r="K560" s="38" t="str">
        <f>INDEX(Agricultural!O:O,MATCH($D560,Agricultural!$A:$A,0))</f>
        <v/>
      </c>
      <c r="L560" s="13">
        <f>INDEX(Agricultural!P:P,MATCH($D560,Agricultural!$A:$A,0))</f>
        <v>0</v>
      </c>
      <c r="M560" s="13">
        <f>INDEX(Agricultural!Q:Q,MATCH($D560,Agricultural!$A:$A,0))</f>
        <v>0</v>
      </c>
      <c r="N560" s="13">
        <f t="shared" si="19"/>
        <v>0</v>
      </c>
    </row>
    <row r="561" spans="2:14" ht="15.75" x14ac:dyDescent="0.2">
      <c r="B561" s="7" t="str">
        <f t="shared" si="18"/>
        <v/>
      </c>
      <c r="C561" s="5" t="s">
        <v>1752</v>
      </c>
      <c r="D561" s="16" t="s">
        <v>1753</v>
      </c>
      <c r="E561" s="5" t="s">
        <v>1754</v>
      </c>
      <c r="F561" s="35">
        <f>INDEX(Agricultural!I:I,MATCH($D561,Agricultural!$A:$A,0))</f>
        <v>0</v>
      </c>
      <c r="G561" s="35">
        <f>INDEX(Agricultural!K:K,MATCH($D561,Agricultural!$A:$A,0))</f>
        <v>0</v>
      </c>
      <c r="H561" s="35">
        <f>INDEX(Agricultural!L:L,MATCH($D561,Agricultural!$A:$A,0))</f>
        <v>0</v>
      </c>
      <c r="I561" s="38" t="str">
        <f>INDEX(Agricultural!M:M,MATCH($D561,Agricultural!$A:$A,0))</f>
        <v/>
      </c>
      <c r="J561" s="38" t="str">
        <f>INDEX(Agricultural!N:N,MATCH($D561,Agricultural!$A:$A,0))</f>
        <v/>
      </c>
      <c r="K561" s="38" t="str">
        <f>INDEX(Agricultural!O:O,MATCH($D561,Agricultural!$A:$A,0))</f>
        <v/>
      </c>
      <c r="L561" s="13">
        <f>INDEX(Agricultural!P:P,MATCH($D561,Agricultural!$A:$A,0))</f>
        <v>0</v>
      </c>
      <c r="M561" s="13">
        <f>INDEX(Agricultural!Q:Q,MATCH($D561,Agricultural!$A:$A,0))</f>
        <v>0</v>
      </c>
      <c r="N561" s="13">
        <f t="shared" si="19"/>
        <v>0</v>
      </c>
    </row>
    <row r="562" spans="2:14" ht="15.75" x14ac:dyDescent="0.2">
      <c r="B562" s="7" t="str">
        <f t="shared" si="18"/>
        <v/>
      </c>
      <c r="C562" s="5" t="s">
        <v>1755</v>
      </c>
      <c r="D562" s="16" t="s">
        <v>1756</v>
      </c>
      <c r="E562" s="5" t="s">
        <v>1757</v>
      </c>
      <c r="F562" s="35">
        <f>INDEX(Agricultural!I:I,MATCH($D562,Agricultural!$A:$A,0))</f>
        <v>0</v>
      </c>
      <c r="G562" s="35">
        <f>INDEX(Agricultural!K:K,MATCH($D562,Agricultural!$A:$A,0))</f>
        <v>0</v>
      </c>
      <c r="H562" s="35">
        <f>INDEX(Agricultural!L:L,MATCH($D562,Agricultural!$A:$A,0))</f>
        <v>0</v>
      </c>
      <c r="I562" s="38" t="str">
        <f>INDEX(Agricultural!M:M,MATCH($D562,Agricultural!$A:$A,0))</f>
        <v/>
      </c>
      <c r="J562" s="38" t="str">
        <f>INDEX(Agricultural!N:N,MATCH($D562,Agricultural!$A:$A,0))</f>
        <v/>
      </c>
      <c r="K562" s="38" t="str">
        <f>INDEX(Agricultural!O:O,MATCH($D562,Agricultural!$A:$A,0))</f>
        <v/>
      </c>
      <c r="L562" s="13">
        <f>INDEX(Agricultural!P:P,MATCH($D562,Agricultural!$A:$A,0))</f>
        <v>0</v>
      </c>
      <c r="M562" s="13">
        <f>INDEX(Agricultural!Q:Q,MATCH($D562,Agricultural!$A:$A,0))</f>
        <v>0</v>
      </c>
      <c r="N562" s="13">
        <f t="shared" si="19"/>
        <v>0</v>
      </c>
    </row>
    <row r="563" spans="2:14" ht="15.75" x14ac:dyDescent="0.2">
      <c r="B563" s="7" t="str">
        <f t="shared" si="18"/>
        <v/>
      </c>
      <c r="C563" s="5" t="s">
        <v>1758</v>
      </c>
      <c r="D563" s="16" t="s">
        <v>1759</v>
      </c>
      <c r="E563" s="5" t="s">
        <v>1760</v>
      </c>
      <c r="F563" s="35">
        <f>INDEX(Agricultural!I:I,MATCH($D563,Agricultural!$A:$A,0))</f>
        <v>0</v>
      </c>
      <c r="G563" s="35">
        <f>INDEX(Agricultural!K:K,MATCH($D563,Agricultural!$A:$A,0))</f>
        <v>0</v>
      </c>
      <c r="H563" s="35">
        <f>INDEX(Agricultural!L:L,MATCH($D563,Agricultural!$A:$A,0))</f>
        <v>0</v>
      </c>
      <c r="I563" s="38" t="str">
        <f>INDEX(Agricultural!M:M,MATCH($D563,Agricultural!$A:$A,0))</f>
        <v/>
      </c>
      <c r="J563" s="38" t="str">
        <f>INDEX(Agricultural!N:N,MATCH($D563,Agricultural!$A:$A,0))</f>
        <v/>
      </c>
      <c r="K563" s="38" t="str">
        <f>INDEX(Agricultural!O:O,MATCH($D563,Agricultural!$A:$A,0))</f>
        <v/>
      </c>
      <c r="L563" s="13">
        <f>INDEX(Agricultural!P:P,MATCH($D563,Agricultural!$A:$A,0))</f>
        <v>0</v>
      </c>
      <c r="M563" s="13">
        <f>INDEX(Agricultural!Q:Q,MATCH($D563,Agricultural!$A:$A,0))</f>
        <v>0</v>
      </c>
      <c r="N563" s="13">
        <f t="shared" si="19"/>
        <v>0</v>
      </c>
    </row>
    <row r="564" spans="2:14" ht="15.75" x14ac:dyDescent="0.2">
      <c r="B564" s="7" t="str">
        <f t="shared" si="18"/>
        <v/>
      </c>
      <c r="C564" s="5" t="s">
        <v>1761</v>
      </c>
      <c r="D564" s="16" t="s">
        <v>1762</v>
      </c>
      <c r="E564" s="5" t="s">
        <v>1763</v>
      </c>
      <c r="F564" s="35">
        <f>INDEX(Agricultural!I:I,MATCH($D564,Agricultural!$A:$A,0))</f>
        <v>0</v>
      </c>
      <c r="G564" s="35">
        <f>INDEX(Agricultural!K:K,MATCH($D564,Agricultural!$A:$A,0))</f>
        <v>0</v>
      </c>
      <c r="H564" s="35">
        <f>INDEX(Agricultural!L:L,MATCH($D564,Agricultural!$A:$A,0))</f>
        <v>0</v>
      </c>
      <c r="I564" s="38" t="str">
        <f>INDEX(Agricultural!M:M,MATCH($D564,Agricultural!$A:$A,0))</f>
        <v/>
      </c>
      <c r="J564" s="38" t="str">
        <f>INDEX(Agricultural!N:N,MATCH($D564,Agricultural!$A:$A,0))</f>
        <v/>
      </c>
      <c r="K564" s="38" t="str">
        <f>INDEX(Agricultural!O:O,MATCH($D564,Agricultural!$A:$A,0))</f>
        <v/>
      </c>
      <c r="L564" s="13">
        <f>INDEX(Agricultural!P:P,MATCH($D564,Agricultural!$A:$A,0))</f>
        <v>0</v>
      </c>
      <c r="M564" s="13">
        <f>INDEX(Agricultural!Q:Q,MATCH($D564,Agricultural!$A:$A,0))</f>
        <v>0</v>
      </c>
      <c r="N564" s="13">
        <f t="shared" si="19"/>
        <v>0</v>
      </c>
    </row>
    <row r="565" spans="2:14" ht="15.75" x14ac:dyDescent="0.2">
      <c r="B565" s="7" t="str">
        <f t="shared" si="18"/>
        <v/>
      </c>
      <c r="C565" s="5" t="s">
        <v>1764</v>
      </c>
      <c r="D565" s="16" t="s">
        <v>1765</v>
      </c>
      <c r="E565" s="5" t="s">
        <v>1766</v>
      </c>
      <c r="F565" s="35">
        <f>INDEX(Agricultural!I:I,MATCH($D565,Agricultural!$A:$A,0))</f>
        <v>0</v>
      </c>
      <c r="G565" s="35">
        <f>INDEX(Agricultural!K:K,MATCH($D565,Agricultural!$A:$A,0))</f>
        <v>0</v>
      </c>
      <c r="H565" s="35">
        <f>INDEX(Agricultural!L:L,MATCH($D565,Agricultural!$A:$A,0))</f>
        <v>0</v>
      </c>
      <c r="I565" s="38" t="str">
        <f>INDEX(Agricultural!M:M,MATCH($D565,Agricultural!$A:$A,0))</f>
        <v/>
      </c>
      <c r="J565" s="38" t="str">
        <f>INDEX(Agricultural!N:N,MATCH($D565,Agricultural!$A:$A,0))</f>
        <v/>
      </c>
      <c r="K565" s="38" t="str">
        <f>INDEX(Agricultural!O:O,MATCH($D565,Agricultural!$A:$A,0))</f>
        <v/>
      </c>
      <c r="L565" s="13">
        <f>INDEX(Agricultural!P:P,MATCH($D565,Agricultural!$A:$A,0))</f>
        <v>0</v>
      </c>
      <c r="M565" s="13">
        <f>INDEX(Agricultural!Q:Q,MATCH($D565,Agricultural!$A:$A,0))</f>
        <v>0</v>
      </c>
      <c r="N565" s="13">
        <f t="shared" si="19"/>
        <v>0</v>
      </c>
    </row>
    <row r="566" spans="2:14" ht="15.75" x14ac:dyDescent="0.2">
      <c r="B566" s="7" t="str">
        <f t="shared" si="18"/>
        <v/>
      </c>
      <c r="C566" s="5" t="s">
        <v>1767</v>
      </c>
      <c r="D566" s="16" t="s">
        <v>1768</v>
      </c>
      <c r="E566" s="5" t="s">
        <v>1769</v>
      </c>
      <c r="F566" s="35">
        <f>INDEX(Agricultural!I:I,MATCH($D566,Agricultural!$A:$A,0))</f>
        <v>0</v>
      </c>
      <c r="G566" s="35">
        <f>INDEX(Agricultural!K:K,MATCH($D566,Agricultural!$A:$A,0))</f>
        <v>0</v>
      </c>
      <c r="H566" s="35">
        <f>INDEX(Agricultural!L:L,MATCH($D566,Agricultural!$A:$A,0))</f>
        <v>0</v>
      </c>
      <c r="I566" s="38" t="str">
        <f>INDEX(Agricultural!M:M,MATCH($D566,Agricultural!$A:$A,0))</f>
        <v/>
      </c>
      <c r="J566" s="38" t="str">
        <f>INDEX(Agricultural!N:N,MATCH($D566,Agricultural!$A:$A,0))</f>
        <v/>
      </c>
      <c r="K566" s="38" t="str">
        <f>INDEX(Agricultural!O:O,MATCH($D566,Agricultural!$A:$A,0))</f>
        <v/>
      </c>
      <c r="L566" s="13">
        <f>INDEX(Agricultural!P:P,MATCH($D566,Agricultural!$A:$A,0))</f>
        <v>0</v>
      </c>
      <c r="M566" s="13">
        <f>INDEX(Agricultural!Q:Q,MATCH($D566,Agricultural!$A:$A,0))</f>
        <v>0</v>
      </c>
      <c r="N566" s="13">
        <f t="shared" si="19"/>
        <v>0</v>
      </c>
    </row>
    <row r="567" spans="2:14" ht="15.75" x14ac:dyDescent="0.2">
      <c r="B567" s="7" t="str">
        <f t="shared" si="18"/>
        <v/>
      </c>
      <c r="C567" s="5" t="s">
        <v>1770</v>
      </c>
      <c r="D567" s="16" t="s">
        <v>1771</v>
      </c>
      <c r="E567" s="5" t="s">
        <v>1772</v>
      </c>
      <c r="F567" s="35">
        <f>INDEX(Agricultural!I:I,MATCH($D567,Agricultural!$A:$A,0))</f>
        <v>0</v>
      </c>
      <c r="G567" s="35">
        <f>INDEX(Agricultural!K:K,MATCH($D567,Agricultural!$A:$A,0))</f>
        <v>0</v>
      </c>
      <c r="H567" s="35">
        <f>INDEX(Agricultural!L:L,MATCH($D567,Agricultural!$A:$A,0))</f>
        <v>0</v>
      </c>
      <c r="I567" s="38" t="str">
        <f>INDEX(Agricultural!M:M,MATCH($D567,Agricultural!$A:$A,0))</f>
        <v/>
      </c>
      <c r="J567" s="38" t="str">
        <f>INDEX(Agricultural!N:N,MATCH($D567,Agricultural!$A:$A,0))</f>
        <v/>
      </c>
      <c r="K567" s="38" t="str">
        <f>INDEX(Agricultural!O:O,MATCH($D567,Agricultural!$A:$A,0))</f>
        <v/>
      </c>
      <c r="L567" s="13">
        <f>INDEX(Agricultural!P:P,MATCH($D567,Agricultural!$A:$A,0))</f>
        <v>0</v>
      </c>
      <c r="M567" s="13">
        <f>INDEX(Agricultural!Q:Q,MATCH($D567,Agricultural!$A:$A,0))</f>
        <v>0</v>
      </c>
      <c r="N567" s="13">
        <f t="shared" si="19"/>
        <v>0</v>
      </c>
    </row>
    <row r="568" spans="2:14" ht="15.75" x14ac:dyDescent="0.2">
      <c r="B568" s="7" t="str">
        <f t="shared" si="18"/>
        <v/>
      </c>
      <c r="C568" s="5" t="s">
        <v>1773</v>
      </c>
      <c r="D568" s="16" t="s">
        <v>1774</v>
      </c>
      <c r="E568" s="5" t="s">
        <v>1775</v>
      </c>
      <c r="F568" s="35">
        <f>INDEX(Agricultural!I:I,MATCH($D568,Agricultural!$A:$A,0))</f>
        <v>0</v>
      </c>
      <c r="G568" s="35">
        <f>INDEX(Agricultural!K:K,MATCH($D568,Agricultural!$A:$A,0))</f>
        <v>0</v>
      </c>
      <c r="H568" s="35">
        <f>INDEX(Agricultural!L:L,MATCH($D568,Agricultural!$A:$A,0))</f>
        <v>0</v>
      </c>
      <c r="I568" s="38" t="str">
        <f>INDEX(Agricultural!M:M,MATCH($D568,Agricultural!$A:$A,0))</f>
        <v/>
      </c>
      <c r="J568" s="38" t="str">
        <f>INDEX(Agricultural!N:N,MATCH($D568,Agricultural!$A:$A,0))</f>
        <v/>
      </c>
      <c r="K568" s="38" t="str">
        <f>INDEX(Agricultural!O:O,MATCH($D568,Agricultural!$A:$A,0))</f>
        <v/>
      </c>
      <c r="L568" s="13">
        <f>INDEX(Agricultural!P:P,MATCH($D568,Agricultural!$A:$A,0))</f>
        <v>0</v>
      </c>
      <c r="M568" s="13">
        <f>INDEX(Agricultural!Q:Q,MATCH($D568,Agricultural!$A:$A,0))</f>
        <v>0</v>
      </c>
      <c r="N568" s="13">
        <f t="shared" si="19"/>
        <v>0</v>
      </c>
    </row>
    <row r="569" spans="2:14" ht="15.75" x14ac:dyDescent="0.2">
      <c r="B569" s="7" t="str">
        <f t="shared" si="18"/>
        <v/>
      </c>
      <c r="C569" s="5" t="s">
        <v>1776</v>
      </c>
      <c r="D569" s="16" t="s">
        <v>1777</v>
      </c>
      <c r="E569" s="5" t="s">
        <v>1778</v>
      </c>
      <c r="F569" s="35">
        <f>INDEX(Agricultural!I:I,MATCH($D569,Agricultural!$A:$A,0))</f>
        <v>0</v>
      </c>
      <c r="G569" s="35">
        <f>INDEX(Agricultural!K:K,MATCH($D569,Agricultural!$A:$A,0))</f>
        <v>0</v>
      </c>
      <c r="H569" s="35">
        <f>INDEX(Agricultural!L:L,MATCH($D569,Agricultural!$A:$A,0))</f>
        <v>0</v>
      </c>
      <c r="I569" s="38" t="str">
        <f>INDEX(Agricultural!M:M,MATCH($D569,Agricultural!$A:$A,0))</f>
        <v/>
      </c>
      <c r="J569" s="38" t="str">
        <f>INDEX(Agricultural!N:N,MATCH($D569,Agricultural!$A:$A,0))</f>
        <v/>
      </c>
      <c r="K569" s="38" t="str">
        <f>INDEX(Agricultural!O:O,MATCH($D569,Agricultural!$A:$A,0))</f>
        <v/>
      </c>
      <c r="L569" s="13">
        <f>INDEX(Agricultural!P:P,MATCH($D569,Agricultural!$A:$A,0))</f>
        <v>0</v>
      </c>
      <c r="M569" s="13">
        <f>INDEX(Agricultural!Q:Q,MATCH($D569,Agricultural!$A:$A,0))</f>
        <v>0</v>
      </c>
      <c r="N569" s="13">
        <f t="shared" si="19"/>
        <v>0</v>
      </c>
    </row>
    <row r="570" spans="2:14" ht="15.75" x14ac:dyDescent="0.2">
      <c r="B570" s="7" t="str">
        <f t="shared" si="18"/>
        <v/>
      </c>
      <c r="C570" s="5" t="s">
        <v>1780</v>
      </c>
      <c r="D570" s="16" t="s">
        <v>1781</v>
      </c>
      <c r="E570" s="5" t="s">
        <v>1782</v>
      </c>
      <c r="F570" s="35">
        <f>INDEX(Agricultural!I:I,MATCH($D570,Agricultural!$A:$A,0))</f>
        <v>0</v>
      </c>
      <c r="G570" s="35">
        <f>INDEX(Agricultural!K:K,MATCH($D570,Agricultural!$A:$A,0))</f>
        <v>0</v>
      </c>
      <c r="H570" s="35">
        <f>INDEX(Agricultural!L:L,MATCH($D570,Agricultural!$A:$A,0))</f>
        <v>0</v>
      </c>
      <c r="I570" s="38" t="str">
        <f>INDEX(Agricultural!M:M,MATCH($D570,Agricultural!$A:$A,0))</f>
        <v/>
      </c>
      <c r="J570" s="38" t="str">
        <f>INDEX(Agricultural!N:N,MATCH($D570,Agricultural!$A:$A,0))</f>
        <v/>
      </c>
      <c r="K570" s="38" t="str">
        <f>INDEX(Agricultural!O:O,MATCH($D570,Agricultural!$A:$A,0))</f>
        <v/>
      </c>
      <c r="L570" s="13">
        <f>INDEX(Agricultural!P:P,MATCH($D570,Agricultural!$A:$A,0))</f>
        <v>0</v>
      </c>
      <c r="M570" s="13">
        <f>INDEX(Agricultural!Q:Q,MATCH($D570,Agricultural!$A:$A,0))</f>
        <v>0</v>
      </c>
      <c r="N570" s="13">
        <f t="shared" si="19"/>
        <v>0</v>
      </c>
    </row>
    <row r="571" spans="2:14" ht="15.75" x14ac:dyDescent="0.2">
      <c r="B571" s="7" t="str">
        <f t="shared" si="18"/>
        <v/>
      </c>
      <c r="C571" s="5" t="s">
        <v>1783</v>
      </c>
      <c r="D571" s="16" t="s">
        <v>1784</v>
      </c>
      <c r="E571" s="5" t="s">
        <v>1785</v>
      </c>
      <c r="F571" s="35">
        <f>INDEX(Agricultural!I:I,MATCH($D571,Agricultural!$A:$A,0))</f>
        <v>0</v>
      </c>
      <c r="G571" s="35">
        <f>INDEX(Agricultural!K:K,MATCH($D571,Agricultural!$A:$A,0))</f>
        <v>0</v>
      </c>
      <c r="H571" s="35">
        <f>INDEX(Agricultural!L:L,MATCH($D571,Agricultural!$A:$A,0))</f>
        <v>0</v>
      </c>
      <c r="I571" s="38" t="str">
        <f>INDEX(Agricultural!M:M,MATCH($D571,Agricultural!$A:$A,0))</f>
        <v/>
      </c>
      <c r="J571" s="38" t="str">
        <f>INDEX(Agricultural!N:N,MATCH($D571,Agricultural!$A:$A,0))</f>
        <v/>
      </c>
      <c r="K571" s="38" t="str">
        <f>INDEX(Agricultural!O:O,MATCH($D571,Agricultural!$A:$A,0))</f>
        <v/>
      </c>
      <c r="L571" s="13">
        <f>INDEX(Agricultural!P:P,MATCH($D571,Agricultural!$A:$A,0))</f>
        <v>0</v>
      </c>
      <c r="M571" s="13">
        <f>INDEX(Agricultural!Q:Q,MATCH($D571,Agricultural!$A:$A,0))</f>
        <v>0</v>
      </c>
      <c r="N571" s="13">
        <f t="shared" si="19"/>
        <v>0</v>
      </c>
    </row>
    <row r="572" spans="2:14" ht="15.75" x14ac:dyDescent="0.2">
      <c r="B572" s="7" t="str">
        <f t="shared" si="18"/>
        <v/>
      </c>
      <c r="D572" s="16" t="s">
        <v>1794</v>
      </c>
      <c r="E572" s="5" t="s">
        <v>1795</v>
      </c>
      <c r="F572" s="35">
        <f>INDEX(Agricultural!I:I,MATCH($D572,Agricultural!$A:$A,0))</f>
        <v>0</v>
      </c>
      <c r="G572" s="35">
        <f>INDEX(Agricultural!K:K,MATCH($D572,Agricultural!$A:$A,0))</f>
        <v>0</v>
      </c>
      <c r="H572" s="35">
        <f>INDEX(Agricultural!L:L,MATCH($D572,Agricultural!$A:$A,0))</f>
        <v>0</v>
      </c>
      <c r="I572" s="38" t="str">
        <f>INDEX(Agricultural!M:M,MATCH($D572,Agricultural!$A:$A,0))</f>
        <v/>
      </c>
      <c r="J572" s="38" t="str">
        <f>INDEX(Agricultural!N:N,MATCH($D572,Agricultural!$A:$A,0))</f>
        <v/>
      </c>
      <c r="K572" s="38" t="str">
        <f>INDEX(Agricultural!O:O,MATCH($D572,Agricultural!$A:$A,0))</f>
        <v/>
      </c>
      <c r="L572" s="13">
        <f>INDEX(Agricultural!P:P,MATCH($D572,Agricultural!$A:$A,0))</f>
        <v>0</v>
      </c>
      <c r="M572" s="13">
        <f>INDEX(Agricultural!Q:Q,MATCH($D572,Agricultural!$A:$A,0))</f>
        <v>0</v>
      </c>
      <c r="N572" s="13">
        <f t="shared" ref="N572:N587" si="20">M572*0.75</f>
        <v>0</v>
      </c>
    </row>
    <row r="573" spans="2:14" ht="15.75" x14ac:dyDescent="0.2">
      <c r="B573" s="7" t="str">
        <f t="shared" si="18"/>
        <v/>
      </c>
      <c r="D573" s="16" t="s">
        <v>1797</v>
      </c>
      <c r="E573" s="5" t="s">
        <v>3760</v>
      </c>
      <c r="F573" s="35">
        <f>INDEX(Agricultural!I:I,MATCH($D573,Agricultural!$A:$A,0))</f>
        <v>0</v>
      </c>
      <c r="G573" s="35">
        <f>INDEX(Agricultural!K:K,MATCH($D573,Agricultural!$A:$A,0))</f>
        <v>0</v>
      </c>
      <c r="H573" s="35">
        <f>INDEX(Agricultural!L:L,MATCH($D573,Agricultural!$A:$A,0))</f>
        <v>0</v>
      </c>
      <c r="I573" s="38" t="str">
        <f>INDEX(Agricultural!M:M,MATCH($D573,Agricultural!$A:$A,0))</f>
        <v/>
      </c>
      <c r="J573" s="38" t="str">
        <f>INDEX(Agricultural!N:N,MATCH($D573,Agricultural!$A:$A,0))</f>
        <v/>
      </c>
      <c r="K573" s="38" t="str">
        <f>INDEX(Agricultural!O:O,MATCH($D573,Agricultural!$A:$A,0))</f>
        <v/>
      </c>
      <c r="L573" s="13">
        <f>INDEX(Agricultural!P:P,MATCH($D573,Agricultural!$A:$A,0))</f>
        <v>0</v>
      </c>
      <c r="M573" s="13">
        <f>INDEX(Agricultural!Q:Q,MATCH($D573,Agricultural!$A:$A,0))</f>
        <v>0</v>
      </c>
      <c r="N573" s="13">
        <f t="shared" si="20"/>
        <v>0</v>
      </c>
    </row>
    <row r="574" spans="2:14" ht="15.75" x14ac:dyDescent="0.2">
      <c r="B574" s="7" t="e">
        <f t="shared" si="18"/>
        <v>#N/A</v>
      </c>
      <c r="D574" s="16" t="s">
        <v>3746</v>
      </c>
      <c r="E574" s="5" t="s">
        <v>3761</v>
      </c>
      <c r="F574" s="35">
        <f>INDEX(Agricultural!I:I,MATCH($D574,Agricultural!$A:$A,0))</f>
        <v>0</v>
      </c>
      <c r="G574" s="35">
        <f>INDEX(Agricultural!K:K,MATCH($D574,Agricultural!$A:$A,0))</f>
        <v>0</v>
      </c>
      <c r="H574" s="35">
        <f>INDEX(Agricultural!L:L,MATCH($D574,Agricultural!$A:$A,0))</f>
        <v>0</v>
      </c>
      <c r="I574" s="38" t="str">
        <f>INDEX(Agricultural!M:M,MATCH($D574,Agricultural!$A:$A,0))</f>
        <v/>
      </c>
      <c r="J574" s="38" t="str">
        <f>INDEX(Agricultural!N:N,MATCH($D574,Agricultural!$A:$A,0))</f>
        <v/>
      </c>
      <c r="K574" s="38" t="str">
        <f>INDEX(Agricultural!O:O,MATCH($D574,Agricultural!$A:$A,0))</f>
        <v/>
      </c>
      <c r="L574" s="13" t="e">
        <f>INDEX(Agricultural!P:P,MATCH($D574,Agricultural!$A:$A,0))</f>
        <v>#N/A</v>
      </c>
      <c r="M574" s="13">
        <f>INDEX(Agricultural!Q:Q,MATCH($D574,Agricultural!$A:$A,0))</f>
        <v>0</v>
      </c>
      <c r="N574" s="13">
        <f t="shared" si="20"/>
        <v>0</v>
      </c>
    </row>
    <row r="575" spans="2:14" ht="15.75" x14ac:dyDescent="0.2">
      <c r="B575" s="7" t="e">
        <f t="shared" si="18"/>
        <v>#N/A</v>
      </c>
      <c r="D575" s="16" t="s">
        <v>3747</v>
      </c>
      <c r="E575" s="5" t="s">
        <v>3762</v>
      </c>
      <c r="F575" s="35">
        <f>INDEX(Agricultural!I:I,MATCH($D575,Agricultural!$A:$A,0))</f>
        <v>0</v>
      </c>
      <c r="G575" s="35">
        <f>INDEX(Agricultural!K:K,MATCH($D575,Agricultural!$A:$A,0))</f>
        <v>0</v>
      </c>
      <c r="H575" s="35">
        <f>INDEX(Agricultural!L:L,MATCH($D575,Agricultural!$A:$A,0))</f>
        <v>0</v>
      </c>
      <c r="I575" s="38" t="str">
        <f>INDEX(Agricultural!M:M,MATCH($D575,Agricultural!$A:$A,0))</f>
        <v/>
      </c>
      <c r="J575" s="38" t="str">
        <f>INDEX(Agricultural!N:N,MATCH($D575,Agricultural!$A:$A,0))</f>
        <v/>
      </c>
      <c r="K575" s="38" t="str">
        <f>INDEX(Agricultural!O:O,MATCH($D575,Agricultural!$A:$A,0))</f>
        <v/>
      </c>
      <c r="L575" s="13" t="e">
        <f>INDEX(Agricultural!P:P,MATCH($D575,Agricultural!$A:$A,0))</f>
        <v>#N/A</v>
      </c>
      <c r="M575" s="13">
        <f>INDEX(Agricultural!Q:Q,MATCH($D575,Agricultural!$A:$A,0))</f>
        <v>0</v>
      </c>
      <c r="N575" s="13">
        <f t="shared" si="20"/>
        <v>0</v>
      </c>
    </row>
    <row r="576" spans="2:14" ht="15.75" x14ac:dyDescent="0.2">
      <c r="B576" s="7" t="e">
        <f t="shared" si="18"/>
        <v>#N/A</v>
      </c>
      <c r="D576" s="16" t="s">
        <v>3748</v>
      </c>
      <c r="E576" s="5" t="s">
        <v>3763</v>
      </c>
      <c r="F576" s="35">
        <f>INDEX(Agricultural!I:I,MATCH($D576,Agricultural!$A:$A,0))</f>
        <v>0</v>
      </c>
      <c r="G576" s="35">
        <f>INDEX(Agricultural!K:K,MATCH($D576,Agricultural!$A:$A,0))</f>
        <v>0</v>
      </c>
      <c r="H576" s="35">
        <f>INDEX(Agricultural!L:L,MATCH($D576,Agricultural!$A:$A,0))</f>
        <v>0</v>
      </c>
      <c r="I576" s="38" t="str">
        <f>INDEX(Agricultural!M:M,MATCH($D576,Agricultural!$A:$A,0))</f>
        <v/>
      </c>
      <c r="J576" s="38" t="str">
        <f>INDEX(Agricultural!N:N,MATCH($D576,Agricultural!$A:$A,0))</f>
        <v/>
      </c>
      <c r="K576" s="38" t="str">
        <f>INDEX(Agricultural!O:O,MATCH($D576,Agricultural!$A:$A,0))</f>
        <v/>
      </c>
      <c r="L576" s="13" t="e">
        <f>INDEX(Agricultural!P:P,MATCH($D576,Agricultural!$A:$A,0))</f>
        <v>#N/A</v>
      </c>
      <c r="M576" s="13">
        <f>INDEX(Agricultural!Q:Q,MATCH($D576,Agricultural!$A:$A,0))</f>
        <v>0</v>
      </c>
      <c r="N576" s="13">
        <f t="shared" si="20"/>
        <v>0</v>
      </c>
    </row>
    <row r="577" spans="2:14" ht="15.75" x14ac:dyDescent="0.2">
      <c r="B577" s="7" t="e">
        <f t="shared" si="18"/>
        <v>#N/A</v>
      </c>
      <c r="D577" s="16" t="s">
        <v>3749</v>
      </c>
      <c r="E577" s="5" t="s">
        <v>3764</v>
      </c>
      <c r="F577" s="35">
        <f>INDEX(Agricultural!I:I,MATCH($D577,Agricultural!$A:$A,0))</f>
        <v>0</v>
      </c>
      <c r="G577" s="35">
        <f>INDEX(Agricultural!K:K,MATCH($D577,Agricultural!$A:$A,0))</f>
        <v>0</v>
      </c>
      <c r="H577" s="35">
        <f>INDEX(Agricultural!L:L,MATCH($D577,Agricultural!$A:$A,0))</f>
        <v>0</v>
      </c>
      <c r="I577" s="38" t="str">
        <f>INDEX(Agricultural!M:M,MATCH($D577,Agricultural!$A:$A,0))</f>
        <v/>
      </c>
      <c r="J577" s="38" t="str">
        <f>INDEX(Agricultural!N:N,MATCH($D577,Agricultural!$A:$A,0))</f>
        <v/>
      </c>
      <c r="K577" s="38" t="str">
        <f>INDEX(Agricultural!O:O,MATCH($D577,Agricultural!$A:$A,0))</f>
        <v/>
      </c>
      <c r="L577" s="13" t="e">
        <f>INDEX(Agricultural!P:P,MATCH($D577,Agricultural!$A:$A,0))</f>
        <v>#N/A</v>
      </c>
      <c r="M577" s="13">
        <f>INDEX(Agricultural!Q:Q,MATCH($D577,Agricultural!$A:$A,0))</f>
        <v>0</v>
      </c>
      <c r="N577" s="13">
        <f t="shared" si="20"/>
        <v>0</v>
      </c>
    </row>
    <row r="578" spans="2:14" ht="15.75" x14ac:dyDescent="0.2">
      <c r="B578" s="7" t="e">
        <f t="shared" si="18"/>
        <v>#N/A</v>
      </c>
      <c r="D578" s="16" t="s">
        <v>3750</v>
      </c>
      <c r="E578" s="5" t="s">
        <v>3765</v>
      </c>
      <c r="F578" s="35">
        <f>INDEX(Agricultural!I:I,MATCH($D578,Agricultural!$A:$A,0))</f>
        <v>0</v>
      </c>
      <c r="G578" s="35">
        <f>INDEX(Agricultural!K:K,MATCH($D578,Agricultural!$A:$A,0))</f>
        <v>0</v>
      </c>
      <c r="H578" s="35">
        <f>INDEX(Agricultural!L:L,MATCH($D578,Agricultural!$A:$A,0))</f>
        <v>0</v>
      </c>
      <c r="I578" s="38" t="str">
        <f>INDEX(Agricultural!M:M,MATCH($D578,Agricultural!$A:$A,0))</f>
        <v/>
      </c>
      <c r="J578" s="38" t="str">
        <f>INDEX(Agricultural!N:N,MATCH($D578,Agricultural!$A:$A,0))</f>
        <v/>
      </c>
      <c r="K578" s="38" t="str">
        <f>INDEX(Agricultural!O:O,MATCH($D578,Agricultural!$A:$A,0))</f>
        <v/>
      </c>
      <c r="L578" s="13" t="e">
        <f>INDEX(Agricultural!P:P,MATCH($D578,Agricultural!$A:$A,0))</f>
        <v>#N/A</v>
      </c>
      <c r="M578" s="13">
        <f>INDEX(Agricultural!Q:Q,MATCH($D578,Agricultural!$A:$A,0))</f>
        <v>0</v>
      </c>
      <c r="N578" s="13">
        <f t="shared" si="20"/>
        <v>0</v>
      </c>
    </row>
    <row r="579" spans="2:14" ht="15.75" x14ac:dyDescent="0.2">
      <c r="B579" s="7" t="e">
        <f t="shared" ref="B579:B587" si="21">IF($L579&lt;&gt;0,ROW(),"")</f>
        <v>#N/A</v>
      </c>
      <c r="D579" s="16" t="s">
        <v>3751</v>
      </c>
      <c r="E579" s="5" t="s">
        <v>3766</v>
      </c>
      <c r="F579" s="35">
        <f>INDEX(Agricultural!I:I,MATCH($D579,Agricultural!$A:$A,0))</f>
        <v>0</v>
      </c>
      <c r="G579" s="35">
        <f>INDEX(Agricultural!K:K,MATCH($D579,Agricultural!$A:$A,0))</f>
        <v>0</v>
      </c>
      <c r="H579" s="35">
        <f>INDEX(Agricultural!L:L,MATCH($D579,Agricultural!$A:$A,0))</f>
        <v>0</v>
      </c>
      <c r="I579" s="38" t="str">
        <f>INDEX(Agricultural!M:M,MATCH($D579,Agricultural!$A:$A,0))</f>
        <v/>
      </c>
      <c r="J579" s="38" t="str">
        <f>INDEX(Agricultural!N:N,MATCH($D579,Agricultural!$A:$A,0))</f>
        <v/>
      </c>
      <c r="K579" s="38" t="str">
        <f>INDEX(Agricultural!O:O,MATCH($D579,Agricultural!$A:$A,0))</f>
        <v/>
      </c>
      <c r="L579" s="13" t="e">
        <f>INDEX(Agricultural!P:P,MATCH($D579,Agricultural!$A:$A,0))</f>
        <v>#N/A</v>
      </c>
      <c r="M579" s="13">
        <f>INDEX(Agricultural!Q:Q,MATCH($D579,Agricultural!$A:$A,0))</f>
        <v>0</v>
      </c>
      <c r="N579" s="13">
        <f t="shared" si="20"/>
        <v>0</v>
      </c>
    </row>
    <row r="580" spans="2:14" ht="15.75" x14ac:dyDescent="0.2">
      <c r="B580" s="7" t="e">
        <f t="shared" si="21"/>
        <v>#N/A</v>
      </c>
      <c r="D580" s="16" t="s">
        <v>3752</v>
      </c>
      <c r="E580" s="5" t="s">
        <v>3767</v>
      </c>
      <c r="F580" s="35">
        <f>INDEX(Agricultural!I:I,MATCH($D580,Agricultural!$A:$A,0))</f>
        <v>0</v>
      </c>
      <c r="G580" s="35">
        <f>INDEX(Agricultural!K:K,MATCH($D580,Agricultural!$A:$A,0))</f>
        <v>0</v>
      </c>
      <c r="H580" s="35">
        <f>INDEX(Agricultural!L:L,MATCH($D580,Agricultural!$A:$A,0))</f>
        <v>0</v>
      </c>
      <c r="I580" s="38" t="str">
        <f>INDEX(Agricultural!M:M,MATCH($D580,Agricultural!$A:$A,0))</f>
        <v/>
      </c>
      <c r="J580" s="38" t="str">
        <f>INDEX(Agricultural!N:N,MATCH($D580,Agricultural!$A:$A,0))</f>
        <v/>
      </c>
      <c r="K580" s="38" t="str">
        <f>INDEX(Agricultural!O:O,MATCH($D580,Agricultural!$A:$A,0))</f>
        <v/>
      </c>
      <c r="L580" s="13" t="e">
        <f>INDEX(Agricultural!P:P,MATCH($D580,Agricultural!$A:$A,0))</f>
        <v>#N/A</v>
      </c>
      <c r="M580" s="13">
        <f>INDEX(Agricultural!Q:Q,MATCH($D580,Agricultural!$A:$A,0))</f>
        <v>0</v>
      </c>
      <c r="N580" s="13">
        <f t="shared" si="20"/>
        <v>0</v>
      </c>
    </row>
    <row r="581" spans="2:14" ht="15.75" x14ac:dyDescent="0.2">
      <c r="B581" s="7" t="e">
        <f t="shared" si="21"/>
        <v>#N/A</v>
      </c>
      <c r="D581" s="16" t="s">
        <v>3753</v>
      </c>
      <c r="E581" s="5" t="s">
        <v>3768</v>
      </c>
      <c r="F581" s="35">
        <f>INDEX(Agricultural!I:I,MATCH($D581,Agricultural!$A:$A,0))</f>
        <v>0</v>
      </c>
      <c r="G581" s="35">
        <f>INDEX(Agricultural!K:K,MATCH($D581,Agricultural!$A:$A,0))</f>
        <v>0</v>
      </c>
      <c r="H581" s="35">
        <f>INDEX(Agricultural!L:L,MATCH($D581,Agricultural!$A:$A,0))</f>
        <v>0</v>
      </c>
      <c r="I581" s="38" t="str">
        <f>INDEX(Agricultural!M:M,MATCH($D581,Agricultural!$A:$A,0))</f>
        <v/>
      </c>
      <c r="J581" s="38" t="str">
        <f>INDEX(Agricultural!N:N,MATCH($D581,Agricultural!$A:$A,0))</f>
        <v/>
      </c>
      <c r="K581" s="38" t="str">
        <f>INDEX(Agricultural!O:O,MATCH($D581,Agricultural!$A:$A,0))</f>
        <v/>
      </c>
      <c r="L581" s="13" t="e">
        <f>INDEX(Agricultural!P:P,MATCH($D581,Agricultural!$A:$A,0))</f>
        <v>#N/A</v>
      </c>
      <c r="M581" s="13">
        <f>INDEX(Agricultural!Q:Q,MATCH($D581,Agricultural!$A:$A,0))</f>
        <v>0</v>
      </c>
      <c r="N581" s="13">
        <f t="shared" si="20"/>
        <v>0</v>
      </c>
    </row>
    <row r="582" spans="2:14" ht="15.75" x14ac:dyDescent="0.2">
      <c r="B582" s="7" t="e">
        <f t="shared" si="21"/>
        <v>#N/A</v>
      </c>
      <c r="D582" s="16" t="s">
        <v>3754</v>
      </c>
      <c r="E582" s="5" t="s">
        <v>3769</v>
      </c>
      <c r="F582" s="35">
        <f>INDEX(Agricultural!I:I,MATCH($D582,Agricultural!$A:$A,0))</f>
        <v>0</v>
      </c>
      <c r="G582" s="35">
        <f>INDEX(Agricultural!K:K,MATCH($D582,Agricultural!$A:$A,0))</f>
        <v>0</v>
      </c>
      <c r="H582" s="35">
        <f>INDEX(Agricultural!L:L,MATCH($D582,Agricultural!$A:$A,0))</f>
        <v>0</v>
      </c>
      <c r="I582" s="38" t="str">
        <f>INDEX(Agricultural!M:M,MATCH($D582,Agricultural!$A:$A,0))</f>
        <v/>
      </c>
      <c r="J582" s="38" t="str">
        <f>INDEX(Agricultural!N:N,MATCH($D582,Agricultural!$A:$A,0))</f>
        <v/>
      </c>
      <c r="K582" s="38" t="str">
        <f>INDEX(Agricultural!O:O,MATCH($D582,Agricultural!$A:$A,0))</f>
        <v/>
      </c>
      <c r="L582" s="13" t="e">
        <f>INDEX(Agricultural!P:P,MATCH($D582,Agricultural!$A:$A,0))</f>
        <v>#N/A</v>
      </c>
      <c r="M582" s="13">
        <f>INDEX(Agricultural!Q:Q,MATCH($D582,Agricultural!$A:$A,0))</f>
        <v>0</v>
      </c>
      <c r="N582" s="13">
        <f t="shared" si="20"/>
        <v>0</v>
      </c>
    </row>
    <row r="583" spans="2:14" ht="15.75" x14ac:dyDescent="0.2">
      <c r="B583" s="7" t="e">
        <f t="shared" si="21"/>
        <v>#N/A</v>
      </c>
      <c r="D583" s="16" t="s">
        <v>3755</v>
      </c>
      <c r="E583" s="5" t="s">
        <v>3770</v>
      </c>
      <c r="F583" s="35">
        <f>INDEX(Agricultural!I:I,MATCH($D583,Agricultural!$A:$A,0))</f>
        <v>0</v>
      </c>
      <c r="G583" s="35">
        <f>INDEX(Agricultural!K:K,MATCH($D583,Agricultural!$A:$A,0))</f>
        <v>0</v>
      </c>
      <c r="H583" s="35">
        <f>INDEX(Agricultural!L:L,MATCH($D583,Agricultural!$A:$A,0))</f>
        <v>0</v>
      </c>
      <c r="I583" s="38" t="str">
        <f>INDEX(Agricultural!M:M,MATCH($D583,Agricultural!$A:$A,0))</f>
        <v/>
      </c>
      <c r="J583" s="38" t="str">
        <f>INDEX(Agricultural!N:N,MATCH($D583,Agricultural!$A:$A,0))</f>
        <v/>
      </c>
      <c r="K583" s="38" t="str">
        <f>INDEX(Agricultural!O:O,MATCH($D583,Agricultural!$A:$A,0))</f>
        <v/>
      </c>
      <c r="L583" s="13" t="e">
        <f>INDEX(Agricultural!P:P,MATCH($D583,Agricultural!$A:$A,0))</f>
        <v>#N/A</v>
      </c>
      <c r="M583" s="13">
        <f>INDEX(Agricultural!Q:Q,MATCH($D583,Agricultural!$A:$A,0))</f>
        <v>0</v>
      </c>
      <c r="N583" s="13">
        <f t="shared" si="20"/>
        <v>0</v>
      </c>
    </row>
    <row r="584" spans="2:14" ht="15.75" x14ac:dyDescent="0.2">
      <c r="B584" s="7" t="e">
        <f t="shared" si="21"/>
        <v>#N/A</v>
      </c>
      <c r="D584" s="16" t="s">
        <v>3756</v>
      </c>
      <c r="E584" s="5" t="s">
        <v>3771</v>
      </c>
      <c r="F584" s="35">
        <f>INDEX(Agricultural!I:I,MATCH($D584,Agricultural!$A:$A,0))</f>
        <v>0</v>
      </c>
      <c r="G584" s="35">
        <f>INDEX(Agricultural!K:K,MATCH($D584,Agricultural!$A:$A,0))</f>
        <v>0</v>
      </c>
      <c r="H584" s="35">
        <f>INDEX(Agricultural!L:L,MATCH($D584,Agricultural!$A:$A,0))</f>
        <v>0</v>
      </c>
      <c r="I584" s="38" t="str">
        <f>INDEX(Agricultural!M:M,MATCH($D584,Agricultural!$A:$A,0))</f>
        <v/>
      </c>
      <c r="J584" s="38" t="str">
        <f>INDEX(Agricultural!N:N,MATCH($D584,Agricultural!$A:$A,0))</f>
        <v/>
      </c>
      <c r="K584" s="38" t="str">
        <f>INDEX(Agricultural!O:O,MATCH($D584,Agricultural!$A:$A,0))</f>
        <v/>
      </c>
      <c r="L584" s="13" t="e">
        <f>INDEX(Agricultural!P:P,MATCH($D584,Agricultural!$A:$A,0))</f>
        <v>#N/A</v>
      </c>
      <c r="M584" s="13">
        <f>INDEX(Agricultural!Q:Q,MATCH($D584,Agricultural!$A:$A,0))</f>
        <v>0</v>
      </c>
      <c r="N584" s="13">
        <f t="shared" si="20"/>
        <v>0</v>
      </c>
    </row>
    <row r="585" spans="2:14" ht="15.75" x14ac:dyDescent="0.2">
      <c r="B585" s="7" t="e">
        <f t="shared" si="21"/>
        <v>#N/A</v>
      </c>
      <c r="D585" s="16" t="s">
        <v>3757</v>
      </c>
      <c r="E585" s="5" t="s">
        <v>3772</v>
      </c>
      <c r="F585" s="35">
        <f>INDEX(Agricultural!I:I,MATCH($D585,Agricultural!$A:$A,0))</f>
        <v>0</v>
      </c>
      <c r="G585" s="35">
        <f>INDEX(Agricultural!K:K,MATCH($D585,Agricultural!$A:$A,0))</f>
        <v>0</v>
      </c>
      <c r="H585" s="35">
        <f>INDEX(Agricultural!L:L,MATCH($D585,Agricultural!$A:$A,0))</f>
        <v>0</v>
      </c>
      <c r="I585" s="38" t="str">
        <f>INDEX(Agricultural!M:M,MATCH($D585,Agricultural!$A:$A,0))</f>
        <v/>
      </c>
      <c r="J585" s="38" t="str">
        <f>INDEX(Agricultural!N:N,MATCH($D585,Agricultural!$A:$A,0))</f>
        <v/>
      </c>
      <c r="K585" s="38" t="str">
        <f>INDEX(Agricultural!O:O,MATCH($D585,Agricultural!$A:$A,0))</f>
        <v/>
      </c>
      <c r="L585" s="13" t="e">
        <f>INDEX(Agricultural!P:P,MATCH($D585,Agricultural!$A:$A,0))</f>
        <v>#N/A</v>
      </c>
      <c r="M585" s="13">
        <f>INDEX(Agricultural!Q:Q,MATCH($D585,Agricultural!$A:$A,0))</f>
        <v>0</v>
      </c>
      <c r="N585" s="13">
        <f t="shared" si="20"/>
        <v>0</v>
      </c>
    </row>
    <row r="586" spans="2:14" ht="15.75" x14ac:dyDescent="0.2">
      <c r="B586" s="7" t="e">
        <f t="shared" si="21"/>
        <v>#N/A</v>
      </c>
      <c r="D586" s="16" t="s">
        <v>3758</v>
      </c>
      <c r="E586" s="5" t="s">
        <v>3773</v>
      </c>
      <c r="F586" s="35">
        <f>INDEX(Agricultural!I:I,MATCH($D586,Agricultural!$A:$A,0))</f>
        <v>0</v>
      </c>
      <c r="G586" s="35">
        <f>INDEX(Agricultural!K:K,MATCH($D586,Agricultural!$A:$A,0))</f>
        <v>0</v>
      </c>
      <c r="H586" s="35">
        <f>INDEX(Agricultural!L:L,MATCH($D586,Agricultural!$A:$A,0))</f>
        <v>0</v>
      </c>
      <c r="I586" s="38" t="str">
        <f>INDEX(Agricultural!M:M,MATCH($D586,Agricultural!$A:$A,0))</f>
        <v/>
      </c>
      <c r="J586" s="38" t="str">
        <f>INDEX(Agricultural!N:N,MATCH($D586,Agricultural!$A:$A,0))</f>
        <v/>
      </c>
      <c r="K586" s="38" t="str">
        <f>INDEX(Agricultural!O:O,MATCH($D586,Agricultural!$A:$A,0))</f>
        <v/>
      </c>
      <c r="L586" s="13" t="e">
        <f>INDEX(Agricultural!P:P,MATCH($D586,Agricultural!$A:$A,0))</f>
        <v>#N/A</v>
      </c>
      <c r="M586" s="13">
        <f>INDEX(Agricultural!Q:Q,MATCH($D586,Agricultural!$A:$A,0))</f>
        <v>0</v>
      </c>
      <c r="N586" s="13">
        <f t="shared" si="20"/>
        <v>0</v>
      </c>
    </row>
    <row r="587" spans="2:14" ht="15.75" x14ac:dyDescent="0.2">
      <c r="B587" s="7" t="e">
        <f t="shared" si="21"/>
        <v>#N/A</v>
      </c>
      <c r="D587" s="16" t="s">
        <v>3759</v>
      </c>
      <c r="E587" s="5" t="s">
        <v>3774</v>
      </c>
      <c r="F587" s="35">
        <f>INDEX(Agricultural!I:I,MATCH($D587,Agricultural!$A:$A,0))</f>
        <v>0</v>
      </c>
      <c r="G587" s="35">
        <f>INDEX(Agricultural!K:K,MATCH($D587,Agricultural!$A:$A,0))</f>
        <v>0</v>
      </c>
      <c r="H587" s="35">
        <f>INDEX(Agricultural!L:L,MATCH($D587,Agricultural!$A:$A,0))</f>
        <v>0</v>
      </c>
      <c r="I587" s="38" t="str">
        <f>INDEX(Agricultural!M:M,MATCH($D587,Agricultural!$A:$A,0))</f>
        <v/>
      </c>
      <c r="J587" s="38" t="str">
        <f>INDEX(Agricultural!N:N,MATCH($D587,Agricultural!$A:$A,0))</f>
        <v/>
      </c>
      <c r="K587" s="38" t="str">
        <f>INDEX(Agricultural!O:O,MATCH($D587,Agricultural!$A:$A,0))</f>
        <v/>
      </c>
      <c r="L587" s="13" t="e">
        <f>INDEX(Agricultural!P:P,MATCH($D587,Agricultural!$A:$A,0))</f>
        <v>#N/A</v>
      </c>
      <c r="M587" s="13">
        <f>INDEX(Agricultural!Q:Q,MATCH($D587,Agricultural!$A:$A,0))</f>
        <v>0</v>
      </c>
      <c r="N587" s="13">
        <f t="shared" si="20"/>
        <v>0</v>
      </c>
    </row>
    <row r="588" spans="2:14" ht="15.75" x14ac:dyDescent="0.2">
      <c r="B588" s="7" t="str">
        <f t="shared" ref="B588:B600" si="22">IF($L588&lt;&gt;0,ROW(),"")</f>
        <v/>
      </c>
      <c r="C588" s="5" t="s">
        <v>1786</v>
      </c>
      <c r="D588" s="16" t="s">
        <v>1787</v>
      </c>
      <c r="E588" s="5" t="s">
        <v>1788</v>
      </c>
      <c r="F588" s="35">
        <f>INDEX(Agricultural!I:I,MATCH($D588,Agricultural!$A:$A,0))</f>
        <v>0</v>
      </c>
      <c r="G588" s="35">
        <f>INDEX(Agricultural!K:K,MATCH($D588,Agricultural!$A:$A,0))</f>
        <v>0</v>
      </c>
      <c r="H588" s="35">
        <f>INDEX(Agricultural!L:L,MATCH($D588,Agricultural!$A:$A,0))</f>
        <v>0</v>
      </c>
      <c r="I588" s="38" t="str">
        <f>INDEX(Agricultural!M:M,MATCH($D588,Agricultural!$A:$A,0))</f>
        <v/>
      </c>
      <c r="J588" s="38" t="str">
        <f>INDEX(Agricultural!N:N,MATCH($D588,Agricultural!$A:$A,0))</f>
        <v/>
      </c>
      <c r="K588" s="38" t="str">
        <f>INDEX(Agricultural!O:O,MATCH($D588,Agricultural!$A:$A,0))</f>
        <v/>
      </c>
      <c r="L588" s="13">
        <f>INDEX(Agricultural!P:P,MATCH($D588,Agricultural!$A:$A,0))</f>
        <v>0</v>
      </c>
      <c r="M588" s="13">
        <f>INDEX(Agricultural!Q:Q,MATCH($D588,Agricultural!$A:$A,0))</f>
        <v>0</v>
      </c>
      <c r="N588" s="13">
        <f t="shared" ref="N588:N594" si="23">M588*0.75</f>
        <v>0</v>
      </c>
    </row>
    <row r="589" spans="2:14" ht="15.75" x14ac:dyDescent="0.2">
      <c r="B589" s="7" t="str">
        <f t="shared" si="22"/>
        <v/>
      </c>
      <c r="C589" s="5" t="s">
        <v>1789</v>
      </c>
      <c r="D589" s="16" t="s">
        <v>1790</v>
      </c>
      <c r="E589" s="5" t="s">
        <v>1791</v>
      </c>
      <c r="F589" s="35">
        <f>INDEX(Agricultural!I:I,MATCH($D589,Agricultural!$A:$A,0))</f>
        <v>0</v>
      </c>
      <c r="G589" s="35">
        <f>INDEX(Agricultural!K:K,MATCH($D589,Agricultural!$A:$A,0))</f>
        <v>0</v>
      </c>
      <c r="H589" s="35">
        <f>INDEX(Agricultural!L:L,MATCH($D589,Agricultural!$A:$A,0))</f>
        <v>0</v>
      </c>
      <c r="I589" s="38" t="str">
        <f>INDEX(Agricultural!M:M,MATCH($D589,Agricultural!$A:$A,0))</f>
        <v/>
      </c>
      <c r="J589" s="38" t="str">
        <f>INDEX(Agricultural!N:N,MATCH($D589,Agricultural!$A:$A,0))</f>
        <v/>
      </c>
      <c r="K589" s="38" t="str">
        <f>INDEX(Agricultural!O:O,MATCH($D589,Agricultural!$A:$A,0))</f>
        <v/>
      </c>
      <c r="L589" s="13">
        <f>INDEX(Agricultural!P:P,MATCH($D589,Agricultural!$A:$A,0))</f>
        <v>0</v>
      </c>
      <c r="M589" s="13">
        <f>INDEX(Agricultural!Q:Q,MATCH($D589,Agricultural!$A:$A,0))</f>
        <v>0</v>
      </c>
      <c r="N589" s="13">
        <f t="shared" si="23"/>
        <v>0</v>
      </c>
    </row>
    <row r="590" spans="2:14" ht="15.75" x14ac:dyDescent="0.2">
      <c r="B590" s="7" t="str">
        <f t="shared" si="22"/>
        <v/>
      </c>
      <c r="C590" s="5" t="s">
        <v>1793</v>
      </c>
      <c r="D590" s="16" t="s">
        <v>1794</v>
      </c>
      <c r="E590" s="5" t="s">
        <v>1795</v>
      </c>
      <c r="F590" s="35">
        <f>INDEX(Agricultural!I:I,MATCH($D590,Agricultural!$A:$A,0))</f>
        <v>0</v>
      </c>
      <c r="G590" s="35">
        <f>INDEX(Agricultural!K:K,MATCH($D590,Agricultural!$A:$A,0))</f>
        <v>0</v>
      </c>
      <c r="H590" s="35">
        <f>INDEX(Agricultural!L:L,MATCH($D590,Agricultural!$A:$A,0))</f>
        <v>0</v>
      </c>
      <c r="I590" s="38" t="str">
        <f>INDEX(Agricultural!M:M,MATCH($D590,Agricultural!$A:$A,0))</f>
        <v/>
      </c>
      <c r="J590" s="38" t="str">
        <f>INDEX(Agricultural!N:N,MATCH($D590,Agricultural!$A:$A,0))</f>
        <v/>
      </c>
      <c r="K590" s="38" t="str">
        <f>INDEX(Agricultural!O:O,MATCH($D590,Agricultural!$A:$A,0))</f>
        <v/>
      </c>
      <c r="L590" s="13">
        <f>INDEX(Agricultural!P:P,MATCH($D590,Agricultural!$A:$A,0))</f>
        <v>0</v>
      </c>
      <c r="M590" s="13">
        <f>INDEX(Agricultural!Q:Q,MATCH($D590,Agricultural!$A:$A,0))</f>
        <v>0</v>
      </c>
      <c r="N590" s="13">
        <f t="shared" si="23"/>
        <v>0</v>
      </c>
    </row>
    <row r="591" spans="2:14" ht="15.75" x14ac:dyDescent="0.2">
      <c r="B591" s="7" t="str">
        <f t="shared" si="22"/>
        <v/>
      </c>
      <c r="C591" s="5" t="s">
        <v>1796</v>
      </c>
      <c r="D591" s="16" t="s">
        <v>1797</v>
      </c>
      <c r="E591" s="5" t="s">
        <v>1798</v>
      </c>
      <c r="F591" s="35">
        <f>INDEX(Agricultural!I:I,MATCH($D591,Agricultural!$A:$A,0))</f>
        <v>0</v>
      </c>
      <c r="G591" s="35">
        <f>INDEX(Agricultural!K:K,MATCH($D591,Agricultural!$A:$A,0))</f>
        <v>0</v>
      </c>
      <c r="H591" s="35">
        <f>INDEX(Agricultural!L:L,MATCH($D591,Agricultural!$A:$A,0))</f>
        <v>0</v>
      </c>
      <c r="I591" s="38" t="str">
        <f>INDEX(Agricultural!M:M,MATCH($D591,Agricultural!$A:$A,0))</f>
        <v/>
      </c>
      <c r="J591" s="38" t="str">
        <f>INDEX(Agricultural!N:N,MATCH($D591,Agricultural!$A:$A,0))</f>
        <v/>
      </c>
      <c r="K591" s="38" t="str">
        <f>INDEX(Agricultural!O:O,MATCH($D591,Agricultural!$A:$A,0))</f>
        <v/>
      </c>
      <c r="L591" s="13">
        <f>INDEX(Agricultural!P:P,MATCH($D591,Agricultural!$A:$A,0))</f>
        <v>0</v>
      </c>
      <c r="M591" s="13">
        <f>INDEX(Agricultural!Q:Q,MATCH($D591,Agricultural!$A:$A,0))</f>
        <v>0</v>
      </c>
      <c r="N591" s="13">
        <f t="shared" si="23"/>
        <v>0</v>
      </c>
    </row>
    <row r="592" spans="2:14" ht="15.75" x14ac:dyDescent="0.2">
      <c r="B592" s="7" t="str">
        <f t="shared" si="22"/>
        <v/>
      </c>
      <c r="C592" s="5" t="s">
        <v>1800</v>
      </c>
      <c r="D592" s="16" t="s">
        <v>1801</v>
      </c>
      <c r="E592" s="5" t="s">
        <v>1802</v>
      </c>
      <c r="F592" s="35">
        <f>INDEX(Agricultural!I:I,MATCH($D592,Agricultural!$A:$A,0))</f>
        <v>0</v>
      </c>
      <c r="G592" s="35">
        <f>INDEX(Agricultural!K:K,MATCH($D592,Agricultural!$A:$A,0))</f>
        <v>0</v>
      </c>
      <c r="H592" s="35">
        <f>INDEX(Agricultural!L:L,MATCH($D592,Agricultural!$A:$A,0))</f>
        <v>0</v>
      </c>
      <c r="I592" s="38" t="str">
        <f>INDEX(Agricultural!M:M,MATCH($D592,Agricultural!$A:$A,0))</f>
        <v/>
      </c>
      <c r="J592" s="38" t="str">
        <f>INDEX(Agricultural!N:N,MATCH($D592,Agricultural!$A:$A,0))</f>
        <v/>
      </c>
      <c r="K592" s="38" t="str">
        <f>INDEX(Agricultural!O:O,MATCH($D592,Agricultural!$A:$A,0))</f>
        <v/>
      </c>
      <c r="L592" s="13">
        <f>INDEX(Agricultural!P:P,MATCH($D592,Agricultural!$A:$A,0))</f>
        <v>0</v>
      </c>
      <c r="M592" s="13">
        <f>INDEX(Agricultural!Q:Q,MATCH($D592,Agricultural!$A:$A,0))</f>
        <v>0</v>
      </c>
      <c r="N592" s="13">
        <f t="shared" si="23"/>
        <v>0</v>
      </c>
    </row>
    <row r="593" spans="2:14" ht="15.75" x14ac:dyDescent="0.2">
      <c r="B593" s="7" t="str">
        <f t="shared" si="22"/>
        <v/>
      </c>
      <c r="C593" s="5" t="s">
        <v>1838</v>
      </c>
      <c r="D593" s="16" t="s">
        <v>1839</v>
      </c>
      <c r="E593" s="5" t="s">
        <v>1840</v>
      </c>
      <c r="F593" s="35">
        <f>INDEX(LEEDWholeBuilding!I:I,MATCH($D593,LEEDWholeBuilding!$A:$A,0))</f>
        <v>0</v>
      </c>
      <c r="G593" s="35">
        <f>INDEX(LEEDWholeBuilding!K:K,MATCH($D593,LEEDWholeBuilding!$A:$A,0))</f>
        <v>0</v>
      </c>
      <c r="H593" s="35">
        <f>INDEX(LEEDWholeBuilding!L:L,MATCH($D593,LEEDWholeBuilding!$A:$A,0))</f>
        <v>0</v>
      </c>
      <c r="I593" s="38" t="str">
        <f>INDEX(LEEDWholeBuilding!M:M,MATCH($D593,LEEDWholeBuilding!$A:$A,0))</f>
        <v/>
      </c>
      <c r="J593" s="38" t="str">
        <f>INDEX(LEEDWholeBuilding!N:N,MATCH($D593,LEEDWholeBuilding!$A:$A,0))</f>
        <v/>
      </c>
      <c r="K593" s="38" t="str">
        <f>INDEX(LEEDWholeBuilding!O:O,MATCH($D593,LEEDWholeBuilding!$A:$A,0))</f>
        <v/>
      </c>
      <c r="L593" s="13">
        <f>INDEX(LEEDWholeBuilding!P:P,MATCH($D593,LEEDWholeBuilding!$A:$A,0))</f>
        <v>0</v>
      </c>
      <c r="M593" s="13">
        <f>INDEX(LEEDWholeBuilding!Q:Q,MATCH($D593,LEEDWholeBuilding!$A:$A,0))</f>
        <v>0</v>
      </c>
      <c r="N593" s="13">
        <f t="shared" si="23"/>
        <v>0</v>
      </c>
    </row>
    <row r="594" spans="2:14" ht="15.75" x14ac:dyDescent="0.2">
      <c r="B594" s="7" t="str">
        <f t="shared" si="22"/>
        <v/>
      </c>
      <c r="C594" s="5" t="s">
        <v>1841</v>
      </c>
      <c r="D594" s="16" t="s">
        <v>1842</v>
      </c>
      <c r="E594" s="5" t="s">
        <v>1843</v>
      </c>
      <c r="F594" s="35">
        <f>INDEX(LEEDWholeBuilding!I:I,MATCH($D594,LEEDWholeBuilding!$A:$A,0))</f>
        <v>0</v>
      </c>
      <c r="G594" s="35">
        <f>INDEX(LEEDWholeBuilding!K:K,MATCH($D594,LEEDWholeBuilding!$A:$A,0))</f>
        <v>0</v>
      </c>
      <c r="H594" s="35">
        <f>INDEX(LEEDWholeBuilding!L:L,MATCH($D594,LEEDWholeBuilding!$A:$A,0))</f>
        <v>0</v>
      </c>
      <c r="I594" s="38" t="str">
        <f>INDEX(LEEDWholeBuilding!M:M,MATCH($D594,LEEDWholeBuilding!$A:$A,0))</f>
        <v/>
      </c>
      <c r="J594" s="38" t="str">
        <f>INDEX(LEEDWholeBuilding!N:N,MATCH($D594,LEEDWholeBuilding!$A:$A,0))</f>
        <v/>
      </c>
      <c r="K594" s="38" t="str">
        <f>INDEX(LEEDWholeBuilding!O:O,MATCH($D594,LEEDWholeBuilding!$A:$A,0))</f>
        <v/>
      </c>
      <c r="L594" s="13">
        <f>INDEX(LEEDWholeBuilding!P:P,MATCH($D594,LEEDWholeBuilding!$A:$A,0))</f>
        <v>0</v>
      </c>
      <c r="M594" s="13">
        <f>INDEX(LEEDWholeBuilding!Q:Q,MATCH($D594,LEEDWholeBuilding!$A:$A,0))</f>
        <v>0</v>
      </c>
      <c r="N594" s="13">
        <f t="shared" si="23"/>
        <v>0</v>
      </c>
    </row>
    <row r="595" spans="2:14" ht="15.75" x14ac:dyDescent="0.2">
      <c r="B595" s="7" t="str">
        <f t="shared" si="22"/>
        <v/>
      </c>
      <c r="C595" s="5" t="s">
        <v>1844</v>
      </c>
      <c r="D595" s="16" t="s">
        <v>1845</v>
      </c>
      <c r="E595" s="5" t="s">
        <v>1846</v>
      </c>
      <c r="F595" s="35">
        <f>INDEX(LEEDWholeBuilding!I:I,MATCH($D595,LEEDWholeBuilding!$A:$A,0))</f>
        <v>0</v>
      </c>
      <c r="G595" s="35">
        <f>INDEX(LEEDWholeBuilding!K:K,MATCH($D595,LEEDWholeBuilding!$A:$A,0))</f>
        <v>0</v>
      </c>
      <c r="H595" s="35">
        <f>INDEX(LEEDWholeBuilding!L:L,MATCH($D595,LEEDWholeBuilding!$A:$A,0))</f>
        <v>0</v>
      </c>
      <c r="I595" s="38" t="str">
        <f>INDEX(LEEDWholeBuilding!M:M,MATCH($D595,LEEDWholeBuilding!$A:$A,0))</f>
        <v/>
      </c>
      <c r="J595" s="38" t="str">
        <f>INDEX(LEEDWholeBuilding!N:N,MATCH($D595,LEEDWholeBuilding!$A:$A,0))</f>
        <v/>
      </c>
      <c r="K595" s="38" t="str">
        <f>INDEX(LEEDWholeBuilding!O:O,MATCH($D595,LEEDWholeBuilding!$A:$A,0))</f>
        <v/>
      </c>
      <c r="L595" s="13">
        <f>INDEX(LEEDWholeBuilding!P:P,MATCH($D595,LEEDWholeBuilding!$A:$A,0))</f>
        <v>0</v>
      </c>
      <c r="M595" s="13">
        <f>INDEX(LEEDWholeBuilding!Q:Q,MATCH($D595,LEEDWholeBuilding!$A:$A,0))</f>
        <v>0</v>
      </c>
      <c r="N595" s="13">
        <f t="shared" ref="N595:N600" si="24">M595*0.75</f>
        <v>0</v>
      </c>
    </row>
    <row r="596" spans="2:14" ht="15.75" x14ac:dyDescent="0.2">
      <c r="B596" s="7" t="str">
        <f t="shared" si="22"/>
        <v/>
      </c>
      <c r="C596" s="5" t="s">
        <v>1847</v>
      </c>
      <c r="D596" s="16" t="s">
        <v>1839</v>
      </c>
      <c r="E596" s="5" t="s">
        <v>1840</v>
      </c>
      <c r="F596" s="35">
        <f>INDEX(LEEDWholeBuilding!I:I,MATCH($D596,LEEDWholeBuilding!$A:$A,0))</f>
        <v>0</v>
      </c>
      <c r="G596" s="35">
        <f>INDEX(LEEDWholeBuilding!K:K,MATCH($D596,LEEDWholeBuilding!$A:$A,0))</f>
        <v>0</v>
      </c>
      <c r="H596" s="35">
        <f>INDEX(LEEDWholeBuilding!L:L,MATCH($D596,LEEDWholeBuilding!$A:$A,0))</f>
        <v>0</v>
      </c>
      <c r="I596" s="38" t="str">
        <f>INDEX(LEEDWholeBuilding!M:M,MATCH($D596,LEEDWholeBuilding!$A:$A,0))</f>
        <v/>
      </c>
      <c r="J596" s="38" t="str">
        <f>INDEX(LEEDWholeBuilding!N:N,MATCH($D596,LEEDWholeBuilding!$A:$A,0))</f>
        <v/>
      </c>
      <c r="K596" s="38" t="str">
        <f>INDEX(LEEDWholeBuilding!O:O,MATCH($D596,LEEDWholeBuilding!$A:$A,0))</f>
        <v/>
      </c>
      <c r="L596" s="13">
        <f>INDEX(LEEDWholeBuilding!P:P,MATCH($D596,LEEDWholeBuilding!$A:$A,0))</f>
        <v>0</v>
      </c>
      <c r="M596" s="13">
        <f>INDEX(LEEDWholeBuilding!Q:Q,MATCH($D596,LEEDWholeBuilding!$A:$A,0))</f>
        <v>0</v>
      </c>
      <c r="N596" s="13">
        <f t="shared" si="24"/>
        <v>0</v>
      </c>
    </row>
    <row r="597" spans="2:14" ht="15.75" x14ac:dyDescent="0.2">
      <c r="B597" s="7" t="str">
        <f t="shared" si="22"/>
        <v/>
      </c>
      <c r="C597" s="5" t="s">
        <v>1848</v>
      </c>
      <c r="D597" s="16" t="s">
        <v>1842</v>
      </c>
      <c r="E597" s="5" t="s">
        <v>1843</v>
      </c>
      <c r="F597" s="35">
        <f>INDEX(LEEDWholeBuilding!I:I,MATCH($D597,LEEDWholeBuilding!$A:$A,0))</f>
        <v>0</v>
      </c>
      <c r="G597" s="35">
        <f>INDEX(LEEDWholeBuilding!K:K,MATCH($D597,LEEDWholeBuilding!$A:$A,0))</f>
        <v>0</v>
      </c>
      <c r="H597" s="35">
        <f>INDEX(LEEDWholeBuilding!L:L,MATCH($D597,LEEDWholeBuilding!$A:$A,0))</f>
        <v>0</v>
      </c>
      <c r="I597" s="38" t="str">
        <f>INDEX(LEEDWholeBuilding!M:M,MATCH($D597,LEEDWholeBuilding!$A:$A,0))</f>
        <v/>
      </c>
      <c r="J597" s="38" t="str">
        <f>INDEX(LEEDWholeBuilding!N:N,MATCH($D597,LEEDWholeBuilding!$A:$A,0))</f>
        <v/>
      </c>
      <c r="K597" s="38" t="str">
        <f>INDEX(LEEDWholeBuilding!O:O,MATCH($D597,LEEDWholeBuilding!$A:$A,0))</f>
        <v/>
      </c>
      <c r="L597" s="13">
        <f>INDEX(LEEDWholeBuilding!P:P,MATCH($D597,LEEDWholeBuilding!$A:$A,0))</f>
        <v>0</v>
      </c>
      <c r="M597" s="13">
        <f>INDEX(LEEDWholeBuilding!Q:Q,MATCH($D597,LEEDWholeBuilding!$A:$A,0))</f>
        <v>0</v>
      </c>
      <c r="N597" s="13">
        <f t="shared" si="24"/>
        <v>0</v>
      </c>
    </row>
    <row r="598" spans="2:14" ht="15.75" x14ac:dyDescent="0.2">
      <c r="B598" s="7" t="str">
        <f t="shared" si="22"/>
        <v/>
      </c>
      <c r="C598" s="5" t="s">
        <v>1849</v>
      </c>
      <c r="D598" s="16" t="s">
        <v>1845</v>
      </c>
      <c r="E598" s="5" t="s">
        <v>1846</v>
      </c>
      <c r="F598" s="35">
        <f>INDEX(LEEDWholeBuilding!I:I,MATCH($D598,LEEDWholeBuilding!$A:$A,0))</f>
        <v>0</v>
      </c>
      <c r="G598" s="35">
        <f>INDEX(LEEDWholeBuilding!K:K,MATCH($D598,LEEDWholeBuilding!$A:$A,0))</f>
        <v>0</v>
      </c>
      <c r="H598" s="35">
        <f>INDEX(LEEDWholeBuilding!L:L,MATCH($D598,LEEDWholeBuilding!$A:$A,0))</f>
        <v>0</v>
      </c>
      <c r="I598" s="38" t="str">
        <f>INDEX(LEEDWholeBuilding!M:M,MATCH($D598,LEEDWholeBuilding!$A:$A,0))</f>
        <v/>
      </c>
      <c r="J598" s="38" t="str">
        <f>INDEX(LEEDWholeBuilding!N:N,MATCH($D598,LEEDWholeBuilding!$A:$A,0))</f>
        <v/>
      </c>
      <c r="K598" s="38" t="str">
        <f>INDEX(LEEDWholeBuilding!O:O,MATCH($D598,LEEDWholeBuilding!$A:$A,0))</f>
        <v/>
      </c>
      <c r="L598" s="13">
        <f>INDEX(LEEDWholeBuilding!P:P,MATCH($D598,LEEDWholeBuilding!$A:$A,0))</f>
        <v>0</v>
      </c>
      <c r="M598" s="13">
        <f>INDEX(LEEDWholeBuilding!Q:Q,MATCH($D598,LEEDWholeBuilding!$A:$A,0))</f>
        <v>0</v>
      </c>
      <c r="N598" s="13">
        <f t="shared" si="24"/>
        <v>0</v>
      </c>
    </row>
    <row r="599" spans="2:14" ht="15.75" x14ac:dyDescent="0.2">
      <c r="B599" s="7" t="str">
        <f t="shared" si="22"/>
        <v/>
      </c>
      <c r="C599" s="5" t="s">
        <v>1914</v>
      </c>
      <c r="D599" s="16" t="s">
        <v>1852</v>
      </c>
      <c r="E599" s="5" t="s">
        <v>1915</v>
      </c>
      <c r="F599" s="35"/>
      <c r="G599" s="35"/>
      <c r="H599" s="35"/>
      <c r="I599" s="38" t="str">
        <f>IF(INDEX(Custom!D:D,MATCH($D599,Custom!$A:$A,0))="","",INDEX(Custom!D:D,MATCH($D599,Custom!$A:$A,0)))</f>
        <v/>
      </c>
      <c r="J599" s="38"/>
      <c r="K599" s="38" t="str">
        <f>IF(INDEX(Custom!F:F,MATCH($D599,Custom!$A:$A,0))="","",INDEX(Custom!F:F,MATCH($D599,Custom!$A:$A,0)))</f>
        <v/>
      </c>
      <c r="L599" s="13">
        <f>INDEX(Custom!H:H,MATCH($D599,Custom!$A:$A,0))</f>
        <v>0</v>
      </c>
      <c r="M599" s="13">
        <f>INDEX(Custom!I:I,MATCH($D599,Custom!$A:$A,0))</f>
        <v>0</v>
      </c>
      <c r="N599" s="13">
        <f t="shared" si="24"/>
        <v>0</v>
      </c>
    </row>
    <row r="600" spans="2:14" ht="15.75" x14ac:dyDescent="0.2">
      <c r="B600" s="7" t="str">
        <f t="shared" si="22"/>
        <v/>
      </c>
      <c r="C600" s="5" t="s">
        <v>1916</v>
      </c>
      <c r="D600" s="16" t="s">
        <v>1855</v>
      </c>
      <c r="E600" s="5" t="s">
        <v>1917</v>
      </c>
      <c r="F600" s="35"/>
      <c r="G600" s="35"/>
      <c r="H600" s="35"/>
      <c r="I600" s="38" t="str">
        <f>IF(INDEX(Custom!D:D,MATCH($D600,Custom!$A:$A,0))="","",INDEX(Custom!D:D,MATCH($D600,Custom!$A:$A,0)))</f>
        <v/>
      </c>
      <c r="J600" s="38" t="str">
        <f>IF(INDEX(Custom!E:E,MATCH($D600,Custom!$A:$A,0))="","",INDEX(Custom!E:E,MATCH($D600,Custom!$A:$A,0)))</f>
        <v/>
      </c>
      <c r="K600" s="38" t="str">
        <f>IF(INDEX(Custom!F:F,MATCH($D600,Custom!$A:$A,0))="","",INDEX(Custom!F:F,MATCH($D600,Custom!$A:$A,0)))</f>
        <v/>
      </c>
      <c r="L600" s="13">
        <f>INDEX(Custom!H:H,MATCH($D600,Custom!$A:$A,0))</f>
        <v>0</v>
      </c>
      <c r="M600" s="13">
        <f>INDEX(Custom!I:I,MATCH($D600,Custom!$A:$A,0))</f>
        <v>0</v>
      </c>
      <c r="N600" s="13">
        <f t="shared" si="24"/>
        <v>0</v>
      </c>
    </row>
  </sheetData>
  <sheetProtection algorithmName="SHA-512" hashValue="JP7U4EBoFhG/6Tzw5Poosjg52NIYEkJmZvQ1/5B+sBHBC5Zbi019xyFHUK13ms/W2lcdLJ6ux9tAj/QTO5PETw==" saltValue="6kpSqlIGKk5AwQFuC/fehg==" spinCount="100000" sheet="1" formatCells="0"/>
  <autoFilter ref="B2:L600" xr:uid="{E01CE63F-FE78-4FAE-AC17-8C8C4E6E4EB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37DB-08D6-4315-9B3A-C727E74C586F}">
  <sheetPr codeName="Sheet24" filterMode="1"/>
  <dimension ref="A1:AX6694"/>
  <sheetViews>
    <sheetView topLeftCell="O1" workbookViewId="0">
      <pane ySplit="1" topLeftCell="A2" activePane="bottomLeft" state="frozen"/>
      <selection activeCell="F583" sqref="F583"/>
      <selection pane="bottomLeft" activeCell="U1008" sqref="U1008"/>
    </sheetView>
  </sheetViews>
  <sheetFormatPr defaultColWidth="9.140625" defaultRowHeight="15" x14ac:dyDescent="0.25"/>
  <cols>
    <col min="1" max="1" width="9.140625" style="2"/>
    <col min="2" max="2" width="29.42578125" style="2" customWidth="1"/>
    <col min="3" max="3" width="10.85546875" style="2" customWidth="1"/>
    <col min="4" max="4" width="9.140625" style="2" customWidth="1"/>
    <col min="5" max="5" width="71.7109375" style="2" customWidth="1"/>
    <col min="6" max="6" width="15.7109375" style="2" customWidth="1"/>
    <col min="7" max="7" width="23.140625" style="2" customWidth="1"/>
    <col min="8" max="8" width="21.140625" style="2" customWidth="1"/>
    <col min="9" max="13" width="9.140625" style="2" customWidth="1"/>
    <col min="14" max="14" width="10.7109375" style="2" customWidth="1"/>
    <col min="15" max="15" width="9.140625" style="2" customWidth="1"/>
    <col min="16" max="16" width="12.28515625" style="2" customWidth="1"/>
    <col min="17" max="32" width="9.140625" style="2" customWidth="1"/>
    <col min="33" max="33" width="27.7109375" style="2" customWidth="1"/>
    <col min="34" max="42" width="9.140625" style="2" customWidth="1"/>
    <col min="43" max="43" width="38.28515625" style="2" customWidth="1"/>
    <col min="44" max="51" width="9.140625" style="2"/>
    <col min="52" max="52" width="14.5703125" style="2" bestFit="1" customWidth="1"/>
    <col min="53" max="16384" width="9.140625" style="2"/>
  </cols>
  <sheetData>
    <row r="1" spans="1:50" x14ac:dyDescent="0.25">
      <c r="A1" s="3" t="s">
        <v>1957</v>
      </c>
      <c r="B1" s="3" t="s">
        <v>2</v>
      </c>
      <c r="C1" s="3" t="s">
        <v>7</v>
      </c>
      <c r="D1" s="3" t="s">
        <v>1958</v>
      </c>
      <c r="E1" s="3" t="s">
        <v>1</v>
      </c>
      <c r="F1" s="3" t="s">
        <v>1959</v>
      </c>
      <c r="G1" s="3" t="s">
        <v>1960</v>
      </c>
      <c r="H1" s="3" t="s">
        <v>3560</v>
      </c>
      <c r="I1" s="3" t="s">
        <v>3561</v>
      </c>
      <c r="J1" s="3" t="s">
        <v>1961</v>
      </c>
      <c r="K1" s="3" t="s">
        <v>1962</v>
      </c>
      <c r="L1" s="3" t="s">
        <v>3562</v>
      </c>
      <c r="M1" s="3" t="s">
        <v>1963</v>
      </c>
      <c r="N1" s="3" t="s">
        <v>1964</v>
      </c>
      <c r="O1" s="3" t="s">
        <v>1965</v>
      </c>
      <c r="P1" s="3" t="s">
        <v>1966</v>
      </c>
      <c r="Q1" s="3" t="s">
        <v>1967</v>
      </c>
      <c r="R1" s="3" t="s">
        <v>16</v>
      </c>
      <c r="S1" s="3" t="s">
        <v>17</v>
      </c>
      <c r="T1" s="3" t="s">
        <v>1968</v>
      </c>
      <c r="U1" s="3" t="s">
        <v>1969</v>
      </c>
      <c r="V1" s="3" t="s">
        <v>1970</v>
      </c>
      <c r="W1" s="3" t="s">
        <v>3563</v>
      </c>
      <c r="X1" s="3" t="s">
        <v>3564</v>
      </c>
      <c r="Y1" s="3" t="s">
        <v>3565</v>
      </c>
      <c r="Z1" s="3" t="s">
        <v>1971</v>
      </c>
      <c r="AA1" s="3" t="s">
        <v>1972</v>
      </c>
      <c r="AB1" s="3" t="s">
        <v>1973</v>
      </c>
      <c r="AC1" s="3" t="s">
        <v>1974</v>
      </c>
      <c r="AD1" s="3" t="s">
        <v>1975</v>
      </c>
      <c r="AE1" s="3" t="s">
        <v>1976</v>
      </c>
      <c r="AF1" s="3" t="s">
        <v>1977</v>
      </c>
      <c r="AG1" s="3" t="s">
        <v>1978</v>
      </c>
      <c r="AH1" s="3" t="s">
        <v>10</v>
      </c>
      <c r="AI1" s="3" t="s">
        <v>1979</v>
      </c>
      <c r="AJ1" s="3" t="s">
        <v>0</v>
      </c>
      <c r="AK1" s="3" t="s">
        <v>1980</v>
      </c>
      <c r="AL1" s="3" t="s">
        <v>1981</v>
      </c>
      <c r="AM1" s="3" t="s">
        <v>1982</v>
      </c>
      <c r="AN1" s="3" t="s">
        <v>1983</v>
      </c>
      <c r="AO1" s="3" t="s">
        <v>1984</v>
      </c>
      <c r="AP1" s="3" t="s">
        <v>1985</v>
      </c>
      <c r="AQ1" s="3" t="s">
        <v>3566</v>
      </c>
      <c r="AR1" s="3" t="s">
        <v>1986</v>
      </c>
      <c r="AS1" s="3" t="s">
        <v>1987</v>
      </c>
      <c r="AT1" s="3" t="s">
        <v>1988</v>
      </c>
      <c r="AU1" s="3" t="s">
        <v>1989</v>
      </c>
      <c r="AV1" s="3" t="s">
        <v>1990</v>
      </c>
      <c r="AW1" s="3" t="s">
        <v>1991</v>
      </c>
      <c r="AX1" s="3" t="s">
        <v>1992</v>
      </c>
    </row>
    <row r="2" spans="1:50" hidden="1" x14ac:dyDescent="0.25">
      <c r="A2">
        <v>2026</v>
      </c>
      <c r="B2" t="s">
        <v>1993</v>
      </c>
      <c r="C2" t="s">
        <v>1149</v>
      </c>
      <c r="D2">
        <v>4121</v>
      </c>
      <c r="E2" t="s">
        <v>1994</v>
      </c>
      <c r="F2" t="s">
        <v>1995</v>
      </c>
      <c r="G2" t="s">
        <v>1949</v>
      </c>
      <c r="H2">
        <v>814.5</v>
      </c>
      <c r="I2">
        <v>0</v>
      </c>
      <c r="J2">
        <v>0</v>
      </c>
      <c r="K2"/>
      <c r="L2">
        <v>0</v>
      </c>
      <c r="M2" t="s">
        <v>1996</v>
      </c>
      <c r="N2" t="s">
        <v>1996</v>
      </c>
      <c r="O2" t="s">
        <v>1996</v>
      </c>
      <c r="P2" t="s">
        <v>1996</v>
      </c>
      <c r="Q2"/>
      <c r="R2"/>
      <c r="S2"/>
      <c r="T2"/>
      <c r="U2"/>
      <c r="V2"/>
      <c r="W2">
        <v>0.9</v>
      </c>
      <c r="X2">
        <v>0.81599999999999995</v>
      </c>
      <c r="Y2">
        <v>0.98599999999999999</v>
      </c>
      <c r="Z2">
        <v>0.92</v>
      </c>
      <c r="AA2">
        <v>0.92</v>
      </c>
      <c r="AB2">
        <v>0.92</v>
      </c>
      <c r="AC2">
        <v>100</v>
      </c>
      <c r="AD2">
        <v>0</v>
      </c>
      <c r="AE2" t="s">
        <v>3789</v>
      </c>
      <c r="AF2"/>
      <c r="AG2" t="s">
        <v>1997</v>
      </c>
      <c r="AH2">
        <v>60</v>
      </c>
      <c r="AI2"/>
      <c r="AJ2">
        <v>15</v>
      </c>
      <c r="AK2">
        <v>50</v>
      </c>
      <c r="AL2">
        <v>1</v>
      </c>
      <c r="AM2"/>
      <c r="AN2"/>
      <c r="AO2"/>
      <c r="AP2"/>
      <c r="AQ2" t="s">
        <v>1998</v>
      </c>
      <c r="AR2"/>
      <c r="AS2" t="s">
        <v>1996</v>
      </c>
      <c r="AT2"/>
      <c r="AU2" t="s">
        <v>1996</v>
      </c>
      <c r="AV2" t="s">
        <v>1997</v>
      </c>
      <c r="AW2">
        <v>13867</v>
      </c>
      <c r="AX2"/>
    </row>
    <row r="3" spans="1:50" hidden="1" x14ac:dyDescent="0.25">
      <c r="A3">
        <v>2026</v>
      </c>
      <c r="B3" t="s">
        <v>1993</v>
      </c>
      <c r="C3" t="s">
        <v>1152</v>
      </c>
      <c r="D3">
        <v>4122</v>
      </c>
      <c r="E3" t="s">
        <v>1999</v>
      </c>
      <c r="F3" t="s">
        <v>1995</v>
      </c>
      <c r="G3" t="s">
        <v>1949</v>
      </c>
      <c r="H3">
        <v>914</v>
      </c>
      <c r="I3">
        <v>0</v>
      </c>
      <c r="J3">
        <v>0</v>
      </c>
      <c r="K3"/>
      <c r="L3">
        <v>0</v>
      </c>
      <c r="M3" t="s">
        <v>1996</v>
      </c>
      <c r="N3" t="s">
        <v>1996</v>
      </c>
      <c r="O3" t="s">
        <v>1996</v>
      </c>
      <c r="P3" t="s">
        <v>1996</v>
      </c>
      <c r="Q3"/>
      <c r="R3"/>
      <c r="S3"/>
      <c r="T3"/>
      <c r="U3"/>
      <c r="V3"/>
      <c r="W3">
        <v>0.9</v>
      </c>
      <c r="X3">
        <v>0.81599999999999995</v>
      </c>
      <c r="Y3">
        <v>0.98599999999999999</v>
      </c>
      <c r="Z3">
        <v>0.92</v>
      </c>
      <c r="AA3">
        <v>0.92</v>
      </c>
      <c r="AB3">
        <v>0.92</v>
      </c>
      <c r="AC3">
        <v>100</v>
      </c>
      <c r="AD3">
        <v>0</v>
      </c>
      <c r="AE3" t="s">
        <v>3789</v>
      </c>
      <c r="AF3"/>
      <c r="AG3" t="s">
        <v>1997</v>
      </c>
      <c r="AH3">
        <v>150</v>
      </c>
      <c r="AI3"/>
      <c r="AJ3">
        <v>15</v>
      </c>
      <c r="AK3">
        <v>50</v>
      </c>
      <c r="AL3">
        <v>1</v>
      </c>
      <c r="AM3"/>
      <c r="AN3"/>
      <c r="AO3"/>
      <c r="AP3"/>
      <c r="AQ3" t="s">
        <v>2000</v>
      </c>
      <c r="AR3"/>
      <c r="AS3" t="s">
        <v>1996</v>
      </c>
      <c r="AT3"/>
      <c r="AU3" t="s">
        <v>1996</v>
      </c>
      <c r="AV3" t="s">
        <v>1997</v>
      </c>
      <c r="AW3">
        <v>13867</v>
      </c>
      <c r="AX3"/>
    </row>
    <row r="4" spans="1:50" hidden="1" x14ac:dyDescent="0.25">
      <c r="A4">
        <v>2026</v>
      </c>
      <c r="B4" t="s">
        <v>1993</v>
      </c>
      <c r="C4" t="s">
        <v>1118</v>
      </c>
      <c r="D4">
        <v>7649</v>
      </c>
      <c r="E4" t="s">
        <v>2001</v>
      </c>
      <c r="F4" t="s">
        <v>1995</v>
      </c>
      <c r="G4" t="s">
        <v>1950</v>
      </c>
      <c r="H4">
        <v>319.39999999999998</v>
      </c>
      <c r="I4">
        <v>-3.3E-3</v>
      </c>
      <c r="J4">
        <v>-3.3E-3</v>
      </c>
      <c r="K4"/>
      <c r="L4">
        <v>0</v>
      </c>
      <c r="M4" t="s">
        <v>1996</v>
      </c>
      <c r="N4" t="s">
        <v>1996</v>
      </c>
      <c r="O4" t="s">
        <v>1996</v>
      </c>
      <c r="P4" t="s">
        <v>1996</v>
      </c>
      <c r="Q4"/>
      <c r="R4"/>
      <c r="S4"/>
      <c r="T4"/>
      <c r="U4"/>
      <c r="V4"/>
      <c r="W4">
        <v>0.9</v>
      </c>
      <c r="X4">
        <v>0.81599999999999995</v>
      </c>
      <c r="Y4">
        <v>0.98599999999999999</v>
      </c>
      <c r="Z4">
        <v>0.92</v>
      </c>
      <c r="AA4">
        <v>0.92</v>
      </c>
      <c r="AB4">
        <v>0.92</v>
      </c>
      <c r="AC4">
        <v>100</v>
      </c>
      <c r="AD4">
        <v>0</v>
      </c>
      <c r="AE4" t="s">
        <v>3789</v>
      </c>
      <c r="AF4"/>
      <c r="AG4" t="s">
        <v>1997</v>
      </c>
      <c r="AH4">
        <v>60</v>
      </c>
      <c r="AI4"/>
      <c r="AJ4">
        <v>15</v>
      </c>
      <c r="AK4">
        <v>120</v>
      </c>
      <c r="AL4">
        <v>1</v>
      </c>
      <c r="AM4"/>
      <c r="AN4"/>
      <c r="AO4"/>
      <c r="AP4"/>
      <c r="AQ4" t="s">
        <v>2002</v>
      </c>
      <c r="AR4"/>
      <c r="AS4" t="s">
        <v>1996</v>
      </c>
      <c r="AT4"/>
      <c r="AU4" t="s">
        <v>1996</v>
      </c>
      <c r="AV4" t="s">
        <v>1997</v>
      </c>
      <c r="AW4">
        <v>13867</v>
      </c>
      <c r="AX4"/>
    </row>
    <row r="5" spans="1:50" hidden="1" x14ac:dyDescent="0.25">
      <c r="A5">
        <v>2026</v>
      </c>
      <c r="B5" t="s">
        <v>1993</v>
      </c>
      <c r="C5" t="s">
        <v>1121</v>
      </c>
      <c r="D5">
        <v>7650</v>
      </c>
      <c r="E5" t="s">
        <v>2003</v>
      </c>
      <c r="F5" t="s">
        <v>1995</v>
      </c>
      <c r="G5" t="s">
        <v>1950</v>
      </c>
      <c r="H5">
        <v>303.89999999999998</v>
      </c>
      <c r="I5">
        <v>-3.3E-3</v>
      </c>
      <c r="J5">
        <v>-3.3E-3</v>
      </c>
      <c r="K5"/>
      <c r="L5">
        <v>0</v>
      </c>
      <c r="M5" t="s">
        <v>1996</v>
      </c>
      <c r="N5" t="s">
        <v>1996</v>
      </c>
      <c r="O5" t="s">
        <v>1996</v>
      </c>
      <c r="P5" t="s">
        <v>1996</v>
      </c>
      <c r="Q5"/>
      <c r="R5"/>
      <c r="S5"/>
      <c r="T5"/>
      <c r="U5"/>
      <c r="V5"/>
      <c r="W5">
        <v>0.9</v>
      </c>
      <c r="X5">
        <v>0.81599999999999995</v>
      </c>
      <c r="Y5">
        <v>0.98599999999999999</v>
      </c>
      <c r="Z5">
        <v>0.92</v>
      </c>
      <c r="AA5">
        <v>0.92</v>
      </c>
      <c r="AB5">
        <v>0.92</v>
      </c>
      <c r="AC5">
        <v>100</v>
      </c>
      <c r="AD5">
        <v>0</v>
      </c>
      <c r="AE5" t="s">
        <v>3789</v>
      </c>
      <c r="AF5"/>
      <c r="AG5" t="s">
        <v>1997</v>
      </c>
      <c r="AH5">
        <v>60</v>
      </c>
      <c r="AI5"/>
      <c r="AJ5">
        <v>15</v>
      </c>
      <c r="AK5">
        <v>120</v>
      </c>
      <c r="AL5">
        <v>1</v>
      </c>
      <c r="AM5"/>
      <c r="AN5"/>
      <c r="AO5"/>
      <c r="AP5"/>
      <c r="AQ5" t="s">
        <v>2004</v>
      </c>
      <c r="AR5"/>
      <c r="AS5" t="s">
        <v>1996</v>
      </c>
      <c r="AT5"/>
      <c r="AU5" t="s">
        <v>1996</v>
      </c>
      <c r="AV5" t="s">
        <v>1997</v>
      </c>
      <c r="AW5">
        <v>13867</v>
      </c>
      <c r="AX5"/>
    </row>
    <row r="6" spans="1:50" hidden="1" x14ac:dyDescent="0.25">
      <c r="A6">
        <v>2026</v>
      </c>
      <c r="B6" t="s">
        <v>1993</v>
      </c>
      <c r="C6" t="s">
        <v>1124</v>
      </c>
      <c r="D6">
        <v>7651</v>
      </c>
      <c r="E6" t="s">
        <v>2005</v>
      </c>
      <c r="F6" t="s">
        <v>1995</v>
      </c>
      <c r="G6" t="s">
        <v>1950</v>
      </c>
      <c r="H6">
        <v>299</v>
      </c>
      <c r="I6">
        <v>-3.3E-3</v>
      </c>
      <c r="J6">
        <v>-3.3E-3</v>
      </c>
      <c r="K6"/>
      <c r="L6">
        <v>0</v>
      </c>
      <c r="M6" t="s">
        <v>1996</v>
      </c>
      <c r="N6" t="s">
        <v>1996</v>
      </c>
      <c r="O6" t="s">
        <v>1996</v>
      </c>
      <c r="P6" t="s">
        <v>1996</v>
      </c>
      <c r="Q6"/>
      <c r="R6"/>
      <c r="S6"/>
      <c r="T6"/>
      <c r="U6"/>
      <c r="V6"/>
      <c r="W6">
        <v>0.9</v>
      </c>
      <c r="X6">
        <v>0.81599999999999995</v>
      </c>
      <c r="Y6">
        <v>0.98599999999999999</v>
      </c>
      <c r="Z6">
        <v>0.92</v>
      </c>
      <c r="AA6">
        <v>0.92</v>
      </c>
      <c r="AB6">
        <v>0.92</v>
      </c>
      <c r="AC6">
        <v>100</v>
      </c>
      <c r="AD6">
        <v>0</v>
      </c>
      <c r="AE6" t="s">
        <v>3789</v>
      </c>
      <c r="AF6"/>
      <c r="AG6" t="s">
        <v>1997</v>
      </c>
      <c r="AH6">
        <v>60</v>
      </c>
      <c r="AI6"/>
      <c r="AJ6">
        <v>15</v>
      </c>
      <c r="AK6">
        <v>120</v>
      </c>
      <c r="AL6">
        <v>1</v>
      </c>
      <c r="AM6"/>
      <c r="AN6"/>
      <c r="AO6"/>
      <c r="AP6"/>
      <c r="AQ6" t="s">
        <v>2006</v>
      </c>
      <c r="AR6"/>
      <c r="AS6" t="s">
        <v>1996</v>
      </c>
      <c r="AT6"/>
      <c r="AU6" t="s">
        <v>1996</v>
      </c>
      <c r="AV6" t="s">
        <v>1997</v>
      </c>
      <c r="AW6">
        <v>13867</v>
      </c>
      <c r="AX6"/>
    </row>
    <row r="7" spans="1:50" hidden="1" x14ac:dyDescent="0.25">
      <c r="A7">
        <v>2026</v>
      </c>
      <c r="B7" t="s">
        <v>1993</v>
      </c>
      <c r="C7" t="s">
        <v>1127</v>
      </c>
      <c r="D7">
        <v>7652</v>
      </c>
      <c r="E7" t="s">
        <v>2007</v>
      </c>
      <c r="F7" t="s">
        <v>1995</v>
      </c>
      <c r="G7" t="s">
        <v>1950</v>
      </c>
      <c r="H7">
        <v>424.2</v>
      </c>
      <c r="I7">
        <v>-3.3E-3</v>
      </c>
      <c r="J7">
        <v>-3.3E-3</v>
      </c>
      <c r="K7"/>
      <c r="L7">
        <v>0</v>
      </c>
      <c r="M7" t="s">
        <v>1996</v>
      </c>
      <c r="N7" t="s">
        <v>1996</v>
      </c>
      <c r="O7" t="s">
        <v>1996</v>
      </c>
      <c r="P7" t="s">
        <v>1996</v>
      </c>
      <c r="Q7"/>
      <c r="R7"/>
      <c r="S7"/>
      <c r="T7"/>
      <c r="U7"/>
      <c r="V7"/>
      <c r="W7">
        <v>0.9</v>
      </c>
      <c r="X7">
        <v>0.81599999999999995</v>
      </c>
      <c r="Y7">
        <v>0.98599999999999999</v>
      </c>
      <c r="Z7">
        <v>0.92</v>
      </c>
      <c r="AA7">
        <v>0.92</v>
      </c>
      <c r="AB7">
        <v>0.92</v>
      </c>
      <c r="AC7">
        <v>100</v>
      </c>
      <c r="AD7">
        <v>0</v>
      </c>
      <c r="AE7" t="s">
        <v>3789</v>
      </c>
      <c r="AF7"/>
      <c r="AG7" t="s">
        <v>1997</v>
      </c>
      <c r="AH7">
        <v>60</v>
      </c>
      <c r="AI7"/>
      <c r="AJ7">
        <v>10</v>
      </c>
      <c r="AK7">
        <v>30</v>
      </c>
      <c r="AL7">
        <v>1</v>
      </c>
      <c r="AM7"/>
      <c r="AN7"/>
      <c r="AO7"/>
      <c r="AP7"/>
      <c r="AQ7" t="s">
        <v>2008</v>
      </c>
      <c r="AR7"/>
      <c r="AS7" t="s">
        <v>1996</v>
      </c>
      <c r="AT7"/>
      <c r="AU7" t="s">
        <v>1996</v>
      </c>
      <c r="AV7" t="s">
        <v>1997</v>
      </c>
      <c r="AW7">
        <v>13867</v>
      </c>
      <c r="AX7"/>
    </row>
    <row r="8" spans="1:50" hidden="1" x14ac:dyDescent="0.25">
      <c r="A8">
        <v>2026</v>
      </c>
      <c r="B8" t="s">
        <v>1993</v>
      </c>
      <c r="C8" t="s">
        <v>1130</v>
      </c>
      <c r="D8">
        <v>7653</v>
      </c>
      <c r="E8" t="s">
        <v>2009</v>
      </c>
      <c r="F8" t="s">
        <v>1995</v>
      </c>
      <c r="G8" t="s">
        <v>1950</v>
      </c>
      <c r="H8">
        <v>428.9</v>
      </c>
      <c r="I8">
        <v>-3.3E-3</v>
      </c>
      <c r="J8">
        <v>-3.3E-3</v>
      </c>
      <c r="K8"/>
      <c r="L8">
        <v>0</v>
      </c>
      <c r="M8" t="s">
        <v>1996</v>
      </c>
      <c r="N8" t="s">
        <v>1996</v>
      </c>
      <c r="O8" t="s">
        <v>1996</v>
      </c>
      <c r="P8" t="s">
        <v>1996</v>
      </c>
      <c r="Q8"/>
      <c r="R8"/>
      <c r="S8"/>
      <c r="T8"/>
      <c r="U8"/>
      <c r="V8"/>
      <c r="W8">
        <v>0.9</v>
      </c>
      <c r="X8">
        <v>0.81599999999999995</v>
      </c>
      <c r="Y8">
        <v>0.98599999999999999</v>
      </c>
      <c r="Z8">
        <v>0.92</v>
      </c>
      <c r="AA8">
        <v>0.92</v>
      </c>
      <c r="AB8">
        <v>0.92</v>
      </c>
      <c r="AC8">
        <v>100</v>
      </c>
      <c r="AD8">
        <v>0</v>
      </c>
      <c r="AE8" t="s">
        <v>3789</v>
      </c>
      <c r="AF8"/>
      <c r="AG8" t="s">
        <v>1997</v>
      </c>
      <c r="AH8">
        <v>60</v>
      </c>
      <c r="AI8"/>
      <c r="AJ8">
        <v>10</v>
      </c>
      <c r="AK8">
        <v>30</v>
      </c>
      <c r="AL8">
        <v>1</v>
      </c>
      <c r="AM8"/>
      <c r="AN8"/>
      <c r="AO8"/>
      <c r="AP8"/>
      <c r="AQ8" t="s">
        <v>2010</v>
      </c>
      <c r="AR8"/>
      <c r="AS8" t="s">
        <v>1996</v>
      </c>
      <c r="AT8"/>
      <c r="AU8" t="s">
        <v>1996</v>
      </c>
      <c r="AV8" t="s">
        <v>1997</v>
      </c>
      <c r="AW8">
        <v>13867</v>
      </c>
      <c r="AX8"/>
    </row>
    <row r="9" spans="1:50" hidden="1" x14ac:dyDescent="0.25">
      <c r="A9">
        <v>2026</v>
      </c>
      <c r="B9" t="s">
        <v>1993</v>
      </c>
      <c r="C9" t="s">
        <v>1133</v>
      </c>
      <c r="D9">
        <v>7654</v>
      </c>
      <c r="E9" t="s">
        <v>2011</v>
      </c>
      <c r="F9" t="s">
        <v>1995</v>
      </c>
      <c r="G9" t="s">
        <v>1950</v>
      </c>
      <c r="H9">
        <v>492.6</v>
      </c>
      <c r="I9">
        <v>-3.3E-3</v>
      </c>
      <c r="J9">
        <v>-3.3E-3</v>
      </c>
      <c r="K9"/>
      <c r="L9">
        <v>0</v>
      </c>
      <c r="M9" t="s">
        <v>1996</v>
      </c>
      <c r="N9" t="s">
        <v>1996</v>
      </c>
      <c r="O9" t="s">
        <v>1996</v>
      </c>
      <c r="P9" t="s">
        <v>1996</v>
      </c>
      <c r="Q9"/>
      <c r="R9"/>
      <c r="S9"/>
      <c r="T9"/>
      <c r="U9"/>
      <c r="V9"/>
      <c r="W9">
        <v>0.9</v>
      </c>
      <c r="X9">
        <v>0.81599999999999995</v>
      </c>
      <c r="Y9">
        <v>0.98599999999999999</v>
      </c>
      <c r="Z9">
        <v>0.92</v>
      </c>
      <c r="AA9">
        <v>0.92</v>
      </c>
      <c r="AB9">
        <v>0.92</v>
      </c>
      <c r="AC9">
        <v>100</v>
      </c>
      <c r="AD9">
        <v>0</v>
      </c>
      <c r="AE9" t="s">
        <v>3789</v>
      </c>
      <c r="AF9"/>
      <c r="AG9" t="s">
        <v>1997</v>
      </c>
      <c r="AH9">
        <v>60</v>
      </c>
      <c r="AI9"/>
      <c r="AJ9">
        <v>10</v>
      </c>
      <c r="AK9">
        <v>30</v>
      </c>
      <c r="AL9">
        <v>1</v>
      </c>
      <c r="AM9"/>
      <c r="AN9"/>
      <c r="AO9"/>
      <c r="AP9"/>
      <c r="AQ9" t="s">
        <v>2012</v>
      </c>
      <c r="AR9"/>
      <c r="AS9" t="s">
        <v>1996</v>
      </c>
      <c r="AT9"/>
      <c r="AU9" t="s">
        <v>1996</v>
      </c>
      <c r="AV9" t="s">
        <v>1997</v>
      </c>
      <c r="AW9">
        <v>13867</v>
      </c>
      <c r="AX9"/>
    </row>
    <row r="10" spans="1:50" hidden="1" x14ac:dyDescent="0.25">
      <c r="A10">
        <v>2026</v>
      </c>
      <c r="B10" t="s">
        <v>1993</v>
      </c>
      <c r="C10" t="s">
        <v>1136</v>
      </c>
      <c r="D10">
        <v>7655</v>
      </c>
      <c r="E10" t="s">
        <v>2013</v>
      </c>
      <c r="F10" t="s">
        <v>1995</v>
      </c>
      <c r="G10" t="s">
        <v>1950</v>
      </c>
      <c r="H10">
        <v>160.6</v>
      </c>
      <c r="I10">
        <v>0</v>
      </c>
      <c r="J10">
        <v>0</v>
      </c>
      <c r="K10"/>
      <c r="L10">
        <v>0</v>
      </c>
      <c r="M10" t="s">
        <v>1996</v>
      </c>
      <c r="N10" t="s">
        <v>1996</v>
      </c>
      <c r="O10" t="s">
        <v>1996</v>
      </c>
      <c r="P10" t="s">
        <v>1996</v>
      </c>
      <c r="Q10"/>
      <c r="R10"/>
      <c r="S10"/>
      <c r="T10"/>
      <c r="U10"/>
      <c r="V10"/>
      <c r="W10">
        <v>0.9</v>
      </c>
      <c r="X10">
        <v>0.81599999999999995</v>
      </c>
      <c r="Y10">
        <v>0.98599999999999999</v>
      </c>
      <c r="Z10">
        <v>0.92</v>
      </c>
      <c r="AA10">
        <v>0.92</v>
      </c>
      <c r="AB10">
        <v>0.92</v>
      </c>
      <c r="AC10">
        <v>100</v>
      </c>
      <c r="AD10">
        <v>0</v>
      </c>
      <c r="AE10" t="s">
        <v>3789</v>
      </c>
      <c r="AF10"/>
      <c r="AG10" t="s">
        <v>1997</v>
      </c>
      <c r="AH10">
        <v>60</v>
      </c>
      <c r="AI10"/>
      <c r="AJ10">
        <v>15</v>
      </c>
      <c r="AK10">
        <v>70</v>
      </c>
      <c r="AL10">
        <v>1</v>
      </c>
      <c r="AM10"/>
      <c r="AN10"/>
      <c r="AO10"/>
      <c r="AP10"/>
      <c r="AQ10" t="s">
        <v>2014</v>
      </c>
      <c r="AR10"/>
      <c r="AS10" t="s">
        <v>1996</v>
      </c>
      <c r="AT10"/>
      <c r="AU10" t="s">
        <v>1996</v>
      </c>
      <c r="AV10" t="s">
        <v>1997</v>
      </c>
      <c r="AW10">
        <v>13867</v>
      </c>
      <c r="AX10"/>
    </row>
    <row r="11" spans="1:50" hidden="1" x14ac:dyDescent="0.25">
      <c r="A11">
        <v>2026</v>
      </c>
      <c r="B11" t="s">
        <v>1993</v>
      </c>
      <c r="C11" t="s">
        <v>1139</v>
      </c>
      <c r="D11">
        <v>7656</v>
      </c>
      <c r="E11" t="s">
        <v>2015</v>
      </c>
      <c r="F11" t="s">
        <v>1995</v>
      </c>
      <c r="G11" t="s">
        <v>1950</v>
      </c>
      <c r="H11">
        <v>202.9</v>
      </c>
      <c r="I11">
        <v>0</v>
      </c>
      <c r="J11">
        <v>0</v>
      </c>
      <c r="K11"/>
      <c r="L11">
        <v>0</v>
      </c>
      <c r="M11" t="s">
        <v>1996</v>
      </c>
      <c r="N11" t="s">
        <v>1996</v>
      </c>
      <c r="O11" t="s">
        <v>1996</v>
      </c>
      <c r="P11" t="s">
        <v>1996</v>
      </c>
      <c r="Q11"/>
      <c r="R11"/>
      <c r="S11"/>
      <c r="T11"/>
      <c r="U11"/>
      <c r="V11"/>
      <c r="W11">
        <v>0.9</v>
      </c>
      <c r="X11">
        <v>0.81599999999999995</v>
      </c>
      <c r="Y11">
        <v>0.98599999999999999</v>
      </c>
      <c r="Z11">
        <v>0.92</v>
      </c>
      <c r="AA11">
        <v>0.92</v>
      </c>
      <c r="AB11">
        <v>0.92</v>
      </c>
      <c r="AC11">
        <v>100</v>
      </c>
      <c r="AD11">
        <v>0</v>
      </c>
      <c r="AE11" t="s">
        <v>3789</v>
      </c>
      <c r="AF11"/>
      <c r="AG11" t="s">
        <v>1997</v>
      </c>
      <c r="AH11">
        <v>60</v>
      </c>
      <c r="AI11"/>
      <c r="AJ11">
        <v>15</v>
      </c>
      <c r="AK11">
        <v>70</v>
      </c>
      <c r="AL11">
        <v>1</v>
      </c>
      <c r="AM11"/>
      <c r="AN11"/>
      <c r="AO11"/>
      <c r="AP11"/>
      <c r="AQ11" t="s">
        <v>2016</v>
      </c>
      <c r="AR11"/>
      <c r="AS11" t="s">
        <v>1996</v>
      </c>
      <c r="AT11"/>
      <c r="AU11" t="s">
        <v>1996</v>
      </c>
      <c r="AV11" t="s">
        <v>1997</v>
      </c>
      <c r="AW11">
        <v>13867</v>
      </c>
      <c r="AX11"/>
    </row>
    <row r="12" spans="1:50" hidden="1" x14ac:dyDescent="0.25">
      <c r="A12">
        <v>2026</v>
      </c>
      <c r="B12" t="s">
        <v>1993</v>
      </c>
      <c r="C12" t="s">
        <v>1142</v>
      </c>
      <c r="D12">
        <v>7657</v>
      </c>
      <c r="E12" t="s">
        <v>2017</v>
      </c>
      <c r="F12" t="s">
        <v>1995</v>
      </c>
      <c r="G12" t="s">
        <v>1950</v>
      </c>
      <c r="H12">
        <v>266.89999999999998</v>
      </c>
      <c r="I12">
        <v>0</v>
      </c>
      <c r="J12">
        <v>0</v>
      </c>
      <c r="K12"/>
      <c r="L12">
        <v>0</v>
      </c>
      <c r="M12" t="s">
        <v>1996</v>
      </c>
      <c r="N12" t="s">
        <v>1996</v>
      </c>
      <c r="O12" t="s">
        <v>1996</v>
      </c>
      <c r="P12" t="s">
        <v>1996</v>
      </c>
      <c r="Q12"/>
      <c r="R12"/>
      <c r="S12"/>
      <c r="T12"/>
      <c r="U12"/>
      <c r="V12"/>
      <c r="W12">
        <v>0.9</v>
      </c>
      <c r="X12">
        <v>0.81599999999999995</v>
      </c>
      <c r="Y12">
        <v>0.98599999999999999</v>
      </c>
      <c r="Z12">
        <v>0.92</v>
      </c>
      <c r="AA12">
        <v>0.92</v>
      </c>
      <c r="AB12">
        <v>0.92</v>
      </c>
      <c r="AC12">
        <v>100</v>
      </c>
      <c r="AD12">
        <v>0</v>
      </c>
      <c r="AE12" t="s">
        <v>3789</v>
      </c>
      <c r="AF12"/>
      <c r="AG12" t="s">
        <v>1997</v>
      </c>
      <c r="AH12">
        <v>60</v>
      </c>
      <c r="AI12"/>
      <c r="AJ12">
        <v>15</v>
      </c>
      <c r="AK12">
        <v>70</v>
      </c>
      <c r="AL12">
        <v>1</v>
      </c>
      <c r="AM12"/>
      <c r="AN12"/>
      <c r="AO12"/>
      <c r="AP12"/>
      <c r="AQ12" t="s">
        <v>2018</v>
      </c>
      <c r="AR12"/>
      <c r="AS12" t="s">
        <v>1996</v>
      </c>
      <c r="AT12"/>
      <c r="AU12" t="s">
        <v>1996</v>
      </c>
      <c r="AV12" t="s">
        <v>1997</v>
      </c>
      <c r="AW12">
        <v>13867</v>
      </c>
      <c r="AX12"/>
    </row>
    <row r="13" spans="1:50" hidden="1" x14ac:dyDescent="0.25">
      <c r="A13">
        <v>2026</v>
      </c>
      <c r="B13" t="s">
        <v>1993</v>
      </c>
      <c r="C13" t="s">
        <v>1145</v>
      </c>
      <c r="D13">
        <v>7658</v>
      </c>
      <c r="E13" t="s">
        <v>2019</v>
      </c>
      <c r="F13" t="s">
        <v>1995</v>
      </c>
      <c r="G13" t="s">
        <v>1950</v>
      </c>
      <c r="H13">
        <v>348</v>
      </c>
      <c r="I13">
        <v>0</v>
      </c>
      <c r="J13">
        <v>0</v>
      </c>
      <c r="K13"/>
      <c r="L13">
        <v>0</v>
      </c>
      <c r="M13" t="s">
        <v>1996</v>
      </c>
      <c r="N13" t="s">
        <v>1996</v>
      </c>
      <c r="O13" t="s">
        <v>1996</v>
      </c>
      <c r="P13" t="s">
        <v>1996</v>
      </c>
      <c r="Q13"/>
      <c r="R13"/>
      <c r="S13"/>
      <c r="T13"/>
      <c r="U13"/>
      <c r="V13"/>
      <c r="W13">
        <v>0.9</v>
      </c>
      <c r="X13">
        <v>0.81599999999999995</v>
      </c>
      <c r="Y13">
        <v>0.98599999999999999</v>
      </c>
      <c r="Z13">
        <v>0.92</v>
      </c>
      <c r="AA13">
        <v>0.92</v>
      </c>
      <c r="AB13">
        <v>0.92</v>
      </c>
      <c r="AC13">
        <v>100</v>
      </c>
      <c r="AD13">
        <v>0</v>
      </c>
      <c r="AE13" t="s">
        <v>3789</v>
      </c>
      <c r="AF13"/>
      <c r="AG13" t="s">
        <v>1997</v>
      </c>
      <c r="AH13">
        <v>30</v>
      </c>
      <c r="AI13"/>
      <c r="AJ13">
        <v>15</v>
      </c>
      <c r="AK13">
        <v>86.75</v>
      </c>
      <c r="AL13">
        <v>1</v>
      </c>
      <c r="AM13"/>
      <c r="AN13"/>
      <c r="AO13"/>
      <c r="AP13"/>
      <c r="AQ13" t="s">
        <v>2020</v>
      </c>
      <c r="AR13"/>
      <c r="AS13" t="s">
        <v>1996</v>
      </c>
      <c r="AT13"/>
      <c r="AU13" t="s">
        <v>1996</v>
      </c>
      <c r="AV13" t="s">
        <v>1997</v>
      </c>
      <c r="AW13">
        <v>13867</v>
      </c>
      <c r="AX13"/>
    </row>
    <row r="14" spans="1:50" hidden="1" x14ac:dyDescent="0.25">
      <c r="A14">
        <v>2026</v>
      </c>
      <c r="B14" t="s">
        <v>1993</v>
      </c>
      <c r="C14" t="s">
        <v>1106</v>
      </c>
      <c r="D14">
        <v>3162</v>
      </c>
      <c r="E14" t="s">
        <v>2021</v>
      </c>
      <c r="F14" t="s">
        <v>2022</v>
      </c>
      <c r="G14" t="s">
        <v>1956</v>
      </c>
      <c r="H14">
        <v>0</v>
      </c>
      <c r="I14">
        <v>0</v>
      </c>
      <c r="J14">
        <v>0</v>
      </c>
      <c r="K14"/>
      <c r="L14">
        <v>1.8E-3</v>
      </c>
      <c r="M14" t="s">
        <v>1996</v>
      </c>
      <c r="N14" t="s">
        <v>1996</v>
      </c>
      <c r="O14" t="s">
        <v>1996</v>
      </c>
      <c r="P14" t="s">
        <v>1996</v>
      </c>
      <c r="Q14"/>
      <c r="R14"/>
      <c r="S14"/>
      <c r="T14">
        <v>0</v>
      </c>
      <c r="U14">
        <v>0</v>
      </c>
      <c r="V14">
        <v>0</v>
      </c>
      <c r="W14">
        <v>0.9</v>
      </c>
      <c r="X14">
        <v>0.81599999999999995</v>
      </c>
      <c r="Y14">
        <v>0.82699999999999996</v>
      </c>
      <c r="Z14">
        <v>0.92</v>
      </c>
      <c r="AA14">
        <v>0.92</v>
      </c>
      <c r="AB14">
        <v>0.92</v>
      </c>
      <c r="AC14">
        <v>0</v>
      </c>
      <c r="AD14">
        <v>100</v>
      </c>
      <c r="AE14" t="s">
        <v>3789</v>
      </c>
      <c r="AF14"/>
      <c r="AG14" t="s">
        <v>1997</v>
      </c>
      <c r="AH14">
        <v>0.02</v>
      </c>
      <c r="AI14"/>
      <c r="AJ14">
        <v>15</v>
      </c>
      <c r="AK14">
        <v>0.02</v>
      </c>
      <c r="AL14">
        <v>1</v>
      </c>
      <c r="AM14"/>
      <c r="AN14"/>
      <c r="AO14"/>
      <c r="AP14"/>
      <c r="AQ14" t="s">
        <v>2023</v>
      </c>
      <c r="AR14"/>
      <c r="AS14" t="s">
        <v>1996</v>
      </c>
      <c r="AT14"/>
      <c r="AU14" t="s">
        <v>1996</v>
      </c>
      <c r="AV14" t="s">
        <v>1996</v>
      </c>
      <c r="AW14">
        <v>14407</v>
      </c>
      <c r="AX14"/>
    </row>
    <row r="15" spans="1:50" hidden="1" x14ac:dyDescent="0.25">
      <c r="A15">
        <v>2026</v>
      </c>
      <c r="B15" t="s">
        <v>1993</v>
      </c>
      <c r="C15" t="s">
        <v>1103</v>
      </c>
      <c r="D15">
        <v>4117</v>
      </c>
      <c r="E15" t="s">
        <v>2024</v>
      </c>
      <c r="F15" t="s">
        <v>2022</v>
      </c>
      <c r="G15" t="s">
        <v>1954</v>
      </c>
      <c r="H15"/>
      <c r="I15"/>
      <c r="J15"/>
      <c r="K15"/>
      <c r="L15"/>
      <c r="M15" t="s">
        <v>1996</v>
      </c>
      <c r="N15" t="s">
        <v>1996</v>
      </c>
      <c r="O15" t="s">
        <v>1996</v>
      </c>
      <c r="P15" t="s">
        <v>1996</v>
      </c>
      <c r="Q15"/>
      <c r="R15"/>
      <c r="S15"/>
      <c r="T15"/>
      <c r="U15"/>
      <c r="V15"/>
      <c r="W15">
        <v>0.9</v>
      </c>
      <c r="X15">
        <v>0.81599999999999995</v>
      </c>
      <c r="Y15">
        <v>0.98699999999999999</v>
      </c>
      <c r="Z15">
        <v>0.92</v>
      </c>
      <c r="AA15">
        <v>0.92</v>
      </c>
      <c r="AB15">
        <v>0.92</v>
      </c>
      <c r="AC15">
        <v>0</v>
      </c>
      <c r="AD15">
        <v>100</v>
      </c>
      <c r="AE15" t="s">
        <v>3789</v>
      </c>
      <c r="AF15"/>
      <c r="AG15" t="s">
        <v>1997</v>
      </c>
      <c r="AH15">
        <v>10</v>
      </c>
      <c r="AI15"/>
      <c r="AJ15"/>
      <c r="AK15"/>
      <c r="AL15"/>
      <c r="AM15"/>
      <c r="AN15"/>
      <c r="AO15"/>
      <c r="AP15"/>
      <c r="AQ15" t="s">
        <v>2025</v>
      </c>
      <c r="AR15" t="s">
        <v>1996</v>
      </c>
      <c r="AS15" t="s">
        <v>1996</v>
      </c>
      <c r="AT15" t="s">
        <v>2026</v>
      </c>
      <c r="AU15" t="s">
        <v>1996</v>
      </c>
      <c r="AV15" t="s">
        <v>1996</v>
      </c>
      <c r="AW15">
        <v>13164</v>
      </c>
      <c r="AX15"/>
    </row>
    <row r="16" spans="1:50" hidden="1" x14ac:dyDescent="0.25">
      <c r="A16">
        <v>2026</v>
      </c>
      <c r="B16" t="s">
        <v>1993</v>
      </c>
      <c r="C16" t="s">
        <v>1090</v>
      </c>
      <c r="D16">
        <v>4273</v>
      </c>
      <c r="E16" t="s">
        <v>2027</v>
      </c>
      <c r="F16" t="s">
        <v>2022</v>
      </c>
      <c r="G16" t="s">
        <v>1950</v>
      </c>
      <c r="H16">
        <v>0</v>
      </c>
      <c r="I16">
        <v>0</v>
      </c>
      <c r="J16">
        <v>0</v>
      </c>
      <c r="K16"/>
      <c r="L16">
        <v>0.1283</v>
      </c>
      <c r="M16" t="s">
        <v>1996</v>
      </c>
      <c r="N16" t="s">
        <v>1996</v>
      </c>
      <c r="O16" t="s">
        <v>1996</v>
      </c>
      <c r="P16" t="s">
        <v>1997</v>
      </c>
      <c r="Q16"/>
      <c r="R16"/>
      <c r="S16"/>
      <c r="T16">
        <v>0</v>
      </c>
      <c r="U16">
        <v>0</v>
      </c>
      <c r="V16">
        <v>0</v>
      </c>
      <c r="W16">
        <v>0.9</v>
      </c>
      <c r="X16">
        <v>0.81599999999999995</v>
      </c>
      <c r="Y16">
        <v>0.98399999999999999</v>
      </c>
      <c r="Z16">
        <v>0.92</v>
      </c>
      <c r="AA16">
        <v>0.92</v>
      </c>
      <c r="AB16">
        <v>0.92</v>
      </c>
      <c r="AC16">
        <v>0</v>
      </c>
      <c r="AD16">
        <v>100</v>
      </c>
      <c r="AE16" t="s">
        <v>3789</v>
      </c>
      <c r="AF16"/>
      <c r="AG16" t="s">
        <v>1997</v>
      </c>
      <c r="AH16">
        <v>0.5</v>
      </c>
      <c r="AI16"/>
      <c r="AJ16">
        <v>15</v>
      </c>
      <c r="AK16">
        <v>3.75</v>
      </c>
      <c r="AL16">
        <v>1</v>
      </c>
      <c r="AM16"/>
      <c r="AN16"/>
      <c r="AO16"/>
      <c r="AP16"/>
      <c r="AQ16" t="s">
        <v>3790</v>
      </c>
      <c r="AR16"/>
      <c r="AS16" t="s">
        <v>1996</v>
      </c>
      <c r="AT16"/>
      <c r="AU16" t="s">
        <v>1996</v>
      </c>
      <c r="AV16" t="s">
        <v>1997</v>
      </c>
      <c r="AW16">
        <v>13959</v>
      </c>
      <c r="AX16"/>
    </row>
    <row r="17" spans="1:50" hidden="1" x14ac:dyDescent="0.25">
      <c r="A17">
        <v>2026</v>
      </c>
      <c r="B17" t="s">
        <v>1993</v>
      </c>
      <c r="C17" t="s">
        <v>1096</v>
      </c>
      <c r="D17">
        <v>4274</v>
      </c>
      <c r="E17" t="s">
        <v>2029</v>
      </c>
      <c r="F17" t="s">
        <v>2022</v>
      </c>
      <c r="G17" t="s">
        <v>1950</v>
      </c>
      <c r="H17">
        <v>0</v>
      </c>
      <c r="I17">
        <v>0</v>
      </c>
      <c r="J17">
        <v>0</v>
      </c>
      <c r="K17"/>
      <c r="L17">
        <v>0.1346</v>
      </c>
      <c r="M17" t="s">
        <v>1996</v>
      </c>
      <c r="N17" t="s">
        <v>1996</v>
      </c>
      <c r="O17" t="s">
        <v>1996</v>
      </c>
      <c r="P17" t="s">
        <v>1997</v>
      </c>
      <c r="Q17"/>
      <c r="R17"/>
      <c r="S17"/>
      <c r="T17"/>
      <c r="U17"/>
      <c r="V17"/>
      <c r="W17">
        <v>0.9</v>
      </c>
      <c r="X17">
        <v>0.81599999999999995</v>
      </c>
      <c r="Y17">
        <v>0.98399999999999999</v>
      </c>
      <c r="Z17">
        <v>0.92</v>
      </c>
      <c r="AA17">
        <v>0.92</v>
      </c>
      <c r="AB17">
        <v>0.92</v>
      </c>
      <c r="AC17">
        <v>0</v>
      </c>
      <c r="AD17">
        <v>100</v>
      </c>
      <c r="AE17" t="s">
        <v>3789</v>
      </c>
      <c r="AF17"/>
      <c r="AG17" t="s">
        <v>1997</v>
      </c>
      <c r="AH17">
        <v>0.75</v>
      </c>
      <c r="AI17"/>
      <c r="AJ17">
        <v>15</v>
      </c>
      <c r="AK17">
        <v>3.75</v>
      </c>
      <c r="AL17"/>
      <c r="AM17"/>
      <c r="AN17"/>
      <c r="AO17"/>
      <c r="AP17"/>
      <c r="AQ17" t="s">
        <v>2028</v>
      </c>
      <c r="AR17"/>
      <c r="AS17" t="s">
        <v>1996</v>
      </c>
      <c r="AT17"/>
      <c r="AU17" t="s">
        <v>1996</v>
      </c>
      <c r="AV17" t="s">
        <v>1997</v>
      </c>
      <c r="AW17">
        <v>13959</v>
      </c>
      <c r="AX17"/>
    </row>
    <row r="18" spans="1:50" hidden="1" x14ac:dyDescent="0.25">
      <c r="A18">
        <v>2026</v>
      </c>
      <c r="B18" t="s">
        <v>1993</v>
      </c>
      <c r="C18" t="s">
        <v>1181</v>
      </c>
      <c r="D18">
        <v>5403</v>
      </c>
      <c r="E18" t="s">
        <v>2030</v>
      </c>
      <c r="F18" t="s">
        <v>2022</v>
      </c>
      <c r="G18" t="s">
        <v>1922</v>
      </c>
      <c r="H18">
        <v>0</v>
      </c>
      <c r="I18">
        <v>0</v>
      </c>
      <c r="J18">
        <v>0</v>
      </c>
      <c r="K18"/>
      <c r="L18">
        <v>0.29670000000000002</v>
      </c>
      <c r="M18" t="s">
        <v>1996</v>
      </c>
      <c r="N18" t="s">
        <v>1996</v>
      </c>
      <c r="O18" t="s">
        <v>1996</v>
      </c>
      <c r="P18" t="s">
        <v>1997</v>
      </c>
      <c r="Q18"/>
      <c r="R18"/>
      <c r="S18"/>
      <c r="T18">
        <v>0</v>
      </c>
      <c r="U18">
        <v>0</v>
      </c>
      <c r="V18">
        <v>0</v>
      </c>
      <c r="W18">
        <v>0.9</v>
      </c>
      <c r="X18">
        <v>0.81599999999999995</v>
      </c>
      <c r="Y18">
        <v>0.98699999999999999</v>
      </c>
      <c r="Z18">
        <v>0.92</v>
      </c>
      <c r="AA18">
        <v>0.92</v>
      </c>
      <c r="AB18">
        <v>0.92</v>
      </c>
      <c r="AC18">
        <v>0</v>
      </c>
      <c r="AD18">
        <v>100</v>
      </c>
      <c r="AE18" t="s">
        <v>3789</v>
      </c>
      <c r="AF18"/>
      <c r="AG18" t="s">
        <v>1997</v>
      </c>
      <c r="AH18">
        <v>1.5</v>
      </c>
      <c r="AI18"/>
      <c r="AJ18">
        <v>20</v>
      </c>
      <c r="AK18">
        <v>3</v>
      </c>
      <c r="AL18">
        <v>1</v>
      </c>
      <c r="AM18"/>
      <c r="AN18"/>
      <c r="AO18"/>
      <c r="AP18"/>
      <c r="AQ18" t="s">
        <v>2031</v>
      </c>
      <c r="AR18"/>
      <c r="AS18" t="s">
        <v>1996</v>
      </c>
      <c r="AT18"/>
      <c r="AU18" t="s">
        <v>1996</v>
      </c>
      <c r="AV18" t="s">
        <v>1996</v>
      </c>
      <c r="AW18">
        <v>13867</v>
      </c>
      <c r="AX18"/>
    </row>
    <row r="19" spans="1:50" hidden="1" x14ac:dyDescent="0.25">
      <c r="A19">
        <v>2026</v>
      </c>
      <c r="B19" t="s">
        <v>1993</v>
      </c>
      <c r="C19" t="s">
        <v>1070</v>
      </c>
      <c r="D19">
        <v>2704</v>
      </c>
      <c r="E19" t="s">
        <v>2032</v>
      </c>
      <c r="F19" t="s">
        <v>2033</v>
      </c>
      <c r="G19" t="s">
        <v>1922</v>
      </c>
      <c r="H19">
        <v>9.5149000000000008</v>
      </c>
      <c r="I19">
        <v>0</v>
      </c>
      <c r="J19">
        <v>0</v>
      </c>
      <c r="K19"/>
      <c r="L19">
        <v>5.7099999999999998E-2</v>
      </c>
      <c r="M19" t="s">
        <v>1996</v>
      </c>
      <c r="N19" t="s">
        <v>1996</v>
      </c>
      <c r="O19" t="s">
        <v>1996</v>
      </c>
      <c r="P19" t="s">
        <v>1997</v>
      </c>
      <c r="Q19"/>
      <c r="R19"/>
      <c r="S19"/>
      <c r="T19">
        <v>0</v>
      </c>
      <c r="U19">
        <v>0</v>
      </c>
      <c r="V19">
        <v>0</v>
      </c>
      <c r="W19">
        <v>0.9</v>
      </c>
      <c r="X19">
        <v>0.81599999999999995</v>
      </c>
      <c r="Y19">
        <v>0.98699999999999999</v>
      </c>
      <c r="Z19">
        <v>0.92</v>
      </c>
      <c r="AA19">
        <v>0.92</v>
      </c>
      <c r="AB19">
        <v>0.92</v>
      </c>
      <c r="AC19">
        <v>60</v>
      </c>
      <c r="AD19">
        <v>40</v>
      </c>
      <c r="AE19" t="s">
        <v>3789</v>
      </c>
      <c r="AF19"/>
      <c r="AG19" t="s">
        <v>1997</v>
      </c>
      <c r="AH19">
        <v>1.25</v>
      </c>
      <c r="AI19"/>
      <c r="AJ19">
        <v>20</v>
      </c>
      <c r="AK19">
        <v>1.5</v>
      </c>
      <c r="AL19">
        <v>1000</v>
      </c>
      <c r="AM19"/>
      <c r="AN19"/>
      <c r="AO19"/>
      <c r="AP19"/>
      <c r="AQ19" t="s">
        <v>2035</v>
      </c>
      <c r="AR19"/>
      <c r="AS19" t="s">
        <v>1996</v>
      </c>
      <c r="AT19" t="s">
        <v>2026</v>
      </c>
      <c r="AU19" t="s">
        <v>1996</v>
      </c>
      <c r="AV19" t="s">
        <v>1997</v>
      </c>
      <c r="AW19">
        <v>13867</v>
      </c>
      <c r="AX19"/>
    </row>
    <row r="20" spans="1:50" hidden="1" x14ac:dyDescent="0.25">
      <c r="A20">
        <v>2026</v>
      </c>
      <c r="B20" t="s">
        <v>1993</v>
      </c>
      <c r="C20" t="s">
        <v>1073</v>
      </c>
      <c r="D20">
        <v>2709</v>
      </c>
      <c r="E20" t="s">
        <v>2036</v>
      </c>
      <c r="F20" t="s">
        <v>1995</v>
      </c>
      <c r="G20" t="s">
        <v>1922</v>
      </c>
      <c r="H20">
        <v>2.9752000000000001</v>
      </c>
      <c r="I20">
        <v>0</v>
      </c>
      <c r="J20">
        <v>0</v>
      </c>
      <c r="K20"/>
      <c r="L20">
        <v>0</v>
      </c>
      <c r="M20" t="s">
        <v>1996</v>
      </c>
      <c r="N20" t="s">
        <v>1996</v>
      </c>
      <c r="O20" t="s">
        <v>1996</v>
      </c>
      <c r="P20" t="s">
        <v>1997</v>
      </c>
      <c r="Q20"/>
      <c r="R20"/>
      <c r="S20"/>
      <c r="T20">
        <v>0</v>
      </c>
      <c r="U20">
        <v>0</v>
      </c>
      <c r="V20">
        <v>0</v>
      </c>
      <c r="W20">
        <v>0.9</v>
      </c>
      <c r="X20">
        <v>0.81599999999999995</v>
      </c>
      <c r="Y20">
        <v>0.98599999999999999</v>
      </c>
      <c r="Z20">
        <v>0.92</v>
      </c>
      <c r="AA20">
        <v>0.92</v>
      </c>
      <c r="AB20">
        <v>0.92</v>
      </c>
      <c r="AC20">
        <v>100</v>
      </c>
      <c r="AD20">
        <v>0</v>
      </c>
      <c r="AE20" t="s">
        <v>3789</v>
      </c>
      <c r="AF20"/>
      <c r="AG20" t="s">
        <v>1997</v>
      </c>
      <c r="AH20">
        <v>0.6</v>
      </c>
      <c r="AI20"/>
      <c r="AJ20">
        <v>20</v>
      </c>
      <c r="AK20">
        <v>1.5</v>
      </c>
      <c r="AL20">
        <v>1000</v>
      </c>
      <c r="AM20"/>
      <c r="AN20"/>
      <c r="AO20"/>
      <c r="AP20"/>
      <c r="AQ20" t="s">
        <v>2035</v>
      </c>
      <c r="AR20"/>
      <c r="AS20" t="s">
        <v>1996</v>
      </c>
      <c r="AT20"/>
      <c r="AU20" t="s">
        <v>1996</v>
      </c>
      <c r="AV20" t="s">
        <v>1997</v>
      </c>
      <c r="AW20">
        <v>13867</v>
      </c>
      <c r="AX20"/>
    </row>
    <row r="21" spans="1:50" hidden="1" x14ac:dyDescent="0.25">
      <c r="A21">
        <v>2026</v>
      </c>
      <c r="B21" t="s">
        <v>1993</v>
      </c>
      <c r="C21" t="s">
        <v>1076</v>
      </c>
      <c r="D21">
        <v>2717</v>
      </c>
      <c r="E21" t="s">
        <v>2037</v>
      </c>
      <c r="F21" t="s">
        <v>2022</v>
      </c>
      <c r="G21" t="s">
        <v>1922</v>
      </c>
      <c r="H21">
        <v>0</v>
      </c>
      <c r="I21">
        <v>0</v>
      </c>
      <c r="J21">
        <v>0</v>
      </c>
      <c r="K21"/>
      <c r="L21">
        <v>4.3200000000000002E-2</v>
      </c>
      <c r="M21" t="s">
        <v>1996</v>
      </c>
      <c r="N21" t="s">
        <v>1996</v>
      </c>
      <c r="O21" t="s">
        <v>1996</v>
      </c>
      <c r="P21" t="s">
        <v>1997</v>
      </c>
      <c r="Q21"/>
      <c r="R21"/>
      <c r="S21"/>
      <c r="T21">
        <v>0</v>
      </c>
      <c r="U21">
        <v>0</v>
      </c>
      <c r="V21">
        <v>0</v>
      </c>
      <c r="W21">
        <v>0.9</v>
      </c>
      <c r="X21">
        <v>0.81599999999999995</v>
      </c>
      <c r="Y21">
        <v>0.98699999999999999</v>
      </c>
      <c r="Z21">
        <v>0.92</v>
      </c>
      <c r="AA21">
        <v>0.92</v>
      </c>
      <c r="AB21">
        <v>0.92</v>
      </c>
      <c r="AC21">
        <v>0</v>
      </c>
      <c r="AD21">
        <v>100</v>
      </c>
      <c r="AE21" t="s">
        <v>3789</v>
      </c>
      <c r="AF21"/>
      <c r="AG21" t="s">
        <v>1997</v>
      </c>
      <c r="AH21">
        <v>0.25</v>
      </c>
      <c r="AI21"/>
      <c r="AJ21">
        <v>20</v>
      </c>
      <c r="AK21">
        <v>1.5</v>
      </c>
      <c r="AL21">
        <v>1000</v>
      </c>
      <c r="AM21"/>
      <c r="AN21"/>
      <c r="AO21"/>
      <c r="AP21"/>
      <c r="AQ21" t="s">
        <v>2035</v>
      </c>
      <c r="AR21"/>
      <c r="AS21" t="s">
        <v>1996</v>
      </c>
      <c r="AT21"/>
      <c r="AU21" t="s">
        <v>1996</v>
      </c>
      <c r="AV21" t="s">
        <v>1997</v>
      </c>
      <c r="AW21">
        <v>13867</v>
      </c>
      <c r="AX21"/>
    </row>
    <row r="22" spans="1:50" hidden="1" x14ac:dyDescent="0.25">
      <c r="A22">
        <v>2026</v>
      </c>
      <c r="B22" t="s">
        <v>1993</v>
      </c>
      <c r="C22" t="s">
        <v>1178</v>
      </c>
      <c r="D22">
        <v>5399</v>
      </c>
      <c r="E22" t="s">
        <v>2039</v>
      </c>
      <c r="F22" t="s">
        <v>2033</v>
      </c>
      <c r="G22" t="s">
        <v>1922</v>
      </c>
      <c r="H22">
        <v>11.657400000000001</v>
      </c>
      <c r="I22">
        <v>0</v>
      </c>
      <c r="J22">
        <v>0</v>
      </c>
      <c r="K22"/>
      <c r="L22">
        <v>0.29670000000000002</v>
      </c>
      <c r="M22" t="s">
        <v>1996</v>
      </c>
      <c r="N22" t="s">
        <v>1996</v>
      </c>
      <c r="O22" t="s">
        <v>1996</v>
      </c>
      <c r="P22" t="s">
        <v>1997</v>
      </c>
      <c r="Q22"/>
      <c r="R22"/>
      <c r="S22"/>
      <c r="T22">
        <v>0</v>
      </c>
      <c r="U22">
        <v>0</v>
      </c>
      <c r="V22">
        <v>0</v>
      </c>
      <c r="W22">
        <v>0.9</v>
      </c>
      <c r="X22">
        <v>0.81599999999999995</v>
      </c>
      <c r="Y22">
        <v>0.98699999999999999</v>
      </c>
      <c r="Z22">
        <v>0.92</v>
      </c>
      <c r="AA22">
        <v>0.92</v>
      </c>
      <c r="AB22">
        <v>0.92</v>
      </c>
      <c r="AC22">
        <v>50</v>
      </c>
      <c r="AD22">
        <v>50</v>
      </c>
      <c r="AE22" t="s">
        <v>3789</v>
      </c>
      <c r="AF22"/>
      <c r="AG22" t="s">
        <v>1997</v>
      </c>
      <c r="AH22">
        <v>3</v>
      </c>
      <c r="AI22"/>
      <c r="AJ22">
        <v>20</v>
      </c>
      <c r="AK22">
        <v>3</v>
      </c>
      <c r="AL22">
        <v>1</v>
      </c>
      <c r="AM22"/>
      <c r="AN22"/>
      <c r="AO22"/>
      <c r="AP22"/>
      <c r="AQ22" t="s">
        <v>2031</v>
      </c>
      <c r="AR22"/>
      <c r="AS22" t="s">
        <v>1996</v>
      </c>
      <c r="AT22"/>
      <c r="AU22" t="s">
        <v>1996</v>
      </c>
      <c r="AV22" t="s">
        <v>1996</v>
      </c>
      <c r="AW22">
        <v>13867</v>
      </c>
      <c r="AX22"/>
    </row>
    <row r="23" spans="1:50" hidden="1" x14ac:dyDescent="0.25">
      <c r="A23">
        <v>2026</v>
      </c>
      <c r="B23" t="s">
        <v>1993</v>
      </c>
      <c r="C23" t="s">
        <v>1169</v>
      </c>
      <c r="D23">
        <v>5421</v>
      </c>
      <c r="E23" t="s">
        <v>2040</v>
      </c>
      <c r="F23" t="s">
        <v>2033</v>
      </c>
      <c r="G23" t="s">
        <v>1922</v>
      </c>
      <c r="H23">
        <v>10.3566</v>
      </c>
      <c r="I23">
        <v>0</v>
      </c>
      <c r="J23">
        <v>0</v>
      </c>
      <c r="K23"/>
      <c r="L23">
        <v>0.1298</v>
      </c>
      <c r="M23" t="s">
        <v>1996</v>
      </c>
      <c r="N23" t="s">
        <v>1996</v>
      </c>
      <c r="O23" t="s">
        <v>1996</v>
      </c>
      <c r="P23" t="s">
        <v>1997</v>
      </c>
      <c r="Q23"/>
      <c r="R23"/>
      <c r="S23"/>
      <c r="T23">
        <v>0</v>
      </c>
      <c r="U23">
        <v>0</v>
      </c>
      <c r="V23">
        <v>0</v>
      </c>
      <c r="W23">
        <v>0.9</v>
      </c>
      <c r="X23">
        <v>0.81599999999999995</v>
      </c>
      <c r="Y23">
        <v>0.98699999999999999</v>
      </c>
      <c r="Z23">
        <v>0.92</v>
      </c>
      <c r="AA23">
        <v>0.92</v>
      </c>
      <c r="AB23">
        <v>0.92</v>
      </c>
      <c r="AC23">
        <v>50</v>
      </c>
      <c r="AD23">
        <v>50</v>
      </c>
      <c r="AE23" t="s">
        <v>3789</v>
      </c>
      <c r="AF23"/>
      <c r="AG23" t="s">
        <v>1997</v>
      </c>
      <c r="AH23">
        <v>2</v>
      </c>
      <c r="AI23"/>
      <c r="AJ23">
        <v>20</v>
      </c>
      <c r="AK23">
        <v>3</v>
      </c>
      <c r="AL23">
        <v>1</v>
      </c>
      <c r="AM23"/>
      <c r="AN23"/>
      <c r="AO23"/>
      <c r="AP23"/>
      <c r="AQ23" t="s">
        <v>2041</v>
      </c>
      <c r="AR23"/>
      <c r="AS23" t="s">
        <v>1996</v>
      </c>
      <c r="AT23"/>
      <c r="AU23" t="s">
        <v>1996</v>
      </c>
      <c r="AV23" t="s">
        <v>1996</v>
      </c>
      <c r="AW23">
        <v>13867</v>
      </c>
      <c r="AX23"/>
    </row>
    <row r="24" spans="1:50" hidden="1" x14ac:dyDescent="0.25">
      <c r="A24">
        <v>2026</v>
      </c>
      <c r="B24" t="s">
        <v>1993</v>
      </c>
      <c r="C24" t="s">
        <v>1175</v>
      </c>
      <c r="D24">
        <v>5422</v>
      </c>
      <c r="E24" t="s">
        <v>2042</v>
      </c>
      <c r="F24" t="s">
        <v>2033</v>
      </c>
      <c r="G24" t="s">
        <v>1922</v>
      </c>
      <c r="H24">
        <v>10.3566</v>
      </c>
      <c r="I24">
        <v>0</v>
      </c>
      <c r="J24">
        <v>0</v>
      </c>
      <c r="K24"/>
      <c r="L24">
        <v>0.1298</v>
      </c>
      <c r="M24" t="s">
        <v>1996</v>
      </c>
      <c r="N24" t="s">
        <v>1996</v>
      </c>
      <c r="O24" t="s">
        <v>1996</v>
      </c>
      <c r="P24" t="s">
        <v>1997</v>
      </c>
      <c r="Q24"/>
      <c r="R24"/>
      <c r="S24"/>
      <c r="T24">
        <v>0</v>
      </c>
      <c r="U24">
        <v>0</v>
      </c>
      <c r="V24">
        <v>0</v>
      </c>
      <c r="W24">
        <v>0.9</v>
      </c>
      <c r="X24">
        <v>0.81599999999999995</v>
      </c>
      <c r="Y24">
        <v>0.98699999999999999</v>
      </c>
      <c r="Z24">
        <v>0.92</v>
      </c>
      <c r="AA24">
        <v>0.92</v>
      </c>
      <c r="AB24">
        <v>0.92</v>
      </c>
      <c r="AC24">
        <v>50</v>
      </c>
      <c r="AD24">
        <v>50</v>
      </c>
      <c r="AE24" t="s">
        <v>3789</v>
      </c>
      <c r="AF24"/>
      <c r="AG24" t="s">
        <v>1997</v>
      </c>
      <c r="AH24">
        <v>1</v>
      </c>
      <c r="AI24"/>
      <c r="AJ24">
        <v>20</v>
      </c>
      <c r="AK24">
        <v>3</v>
      </c>
      <c r="AL24">
        <v>1</v>
      </c>
      <c r="AM24"/>
      <c r="AN24"/>
      <c r="AO24"/>
      <c r="AP24"/>
      <c r="AQ24" t="s">
        <v>2041</v>
      </c>
      <c r="AR24"/>
      <c r="AS24" t="s">
        <v>1996</v>
      </c>
      <c r="AT24"/>
      <c r="AU24" t="s">
        <v>1996</v>
      </c>
      <c r="AV24" t="s">
        <v>1996</v>
      </c>
      <c r="AW24">
        <v>13867</v>
      </c>
      <c r="AX24"/>
    </row>
    <row r="25" spans="1:50" hidden="1" x14ac:dyDescent="0.25">
      <c r="A25">
        <v>2026</v>
      </c>
      <c r="B25" t="s">
        <v>1993</v>
      </c>
      <c r="C25" t="s">
        <v>1172</v>
      </c>
      <c r="D25">
        <v>5423</v>
      </c>
      <c r="E25" t="s">
        <v>2043</v>
      </c>
      <c r="F25" t="s">
        <v>2033</v>
      </c>
      <c r="G25" t="s">
        <v>1922</v>
      </c>
      <c r="H25">
        <v>10.3566</v>
      </c>
      <c r="I25">
        <v>0</v>
      </c>
      <c r="J25">
        <v>0</v>
      </c>
      <c r="K25"/>
      <c r="L25">
        <v>0.1298</v>
      </c>
      <c r="M25" t="s">
        <v>1996</v>
      </c>
      <c r="N25" t="s">
        <v>1996</v>
      </c>
      <c r="O25" t="s">
        <v>1996</v>
      </c>
      <c r="P25" t="s">
        <v>1997</v>
      </c>
      <c r="Q25"/>
      <c r="R25"/>
      <c r="S25"/>
      <c r="T25">
        <v>0</v>
      </c>
      <c r="U25">
        <v>0</v>
      </c>
      <c r="V25">
        <v>0</v>
      </c>
      <c r="W25">
        <v>0.9</v>
      </c>
      <c r="X25">
        <v>0.81599999999999995</v>
      </c>
      <c r="Y25">
        <v>0.98699999999999999</v>
      </c>
      <c r="Z25">
        <v>0.92</v>
      </c>
      <c r="AA25">
        <v>0.92</v>
      </c>
      <c r="AB25">
        <v>0.92</v>
      </c>
      <c r="AC25">
        <v>50</v>
      </c>
      <c r="AD25">
        <v>50</v>
      </c>
      <c r="AE25" t="s">
        <v>3789</v>
      </c>
      <c r="AF25"/>
      <c r="AG25" t="s">
        <v>1997</v>
      </c>
      <c r="AH25">
        <v>1</v>
      </c>
      <c r="AI25"/>
      <c r="AJ25">
        <v>20</v>
      </c>
      <c r="AK25">
        <v>3</v>
      </c>
      <c r="AL25">
        <v>1</v>
      </c>
      <c r="AM25"/>
      <c r="AN25"/>
      <c r="AO25"/>
      <c r="AP25"/>
      <c r="AQ25" t="s">
        <v>2041</v>
      </c>
      <c r="AR25"/>
      <c r="AS25" t="s">
        <v>1996</v>
      </c>
      <c r="AT25"/>
      <c r="AU25" t="s">
        <v>1996</v>
      </c>
      <c r="AV25" t="s">
        <v>1996</v>
      </c>
      <c r="AW25">
        <v>13867</v>
      </c>
      <c r="AX25"/>
    </row>
    <row r="26" spans="1:50" hidden="1" x14ac:dyDescent="0.25">
      <c r="A26">
        <v>2026</v>
      </c>
      <c r="B26" t="s">
        <v>1993</v>
      </c>
      <c r="C26" t="s">
        <v>1159</v>
      </c>
      <c r="D26">
        <v>4086</v>
      </c>
      <c r="E26" t="s">
        <v>2044</v>
      </c>
      <c r="F26" t="s">
        <v>1995</v>
      </c>
      <c r="G26" t="s">
        <v>1949</v>
      </c>
      <c r="H26">
        <v>3824</v>
      </c>
      <c r="I26">
        <v>3.56</v>
      </c>
      <c r="J26">
        <v>3.56</v>
      </c>
      <c r="K26"/>
      <c r="L26">
        <v>0</v>
      </c>
      <c r="M26" t="s">
        <v>1996</v>
      </c>
      <c r="N26" t="s">
        <v>1996</v>
      </c>
      <c r="O26" t="s">
        <v>1996</v>
      </c>
      <c r="P26" t="s">
        <v>1996</v>
      </c>
      <c r="Q26"/>
      <c r="R26"/>
      <c r="S26"/>
      <c r="T26"/>
      <c r="U26"/>
      <c r="V26"/>
      <c r="W26">
        <v>0.9</v>
      </c>
      <c r="X26">
        <v>0.81599999999999995</v>
      </c>
      <c r="Y26">
        <v>0.98599999999999999</v>
      </c>
      <c r="Z26">
        <v>0.92</v>
      </c>
      <c r="AA26">
        <v>0.92</v>
      </c>
      <c r="AB26">
        <v>0.92</v>
      </c>
      <c r="AC26">
        <v>100</v>
      </c>
      <c r="AD26">
        <v>0</v>
      </c>
      <c r="AE26" t="s">
        <v>3789</v>
      </c>
      <c r="AF26"/>
      <c r="AG26" t="s">
        <v>1997</v>
      </c>
      <c r="AH26">
        <v>500</v>
      </c>
      <c r="AI26"/>
      <c r="AJ26">
        <v>15</v>
      </c>
      <c r="AK26">
        <v>254</v>
      </c>
      <c r="AL26">
        <v>1</v>
      </c>
      <c r="AM26"/>
      <c r="AN26"/>
      <c r="AO26"/>
      <c r="AP26"/>
      <c r="AQ26" t="s">
        <v>2045</v>
      </c>
      <c r="AR26"/>
      <c r="AS26" t="s">
        <v>1996</v>
      </c>
      <c r="AT26"/>
      <c r="AU26" t="s">
        <v>1996</v>
      </c>
      <c r="AV26" t="s">
        <v>1997</v>
      </c>
      <c r="AW26">
        <v>13867</v>
      </c>
      <c r="AX26"/>
    </row>
    <row r="27" spans="1:50" hidden="1" x14ac:dyDescent="0.25">
      <c r="A27">
        <v>2026</v>
      </c>
      <c r="B27" t="s">
        <v>1993</v>
      </c>
      <c r="C27" t="s">
        <v>1156</v>
      </c>
      <c r="D27">
        <v>4087</v>
      </c>
      <c r="E27" t="s">
        <v>2046</v>
      </c>
      <c r="F27" t="s">
        <v>1995</v>
      </c>
      <c r="G27" t="s">
        <v>1949</v>
      </c>
      <c r="H27">
        <v>3249</v>
      </c>
      <c r="I27">
        <v>3.02</v>
      </c>
      <c r="J27">
        <v>3.02</v>
      </c>
      <c r="K27"/>
      <c r="L27">
        <v>0</v>
      </c>
      <c r="M27" t="s">
        <v>1996</v>
      </c>
      <c r="N27" t="s">
        <v>1996</v>
      </c>
      <c r="O27" t="s">
        <v>1996</v>
      </c>
      <c r="P27" t="s">
        <v>1996</v>
      </c>
      <c r="Q27"/>
      <c r="R27"/>
      <c r="S27"/>
      <c r="T27"/>
      <c r="U27"/>
      <c r="V27"/>
      <c r="W27">
        <v>0.9</v>
      </c>
      <c r="X27">
        <v>0.81599999999999995</v>
      </c>
      <c r="Y27">
        <v>0.98599999999999999</v>
      </c>
      <c r="Z27">
        <v>0.92</v>
      </c>
      <c r="AA27">
        <v>0.92</v>
      </c>
      <c r="AB27">
        <v>0.92</v>
      </c>
      <c r="AC27">
        <v>100</v>
      </c>
      <c r="AD27">
        <v>0</v>
      </c>
      <c r="AE27" t="s">
        <v>3789</v>
      </c>
      <c r="AF27"/>
      <c r="AG27" t="s">
        <v>1997</v>
      </c>
      <c r="AH27">
        <v>400</v>
      </c>
      <c r="AI27"/>
      <c r="AJ27">
        <v>15</v>
      </c>
      <c r="AK27">
        <v>254</v>
      </c>
      <c r="AL27">
        <v>1</v>
      </c>
      <c r="AM27"/>
      <c r="AN27"/>
      <c r="AO27"/>
      <c r="AP27"/>
      <c r="AQ27" t="s">
        <v>2047</v>
      </c>
      <c r="AR27"/>
      <c r="AS27" t="s">
        <v>1996</v>
      </c>
      <c r="AT27"/>
      <c r="AU27" t="s">
        <v>1996</v>
      </c>
      <c r="AV27" t="s">
        <v>1997</v>
      </c>
      <c r="AW27">
        <v>13867</v>
      </c>
      <c r="AX27"/>
    </row>
    <row r="28" spans="1:50" hidden="1" x14ac:dyDescent="0.25">
      <c r="A28">
        <v>2026</v>
      </c>
      <c r="B28" t="s">
        <v>1993</v>
      </c>
      <c r="C28" t="s">
        <v>1184</v>
      </c>
      <c r="D28">
        <v>5400</v>
      </c>
      <c r="E28" t="s">
        <v>2048</v>
      </c>
      <c r="F28" t="s">
        <v>1995</v>
      </c>
      <c r="G28" t="s">
        <v>1922</v>
      </c>
      <c r="H28">
        <v>11.657400000000001</v>
      </c>
      <c r="I28">
        <v>0</v>
      </c>
      <c r="J28">
        <v>0</v>
      </c>
      <c r="K28"/>
      <c r="L28">
        <v>0</v>
      </c>
      <c r="M28" t="s">
        <v>1996</v>
      </c>
      <c r="N28" t="s">
        <v>1996</v>
      </c>
      <c r="O28" t="s">
        <v>1996</v>
      </c>
      <c r="P28" t="s">
        <v>1997</v>
      </c>
      <c r="Q28"/>
      <c r="R28"/>
      <c r="S28"/>
      <c r="T28">
        <v>0</v>
      </c>
      <c r="U28">
        <v>0</v>
      </c>
      <c r="V28">
        <v>0</v>
      </c>
      <c r="W28">
        <v>0.9</v>
      </c>
      <c r="X28">
        <v>0.81599999999999995</v>
      </c>
      <c r="Y28">
        <v>0.98599999999999999</v>
      </c>
      <c r="Z28">
        <v>0.92</v>
      </c>
      <c r="AA28">
        <v>0.92</v>
      </c>
      <c r="AB28">
        <v>0.92</v>
      </c>
      <c r="AC28">
        <v>100</v>
      </c>
      <c r="AD28">
        <v>0</v>
      </c>
      <c r="AE28" t="s">
        <v>3789</v>
      </c>
      <c r="AF28"/>
      <c r="AG28" t="s">
        <v>1997</v>
      </c>
      <c r="AH28">
        <v>1.5</v>
      </c>
      <c r="AI28"/>
      <c r="AJ28">
        <v>20</v>
      </c>
      <c r="AK28">
        <v>3</v>
      </c>
      <c r="AL28">
        <v>1</v>
      </c>
      <c r="AM28"/>
      <c r="AN28"/>
      <c r="AO28"/>
      <c r="AP28"/>
      <c r="AQ28" t="s">
        <v>2031</v>
      </c>
      <c r="AR28"/>
      <c r="AS28" t="s">
        <v>1996</v>
      </c>
      <c r="AT28"/>
      <c r="AU28" t="s">
        <v>1996</v>
      </c>
      <c r="AV28" t="s">
        <v>1996</v>
      </c>
      <c r="AW28">
        <v>13867</v>
      </c>
      <c r="AX28"/>
    </row>
    <row r="29" spans="1:50" hidden="1" x14ac:dyDescent="0.25">
      <c r="A29">
        <v>2026</v>
      </c>
      <c r="B29" t="s">
        <v>1993</v>
      </c>
      <c r="C29" t="s">
        <v>1093</v>
      </c>
      <c r="D29">
        <v>810</v>
      </c>
      <c r="E29" t="s">
        <v>2049</v>
      </c>
      <c r="F29" t="s">
        <v>2022</v>
      </c>
      <c r="G29" t="s">
        <v>1950</v>
      </c>
      <c r="H29">
        <v>0</v>
      </c>
      <c r="I29">
        <v>0</v>
      </c>
      <c r="J29">
        <v>0</v>
      </c>
      <c r="K29"/>
      <c r="L29">
        <v>8.3299999999999999E-2</v>
      </c>
      <c r="M29" t="s">
        <v>1996</v>
      </c>
      <c r="N29" t="s">
        <v>1996</v>
      </c>
      <c r="O29" t="s">
        <v>1996</v>
      </c>
      <c r="P29" t="s">
        <v>1997</v>
      </c>
      <c r="Q29"/>
      <c r="R29"/>
      <c r="S29"/>
      <c r="T29">
        <v>0</v>
      </c>
      <c r="U29">
        <v>0</v>
      </c>
      <c r="V29">
        <v>0</v>
      </c>
      <c r="W29">
        <v>0.9</v>
      </c>
      <c r="X29">
        <v>0.81599999999999995</v>
      </c>
      <c r="Y29">
        <v>0.98699999999999999</v>
      </c>
      <c r="Z29">
        <v>0.92</v>
      </c>
      <c r="AA29">
        <v>0.92</v>
      </c>
      <c r="AB29">
        <v>0.92</v>
      </c>
      <c r="AC29">
        <v>0</v>
      </c>
      <c r="AD29">
        <v>100</v>
      </c>
      <c r="AE29" t="s">
        <v>3789</v>
      </c>
      <c r="AF29"/>
      <c r="AG29" t="s">
        <v>1997</v>
      </c>
      <c r="AH29">
        <v>1</v>
      </c>
      <c r="AI29"/>
      <c r="AJ29">
        <v>15</v>
      </c>
      <c r="AK29">
        <v>4.5</v>
      </c>
      <c r="AL29">
        <v>1</v>
      </c>
      <c r="AM29"/>
      <c r="AN29"/>
      <c r="AO29"/>
      <c r="AP29"/>
      <c r="AQ29" t="s">
        <v>3791</v>
      </c>
      <c r="AR29"/>
      <c r="AS29" t="s">
        <v>1996</v>
      </c>
      <c r="AT29"/>
      <c r="AU29" t="s">
        <v>1996</v>
      </c>
      <c r="AV29" t="s">
        <v>1997</v>
      </c>
      <c r="AW29">
        <v>13867</v>
      </c>
      <c r="AX29"/>
    </row>
    <row r="30" spans="1:50" hidden="1" x14ac:dyDescent="0.25">
      <c r="A30">
        <v>2026</v>
      </c>
      <c r="B30" t="s">
        <v>1993</v>
      </c>
      <c r="C30" t="s">
        <v>1100</v>
      </c>
      <c r="D30">
        <v>2720</v>
      </c>
      <c r="E30" t="s">
        <v>2050</v>
      </c>
      <c r="F30" t="s">
        <v>2022</v>
      </c>
      <c r="G30" t="s">
        <v>1950</v>
      </c>
      <c r="H30">
        <v>0</v>
      </c>
      <c r="I30">
        <v>0</v>
      </c>
      <c r="J30">
        <v>0</v>
      </c>
      <c r="K30"/>
      <c r="L30">
        <v>0.17119999999999999</v>
      </c>
      <c r="M30" t="s">
        <v>1996</v>
      </c>
      <c r="N30" t="s">
        <v>1996</v>
      </c>
      <c r="O30" t="s">
        <v>1996</v>
      </c>
      <c r="P30" t="s">
        <v>1996</v>
      </c>
      <c r="Q30"/>
      <c r="R30"/>
      <c r="S30"/>
      <c r="T30"/>
      <c r="U30"/>
      <c r="V30"/>
      <c r="W30">
        <v>0.9</v>
      </c>
      <c r="X30">
        <v>0.81599999999999995</v>
      </c>
      <c r="Y30">
        <v>0.98399999999999999</v>
      </c>
      <c r="Z30">
        <v>0.92</v>
      </c>
      <c r="AA30">
        <v>0.92</v>
      </c>
      <c r="AB30">
        <v>0.92</v>
      </c>
      <c r="AC30">
        <v>0</v>
      </c>
      <c r="AD30">
        <v>100</v>
      </c>
      <c r="AE30" t="s">
        <v>3789</v>
      </c>
      <c r="AF30"/>
      <c r="AG30" t="s">
        <v>1997</v>
      </c>
      <c r="AH30">
        <v>1.5</v>
      </c>
      <c r="AI30"/>
      <c r="AJ30">
        <v>15</v>
      </c>
      <c r="AK30">
        <v>6</v>
      </c>
      <c r="AL30">
        <v>1</v>
      </c>
      <c r="AM30"/>
      <c r="AN30"/>
      <c r="AO30"/>
      <c r="AP30"/>
      <c r="AQ30" t="s">
        <v>2051</v>
      </c>
      <c r="AR30"/>
      <c r="AS30" t="s">
        <v>1996</v>
      </c>
      <c r="AT30"/>
      <c r="AU30" t="s">
        <v>1996</v>
      </c>
      <c r="AV30" t="s">
        <v>1997</v>
      </c>
      <c r="AW30">
        <v>13867</v>
      </c>
      <c r="AX30"/>
    </row>
    <row r="31" spans="1:50" hidden="1" x14ac:dyDescent="0.25">
      <c r="A31">
        <v>2026</v>
      </c>
      <c r="B31" t="s">
        <v>1993</v>
      </c>
      <c r="C31" t="s">
        <v>1165</v>
      </c>
      <c r="D31">
        <v>4088</v>
      </c>
      <c r="E31" t="s">
        <v>2052</v>
      </c>
      <c r="F31" t="s">
        <v>2022</v>
      </c>
      <c r="G31" t="s">
        <v>1949</v>
      </c>
      <c r="H31">
        <v>0</v>
      </c>
      <c r="I31">
        <v>0</v>
      </c>
      <c r="J31">
        <v>0</v>
      </c>
      <c r="K31"/>
      <c r="L31">
        <v>14.8048</v>
      </c>
      <c r="M31" t="s">
        <v>1996</v>
      </c>
      <c r="N31" t="s">
        <v>1996</v>
      </c>
      <c r="O31" t="s">
        <v>1996</v>
      </c>
      <c r="P31" t="s">
        <v>1996</v>
      </c>
      <c r="Q31"/>
      <c r="R31"/>
      <c r="S31"/>
      <c r="T31"/>
      <c r="U31"/>
      <c r="V31"/>
      <c r="W31">
        <v>0.9</v>
      </c>
      <c r="X31">
        <v>0.81599999999999995</v>
      </c>
      <c r="Y31">
        <v>0.98699999999999999</v>
      </c>
      <c r="Z31">
        <v>0.92</v>
      </c>
      <c r="AA31">
        <v>0.92</v>
      </c>
      <c r="AB31">
        <v>0.92</v>
      </c>
      <c r="AC31">
        <v>0</v>
      </c>
      <c r="AD31">
        <v>100</v>
      </c>
      <c r="AE31" t="s">
        <v>3789</v>
      </c>
      <c r="AF31"/>
      <c r="AG31" t="s">
        <v>1997</v>
      </c>
      <c r="AH31">
        <v>200</v>
      </c>
      <c r="AI31"/>
      <c r="AJ31">
        <v>15</v>
      </c>
      <c r="AK31">
        <v>254</v>
      </c>
      <c r="AL31">
        <v>1</v>
      </c>
      <c r="AM31"/>
      <c r="AN31"/>
      <c r="AO31"/>
      <c r="AP31"/>
      <c r="AQ31" t="s">
        <v>2053</v>
      </c>
      <c r="AR31"/>
      <c r="AS31" t="s">
        <v>1996</v>
      </c>
      <c r="AT31"/>
      <c r="AU31" t="s">
        <v>1996</v>
      </c>
      <c r="AV31" t="s">
        <v>1997</v>
      </c>
      <c r="AW31">
        <v>13867</v>
      </c>
      <c r="AX31"/>
    </row>
    <row r="32" spans="1:50" hidden="1" x14ac:dyDescent="0.25">
      <c r="A32">
        <v>2026</v>
      </c>
      <c r="B32" t="s">
        <v>1993</v>
      </c>
      <c r="C32" t="s">
        <v>1162</v>
      </c>
      <c r="D32">
        <v>4089</v>
      </c>
      <c r="E32" t="s">
        <v>2054</v>
      </c>
      <c r="F32" t="s">
        <v>2022</v>
      </c>
      <c r="G32" t="s">
        <v>1949</v>
      </c>
      <c r="H32">
        <v>0</v>
      </c>
      <c r="I32">
        <v>0</v>
      </c>
      <c r="J32">
        <v>0</v>
      </c>
      <c r="K32"/>
      <c r="L32">
        <v>12.5646</v>
      </c>
      <c r="M32" t="s">
        <v>1996</v>
      </c>
      <c r="N32" t="s">
        <v>1996</v>
      </c>
      <c r="O32" t="s">
        <v>1996</v>
      </c>
      <c r="P32" t="s">
        <v>1996</v>
      </c>
      <c r="Q32"/>
      <c r="R32"/>
      <c r="S32"/>
      <c r="T32"/>
      <c r="U32"/>
      <c r="V32"/>
      <c r="W32">
        <v>0.9</v>
      </c>
      <c r="X32">
        <v>0.81599999999999995</v>
      </c>
      <c r="Y32">
        <v>0.98699999999999999</v>
      </c>
      <c r="Z32">
        <v>0.92</v>
      </c>
      <c r="AA32">
        <v>0.92</v>
      </c>
      <c r="AB32">
        <v>0.92</v>
      </c>
      <c r="AC32">
        <v>0</v>
      </c>
      <c r="AD32">
        <v>100</v>
      </c>
      <c r="AE32" t="s">
        <v>3789</v>
      </c>
      <c r="AF32"/>
      <c r="AG32" t="s">
        <v>1997</v>
      </c>
      <c r="AH32">
        <v>150</v>
      </c>
      <c r="AI32"/>
      <c r="AJ32">
        <v>15</v>
      </c>
      <c r="AK32">
        <v>254</v>
      </c>
      <c r="AL32">
        <v>1</v>
      </c>
      <c r="AM32"/>
      <c r="AN32"/>
      <c r="AO32"/>
      <c r="AP32"/>
      <c r="AQ32" t="s">
        <v>2055</v>
      </c>
      <c r="AR32"/>
      <c r="AS32" t="s">
        <v>1996</v>
      </c>
      <c r="AT32"/>
      <c r="AU32" t="s">
        <v>1996</v>
      </c>
      <c r="AV32" t="s">
        <v>1997</v>
      </c>
      <c r="AW32">
        <v>13867</v>
      </c>
      <c r="AX32"/>
    </row>
    <row r="33" spans="1:50" hidden="1" x14ac:dyDescent="0.25">
      <c r="A33">
        <v>2026</v>
      </c>
      <c r="B33" t="s">
        <v>1993</v>
      </c>
      <c r="C33" t="s">
        <v>1086</v>
      </c>
      <c r="D33">
        <v>5398</v>
      </c>
      <c r="E33" t="s">
        <v>2056</v>
      </c>
      <c r="F33" t="s">
        <v>2022</v>
      </c>
      <c r="G33" t="s">
        <v>369</v>
      </c>
      <c r="H33">
        <v>0</v>
      </c>
      <c r="I33">
        <v>0</v>
      </c>
      <c r="J33">
        <v>0</v>
      </c>
      <c r="K33"/>
      <c r="L33">
        <v>7.0199999999999999E-2</v>
      </c>
      <c r="M33" t="s">
        <v>1996</v>
      </c>
      <c r="N33" t="s">
        <v>1996</v>
      </c>
      <c r="O33" t="s">
        <v>1996</v>
      </c>
      <c r="P33" t="s">
        <v>1997</v>
      </c>
      <c r="Q33"/>
      <c r="R33"/>
      <c r="S33"/>
      <c r="T33">
        <v>0</v>
      </c>
      <c r="U33">
        <v>0</v>
      </c>
      <c r="V33">
        <v>0</v>
      </c>
      <c r="W33">
        <v>0.9</v>
      </c>
      <c r="X33">
        <v>0.81599999999999995</v>
      </c>
      <c r="Y33">
        <v>0.98699999999999999</v>
      </c>
      <c r="Z33">
        <v>0.92</v>
      </c>
      <c r="AA33">
        <v>0.92</v>
      </c>
      <c r="AB33">
        <v>0.92</v>
      </c>
      <c r="AC33">
        <v>0</v>
      </c>
      <c r="AD33">
        <v>100</v>
      </c>
      <c r="AE33" t="s">
        <v>3789</v>
      </c>
      <c r="AF33"/>
      <c r="AG33" t="s">
        <v>1997</v>
      </c>
      <c r="AH33">
        <v>1.5</v>
      </c>
      <c r="AI33"/>
      <c r="AJ33">
        <v>10</v>
      </c>
      <c r="AK33">
        <v>1.17</v>
      </c>
      <c r="AL33">
        <v>1</v>
      </c>
      <c r="AM33"/>
      <c r="AN33"/>
      <c r="AO33"/>
      <c r="AP33"/>
      <c r="AQ33" t="s">
        <v>2058</v>
      </c>
      <c r="AR33"/>
      <c r="AS33" t="s">
        <v>1996</v>
      </c>
      <c r="AT33"/>
      <c r="AU33" t="s">
        <v>1996</v>
      </c>
      <c r="AV33" t="s">
        <v>1996</v>
      </c>
      <c r="AW33">
        <v>13867</v>
      </c>
      <c r="AX33"/>
    </row>
    <row r="34" spans="1:50" hidden="1" x14ac:dyDescent="0.25">
      <c r="A34">
        <v>2026</v>
      </c>
      <c r="B34" t="s">
        <v>1993</v>
      </c>
      <c r="C34" t="s">
        <v>1083</v>
      </c>
      <c r="D34">
        <v>2823</v>
      </c>
      <c r="E34" t="s">
        <v>2059</v>
      </c>
      <c r="F34" t="s">
        <v>2022</v>
      </c>
      <c r="G34" t="s">
        <v>369</v>
      </c>
      <c r="H34">
        <v>0</v>
      </c>
      <c r="I34">
        <v>0</v>
      </c>
      <c r="J34">
        <v>0</v>
      </c>
      <c r="K34"/>
      <c r="L34">
        <v>2.6700000000000002E-2</v>
      </c>
      <c r="M34" t="s">
        <v>1996</v>
      </c>
      <c r="N34" t="s">
        <v>1996</v>
      </c>
      <c r="O34" t="s">
        <v>1996</v>
      </c>
      <c r="P34" t="s">
        <v>1997</v>
      </c>
      <c r="Q34"/>
      <c r="R34"/>
      <c r="S34"/>
      <c r="T34"/>
      <c r="U34"/>
      <c r="V34"/>
      <c r="W34">
        <v>0.9</v>
      </c>
      <c r="X34">
        <v>0.81599999999999995</v>
      </c>
      <c r="Y34">
        <v>0.98699999999999999</v>
      </c>
      <c r="Z34">
        <v>0.92</v>
      </c>
      <c r="AA34">
        <v>0.92</v>
      </c>
      <c r="AB34">
        <v>0.92</v>
      </c>
      <c r="AC34">
        <v>0</v>
      </c>
      <c r="AD34">
        <v>100</v>
      </c>
      <c r="AE34" t="s">
        <v>3789</v>
      </c>
      <c r="AF34"/>
      <c r="AG34" t="s">
        <v>1997</v>
      </c>
      <c r="AH34">
        <v>0.35</v>
      </c>
      <c r="AI34"/>
      <c r="AJ34">
        <v>15</v>
      </c>
      <c r="AK34">
        <v>2.86</v>
      </c>
      <c r="AL34">
        <v>1</v>
      </c>
      <c r="AM34"/>
      <c r="AN34"/>
      <c r="AO34"/>
      <c r="AP34"/>
      <c r="AQ34" t="s">
        <v>2060</v>
      </c>
      <c r="AR34"/>
      <c r="AS34" t="s">
        <v>1996</v>
      </c>
      <c r="AT34"/>
      <c r="AU34" t="s">
        <v>1996</v>
      </c>
      <c r="AV34" t="s">
        <v>1997</v>
      </c>
      <c r="AW34">
        <v>13867</v>
      </c>
      <c r="AX34"/>
    </row>
    <row r="35" spans="1:50" hidden="1" x14ac:dyDescent="0.25">
      <c r="A35">
        <v>2026</v>
      </c>
      <c r="B35" t="s">
        <v>1993</v>
      </c>
      <c r="C35" t="s">
        <v>1080</v>
      </c>
      <c r="D35">
        <v>2824</v>
      </c>
      <c r="E35" t="s">
        <v>2061</v>
      </c>
      <c r="F35" t="s">
        <v>2022</v>
      </c>
      <c r="G35" t="s">
        <v>369</v>
      </c>
      <c r="H35">
        <v>0</v>
      </c>
      <c r="I35">
        <v>0</v>
      </c>
      <c r="J35">
        <v>0</v>
      </c>
      <c r="K35"/>
      <c r="L35">
        <v>9.1899999999999996E-2</v>
      </c>
      <c r="M35" t="s">
        <v>1996</v>
      </c>
      <c r="N35" t="s">
        <v>1996</v>
      </c>
      <c r="O35" t="s">
        <v>1996</v>
      </c>
      <c r="P35" t="s">
        <v>1997</v>
      </c>
      <c r="Q35"/>
      <c r="R35"/>
      <c r="S35"/>
      <c r="T35">
        <v>0</v>
      </c>
      <c r="U35">
        <v>0</v>
      </c>
      <c r="V35">
        <v>0</v>
      </c>
      <c r="W35">
        <v>0.9</v>
      </c>
      <c r="X35">
        <v>0.81599999999999995</v>
      </c>
      <c r="Y35">
        <v>0.98699999999999999</v>
      </c>
      <c r="Z35">
        <v>0.92</v>
      </c>
      <c r="AA35">
        <v>0.92</v>
      </c>
      <c r="AB35">
        <v>0.92</v>
      </c>
      <c r="AC35">
        <v>0</v>
      </c>
      <c r="AD35">
        <v>100</v>
      </c>
      <c r="AE35" t="s">
        <v>3789</v>
      </c>
      <c r="AF35"/>
      <c r="AG35" t="s">
        <v>1997</v>
      </c>
      <c r="AH35">
        <v>0.4</v>
      </c>
      <c r="AI35"/>
      <c r="AJ35">
        <v>15</v>
      </c>
      <c r="AK35">
        <v>3.16</v>
      </c>
      <c r="AL35">
        <v>1</v>
      </c>
      <c r="AM35"/>
      <c r="AN35"/>
      <c r="AO35"/>
      <c r="AP35"/>
      <c r="AQ35" t="s">
        <v>2062</v>
      </c>
      <c r="AR35"/>
      <c r="AS35" t="s">
        <v>1996</v>
      </c>
      <c r="AT35"/>
      <c r="AU35" t="s">
        <v>1996</v>
      </c>
      <c r="AV35" t="s">
        <v>1997</v>
      </c>
      <c r="AW35">
        <v>13867</v>
      </c>
      <c r="AX35"/>
    </row>
    <row r="36" spans="1:50" hidden="1" x14ac:dyDescent="0.25">
      <c r="A36">
        <v>2026</v>
      </c>
      <c r="B36" t="s">
        <v>1993</v>
      </c>
      <c r="C36" t="s">
        <v>1111</v>
      </c>
      <c r="D36">
        <v>3508</v>
      </c>
      <c r="E36" t="s">
        <v>2063</v>
      </c>
      <c r="F36" t="s">
        <v>2022</v>
      </c>
      <c r="G36" t="s">
        <v>1949</v>
      </c>
      <c r="H36">
        <v>0</v>
      </c>
      <c r="I36">
        <v>0</v>
      </c>
      <c r="J36">
        <v>0</v>
      </c>
      <c r="K36"/>
      <c r="L36">
        <v>9.2254000000000005</v>
      </c>
      <c r="M36" t="s">
        <v>1996</v>
      </c>
      <c r="N36" t="s">
        <v>1996</v>
      </c>
      <c r="O36" t="s">
        <v>1996</v>
      </c>
      <c r="P36" t="s">
        <v>1996</v>
      </c>
      <c r="Q36"/>
      <c r="R36"/>
      <c r="S36"/>
      <c r="T36"/>
      <c r="U36"/>
      <c r="V36"/>
      <c r="W36">
        <v>0.9</v>
      </c>
      <c r="X36">
        <v>0.81599999999999995</v>
      </c>
      <c r="Y36">
        <v>0.98699999999999999</v>
      </c>
      <c r="Z36">
        <v>0.92</v>
      </c>
      <c r="AA36">
        <v>0.92</v>
      </c>
      <c r="AB36">
        <v>0.92</v>
      </c>
      <c r="AC36">
        <v>0</v>
      </c>
      <c r="AD36">
        <v>100</v>
      </c>
      <c r="AE36" t="s">
        <v>3789</v>
      </c>
      <c r="AF36"/>
      <c r="AG36" t="s">
        <v>1997</v>
      </c>
      <c r="AH36">
        <v>200</v>
      </c>
      <c r="AI36"/>
      <c r="AJ36">
        <v>15</v>
      </c>
      <c r="AK36">
        <v>180</v>
      </c>
      <c r="AL36">
        <v>1</v>
      </c>
      <c r="AM36"/>
      <c r="AN36"/>
      <c r="AO36"/>
      <c r="AP36"/>
      <c r="AQ36" t="s">
        <v>2064</v>
      </c>
      <c r="AR36"/>
      <c r="AS36" t="s">
        <v>1996</v>
      </c>
      <c r="AT36"/>
      <c r="AU36" t="s">
        <v>1996</v>
      </c>
      <c r="AV36" t="s">
        <v>1996</v>
      </c>
      <c r="AW36">
        <v>13867</v>
      </c>
      <c r="AX36"/>
    </row>
    <row r="37" spans="1:50" hidden="1" x14ac:dyDescent="0.25">
      <c r="A37">
        <v>2026</v>
      </c>
      <c r="B37" t="s">
        <v>1993</v>
      </c>
      <c r="C37" t="s">
        <v>2065</v>
      </c>
      <c r="D37">
        <v>3509</v>
      </c>
      <c r="E37" t="s">
        <v>2066</v>
      </c>
      <c r="F37" t="s">
        <v>2033</v>
      </c>
      <c r="G37" t="s">
        <v>1949</v>
      </c>
      <c r="H37">
        <v>55.741900000000001</v>
      </c>
      <c r="I37">
        <v>0</v>
      </c>
      <c r="J37">
        <v>0</v>
      </c>
      <c r="K37"/>
      <c r="L37">
        <v>19.590599999999998</v>
      </c>
      <c r="M37" t="s">
        <v>1996</v>
      </c>
      <c r="N37" t="s">
        <v>1996</v>
      </c>
      <c r="O37" t="s">
        <v>1996</v>
      </c>
      <c r="P37" t="s">
        <v>1997</v>
      </c>
      <c r="Q37"/>
      <c r="R37"/>
      <c r="S37"/>
      <c r="T37">
        <v>0</v>
      </c>
      <c r="U37">
        <v>0</v>
      </c>
      <c r="V37">
        <v>0</v>
      </c>
      <c r="W37">
        <v>0.9</v>
      </c>
      <c r="X37">
        <v>0.81599999999999995</v>
      </c>
      <c r="Y37">
        <v>0.98699999999999999</v>
      </c>
      <c r="Z37">
        <v>0.92</v>
      </c>
      <c r="AA37">
        <v>0.92</v>
      </c>
      <c r="AB37">
        <v>0.92</v>
      </c>
      <c r="AC37">
        <v>10</v>
      </c>
      <c r="AD37">
        <v>90</v>
      </c>
      <c r="AE37" t="s">
        <v>3789</v>
      </c>
      <c r="AF37"/>
      <c r="AG37" t="s">
        <v>1997</v>
      </c>
      <c r="AH37">
        <v>125</v>
      </c>
      <c r="AI37"/>
      <c r="AJ37">
        <v>15</v>
      </c>
      <c r="AK37">
        <v>180</v>
      </c>
      <c r="AL37">
        <v>1</v>
      </c>
      <c r="AM37"/>
      <c r="AN37"/>
      <c r="AO37"/>
      <c r="AP37"/>
      <c r="AQ37" t="s">
        <v>2067</v>
      </c>
      <c r="AR37"/>
      <c r="AS37" t="s">
        <v>1996</v>
      </c>
      <c r="AT37"/>
      <c r="AU37" t="s">
        <v>1996</v>
      </c>
      <c r="AV37" t="s">
        <v>1997</v>
      </c>
      <c r="AW37">
        <v>13867</v>
      </c>
      <c r="AX37"/>
    </row>
    <row r="38" spans="1:50" hidden="1" x14ac:dyDescent="0.25">
      <c r="A38">
        <v>2026</v>
      </c>
      <c r="B38" t="s">
        <v>1993</v>
      </c>
      <c r="C38" t="s">
        <v>1114</v>
      </c>
      <c r="D38">
        <v>3594</v>
      </c>
      <c r="E38" t="s">
        <v>2068</v>
      </c>
      <c r="F38" t="s">
        <v>2022</v>
      </c>
      <c r="G38" t="s">
        <v>1949</v>
      </c>
      <c r="H38">
        <v>0</v>
      </c>
      <c r="I38">
        <v>0</v>
      </c>
      <c r="J38">
        <v>0</v>
      </c>
      <c r="K38"/>
      <c r="L38">
        <v>19.590599999999998</v>
      </c>
      <c r="M38" t="s">
        <v>1996</v>
      </c>
      <c r="N38" t="s">
        <v>1996</v>
      </c>
      <c r="O38" t="s">
        <v>1996</v>
      </c>
      <c r="P38" t="s">
        <v>1997</v>
      </c>
      <c r="Q38"/>
      <c r="R38"/>
      <c r="S38"/>
      <c r="T38">
        <v>0</v>
      </c>
      <c r="U38">
        <v>0</v>
      </c>
      <c r="V38">
        <v>0</v>
      </c>
      <c r="W38">
        <v>0.9</v>
      </c>
      <c r="X38">
        <v>0.81599999999999995</v>
      </c>
      <c r="Y38">
        <v>0.98699999999999999</v>
      </c>
      <c r="Z38">
        <v>0.92</v>
      </c>
      <c r="AA38">
        <v>0.92</v>
      </c>
      <c r="AB38">
        <v>0.92</v>
      </c>
      <c r="AC38">
        <v>0</v>
      </c>
      <c r="AD38">
        <v>100</v>
      </c>
      <c r="AE38" t="s">
        <v>3789</v>
      </c>
      <c r="AF38"/>
      <c r="AG38" t="s">
        <v>1997</v>
      </c>
      <c r="AH38">
        <v>125</v>
      </c>
      <c r="AI38"/>
      <c r="AJ38">
        <v>15</v>
      </c>
      <c r="AK38">
        <v>180</v>
      </c>
      <c r="AL38">
        <v>1</v>
      </c>
      <c r="AM38"/>
      <c r="AN38"/>
      <c r="AO38"/>
      <c r="AP38"/>
      <c r="AQ38" t="s">
        <v>2067</v>
      </c>
      <c r="AR38"/>
      <c r="AS38" t="s">
        <v>1996</v>
      </c>
      <c r="AT38"/>
      <c r="AU38" t="s">
        <v>1996</v>
      </c>
      <c r="AV38" t="s">
        <v>1997</v>
      </c>
      <c r="AW38">
        <v>13867</v>
      </c>
      <c r="AX38"/>
    </row>
    <row r="39" spans="1:50" hidden="1" x14ac:dyDescent="0.25">
      <c r="A39">
        <v>2026</v>
      </c>
      <c r="B39" t="s">
        <v>1671</v>
      </c>
      <c r="C39" t="s">
        <v>1758</v>
      </c>
      <c r="D39">
        <v>3251</v>
      </c>
      <c r="E39" t="s">
        <v>2069</v>
      </c>
      <c r="F39" t="s">
        <v>1995</v>
      </c>
      <c r="G39" t="s">
        <v>1924</v>
      </c>
      <c r="H39">
        <v>597.79999999999995</v>
      </c>
      <c r="I39">
        <v>0.113</v>
      </c>
      <c r="J39">
        <v>0.113</v>
      </c>
      <c r="K39"/>
      <c r="L39">
        <v>0</v>
      </c>
      <c r="M39" t="s">
        <v>1996</v>
      </c>
      <c r="N39" t="s">
        <v>1996</v>
      </c>
      <c r="O39" t="s">
        <v>1996</v>
      </c>
      <c r="P39" t="s">
        <v>1996</v>
      </c>
      <c r="Q39"/>
      <c r="R39"/>
      <c r="S39"/>
      <c r="T39">
        <v>0</v>
      </c>
      <c r="U39">
        <v>0</v>
      </c>
      <c r="V39">
        <v>0</v>
      </c>
      <c r="W39">
        <v>0.9</v>
      </c>
      <c r="X39">
        <v>0.81599999999999995</v>
      </c>
      <c r="Y39">
        <v>0.98599999999999999</v>
      </c>
      <c r="Z39">
        <v>0.92</v>
      </c>
      <c r="AA39">
        <v>0.92</v>
      </c>
      <c r="AB39">
        <v>0.92</v>
      </c>
      <c r="AC39">
        <v>100</v>
      </c>
      <c r="AD39">
        <v>0</v>
      </c>
      <c r="AE39" t="s">
        <v>3789</v>
      </c>
      <c r="AF39"/>
      <c r="AG39" t="s">
        <v>1997</v>
      </c>
      <c r="AH39">
        <v>100</v>
      </c>
      <c r="AI39"/>
      <c r="AJ39">
        <v>10</v>
      </c>
      <c r="AK39">
        <v>354.8</v>
      </c>
      <c r="AL39">
        <v>1</v>
      </c>
      <c r="AM39"/>
      <c r="AN39"/>
      <c r="AO39"/>
      <c r="AP39"/>
      <c r="AQ39" t="s">
        <v>3792</v>
      </c>
      <c r="AR39"/>
      <c r="AS39" t="s">
        <v>1996</v>
      </c>
      <c r="AT39"/>
      <c r="AU39" t="s">
        <v>1996</v>
      </c>
      <c r="AV39" t="s">
        <v>1997</v>
      </c>
      <c r="AW39">
        <v>14407</v>
      </c>
      <c r="AX39"/>
    </row>
    <row r="40" spans="1:50" hidden="1" x14ac:dyDescent="0.25">
      <c r="A40">
        <v>2026</v>
      </c>
      <c r="B40" t="s">
        <v>1671</v>
      </c>
      <c r="C40" t="s">
        <v>1761</v>
      </c>
      <c r="D40">
        <v>3252</v>
      </c>
      <c r="E40" t="s">
        <v>2070</v>
      </c>
      <c r="F40" t="s">
        <v>1995</v>
      </c>
      <c r="G40" t="s">
        <v>1919</v>
      </c>
      <c r="H40">
        <v>0.58399999999999996</v>
      </c>
      <c r="I40">
        <v>1E-4</v>
      </c>
      <c r="J40">
        <v>1E-4</v>
      </c>
      <c r="K40"/>
      <c r="L40">
        <v>0</v>
      </c>
      <c r="M40" t="s">
        <v>1996</v>
      </c>
      <c r="N40" t="s">
        <v>1996</v>
      </c>
      <c r="O40" t="s">
        <v>1996</v>
      </c>
      <c r="P40" t="s">
        <v>1996</v>
      </c>
      <c r="Q40"/>
      <c r="R40"/>
      <c r="S40"/>
      <c r="T40">
        <v>0</v>
      </c>
      <c r="U40">
        <v>0</v>
      </c>
      <c r="V40">
        <v>0</v>
      </c>
      <c r="W40">
        <v>0.9</v>
      </c>
      <c r="X40">
        <v>0.81599999999999995</v>
      </c>
      <c r="Y40">
        <v>0.98599999999999999</v>
      </c>
      <c r="Z40">
        <v>0.92</v>
      </c>
      <c r="AA40">
        <v>0.92</v>
      </c>
      <c r="AB40">
        <v>0.92</v>
      </c>
      <c r="AC40">
        <v>100</v>
      </c>
      <c r="AD40">
        <v>0</v>
      </c>
      <c r="AE40" t="s">
        <v>3789</v>
      </c>
      <c r="AF40"/>
      <c r="AG40" t="s">
        <v>1997</v>
      </c>
      <c r="AH40">
        <v>0.1</v>
      </c>
      <c r="AI40"/>
      <c r="AJ40">
        <v>15</v>
      </c>
      <c r="AK40">
        <v>2.2000000000000002</v>
      </c>
      <c r="AL40">
        <v>1000</v>
      </c>
      <c r="AM40"/>
      <c r="AN40"/>
      <c r="AO40"/>
      <c r="AP40"/>
      <c r="AQ40" t="s">
        <v>3793</v>
      </c>
      <c r="AR40"/>
      <c r="AS40" t="s">
        <v>1996</v>
      </c>
      <c r="AT40"/>
      <c r="AU40" t="s">
        <v>1996</v>
      </c>
      <c r="AV40" t="s">
        <v>1997</v>
      </c>
      <c r="AW40">
        <v>14407</v>
      </c>
      <c r="AX40"/>
    </row>
    <row r="41" spans="1:50" hidden="1" x14ac:dyDescent="0.25">
      <c r="A41">
        <v>2026</v>
      </c>
      <c r="B41" t="s">
        <v>1671</v>
      </c>
      <c r="C41" t="s">
        <v>1764</v>
      </c>
      <c r="D41">
        <v>3253</v>
      </c>
      <c r="E41" t="s">
        <v>2071</v>
      </c>
      <c r="F41" t="s">
        <v>1995</v>
      </c>
      <c r="G41" t="s">
        <v>1919</v>
      </c>
      <c r="H41">
        <v>1.1719999999999999</v>
      </c>
      <c r="I41">
        <v>2.0000000000000001E-4</v>
      </c>
      <c r="J41">
        <v>2.0000000000000001E-4</v>
      </c>
      <c r="K41"/>
      <c r="L41">
        <v>0</v>
      </c>
      <c r="M41" t="s">
        <v>1996</v>
      </c>
      <c r="N41" t="s">
        <v>1996</v>
      </c>
      <c r="O41" t="s">
        <v>1996</v>
      </c>
      <c r="P41" t="s">
        <v>1996</v>
      </c>
      <c r="Q41"/>
      <c r="R41"/>
      <c r="S41"/>
      <c r="T41">
        <v>0</v>
      </c>
      <c r="U41">
        <v>0</v>
      </c>
      <c r="V41">
        <v>0</v>
      </c>
      <c r="W41">
        <v>0.9</v>
      </c>
      <c r="X41">
        <v>0.81599999999999995</v>
      </c>
      <c r="Y41">
        <v>0.98599999999999999</v>
      </c>
      <c r="Z41">
        <v>0.92</v>
      </c>
      <c r="AA41">
        <v>0.92</v>
      </c>
      <c r="AB41">
        <v>0.92</v>
      </c>
      <c r="AC41">
        <v>100</v>
      </c>
      <c r="AD41">
        <v>0</v>
      </c>
      <c r="AE41" t="s">
        <v>3789</v>
      </c>
      <c r="AF41"/>
      <c r="AG41" t="s">
        <v>1997</v>
      </c>
      <c r="AH41">
        <v>0.14000000000000001</v>
      </c>
      <c r="AI41"/>
      <c r="AJ41">
        <v>15</v>
      </c>
      <c r="AK41">
        <v>3.25</v>
      </c>
      <c r="AL41">
        <v>1000</v>
      </c>
      <c r="AM41"/>
      <c r="AN41"/>
      <c r="AO41"/>
      <c r="AP41"/>
      <c r="AQ41" t="s">
        <v>3794</v>
      </c>
      <c r="AR41"/>
      <c r="AS41" t="s">
        <v>1996</v>
      </c>
      <c r="AT41"/>
      <c r="AU41" t="s">
        <v>1996</v>
      </c>
      <c r="AV41" t="s">
        <v>1997</v>
      </c>
      <c r="AW41">
        <v>14407</v>
      </c>
      <c r="AX41"/>
    </row>
    <row r="42" spans="1:50" hidden="1" x14ac:dyDescent="0.25">
      <c r="A42">
        <v>2026</v>
      </c>
      <c r="B42" t="s">
        <v>1671</v>
      </c>
      <c r="C42" t="s">
        <v>1730</v>
      </c>
      <c r="D42">
        <v>3544</v>
      </c>
      <c r="E42" t="s">
        <v>2072</v>
      </c>
      <c r="F42" t="s">
        <v>1995</v>
      </c>
      <c r="G42" t="s">
        <v>1924</v>
      </c>
      <c r="H42">
        <v>195</v>
      </c>
      <c r="I42">
        <v>5.2999999999999999E-2</v>
      </c>
      <c r="J42">
        <v>5.2999999999999999E-2</v>
      </c>
      <c r="K42"/>
      <c r="L42">
        <v>0</v>
      </c>
      <c r="M42" t="s">
        <v>1996</v>
      </c>
      <c r="N42" t="s">
        <v>1996</v>
      </c>
      <c r="O42" t="s">
        <v>1996</v>
      </c>
      <c r="P42" t="s">
        <v>1996</v>
      </c>
      <c r="Q42"/>
      <c r="R42"/>
      <c r="S42"/>
      <c r="T42">
        <v>0</v>
      </c>
      <c r="U42">
        <v>0</v>
      </c>
      <c r="V42">
        <v>0</v>
      </c>
      <c r="W42">
        <v>0.9</v>
      </c>
      <c r="X42">
        <v>0.81599999999999995</v>
      </c>
      <c r="Y42">
        <v>0.98599999999999999</v>
      </c>
      <c r="Z42">
        <v>0.92</v>
      </c>
      <c r="AA42">
        <v>0.92</v>
      </c>
      <c r="AB42">
        <v>0.92</v>
      </c>
      <c r="AC42">
        <v>100</v>
      </c>
      <c r="AD42">
        <v>0</v>
      </c>
      <c r="AE42" t="s">
        <v>3789</v>
      </c>
      <c r="AF42"/>
      <c r="AG42" t="s">
        <v>1997</v>
      </c>
      <c r="AH42">
        <v>40</v>
      </c>
      <c r="AI42"/>
      <c r="AJ42">
        <v>15</v>
      </c>
      <c r="AK42">
        <v>200</v>
      </c>
      <c r="AL42">
        <v>1</v>
      </c>
      <c r="AM42"/>
      <c r="AN42"/>
      <c r="AO42"/>
      <c r="AP42"/>
      <c r="AQ42" t="s">
        <v>3795</v>
      </c>
      <c r="AR42"/>
      <c r="AS42" t="s">
        <v>1996</v>
      </c>
      <c r="AT42"/>
      <c r="AU42" t="s">
        <v>1996</v>
      </c>
      <c r="AV42" t="s">
        <v>1997</v>
      </c>
      <c r="AW42">
        <v>14407</v>
      </c>
      <c r="AX42"/>
    </row>
    <row r="43" spans="1:50" hidden="1" x14ac:dyDescent="0.25">
      <c r="A43">
        <v>2026</v>
      </c>
      <c r="B43" t="s">
        <v>1671</v>
      </c>
      <c r="C43" t="s">
        <v>1664</v>
      </c>
      <c r="D43">
        <v>3270</v>
      </c>
      <c r="E43" t="s">
        <v>2073</v>
      </c>
      <c r="F43" t="s">
        <v>2033</v>
      </c>
      <c r="G43" t="s">
        <v>1919</v>
      </c>
      <c r="H43">
        <v>0</v>
      </c>
      <c r="I43">
        <v>0</v>
      </c>
      <c r="J43">
        <v>0</v>
      </c>
      <c r="K43"/>
      <c r="L43">
        <v>0</v>
      </c>
      <c r="M43" t="s">
        <v>1996</v>
      </c>
      <c r="N43" t="s">
        <v>1996</v>
      </c>
      <c r="O43" t="s">
        <v>1996</v>
      </c>
      <c r="P43" t="s">
        <v>1996</v>
      </c>
      <c r="Q43"/>
      <c r="R43"/>
      <c r="S43"/>
      <c r="T43"/>
      <c r="U43"/>
      <c r="V43"/>
      <c r="W43">
        <v>0.9</v>
      </c>
      <c r="X43">
        <v>0.81599999999999995</v>
      </c>
      <c r="Y43">
        <v>0.91800000000000004</v>
      </c>
      <c r="Z43">
        <v>0.92</v>
      </c>
      <c r="AA43">
        <v>0.92</v>
      </c>
      <c r="AB43">
        <v>0.92</v>
      </c>
      <c r="AC43">
        <v>95</v>
      </c>
      <c r="AD43">
        <v>5</v>
      </c>
      <c r="AE43" t="s">
        <v>3789</v>
      </c>
      <c r="AF43"/>
      <c r="AG43" t="s">
        <v>1997</v>
      </c>
      <c r="AH43">
        <v>1500</v>
      </c>
      <c r="AI43"/>
      <c r="AJ43">
        <v>1</v>
      </c>
      <c r="AK43">
        <v>0</v>
      </c>
      <c r="AL43">
        <v>1</v>
      </c>
      <c r="AM43"/>
      <c r="AN43"/>
      <c r="AO43"/>
      <c r="AP43"/>
      <c r="AQ43" t="s">
        <v>2074</v>
      </c>
      <c r="AR43"/>
      <c r="AS43" t="s">
        <v>1996</v>
      </c>
      <c r="AT43"/>
      <c r="AU43" t="s">
        <v>1996</v>
      </c>
      <c r="AV43" t="s">
        <v>1996</v>
      </c>
      <c r="AW43">
        <v>13867</v>
      </c>
      <c r="AX43"/>
    </row>
    <row r="44" spans="1:50" hidden="1" x14ac:dyDescent="0.25">
      <c r="A44">
        <v>2026</v>
      </c>
      <c r="B44" t="s">
        <v>1671</v>
      </c>
      <c r="C44" t="s">
        <v>1667</v>
      </c>
      <c r="D44">
        <v>3271</v>
      </c>
      <c r="E44" t="s">
        <v>2075</v>
      </c>
      <c r="F44" t="s">
        <v>1995</v>
      </c>
      <c r="G44" t="s">
        <v>1919</v>
      </c>
      <c r="H44">
        <v>0</v>
      </c>
      <c r="I44">
        <v>0</v>
      </c>
      <c r="J44">
        <v>0</v>
      </c>
      <c r="K44"/>
      <c r="L44">
        <v>0</v>
      </c>
      <c r="M44" t="s">
        <v>1996</v>
      </c>
      <c r="N44" t="s">
        <v>1996</v>
      </c>
      <c r="O44" t="s">
        <v>1996</v>
      </c>
      <c r="P44" t="s">
        <v>1996</v>
      </c>
      <c r="Q44"/>
      <c r="R44"/>
      <c r="S44"/>
      <c r="T44"/>
      <c r="U44"/>
      <c r="V44"/>
      <c r="W44">
        <v>0.9</v>
      </c>
      <c r="X44">
        <v>0.81599999999999995</v>
      </c>
      <c r="Y44">
        <v>0.98599999999999999</v>
      </c>
      <c r="Z44">
        <v>0.92</v>
      </c>
      <c r="AA44">
        <v>0.92</v>
      </c>
      <c r="AB44">
        <v>0.92</v>
      </c>
      <c r="AC44">
        <v>100</v>
      </c>
      <c r="AD44">
        <v>0</v>
      </c>
      <c r="AE44" t="s">
        <v>3789</v>
      </c>
      <c r="AF44"/>
      <c r="AG44" t="s">
        <v>1997</v>
      </c>
      <c r="AH44">
        <v>1500</v>
      </c>
      <c r="AI44"/>
      <c r="AJ44">
        <v>1</v>
      </c>
      <c r="AK44">
        <v>0</v>
      </c>
      <c r="AL44">
        <v>1</v>
      </c>
      <c r="AM44"/>
      <c r="AN44"/>
      <c r="AO44"/>
      <c r="AP44"/>
      <c r="AQ44" t="s">
        <v>2074</v>
      </c>
      <c r="AR44"/>
      <c r="AS44" t="s">
        <v>1996</v>
      </c>
      <c r="AT44"/>
      <c r="AU44" t="s">
        <v>1996</v>
      </c>
      <c r="AV44" t="s">
        <v>1996</v>
      </c>
      <c r="AW44">
        <v>13867</v>
      </c>
      <c r="AX44"/>
    </row>
    <row r="45" spans="1:50" hidden="1" x14ac:dyDescent="0.25">
      <c r="A45">
        <v>2026</v>
      </c>
      <c r="B45" t="s">
        <v>1671</v>
      </c>
      <c r="C45" t="s">
        <v>1669</v>
      </c>
      <c r="D45">
        <v>3272</v>
      </c>
      <c r="E45" t="s">
        <v>2076</v>
      </c>
      <c r="F45" t="s">
        <v>2022</v>
      </c>
      <c r="G45" t="s">
        <v>1919</v>
      </c>
      <c r="H45">
        <v>0</v>
      </c>
      <c r="I45">
        <v>0</v>
      </c>
      <c r="J45">
        <v>0</v>
      </c>
      <c r="K45"/>
      <c r="L45">
        <v>0</v>
      </c>
      <c r="M45" t="s">
        <v>1996</v>
      </c>
      <c r="N45" t="s">
        <v>1996</v>
      </c>
      <c r="O45" t="s">
        <v>1996</v>
      </c>
      <c r="P45" t="s">
        <v>1996</v>
      </c>
      <c r="Q45"/>
      <c r="R45"/>
      <c r="S45"/>
      <c r="T45"/>
      <c r="U45"/>
      <c r="V45"/>
      <c r="W45">
        <v>0.9</v>
      </c>
      <c r="X45">
        <v>0.81599999999999995</v>
      </c>
      <c r="Y45">
        <v>0.91800000000000004</v>
      </c>
      <c r="Z45">
        <v>0.92</v>
      </c>
      <c r="AA45">
        <v>0.92</v>
      </c>
      <c r="AB45">
        <v>0.92</v>
      </c>
      <c r="AC45">
        <v>0</v>
      </c>
      <c r="AD45">
        <v>100</v>
      </c>
      <c r="AE45" t="s">
        <v>3789</v>
      </c>
      <c r="AF45"/>
      <c r="AG45" t="s">
        <v>1997</v>
      </c>
      <c r="AH45">
        <v>1500</v>
      </c>
      <c r="AI45"/>
      <c r="AJ45">
        <v>1</v>
      </c>
      <c r="AK45">
        <v>0</v>
      </c>
      <c r="AL45">
        <v>1</v>
      </c>
      <c r="AM45"/>
      <c r="AN45"/>
      <c r="AO45"/>
      <c r="AP45"/>
      <c r="AQ45" t="s">
        <v>2074</v>
      </c>
      <c r="AR45"/>
      <c r="AS45" t="s">
        <v>1996</v>
      </c>
      <c r="AT45"/>
      <c r="AU45" t="s">
        <v>1996</v>
      </c>
      <c r="AV45" t="s">
        <v>1996</v>
      </c>
      <c r="AW45">
        <v>13867</v>
      </c>
      <c r="AX45"/>
    </row>
    <row r="46" spans="1:50" hidden="1" x14ac:dyDescent="0.25">
      <c r="A46">
        <v>2026</v>
      </c>
      <c r="B46" t="s">
        <v>1671</v>
      </c>
      <c r="C46" t="s">
        <v>1789</v>
      </c>
      <c r="D46">
        <v>4115</v>
      </c>
      <c r="E46" t="s">
        <v>2077</v>
      </c>
      <c r="F46" t="s">
        <v>1995</v>
      </c>
      <c r="G46" t="s">
        <v>2078</v>
      </c>
      <c r="H46">
        <v>5.84</v>
      </c>
      <c r="I46">
        <v>1E-3</v>
      </c>
      <c r="J46">
        <v>1E-3</v>
      </c>
      <c r="K46"/>
      <c r="L46">
        <v>0</v>
      </c>
      <c r="M46" t="s">
        <v>1996</v>
      </c>
      <c r="N46" t="s">
        <v>1996</v>
      </c>
      <c r="O46" t="s">
        <v>1996</v>
      </c>
      <c r="P46" t="s">
        <v>1996</v>
      </c>
      <c r="Q46"/>
      <c r="R46"/>
      <c r="S46"/>
      <c r="T46"/>
      <c r="U46"/>
      <c r="V46"/>
      <c r="W46">
        <v>0.9</v>
      </c>
      <c r="X46">
        <v>0.81599999999999995</v>
      </c>
      <c r="Y46">
        <v>0.98599999999999999</v>
      </c>
      <c r="Z46">
        <v>0.92</v>
      </c>
      <c r="AA46">
        <v>0.92</v>
      </c>
      <c r="AB46">
        <v>0.92</v>
      </c>
      <c r="AC46">
        <v>100</v>
      </c>
      <c r="AD46">
        <v>0</v>
      </c>
      <c r="AE46" t="s">
        <v>3789</v>
      </c>
      <c r="AF46"/>
      <c r="AG46" t="s">
        <v>1997</v>
      </c>
      <c r="AH46">
        <v>0.7</v>
      </c>
      <c r="AI46"/>
      <c r="AJ46">
        <v>9</v>
      </c>
      <c r="AK46">
        <v>1.53</v>
      </c>
      <c r="AL46">
        <v>1</v>
      </c>
      <c r="AM46"/>
      <c r="AN46"/>
      <c r="AO46"/>
      <c r="AP46"/>
      <c r="AQ46" t="s">
        <v>2079</v>
      </c>
      <c r="AR46"/>
      <c r="AS46" t="s">
        <v>1996</v>
      </c>
      <c r="AT46"/>
      <c r="AU46" t="s">
        <v>1996</v>
      </c>
      <c r="AV46" t="s">
        <v>1997</v>
      </c>
      <c r="AW46">
        <v>13867</v>
      </c>
      <c r="AX46"/>
    </row>
    <row r="47" spans="1:50" hidden="1" x14ac:dyDescent="0.25">
      <c r="A47">
        <v>2026</v>
      </c>
      <c r="B47" t="s">
        <v>1671</v>
      </c>
      <c r="C47" t="s">
        <v>1813</v>
      </c>
      <c r="D47">
        <v>4976</v>
      </c>
      <c r="E47" t="s">
        <v>2080</v>
      </c>
      <c r="F47" t="s">
        <v>1995</v>
      </c>
      <c r="G47" t="s">
        <v>1924</v>
      </c>
      <c r="H47">
        <v>537.1</v>
      </c>
      <c r="I47">
        <v>0</v>
      </c>
      <c r="J47">
        <v>0</v>
      </c>
      <c r="K47"/>
      <c r="L47">
        <v>0</v>
      </c>
      <c r="M47" t="s">
        <v>1996</v>
      </c>
      <c r="N47" t="s">
        <v>1996</v>
      </c>
      <c r="O47" t="s">
        <v>1996</v>
      </c>
      <c r="P47" t="s">
        <v>1996</v>
      </c>
      <c r="Q47"/>
      <c r="R47"/>
      <c r="S47"/>
      <c r="T47">
        <v>0</v>
      </c>
      <c r="U47">
        <v>0</v>
      </c>
      <c r="V47">
        <v>0</v>
      </c>
      <c r="W47">
        <v>0.9</v>
      </c>
      <c r="X47">
        <v>0.81599999999999995</v>
      </c>
      <c r="Y47">
        <v>0.98599999999999999</v>
      </c>
      <c r="Z47">
        <v>0.92</v>
      </c>
      <c r="AA47">
        <v>0.92</v>
      </c>
      <c r="AB47">
        <v>0.92</v>
      </c>
      <c r="AC47">
        <v>100</v>
      </c>
      <c r="AD47">
        <v>0</v>
      </c>
      <c r="AE47" t="s">
        <v>3789</v>
      </c>
      <c r="AF47"/>
      <c r="AG47" t="s">
        <v>1997</v>
      </c>
      <c r="AH47">
        <v>100</v>
      </c>
      <c r="AI47"/>
      <c r="AJ47">
        <v>15</v>
      </c>
      <c r="AK47">
        <v>30.13</v>
      </c>
      <c r="AL47">
        <v>1</v>
      </c>
      <c r="AM47"/>
      <c r="AN47"/>
      <c r="AO47"/>
      <c r="AP47"/>
      <c r="AQ47" t="s">
        <v>2081</v>
      </c>
      <c r="AR47"/>
      <c r="AS47" t="s">
        <v>1996</v>
      </c>
      <c r="AT47"/>
      <c r="AU47" t="s">
        <v>1996</v>
      </c>
      <c r="AV47" t="s">
        <v>1996</v>
      </c>
      <c r="AW47">
        <v>14407</v>
      </c>
      <c r="AX47"/>
    </row>
    <row r="48" spans="1:50" hidden="1" x14ac:dyDescent="0.25">
      <c r="A48">
        <v>2026</v>
      </c>
      <c r="B48" t="s">
        <v>1671</v>
      </c>
      <c r="C48" t="s">
        <v>1726</v>
      </c>
      <c r="D48">
        <v>3262</v>
      </c>
      <c r="E48" t="s">
        <v>2082</v>
      </c>
      <c r="F48" t="s">
        <v>1995</v>
      </c>
      <c r="G48" t="s">
        <v>1919</v>
      </c>
      <c r="H48">
        <v>1586</v>
      </c>
      <c r="I48">
        <v>0.29899999999999999</v>
      </c>
      <c r="J48">
        <v>0.29899999999999999</v>
      </c>
      <c r="K48"/>
      <c r="L48">
        <v>0</v>
      </c>
      <c r="M48" t="s">
        <v>1996</v>
      </c>
      <c r="N48" t="s">
        <v>1996</v>
      </c>
      <c r="O48" t="s">
        <v>1996</v>
      </c>
      <c r="P48" t="s">
        <v>1996</v>
      </c>
      <c r="Q48"/>
      <c r="R48"/>
      <c r="S48"/>
      <c r="T48">
        <v>0</v>
      </c>
      <c r="U48">
        <v>0</v>
      </c>
      <c r="V48">
        <v>0</v>
      </c>
      <c r="W48">
        <v>0.9</v>
      </c>
      <c r="X48">
        <v>0.81599999999999995</v>
      </c>
      <c r="Y48">
        <v>0.98599999999999999</v>
      </c>
      <c r="Z48">
        <v>0.92</v>
      </c>
      <c r="AA48">
        <v>0.92</v>
      </c>
      <c r="AB48">
        <v>0.92</v>
      </c>
      <c r="AC48">
        <v>100</v>
      </c>
      <c r="AD48">
        <v>0</v>
      </c>
      <c r="AE48" t="s">
        <v>3789</v>
      </c>
      <c r="AF48"/>
      <c r="AG48" t="s">
        <v>1997</v>
      </c>
      <c r="AH48">
        <v>190</v>
      </c>
      <c r="AI48"/>
      <c r="AJ48">
        <v>15</v>
      </c>
      <c r="AK48">
        <v>50</v>
      </c>
      <c r="AL48">
        <v>1</v>
      </c>
      <c r="AM48"/>
      <c r="AN48"/>
      <c r="AO48"/>
      <c r="AP48"/>
      <c r="AQ48" t="s">
        <v>3796</v>
      </c>
      <c r="AR48"/>
      <c r="AS48" t="s">
        <v>1996</v>
      </c>
      <c r="AT48"/>
      <c r="AU48" t="s">
        <v>1996</v>
      </c>
      <c r="AV48" t="s">
        <v>1997</v>
      </c>
      <c r="AW48">
        <v>14407</v>
      </c>
      <c r="AX48"/>
    </row>
    <row r="49" spans="1:50" hidden="1" x14ac:dyDescent="0.25">
      <c r="A49">
        <v>2026</v>
      </c>
      <c r="B49" t="s">
        <v>1671</v>
      </c>
      <c r="C49" t="s">
        <v>1780</v>
      </c>
      <c r="D49">
        <v>3488</v>
      </c>
      <c r="E49" t="s">
        <v>2083</v>
      </c>
      <c r="F49" t="s">
        <v>1995</v>
      </c>
      <c r="G49" t="s">
        <v>2078</v>
      </c>
      <c r="H49">
        <v>4.38</v>
      </c>
      <c r="I49">
        <v>1E-3</v>
      </c>
      <c r="J49">
        <v>1E-3</v>
      </c>
      <c r="K49"/>
      <c r="L49">
        <v>0</v>
      </c>
      <c r="M49" t="s">
        <v>1996</v>
      </c>
      <c r="N49" t="s">
        <v>1996</v>
      </c>
      <c r="O49" t="s">
        <v>1996</v>
      </c>
      <c r="P49" t="s">
        <v>1996</v>
      </c>
      <c r="Q49"/>
      <c r="R49"/>
      <c r="S49"/>
      <c r="T49"/>
      <c r="U49"/>
      <c r="V49"/>
      <c r="W49">
        <v>0.9</v>
      </c>
      <c r="X49">
        <v>0.81599999999999995</v>
      </c>
      <c r="Y49">
        <v>0.98599999999999999</v>
      </c>
      <c r="Z49">
        <v>0.92</v>
      </c>
      <c r="AA49">
        <v>0.92</v>
      </c>
      <c r="AB49">
        <v>0.92</v>
      </c>
      <c r="AC49">
        <v>100</v>
      </c>
      <c r="AD49">
        <v>0</v>
      </c>
      <c r="AE49" t="s">
        <v>3789</v>
      </c>
      <c r="AF49"/>
      <c r="AG49" t="s">
        <v>1997</v>
      </c>
      <c r="AH49">
        <v>0.32</v>
      </c>
      <c r="AI49"/>
      <c r="AJ49">
        <v>11</v>
      </c>
      <c r="AK49">
        <v>1.53</v>
      </c>
      <c r="AL49">
        <v>1</v>
      </c>
      <c r="AM49"/>
      <c r="AN49"/>
      <c r="AO49"/>
      <c r="AP49"/>
      <c r="AQ49" t="s">
        <v>2084</v>
      </c>
      <c r="AR49"/>
      <c r="AS49" t="s">
        <v>1996</v>
      </c>
      <c r="AT49"/>
      <c r="AU49" t="s">
        <v>1996</v>
      </c>
      <c r="AV49" t="s">
        <v>1997</v>
      </c>
      <c r="AW49">
        <v>14320</v>
      </c>
      <c r="AX49"/>
    </row>
    <row r="50" spans="1:50" hidden="1" x14ac:dyDescent="0.25">
      <c r="A50">
        <v>2026</v>
      </c>
      <c r="B50" t="s">
        <v>1671</v>
      </c>
      <c r="C50" t="s">
        <v>1786</v>
      </c>
      <c r="D50">
        <v>3531</v>
      </c>
      <c r="E50" t="s">
        <v>2085</v>
      </c>
      <c r="F50" t="s">
        <v>1995</v>
      </c>
      <c r="G50" t="s">
        <v>2078</v>
      </c>
      <c r="H50">
        <v>6.2050000000000001</v>
      </c>
      <c r="I50">
        <v>1E-3</v>
      </c>
      <c r="J50">
        <v>1E-3</v>
      </c>
      <c r="K50"/>
      <c r="L50">
        <v>0</v>
      </c>
      <c r="M50" t="s">
        <v>1996</v>
      </c>
      <c r="N50" t="s">
        <v>1996</v>
      </c>
      <c r="O50" t="s">
        <v>1996</v>
      </c>
      <c r="P50" t="s">
        <v>1996</v>
      </c>
      <c r="Q50"/>
      <c r="R50"/>
      <c r="S50"/>
      <c r="T50"/>
      <c r="U50"/>
      <c r="V50"/>
      <c r="W50">
        <v>0.9</v>
      </c>
      <c r="X50">
        <v>0.81599999999999995</v>
      </c>
      <c r="Y50">
        <v>0.98599999999999999</v>
      </c>
      <c r="Z50">
        <v>0.92</v>
      </c>
      <c r="AA50">
        <v>0.92</v>
      </c>
      <c r="AB50">
        <v>0.92</v>
      </c>
      <c r="AC50">
        <v>100</v>
      </c>
      <c r="AD50">
        <v>0</v>
      </c>
      <c r="AE50" t="s">
        <v>3789</v>
      </c>
      <c r="AF50"/>
      <c r="AG50" t="s">
        <v>1997</v>
      </c>
      <c r="AH50">
        <v>0.7</v>
      </c>
      <c r="AI50"/>
      <c r="AJ50">
        <v>16</v>
      </c>
      <c r="AK50">
        <v>1.79</v>
      </c>
      <c r="AL50">
        <v>1</v>
      </c>
      <c r="AM50"/>
      <c r="AN50"/>
      <c r="AO50"/>
      <c r="AP50"/>
      <c r="AQ50" t="s">
        <v>2086</v>
      </c>
      <c r="AR50"/>
      <c r="AS50" t="s">
        <v>1996</v>
      </c>
      <c r="AT50"/>
      <c r="AU50" t="s">
        <v>1996</v>
      </c>
      <c r="AV50" t="s">
        <v>1997</v>
      </c>
      <c r="AW50">
        <v>13867</v>
      </c>
      <c r="AX50"/>
    </row>
    <row r="51" spans="1:50" hidden="1" x14ac:dyDescent="0.25">
      <c r="A51">
        <v>2026</v>
      </c>
      <c r="B51" t="s">
        <v>1671</v>
      </c>
      <c r="C51" t="s">
        <v>1793</v>
      </c>
      <c r="D51">
        <v>7638</v>
      </c>
      <c r="E51" t="s">
        <v>2087</v>
      </c>
      <c r="F51" t="s">
        <v>1995</v>
      </c>
      <c r="G51" t="s">
        <v>2088</v>
      </c>
      <c r="H51">
        <v>3.58</v>
      </c>
      <c r="I51">
        <v>8.0000000000000004E-4</v>
      </c>
      <c r="J51">
        <v>8.0000000000000004E-4</v>
      </c>
      <c r="K51"/>
      <c r="L51">
        <v>0</v>
      </c>
      <c r="M51" t="s">
        <v>1996</v>
      </c>
      <c r="N51" t="s">
        <v>1996</v>
      </c>
      <c r="O51" t="s">
        <v>1996</v>
      </c>
      <c r="P51" t="s">
        <v>1996</v>
      </c>
      <c r="Q51"/>
      <c r="R51"/>
      <c r="S51"/>
      <c r="T51"/>
      <c r="U51"/>
      <c r="V51"/>
      <c r="W51">
        <v>0.9</v>
      </c>
      <c r="X51">
        <v>0.81599999999999995</v>
      </c>
      <c r="Y51">
        <v>0.98599999999999999</v>
      </c>
      <c r="Z51">
        <v>0.92</v>
      </c>
      <c r="AA51">
        <v>0.92</v>
      </c>
      <c r="AB51">
        <v>0.92</v>
      </c>
      <c r="AC51">
        <v>100</v>
      </c>
      <c r="AD51">
        <v>0</v>
      </c>
      <c r="AE51" t="s">
        <v>3789</v>
      </c>
      <c r="AF51"/>
      <c r="AG51" t="s">
        <v>1997</v>
      </c>
      <c r="AH51">
        <v>0.25</v>
      </c>
      <c r="AI51"/>
      <c r="AJ51">
        <v>11</v>
      </c>
      <c r="AK51">
        <v>1.25</v>
      </c>
      <c r="AL51">
        <v>1</v>
      </c>
      <c r="AM51"/>
      <c r="AN51"/>
      <c r="AO51"/>
      <c r="AP51"/>
      <c r="AQ51" t="s">
        <v>2089</v>
      </c>
      <c r="AR51"/>
      <c r="AS51" t="s">
        <v>1996</v>
      </c>
      <c r="AT51"/>
      <c r="AU51" t="s">
        <v>1996</v>
      </c>
      <c r="AV51" t="s">
        <v>1997</v>
      </c>
      <c r="AW51">
        <v>14320</v>
      </c>
      <c r="AX51"/>
    </row>
    <row r="52" spans="1:50" hidden="1" x14ac:dyDescent="0.25">
      <c r="A52">
        <v>2026</v>
      </c>
      <c r="B52" t="s">
        <v>1671</v>
      </c>
      <c r="C52" t="s">
        <v>1796</v>
      </c>
      <c r="D52">
        <v>7639</v>
      </c>
      <c r="E52" t="s">
        <v>2090</v>
      </c>
      <c r="F52" t="s">
        <v>1995</v>
      </c>
      <c r="G52" t="s">
        <v>2088</v>
      </c>
      <c r="H52">
        <v>5.38</v>
      </c>
      <c r="I52">
        <v>8.0000000000000004E-4</v>
      </c>
      <c r="J52">
        <v>8.0000000000000004E-4</v>
      </c>
      <c r="K52"/>
      <c r="L52">
        <v>0</v>
      </c>
      <c r="M52" t="s">
        <v>1996</v>
      </c>
      <c r="N52" t="s">
        <v>1996</v>
      </c>
      <c r="O52" t="s">
        <v>1996</v>
      </c>
      <c r="P52" t="s">
        <v>1996</v>
      </c>
      <c r="Q52"/>
      <c r="R52"/>
      <c r="S52"/>
      <c r="T52"/>
      <c r="U52"/>
      <c r="V52"/>
      <c r="W52">
        <v>0.9</v>
      </c>
      <c r="X52">
        <v>0.81599999999999995</v>
      </c>
      <c r="Y52">
        <v>0.98599999999999999</v>
      </c>
      <c r="Z52">
        <v>0.92</v>
      </c>
      <c r="AA52">
        <v>0.92</v>
      </c>
      <c r="AB52">
        <v>0.92</v>
      </c>
      <c r="AC52">
        <v>100</v>
      </c>
      <c r="AD52">
        <v>0</v>
      </c>
      <c r="AE52" t="s">
        <v>3789</v>
      </c>
      <c r="AF52"/>
      <c r="AG52" t="s">
        <v>1997</v>
      </c>
      <c r="AH52">
        <v>0.4</v>
      </c>
      <c r="AI52"/>
      <c r="AJ52">
        <v>7.6</v>
      </c>
      <c r="AK52">
        <v>1.25</v>
      </c>
      <c r="AL52">
        <v>1</v>
      </c>
      <c r="AM52"/>
      <c r="AN52"/>
      <c r="AO52"/>
      <c r="AP52"/>
      <c r="AQ52" t="s">
        <v>2091</v>
      </c>
      <c r="AR52"/>
      <c r="AS52" t="s">
        <v>1996</v>
      </c>
      <c r="AT52"/>
      <c r="AU52" t="s">
        <v>1996</v>
      </c>
      <c r="AV52" t="s">
        <v>1997</v>
      </c>
      <c r="AW52">
        <v>14320</v>
      </c>
      <c r="AX52"/>
    </row>
    <row r="53" spans="1:50" hidden="1" x14ac:dyDescent="0.25">
      <c r="A53">
        <v>2026</v>
      </c>
      <c r="B53" t="s">
        <v>1671</v>
      </c>
      <c r="C53" t="s">
        <v>1824</v>
      </c>
      <c r="D53">
        <v>3281</v>
      </c>
      <c r="E53" t="s">
        <v>2092</v>
      </c>
      <c r="F53" t="s">
        <v>1995</v>
      </c>
      <c r="G53" t="s">
        <v>1924</v>
      </c>
      <c r="H53">
        <v>145</v>
      </c>
      <c r="I53">
        <v>8.1600000000000006E-2</v>
      </c>
      <c r="J53">
        <v>8.1600000000000006E-2</v>
      </c>
      <c r="K53"/>
      <c r="L53">
        <v>0</v>
      </c>
      <c r="M53" t="s">
        <v>1996</v>
      </c>
      <c r="N53" t="s">
        <v>1996</v>
      </c>
      <c r="O53" t="s">
        <v>1996</v>
      </c>
      <c r="P53" t="s">
        <v>1996</v>
      </c>
      <c r="Q53"/>
      <c r="R53"/>
      <c r="S53"/>
      <c r="T53">
        <v>0</v>
      </c>
      <c r="U53">
        <v>0</v>
      </c>
      <c r="V53">
        <v>0</v>
      </c>
      <c r="W53">
        <v>0.9</v>
      </c>
      <c r="X53">
        <v>0.81599999999999995</v>
      </c>
      <c r="Y53">
        <v>0.98599999999999999</v>
      </c>
      <c r="Z53">
        <v>0.92</v>
      </c>
      <c r="AA53">
        <v>0.92</v>
      </c>
      <c r="AB53">
        <v>0.92</v>
      </c>
      <c r="AC53">
        <v>100</v>
      </c>
      <c r="AD53">
        <v>0</v>
      </c>
      <c r="AE53" t="s">
        <v>3789</v>
      </c>
      <c r="AF53"/>
      <c r="AG53" t="s">
        <v>1997</v>
      </c>
      <c r="AH53">
        <v>60</v>
      </c>
      <c r="AI53"/>
      <c r="AJ53">
        <v>15</v>
      </c>
      <c r="AK53">
        <v>200</v>
      </c>
      <c r="AL53">
        <v>1</v>
      </c>
      <c r="AM53"/>
      <c r="AN53"/>
      <c r="AO53"/>
      <c r="AP53"/>
      <c r="AQ53" t="s">
        <v>3797</v>
      </c>
      <c r="AR53"/>
      <c r="AS53" t="s">
        <v>1996</v>
      </c>
      <c r="AT53"/>
      <c r="AU53" t="s">
        <v>1996</v>
      </c>
      <c r="AV53" t="s">
        <v>1997</v>
      </c>
      <c r="AW53">
        <v>14407</v>
      </c>
      <c r="AX53"/>
    </row>
    <row r="54" spans="1:50" hidden="1" x14ac:dyDescent="0.25">
      <c r="A54">
        <v>2026</v>
      </c>
      <c r="B54" t="s">
        <v>1671</v>
      </c>
      <c r="C54" t="s">
        <v>1827</v>
      </c>
      <c r="D54">
        <v>3282</v>
      </c>
      <c r="E54" t="s">
        <v>2093</v>
      </c>
      <c r="F54" t="s">
        <v>1995</v>
      </c>
      <c r="G54" t="s">
        <v>1924</v>
      </c>
      <c r="H54">
        <v>434</v>
      </c>
      <c r="I54">
        <v>8.1600000000000006E-2</v>
      </c>
      <c r="J54">
        <v>8.1600000000000006E-2</v>
      </c>
      <c r="K54"/>
      <c r="L54">
        <v>0</v>
      </c>
      <c r="M54" t="s">
        <v>1996</v>
      </c>
      <c r="N54" t="s">
        <v>1996</v>
      </c>
      <c r="O54" t="s">
        <v>1996</v>
      </c>
      <c r="P54" t="s">
        <v>1996</v>
      </c>
      <c r="Q54"/>
      <c r="R54"/>
      <c r="S54"/>
      <c r="T54">
        <v>0</v>
      </c>
      <c r="U54">
        <v>0</v>
      </c>
      <c r="V54">
        <v>0</v>
      </c>
      <c r="W54">
        <v>0.9</v>
      </c>
      <c r="X54">
        <v>0.81599999999999995</v>
      </c>
      <c r="Y54">
        <v>0.98599999999999999</v>
      </c>
      <c r="Z54">
        <v>0.92</v>
      </c>
      <c r="AA54">
        <v>0.92</v>
      </c>
      <c r="AB54">
        <v>0.92</v>
      </c>
      <c r="AC54">
        <v>100</v>
      </c>
      <c r="AD54">
        <v>0</v>
      </c>
      <c r="AE54" t="s">
        <v>3789</v>
      </c>
      <c r="AF54"/>
      <c r="AG54" t="s">
        <v>1997</v>
      </c>
      <c r="AH54">
        <v>80</v>
      </c>
      <c r="AI54"/>
      <c r="AJ54">
        <v>15</v>
      </c>
      <c r="AK54">
        <v>200</v>
      </c>
      <c r="AL54">
        <v>1</v>
      </c>
      <c r="AM54"/>
      <c r="AN54"/>
      <c r="AO54"/>
      <c r="AP54"/>
      <c r="AQ54" t="s">
        <v>3798</v>
      </c>
      <c r="AR54"/>
      <c r="AS54" t="s">
        <v>1996</v>
      </c>
      <c r="AT54"/>
      <c r="AU54" t="s">
        <v>1996</v>
      </c>
      <c r="AV54" t="s">
        <v>1997</v>
      </c>
      <c r="AW54">
        <v>14407</v>
      </c>
      <c r="AX54"/>
    </row>
    <row r="55" spans="1:50" hidden="1" x14ac:dyDescent="0.25">
      <c r="A55">
        <v>2026</v>
      </c>
      <c r="B55" t="s">
        <v>1671</v>
      </c>
      <c r="C55" t="s">
        <v>1830</v>
      </c>
      <c r="D55">
        <v>3283</v>
      </c>
      <c r="E55" t="s">
        <v>2094</v>
      </c>
      <c r="F55" t="s">
        <v>1995</v>
      </c>
      <c r="G55" t="s">
        <v>1924</v>
      </c>
      <c r="H55">
        <v>260</v>
      </c>
      <c r="I55">
        <v>0.14699999999999999</v>
      </c>
      <c r="J55">
        <v>0.14699999999999999</v>
      </c>
      <c r="K55"/>
      <c r="L55">
        <v>0</v>
      </c>
      <c r="M55" t="s">
        <v>1996</v>
      </c>
      <c r="N55" t="s">
        <v>1996</v>
      </c>
      <c r="O55" t="s">
        <v>1996</v>
      </c>
      <c r="P55" t="s">
        <v>1996</v>
      </c>
      <c r="Q55"/>
      <c r="R55"/>
      <c r="S55"/>
      <c r="T55">
        <v>0</v>
      </c>
      <c r="U55">
        <v>0</v>
      </c>
      <c r="V55">
        <v>0</v>
      </c>
      <c r="W55">
        <v>0.9</v>
      </c>
      <c r="X55">
        <v>0.81599999999999995</v>
      </c>
      <c r="Y55">
        <v>0.98599999999999999</v>
      </c>
      <c r="Z55">
        <v>0.92</v>
      </c>
      <c r="AA55">
        <v>0.92</v>
      </c>
      <c r="AB55">
        <v>0.92</v>
      </c>
      <c r="AC55">
        <v>100</v>
      </c>
      <c r="AD55">
        <v>0</v>
      </c>
      <c r="AE55" t="s">
        <v>3789</v>
      </c>
      <c r="AF55"/>
      <c r="AG55" t="s">
        <v>1997</v>
      </c>
      <c r="AH55">
        <v>40</v>
      </c>
      <c r="AI55"/>
      <c r="AJ55">
        <v>15</v>
      </c>
      <c r="AK55">
        <v>200</v>
      </c>
      <c r="AL55">
        <v>1</v>
      </c>
      <c r="AM55"/>
      <c r="AN55"/>
      <c r="AO55"/>
      <c r="AP55"/>
      <c r="AQ55" t="s">
        <v>3799</v>
      </c>
      <c r="AR55"/>
      <c r="AS55" t="s">
        <v>1996</v>
      </c>
      <c r="AT55"/>
      <c r="AU55" t="s">
        <v>1996</v>
      </c>
      <c r="AV55" t="s">
        <v>1997</v>
      </c>
      <c r="AW55">
        <v>14407</v>
      </c>
      <c r="AX55"/>
    </row>
    <row r="56" spans="1:50" hidden="1" x14ac:dyDescent="0.25">
      <c r="A56">
        <v>2026</v>
      </c>
      <c r="B56" t="s">
        <v>1671</v>
      </c>
      <c r="C56" t="s">
        <v>1833</v>
      </c>
      <c r="D56">
        <v>3284</v>
      </c>
      <c r="E56" t="s">
        <v>2095</v>
      </c>
      <c r="F56" t="s">
        <v>1995</v>
      </c>
      <c r="G56" t="s">
        <v>1924</v>
      </c>
      <c r="H56">
        <v>780</v>
      </c>
      <c r="I56">
        <v>0.14699999999999999</v>
      </c>
      <c r="J56">
        <v>0.14699999999999999</v>
      </c>
      <c r="K56"/>
      <c r="L56">
        <v>0</v>
      </c>
      <c r="M56" t="s">
        <v>1996</v>
      </c>
      <c r="N56" t="s">
        <v>1996</v>
      </c>
      <c r="O56" t="s">
        <v>1996</v>
      </c>
      <c r="P56" t="s">
        <v>1996</v>
      </c>
      <c r="Q56"/>
      <c r="R56"/>
      <c r="S56"/>
      <c r="T56">
        <v>0</v>
      </c>
      <c r="U56">
        <v>0</v>
      </c>
      <c r="V56">
        <v>0</v>
      </c>
      <c r="W56">
        <v>0.9</v>
      </c>
      <c r="X56">
        <v>0.81599999999999995</v>
      </c>
      <c r="Y56">
        <v>0.98599999999999999</v>
      </c>
      <c r="Z56">
        <v>0.92</v>
      </c>
      <c r="AA56">
        <v>0.92</v>
      </c>
      <c r="AB56">
        <v>0.92</v>
      </c>
      <c r="AC56">
        <v>100</v>
      </c>
      <c r="AD56">
        <v>0</v>
      </c>
      <c r="AE56" t="s">
        <v>3789</v>
      </c>
      <c r="AF56"/>
      <c r="AG56" t="s">
        <v>1997</v>
      </c>
      <c r="AH56">
        <v>50</v>
      </c>
      <c r="AI56"/>
      <c r="AJ56">
        <v>15</v>
      </c>
      <c r="AK56">
        <v>200</v>
      </c>
      <c r="AL56">
        <v>1</v>
      </c>
      <c r="AM56"/>
      <c r="AN56"/>
      <c r="AO56"/>
      <c r="AP56"/>
      <c r="AQ56" t="s">
        <v>3800</v>
      </c>
      <c r="AR56"/>
      <c r="AS56" t="s">
        <v>1996</v>
      </c>
      <c r="AT56"/>
      <c r="AU56" t="s">
        <v>1996</v>
      </c>
      <c r="AV56" t="s">
        <v>1997</v>
      </c>
      <c r="AW56">
        <v>14407</v>
      </c>
      <c r="AX56"/>
    </row>
    <row r="57" spans="1:50" hidden="1" x14ac:dyDescent="0.25">
      <c r="A57">
        <v>2026</v>
      </c>
      <c r="B57" t="s">
        <v>1671</v>
      </c>
      <c r="C57" t="s">
        <v>1733</v>
      </c>
      <c r="D57">
        <v>4085</v>
      </c>
      <c r="E57" t="s">
        <v>2096</v>
      </c>
      <c r="F57" t="s">
        <v>1995</v>
      </c>
      <c r="G57" t="s">
        <v>1924</v>
      </c>
      <c r="H57">
        <v>195</v>
      </c>
      <c r="I57">
        <v>5.2999999999999999E-2</v>
      </c>
      <c r="J57">
        <v>5.2999999999999999E-2</v>
      </c>
      <c r="K57"/>
      <c r="L57">
        <v>0</v>
      </c>
      <c r="M57" t="s">
        <v>1996</v>
      </c>
      <c r="N57" t="s">
        <v>1996</v>
      </c>
      <c r="O57" t="s">
        <v>1996</v>
      </c>
      <c r="P57" t="s">
        <v>1996</v>
      </c>
      <c r="Q57"/>
      <c r="R57"/>
      <c r="S57"/>
      <c r="T57">
        <v>0</v>
      </c>
      <c r="U57">
        <v>0</v>
      </c>
      <c r="V57">
        <v>0</v>
      </c>
      <c r="W57">
        <v>0.9</v>
      </c>
      <c r="X57">
        <v>0.81599999999999995</v>
      </c>
      <c r="Y57">
        <v>0.98599999999999999</v>
      </c>
      <c r="Z57">
        <v>0.92</v>
      </c>
      <c r="AA57">
        <v>0.92</v>
      </c>
      <c r="AB57">
        <v>0.92</v>
      </c>
      <c r="AC57">
        <v>100</v>
      </c>
      <c r="AD57">
        <v>0</v>
      </c>
      <c r="AE57" t="s">
        <v>3789</v>
      </c>
      <c r="AF57"/>
      <c r="AG57" t="s">
        <v>1997</v>
      </c>
      <c r="AH57">
        <v>40</v>
      </c>
      <c r="AI57"/>
      <c r="AJ57">
        <v>15</v>
      </c>
      <c r="AK57">
        <v>200</v>
      </c>
      <c r="AL57">
        <v>1</v>
      </c>
      <c r="AM57"/>
      <c r="AN57"/>
      <c r="AO57"/>
      <c r="AP57"/>
      <c r="AQ57" t="s">
        <v>3795</v>
      </c>
      <c r="AR57"/>
      <c r="AS57" t="s">
        <v>1996</v>
      </c>
      <c r="AT57"/>
      <c r="AU57" t="s">
        <v>1996</v>
      </c>
      <c r="AV57" t="s">
        <v>1997</v>
      </c>
      <c r="AW57">
        <v>14407</v>
      </c>
      <c r="AX57"/>
    </row>
    <row r="58" spans="1:50" hidden="1" x14ac:dyDescent="0.25">
      <c r="A58">
        <v>2026</v>
      </c>
      <c r="B58" t="s">
        <v>1671</v>
      </c>
      <c r="C58" t="s">
        <v>1749</v>
      </c>
      <c r="D58">
        <v>3254</v>
      </c>
      <c r="E58" t="s">
        <v>2097</v>
      </c>
      <c r="F58" t="s">
        <v>1995</v>
      </c>
      <c r="G58" t="s">
        <v>1919</v>
      </c>
      <c r="H58">
        <v>0.48630000000000001</v>
      </c>
      <c r="I58">
        <v>1E-4</v>
      </c>
      <c r="J58">
        <v>1E-4</v>
      </c>
      <c r="K58"/>
      <c r="L58">
        <v>0</v>
      </c>
      <c r="M58" t="s">
        <v>1996</v>
      </c>
      <c r="N58" t="s">
        <v>1996</v>
      </c>
      <c r="O58" t="s">
        <v>1996</v>
      </c>
      <c r="P58" t="s">
        <v>1996</v>
      </c>
      <c r="Q58"/>
      <c r="R58"/>
      <c r="S58"/>
      <c r="T58">
        <v>0</v>
      </c>
      <c r="U58">
        <v>0</v>
      </c>
      <c r="V58">
        <v>0</v>
      </c>
      <c r="W58">
        <v>0.9</v>
      </c>
      <c r="X58">
        <v>0.81599999999999995</v>
      </c>
      <c r="Y58">
        <v>0.98599999999999999</v>
      </c>
      <c r="Z58">
        <v>0.92</v>
      </c>
      <c r="AA58">
        <v>0.92</v>
      </c>
      <c r="AB58">
        <v>0.92</v>
      </c>
      <c r="AC58">
        <v>100</v>
      </c>
      <c r="AD58">
        <v>0</v>
      </c>
      <c r="AE58" t="s">
        <v>3789</v>
      </c>
      <c r="AF58"/>
      <c r="AG58" t="s">
        <v>1997</v>
      </c>
      <c r="AH58">
        <v>0.04</v>
      </c>
      <c r="AI58"/>
      <c r="AJ58">
        <v>15</v>
      </c>
      <c r="AK58">
        <v>0.14000000000000001</v>
      </c>
      <c r="AL58">
        <v>1000</v>
      </c>
      <c r="AM58"/>
      <c r="AN58"/>
      <c r="AO58"/>
      <c r="AP58"/>
      <c r="AQ58" t="s">
        <v>3801</v>
      </c>
      <c r="AR58"/>
      <c r="AS58" t="s">
        <v>1996</v>
      </c>
      <c r="AT58"/>
      <c r="AU58" t="s">
        <v>1996</v>
      </c>
      <c r="AV58" t="s">
        <v>1997</v>
      </c>
      <c r="AW58">
        <v>14407</v>
      </c>
      <c r="AX58"/>
    </row>
    <row r="59" spans="1:50" hidden="1" x14ac:dyDescent="0.25">
      <c r="A59">
        <v>2026</v>
      </c>
      <c r="B59" t="s">
        <v>1671</v>
      </c>
      <c r="C59" t="s">
        <v>1776</v>
      </c>
      <c r="D59">
        <v>3255</v>
      </c>
      <c r="E59" t="s">
        <v>2098</v>
      </c>
      <c r="F59" t="s">
        <v>1995</v>
      </c>
      <c r="G59" t="s">
        <v>1919</v>
      </c>
      <c r="H59">
        <v>9.7299999999999998E-2</v>
      </c>
      <c r="I59">
        <v>0</v>
      </c>
      <c r="J59">
        <v>0</v>
      </c>
      <c r="K59"/>
      <c r="L59">
        <v>0</v>
      </c>
      <c r="M59" t="s">
        <v>1996</v>
      </c>
      <c r="N59" t="s">
        <v>1996</v>
      </c>
      <c r="O59" t="s">
        <v>1996</v>
      </c>
      <c r="P59" t="s">
        <v>1996</v>
      </c>
      <c r="Q59"/>
      <c r="R59"/>
      <c r="S59"/>
      <c r="T59"/>
      <c r="U59"/>
      <c r="V59"/>
      <c r="W59">
        <v>0.9</v>
      </c>
      <c r="X59">
        <v>0.81599999999999995</v>
      </c>
      <c r="Y59">
        <v>0.98599999999999999</v>
      </c>
      <c r="Z59">
        <v>0.92</v>
      </c>
      <c r="AA59">
        <v>0.92</v>
      </c>
      <c r="AB59">
        <v>0.92</v>
      </c>
      <c r="AC59">
        <v>100</v>
      </c>
      <c r="AD59">
        <v>0</v>
      </c>
      <c r="AE59" t="s">
        <v>3789</v>
      </c>
      <c r="AF59"/>
      <c r="AG59" t="s">
        <v>1997</v>
      </c>
      <c r="AH59">
        <v>0.04</v>
      </c>
      <c r="AI59"/>
      <c r="AJ59">
        <v>5</v>
      </c>
      <c r="AK59">
        <v>0.05</v>
      </c>
      <c r="AL59">
        <v>1</v>
      </c>
      <c r="AM59"/>
      <c r="AN59"/>
      <c r="AO59"/>
      <c r="AP59"/>
      <c r="AQ59" t="s">
        <v>2099</v>
      </c>
      <c r="AR59"/>
      <c r="AS59" t="s">
        <v>1996</v>
      </c>
      <c r="AT59"/>
      <c r="AU59" t="s">
        <v>1996</v>
      </c>
      <c r="AV59" t="s">
        <v>1997</v>
      </c>
      <c r="AW59">
        <v>13867</v>
      </c>
      <c r="AX59"/>
    </row>
    <row r="60" spans="1:50" hidden="1" x14ac:dyDescent="0.25">
      <c r="A60">
        <v>2026</v>
      </c>
      <c r="B60" t="s">
        <v>1671</v>
      </c>
      <c r="C60" t="s">
        <v>1679</v>
      </c>
      <c r="D60">
        <v>3248</v>
      </c>
      <c r="E60" t="s">
        <v>2100</v>
      </c>
      <c r="F60" t="s">
        <v>1995</v>
      </c>
      <c r="G60" t="s">
        <v>1924</v>
      </c>
      <c r="H60">
        <v>349</v>
      </c>
      <c r="I60">
        <v>0</v>
      </c>
      <c r="J60">
        <v>0</v>
      </c>
      <c r="K60"/>
      <c r="L60">
        <v>0</v>
      </c>
      <c r="M60" t="s">
        <v>1996</v>
      </c>
      <c r="N60" t="s">
        <v>1996</v>
      </c>
      <c r="O60" t="s">
        <v>1996</v>
      </c>
      <c r="P60" t="s">
        <v>1996</v>
      </c>
      <c r="Q60"/>
      <c r="R60"/>
      <c r="S60"/>
      <c r="T60"/>
      <c r="U60"/>
      <c r="V60"/>
      <c r="W60">
        <v>0.9</v>
      </c>
      <c r="X60">
        <v>0.81599999999999995</v>
      </c>
      <c r="Y60">
        <v>0.98599999999999999</v>
      </c>
      <c r="Z60">
        <v>0.92</v>
      </c>
      <c r="AA60">
        <v>0.92</v>
      </c>
      <c r="AB60">
        <v>0.92</v>
      </c>
      <c r="AC60">
        <v>100</v>
      </c>
      <c r="AD60">
        <v>0</v>
      </c>
      <c r="AE60" t="s">
        <v>3789</v>
      </c>
      <c r="AF60"/>
      <c r="AG60" t="s">
        <v>1997</v>
      </c>
      <c r="AH60">
        <v>50</v>
      </c>
      <c r="AI60"/>
      <c r="AJ60">
        <v>15</v>
      </c>
      <c r="AK60"/>
      <c r="AL60">
        <v>1</v>
      </c>
      <c r="AM60"/>
      <c r="AN60"/>
      <c r="AO60"/>
      <c r="AP60"/>
      <c r="AQ60" t="s">
        <v>2101</v>
      </c>
      <c r="AR60"/>
      <c r="AS60" t="s">
        <v>1996</v>
      </c>
      <c r="AT60"/>
      <c r="AU60" t="s">
        <v>1996</v>
      </c>
      <c r="AV60" t="s">
        <v>1997</v>
      </c>
      <c r="AW60">
        <v>13867</v>
      </c>
      <c r="AX60"/>
    </row>
    <row r="61" spans="1:50" hidden="1" x14ac:dyDescent="0.25">
      <c r="A61">
        <v>2026</v>
      </c>
      <c r="B61" t="s">
        <v>1671</v>
      </c>
      <c r="C61" t="s">
        <v>1736</v>
      </c>
      <c r="D61">
        <v>3249</v>
      </c>
      <c r="E61" t="s">
        <v>2102</v>
      </c>
      <c r="F61" t="s">
        <v>1995</v>
      </c>
      <c r="G61" t="s">
        <v>1919</v>
      </c>
      <c r="H61">
        <v>185</v>
      </c>
      <c r="I61">
        <v>0.216</v>
      </c>
      <c r="J61">
        <v>0.216</v>
      </c>
      <c r="K61"/>
      <c r="L61">
        <v>0</v>
      </c>
      <c r="M61" t="s">
        <v>1996</v>
      </c>
      <c r="N61" t="s">
        <v>1996</v>
      </c>
      <c r="O61" t="s">
        <v>1996</v>
      </c>
      <c r="P61" t="s">
        <v>1996</v>
      </c>
      <c r="Q61"/>
      <c r="R61"/>
      <c r="S61"/>
      <c r="T61"/>
      <c r="U61"/>
      <c r="V61"/>
      <c r="W61">
        <v>0.9</v>
      </c>
      <c r="X61">
        <v>0.81599999999999995</v>
      </c>
      <c r="Y61">
        <v>0.98599999999999999</v>
      </c>
      <c r="Z61">
        <v>0.92</v>
      </c>
      <c r="AA61">
        <v>0.92</v>
      </c>
      <c r="AB61">
        <v>0.92</v>
      </c>
      <c r="AC61">
        <v>100</v>
      </c>
      <c r="AD61">
        <v>0</v>
      </c>
      <c r="AE61" t="s">
        <v>3789</v>
      </c>
      <c r="AF61"/>
      <c r="AG61" t="s">
        <v>1997</v>
      </c>
      <c r="AH61">
        <v>50</v>
      </c>
      <c r="AI61"/>
      <c r="AJ61">
        <v>15</v>
      </c>
      <c r="AK61">
        <v>1500</v>
      </c>
      <c r="AL61">
        <v>1</v>
      </c>
      <c r="AM61"/>
      <c r="AN61"/>
      <c r="AO61"/>
      <c r="AP61"/>
      <c r="AQ61" t="s">
        <v>2103</v>
      </c>
      <c r="AR61"/>
      <c r="AS61" t="s">
        <v>1996</v>
      </c>
      <c r="AT61"/>
      <c r="AU61" t="s">
        <v>1996</v>
      </c>
      <c r="AV61" t="s">
        <v>1997</v>
      </c>
      <c r="AW61">
        <v>13867</v>
      </c>
      <c r="AX61"/>
    </row>
    <row r="62" spans="1:50" hidden="1" x14ac:dyDescent="0.25">
      <c r="A62">
        <v>2026</v>
      </c>
      <c r="B62" t="s">
        <v>1671</v>
      </c>
      <c r="C62" t="s">
        <v>1739</v>
      </c>
      <c r="D62">
        <v>3250</v>
      </c>
      <c r="E62" t="s">
        <v>2104</v>
      </c>
      <c r="F62" t="s">
        <v>1995</v>
      </c>
      <c r="G62" t="s">
        <v>1919</v>
      </c>
      <c r="H62">
        <v>4.99</v>
      </c>
      <c r="I62">
        <v>2.3999999999999998E-3</v>
      </c>
      <c r="J62">
        <v>2.3999999999999998E-3</v>
      </c>
      <c r="K62"/>
      <c r="L62">
        <v>0</v>
      </c>
      <c r="M62" t="s">
        <v>1996</v>
      </c>
      <c r="N62" t="s">
        <v>1996</v>
      </c>
      <c r="O62" t="s">
        <v>1996</v>
      </c>
      <c r="P62" t="s">
        <v>1996</v>
      </c>
      <c r="Q62"/>
      <c r="R62"/>
      <c r="S62"/>
      <c r="T62">
        <v>0</v>
      </c>
      <c r="U62">
        <v>0</v>
      </c>
      <c r="V62">
        <v>0</v>
      </c>
      <c r="W62">
        <v>0.9</v>
      </c>
      <c r="X62">
        <v>0.81599999999999995</v>
      </c>
      <c r="Y62">
        <v>0.98599999999999999</v>
      </c>
      <c r="Z62">
        <v>0.92</v>
      </c>
      <c r="AA62">
        <v>0.92</v>
      </c>
      <c r="AB62">
        <v>0.92</v>
      </c>
      <c r="AC62">
        <v>100</v>
      </c>
      <c r="AD62">
        <v>0</v>
      </c>
      <c r="AE62" t="s">
        <v>3789</v>
      </c>
      <c r="AF62"/>
      <c r="AG62" t="s">
        <v>1997</v>
      </c>
      <c r="AH62">
        <v>0.5</v>
      </c>
      <c r="AI62"/>
      <c r="AJ62">
        <v>15</v>
      </c>
      <c r="AK62">
        <v>2</v>
      </c>
      <c r="AL62">
        <v>1</v>
      </c>
      <c r="AM62"/>
      <c r="AN62"/>
      <c r="AO62"/>
      <c r="AP62"/>
      <c r="AQ62" t="s">
        <v>2105</v>
      </c>
      <c r="AR62"/>
      <c r="AS62" t="s">
        <v>1996</v>
      </c>
      <c r="AT62"/>
      <c r="AU62" t="s">
        <v>1996</v>
      </c>
      <c r="AV62" t="s">
        <v>1997</v>
      </c>
      <c r="AW62">
        <v>14407</v>
      </c>
      <c r="AX62"/>
    </row>
    <row r="63" spans="1:50" hidden="1" x14ac:dyDescent="0.25">
      <c r="A63">
        <v>2026</v>
      </c>
      <c r="B63" t="s">
        <v>1671</v>
      </c>
      <c r="C63" t="s">
        <v>1702</v>
      </c>
      <c r="D63">
        <v>3256</v>
      </c>
      <c r="E63" t="s">
        <v>2106</v>
      </c>
      <c r="F63" t="s">
        <v>1995</v>
      </c>
      <c r="G63" t="s">
        <v>1919</v>
      </c>
      <c r="H63">
        <v>372.14</v>
      </c>
      <c r="I63">
        <v>7.0099999999999996E-2</v>
      </c>
      <c r="J63">
        <v>7.0099999999999996E-2</v>
      </c>
      <c r="K63"/>
      <c r="L63">
        <v>0</v>
      </c>
      <c r="M63" t="s">
        <v>1996</v>
      </c>
      <c r="N63" t="s">
        <v>1996</v>
      </c>
      <c r="O63" t="s">
        <v>1996</v>
      </c>
      <c r="P63" t="s">
        <v>1996</v>
      </c>
      <c r="Q63"/>
      <c r="R63"/>
      <c r="S63"/>
      <c r="T63">
        <v>0</v>
      </c>
      <c r="U63">
        <v>0</v>
      </c>
      <c r="V63">
        <v>0</v>
      </c>
      <c r="W63">
        <v>0.9</v>
      </c>
      <c r="X63">
        <v>0.81599999999999995</v>
      </c>
      <c r="Y63">
        <v>0.98599999999999999</v>
      </c>
      <c r="Z63">
        <v>0.92</v>
      </c>
      <c r="AA63">
        <v>0.92</v>
      </c>
      <c r="AB63">
        <v>0.92</v>
      </c>
      <c r="AC63">
        <v>100</v>
      </c>
      <c r="AD63">
        <v>0</v>
      </c>
      <c r="AE63" t="s">
        <v>3789</v>
      </c>
      <c r="AF63"/>
      <c r="AG63" t="s">
        <v>1997</v>
      </c>
      <c r="AH63">
        <v>30</v>
      </c>
      <c r="AI63"/>
      <c r="AJ63">
        <v>7</v>
      </c>
      <c r="AK63">
        <v>150</v>
      </c>
      <c r="AL63">
        <v>1</v>
      </c>
      <c r="AM63"/>
      <c r="AN63"/>
      <c r="AO63"/>
      <c r="AP63"/>
      <c r="AQ63" t="s">
        <v>3802</v>
      </c>
      <c r="AR63"/>
      <c r="AS63" t="s">
        <v>1996</v>
      </c>
      <c r="AT63"/>
      <c r="AU63" t="s">
        <v>1996</v>
      </c>
      <c r="AV63" t="s">
        <v>1997</v>
      </c>
      <c r="AW63">
        <v>14407</v>
      </c>
      <c r="AX63"/>
    </row>
    <row r="64" spans="1:50" hidden="1" x14ac:dyDescent="0.25">
      <c r="A64">
        <v>2026</v>
      </c>
      <c r="B64" t="s">
        <v>1671</v>
      </c>
      <c r="C64" t="s">
        <v>1705</v>
      </c>
      <c r="D64">
        <v>3257</v>
      </c>
      <c r="E64" t="s">
        <v>2107</v>
      </c>
      <c r="F64" t="s">
        <v>1995</v>
      </c>
      <c r="G64" t="s">
        <v>1919</v>
      </c>
      <c r="H64">
        <v>625.23</v>
      </c>
      <c r="I64">
        <v>0.11799999999999999</v>
      </c>
      <c r="J64">
        <v>0.11799999999999999</v>
      </c>
      <c r="K64"/>
      <c r="L64">
        <v>0</v>
      </c>
      <c r="M64" t="s">
        <v>1996</v>
      </c>
      <c r="N64" t="s">
        <v>1996</v>
      </c>
      <c r="O64" t="s">
        <v>1996</v>
      </c>
      <c r="P64" t="s">
        <v>1996</v>
      </c>
      <c r="Q64"/>
      <c r="R64"/>
      <c r="S64"/>
      <c r="T64">
        <v>0</v>
      </c>
      <c r="U64">
        <v>0</v>
      </c>
      <c r="V64">
        <v>0</v>
      </c>
      <c r="W64">
        <v>0.9</v>
      </c>
      <c r="X64">
        <v>0.81599999999999995</v>
      </c>
      <c r="Y64">
        <v>0.98599999999999999</v>
      </c>
      <c r="Z64">
        <v>0.92</v>
      </c>
      <c r="AA64">
        <v>0.92</v>
      </c>
      <c r="AB64">
        <v>0.92</v>
      </c>
      <c r="AC64">
        <v>100</v>
      </c>
      <c r="AD64">
        <v>0</v>
      </c>
      <c r="AE64" t="s">
        <v>3789</v>
      </c>
      <c r="AF64"/>
      <c r="AG64" t="s">
        <v>1997</v>
      </c>
      <c r="AH64">
        <v>50</v>
      </c>
      <c r="AI64"/>
      <c r="AJ64">
        <v>7</v>
      </c>
      <c r="AK64">
        <v>150</v>
      </c>
      <c r="AL64">
        <v>1</v>
      </c>
      <c r="AM64"/>
      <c r="AN64"/>
      <c r="AO64"/>
      <c r="AP64"/>
      <c r="AQ64" t="s">
        <v>3803</v>
      </c>
      <c r="AR64"/>
      <c r="AS64" t="s">
        <v>1996</v>
      </c>
      <c r="AT64"/>
      <c r="AU64" t="s">
        <v>1996</v>
      </c>
      <c r="AV64" t="s">
        <v>1997</v>
      </c>
      <c r="AW64">
        <v>14407</v>
      </c>
      <c r="AX64"/>
    </row>
    <row r="65" spans="1:50" hidden="1" x14ac:dyDescent="0.25">
      <c r="A65">
        <v>2026</v>
      </c>
      <c r="B65" t="s">
        <v>1671</v>
      </c>
      <c r="C65" t="s">
        <v>1708</v>
      </c>
      <c r="D65">
        <v>3258</v>
      </c>
      <c r="E65" t="s">
        <v>2108</v>
      </c>
      <c r="F65" t="s">
        <v>1995</v>
      </c>
      <c r="G65" t="s">
        <v>1919</v>
      </c>
      <c r="H65">
        <v>1122.3599999999999</v>
      </c>
      <c r="I65">
        <v>0.21099999999999999</v>
      </c>
      <c r="J65">
        <v>0.21099999999999999</v>
      </c>
      <c r="K65"/>
      <c r="L65">
        <v>0</v>
      </c>
      <c r="M65" t="s">
        <v>1996</v>
      </c>
      <c r="N65" t="s">
        <v>1996</v>
      </c>
      <c r="O65" t="s">
        <v>1996</v>
      </c>
      <c r="P65" t="s">
        <v>1996</v>
      </c>
      <c r="Q65"/>
      <c r="R65"/>
      <c r="S65"/>
      <c r="T65">
        <v>0</v>
      </c>
      <c r="U65">
        <v>0</v>
      </c>
      <c r="V65">
        <v>0</v>
      </c>
      <c r="W65">
        <v>0.9</v>
      </c>
      <c r="X65">
        <v>0.81599999999999995</v>
      </c>
      <c r="Y65">
        <v>0.98599999999999999</v>
      </c>
      <c r="Z65">
        <v>0.92</v>
      </c>
      <c r="AA65">
        <v>0.92</v>
      </c>
      <c r="AB65">
        <v>0.92</v>
      </c>
      <c r="AC65">
        <v>100</v>
      </c>
      <c r="AD65">
        <v>0</v>
      </c>
      <c r="AE65" t="s">
        <v>3789</v>
      </c>
      <c r="AF65"/>
      <c r="AG65" t="s">
        <v>1997</v>
      </c>
      <c r="AH65">
        <v>100</v>
      </c>
      <c r="AI65"/>
      <c r="AJ65">
        <v>7</v>
      </c>
      <c r="AK65">
        <v>150</v>
      </c>
      <c r="AL65">
        <v>1</v>
      </c>
      <c r="AM65"/>
      <c r="AN65"/>
      <c r="AO65"/>
      <c r="AP65"/>
      <c r="AQ65" t="s">
        <v>3804</v>
      </c>
      <c r="AR65"/>
      <c r="AS65" t="s">
        <v>1996</v>
      </c>
      <c r="AT65"/>
      <c r="AU65" t="s">
        <v>1996</v>
      </c>
      <c r="AV65" t="s">
        <v>1997</v>
      </c>
      <c r="AW65">
        <v>14407</v>
      </c>
      <c r="AX65"/>
    </row>
    <row r="66" spans="1:50" hidden="1" x14ac:dyDescent="0.25">
      <c r="A66">
        <v>2026</v>
      </c>
      <c r="B66" t="s">
        <v>1671</v>
      </c>
      <c r="C66" t="s">
        <v>1717</v>
      </c>
      <c r="D66">
        <v>3259</v>
      </c>
      <c r="E66" t="s">
        <v>2109</v>
      </c>
      <c r="F66" t="s">
        <v>1995</v>
      </c>
      <c r="G66" t="s">
        <v>1919</v>
      </c>
      <c r="H66">
        <v>6576.85</v>
      </c>
      <c r="I66">
        <v>1.24</v>
      </c>
      <c r="J66">
        <v>1.24</v>
      </c>
      <c r="K66"/>
      <c r="L66">
        <v>0</v>
      </c>
      <c r="M66" t="s">
        <v>1996</v>
      </c>
      <c r="N66" t="s">
        <v>1996</v>
      </c>
      <c r="O66" t="s">
        <v>1996</v>
      </c>
      <c r="P66" t="s">
        <v>1996</v>
      </c>
      <c r="Q66"/>
      <c r="R66"/>
      <c r="S66"/>
      <c r="T66">
        <v>0</v>
      </c>
      <c r="U66">
        <v>0</v>
      </c>
      <c r="V66">
        <v>0</v>
      </c>
      <c r="W66">
        <v>0.9</v>
      </c>
      <c r="X66">
        <v>0.81599999999999995</v>
      </c>
      <c r="Y66">
        <v>0.98599999999999999</v>
      </c>
      <c r="Z66">
        <v>0.92</v>
      </c>
      <c r="AA66">
        <v>0.92</v>
      </c>
      <c r="AB66">
        <v>0.92</v>
      </c>
      <c r="AC66">
        <v>100</v>
      </c>
      <c r="AD66">
        <v>0</v>
      </c>
      <c r="AE66" t="s">
        <v>3789</v>
      </c>
      <c r="AF66"/>
      <c r="AG66" t="s">
        <v>1997</v>
      </c>
      <c r="AH66">
        <v>500</v>
      </c>
      <c r="AI66"/>
      <c r="AJ66">
        <v>10</v>
      </c>
      <c r="AK66">
        <v>0</v>
      </c>
      <c r="AL66">
        <v>1</v>
      </c>
      <c r="AM66"/>
      <c r="AN66"/>
      <c r="AO66"/>
      <c r="AP66"/>
      <c r="AQ66" t="s">
        <v>3805</v>
      </c>
      <c r="AR66"/>
      <c r="AS66" t="s">
        <v>1996</v>
      </c>
      <c r="AT66"/>
      <c r="AU66" t="s">
        <v>1996</v>
      </c>
      <c r="AV66" t="s">
        <v>1997</v>
      </c>
      <c r="AW66">
        <v>14407</v>
      </c>
      <c r="AX66"/>
    </row>
    <row r="67" spans="1:50" hidden="1" x14ac:dyDescent="0.25">
      <c r="A67">
        <v>2026</v>
      </c>
      <c r="B67" t="s">
        <v>1671</v>
      </c>
      <c r="C67" t="s">
        <v>1720</v>
      </c>
      <c r="D67">
        <v>3260</v>
      </c>
      <c r="E67" t="s">
        <v>2110</v>
      </c>
      <c r="F67" t="s">
        <v>1995</v>
      </c>
      <c r="G67" t="s">
        <v>1919</v>
      </c>
      <c r="H67">
        <v>8543.34</v>
      </c>
      <c r="I67">
        <v>1.61</v>
      </c>
      <c r="J67">
        <v>1.61</v>
      </c>
      <c r="K67"/>
      <c r="L67">
        <v>0</v>
      </c>
      <c r="M67" t="s">
        <v>1996</v>
      </c>
      <c r="N67" t="s">
        <v>1996</v>
      </c>
      <c r="O67" t="s">
        <v>1996</v>
      </c>
      <c r="P67" t="s">
        <v>1996</v>
      </c>
      <c r="Q67"/>
      <c r="R67"/>
      <c r="S67"/>
      <c r="T67">
        <v>0</v>
      </c>
      <c r="U67">
        <v>0</v>
      </c>
      <c r="V67">
        <v>0</v>
      </c>
      <c r="W67">
        <v>0.9</v>
      </c>
      <c r="X67">
        <v>0.81599999999999995</v>
      </c>
      <c r="Y67">
        <v>0.98599999999999999</v>
      </c>
      <c r="Z67">
        <v>0.92</v>
      </c>
      <c r="AA67">
        <v>0.92</v>
      </c>
      <c r="AB67">
        <v>0.92</v>
      </c>
      <c r="AC67">
        <v>100</v>
      </c>
      <c r="AD67">
        <v>0</v>
      </c>
      <c r="AE67" t="s">
        <v>3789</v>
      </c>
      <c r="AF67"/>
      <c r="AG67" t="s">
        <v>1997</v>
      </c>
      <c r="AH67">
        <v>700</v>
      </c>
      <c r="AI67"/>
      <c r="AJ67">
        <v>10</v>
      </c>
      <c r="AK67">
        <v>0</v>
      </c>
      <c r="AL67">
        <v>1</v>
      </c>
      <c r="AM67"/>
      <c r="AN67"/>
      <c r="AO67"/>
      <c r="AP67"/>
      <c r="AQ67" t="s">
        <v>3806</v>
      </c>
      <c r="AR67"/>
      <c r="AS67" t="s">
        <v>1996</v>
      </c>
      <c r="AT67"/>
      <c r="AU67" t="s">
        <v>1996</v>
      </c>
      <c r="AV67" t="s">
        <v>1997</v>
      </c>
      <c r="AW67">
        <v>14407</v>
      </c>
      <c r="AX67"/>
    </row>
    <row r="68" spans="1:50" hidden="1" x14ac:dyDescent="0.25">
      <c r="A68">
        <v>2026</v>
      </c>
      <c r="B68" t="s">
        <v>1671</v>
      </c>
      <c r="C68" t="s">
        <v>1723</v>
      </c>
      <c r="D68">
        <v>3261</v>
      </c>
      <c r="E68" t="s">
        <v>2111</v>
      </c>
      <c r="F68" t="s">
        <v>1995</v>
      </c>
      <c r="G68" t="s">
        <v>1919</v>
      </c>
      <c r="H68">
        <v>10018.120000000001</v>
      </c>
      <c r="I68">
        <v>1.89</v>
      </c>
      <c r="J68">
        <v>1.89</v>
      </c>
      <c r="K68"/>
      <c r="L68">
        <v>0</v>
      </c>
      <c r="M68" t="s">
        <v>1996</v>
      </c>
      <c r="N68" t="s">
        <v>1996</v>
      </c>
      <c r="O68" t="s">
        <v>1996</v>
      </c>
      <c r="P68" t="s">
        <v>1996</v>
      </c>
      <c r="Q68"/>
      <c r="R68"/>
      <c r="S68"/>
      <c r="T68">
        <v>0</v>
      </c>
      <c r="U68">
        <v>0</v>
      </c>
      <c r="V68">
        <v>0</v>
      </c>
      <c r="W68">
        <v>0.9</v>
      </c>
      <c r="X68">
        <v>0.81599999999999995</v>
      </c>
      <c r="Y68">
        <v>0.98599999999999999</v>
      </c>
      <c r="Z68">
        <v>0.92</v>
      </c>
      <c r="AA68">
        <v>0.92</v>
      </c>
      <c r="AB68">
        <v>0.92</v>
      </c>
      <c r="AC68">
        <v>100</v>
      </c>
      <c r="AD68">
        <v>0</v>
      </c>
      <c r="AE68" t="s">
        <v>3789</v>
      </c>
      <c r="AF68"/>
      <c r="AG68" t="s">
        <v>1997</v>
      </c>
      <c r="AH68">
        <v>800</v>
      </c>
      <c r="AI68"/>
      <c r="AJ68">
        <v>10</v>
      </c>
      <c r="AK68">
        <v>0</v>
      </c>
      <c r="AL68">
        <v>1</v>
      </c>
      <c r="AM68"/>
      <c r="AN68"/>
      <c r="AO68"/>
      <c r="AP68"/>
      <c r="AQ68" t="s">
        <v>3807</v>
      </c>
      <c r="AR68"/>
      <c r="AS68" t="s">
        <v>1996</v>
      </c>
      <c r="AT68"/>
      <c r="AU68" t="s">
        <v>1996</v>
      </c>
      <c r="AV68" t="s">
        <v>1997</v>
      </c>
      <c r="AW68">
        <v>14407</v>
      </c>
      <c r="AX68"/>
    </row>
    <row r="69" spans="1:50" hidden="1" x14ac:dyDescent="0.25">
      <c r="A69">
        <v>2026</v>
      </c>
      <c r="B69" t="s">
        <v>1671</v>
      </c>
      <c r="C69" t="s">
        <v>1711</v>
      </c>
      <c r="D69">
        <v>3523</v>
      </c>
      <c r="E69" t="s">
        <v>2112</v>
      </c>
      <c r="F69" t="s">
        <v>1995</v>
      </c>
      <c r="G69" t="s">
        <v>1919</v>
      </c>
      <c r="H69">
        <v>3217</v>
      </c>
      <c r="I69">
        <v>0.60599999999999998</v>
      </c>
      <c r="J69">
        <v>0.60599999999999998</v>
      </c>
      <c r="K69"/>
      <c r="L69">
        <v>0</v>
      </c>
      <c r="M69" t="s">
        <v>1996</v>
      </c>
      <c r="N69" t="s">
        <v>1996</v>
      </c>
      <c r="O69" t="s">
        <v>1996</v>
      </c>
      <c r="P69" t="s">
        <v>1996</v>
      </c>
      <c r="Q69"/>
      <c r="R69"/>
      <c r="S69"/>
      <c r="T69">
        <v>0</v>
      </c>
      <c r="U69">
        <v>0</v>
      </c>
      <c r="V69">
        <v>0</v>
      </c>
      <c r="W69">
        <v>0.9</v>
      </c>
      <c r="X69">
        <v>0.81599999999999995</v>
      </c>
      <c r="Y69">
        <v>0.98599999999999999</v>
      </c>
      <c r="Z69">
        <v>0.92</v>
      </c>
      <c r="AA69">
        <v>0.92</v>
      </c>
      <c r="AB69">
        <v>0.92</v>
      </c>
      <c r="AC69">
        <v>100</v>
      </c>
      <c r="AD69">
        <v>0</v>
      </c>
      <c r="AE69" t="s">
        <v>3789</v>
      </c>
      <c r="AF69"/>
      <c r="AG69" t="s">
        <v>1997</v>
      </c>
      <c r="AH69">
        <v>250</v>
      </c>
      <c r="AI69"/>
      <c r="AJ69">
        <v>10</v>
      </c>
      <c r="AK69">
        <v>4072</v>
      </c>
      <c r="AL69">
        <v>1</v>
      </c>
      <c r="AM69"/>
      <c r="AN69"/>
      <c r="AO69"/>
      <c r="AP69"/>
      <c r="AQ69" t="s">
        <v>3808</v>
      </c>
      <c r="AR69"/>
      <c r="AS69" t="s">
        <v>1996</v>
      </c>
      <c r="AT69"/>
      <c r="AU69" t="s">
        <v>1996</v>
      </c>
      <c r="AV69" t="s">
        <v>1997</v>
      </c>
      <c r="AW69">
        <v>14407</v>
      </c>
      <c r="AX69"/>
    </row>
    <row r="70" spans="1:50" hidden="1" x14ac:dyDescent="0.25">
      <c r="A70">
        <v>2026</v>
      </c>
      <c r="B70" t="s">
        <v>1671</v>
      </c>
      <c r="C70" t="s">
        <v>1714</v>
      </c>
      <c r="D70">
        <v>3524</v>
      </c>
      <c r="E70" t="s">
        <v>2113</v>
      </c>
      <c r="F70" t="s">
        <v>1995</v>
      </c>
      <c r="G70" t="s">
        <v>1919</v>
      </c>
      <c r="H70">
        <v>4938</v>
      </c>
      <c r="I70">
        <v>0.93</v>
      </c>
      <c r="J70">
        <v>0.93</v>
      </c>
      <c r="K70"/>
      <c r="L70">
        <v>0</v>
      </c>
      <c r="M70" t="s">
        <v>1996</v>
      </c>
      <c r="N70" t="s">
        <v>1996</v>
      </c>
      <c r="O70" t="s">
        <v>1996</v>
      </c>
      <c r="P70" t="s">
        <v>1996</v>
      </c>
      <c r="Q70"/>
      <c r="R70"/>
      <c r="S70"/>
      <c r="T70">
        <v>0</v>
      </c>
      <c r="U70">
        <v>0</v>
      </c>
      <c r="V70">
        <v>0</v>
      </c>
      <c r="W70">
        <v>0.9</v>
      </c>
      <c r="X70">
        <v>0.81599999999999995</v>
      </c>
      <c r="Y70">
        <v>0.98599999999999999</v>
      </c>
      <c r="Z70">
        <v>0.92</v>
      </c>
      <c r="AA70">
        <v>0.92</v>
      </c>
      <c r="AB70">
        <v>0.92</v>
      </c>
      <c r="AC70">
        <v>100</v>
      </c>
      <c r="AD70">
        <v>0</v>
      </c>
      <c r="AE70" t="s">
        <v>3789</v>
      </c>
      <c r="AF70"/>
      <c r="AG70" t="s">
        <v>1997</v>
      </c>
      <c r="AH70">
        <v>400</v>
      </c>
      <c r="AI70"/>
      <c r="AJ70">
        <v>10</v>
      </c>
      <c r="AK70">
        <v>4110</v>
      </c>
      <c r="AL70">
        <v>1</v>
      </c>
      <c r="AM70"/>
      <c r="AN70"/>
      <c r="AO70"/>
      <c r="AP70"/>
      <c r="AQ70" t="s">
        <v>3809</v>
      </c>
      <c r="AR70"/>
      <c r="AS70" t="s">
        <v>1996</v>
      </c>
      <c r="AT70"/>
      <c r="AU70" t="s">
        <v>1996</v>
      </c>
      <c r="AV70" t="s">
        <v>1997</v>
      </c>
      <c r="AW70">
        <v>14407</v>
      </c>
      <c r="AX70"/>
    </row>
    <row r="71" spans="1:50" hidden="1" x14ac:dyDescent="0.25">
      <c r="A71">
        <v>2026</v>
      </c>
      <c r="B71" t="s">
        <v>1671</v>
      </c>
      <c r="C71" t="s">
        <v>1767</v>
      </c>
      <c r="D71">
        <v>3539</v>
      </c>
      <c r="E71" t="s">
        <v>2114</v>
      </c>
      <c r="F71" t="s">
        <v>1995</v>
      </c>
      <c r="G71" t="s">
        <v>1919</v>
      </c>
      <c r="H71">
        <v>1.212</v>
      </c>
      <c r="I71">
        <v>2.0000000000000001E-4</v>
      </c>
      <c r="J71">
        <v>2.0000000000000001E-4</v>
      </c>
      <c r="K71"/>
      <c r="L71">
        <v>0</v>
      </c>
      <c r="M71" t="s">
        <v>1996</v>
      </c>
      <c r="N71" t="s">
        <v>1996</v>
      </c>
      <c r="O71" t="s">
        <v>1996</v>
      </c>
      <c r="P71" t="s">
        <v>1996</v>
      </c>
      <c r="Q71"/>
      <c r="R71"/>
      <c r="S71"/>
      <c r="T71">
        <v>0</v>
      </c>
      <c r="U71">
        <v>0</v>
      </c>
      <c r="V71">
        <v>0</v>
      </c>
      <c r="W71">
        <v>0.9</v>
      </c>
      <c r="X71">
        <v>0.81599999999999995</v>
      </c>
      <c r="Y71">
        <v>0.98599999999999999</v>
      </c>
      <c r="Z71">
        <v>0.92</v>
      </c>
      <c r="AA71">
        <v>0.92</v>
      </c>
      <c r="AB71">
        <v>0.92</v>
      </c>
      <c r="AC71">
        <v>100</v>
      </c>
      <c r="AD71">
        <v>0</v>
      </c>
      <c r="AE71" t="s">
        <v>3789</v>
      </c>
      <c r="AF71"/>
      <c r="AG71" t="s">
        <v>1997</v>
      </c>
      <c r="AH71">
        <v>0.2</v>
      </c>
      <c r="AI71"/>
      <c r="AJ71">
        <v>15</v>
      </c>
      <c r="AK71">
        <v>0.3</v>
      </c>
      <c r="AL71">
        <v>1</v>
      </c>
      <c r="AM71"/>
      <c r="AN71"/>
      <c r="AO71"/>
      <c r="AP71"/>
      <c r="AQ71" t="s">
        <v>3810</v>
      </c>
      <c r="AR71"/>
      <c r="AS71" t="s">
        <v>1996</v>
      </c>
      <c r="AT71"/>
      <c r="AU71" t="s">
        <v>1996</v>
      </c>
      <c r="AV71" t="s">
        <v>1997</v>
      </c>
      <c r="AW71">
        <v>14407</v>
      </c>
      <c r="AX71"/>
    </row>
    <row r="72" spans="1:50" hidden="1" x14ac:dyDescent="0.25">
      <c r="A72">
        <v>2026</v>
      </c>
      <c r="B72" t="s">
        <v>1671</v>
      </c>
      <c r="C72" t="s">
        <v>1770</v>
      </c>
      <c r="D72">
        <v>3540</v>
      </c>
      <c r="E72" t="s">
        <v>2115</v>
      </c>
      <c r="F72" t="s">
        <v>1995</v>
      </c>
      <c r="G72" t="s">
        <v>1919</v>
      </c>
      <c r="H72">
        <v>1.76</v>
      </c>
      <c r="I72">
        <v>2.9999999999999997E-4</v>
      </c>
      <c r="J72">
        <v>2.9999999999999997E-4</v>
      </c>
      <c r="K72"/>
      <c r="L72">
        <v>0</v>
      </c>
      <c r="M72" t="s">
        <v>1996</v>
      </c>
      <c r="N72" t="s">
        <v>1996</v>
      </c>
      <c r="O72" t="s">
        <v>1996</v>
      </c>
      <c r="P72" t="s">
        <v>1996</v>
      </c>
      <c r="Q72"/>
      <c r="R72"/>
      <c r="S72"/>
      <c r="T72">
        <v>0</v>
      </c>
      <c r="U72">
        <v>0</v>
      </c>
      <c r="V72">
        <v>0</v>
      </c>
      <c r="W72">
        <v>0.9</v>
      </c>
      <c r="X72">
        <v>0.81599999999999995</v>
      </c>
      <c r="Y72">
        <v>0.98599999999999999</v>
      </c>
      <c r="Z72">
        <v>0.92</v>
      </c>
      <c r="AA72">
        <v>0.92</v>
      </c>
      <c r="AB72">
        <v>0.92</v>
      </c>
      <c r="AC72">
        <v>100</v>
      </c>
      <c r="AD72">
        <v>0</v>
      </c>
      <c r="AE72" t="s">
        <v>3789</v>
      </c>
      <c r="AF72"/>
      <c r="AG72" t="s">
        <v>1997</v>
      </c>
      <c r="AH72">
        <v>0.3</v>
      </c>
      <c r="AI72"/>
      <c r="AJ72">
        <v>15</v>
      </c>
      <c r="AK72">
        <v>0.3</v>
      </c>
      <c r="AL72">
        <v>1</v>
      </c>
      <c r="AM72"/>
      <c r="AN72"/>
      <c r="AO72"/>
      <c r="AP72"/>
      <c r="AQ72" t="s">
        <v>3811</v>
      </c>
      <c r="AR72"/>
      <c r="AS72" t="s">
        <v>1996</v>
      </c>
      <c r="AT72"/>
      <c r="AU72" t="s">
        <v>1996</v>
      </c>
      <c r="AV72" t="s">
        <v>1997</v>
      </c>
      <c r="AW72">
        <v>14407</v>
      </c>
      <c r="AX72"/>
    </row>
    <row r="73" spans="1:50" hidden="1" x14ac:dyDescent="0.25">
      <c r="A73">
        <v>2026</v>
      </c>
      <c r="B73" t="s">
        <v>1671</v>
      </c>
      <c r="C73" t="s">
        <v>1746</v>
      </c>
      <c r="D73">
        <v>4564</v>
      </c>
      <c r="E73" t="s">
        <v>2116</v>
      </c>
      <c r="F73" t="s">
        <v>1995</v>
      </c>
      <c r="G73" t="s">
        <v>1919</v>
      </c>
      <c r="H73">
        <v>0.193</v>
      </c>
      <c r="I73">
        <v>0</v>
      </c>
      <c r="J73">
        <v>0</v>
      </c>
      <c r="K73"/>
      <c r="L73">
        <v>0</v>
      </c>
      <c r="M73" t="s">
        <v>1996</v>
      </c>
      <c r="N73" t="s">
        <v>1996</v>
      </c>
      <c r="O73" t="s">
        <v>1996</v>
      </c>
      <c r="P73" t="s">
        <v>1996</v>
      </c>
      <c r="Q73"/>
      <c r="R73"/>
      <c r="S73"/>
      <c r="T73">
        <v>0</v>
      </c>
      <c r="U73">
        <v>0</v>
      </c>
      <c r="V73">
        <v>0</v>
      </c>
      <c r="W73">
        <v>0.9</v>
      </c>
      <c r="X73">
        <v>0.81599999999999995</v>
      </c>
      <c r="Y73">
        <v>0.98599999999999999</v>
      </c>
      <c r="Z73">
        <v>0.92</v>
      </c>
      <c r="AA73">
        <v>0.92</v>
      </c>
      <c r="AB73">
        <v>0.92</v>
      </c>
      <c r="AC73">
        <v>100</v>
      </c>
      <c r="AD73">
        <v>0</v>
      </c>
      <c r="AE73" t="s">
        <v>3789</v>
      </c>
      <c r="AF73"/>
      <c r="AG73" t="s">
        <v>1997</v>
      </c>
      <c r="AH73">
        <v>0.08</v>
      </c>
      <c r="AI73"/>
      <c r="AJ73">
        <v>15</v>
      </c>
      <c r="AK73">
        <v>0.14000000000000001</v>
      </c>
      <c r="AL73">
        <v>1000</v>
      </c>
      <c r="AM73"/>
      <c r="AN73"/>
      <c r="AO73"/>
      <c r="AP73"/>
      <c r="AQ73" t="s">
        <v>3812</v>
      </c>
      <c r="AR73"/>
      <c r="AS73" t="s">
        <v>1996</v>
      </c>
      <c r="AT73"/>
      <c r="AU73" t="s">
        <v>1996</v>
      </c>
      <c r="AV73" t="s">
        <v>1997</v>
      </c>
      <c r="AW73">
        <v>14407</v>
      </c>
      <c r="AX73"/>
    </row>
    <row r="74" spans="1:50" hidden="1" x14ac:dyDescent="0.25">
      <c r="A74">
        <v>2026</v>
      </c>
      <c r="B74" t="s">
        <v>1671</v>
      </c>
      <c r="C74" t="s">
        <v>1676</v>
      </c>
      <c r="D74">
        <v>4952</v>
      </c>
      <c r="E74" t="s">
        <v>2117</v>
      </c>
      <c r="F74" t="s">
        <v>2022</v>
      </c>
      <c r="G74" t="s">
        <v>1919</v>
      </c>
      <c r="H74">
        <v>0</v>
      </c>
      <c r="I74">
        <v>0</v>
      </c>
      <c r="J74">
        <v>0</v>
      </c>
      <c r="K74"/>
      <c r="L74">
        <v>3.3999999999999998E-3</v>
      </c>
      <c r="M74" t="s">
        <v>1996</v>
      </c>
      <c r="N74" t="s">
        <v>1996</v>
      </c>
      <c r="O74" t="s">
        <v>1996</v>
      </c>
      <c r="P74" t="s">
        <v>1996</v>
      </c>
      <c r="Q74"/>
      <c r="R74"/>
      <c r="S74"/>
      <c r="T74">
        <v>0</v>
      </c>
      <c r="U74">
        <v>0</v>
      </c>
      <c r="V74">
        <v>0</v>
      </c>
      <c r="W74">
        <v>0.9</v>
      </c>
      <c r="X74">
        <v>0.81599999999999995</v>
      </c>
      <c r="Y74">
        <v>0.91800000000000004</v>
      </c>
      <c r="Z74">
        <v>0.92</v>
      </c>
      <c r="AA74">
        <v>0.92</v>
      </c>
      <c r="AB74">
        <v>0.92</v>
      </c>
      <c r="AC74">
        <v>0</v>
      </c>
      <c r="AD74">
        <v>100</v>
      </c>
      <c r="AE74" t="s">
        <v>3789</v>
      </c>
      <c r="AF74"/>
      <c r="AG74" t="s">
        <v>1997</v>
      </c>
      <c r="AH74">
        <v>0.03</v>
      </c>
      <c r="AI74"/>
      <c r="AJ74">
        <v>25</v>
      </c>
      <c r="AK74">
        <v>13500</v>
      </c>
      <c r="AL74">
        <v>1</v>
      </c>
      <c r="AM74"/>
      <c r="AN74"/>
      <c r="AO74"/>
      <c r="AP74"/>
      <c r="AQ74" t="s">
        <v>2118</v>
      </c>
      <c r="AR74"/>
      <c r="AS74" t="s">
        <v>1996</v>
      </c>
      <c r="AT74"/>
      <c r="AU74" t="s">
        <v>1996</v>
      </c>
      <c r="AV74" t="s">
        <v>1996</v>
      </c>
      <c r="AW74">
        <v>14407</v>
      </c>
      <c r="AX74"/>
    </row>
    <row r="75" spans="1:50" hidden="1" x14ac:dyDescent="0.25">
      <c r="A75">
        <v>2026</v>
      </c>
      <c r="B75" t="s">
        <v>1671</v>
      </c>
      <c r="C75" t="s">
        <v>1820</v>
      </c>
      <c r="D75">
        <v>6093</v>
      </c>
      <c r="E75" t="s">
        <v>2119</v>
      </c>
      <c r="F75" t="s">
        <v>1995</v>
      </c>
      <c r="G75" t="s">
        <v>1919</v>
      </c>
      <c r="H75">
        <v>765.8</v>
      </c>
      <c r="I75">
        <v>0.14399999999999999</v>
      </c>
      <c r="J75">
        <v>0.14399999999999999</v>
      </c>
      <c r="K75"/>
      <c r="L75">
        <v>0</v>
      </c>
      <c r="M75" t="s">
        <v>1996</v>
      </c>
      <c r="N75" t="s">
        <v>1996</v>
      </c>
      <c r="O75" t="s">
        <v>1996</v>
      </c>
      <c r="P75" t="s">
        <v>1996</v>
      </c>
      <c r="Q75"/>
      <c r="R75"/>
      <c r="S75"/>
      <c r="T75">
        <v>0</v>
      </c>
      <c r="U75">
        <v>0</v>
      </c>
      <c r="V75">
        <v>0</v>
      </c>
      <c r="W75">
        <v>0.9</v>
      </c>
      <c r="X75">
        <v>0.81599999999999995</v>
      </c>
      <c r="Y75">
        <v>0.98599999999999999</v>
      </c>
      <c r="Z75">
        <v>0.92</v>
      </c>
      <c r="AA75">
        <v>0.92</v>
      </c>
      <c r="AB75">
        <v>0.92</v>
      </c>
      <c r="AC75">
        <v>100</v>
      </c>
      <c r="AD75">
        <v>0</v>
      </c>
      <c r="AE75" t="s">
        <v>3789</v>
      </c>
      <c r="AF75"/>
      <c r="AG75" t="s">
        <v>1997</v>
      </c>
      <c r="AH75">
        <v>100</v>
      </c>
      <c r="AI75"/>
      <c r="AJ75">
        <v>15</v>
      </c>
      <c r="AK75">
        <v>250</v>
      </c>
      <c r="AL75">
        <v>1</v>
      </c>
      <c r="AM75"/>
      <c r="AN75"/>
      <c r="AO75"/>
      <c r="AP75"/>
      <c r="AQ75" t="s">
        <v>3813</v>
      </c>
      <c r="AR75"/>
      <c r="AS75" t="s">
        <v>1996</v>
      </c>
      <c r="AT75"/>
      <c r="AU75" t="s">
        <v>1996</v>
      </c>
      <c r="AV75" t="s">
        <v>1997</v>
      </c>
      <c r="AW75">
        <v>14407</v>
      </c>
      <c r="AX75"/>
    </row>
    <row r="76" spans="1:50" hidden="1" x14ac:dyDescent="0.25">
      <c r="A76">
        <v>2026</v>
      </c>
      <c r="B76" t="s">
        <v>1671</v>
      </c>
      <c r="C76" t="s">
        <v>1817</v>
      </c>
      <c r="D76">
        <v>6094</v>
      </c>
      <c r="E76" t="s">
        <v>2120</v>
      </c>
      <c r="F76" t="s">
        <v>1995</v>
      </c>
      <c r="G76" t="s">
        <v>1919</v>
      </c>
      <c r="H76">
        <v>382.85700000000003</v>
      </c>
      <c r="I76">
        <v>7.2099999999999997E-2</v>
      </c>
      <c r="J76">
        <v>7.2099999999999997E-2</v>
      </c>
      <c r="K76"/>
      <c r="L76">
        <v>0</v>
      </c>
      <c r="M76" t="s">
        <v>1996</v>
      </c>
      <c r="N76" t="s">
        <v>1996</v>
      </c>
      <c r="O76" t="s">
        <v>1996</v>
      </c>
      <c r="P76" t="s">
        <v>1996</v>
      </c>
      <c r="Q76"/>
      <c r="R76"/>
      <c r="S76"/>
      <c r="T76">
        <v>0</v>
      </c>
      <c r="U76">
        <v>0</v>
      </c>
      <c r="V76">
        <v>0</v>
      </c>
      <c r="W76">
        <v>0.9</v>
      </c>
      <c r="X76">
        <v>0.81599999999999995</v>
      </c>
      <c r="Y76">
        <v>0.98599999999999999</v>
      </c>
      <c r="Z76">
        <v>0.92</v>
      </c>
      <c r="AA76">
        <v>0.92</v>
      </c>
      <c r="AB76">
        <v>0.92</v>
      </c>
      <c r="AC76">
        <v>100</v>
      </c>
      <c r="AD76">
        <v>0</v>
      </c>
      <c r="AE76" t="s">
        <v>3789</v>
      </c>
      <c r="AF76"/>
      <c r="AG76" t="s">
        <v>1997</v>
      </c>
      <c r="AH76">
        <v>50</v>
      </c>
      <c r="AI76"/>
      <c r="AJ76">
        <v>15</v>
      </c>
      <c r="AK76">
        <v>125</v>
      </c>
      <c r="AL76">
        <v>1</v>
      </c>
      <c r="AM76"/>
      <c r="AN76"/>
      <c r="AO76"/>
      <c r="AP76"/>
      <c r="AQ76" t="s">
        <v>3814</v>
      </c>
      <c r="AR76"/>
      <c r="AS76" t="s">
        <v>1996</v>
      </c>
      <c r="AT76"/>
      <c r="AU76" t="s">
        <v>1996</v>
      </c>
      <c r="AV76" t="s">
        <v>1997</v>
      </c>
      <c r="AW76">
        <v>14407</v>
      </c>
      <c r="AX76"/>
    </row>
    <row r="77" spans="1:50" hidden="1" x14ac:dyDescent="0.25">
      <c r="A77">
        <v>2026</v>
      </c>
      <c r="B77" t="s">
        <v>1671</v>
      </c>
      <c r="C77" t="s">
        <v>1752</v>
      </c>
      <c r="D77">
        <v>6095</v>
      </c>
      <c r="E77" t="s">
        <v>2121</v>
      </c>
      <c r="F77" t="s">
        <v>1995</v>
      </c>
      <c r="G77" t="s">
        <v>1919</v>
      </c>
      <c r="H77">
        <v>0.26019999999999999</v>
      </c>
      <c r="I77">
        <v>0</v>
      </c>
      <c r="J77">
        <v>0</v>
      </c>
      <c r="K77"/>
      <c r="L77">
        <v>0</v>
      </c>
      <c r="M77" t="s">
        <v>1996</v>
      </c>
      <c r="N77" t="s">
        <v>1996</v>
      </c>
      <c r="O77" t="s">
        <v>1996</v>
      </c>
      <c r="P77" t="s">
        <v>1996</v>
      </c>
      <c r="Q77"/>
      <c r="R77"/>
      <c r="S77"/>
      <c r="T77">
        <v>0</v>
      </c>
      <c r="U77">
        <v>0</v>
      </c>
      <c r="V77">
        <v>0</v>
      </c>
      <c r="W77">
        <v>0.9</v>
      </c>
      <c r="X77">
        <v>0.81599999999999995</v>
      </c>
      <c r="Y77">
        <v>0.98599999999999999</v>
      </c>
      <c r="Z77">
        <v>0.92</v>
      </c>
      <c r="AA77">
        <v>0.92</v>
      </c>
      <c r="AB77">
        <v>0.92</v>
      </c>
      <c r="AC77">
        <v>100</v>
      </c>
      <c r="AD77">
        <v>0</v>
      </c>
      <c r="AE77" t="s">
        <v>3789</v>
      </c>
      <c r="AF77"/>
      <c r="AG77" t="s">
        <v>1997</v>
      </c>
      <c r="AH77">
        <v>0.08</v>
      </c>
      <c r="AI77"/>
      <c r="AJ77">
        <v>15</v>
      </c>
      <c r="AK77">
        <v>0.14000000000000001</v>
      </c>
      <c r="AL77">
        <v>1000</v>
      </c>
      <c r="AM77"/>
      <c r="AN77"/>
      <c r="AO77"/>
      <c r="AP77"/>
      <c r="AQ77" t="s">
        <v>3815</v>
      </c>
      <c r="AR77"/>
      <c r="AS77" t="s">
        <v>1996</v>
      </c>
      <c r="AT77"/>
      <c r="AU77" t="s">
        <v>1996</v>
      </c>
      <c r="AV77" t="s">
        <v>1997</v>
      </c>
      <c r="AW77">
        <v>14407</v>
      </c>
      <c r="AX77"/>
    </row>
    <row r="78" spans="1:50" hidden="1" x14ac:dyDescent="0.25">
      <c r="A78">
        <v>2026</v>
      </c>
      <c r="B78" t="s">
        <v>1671</v>
      </c>
      <c r="C78" t="s">
        <v>1755</v>
      </c>
      <c r="D78">
        <v>6096</v>
      </c>
      <c r="E78" t="s">
        <v>2122</v>
      </c>
      <c r="F78" t="s">
        <v>1995</v>
      </c>
      <c r="G78" t="s">
        <v>1919</v>
      </c>
      <c r="H78">
        <v>0.65549999999999997</v>
      </c>
      <c r="I78">
        <v>1E-4</v>
      </c>
      <c r="J78">
        <v>1E-4</v>
      </c>
      <c r="K78"/>
      <c r="L78">
        <v>0</v>
      </c>
      <c r="M78" t="s">
        <v>1996</v>
      </c>
      <c r="N78" t="s">
        <v>1996</v>
      </c>
      <c r="O78" t="s">
        <v>1996</v>
      </c>
      <c r="P78" t="s">
        <v>1996</v>
      </c>
      <c r="Q78"/>
      <c r="R78"/>
      <c r="S78"/>
      <c r="T78">
        <v>0</v>
      </c>
      <c r="U78">
        <v>0</v>
      </c>
      <c r="V78">
        <v>0</v>
      </c>
      <c r="W78">
        <v>0.9</v>
      </c>
      <c r="X78">
        <v>0.81599999999999995</v>
      </c>
      <c r="Y78">
        <v>0.98599999999999999</v>
      </c>
      <c r="Z78">
        <v>0.92</v>
      </c>
      <c r="AA78">
        <v>0.92</v>
      </c>
      <c r="AB78">
        <v>0.92</v>
      </c>
      <c r="AC78">
        <v>100</v>
      </c>
      <c r="AD78">
        <v>0</v>
      </c>
      <c r="AE78" t="s">
        <v>3789</v>
      </c>
      <c r="AF78"/>
      <c r="AG78" t="s">
        <v>1997</v>
      </c>
      <c r="AH78">
        <v>0.04</v>
      </c>
      <c r="AI78"/>
      <c r="AJ78">
        <v>15</v>
      </c>
      <c r="AK78">
        <v>0.14000000000000001</v>
      </c>
      <c r="AL78">
        <v>1000</v>
      </c>
      <c r="AM78"/>
      <c r="AN78"/>
      <c r="AO78"/>
      <c r="AP78"/>
      <c r="AQ78" t="s">
        <v>3816</v>
      </c>
      <c r="AR78"/>
      <c r="AS78" t="s">
        <v>1996</v>
      </c>
      <c r="AT78"/>
      <c r="AU78" t="s">
        <v>1996</v>
      </c>
      <c r="AV78" t="s">
        <v>1997</v>
      </c>
      <c r="AW78">
        <v>14407</v>
      </c>
      <c r="AX78"/>
    </row>
    <row r="79" spans="1:50" hidden="1" x14ac:dyDescent="0.25">
      <c r="A79">
        <v>2026</v>
      </c>
      <c r="B79" t="s">
        <v>1671</v>
      </c>
      <c r="C79" t="s">
        <v>1800</v>
      </c>
      <c r="D79">
        <v>6665</v>
      </c>
      <c r="E79" t="s">
        <v>2123</v>
      </c>
      <c r="F79" t="s">
        <v>1995</v>
      </c>
      <c r="G79" t="s">
        <v>1919</v>
      </c>
      <c r="H79">
        <v>7.61</v>
      </c>
      <c r="I79">
        <v>8.0000000000000004E-4</v>
      </c>
      <c r="J79">
        <v>8.0000000000000004E-4</v>
      </c>
      <c r="K79"/>
      <c r="L79">
        <v>0</v>
      </c>
      <c r="M79" t="s">
        <v>1996</v>
      </c>
      <c r="N79" t="s">
        <v>1996</v>
      </c>
      <c r="O79" t="s">
        <v>1996</v>
      </c>
      <c r="P79" t="s">
        <v>1996</v>
      </c>
      <c r="Q79"/>
      <c r="R79"/>
      <c r="S79"/>
      <c r="T79">
        <v>0</v>
      </c>
      <c r="U79">
        <v>0</v>
      </c>
      <c r="V79">
        <v>0</v>
      </c>
      <c r="W79">
        <v>0.9</v>
      </c>
      <c r="X79">
        <v>0.81599999999999995</v>
      </c>
      <c r="Y79">
        <v>0.98599999999999999</v>
      </c>
      <c r="Z79">
        <v>0.92</v>
      </c>
      <c r="AA79">
        <v>0.92</v>
      </c>
      <c r="AB79">
        <v>0.92</v>
      </c>
      <c r="AC79">
        <v>100</v>
      </c>
      <c r="AD79">
        <v>0</v>
      </c>
      <c r="AE79" t="s">
        <v>3789</v>
      </c>
      <c r="AF79"/>
      <c r="AG79" t="s">
        <v>1997</v>
      </c>
      <c r="AH79">
        <v>0.5</v>
      </c>
      <c r="AI79"/>
      <c r="AJ79">
        <v>10</v>
      </c>
      <c r="AK79">
        <v>36</v>
      </c>
      <c r="AL79">
        <v>1</v>
      </c>
      <c r="AM79"/>
      <c r="AN79"/>
      <c r="AO79"/>
      <c r="AP79"/>
      <c r="AQ79" t="s">
        <v>3817</v>
      </c>
      <c r="AR79"/>
      <c r="AS79" t="s">
        <v>1996</v>
      </c>
      <c r="AT79"/>
      <c r="AU79" t="s">
        <v>1996</v>
      </c>
      <c r="AV79" t="s">
        <v>1997</v>
      </c>
      <c r="AW79">
        <v>14407</v>
      </c>
      <c r="AX79"/>
    </row>
    <row r="80" spans="1:50" hidden="1" x14ac:dyDescent="0.25">
      <c r="A80">
        <v>2026</v>
      </c>
      <c r="B80" t="s">
        <v>1671</v>
      </c>
      <c r="C80" t="s">
        <v>1803</v>
      </c>
      <c r="D80">
        <v>6666</v>
      </c>
      <c r="E80" t="s">
        <v>2124</v>
      </c>
      <c r="F80" t="s">
        <v>1995</v>
      </c>
      <c r="G80" t="s">
        <v>2078</v>
      </c>
      <c r="H80">
        <v>1.0069999999999999</v>
      </c>
      <c r="I80">
        <v>2.0000000000000001E-4</v>
      </c>
      <c r="J80">
        <v>2.0000000000000001E-4</v>
      </c>
      <c r="K80"/>
      <c r="L80">
        <v>0</v>
      </c>
      <c r="M80" t="s">
        <v>1996</v>
      </c>
      <c r="N80" t="s">
        <v>1996</v>
      </c>
      <c r="O80" t="s">
        <v>1996</v>
      </c>
      <c r="P80" t="s">
        <v>1996</v>
      </c>
      <c r="Q80"/>
      <c r="R80"/>
      <c r="S80"/>
      <c r="T80">
        <v>0</v>
      </c>
      <c r="U80">
        <v>0</v>
      </c>
      <c r="V80">
        <v>0</v>
      </c>
      <c r="W80">
        <v>0.9</v>
      </c>
      <c r="X80">
        <v>0.81599999999999995</v>
      </c>
      <c r="Y80">
        <v>0.98599999999999999</v>
      </c>
      <c r="Z80">
        <v>0.92</v>
      </c>
      <c r="AA80">
        <v>0.92</v>
      </c>
      <c r="AB80">
        <v>0.92</v>
      </c>
      <c r="AC80">
        <v>100</v>
      </c>
      <c r="AD80">
        <v>0</v>
      </c>
      <c r="AE80" t="s">
        <v>3789</v>
      </c>
      <c r="AF80"/>
      <c r="AG80" t="s">
        <v>1997</v>
      </c>
      <c r="AH80">
        <v>0.08</v>
      </c>
      <c r="AI80"/>
      <c r="AJ80">
        <v>11</v>
      </c>
      <c r="AK80">
        <v>3.3</v>
      </c>
      <c r="AL80">
        <v>1</v>
      </c>
      <c r="AM80"/>
      <c r="AN80"/>
      <c r="AO80"/>
      <c r="AP80"/>
      <c r="AQ80" t="s">
        <v>2125</v>
      </c>
      <c r="AR80"/>
      <c r="AS80" t="s">
        <v>1996</v>
      </c>
      <c r="AT80"/>
      <c r="AU80" t="s">
        <v>1996</v>
      </c>
      <c r="AV80" t="s">
        <v>1996</v>
      </c>
      <c r="AW80">
        <v>14407</v>
      </c>
      <c r="AX80"/>
    </row>
    <row r="81" spans="1:50" hidden="1" x14ac:dyDescent="0.25">
      <c r="A81">
        <v>2026</v>
      </c>
      <c r="B81" t="s">
        <v>1671</v>
      </c>
      <c r="C81" t="s">
        <v>1783</v>
      </c>
      <c r="D81">
        <v>6676</v>
      </c>
      <c r="E81" t="s">
        <v>2126</v>
      </c>
      <c r="F81" t="s">
        <v>1995</v>
      </c>
      <c r="G81" t="s">
        <v>2078</v>
      </c>
      <c r="H81">
        <v>6.57</v>
      </c>
      <c r="I81">
        <v>1E-3</v>
      </c>
      <c r="J81">
        <v>1E-3</v>
      </c>
      <c r="K81"/>
      <c r="L81">
        <v>0</v>
      </c>
      <c r="M81" t="s">
        <v>1996</v>
      </c>
      <c r="N81" t="s">
        <v>1996</v>
      </c>
      <c r="O81" t="s">
        <v>1996</v>
      </c>
      <c r="P81" t="s">
        <v>1996</v>
      </c>
      <c r="Q81"/>
      <c r="R81"/>
      <c r="S81"/>
      <c r="T81"/>
      <c r="U81"/>
      <c r="V81"/>
      <c r="W81">
        <v>0.9</v>
      </c>
      <c r="X81">
        <v>0.81599999999999995</v>
      </c>
      <c r="Y81">
        <v>0.98599999999999999</v>
      </c>
      <c r="Z81">
        <v>0.92</v>
      </c>
      <c r="AA81">
        <v>0.92</v>
      </c>
      <c r="AB81">
        <v>0.92</v>
      </c>
      <c r="AC81">
        <v>100</v>
      </c>
      <c r="AD81">
        <v>0</v>
      </c>
      <c r="AE81" t="s">
        <v>3789</v>
      </c>
      <c r="AF81"/>
      <c r="AG81" t="s">
        <v>1997</v>
      </c>
      <c r="AH81">
        <v>0.47</v>
      </c>
      <c r="AI81"/>
      <c r="AJ81">
        <v>7.6</v>
      </c>
      <c r="AK81">
        <v>1.53</v>
      </c>
      <c r="AL81">
        <v>1</v>
      </c>
      <c r="AM81"/>
      <c r="AN81"/>
      <c r="AO81"/>
      <c r="AP81"/>
      <c r="AQ81" t="s">
        <v>2127</v>
      </c>
      <c r="AR81"/>
      <c r="AS81" t="s">
        <v>1996</v>
      </c>
      <c r="AT81"/>
      <c r="AU81" t="s">
        <v>1996</v>
      </c>
      <c r="AV81" t="s">
        <v>1997</v>
      </c>
      <c r="AW81">
        <v>14320</v>
      </c>
      <c r="AX81"/>
    </row>
    <row r="82" spans="1:50" hidden="1" x14ac:dyDescent="0.25">
      <c r="A82">
        <v>2026</v>
      </c>
      <c r="B82" t="s">
        <v>1671</v>
      </c>
      <c r="C82" t="s">
        <v>1863</v>
      </c>
      <c r="D82">
        <v>8556</v>
      </c>
      <c r="E82" t="s">
        <v>1865</v>
      </c>
      <c r="F82" t="s">
        <v>1995</v>
      </c>
      <c r="G82" t="s">
        <v>1949</v>
      </c>
      <c r="H82">
        <v>455.89819999999997</v>
      </c>
      <c r="I82">
        <v>5.2699999999999997E-2</v>
      </c>
      <c r="J82">
        <v>5.2699999999999997E-2</v>
      </c>
      <c r="K82"/>
      <c r="L82">
        <v>0</v>
      </c>
      <c r="M82" t="s">
        <v>1997</v>
      </c>
      <c r="N82" t="s">
        <v>1996</v>
      </c>
      <c r="O82" t="s">
        <v>1996</v>
      </c>
      <c r="P82" t="s">
        <v>1997</v>
      </c>
      <c r="Q82"/>
      <c r="R82"/>
      <c r="S82"/>
      <c r="T82">
        <v>0</v>
      </c>
      <c r="U82">
        <v>0</v>
      </c>
      <c r="V82">
        <v>0</v>
      </c>
      <c r="W82">
        <v>0.9</v>
      </c>
      <c r="X82">
        <v>0.81599999999999995</v>
      </c>
      <c r="Y82">
        <v>0.98599999999999999</v>
      </c>
      <c r="Z82">
        <v>0.92</v>
      </c>
      <c r="AA82">
        <v>0.92</v>
      </c>
      <c r="AB82">
        <v>0.92</v>
      </c>
      <c r="AC82">
        <v>100</v>
      </c>
      <c r="AD82">
        <v>0</v>
      </c>
      <c r="AE82" t="s">
        <v>3789</v>
      </c>
      <c r="AF82"/>
      <c r="AG82" t="s">
        <v>1997</v>
      </c>
      <c r="AH82">
        <v>125</v>
      </c>
      <c r="AI82"/>
      <c r="AJ82">
        <v>15</v>
      </c>
      <c r="AK82">
        <v>1215.56</v>
      </c>
      <c r="AL82">
        <v>1</v>
      </c>
      <c r="AM82"/>
      <c r="AN82"/>
      <c r="AO82"/>
      <c r="AP82"/>
      <c r="AQ82" t="s">
        <v>3818</v>
      </c>
      <c r="AR82"/>
      <c r="AS82" t="s">
        <v>1996</v>
      </c>
      <c r="AT82"/>
      <c r="AU82" t="s">
        <v>1996</v>
      </c>
      <c r="AV82" t="s">
        <v>1996</v>
      </c>
      <c r="AW82">
        <v>13867</v>
      </c>
      <c r="AX82"/>
    </row>
    <row r="83" spans="1:50" hidden="1" x14ac:dyDescent="0.25">
      <c r="A83">
        <v>2026</v>
      </c>
      <c r="B83" t="s">
        <v>1671</v>
      </c>
      <c r="C83" t="s">
        <v>1866</v>
      </c>
      <c r="D83">
        <v>8557</v>
      </c>
      <c r="E83" t="s">
        <v>1868</v>
      </c>
      <c r="F83" t="s">
        <v>1995</v>
      </c>
      <c r="G83" t="s">
        <v>1949</v>
      </c>
      <c r="H83">
        <v>951.83109999999999</v>
      </c>
      <c r="I83">
        <v>0.18279999999999999</v>
      </c>
      <c r="J83">
        <v>0.18279999999999999</v>
      </c>
      <c r="K83"/>
      <c r="L83">
        <v>0</v>
      </c>
      <c r="M83" t="s">
        <v>1997</v>
      </c>
      <c r="N83" t="s">
        <v>1996</v>
      </c>
      <c r="O83" t="s">
        <v>1996</v>
      </c>
      <c r="P83" t="s">
        <v>1997</v>
      </c>
      <c r="Q83"/>
      <c r="R83"/>
      <c r="S83"/>
      <c r="T83">
        <v>0</v>
      </c>
      <c r="U83">
        <v>0</v>
      </c>
      <c r="V83">
        <v>0</v>
      </c>
      <c r="W83">
        <v>0.9</v>
      </c>
      <c r="X83">
        <v>0.81599999999999995</v>
      </c>
      <c r="Y83">
        <v>0.98599999999999999</v>
      </c>
      <c r="Z83">
        <v>0.92</v>
      </c>
      <c r="AA83">
        <v>0.92</v>
      </c>
      <c r="AB83">
        <v>0.92</v>
      </c>
      <c r="AC83">
        <v>100</v>
      </c>
      <c r="AD83">
        <v>0</v>
      </c>
      <c r="AE83" t="s">
        <v>3789</v>
      </c>
      <c r="AF83"/>
      <c r="AG83" t="s">
        <v>1997</v>
      </c>
      <c r="AH83">
        <v>100</v>
      </c>
      <c r="AI83"/>
      <c r="AJ83">
        <v>15</v>
      </c>
      <c r="AK83">
        <v>1145.45</v>
      </c>
      <c r="AL83">
        <v>1</v>
      </c>
      <c r="AM83"/>
      <c r="AN83"/>
      <c r="AO83"/>
      <c r="AP83"/>
      <c r="AQ83" t="s">
        <v>2128</v>
      </c>
      <c r="AR83"/>
      <c r="AS83" t="s">
        <v>1996</v>
      </c>
      <c r="AT83"/>
      <c r="AU83" t="s">
        <v>1996</v>
      </c>
      <c r="AV83" t="s">
        <v>1996</v>
      </c>
      <c r="AW83">
        <v>13867</v>
      </c>
      <c r="AX83"/>
    </row>
    <row r="84" spans="1:50" hidden="1" x14ac:dyDescent="0.25">
      <c r="A84">
        <v>2026</v>
      </c>
      <c r="B84" t="s">
        <v>1671</v>
      </c>
      <c r="C84" t="s">
        <v>1869</v>
      </c>
      <c r="D84">
        <v>8558</v>
      </c>
      <c r="E84" t="s">
        <v>1871</v>
      </c>
      <c r="F84" t="s">
        <v>1995</v>
      </c>
      <c r="G84" t="s">
        <v>1949</v>
      </c>
      <c r="H84">
        <v>51.020899999999997</v>
      </c>
      <c r="I84">
        <v>4.9000000000000002E-2</v>
      </c>
      <c r="J84">
        <v>4.9000000000000002E-2</v>
      </c>
      <c r="K84"/>
      <c r="L84">
        <v>0</v>
      </c>
      <c r="M84" t="s">
        <v>1997</v>
      </c>
      <c r="N84" t="s">
        <v>1996</v>
      </c>
      <c r="O84" t="s">
        <v>1996</v>
      </c>
      <c r="P84" t="s">
        <v>1997</v>
      </c>
      <c r="Q84"/>
      <c r="R84"/>
      <c r="S84"/>
      <c r="T84">
        <v>0</v>
      </c>
      <c r="U84">
        <v>0</v>
      </c>
      <c r="V84">
        <v>0</v>
      </c>
      <c r="W84">
        <v>0.9</v>
      </c>
      <c r="X84">
        <v>0.81599999999999995</v>
      </c>
      <c r="Y84">
        <v>0.98599999999999999</v>
      </c>
      <c r="Z84">
        <v>0.92</v>
      </c>
      <c r="AA84">
        <v>0.92</v>
      </c>
      <c r="AB84">
        <v>0.92</v>
      </c>
      <c r="AC84">
        <v>100</v>
      </c>
      <c r="AD84">
        <v>0</v>
      </c>
      <c r="AE84" t="s">
        <v>3789</v>
      </c>
      <c r="AF84"/>
      <c r="AG84" t="s">
        <v>1997</v>
      </c>
      <c r="AH84">
        <v>100</v>
      </c>
      <c r="AI84"/>
      <c r="AJ84">
        <v>15</v>
      </c>
      <c r="AK84">
        <v>1107.5899999999999</v>
      </c>
      <c r="AL84">
        <v>1</v>
      </c>
      <c r="AM84"/>
      <c r="AN84"/>
      <c r="AO84"/>
      <c r="AP84"/>
      <c r="AQ84" t="s">
        <v>2129</v>
      </c>
      <c r="AR84"/>
      <c r="AS84" t="s">
        <v>1996</v>
      </c>
      <c r="AT84"/>
      <c r="AU84" t="s">
        <v>1996</v>
      </c>
      <c r="AV84" t="s">
        <v>1996</v>
      </c>
      <c r="AW84">
        <v>13867</v>
      </c>
      <c r="AX84"/>
    </row>
    <row r="85" spans="1:50" hidden="1" x14ac:dyDescent="0.25">
      <c r="A85">
        <v>2026</v>
      </c>
      <c r="B85" t="s">
        <v>1671</v>
      </c>
      <c r="C85" t="s">
        <v>1872</v>
      </c>
      <c r="D85">
        <v>8559</v>
      </c>
      <c r="E85" t="s">
        <v>1874</v>
      </c>
      <c r="F85" t="s">
        <v>1995</v>
      </c>
      <c r="G85" t="s">
        <v>1949</v>
      </c>
      <c r="H85">
        <v>185.63570000000001</v>
      </c>
      <c r="I85">
        <v>0.16880000000000001</v>
      </c>
      <c r="J85">
        <v>0.16880000000000001</v>
      </c>
      <c r="K85"/>
      <c r="L85">
        <v>0</v>
      </c>
      <c r="M85" t="s">
        <v>1997</v>
      </c>
      <c r="N85" t="s">
        <v>1996</v>
      </c>
      <c r="O85" t="s">
        <v>1996</v>
      </c>
      <c r="P85" t="s">
        <v>1997</v>
      </c>
      <c r="Q85"/>
      <c r="R85"/>
      <c r="S85"/>
      <c r="T85">
        <v>0</v>
      </c>
      <c r="U85">
        <v>0</v>
      </c>
      <c r="V85">
        <v>0</v>
      </c>
      <c r="W85">
        <v>0.9</v>
      </c>
      <c r="X85">
        <v>0.81599999999999995</v>
      </c>
      <c r="Y85">
        <v>0.98599999999999999</v>
      </c>
      <c r="Z85">
        <v>0.92</v>
      </c>
      <c r="AA85">
        <v>0.92</v>
      </c>
      <c r="AB85">
        <v>0.92</v>
      </c>
      <c r="AC85">
        <v>100</v>
      </c>
      <c r="AD85">
        <v>0</v>
      </c>
      <c r="AE85" t="s">
        <v>3789</v>
      </c>
      <c r="AF85"/>
      <c r="AG85" t="s">
        <v>1997</v>
      </c>
      <c r="AH85">
        <v>50</v>
      </c>
      <c r="AI85"/>
      <c r="AJ85">
        <v>15</v>
      </c>
      <c r="AK85">
        <v>1164.51</v>
      </c>
      <c r="AL85">
        <v>1</v>
      </c>
      <c r="AM85"/>
      <c r="AN85"/>
      <c r="AO85"/>
      <c r="AP85"/>
      <c r="AQ85" t="s">
        <v>2130</v>
      </c>
      <c r="AR85"/>
      <c r="AS85" t="s">
        <v>1996</v>
      </c>
      <c r="AT85"/>
      <c r="AU85" t="s">
        <v>1996</v>
      </c>
      <c r="AV85" t="s">
        <v>1996</v>
      </c>
      <c r="AW85">
        <v>13867</v>
      </c>
      <c r="AX85"/>
    </row>
    <row r="86" spans="1:50" hidden="1" x14ac:dyDescent="0.25">
      <c r="A86">
        <v>2026</v>
      </c>
      <c r="B86" t="s">
        <v>1671</v>
      </c>
      <c r="C86" t="s">
        <v>1875</v>
      </c>
      <c r="D86">
        <v>8560</v>
      </c>
      <c r="E86" t="s">
        <v>1877</v>
      </c>
      <c r="F86" t="s">
        <v>1995</v>
      </c>
      <c r="G86" t="s">
        <v>1949</v>
      </c>
      <c r="H86">
        <v>62.1004</v>
      </c>
      <c r="I86">
        <v>6.3899999999999998E-2</v>
      </c>
      <c r="J86">
        <v>6.3899999999999998E-2</v>
      </c>
      <c r="K86"/>
      <c r="L86">
        <v>0</v>
      </c>
      <c r="M86" t="s">
        <v>1997</v>
      </c>
      <c r="N86" t="s">
        <v>1996</v>
      </c>
      <c r="O86" t="s">
        <v>1996</v>
      </c>
      <c r="P86" t="s">
        <v>1997</v>
      </c>
      <c r="Q86"/>
      <c r="R86"/>
      <c r="S86"/>
      <c r="T86">
        <v>0</v>
      </c>
      <c r="U86">
        <v>0</v>
      </c>
      <c r="V86">
        <v>0</v>
      </c>
      <c r="W86">
        <v>0.9</v>
      </c>
      <c r="X86">
        <v>0.81599999999999995</v>
      </c>
      <c r="Y86">
        <v>0.98699999999999999</v>
      </c>
      <c r="Z86">
        <v>0.92</v>
      </c>
      <c r="AA86">
        <v>0.92</v>
      </c>
      <c r="AB86">
        <v>0.92</v>
      </c>
      <c r="AC86">
        <v>100</v>
      </c>
      <c r="AD86">
        <v>0</v>
      </c>
      <c r="AE86" t="s">
        <v>3789</v>
      </c>
      <c r="AF86"/>
      <c r="AG86" t="s">
        <v>1997</v>
      </c>
      <c r="AH86">
        <v>50</v>
      </c>
      <c r="AI86"/>
      <c r="AJ86">
        <v>15</v>
      </c>
      <c r="AK86">
        <v>64.03</v>
      </c>
      <c r="AL86">
        <v>0</v>
      </c>
      <c r="AM86"/>
      <c r="AN86"/>
      <c r="AO86"/>
      <c r="AP86"/>
      <c r="AQ86" t="s">
        <v>3567</v>
      </c>
      <c r="AR86"/>
      <c r="AS86" t="s">
        <v>1996</v>
      </c>
      <c r="AT86"/>
      <c r="AU86" t="s">
        <v>1996</v>
      </c>
      <c r="AV86" t="s">
        <v>1996</v>
      </c>
      <c r="AW86">
        <v>13959</v>
      </c>
      <c r="AX86"/>
    </row>
    <row r="87" spans="1:50" hidden="1" x14ac:dyDescent="0.25">
      <c r="A87">
        <v>2026</v>
      </c>
      <c r="B87" t="s">
        <v>1671</v>
      </c>
      <c r="C87" t="s">
        <v>1857</v>
      </c>
      <c r="D87">
        <v>8561</v>
      </c>
      <c r="E87" t="s">
        <v>1859</v>
      </c>
      <c r="F87" t="s">
        <v>1995</v>
      </c>
      <c r="G87" t="s">
        <v>2078</v>
      </c>
      <c r="H87">
        <v>4.03</v>
      </c>
      <c r="I87">
        <v>1E-3</v>
      </c>
      <c r="J87">
        <v>1E-3</v>
      </c>
      <c r="K87"/>
      <c r="L87">
        <v>0</v>
      </c>
      <c r="M87" t="s">
        <v>1996</v>
      </c>
      <c r="N87" t="s">
        <v>1996</v>
      </c>
      <c r="O87" t="s">
        <v>1996</v>
      </c>
      <c r="P87" t="s">
        <v>1996</v>
      </c>
      <c r="Q87"/>
      <c r="R87"/>
      <c r="S87"/>
      <c r="T87">
        <v>0</v>
      </c>
      <c r="U87">
        <v>0</v>
      </c>
      <c r="V87">
        <v>0</v>
      </c>
      <c r="W87">
        <v>0.9</v>
      </c>
      <c r="X87">
        <v>0.81599999999999995</v>
      </c>
      <c r="Y87">
        <v>0.98599999999999999</v>
      </c>
      <c r="Z87">
        <v>0.92</v>
      </c>
      <c r="AA87">
        <v>0.92</v>
      </c>
      <c r="AB87">
        <v>0.92</v>
      </c>
      <c r="AC87">
        <v>100</v>
      </c>
      <c r="AD87">
        <v>0</v>
      </c>
      <c r="AE87" t="s">
        <v>3789</v>
      </c>
      <c r="AF87"/>
      <c r="AG87" t="s">
        <v>1997</v>
      </c>
      <c r="AH87">
        <v>0.35</v>
      </c>
      <c r="AI87"/>
      <c r="AJ87">
        <v>12</v>
      </c>
      <c r="AK87">
        <v>1.79</v>
      </c>
      <c r="AL87">
        <v>1</v>
      </c>
      <c r="AM87"/>
      <c r="AN87"/>
      <c r="AO87"/>
      <c r="AP87"/>
      <c r="AQ87" t="s">
        <v>3819</v>
      </c>
      <c r="AR87"/>
      <c r="AS87" t="s">
        <v>1996</v>
      </c>
      <c r="AT87"/>
      <c r="AU87" t="s">
        <v>1996</v>
      </c>
      <c r="AV87" t="s">
        <v>1996</v>
      </c>
      <c r="AW87">
        <v>14407</v>
      </c>
      <c r="AX87"/>
    </row>
    <row r="88" spans="1:50" hidden="1" x14ac:dyDescent="0.25">
      <c r="A88">
        <v>2026</v>
      </c>
      <c r="B88" t="s">
        <v>1671</v>
      </c>
      <c r="C88" t="s">
        <v>1860</v>
      </c>
      <c r="D88">
        <v>8562</v>
      </c>
      <c r="E88" t="s">
        <v>1862</v>
      </c>
      <c r="F88" t="s">
        <v>1995</v>
      </c>
      <c r="G88" t="s">
        <v>2078</v>
      </c>
      <c r="H88">
        <v>6.0439999999999996</v>
      </c>
      <c r="I88">
        <v>1E-3</v>
      </c>
      <c r="J88">
        <v>1E-3</v>
      </c>
      <c r="K88"/>
      <c r="L88">
        <v>0</v>
      </c>
      <c r="M88" t="s">
        <v>1996</v>
      </c>
      <c r="N88" t="s">
        <v>1996</v>
      </c>
      <c r="O88" t="s">
        <v>1996</v>
      </c>
      <c r="P88" t="s">
        <v>1996</v>
      </c>
      <c r="Q88"/>
      <c r="R88"/>
      <c r="S88"/>
      <c r="T88">
        <v>0</v>
      </c>
      <c r="U88">
        <v>0</v>
      </c>
      <c r="V88">
        <v>0</v>
      </c>
      <c r="W88">
        <v>0.9</v>
      </c>
      <c r="X88">
        <v>0.81599999999999995</v>
      </c>
      <c r="Y88">
        <v>0.98599999999999999</v>
      </c>
      <c r="Z88">
        <v>0.92</v>
      </c>
      <c r="AA88">
        <v>0.92</v>
      </c>
      <c r="AB88">
        <v>0.92</v>
      </c>
      <c r="AC88">
        <v>100</v>
      </c>
      <c r="AD88">
        <v>0</v>
      </c>
      <c r="AE88" t="s">
        <v>3789</v>
      </c>
      <c r="AF88"/>
      <c r="AG88" t="s">
        <v>1997</v>
      </c>
      <c r="AH88">
        <v>0.5</v>
      </c>
      <c r="AI88"/>
      <c r="AJ88">
        <v>12</v>
      </c>
      <c r="AK88">
        <v>1.79</v>
      </c>
      <c r="AL88">
        <v>1</v>
      </c>
      <c r="AM88"/>
      <c r="AN88"/>
      <c r="AO88"/>
      <c r="AP88"/>
      <c r="AQ88" t="s">
        <v>3820</v>
      </c>
      <c r="AR88"/>
      <c r="AS88" t="s">
        <v>1996</v>
      </c>
      <c r="AT88"/>
      <c r="AU88" t="s">
        <v>1996</v>
      </c>
      <c r="AV88" t="s">
        <v>1996</v>
      </c>
      <c r="AW88">
        <v>14407</v>
      </c>
      <c r="AX88"/>
    </row>
    <row r="89" spans="1:50" hidden="1" x14ac:dyDescent="0.25">
      <c r="A89">
        <v>2026</v>
      </c>
      <c r="B89" t="s">
        <v>1671</v>
      </c>
      <c r="C89" t="s">
        <v>1808</v>
      </c>
      <c r="D89">
        <v>8563</v>
      </c>
      <c r="E89" t="s">
        <v>2131</v>
      </c>
      <c r="F89" t="s">
        <v>1995</v>
      </c>
      <c r="G89" t="s">
        <v>2078</v>
      </c>
      <c r="H89">
        <v>1.5109999999999999</v>
      </c>
      <c r="I89">
        <v>2.0000000000000001E-4</v>
      </c>
      <c r="J89">
        <v>2.0000000000000001E-4</v>
      </c>
      <c r="K89"/>
      <c r="L89">
        <v>0</v>
      </c>
      <c r="M89" t="s">
        <v>1996</v>
      </c>
      <c r="N89" t="s">
        <v>1996</v>
      </c>
      <c r="O89" t="s">
        <v>1996</v>
      </c>
      <c r="P89" t="s">
        <v>1996</v>
      </c>
      <c r="Q89"/>
      <c r="R89"/>
      <c r="S89"/>
      <c r="T89">
        <v>0</v>
      </c>
      <c r="U89">
        <v>0</v>
      </c>
      <c r="V89">
        <v>0</v>
      </c>
      <c r="W89">
        <v>0.9</v>
      </c>
      <c r="X89">
        <v>0.81599999999999995</v>
      </c>
      <c r="Y89">
        <v>0.98599999999999999</v>
      </c>
      <c r="Z89">
        <v>0.92</v>
      </c>
      <c r="AA89">
        <v>0.92</v>
      </c>
      <c r="AB89">
        <v>0.92</v>
      </c>
      <c r="AC89">
        <v>100</v>
      </c>
      <c r="AD89">
        <v>0</v>
      </c>
      <c r="AE89" t="s">
        <v>3789</v>
      </c>
      <c r="AF89"/>
      <c r="AG89" t="s">
        <v>1997</v>
      </c>
      <c r="AH89">
        <v>0.1</v>
      </c>
      <c r="AI89"/>
      <c r="AJ89">
        <v>11</v>
      </c>
      <c r="AK89">
        <v>3.3</v>
      </c>
      <c r="AL89">
        <v>1</v>
      </c>
      <c r="AM89"/>
      <c r="AN89"/>
      <c r="AO89"/>
      <c r="AP89"/>
      <c r="AQ89" t="s">
        <v>3821</v>
      </c>
      <c r="AR89"/>
      <c r="AS89" t="s">
        <v>1996</v>
      </c>
      <c r="AT89"/>
      <c r="AU89" t="s">
        <v>1996</v>
      </c>
      <c r="AV89" t="s">
        <v>1996</v>
      </c>
      <c r="AW89">
        <v>14407</v>
      </c>
      <c r="AX89"/>
    </row>
    <row r="90" spans="1:50" hidden="1" x14ac:dyDescent="0.25">
      <c r="A90">
        <v>2026</v>
      </c>
      <c r="B90" t="s">
        <v>1671</v>
      </c>
      <c r="C90" t="s">
        <v>3822</v>
      </c>
      <c r="D90">
        <v>9199</v>
      </c>
      <c r="E90" t="s">
        <v>3823</v>
      </c>
      <c r="F90" t="s">
        <v>1995</v>
      </c>
      <c r="G90" t="s">
        <v>2078</v>
      </c>
      <c r="H90">
        <v>0.5</v>
      </c>
      <c r="I90">
        <v>0</v>
      </c>
      <c r="J90">
        <v>0</v>
      </c>
      <c r="K90"/>
      <c r="L90">
        <v>0</v>
      </c>
      <c r="M90" t="s">
        <v>1996</v>
      </c>
      <c r="N90" t="s">
        <v>1996</v>
      </c>
      <c r="O90" t="s">
        <v>1996</v>
      </c>
      <c r="P90" t="s">
        <v>1996</v>
      </c>
      <c r="Q90"/>
      <c r="R90"/>
      <c r="S90"/>
      <c r="T90">
        <v>0</v>
      </c>
      <c r="U90">
        <v>0</v>
      </c>
      <c r="V90">
        <v>0</v>
      </c>
      <c r="W90">
        <v>0.9</v>
      </c>
      <c r="X90">
        <v>0.81599999999999995</v>
      </c>
      <c r="Y90">
        <v>0.98699999999999999</v>
      </c>
      <c r="Z90">
        <v>0.92</v>
      </c>
      <c r="AA90">
        <v>0.92</v>
      </c>
      <c r="AB90">
        <v>0.92</v>
      </c>
      <c r="AC90">
        <v>100</v>
      </c>
      <c r="AD90">
        <v>0</v>
      </c>
      <c r="AE90" t="s">
        <v>3789</v>
      </c>
      <c r="AF90"/>
      <c r="AG90" t="s">
        <v>1997</v>
      </c>
      <c r="AH90">
        <v>0.04</v>
      </c>
      <c r="AI90"/>
      <c r="AJ90">
        <v>15</v>
      </c>
      <c r="AK90">
        <v>1.53</v>
      </c>
      <c r="AL90">
        <v>1</v>
      </c>
      <c r="AM90"/>
      <c r="AN90"/>
      <c r="AO90"/>
      <c r="AP90"/>
      <c r="AQ90" t="s">
        <v>3824</v>
      </c>
      <c r="AR90"/>
      <c r="AS90" t="s">
        <v>1996</v>
      </c>
      <c r="AT90"/>
      <c r="AU90" t="s">
        <v>1996</v>
      </c>
      <c r="AV90" t="s">
        <v>1996</v>
      </c>
      <c r="AW90">
        <v>14407</v>
      </c>
      <c r="AX90">
        <v>14407</v>
      </c>
    </row>
    <row r="91" spans="1:50" hidden="1" x14ac:dyDescent="0.25">
      <c r="A91">
        <v>2026</v>
      </c>
      <c r="B91" t="s">
        <v>1671</v>
      </c>
      <c r="C91" t="s">
        <v>3825</v>
      </c>
      <c r="D91">
        <v>9200</v>
      </c>
      <c r="E91" t="s">
        <v>3826</v>
      </c>
      <c r="F91" t="s">
        <v>1995</v>
      </c>
      <c r="G91" t="s">
        <v>2078</v>
      </c>
      <c r="H91">
        <v>1</v>
      </c>
      <c r="I91">
        <v>0</v>
      </c>
      <c r="J91">
        <v>0</v>
      </c>
      <c r="K91"/>
      <c r="L91">
        <v>0</v>
      </c>
      <c r="M91" t="s">
        <v>1996</v>
      </c>
      <c r="N91" t="s">
        <v>1996</v>
      </c>
      <c r="O91" t="s">
        <v>1996</v>
      </c>
      <c r="P91" t="s">
        <v>1996</v>
      </c>
      <c r="Q91"/>
      <c r="R91"/>
      <c r="S91"/>
      <c r="T91">
        <v>0</v>
      </c>
      <c r="U91">
        <v>0</v>
      </c>
      <c r="V91">
        <v>0</v>
      </c>
      <c r="W91">
        <v>0.9</v>
      </c>
      <c r="X91">
        <v>0.81599999999999995</v>
      </c>
      <c r="Y91">
        <v>0.98699999999999999</v>
      </c>
      <c r="Z91">
        <v>0.92</v>
      </c>
      <c r="AA91">
        <v>0.92</v>
      </c>
      <c r="AB91">
        <v>0.92</v>
      </c>
      <c r="AC91">
        <v>100</v>
      </c>
      <c r="AD91">
        <v>0</v>
      </c>
      <c r="AE91" t="s">
        <v>3789</v>
      </c>
      <c r="AF91"/>
      <c r="AG91" t="s">
        <v>1997</v>
      </c>
      <c r="AH91">
        <v>7.0000000000000007E-2</v>
      </c>
      <c r="AI91"/>
      <c r="AJ91">
        <v>15</v>
      </c>
      <c r="AK91">
        <v>1.53</v>
      </c>
      <c r="AL91">
        <v>1</v>
      </c>
      <c r="AM91"/>
      <c r="AN91"/>
      <c r="AO91"/>
      <c r="AP91"/>
      <c r="AQ91" t="s">
        <v>3824</v>
      </c>
      <c r="AR91"/>
      <c r="AS91" t="s">
        <v>1996</v>
      </c>
      <c r="AT91"/>
      <c r="AU91" t="s">
        <v>1996</v>
      </c>
      <c r="AV91" t="s">
        <v>1996</v>
      </c>
      <c r="AW91">
        <v>14407</v>
      </c>
      <c r="AX91">
        <v>14407</v>
      </c>
    </row>
    <row r="92" spans="1:50" hidden="1" x14ac:dyDescent="0.25">
      <c r="A92">
        <v>2026</v>
      </c>
      <c r="B92" t="s">
        <v>1671</v>
      </c>
      <c r="C92" t="s">
        <v>3827</v>
      </c>
      <c r="D92">
        <v>9201</v>
      </c>
      <c r="E92" t="s">
        <v>3828</v>
      </c>
      <c r="F92" t="s">
        <v>1995</v>
      </c>
      <c r="G92" t="s">
        <v>2078</v>
      </c>
      <c r="H92">
        <v>1.5</v>
      </c>
      <c r="I92">
        <v>0</v>
      </c>
      <c r="J92">
        <v>0</v>
      </c>
      <c r="K92"/>
      <c r="L92">
        <v>0</v>
      </c>
      <c r="M92" t="s">
        <v>1996</v>
      </c>
      <c r="N92" t="s">
        <v>1996</v>
      </c>
      <c r="O92" t="s">
        <v>1996</v>
      </c>
      <c r="P92" t="s">
        <v>1996</v>
      </c>
      <c r="Q92"/>
      <c r="R92"/>
      <c r="S92"/>
      <c r="T92">
        <v>0</v>
      </c>
      <c r="U92">
        <v>0</v>
      </c>
      <c r="V92">
        <v>0</v>
      </c>
      <c r="W92">
        <v>0.9</v>
      </c>
      <c r="X92">
        <v>0.81599999999999995</v>
      </c>
      <c r="Y92">
        <v>0.98699999999999999</v>
      </c>
      <c r="Z92">
        <v>0.92</v>
      </c>
      <c r="AA92">
        <v>0.92</v>
      </c>
      <c r="AB92">
        <v>0.92</v>
      </c>
      <c r="AC92">
        <v>100</v>
      </c>
      <c r="AD92">
        <v>0</v>
      </c>
      <c r="AE92" t="s">
        <v>3789</v>
      </c>
      <c r="AF92"/>
      <c r="AG92" t="s">
        <v>1997</v>
      </c>
      <c r="AH92">
        <v>0.11</v>
      </c>
      <c r="AI92"/>
      <c r="AJ92">
        <v>15</v>
      </c>
      <c r="AK92">
        <v>1.53</v>
      </c>
      <c r="AL92">
        <v>1</v>
      </c>
      <c r="AM92"/>
      <c r="AN92"/>
      <c r="AO92"/>
      <c r="AP92"/>
      <c r="AQ92" t="s">
        <v>3824</v>
      </c>
      <c r="AR92"/>
      <c r="AS92" t="s">
        <v>1996</v>
      </c>
      <c r="AT92"/>
      <c r="AU92" t="s">
        <v>1996</v>
      </c>
      <c r="AV92" t="s">
        <v>1996</v>
      </c>
      <c r="AW92">
        <v>14407</v>
      </c>
      <c r="AX92">
        <v>14407</v>
      </c>
    </row>
    <row r="93" spans="1:50" hidden="1" x14ac:dyDescent="0.25">
      <c r="A93">
        <v>2026</v>
      </c>
      <c r="B93" t="s">
        <v>1671</v>
      </c>
      <c r="C93" t="s">
        <v>3829</v>
      </c>
      <c r="D93">
        <v>9202</v>
      </c>
      <c r="E93" t="s">
        <v>3830</v>
      </c>
      <c r="F93" t="s">
        <v>1995</v>
      </c>
      <c r="G93" t="s">
        <v>2078</v>
      </c>
      <c r="H93">
        <v>2</v>
      </c>
      <c r="I93">
        <v>0</v>
      </c>
      <c r="J93">
        <v>0</v>
      </c>
      <c r="K93"/>
      <c r="L93">
        <v>0</v>
      </c>
      <c r="M93" t="s">
        <v>1996</v>
      </c>
      <c r="N93" t="s">
        <v>1996</v>
      </c>
      <c r="O93" t="s">
        <v>1996</v>
      </c>
      <c r="P93" t="s">
        <v>1996</v>
      </c>
      <c r="Q93"/>
      <c r="R93"/>
      <c r="S93"/>
      <c r="T93">
        <v>0</v>
      </c>
      <c r="U93">
        <v>0</v>
      </c>
      <c r="V93">
        <v>0</v>
      </c>
      <c r="W93">
        <v>0.9</v>
      </c>
      <c r="X93">
        <v>0.81599999999999995</v>
      </c>
      <c r="Y93">
        <v>0.98699999999999999</v>
      </c>
      <c r="Z93">
        <v>0.92</v>
      </c>
      <c r="AA93">
        <v>0.92</v>
      </c>
      <c r="AB93">
        <v>0.92</v>
      </c>
      <c r="AC93">
        <v>100</v>
      </c>
      <c r="AD93">
        <v>0</v>
      </c>
      <c r="AE93" t="s">
        <v>3789</v>
      </c>
      <c r="AF93"/>
      <c r="AG93" t="s">
        <v>1997</v>
      </c>
      <c r="AH93">
        <v>0.15</v>
      </c>
      <c r="AI93"/>
      <c r="AJ93">
        <v>15</v>
      </c>
      <c r="AK93">
        <v>1.53</v>
      </c>
      <c r="AL93">
        <v>1</v>
      </c>
      <c r="AM93"/>
      <c r="AN93"/>
      <c r="AO93"/>
      <c r="AP93"/>
      <c r="AQ93" t="s">
        <v>3824</v>
      </c>
      <c r="AR93"/>
      <c r="AS93" t="s">
        <v>1996</v>
      </c>
      <c r="AT93"/>
      <c r="AU93" t="s">
        <v>1996</v>
      </c>
      <c r="AV93" t="s">
        <v>1996</v>
      </c>
      <c r="AW93">
        <v>14407</v>
      </c>
      <c r="AX93">
        <v>14407</v>
      </c>
    </row>
    <row r="94" spans="1:50" hidden="1" x14ac:dyDescent="0.25">
      <c r="A94">
        <v>2026</v>
      </c>
      <c r="B94" t="s">
        <v>1671</v>
      </c>
      <c r="C94" t="s">
        <v>3831</v>
      </c>
      <c r="D94">
        <v>9203</v>
      </c>
      <c r="E94" t="s">
        <v>3832</v>
      </c>
      <c r="F94" t="s">
        <v>1995</v>
      </c>
      <c r="G94" t="s">
        <v>2078</v>
      </c>
      <c r="H94">
        <v>2.5</v>
      </c>
      <c r="I94">
        <v>0</v>
      </c>
      <c r="J94">
        <v>0</v>
      </c>
      <c r="K94"/>
      <c r="L94">
        <v>0</v>
      </c>
      <c r="M94" t="s">
        <v>1996</v>
      </c>
      <c r="N94" t="s">
        <v>1996</v>
      </c>
      <c r="O94" t="s">
        <v>1996</v>
      </c>
      <c r="P94" t="s">
        <v>1996</v>
      </c>
      <c r="Q94"/>
      <c r="R94"/>
      <c r="S94"/>
      <c r="T94">
        <v>0</v>
      </c>
      <c r="U94">
        <v>0</v>
      </c>
      <c r="V94">
        <v>0</v>
      </c>
      <c r="W94">
        <v>0.9</v>
      </c>
      <c r="X94">
        <v>0.81599999999999995</v>
      </c>
      <c r="Y94">
        <v>0.98699999999999999</v>
      </c>
      <c r="Z94">
        <v>0.92</v>
      </c>
      <c r="AA94">
        <v>0.92</v>
      </c>
      <c r="AB94">
        <v>0.92</v>
      </c>
      <c r="AC94">
        <v>100</v>
      </c>
      <c r="AD94">
        <v>0</v>
      </c>
      <c r="AE94" t="s">
        <v>3789</v>
      </c>
      <c r="AF94"/>
      <c r="AG94" t="s">
        <v>1997</v>
      </c>
      <c r="AH94">
        <v>0.18</v>
      </c>
      <c r="AI94"/>
      <c r="AJ94">
        <v>15</v>
      </c>
      <c r="AK94">
        <v>1.53</v>
      </c>
      <c r="AL94">
        <v>1</v>
      </c>
      <c r="AM94"/>
      <c r="AN94"/>
      <c r="AO94"/>
      <c r="AP94"/>
      <c r="AQ94" t="s">
        <v>3824</v>
      </c>
      <c r="AR94"/>
      <c r="AS94" t="s">
        <v>1996</v>
      </c>
      <c r="AT94"/>
      <c r="AU94" t="s">
        <v>1996</v>
      </c>
      <c r="AV94" t="s">
        <v>1996</v>
      </c>
      <c r="AW94">
        <v>14407</v>
      </c>
      <c r="AX94">
        <v>14407</v>
      </c>
    </row>
    <row r="95" spans="1:50" hidden="1" x14ac:dyDescent="0.25">
      <c r="A95">
        <v>2026</v>
      </c>
      <c r="B95" t="s">
        <v>1671</v>
      </c>
      <c r="C95" t="s">
        <v>3833</v>
      </c>
      <c r="D95">
        <v>9204</v>
      </c>
      <c r="E95" t="s">
        <v>3834</v>
      </c>
      <c r="F95" t="s">
        <v>1995</v>
      </c>
      <c r="G95" t="s">
        <v>2078</v>
      </c>
      <c r="H95">
        <v>3</v>
      </c>
      <c r="I95">
        <v>0</v>
      </c>
      <c r="J95">
        <v>0</v>
      </c>
      <c r="K95"/>
      <c r="L95">
        <v>0</v>
      </c>
      <c r="M95" t="s">
        <v>1996</v>
      </c>
      <c r="N95" t="s">
        <v>1996</v>
      </c>
      <c r="O95" t="s">
        <v>1996</v>
      </c>
      <c r="P95" t="s">
        <v>1996</v>
      </c>
      <c r="Q95"/>
      <c r="R95"/>
      <c r="S95"/>
      <c r="T95">
        <v>0</v>
      </c>
      <c r="U95">
        <v>0</v>
      </c>
      <c r="V95">
        <v>0</v>
      </c>
      <c r="W95">
        <v>0.9</v>
      </c>
      <c r="X95">
        <v>0.81599999999999995</v>
      </c>
      <c r="Y95">
        <v>0.98699999999999999</v>
      </c>
      <c r="Z95">
        <v>0.92</v>
      </c>
      <c r="AA95">
        <v>0.92</v>
      </c>
      <c r="AB95">
        <v>0.92</v>
      </c>
      <c r="AC95">
        <v>100</v>
      </c>
      <c r="AD95">
        <v>0</v>
      </c>
      <c r="AE95" t="s">
        <v>3789</v>
      </c>
      <c r="AF95"/>
      <c r="AG95" t="s">
        <v>1997</v>
      </c>
      <c r="AH95">
        <v>0.22</v>
      </c>
      <c r="AI95"/>
      <c r="AJ95">
        <v>15</v>
      </c>
      <c r="AK95">
        <v>1.53</v>
      </c>
      <c r="AL95">
        <v>1</v>
      </c>
      <c r="AM95"/>
      <c r="AN95"/>
      <c r="AO95"/>
      <c r="AP95"/>
      <c r="AQ95" t="s">
        <v>3824</v>
      </c>
      <c r="AR95"/>
      <c r="AS95" t="s">
        <v>1996</v>
      </c>
      <c r="AT95"/>
      <c r="AU95" t="s">
        <v>1996</v>
      </c>
      <c r="AV95" t="s">
        <v>1996</v>
      </c>
      <c r="AW95">
        <v>14407</v>
      </c>
      <c r="AX95">
        <v>14407</v>
      </c>
    </row>
    <row r="96" spans="1:50" hidden="1" x14ac:dyDescent="0.25">
      <c r="A96">
        <v>2026</v>
      </c>
      <c r="B96" t="s">
        <v>1671</v>
      </c>
      <c r="C96" t="s">
        <v>3835</v>
      </c>
      <c r="D96">
        <v>9205</v>
      </c>
      <c r="E96" t="s">
        <v>3836</v>
      </c>
      <c r="F96" t="s">
        <v>1995</v>
      </c>
      <c r="G96" t="s">
        <v>2078</v>
      </c>
      <c r="H96">
        <v>3.5</v>
      </c>
      <c r="I96">
        <v>0</v>
      </c>
      <c r="J96">
        <v>0</v>
      </c>
      <c r="K96"/>
      <c r="L96">
        <v>0</v>
      </c>
      <c r="M96" t="s">
        <v>1996</v>
      </c>
      <c r="N96" t="s">
        <v>1996</v>
      </c>
      <c r="O96" t="s">
        <v>1996</v>
      </c>
      <c r="P96" t="s">
        <v>1996</v>
      </c>
      <c r="Q96"/>
      <c r="R96"/>
      <c r="S96"/>
      <c r="T96">
        <v>0</v>
      </c>
      <c r="U96">
        <v>0</v>
      </c>
      <c r="V96">
        <v>0</v>
      </c>
      <c r="W96">
        <v>0.9</v>
      </c>
      <c r="X96">
        <v>0.81599999999999995</v>
      </c>
      <c r="Y96">
        <v>0.98699999999999999</v>
      </c>
      <c r="Z96">
        <v>0.92</v>
      </c>
      <c r="AA96">
        <v>0.92</v>
      </c>
      <c r="AB96">
        <v>0.92</v>
      </c>
      <c r="AC96">
        <v>100</v>
      </c>
      <c r="AD96">
        <v>0</v>
      </c>
      <c r="AE96" t="s">
        <v>3789</v>
      </c>
      <c r="AF96"/>
      <c r="AG96" t="s">
        <v>1997</v>
      </c>
      <c r="AH96">
        <v>0.26</v>
      </c>
      <c r="AI96"/>
      <c r="AJ96">
        <v>15</v>
      </c>
      <c r="AK96">
        <v>1.53</v>
      </c>
      <c r="AL96">
        <v>1</v>
      </c>
      <c r="AM96"/>
      <c r="AN96"/>
      <c r="AO96"/>
      <c r="AP96"/>
      <c r="AQ96" t="s">
        <v>3824</v>
      </c>
      <c r="AR96"/>
      <c r="AS96" t="s">
        <v>1996</v>
      </c>
      <c r="AT96"/>
      <c r="AU96" t="s">
        <v>1996</v>
      </c>
      <c r="AV96" t="s">
        <v>1996</v>
      </c>
      <c r="AW96">
        <v>14407</v>
      </c>
      <c r="AX96">
        <v>14407</v>
      </c>
    </row>
    <row r="97" spans="1:50" hidden="1" x14ac:dyDescent="0.25">
      <c r="A97">
        <v>2026</v>
      </c>
      <c r="B97" t="s">
        <v>1671</v>
      </c>
      <c r="C97" t="s">
        <v>3837</v>
      </c>
      <c r="D97">
        <v>9206</v>
      </c>
      <c r="E97" t="s">
        <v>3838</v>
      </c>
      <c r="F97" t="s">
        <v>1995</v>
      </c>
      <c r="G97" t="s">
        <v>2078</v>
      </c>
      <c r="H97">
        <v>0.40899999999999997</v>
      </c>
      <c r="I97">
        <v>0</v>
      </c>
      <c r="J97">
        <v>0</v>
      </c>
      <c r="K97"/>
      <c r="L97">
        <v>0</v>
      </c>
      <c r="M97" t="s">
        <v>1996</v>
      </c>
      <c r="N97" t="s">
        <v>1996</v>
      </c>
      <c r="O97" t="s">
        <v>1996</v>
      </c>
      <c r="P97" t="s">
        <v>1996</v>
      </c>
      <c r="Q97"/>
      <c r="R97"/>
      <c r="S97"/>
      <c r="T97">
        <v>0</v>
      </c>
      <c r="U97">
        <v>0</v>
      </c>
      <c r="V97">
        <v>0</v>
      </c>
      <c r="W97">
        <v>0.9</v>
      </c>
      <c r="X97">
        <v>0.81599999999999995</v>
      </c>
      <c r="Y97">
        <v>0.98699999999999999</v>
      </c>
      <c r="Z97">
        <v>0.92</v>
      </c>
      <c r="AA97">
        <v>0.92</v>
      </c>
      <c r="AB97">
        <v>0.92</v>
      </c>
      <c r="AC97">
        <v>100</v>
      </c>
      <c r="AD97">
        <v>0</v>
      </c>
      <c r="AE97" t="s">
        <v>3789</v>
      </c>
      <c r="AF97"/>
      <c r="AG97" t="s">
        <v>1997</v>
      </c>
      <c r="AH97">
        <v>0.03</v>
      </c>
      <c r="AI97"/>
      <c r="AJ97">
        <v>15</v>
      </c>
      <c r="AK97">
        <v>1.25</v>
      </c>
      <c r="AL97">
        <v>1</v>
      </c>
      <c r="AM97"/>
      <c r="AN97"/>
      <c r="AO97"/>
      <c r="AP97"/>
      <c r="AQ97" t="s">
        <v>3824</v>
      </c>
      <c r="AR97"/>
      <c r="AS97" t="s">
        <v>1996</v>
      </c>
      <c r="AT97"/>
      <c r="AU97" t="s">
        <v>1996</v>
      </c>
      <c r="AV97" t="s">
        <v>1996</v>
      </c>
      <c r="AW97">
        <v>14407</v>
      </c>
      <c r="AX97">
        <v>14407</v>
      </c>
    </row>
    <row r="98" spans="1:50" hidden="1" x14ac:dyDescent="0.25">
      <c r="A98">
        <v>2026</v>
      </c>
      <c r="B98" t="s">
        <v>1671</v>
      </c>
      <c r="C98" t="s">
        <v>3839</v>
      </c>
      <c r="D98">
        <v>9207</v>
      </c>
      <c r="E98" t="s">
        <v>3840</v>
      </c>
      <c r="F98" t="s">
        <v>1995</v>
      </c>
      <c r="G98" t="s">
        <v>2078</v>
      </c>
      <c r="H98">
        <v>0.81799999999999995</v>
      </c>
      <c r="I98">
        <v>0</v>
      </c>
      <c r="J98">
        <v>0</v>
      </c>
      <c r="K98"/>
      <c r="L98">
        <v>0</v>
      </c>
      <c r="M98" t="s">
        <v>1996</v>
      </c>
      <c r="N98" t="s">
        <v>1996</v>
      </c>
      <c r="O98" t="s">
        <v>1996</v>
      </c>
      <c r="P98" t="s">
        <v>1996</v>
      </c>
      <c r="Q98"/>
      <c r="R98"/>
      <c r="S98"/>
      <c r="T98">
        <v>0</v>
      </c>
      <c r="U98">
        <v>0</v>
      </c>
      <c r="V98">
        <v>0</v>
      </c>
      <c r="W98">
        <v>0.9</v>
      </c>
      <c r="X98">
        <v>0.81599999999999995</v>
      </c>
      <c r="Y98">
        <v>0.98699999999999999</v>
      </c>
      <c r="Z98">
        <v>0.92</v>
      </c>
      <c r="AA98">
        <v>0.92</v>
      </c>
      <c r="AB98">
        <v>0.92</v>
      </c>
      <c r="AC98">
        <v>100</v>
      </c>
      <c r="AD98">
        <v>0</v>
      </c>
      <c r="AE98" t="s">
        <v>3789</v>
      </c>
      <c r="AF98"/>
      <c r="AG98" t="s">
        <v>1997</v>
      </c>
      <c r="AH98">
        <v>0.06</v>
      </c>
      <c r="AI98"/>
      <c r="AJ98">
        <v>15</v>
      </c>
      <c r="AK98">
        <v>1.25</v>
      </c>
      <c r="AL98">
        <v>1</v>
      </c>
      <c r="AM98"/>
      <c r="AN98"/>
      <c r="AO98"/>
      <c r="AP98"/>
      <c r="AQ98" t="s">
        <v>3824</v>
      </c>
      <c r="AR98"/>
      <c r="AS98" t="s">
        <v>1996</v>
      </c>
      <c r="AT98"/>
      <c r="AU98" t="s">
        <v>1996</v>
      </c>
      <c r="AV98" t="s">
        <v>1996</v>
      </c>
      <c r="AW98">
        <v>14407</v>
      </c>
      <c r="AX98">
        <v>14407</v>
      </c>
    </row>
    <row r="99" spans="1:50" hidden="1" x14ac:dyDescent="0.25">
      <c r="A99">
        <v>2026</v>
      </c>
      <c r="B99" t="s">
        <v>1671</v>
      </c>
      <c r="C99" t="s">
        <v>3841</v>
      </c>
      <c r="D99">
        <v>9208</v>
      </c>
      <c r="E99" t="s">
        <v>3842</v>
      </c>
      <c r="F99" t="s">
        <v>1995</v>
      </c>
      <c r="G99" t="s">
        <v>2078</v>
      </c>
      <c r="H99">
        <v>1.2270000000000001</v>
      </c>
      <c r="I99">
        <v>0</v>
      </c>
      <c r="J99">
        <v>0</v>
      </c>
      <c r="K99"/>
      <c r="L99">
        <v>0</v>
      </c>
      <c r="M99" t="s">
        <v>1996</v>
      </c>
      <c r="N99" t="s">
        <v>1996</v>
      </c>
      <c r="O99" t="s">
        <v>1996</v>
      </c>
      <c r="P99" t="s">
        <v>1996</v>
      </c>
      <c r="Q99"/>
      <c r="R99"/>
      <c r="S99"/>
      <c r="T99">
        <v>0</v>
      </c>
      <c r="U99">
        <v>0</v>
      </c>
      <c r="V99">
        <v>0</v>
      </c>
      <c r="W99">
        <v>0.9</v>
      </c>
      <c r="X99">
        <v>0.81599999999999995</v>
      </c>
      <c r="Y99">
        <v>0.98699999999999999</v>
      </c>
      <c r="Z99">
        <v>0.92</v>
      </c>
      <c r="AA99">
        <v>0.92</v>
      </c>
      <c r="AB99">
        <v>0.92</v>
      </c>
      <c r="AC99">
        <v>100</v>
      </c>
      <c r="AD99">
        <v>0</v>
      </c>
      <c r="AE99" t="s">
        <v>3789</v>
      </c>
      <c r="AF99"/>
      <c r="AG99" t="s">
        <v>1997</v>
      </c>
      <c r="AH99">
        <v>0.09</v>
      </c>
      <c r="AI99"/>
      <c r="AJ99">
        <v>15</v>
      </c>
      <c r="AK99">
        <v>1.25</v>
      </c>
      <c r="AL99">
        <v>1</v>
      </c>
      <c r="AM99"/>
      <c r="AN99"/>
      <c r="AO99"/>
      <c r="AP99"/>
      <c r="AQ99" t="s">
        <v>3824</v>
      </c>
      <c r="AR99"/>
      <c r="AS99" t="s">
        <v>1996</v>
      </c>
      <c r="AT99"/>
      <c r="AU99" t="s">
        <v>1996</v>
      </c>
      <c r="AV99" t="s">
        <v>1996</v>
      </c>
      <c r="AW99">
        <v>14407</v>
      </c>
      <c r="AX99">
        <v>14407</v>
      </c>
    </row>
    <row r="100" spans="1:50" hidden="1" x14ac:dyDescent="0.25">
      <c r="A100">
        <v>2026</v>
      </c>
      <c r="B100" t="s">
        <v>1671</v>
      </c>
      <c r="C100" t="s">
        <v>3843</v>
      </c>
      <c r="D100">
        <v>9209</v>
      </c>
      <c r="E100" t="s">
        <v>3844</v>
      </c>
      <c r="F100" t="s">
        <v>1995</v>
      </c>
      <c r="G100" t="s">
        <v>2078</v>
      </c>
      <c r="H100">
        <v>1.6359999999999999</v>
      </c>
      <c r="I100">
        <v>0</v>
      </c>
      <c r="J100">
        <v>0</v>
      </c>
      <c r="K100"/>
      <c r="L100">
        <v>0</v>
      </c>
      <c r="M100" t="s">
        <v>1996</v>
      </c>
      <c r="N100" t="s">
        <v>1996</v>
      </c>
      <c r="O100" t="s">
        <v>1996</v>
      </c>
      <c r="P100" t="s">
        <v>1996</v>
      </c>
      <c r="Q100"/>
      <c r="R100"/>
      <c r="S100"/>
      <c r="T100">
        <v>0</v>
      </c>
      <c r="U100">
        <v>0</v>
      </c>
      <c r="V100">
        <v>0</v>
      </c>
      <c r="W100">
        <v>0.9</v>
      </c>
      <c r="X100">
        <v>0.81599999999999995</v>
      </c>
      <c r="Y100">
        <v>0.98699999999999999</v>
      </c>
      <c r="Z100">
        <v>0.92</v>
      </c>
      <c r="AA100">
        <v>0.92</v>
      </c>
      <c r="AB100">
        <v>0.92</v>
      </c>
      <c r="AC100">
        <v>100</v>
      </c>
      <c r="AD100">
        <v>0</v>
      </c>
      <c r="AE100" t="s">
        <v>3789</v>
      </c>
      <c r="AF100"/>
      <c r="AG100" t="s">
        <v>1997</v>
      </c>
      <c r="AH100">
        <v>0.11</v>
      </c>
      <c r="AI100"/>
      <c r="AJ100">
        <v>15</v>
      </c>
      <c r="AK100">
        <v>1.25</v>
      </c>
      <c r="AL100">
        <v>1</v>
      </c>
      <c r="AM100"/>
      <c r="AN100"/>
      <c r="AO100"/>
      <c r="AP100"/>
      <c r="AQ100" t="s">
        <v>3824</v>
      </c>
      <c r="AR100"/>
      <c r="AS100" t="s">
        <v>1996</v>
      </c>
      <c r="AT100"/>
      <c r="AU100" t="s">
        <v>1996</v>
      </c>
      <c r="AV100" t="s">
        <v>1996</v>
      </c>
      <c r="AW100">
        <v>14407</v>
      </c>
      <c r="AX100">
        <v>14407</v>
      </c>
    </row>
    <row r="101" spans="1:50" hidden="1" x14ac:dyDescent="0.25">
      <c r="A101">
        <v>2026</v>
      </c>
      <c r="B101" t="s">
        <v>1671</v>
      </c>
      <c r="C101" t="s">
        <v>3845</v>
      </c>
      <c r="D101">
        <v>9210</v>
      </c>
      <c r="E101" t="s">
        <v>3846</v>
      </c>
      <c r="F101" t="s">
        <v>1995</v>
      </c>
      <c r="G101" t="s">
        <v>2078</v>
      </c>
      <c r="H101">
        <v>2.0449999999999999</v>
      </c>
      <c r="I101">
        <v>0</v>
      </c>
      <c r="J101">
        <v>0</v>
      </c>
      <c r="K101"/>
      <c r="L101">
        <v>0</v>
      </c>
      <c r="M101" t="s">
        <v>1996</v>
      </c>
      <c r="N101" t="s">
        <v>1996</v>
      </c>
      <c r="O101" t="s">
        <v>1996</v>
      </c>
      <c r="P101" t="s">
        <v>1996</v>
      </c>
      <c r="Q101"/>
      <c r="R101"/>
      <c r="S101"/>
      <c r="T101">
        <v>0</v>
      </c>
      <c r="U101">
        <v>0</v>
      </c>
      <c r="V101">
        <v>0</v>
      </c>
      <c r="W101">
        <v>0.9</v>
      </c>
      <c r="X101">
        <v>0.81599999999999995</v>
      </c>
      <c r="Y101">
        <v>0.98699999999999999</v>
      </c>
      <c r="Z101">
        <v>0.92</v>
      </c>
      <c r="AA101">
        <v>0.92</v>
      </c>
      <c r="AB101">
        <v>0.92</v>
      </c>
      <c r="AC101">
        <v>100</v>
      </c>
      <c r="AD101">
        <v>0</v>
      </c>
      <c r="AE101" t="s">
        <v>3789</v>
      </c>
      <c r="AF101"/>
      <c r="AG101" t="s">
        <v>1997</v>
      </c>
      <c r="AH101">
        <v>0.14000000000000001</v>
      </c>
      <c r="AI101"/>
      <c r="AJ101">
        <v>15</v>
      </c>
      <c r="AK101">
        <v>1.25</v>
      </c>
      <c r="AL101">
        <v>1</v>
      </c>
      <c r="AM101"/>
      <c r="AN101"/>
      <c r="AO101"/>
      <c r="AP101"/>
      <c r="AQ101" t="s">
        <v>3824</v>
      </c>
      <c r="AR101"/>
      <c r="AS101" t="s">
        <v>1996</v>
      </c>
      <c r="AT101"/>
      <c r="AU101" t="s">
        <v>1996</v>
      </c>
      <c r="AV101" t="s">
        <v>1996</v>
      </c>
      <c r="AW101">
        <v>14407</v>
      </c>
      <c r="AX101">
        <v>14407</v>
      </c>
    </row>
    <row r="102" spans="1:50" hidden="1" x14ac:dyDescent="0.25">
      <c r="A102">
        <v>2026</v>
      </c>
      <c r="B102" t="s">
        <v>1671</v>
      </c>
      <c r="C102" t="s">
        <v>3847</v>
      </c>
      <c r="D102">
        <v>9211</v>
      </c>
      <c r="E102" t="s">
        <v>3848</v>
      </c>
      <c r="F102" t="s">
        <v>1995</v>
      </c>
      <c r="G102" t="s">
        <v>2078</v>
      </c>
      <c r="H102">
        <v>2.4550000000000001</v>
      </c>
      <c r="I102">
        <v>0</v>
      </c>
      <c r="J102">
        <v>0</v>
      </c>
      <c r="K102"/>
      <c r="L102">
        <v>0</v>
      </c>
      <c r="M102" t="s">
        <v>1996</v>
      </c>
      <c r="N102" t="s">
        <v>1996</v>
      </c>
      <c r="O102" t="s">
        <v>1996</v>
      </c>
      <c r="P102" t="s">
        <v>1996</v>
      </c>
      <c r="Q102"/>
      <c r="R102"/>
      <c r="S102"/>
      <c r="T102">
        <v>0</v>
      </c>
      <c r="U102">
        <v>0</v>
      </c>
      <c r="V102">
        <v>0</v>
      </c>
      <c r="W102">
        <v>0.9</v>
      </c>
      <c r="X102">
        <v>0.81599999999999995</v>
      </c>
      <c r="Y102">
        <v>0.98699999999999999</v>
      </c>
      <c r="Z102">
        <v>0.92</v>
      </c>
      <c r="AA102">
        <v>0.92</v>
      </c>
      <c r="AB102">
        <v>0.92</v>
      </c>
      <c r="AC102">
        <v>100</v>
      </c>
      <c r="AD102">
        <v>0</v>
      </c>
      <c r="AE102" t="s">
        <v>3789</v>
      </c>
      <c r="AF102"/>
      <c r="AG102" t="s">
        <v>1997</v>
      </c>
      <c r="AH102">
        <v>0.17</v>
      </c>
      <c r="AI102"/>
      <c r="AJ102">
        <v>15</v>
      </c>
      <c r="AK102">
        <v>1.25</v>
      </c>
      <c r="AL102">
        <v>1</v>
      </c>
      <c r="AM102"/>
      <c r="AN102"/>
      <c r="AO102"/>
      <c r="AP102"/>
      <c r="AQ102" t="s">
        <v>3824</v>
      </c>
      <c r="AR102"/>
      <c r="AS102" t="s">
        <v>1996</v>
      </c>
      <c r="AT102"/>
      <c r="AU102" t="s">
        <v>1996</v>
      </c>
      <c r="AV102" t="s">
        <v>1996</v>
      </c>
      <c r="AW102">
        <v>14407</v>
      </c>
      <c r="AX102">
        <v>14407</v>
      </c>
    </row>
    <row r="103" spans="1:50" hidden="1" x14ac:dyDescent="0.25">
      <c r="A103">
        <v>2026</v>
      </c>
      <c r="B103" t="s">
        <v>1671</v>
      </c>
      <c r="C103" t="s">
        <v>3849</v>
      </c>
      <c r="D103">
        <v>9212</v>
      </c>
      <c r="E103" t="s">
        <v>3850</v>
      </c>
      <c r="F103" t="s">
        <v>1995</v>
      </c>
      <c r="G103" t="s">
        <v>2078</v>
      </c>
      <c r="H103">
        <v>2.8639999999999999</v>
      </c>
      <c r="I103">
        <v>0</v>
      </c>
      <c r="J103">
        <v>0</v>
      </c>
      <c r="K103"/>
      <c r="L103">
        <v>0</v>
      </c>
      <c r="M103" t="s">
        <v>1996</v>
      </c>
      <c r="N103" t="s">
        <v>1996</v>
      </c>
      <c r="O103" t="s">
        <v>1996</v>
      </c>
      <c r="P103" t="s">
        <v>1996</v>
      </c>
      <c r="Q103"/>
      <c r="R103"/>
      <c r="S103"/>
      <c r="T103">
        <v>0</v>
      </c>
      <c r="U103">
        <v>0</v>
      </c>
      <c r="V103">
        <v>0</v>
      </c>
      <c r="W103">
        <v>0.9</v>
      </c>
      <c r="X103">
        <v>0.81599999999999995</v>
      </c>
      <c r="Y103">
        <v>0.98699999999999999</v>
      </c>
      <c r="Z103">
        <v>0.92</v>
      </c>
      <c r="AA103">
        <v>0.92</v>
      </c>
      <c r="AB103">
        <v>0.92</v>
      </c>
      <c r="AC103">
        <v>100</v>
      </c>
      <c r="AD103">
        <v>0</v>
      </c>
      <c r="AE103" t="s">
        <v>3789</v>
      </c>
      <c r="AF103"/>
      <c r="AG103" t="s">
        <v>1997</v>
      </c>
      <c r="AH103">
        <v>0.2</v>
      </c>
      <c r="AI103"/>
      <c r="AJ103">
        <v>15</v>
      </c>
      <c r="AK103">
        <v>1.25</v>
      </c>
      <c r="AL103">
        <v>1</v>
      </c>
      <c r="AM103"/>
      <c r="AN103"/>
      <c r="AO103"/>
      <c r="AP103"/>
      <c r="AQ103" t="s">
        <v>3824</v>
      </c>
      <c r="AR103"/>
      <c r="AS103" t="s">
        <v>1996</v>
      </c>
      <c r="AT103"/>
      <c r="AU103" t="s">
        <v>1996</v>
      </c>
      <c r="AV103" t="s">
        <v>1996</v>
      </c>
      <c r="AW103">
        <v>14407</v>
      </c>
      <c r="AX103">
        <v>14407</v>
      </c>
    </row>
    <row r="104" spans="1:50" hidden="1" x14ac:dyDescent="0.25">
      <c r="A104">
        <v>2026</v>
      </c>
      <c r="B104" t="s">
        <v>1671</v>
      </c>
      <c r="C104" t="s">
        <v>1683</v>
      </c>
      <c r="D104">
        <v>374</v>
      </c>
      <c r="E104" t="s">
        <v>2132</v>
      </c>
      <c r="F104" t="s">
        <v>2022</v>
      </c>
      <c r="G104" t="s">
        <v>1922</v>
      </c>
      <c r="H104">
        <v>0</v>
      </c>
      <c r="I104">
        <v>0</v>
      </c>
      <c r="J104">
        <v>0</v>
      </c>
      <c r="K104"/>
      <c r="L104">
        <v>1.26E-2</v>
      </c>
      <c r="M104" t="s">
        <v>1996</v>
      </c>
      <c r="N104" t="s">
        <v>1996</v>
      </c>
      <c r="O104" t="s">
        <v>1996</v>
      </c>
      <c r="P104" t="s">
        <v>1996</v>
      </c>
      <c r="Q104"/>
      <c r="R104"/>
      <c r="S104"/>
      <c r="T104"/>
      <c r="U104"/>
      <c r="V104"/>
      <c r="W104">
        <v>0.9</v>
      </c>
      <c r="X104">
        <v>0.81599999999999995</v>
      </c>
      <c r="Y104">
        <v>0.91800000000000004</v>
      </c>
      <c r="Z104">
        <v>0.92</v>
      </c>
      <c r="AA104">
        <v>0.92</v>
      </c>
      <c r="AB104">
        <v>0.92</v>
      </c>
      <c r="AC104">
        <v>0</v>
      </c>
      <c r="AD104">
        <v>100</v>
      </c>
      <c r="AE104" t="s">
        <v>3789</v>
      </c>
      <c r="AF104"/>
      <c r="AG104" t="s">
        <v>1997</v>
      </c>
      <c r="AH104">
        <v>0.25</v>
      </c>
      <c r="AI104"/>
      <c r="AJ104">
        <v>5</v>
      </c>
      <c r="AK104">
        <v>1.5</v>
      </c>
      <c r="AL104">
        <v>1</v>
      </c>
      <c r="AM104"/>
      <c r="AN104"/>
      <c r="AO104"/>
      <c r="AP104"/>
      <c r="AQ104" t="s">
        <v>2133</v>
      </c>
      <c r="AR104"/>
      <c r="AS104" t="s">
        <v>1996</v>
      </c>
      <c r="AT104"/>
      <c r="AU104" t="s">
        <v>1996</v>
      </c>
      <c r="AV104" t="s">
        <v>1997</v>
      </c>
      <c r="AW104">
        <v>13867</v>
      </c>
      <c r="AX104"/>
    </row>
    <row r="105" spans="1:50" hidden="1" x14ac:dyDescent="0.25">
      <c r="A105">
        <v>2026</v>
      </c>
      <c r="B105" t="s">
        <v>1671</v>
      </c>
      <c r="C105" t="s">
        <v>1673</v>
      </c>
      <c r="D105">
        <v>3247</v>
      </c>
      <c r="E105" t="s">
        <v>2134</v>
      </c>
      <c r="F105" t="s">
        <v>2022</v>
      </c>
      <c r="G105" t="s">
        <v>1919</v>
      </c>
      <c r="H105">
        <v>0</v>
      </c>
      <c r="I105">
        <v>0</v>
      </c>
      <c r="J105">
        <v>0</v>
      </c>
      <c r="K105"/>
      <c r="L105">
        <v>3.3999999999999998E-3</v>
      </c>
      <c r="M105" t="s">
        <v>1996</v>
      </c>
      <c r="N105" t="s">
        <v>1996</v>
      </c>
      <c r="O105" t="s">
        <v>1996</v>
      </c>
      <c r="P105" t="s">
        <v>1996</v>
      </c>
      <c r="Q105"/>
      <c r="R105"/>
      <c r="S105"/>
      <c r="T105">
        <v>0</v>
      </c>
      <c r="U105">
        <v>0</v>
      </c>
      <c r="V105">
        <v>0</v>
      </c>
      <c r="W105">
        <v>0.9</v>
      </c>
      <c r="X105">
        <v>0.81599999999999995</v>
      </c>
      <c r="Y105">
        <v>0.91800000000000004</v>
      </c>
      <c r="Z105">
        <v>0.92</v>
      </c>
      <c r="AA105">
        <v>0.92</v>
      </c>
      <c r="AB105">
        <v>0.92</v>
      </c>
      <c r="AC105">
        <v>0</v>
      </c>
      <c r="AD105">
        <v>100</v>
      </c>
      <c r="AE105" t="s">
        <v>3789</v>
      </c>
      <c r="AF105"/>
      <c r="AG105" t="s">
        <v>1997</v>
      </c>
      <c r="AH105">
        <v>0.04</v>
      </c>
      <c r="AI105"/>
      <c r="AJ105">
        <v>25</v>
      </c>
      <c r="AK105">
        <v>0.27</v>
      </c>
      <c r="AL105">
        <v>1</v>
      </c>
      <c r="AM105"/>
      <c r="AN105"/>
      <c r="AO105"/>
      <c r="AP105"/>
      <c r="AQ105" t="s">
        <v>2118</v>
      </c>
      <c r="AR105"/>
      <c r="AS105" t="s">
        <v>1996</v>
      </c>
      <c r="AT105"/>
      <c r="AU105" t="s">
        <v>1996</v>
      </c>
      <c r="AV105" t="s">
        <v>1997</v>
      </c>
      <c r="AW105">
        <v>14407</v>
      </c>
      <c r="AX105"/>
    </row>
    <row r="106" spans="1:50" hidden="1" x14ac:dyDescent="0.25">
      <c r="A106">
        <v>2026</v>
      </c>
      <c r="B106" t="s">
        <v>1671</v>
      </c>
      <c r="C106" t="s">
        <v>1686</v>
      </c>
      <c r="D106">
        <v>3521</v>
      </c>
      <c r="E106" t="s">
        <v>2135</v>
      </c>
      <c r="F106" t="s">
        <v>2022</v>
      </c>
      <c r="G106" t="s">
        <v>1922</v>
      </c>
      <c r="H106">
        <v>0</v>
      </c>
      <c r="I106">
        <v>0</v>
      </c>
      <c r="J106">
        <v>0</v>
      </c>
      <c r="K106"/>
      <c r="L106">
        <v>4.24E-2</v>
      </c>
      <c r="M106" t="s">
        <v>1996</v>
      </c>
      <c r="N106" t="s">
        <v>1996</v>
      </c>
      <c r="O106" t="s">
        <v>1996</v>
      </c>
      <c r="P106" t="s">
        <v>1996</v>
      </c>
      <c r="Q106"/>
      <c r="R106"/>
      <c r="S106"/>
      <c r="T106">
        <v>0</v>
      </c>
      <c r="U106">
        <v>0</v>
      </c>
      <c r="V106">
        <v>0</v>
      </c>
      <c r="W106">
        <v>0.9</v>
      </c>
      <c r="X106">
        <v>0.81599999999999995</v>
      </c>
      <c r="Y106">
        <v>0.91800000000000004</v>
      </c>
      <c r="Z106">
        <v>0.92</v>
      </c>
      <c r="AA106">
        <v>0.92</v>
      </c>
      <c r="AB106">
        <v>0.92</v>
      </c>
      <c r="AC106">
        <v>0</v>
      </c>
      <c r="AD106">
        <v>100</v>
      </c>
      <c r="AE106" t="s">
        <v>3789</v>
      </c>
      <c r="AF106"/>
      <c r="AG106" t="s">
        <v>1997</v>
      </c>
      <c r="AH106">
        <v>0.5</v>
      </c>
      <c r="AI106"/>
      <c r="AJ106">
        <v>4</v>
      </c>
      <c r="AK106">
        <v>0.11</v>
      </c>
      <c r="AL106">
        <v>1</v>
      </c>
      <c r="AM106"/>
      <c r="AN106"/>
      <c r="AO106"/>
      <c r="AP106"/>
      <c r="AQ106" t="s">
        <v>2136</v>
      </c>
      <c r="AR106"/>
      <c r="AS106" t="s">
        <v>1996</v>
      </c>
      <c r="AT106"/>
      <c r="AU106" t="s">
        <v>1996</v>
      </c>
      <c r="AV106" t="s">
        <v>1997</v>
      </c>
      <c r="AW106">
        <v>14407</v>
      </c>
      <c r="AX106"/>
    </row>
    <row r="107" spans="1:50" hidden="1" x14ac:dyDescent="0.25">
      <c r="A107">
        <v>2026</v>
      </c>
      <c r="B107" t="s">
        <v>1671</v>
      </c>
      <c r="C107" t="s">
        <v>1689</v>
      </c>
      <c r="D107">
        <v>3522</v>
      </c>
      <c r="E107" t="s">
        <v>2137</v>
      </c>
      <c r="F107" t="s">
        <v>2022</v>
      </c>
      <c r="G107" t="s">
        <v>1922</v>
      </c>
      <c r="H107">
        <v>0</v>
      </c>
      <c r="I107">
        <v>0</v>
      </c>
      <c r="J107">
        <v>0</v>
      </c>
      <c r="K107"/>
      <c r="L107">
        <v>1.32E-2</v>
      </c>
      <c r="M107" t="s">
        <v>1996</v>
      </c>
      <c r="N107" t="s">
        <v>1996</v>
      </c>
      <c r="O107" t="s">
        <v>1996</v>
      </c>
      <c r="P107" t="s">
        <v>1996</v>
      </c>
      <c r="Q107"/>
      <c r="R107"/>
      <c r="S107"/>
      <c r="T107">
        <v>0</v>
      </c>
      <c r="U107">
        <v>0</v>
      </c>
      <c r="V107">
        <v>0</v>
      </c>
      <c r="W107">
        <v>0.9</v>
      </c>
      <c r="X107">
        <v>0.81599999999999995</v>
      </c>
      <c r="Y107">
        <v>0.91800000000000004</v>
      </c>
      <c r="Z107">
        <v>0.92</v>
      </c>
      <c r="AA107">
        <v>0.92</v>
      </c>
      <c r="AB107">
        <v>0.92</v>
      </c>
      <c r="AC107">
        <v>0</v>
      </c>
      <c r="AD107">
        <v>100</v>
      </c>
      <c r="AE107" t="s">
        <v>3789</v>
      </c>
      <c r="AF107"/>
      <c r="AG107" t="s">
        <v>1997</v>
      </c>
      <c r="AH107">
        <v>0.15</v>
      </c>
      <c r="AI107"/>
      <c r="AJ107">
        <v>5</v>
      </c>
      <c r="AK107">
        <v>0.02</v>
      </c>
      <c r="AL107">
        <v>1</v>
      </c>
      <c r="AM107"/>
      <c r="AN107"/>
      <c r="AO107"/>
      <c r="AP107"/>
      <c r="AQ107" t="s">
        <v>2138</v>
      </c>
      <c r="AR107"/>
      <c r="AS107" t="s">
        <v>1996</v>
      </c>
      <c r="AT107"/>
      <c r="AU107" t="s">
        <v>1996</v>
      </c>
      <c r="AV107" t="s">
        <v>1997</v>
      </c>
      <c r="AW107">
        <v>14407</v>
      </c>
      <c r="AX107"/>
    </row>
    <row r="108" spans="1:50" hidden="1" x14ac:dyDescent="0.25">
      <c r="A108">
        <v>2026</v>
      </c>
      <c r="B108" t="s">
        <v>1671</v>
      </c>
      <c r="C108" t="s">
        <v>1773</v>
      </c>
      <c r="D108">
        <v>3541</v>
      </c>
      <c r="E108" t="s">
        <v>2139</v>
      </c>
      <c r="F108" t="s">
        <v>2022</v>
      </c>
      <c r="G108" t="s">
        <v>1919</v>
      </c>
      <c r="H108">
        <v>0</v>
      </c>
      <c r="I108">
        <v>0</v>
      </c>
      <c r="J108">
        <v>0</v>
      </c>
      <c r="K108"/>
      <c r="L108">
        <v>7.3000000000000001E-3</v>
      </c>
      <c r="M108" t="s">
        <v>1996</v>
      </c>
      <c r="N108" t="s">
        <v>1996</v>
      </c>
      <c r="O108" t="s">
        <v>1996</v>
      </c>
      <c r="P108" t="s">
        <v>1996</v>
      </c>
      <c r="Q108"/>
      <c r="R108"/>
      <c r="S108"/>
      <c r="T108">
        <v>0</v>
      </c>
      <c r="U108">
        <v>0</v>
      </c>
      <c r="V108">
        <v>0</v>
      </c>
      <c r="W108">
        <v>0.9</v>
      </c>
      <c r="X108">
        <v>0.81599999999999995</v>
      </c>
      <c r="Y108">
        <v>0.91800000000000004</v>
      </c>
      <c r="Z108">
        <v>0.92</v>
      </c>
      <c r="AA108">
        <v>0.92</v>
      </c>
      <c r="AB108">
        <v>0.92</v>
      </c>
      <c r="AC108">
        <v>0</v>
      </c>
      <c r="AD108">
        <v>100</v>
      </c>
      <c r="AE108" t="s">
        <v>3789</v>
      </c>
      <c r="AF108"/>
      <c r="AG108" t="s">
        <v>1997</v>
      </c>
      <c r="AH108">
        <v>0.06</v>
      </c>
      <c r="AI108"/>
      <c r="AJ108">
        <v>15</v>
      </c>
      <c r="AK108">
        <v>0.3</v>
      </c>
      <c r="AL108">
        <v>1</v>
      </c>
      <c r="AM108"/>
      <c r="AN108"/>
      <c r="AO108"/>
      <c r="AP108"/>
      <c r="AQ108" t="s">
        <v>2140</v>
      </c>
      <c r="AR108"/>
      <c r="AS108" t="s">
        <v>1996</v>
      </c>
      <c r="AT108"/>
      <c r="AU108" t="s">
        <v>1996</v>
      </c>
      <c r="AV108" t="s">
        <v>1997</v>
      </c>
      <c r="AW108">
        <v>14407</v>
      </c>
      <c r="AX108"/>
    </row>
    <row r="109" spans="1:50" hidden="1" x14ac:dyDescent="0.25">
      <c r="A109">
        <v>2026</v>
      </c>
      <c r="B109" t="s">
        <v>1671</v>
      </c>
      <c r="C109" t="s">
        <v>1695</v>
      </c>
      <c r="D109">
        <v>3542</v>
      </c>
      <c r="E109" t="s">
        <v>2141</v>
      </c>
      <c r="F109" t="s">
        <v>2022</v>
      </c>
      <c r="G109" t="s">
        <v>1922</v>
      </c>
      <c r="H109">
        <v>0</v>
      </c>
      <c r="I109">
        <v>0</v>
      </c>
      <c r="J109">
        <v>0</v>
      </c>
      <c r="K109"/>
      <c r="L109">
        <v>3.3000000000000002E-2</v>
      </c>
      <c r="M109" t="s">
        <v>1996</v>
      </c>
      <c r="N109" t="s">
        <v>1996</v>
      </c>
      <c r="O109" t="s">
        <v>1996</v>
      </c>
      <c r="P109" t="s">
        <v>1996</v>
      </c>
      <c r="Q109"/>
      <c r="R109"/>
      <c r="S109"/>
      <c r="T109"/>
      <c r="U109"/>
      <c r="V109"/>
      <c r="W109">
        <v>0.9</v>
      </c>
      <c r="X109">
        <v>0.81599999999999995</v>
      </c>
      <c r="Y109">
        <v>0.91800000000000004</v>
      </c>
      <c r="Z109">
        <v>0.92</v>
      </c>
      <c r="AA109">
        <v>0.92</v>
      </c>
      <c r="AB109">
        <v>0.92</v>
      </c>
      <c r="AC109">
        <v>0</v>
      </c>
      <c r="AD109">
        <v>100</v>
      </c>
      <c r="AE109" t="s">
        <v>3789</v>
      </c>
      <c r="AF109"/>
      <c r="AG109" t="s">
        <v>1997</v>
      </c>
      <c r="AH109">
        <v>0.5</v>
      </c>
      <c r="AI109"/>
      <c r="AJ109">
        <v>20</v>
      </c>
      <c r="AK109">
        <v>12</v>
      </c>
      <c r="AL109">
        <v>1</v>
      </c>
      <c r="AM109"/>
      <c r="AN109"/>
      <c r="AO109"/>
      <c r="AP109"/>
      <c r="AQ109" t="s">
        <v>2142</v>
      </c>
      <c r="AR109"/>
      <c r="AS109" t="s">
        <v>1996</v>
      </c>
      <c r="AT109"/>
      <c r="AU109" t="s">
        <v>1996</v>
      </c>
      <c r="AV109" t="s">
        <v>1997</v>
      </c>
      <c r="AW109">
        <v>13867</v>
      </c>
      <c r="AX109"/>
    </row>
    <row r="110" spans="1:50" hidden="1" x14ac:dyDescent="0.25">
      <c r="A110">
        <v>2026</v>
      </c>
      <c r="B110" t="s">
        <v>1671</v>
      </c>
      <c r="C110" t="s">
        <v>1698</v>
      </c>
      <c r="D110">
        <v>3543</v>
      </c>
      <c r="E110" t="s">
        <v>2143</v>
      </c>
      <c r="F110" t="s">
        <v>2022</v>
      </c>
      <c r="G110" t="s">
        <v>1922</v>
      </c>
      <c r="H110">
        <v>0</v>
      </c>
      <c r="I110">
        <v>0</v>
      </c>
      <c r="J110">
        <v>0</v>
      </c>
      <c r="K110"/>
      <c r="L110">
        <v>2.06E-2</v>
      </c>
      <c r="M110" t="s">
        <v>1996</v>
      </c>
      <c r="N110" t="s">
        <v>1996</v>
      </c>
      <c r="O110" t="s">
        <v>1996</v>
      </c>
      <c r="P110" t="s">
        <v>1996</v>
      </c>
      <c r="Q110"/>
      <c r="R110"/>
      <c r="S110"/>
      <c r="T110"/>
      <c r="U110"/>
      <c r="V110"/>
      <c r="W110">
        <v>0.9</v>
      </c>
      <c r="X110">
        <v>0.81599999999999995</v>
      </c>
      <c r="Y110">
        <v>0.91800000000000004</v>
      </c>
      <c r="Z110">
        <v>0.92</v>
      </c>
      <c r="AA110">
        <v>0.92</v>
      </c>
      <c r="AB110">
        <v>0.92</v>
      </c>
      <c r="AC110">
        <v>0</v>
      </c>
      <c r="AD110">
        <v>100</v>
      </c>
      <c r="AE110" t="s">
        <v>3789</v>
      </c>
      <c r="AF110"/>
      <c r="AG110" t="s">
        <v>1997</v>
      </c>
      <c r="AH110">
        <v>0.25</v>
      </c>
      <c r="AI110"/>
      <c r="AJ110">
        <v>20</v>
      </c>
      <c r="AK110">
        <v>12</v>
      </c>
      <c r="AL110">
        <v>1</v>
      </c>
      <c r="AM110"/>
      <c r="AN110"/>
      <c r="AO110"/>
      <c r="AP110"/>
      <c r="AQ110" t="s">
        <v>2144</v>
      </c>
      <c r="AR110"/>
      <c r="AS110" t="s">
        <v>1996</v>
      </c>
      <c r="AT110"/>
      <c r="AU110" t="s">
        <v>1996</v>
      </c>
      <c r="AV110" t="s">
        <v>1997</v>
      </c>
      <c r="AW110">
        <v>13867</v>
      </c>
      <c r="AX110"/>
    </row>
    <row r="111" spans="1:50" hidden="1" x14ac:dyDescent="0.25">
      <c r="A111">
        <v>2026</v>
      </c>
      <c r="B111" t="s">
        <v>1671</v>
      </c>
      <c r="C111" t="s">
        <v>1692</v>
      </c>
      <c r="D111">
        <v>6694</v>
      </c>
      <c r="E111" t="s">
        <v>2145</v>
      </c>
      <c r="F111" t="s">
        <v>2022</v>
      </c>
      <c r="G111" t="s">
        <v>1922</v>
      </c>
      <c r="H111">
        <v>0</v>
      </c>
      <c r="I111">
        <v>0</v>
      </c>
      <c r="J111">
        <v>0</v>
      </c>
      <c r="K111"/>
      <c r="L111">
        <v>1.8700000000000001E-2</v>
      </c>
      <c r="M111" t="s">
        <v>1996</v>
      </c>
      <c r="N111" t="s">
        <v>1996</v>
      </c>
      <c r="O111" t="s">
        <v>1996</v>
      </c>
      <c r="P111" t="s">
        <v>1997</v>
      </c>
      <c r="Q111"/>
      <c r="R111"/>
      <c r="S111"/>
      <c r="T111">
        <v>0</v>
      </c>
      <c r="U111">
        <v>0</v>
      </c>
      <c r="V111">
        <v>0</v>
      </c>
      <c r="W111">
        <v>0.9</v>
      </c>
      <c r="X111">
        <v>0.81599999999999995</v>
      </c>
      <c r="Y111">
        <v>0.91800000000000004</v>
      </c>
      <c r="Z111">
        <v>0.92</v>
      </c>
      <c r="AA111">
        <v>0.92</v>
      </c>
      <c r="AB111">
        <v>0.92</v>
      </c>
      <c r="AC111">
        <v>0</v>
      </c>
      <c r="AD111">
        <v>100</v>
      </c>
      <c r="AE111" t="s">
        <v>3789</v>
      </c>
      <c r="AF111"/>
      <c r="AG111" t="s">
        <v>1997</v>
      </c>
      <c r="AH111">
        <v>0.3</v>
      </c>
      <c r="AI111"/>
      <c r="AJ111">
        <v>15</v>
      </c>
      <c r="AK111">
        <v>0.16</v>
      </c>
      <c r="AL111">
        <v>1</v>
      </c>
      <c r="AM111"/>
      <c r="AN111"/>
      <c r="AO111"/>
      <c r="AP111"/>
      <c r="AQ111" t="s">
        <v>2146</v>
      </c>
      <c r="AR111"/>
      <c r="AS111" t="s">
        <v>1996</v>
      </c>
      <c r="AT111" t="s">
        <v>2026</v>
      </c>
      <c r="AU111" t="s">
        <v>1996</v>
      </c>
      <c r="AV111" t="s">
        <v>1997</v>
      </c>
      <c r="AW111">
        <v>13867</v>
      </c>
      <c r="AX111"/>
    </row>
    <row r="112" spans="1:50" hidden="1" x14ac:dyDescent="0.25">
      <c r="A112">
        <v>2026</v>
      </c>
      <c r="B112" t="s">
        <v>2147</v>
      </c>
      <c r="C112" t="s">
        <v>3851</v>
      </c>
      <c r="D112">
        <v>9223</v>
      </c>
      <c r="E112" t="s">
        <v>3852</v>
      </c>
      <c r="F112" t="s">
        <v>2033</v>
      </c>
      <c r="G112" t="s">
        <v>1922</v>
      </c>
      <c r="H112">
        <v>0.80740000000000001</v>
      </c>
      <c r="I112">
        <v>0</v>
      </c>
      <c r="J112">
        <v>0</v>
      </c>
      <c r="K112"/>
      <c r="L112">
        <v>0</v>
      </c>
      <c r="M112" t="s">
        <v>1996</v>
      </c>
      <c r="N112" t="s">
        <v>1996</v>
      </c>
      <c r="O112" t="s">
        <v>1996</v>
      </c>
      <c r="P112" t="s">
        <v>1997</v>
      </c>
      <c r="Q112"/>
      <c r="R112"/>
      <c r="S112"/>
      <c r="T112">
        <v>0</v>
      </c>
      <c r="U112">
        <v>0</v>
      </c>
      <c r="V112">
        <v>0</v>
      </c>
      <c r="W112">
        <v>0.9</v>
      </c>
      <c r="X112">
        <v>0.81599999999999995</v>
      </c>
      <c r="Y112">
        <v>0.98699999999999999</v>
      </c>
      <c r="Z112">
        <v>0.92</v>
      </c>
      <c r="AA112">
        <v>0.92</v>
      </c>
      <c r="AB112">
        <v>0.92</v>
      </c>
      <c r="AC112">
        <v>56</v>
      </c>
      <c r="AD112">
        <v>44</v>
      </c>
      <c r="AE112" t="s">
        <v>3789</v>
      </c>
      <c r="AF112"/>
      <c r="AG112" t="s">
        <v>1997</v>
      </c>
      <c r="AH112">
        <v>0.18</v>
      </c>
      <c r="AI112"/>
      <c r="AJ112">
        <v>20</v>
      </c>
      <c r="AK112">
        <v>5.92</v>
      </c>
      <c r="AL112">
        <v>100</v>
      </c>
      <c r="AM112"/>
      <c r="AN112"/>
      <c r="AO112"/>
      <c r="AP112"/>
      <c r="AQ112" t="s">
        <v>3853</v>
      </c>
      <c r="AR112"/>
      <c r="AS112" t="s">
        <v>1996</v>
      </c>
      <c r="AT112"/>
      <c r="AU112" t="s">
        <v>1996</v>
      </c>
      <c r="AV112" t="s">
        <v>1996</v>
      </c>
      <c r="AW112">
        <v>14407</v>
      </c>
      <c r="AX112">
        <v>14407</v>
      </c>
    </row>
    <row r="113" spans="1:50" hidden="1" x14ac:dyDescent="0.25">
      <c r="A113">
        <v>2026</v>
      </c>
      <c r="B113" t="s">
        <v>2147</v>
      </c>
      <c r="C113" t="s">
        <v>1552</v>
      </c>
      <c r="D113">
        <v>5381</v>
      </c>
      <c r="E113" t="s">
        <v>2148</v>
      </c>
      <c r="F113" t="s">
        <v>1995</v>
      </c>
      <c r="G113" t="s">
        <v>1922</v>
      </c>
      <c r="H113">
        <v>0.10290000000000001</v>
      </c>
      <c r="I113">
        <v>1E-4</v>
      </c>
      <c r="J113">
        <v>1E-4</v>
      </c>
      <c r="K113"/>
      <c r="L113">
        <v>0</v>
      </c>
      <c r="M113" t="s">
        <v>1996</v>
      </c>
      <c r="N113" t="s">
        <v>1996</v>
      </c>
      <c r="O113" t="s">
        <v>1996</v>
      </c>
      <c r="P113" t="s">
        <v>1997</v>
      </c>
      <c r="Q113"/>
      <c r="R113"/>
      <c r="S113"/>
      <c r="T113">
        <v>0</v>
      </c>
      <c r="U113">
        <v>0</v>
      </c>
      <c r="V113">
        <v>0</v>
      </c>
      <c r="W113">
        <v>0.9</v>
      </c>
      <c r="X113">
        <v>0.81599999999999995</v>
      </c>
      <c r="Y113">
        <v>0.98599999999999999</v>
      </c>
      <c r="Z113">
        <v>0.92</v>
      </c>
      <c r="AA113">
        <v>0.92</v>
      </c>
      <c r="AB113">
        <v>0.92</v>
      </c>
      <c r="AC113">
        <v>100</v>
      </c>
      <c r="AD113">
        <v>0</v>
      </c>
      <c r="AE113" t="s">
        <v>3789</v>
      </c>
      <c r="AF113"/>
      <c r="AG113" t="s">
        <v>1997</v>
      </c>
      <c r="AH113">
        <v>0.02</v>
      </c>
      <c r="AI113"/>
      <c r="AJ113">
        <v>20</v>
      </c>
      <c r="AK113">
        <v>0.66</v>
      </c>
      <c r="AL113">
        <v>1000</v>
      </c>
      <c r="AM113"/>
      <c r="AN113"/>
      <c r="AO113"/>
      <c r="AP113"/>
      <c r="AQ113" t="s">
        <v>2149</v>
      </c>
      <c r="AR113"/>
      <c r="AS113" t="s">
        <v>1996</v>
      </c>
      <c r="AT113"/>
      <c r="AU113" t="s">
        <v>1996</v>
      </c>
      <c r="AV113" t="s">
        <v>1996</v>
      </c>
      <c r="AW113">
        <v>13867</v>
      </c>
      <c r="AX113"/>
    </row>
    <row r="114" spans="1:50" hidden="1" x14ac:dyDescent="0.25">
      <c r="A114">
        <v>2026</v>
      </c>
      <c r="B114" t="s">
        <v>2147</v>
      </c>
      <c r="C114" t="s">
        <v>3854</v>
      </c>
      <c r="D114">
        <v>9224</v>
      </c>
      <c r="E114" t="s">
        <v>3855</v>
      </c>
      <c r="F114" t="s">
        <v>1995</v>
      </c>
      <c r="G114" t="s">
        <v>1922</v>
      </c>
      <c r="H114">
        <v>0.80740000000000001</v>
      </c>
      <c r="I114">
        <v>0</v>
      </c>
      <c r="J114">
        <v>0</v>
      </c>
      <c r="K114"/>
      <c r="L114">
        <v>0</v>
      </c>
      <c r="M114" t="s">
        <v>1996</v>
      </c>
      <c r="N114" t="s">
        <v>1996</v>
      </c>
      <c r="O114" t="s">
        <v>1996</v>
      </c>
      <c r="P114" t="s">
        <v>1997</v>
      </c>
      <c r="Q114"/>
      <c r="R114"/>
      <c r="S114"/>
      <c r="T114">
        <v>0</v>
      </c>
      <c r="U114">
        <v>0</v>
      </c>
      <c r="V114">
        <v>0</v>
      </c>
      <c r="W114">
        <v>0.9</v>
      </c>
      <c r="X114">
        <v>0.81599999999999995</v>
      </c>
      <c r="Y114">
        <v>0.98699999999999999</v>
      </c>
      <c r="Z114">
        <v>0.92</v>
      </c>
      <c r="AA114">
        <v>0.92</v>
      </c>
      <c r="AB114">
        <v>0.92</v>
      </c>
      <c r="AC114">
        <v>100</v>
      </c>
      <c r="AD114">
        <v>0</v>
      </c>
      <c r="AE114" t="s">
        <v>3789</v>
      </c>
      <c r="AF114"/>
      <c r="AG114" t="s">
        <v>1997</v>
      </c>
      <c r="AH114">
        <v>0.1</v>
      </c>
      <c r="AI114"/>
      <c r="AJ114">
        <v>20</v>
      </c>
      <c r="AK114">
        <v>5.92</v>
      </c>
      <c r="AL114">
        <v>100</v>
      </c>
      <c r="AM114"/>
      <c r="AN114"/>
      <c r="AO114"/>
      <c r="AP114"/>
      <c r="AQ114" t="s">
        <v>3856</v>
      </c>
      <c r="AR114"/>
      <c r="AS114" t="s">
        <v>1996</v>
      </c>
      <c r="AT114"/>
      <c r="AU114" t="s">
        <v>1996</v>
      </c>
      <c r="AV114" t="s">
        <v>1996</v>
      </c>
      <c r="AW114">
        <v>14407</v>
      </c>
      <c r="AX114">
        <v>14407</v>
      </c>
    </row>
    <row r="115" spans="1:50" hidden="1" x14ac:dyDescent="0.25">
      <c r="A115">
        <v>2026</v>
      </c>
      <c r="B115" t="s">
        <v>2147</v>
      </c>
      <c r="C115" t="s">
        <v>3857</v>
      </c>
      <c r="D115">
        <v>9225</v>
      </c>
      <c r="E115" t="s">
        <v>3858</v>
      </c>
      <c r="F115" t="s">
        <v>2022</v>
      </c>
      <c r="G115" t="s">
        <v>1922</v>
      </c>
      <c r="H115">
        <v>0</v>
      </c>
      <c r="I115">
        <v>0</v>
      </c>
      <c r="J115">
        <v>0</v>
      </c>
      <c r="K115"/>
      <c r="L115">
        <v>8.2000000000000007E-3</v>
      </c>
      <c r="M115" t="s">
        <v>1996</v>
      </c>
      <c r="N115" t="s">
        <v>1996</v>
      </c>
      <c r="O115" t="s">
        <v>1996</v>
      </c>
      <c r="P115" t="s">
        <v>1997</v>
      </c>
      <c r="Q115"/>
      <c r="R115"/>
      <c r="S115"/>
      <c r="T115">
        <v>0</v>
      </c>
      <c r="U115">
        <v>0</v>
      </c>
      <c r="V115">
        <v>0</v>
      </c>
      <c r="W115">
        <v>0.9</v>
      </c>
      <c r="X115">
        <v>0.81599999999999995</v>
      </c>
      <c r="Y115">
        <v>0.98699999999999999</v>
      </c>
      <c r="Z115">
        <v>0.92</v>
      </c>
      <c r="AA115">
        <v>0.92</v>
      </c>
      <c r="AB115">
        <v>0.92</v>
      </c>
      <c r="AC115">
        <v>0</v>
      </c>
      <c r="AD115">
        <v>100</v>
      </c>
      <c r="AE115" t="s">
        <v>3789</v>
      </c>
      <c r="AF115"/>
      <c r="AG115" t="s">
        <v>1997</v>
      </c>
      <c r="AH115">
        <v>0.08</v>
      </c>
      <c r="AI115"/>
      <c r="AJ115">
        <v>20</v>
      </c>
      <c r="AK115">
        <v>5.92</v>
      </c>
      <c r="AL115">
        <v>100</v>
      </c>
      <c r="AM115"/>
      <c r="AN115"/>
      <c r="AO115"/>
      <c r="AP115"/>
      <c r="AQ115" t="s">
        <v>3859</v>
      </c>
      <c r="AR115"/>
      <c r="AS115" t="s">
        <v>1996</v>
      </c>
      <c r="AT115"/>
      <c r="AU115" t="s">
        <v>1996</v>
      </c>
      <c r="AV115" t="s">
        <v>1996</v>
      </c>
      <c r="AW115">
        <v>14407</v>
      </c>
      <c r="AX115">
        <v>14407</v>
      </c>
    </row>
    <row r="116" spans="1:50" hidden="1" x14ac:dyDescent="0.25">
      <c r="A116">
        <v>2026</v>
      </c>
      <c r="B116" t="s">
        <v>2150</v>
      </c>
      <c r="C116" t="s">
        <v>2151</v>
      </c>
      <c r="D116">
        <v>7954</v>
      </c>
      <c r="E116" t="s">
        <v>2152</v>
      </c>
      <c r="F116" t="s">
        <v>2033</v>
      </c>
      <c r="G116" t="s">
        <v>1919</v>
      </c>
      <c r="H116"/>
      <c r="I116"/>
      <c r="J116"/>
      <c r="K116"/>
      <c r="L116"/>
      <c r="M116" t="s">
        <v>1996</v>
      </c>
      <c r="N116" t="s">
        <v>1996</v>
      </c>
      <c r="O116" t="s">
        <v>1996</v>
      </c>
      <c r="P116" t="s">
        <v>1996</v>
      </c>
      <c r="Q116"/>
      <c r="R116"/>
      <c r="S116"/>
      <c r="T116"/>
      <c r="U116"/>
      <c r="V116"/>
      <c r="W116">
        <v>0.9</v>
      </c>
      <c r="X116">
        <v>0.81599999999999995</v>
      </c>
      <c r="Y116">
        <v>1.05</v>
      </c>
      <c r="Z116">
        <v>0.92</v>
      </c>
      <c r="AA116">
        <v>0.92</v>
      </c>
      <c r="AB116">
        <v>0.92</v>
      </c>
      <c r="AC116">
        <v>50</v>
      </c>
      <c r="AD116">
        <v>50</v>
      </c>
      <c r="AE116" t="s">
        <v>3789</v>
      </c>
      <c r="AF116"/>
      <c r="AG116" t="s">
        <v>1997</v>
      </c>
      <c r="AH116">
        <v>1</v>
      </c>
      <c r="AI116"/>
      <c r="AJ116"/>
      <c r="AK116">
        <v>0</v>
      </c>
      <c r="AL116"/>
      <c r="AM116"/>
      <c r="AN116"/>
      <c r="AO116"/>
      <c r="AP116"/>
      <c r="AQ116" t="s">
        <v>1850</v>
      </c>
      <c r="AR116"/>
      <c r="AS116" t="s">
        <v>1996</v>
      </c>
      <c r="AT116"/>
      <c r="AU116" t="s">
        <v>1996</v>
      </c>
      <c r="AV116" t="s">
        <v>1997</v>
      </c>
      <c r="AW116">
        <v>13178</v>
      </c>
      <c r="AX116"/>
    </row>
    <row r="117" spans="1:50" hidden="1" x14ac:dyDescent="0.25">
      <c r="A117">
        <v>2026</v>
      </c>
      <c r="B117" t="s">
        <v>2150</v>
      </c>
      <c r="C117" t="s">
        <v>2153</v>
      </c>
      <c r="D117">
        <v>7959</v>
      </c>
      <c r="E117" t="s">
        <v>2154</v>
      </c>
      <c r="F117" t="s">
        <v>2033</v>
      </c>
      <c r="G117" t="s">
        <v>1919</v>
      </c>
      <c r="H117"/>
      <c r="I117"/>
      <c r="J117"/>
      <c r="K117"/>
      <c r="L117"/>
      <c r="M117" t="s">
        <v>1996</v>
      </c>
      <c r="N117" t="s">
        <v>1996</v>
      </c>
      <c r="O117" t="s">
        <v>1996</v>
      </c>
      <c r="P117" t="s">
        <v>1996</v>
      </c>
      <c r="Q117"/>
      <c r="R117"/>
      <c r="S117"/>
      <c r="T117"/>
      <c r="U117"/>
      <c r="V117"/>
      <c r="W117">
        <v>0.9</v>
      </c>
      <c r="X117">
        <v>0.81599999999999995</v>
      </c>
      <c r="Y117">
        <v>1.05</v>
      </c>
      <c r="Z117">
        <v>0.92</v>
      </c>
      <c r="AA117">
        <v>0.92</v>
      </c>
      <c r="AB117">
        <v>0.92</v>
      </c>
      <c r="AC117">
        <v>50</v>
      </c>
      <c r="AD117">
        <v>50</v>
      </c>
      <c r="AE117" t="s">
        <v>3789</v>
      </c>
      <c r="AF117"/>
      <c r="AG117" t="s">
        <v>1997</v>
      </c>
      <c r="AH117">
        <v>1</v>
      </c>
      <c r="AI117"/>
      <c r="AJ117"/>
      <c r="AK117">
        <v>0</v>
      </c>
      <c r="AL117"/>
      <c r="AM117"/>
      <c r="AN117"/>
      <c r="AO117"/>
      <c r="AP117"/>
      <c r="AQ117" t="s">
        <v>1850</v>
      </c>
      <c r="AR117"/>
      <c r="AS117" t="s">
        <v>1996</v>
      </c>
      <c r="AT117"/>
      <c r="AU117" t="s">
        <v>1996</v>
      </c>
      <c r="AV117" t="s">
        <v>1997</v>
      </c>
      <c r="AW117">
        <v>13178</v>
      </c>
      <c r="AX117"/>
    </row>
    <row r="118" spans="1:50" hidden="1" x14ac:dyDescent="0.25">
      <c r="A118">
        <v>2026</v>
      </c>
      <c r="B118" t="s">
        <v>2150</v>
      </c>
      <c r="C118" t="s">
        <v>3568</v>
      </c>
      <c r="D118">
        <v>8938</v>
      </c>
      <c r="E118" t="s">
        <v>3860</v>
      </c>
      <c r="F118" t="s">
        <v>2033</v>
      </c>
      <c r="G118" t="s">
        <v>1919</v>
      </c>
      <c r="H118"/>
      <c r="I118"/>
      <c r="J118"/>
      <c r="K118"/>
      <c r="L118"/>
      <c r="M118" t="s">
        <v>1996</v>
      </c>
      <c r="N118" t="s">
        <v>1996</v>
      </c>
      <c r="O118" t="s">
        <v>1996</v>
      </c>
      <c r="P118" t="s">
        <v>1996</v>
      </c>
      <c r="Q118"/>
      <c r="R118"/>
      <c r="S118"/>
      <c r="T118"/>
      <c r="U118"/>
      <c r="V118"/>
      <c r="W118">
        <v>0.95</v>
      </c>
      <c r="X118">
        <v>0.94299999999999995</v>
      </c>
      <c r="Y118">
        <v>1.05</v>
      </c>
      <c r="Z118">
        <v>0.92</v>
      </c>
      <c r="AA118">
        <v>0.92</v>
      </c>
      <c r="AB118">
        <v>0.92</v>
      </c>
      <c r="AC118">
        <v>95</v>
      </c>
      <c r="AD118">
        <v>5</v>
      </c>
      <c r="AE118" t="s">
        <v>3789</v>
      </c>
      <c r="AF118"/>
      <c r="AG118" t="s">
        <v>1997</v>
      </c>
      <c r="AH118">
        <v>1</v>
      </c>
      <c r="AI118"/>
      <c r="AJ118"/>
      <c r="AK118">
        <v>0</v>
      </c>
      <c r="AL118"/>
      <c r="AM118"/>
      <c r="AN118"/>
      <c r="AO118"/>
      <c r="AP118"/>
      <c r="AQ118" t="s">
        <v>3861</v>
      </c>
      <c r="AR118"/>
      <c r="AS118" t="s">
        <v>1996</v>
      </c>
      <c r="AT118"/>
      <c r="AU118" t="s">
        <v>1996</v>
      </c>
      <c r="AV118" t="s">
        <v>1997</v>
      </c>
      <c r="AW118">
        <v>14407</v>
      </c>
      <c r="AX118"/>
    </row>
    <row r="119" spans="1:50" hidden="1" x14ac:dyDescent="0.25">
      <c r="A119">
        <v>2026</v>
      </c>
      <c r="B119" t="s">
        <v>2150</v>
      </c>
      <c r="C119" t="s">
        <v>2155</v>
      </c>
      <c r="D119">
        <v>7955</v>
      </c>
      <c r="E119" t="s">
        <v>2156</v>
      </c>
      <c r="F119" t="s">
        <v>1995</v>
      </c>
      <c r="G119" t="s">
        <v>1919</v>
      </c>
      <c r="H119"/>
      <c r="I119"/>
      <c r="J119"/>
      <c r="K119"/>
      <c r="L119"/>
      <c r="M119" t="s">
        <v>1996</v>
      </c>
      <c r="N119" t="s">
        <v>1996</v>
      </c>
      <c r="O119" t="s">
        <v>1996</v>
      </c>
      <c r="P119" t="s">
        <v>1996</v>
      </c>
      <c r="Q119"/>
      <c r="R119"/>
      <c r="S119"/>
      <c r="T119"/>
      <c r="U119"/>
      <c r="V119"/>
      <c r="W119">
        <v>0.9</v>
      </c>
      <c r="X119">
        <v>0.81599999999999995</v>
      </c>
      <c r="Y119">
        <v>0.98599999999999999</v>
      </c>
      <c r="Z119">
        <v>0.92</v>
      </c>
      <c r="AA119">
        <v>0.92</v>
      </c>
      <c r="AB119">
        <v>0.92</v>
      </c>
      <c r="AC119">
        <v>100</v>
      </c>
      <c r="AD119">
        <v>0</v>
      </c>
      <c r="AE119" t="s">
        <v>3789</v>
      </c>
      <c r="AF119"/>
      <c r="AG119" t="s">
        <v>1997</v>
      </c>
      <c r="AH119">
        <v>1</v>
      </c>
      <c r="AI119"/>
      <c r="AJ119"/>
      <c r="AK119">
        <v>0</v>
      </c>
      <c r="AL119"/>
      <c r="AM119"/>
      <c r="AN119"/>
      <c r="AO119"/>
      <c r="AP119"/>
      <c r="AQ119" t="s">
        <v>1850</v>
      </c>
      <c r="AR119"/>
      <c r="AS119" t="s">
        <v>1996</v>
      </c>
      <c r="AT119"/>
      <c r="AU119" t="s">
        <v>1996</v>
      </c>
      <c r="AV119" t="s">
        <v>1997</v>
      </c>
      <c r="AW119">
        <v>13178</v>
      </c>
      <c r="AX119"/>
    </row>
    <row r="120" spans="1:50" hidden="1" x14ac:dyDescent="0.25">
      <c r="A120">
        <v>2026</v>
      </c>
      <c r="B120" t="s">
        <v>2150</v>
      </c>
      <c r="C120" t="s">
        <v>2157</v>
      </c>
      <c r="D120">
        <v>7960</v>
      </c>
      <c r="E120" t="s">
        <v>2158</v>
      </c>
      <c r="F120" t="s">
        <v>1995</v>
      </c>
      <c r="G120" t="s">
        <v>1919</v>
      </c>
      <c r="H120"/>
      <c r="I120"/>
      <c r="J120"/>
      <c r="K120"/>
      <c r="L120"/>
      <c r="M120" t="s">
        <v>1996</v>
      </c>
      <c r="N120" t="s">
        <v>1996</v>
      </c>
      <c r="O120" t="s">
        <v>1996</v>
      </c>
      <c r="P120" t="s">
        <v>1996</v>
      </c>
      <c r="Q120"/>
      <c r="R120"/>
      <c r="S120"/>
      <c r="T120"/>
      <c r="U120"/>
      <c r="V120"/>
      <c r="W120">
        <v>0.95</v>
      </c>
      <c r="X120">
        <v>0.94299999999999995</v>
      </c>
      <c r="Y120">
        <v>1.05</v>
      </c>
      <c r="Z120">
        <v>0.92</v>
      </c>
      <c r="AA120">
        <v>0.92</v>
      </c>
      <c r="AB120">
        <v>0.92</v>
      </c>
      <c r="AC120">
        <v>100</v>
      </c>
      <c r="AD120">
        <v>0</v>
      </c>
      <c r="AE120" t="s">
        <v>3789</v>
      </c>
      <c r="AF120"/>
      <c r="AG120" t="s">
        <v>1997</v>
      </c>
      <c r="AH120">
        <v>1</v>
      </c>
      <c r="AI120"/>
      <c r="AJ120"/>
      <c r="AK120">
        <v>0</v>
      </c>
      <c r="AL120"/>
      <c r="AM120"/>
      <c r="AN120"/>
      <c r="AO120"/>
      <c r="AP120"/>
      <c r="AQ120" t="s">
        <v>1850</v>
      </c>
      <c r="AR120"/>
      <c r="AS120" t="s">
        <v>1996</v>
      </c>
      <c r="AT120"/>
      <c r="AU120" t="s">
        <v>1996</v>
      </c>
      <c r="AV120" t="s">
        <v>1997</v>
      </c>
      <c r="AW120">
        <v>13310</v>
      </c>
      <c r="AX120"/>
    </row>
    <row r="121" spans="1:50" hidden="1" x14ac:dyDescent="0.25">
      <c r="A121">
        <v>2026</v>
      </c>
      <c r="B121" t="s">
        <v>2150</v>
      </c>
      <c r="C121" t="s">
        <v>2159</v>
      </c>
      <c r="D121">
        <v>7963</v>
      </c>
      <c r="E121" t="s">
        <v>2160</v>
      </c>
      <c r="F121" t="s">
        <v>1995</v>
      </c>
      <c r="G121" t="s">
        <v>1919</v>
      </c>
      <c r="H121"/>
      <c r="I121"/>
      <c r="J121"/>
      <c r="K121"/>
      <c r="L121"/>
      <c r="M121" t="s">
        <v>1996</v>
      </c>
      <c r="N121" t="s">
        <v>1996</v>
      </c>
      <c r="O121" t="s">
        <v>1996</v>
      </c>
      <c r="P121" t="s">
        <v>1996</v>
      </c>
      <c r="Q121"/>
      <c r="R121"/>
      <c r="S121"/>
      <c r="T121"/>
      <c r="U121"/>
      <c r="V121"/>
      <c r="W121">
        <v>0.9</v>
      </c>
      <c r="X121">
        <v>0.81599999999999995</v>
      </c>
      <c r="Y121">
        <v>0.98599999999999999</v>
      </c>
      <c r="Z121">
        <v>0.92</v>
      </c>
      <c r="AA121">
        <v>0.92</v>
      </c>
      <c r="AB121">
        <v>0.92</v>
      </c>
      <c r="AC121">
        <v>100</v>
      </c>
      <c r="AD121">
        <v>0</v>
      </c>
      <c r="AE121" t="s">
        <v>3789</v>
      </c>
      <c r="AF121"/>
      <c r="AG121" t="s">
        <v>1997</v>
      </c>
      <c r="AH121">
        <v>0</v>
      </c>
      <c r="AI121"/>
      <c r="AJ121"/>
      <c r="AK121">
        <v>0</v>
      </c>
      <c r="AL121"/>
      <c r="AM121"/>
      <c r="AN121"/>
      <c r="AO121"/>
      <c r="AP121"/>
      <c r="AQ121" t="s">
        <v>1850</v>
      </c>
      <c r="AR121" t="s">
        <v>1996</v>
      </c>
      <c r="AS121" t="s">
        <v>1996</v>
      </c>
      <c r="AT121"/>
      <c r="AU121" t="s">
        <v>1996</v>
      </c>
      <c r="AV121" t="s">
        <v>1997</v>
      </c>
      <c r="AW121">
        <v>13848</v>
      </c>
      <c r="AX121"/>
    </row>
    <row r="122" spans="1:50" hidden="1" x14ac:dyDescent="0.25">
      <c r="A122">
        <v>2026</v>
      </c>
      <c r="B122" t="s">
        <v>2150</v>
      </c>
      <c r="C122" t="s">
        <v>3569</v>
      </c>
      <c r="D122">
        <v>9042</v>
      </c>
      <c r="E122" t="s">
        <v>2807</v>
      </c>
      <c r="F122" t="s">
        <v>1995</v>
      </c>
      <c r="G122" t="s">
        <v>1919</v>
      </c>
      <c r="H122">
        <v>0</v>
      </c>
      <c r="I122">
        <v>0</v>
      </c>
      <c r="J122">
        <v>0</v>
      </c>
      <c r="K122"/>
      <c r="L122">
        <v>0</v>
      </c>
      <c r="M122" t="s">
        <v>1996</v>
      </c>
      <c r="N122" t="s">
        <v>1996</v>
      </c>
      <c r="O122" t="s">
        <v>1996</v>
      </c>
      <c r="P122" t="s">
        <v>1996</v>
      </c>
      <c r="Q122"/>
      <c r="R122"/>
      <c r="S122"/>
      <c r="T122"/>
      <c r="U122"/>
      <c r="V122"/>
      <c r="W122">
        <v>1</v>
      </c>
      <c r="X122">
        <v>1</v>
      </c>
      <c r="Y122">
        <v>1</v>
      </c>
      <c r="Z122">
        <v>0.92</v>
      </c>
      <c r="AA122">
        <v>0.92</v>
      </c>
      <c r="AB122">
        <v>0.92</v>
      </c>
      <c r="AC122">
        <v>100</v>
      </c>
      <c r="AD122">
        <v>0</v>
      </c>
      <c r="AE122" t="s">
        <v>3789</v>
      </c>
      <c r="AF122"/>
      <c r="AG122" t="s">
        <v>1997</v>
      </c>
      <c r="AH122">
        <v>1</v>
      </c>
      <c r="AI122"/>
      <c r="AJ122">
        <v>1</v>
      </c>
      <c r="AK122">
        <v>0</v>
      </c>
      <c r="AL122"/>
      <c r="AM122"/>
      <c r="AN122"/>
      <c r="AO122"/>
      <c r="AP122"/>
      <c r="AQ122" t="s">
        <v>2074</v>
      </c>
      <c r="AR122"/>
      <c r="AS122" t="s">
        <v>1996</v>
      </c>
      <c r="AT122"/>
      <c r="AU122" t="s">
        <v>1996</v>
      </c>
      <c r="AV122" t="s">
        <v>1997</v>
      </c>
      <c r="AW122">
        <v>14256</v>
      </c>
      <c r="AX122"/>
    </row>
    <row r="123" spans="1:50" hidden="1" x14ac:dyDescent="0.25">
      <c r="A123">
        <v>2026</v>
      </c>
      <c r="B123" t="s">
        <v>2150</v>
      </c>
      <c r="C123" t="s">
        <v>3570</v>
      </c>
      <c r="D123">
        <v>9050</v>
      </c>
      <c r="E123" t="s">
        <v>3571</v>
      </c>
      <c r="F123" t="s">
        <v>1995</v>
      </c>
      <c r="G123" t="s">
        <v>1919</v>
      </c>
      <c r="H123">
        <v>0</v>
      </c>
      <c r="I123">
        <v>0</v>
      </c>
      <c r="J123">
        <v>0</v>
      </c>
      <c r="K123"/>
      <c r="L123">
        <v>0</v>
      </c>
      <c r="M123" t="s">
        <v>1996</v>
      </c>
      <c r="N123" t="s">
        <v>1996</v>
      </c>
      <c r="O123" t="s">
        <v>1996</v>
      </c>
      <c r="P123" t="s">
        <v>1996</v>
      </c>
      <c r="Q123"/>
      <c r="R123"/>
      <c r="S123"/>
      <c r="T123"/>
      <c r="U123"/>
      <c r="V123"/>
      <c r="W123">
        <v>1</v>
      </c>
      <c r="X123">
        <v>1</v>
      </c>
      <c r="Y123">
        <v>1</v>
      </c>
      <c r="Z123">
        <v>0.92</v>
      </c>
      <c r="AA123">
        <v>0.92</v>
      </c>
      <c r="AB123">
        <v>0.92</v>
      </c>
      <c r="AC123">
        <v>100</v>
      </c>
      <c r="AD123">
        <v>0</v>
      </c>
      <c r="AE123" t="s">
        <v>3789</v>
      </c>
      <c r="AF123"/>
      <c r="AG123" t="s">
        <v>1997</v>
      </c>
      <c r="AH123">
        <v>1</v>
      </c>
      <c r="AI123"/>
      <c r="AJ123">
        <v>1</v>
      </c>
      <c r="AK123">
        <v>0</v>
      </c>
      <c r="AL123"/>
      <c r="AM123"/>
      <c r="AN123"/>
      <c r="AO123"/>
      <c r="AP123"/>
      <c r="AQ123" t="s">
        <v>2074</v>
      </c>
      <c r="AR123"/>
      <c r="AS123" t="s">
        <v>1996</v>
      </c>
      <c r="AT123"/>
      <c r="AU123" t="s">
        <v>1996</v>
      </c>
      <c r="AV123" t="s">
        <v>1997</v>
      </c>
      <c r="AW123">
        <v>14342</v>
      </c>
      <c r="AX123"/>
    </row>
    <row r="124" spans="1:50" hidden="1" x14ac:dyDescent="0.25">
      <c r="A124">
        <v>2026</v>
      </c>
      <c r="B124" t="s">
        <v>2150</v>
      </c>
      <c r="C124" t="s">
        <v>3731</v>
      </c>
      <c r="D124">
        <v>9052</v>
      </c>
      <c r="E124" t="s">
        <v>3862</v>
      </c>
      <c r="F124" t="s">
        <v>1995</v>
      </c>
      <c r="G124" t="s">
        <v>1919</v>
      </c>
      <c r="H124">
        <v>0</v>
      </c>
      <c r="I124">
        <v>0</v>
      </c>
      <c r="J124">
        <v>0</v>
      </c>
      <c r="K124"/>
      <c r="L124">
        <v>0</v>
      </c>
      <c r="M124" t="s">
        <v>1996</v>
      </c>
      <c r="N124" t="s">
        <v>1996</v>
      </c>
      <c r="O124" t="s">
        <v>1996</v>
      </c>
      <c r="P124" t="s">
        <v>1996</v>
      </c>
      <c r="Q124"/>
      <c r="R124"/>
      <c r="S124"/>
      <c r="T124"/>
      <c r="U124"/>
      <c r="V124"/>
      <c r="W124">
        <v>1</v>
      </c>
      <c r="X124">
        <v>1</v>
      </c>
      <c r="Y124">
        <v>1</v>
      </c>
      <c r="Z124">
        <v>0.92</v>
      </c>
      <c r="AA124">
        <v>0.92</v>
      </c>
      <c r="AB124">
        <v>0.92</v>
      </c>
      <c r="AC124">
        <v>100</v>
      </c>
      <c r="AD124">
        <v>0</v>
      </c>
      <c r="AE124" t="s">
        <v>3789</v>
      </c>
      <c r="AF124"/>
      <c r="AG124" t="s">
        <v>1997</v>
      </c>
      <c r="AH124">
        <v>1</v>
      </c>
      <c r="AI124"/>
      <c r="AJ124">
        <v>1</v>
      </c>
      <c r="AK124">
        <v>0</v>
      </c>
      <c r="AL124"/>
      <c r="AM124"/>
      <c r="AN124"/>
      <c r="AO124"/>
      <c r="AP124"/>
      <c r="AQ124" t="s">
        <v>3861</v>
      </c>
      <c r="AR124"/>
      <c r="AS124" t="s">
        <v>1996</v>
      </c>
      <c r="AT124"/>
      <c r="AU124" t="s">
        <v>1996</v>
      </c>
      <c r="AV124" t="s">
        <v>1997</v>
      </c>
      <c r="AW124">
        <v>14407</v>
      </c>
      <c r="AX124"/>
    </row>
    <row r="125" spans="1:50" hidden="1" x14ac:dyDescent="0.25">
      <c r="A125">
        <v>2026</v>
      </c>
      <c r="B125" t="s">
        <v>2150</v>
      </c>
      <c r="C125" t="s">
        <v>3863</v>
      </c>
      <c r="D125">
        <v>9054</v>
      </c>
      <c r="E125" t="s">
        <v>3864</v>
      </c>
      <c r="F125" t="s">
        <v>1995</v>
      </c>
      <c r="G125" t="s">
        <v>1919</v>
      </c>
      <c r="H125">
        <v>0</v>
      </c>
      <c r="I125">
        <v>0</v>
      </c>
      <c r="J125">
        <v>0</v>
      </c>
      <c r="K125"/>
      <c r="L125">
        <v>0</v>
      </c>
      <c r="M125" t="s">
        <v>1996</v>
      </c>
      <c r="N125" t="s">
        <v>1996</v>
      </c>
      <c r="O125" t="s">
        <v>1996</v>
      </c>
      <c r="P125" t="s">
        <v>1996</v>
      </c>
      <c r="Q125"/>
      <c r="R125"/>
      <c r="S125"/>
      <c r="T125">
        <v>0</v>
      </c>
      <c r="U125">
        <v>0</v>
      </c>
      <c r="V125">
        <v>0</v>
      </c>
      <c r="W125">
        <v>0.95</v>
      </c>
      <c r="X125">
        <v>0.94299999999999995</v>
      </c>
      <c r="Y125">
        <v>1.05</v>
      </c>
      <c r="Z125">
        <v>0.92</v>
      </c>
      <c r="AA125">
        <v>0.92</v>
      </c>
      <c r="AB125">
        <v>0.92</v>
      </c>
      <c r="AC125">
        <v>100</v>
      </c>
      <c r="AD125">
        <v>0</v>
      </c>
      <c r="AE125" t="s">
        <v>3789</v>
      </c>
      <c r="AF125"/>
      <c r="AG125" t="s">
        <v>1997</v>
      </c>
      <c r="AH125">
        <v>1</v>
      </c>
      <c r="AI125"/>
      <c r="AJ125">
        <v>1</v>
      </c>
      <c r="AK125">
        <v>0</v>
      </c>
      <c r="AL125">
        <v>1</v>
      </c>
      <c r="AM125"/>
      <c r="AN125"/>
      <c r="AO125"/>
      <c r="AP125"/>
      <c r="AQ125" t="s">
        <v>2074</v>
      </c>
      <c r="AR125"/>
      <c r="AS125" t="s">
        <v>1996</v>
      </c>
      <c r="AT125"/>
      <c r="AU125" t="s">
        <v>1996</v>
      </c>
      <c r="AV125" t="s">
        <v>1997</v>
      </c>
      <c r="AW125">
        <v>14366</v>
      </c>
      <c r="AX125"/>
    </row>
    <row r="126" spans="1:50" hidden="1" x14ac:dyDescent="0.25">
      <c r="A126">
        <v>2026</v>
      </c>
      <c r="B126" t="s">
        <v>2150</v>
      </c>
      <c r="C126" t="s">
        <v>2161</v>
      </c>
      <c r="D126">
        <v>3264</v>
      </c>
      <c r="E126" t="s">
        <v>2162</v>
      </c>
      <c r="F126" t="s">
        <v>2033</v>
      </c>
      <c r="G126" t="s">
        <v>1919</v>
      </c>
      <c r="H126">
        <v>0</v>
      </c>
      <c r="I126">
        <v>0</v>
      </c>
      <c r="J126">
        <v>0</v>
      </c>
      <c r="K126"/>
      <c r="L126">
        <v>0</v>
      </c>
      <c r="M126" t="s">
        <v>1996</v>
      </c>
      <c r="N126" t="s">
        <v>1996</v>
      </c>
      <c r="O126" t="s">
        <v>1996</v>
      </c>
      <c r="P126" t="s">
        <v>1996</v>
      </c>
      <c r="Q126"/>
      <c r="R126"/>
      <c r="S126"/>
      <c r="T126"/>
      <c r="U126"/>
      <c r="V126"/>
      <c r="W126">
        <v>1</v>
      </c>
      <c r="X126">
        <v>1</v>
      </c>
      <c r="Y126">
        <v>0.98699999999999999</v>
      </c>
      <c r="Z126">
        <v>0.92</v>
      </c>
      <c r="AA126">
        <v>0.92</v>
      </c>
      <c r="AB126">
        <v>0.92</v>
      </c>
      <c r="AC126">
        <v>95</v>
      </c>
      <c r="AD126">
        <v>5</v>
      </c>
      <c r="AE126" t="s">
        <v>3789</v>
      </c>
      <c r="AF126"/>
      <c r="AG126" t="s">
        <v>1997</v>
      </c>
      <c r="AH126">
        <v>1</v>
      </c>
      <c r="AI126"/>
      <c r="AJ126">
        <v>1</v>
      </c>
      <c r="AK126">
        <v>0</v>
      </c>
      <c r="AL126">
        <v>1</v>
      </c>
      <c r="AM126"/>
      <c r="AN126"/>
      <c r="AO126"/>
      <c r="AP126"/>
      <c r="AQ126" t="s">
        <v>2074</v>
      </c>
      <c r="AR126"/>
      <c r="AS126" t="s">
        <v>1996</v>
      </c>
      <c r="AT126"/>
      <c r="AU126" t="s">
        <v>1996</v>
      </c>
      <c r="AV126" t="s">
        <v>1997</v>
      </c>
      <c r="AW126">
        <v>13867</v>
      </c>
      <c r="AX126"/>
    </row>
    <row r="127" spans="1:50" hidden="1" x14ac:dyDescent="0.25">
      <c r="A127">
        <v>2026</v>
      </c>
      <c r="B127" t="s">
        <v>2150</v>
      </c>
      <c r="C127" t="s">
        <v>2163</v>
      </c>
      <c r="D127">
        <v>3265</v>
      </c>
      <c r="E127" t="s">
        <v>2164</v>
      </c>
      <c r="F127" t="s">
        <v>1995</v>
      </c>
      <c r="G127" t="s">
        <v>1919</v>
      </c>
      <c r="H127">
        <v>0</v>
      </c>
      <c r="I127">
        <v>0</v>
      </c>
      <c r="J127">
        <v>0</v>
      </c>
      <c r="K127"/>
      <c r="L127">
        <v>0</v>
      </c>
      <c r="M127" t="s">
        <v>1996</v>
      </c>
      <c r="N127" t="s">
        <v>1996</v>
      </c>
      <c r="O127" t="s">
        <v>1996</v>
      </c>
      <c r="P127" t="s">
        <v>1996</v>
      </c>
      <c r="Q127"/>
      <c r="R127"/>
      <c r="S127"/>
      <c r="T127"/>
      <c r="U127"/>
      <c r="V127"/>
      <c r="W127">
        <v>1</v>
      </c>
      <c r="X127">
        <v>1</v>
      </c>
      <c r="Y127">
        <v>1</v>
      </c>
      <c r="Z127">
        <v>0.92</v>
      </c>
      <c r="AA127">
        <v>0.92</v>
      </c>
      <c r="AB127">
        <v>0.92</v>
      </c>
      <c r="AC127">
        <v>100</v>
      </c>
      <c r="AD127">
        <v>0</v>
      </c>
      <c r="AE127" t="s">
        <v>3789</v>
      </c>
      <c r="AF127"/>
      <c r="AG127" t="s">
        <v>1997</v>
      </c>
      <c r="AH127">
        <v>1</v>
      </c>
      <c r="AI127"/>
      <c r="AJ127">
        <v>1</v>
      </c>
      <c r="AK127">
        <v>0</v>
      </c>
      <c r="AL127">
        <v>1</v>
      </c>
      <c r="AM127"/>
      <c r="AN127"/>
      <c r="AO127"/>
      <c r="AP127"/>
      <c r="AQ127" t="s">
        <v>2074</v>
      </c>
      <c r="AR127"/>
      <c r="AS127" t="s">
        <v>1996</v>
      </c>
      <c r="AT127"/>
      <c r="AU127" t="s">
        <v>1996</v>
      </c>
      <c r="AV127" t="s">
        <v>1997</v>
      </c>
      <c r="AW127">
        <v>13867</v>
      </c>
      <c r="AX127"/>
    </row>
    <row r="128" spans="1:50" hidden="1" x14ac:dyDescent="0.25">
      <c r="A128">
        <v>2026</v>
      </c>
      <c r="B128" t="s">
        <v>2150</v>
      </c>
      <c r="C128" t="s">
        <v>2165</v>
      </c>
      <c r="D128">
        <v>4283</v>
      </c>
      <c r="E128" t="s">
        <v>2166</v>
      </c>
      <c r="F128" t="s">
        <v>1995</v>
      </c>
      <c r="G128" t="s">
        <v>1919</v>
      </c>
      <c r="H128">
        <v>0</v>
      </c>
      <c r="I128">
        <v>0</v>
      </c>
      <c r="J128">
        <v>0</v>
      </c>
      <c r="K128"/>
      <c r="L128">
        <v>0</v>
      </c>
      <c r="M128" t="s">
        <v>1996</v>
      </c>
      <c r="N128" t="s">
        <v>1996</v>
      </c>
      <c r="O128" t="s">
        <v>1996</v>
      </c>
      <c r="P128" t="s">
        <v>1996</v>
      </c>
      <c r="Q128"/>
      <c r="R128"/>
      <c r="S128"/>
      <c r="T128"/>
      <c r="U128"/>
      <c r="V128"/>
      <c r="W128">
        <v>1</v>
      </c>
      <c r="X128">
        <v>1</v>
      </c>
      <c r="Y128">
        <v>1</v>
      </c>
      <c r="Z128">
        <v>0.92</v>
      </c>
      <c r="AA128">
        <v>0.92</v>
      </c>
      <c r="AB128">
        <v>0.92</v>
      </c>
      <c r="AC128">
        <v>100</v>
      </c>
      <c r="AD128">
        <v>0</v>
      </c>
      <c r="AE128" t="s">
        <v>3789</v>
      </c>
      <c r="AF128"/>
      <c r="AG128" t="s">
        <v>1997</v>
      </c>
      <c r="AH128">
        <v>1</v>
      </c>
      <c r="AI128"/>
      <c r="AJ128">
        <v>1</v>
      </c>
      <c r="AK128"/>
      <c r="AL128">
        <v>1</v>
      </c>
      <c r="AM128"/>
      <c r="AN128"/>
      <c r="AO128"/>
      <c r="AP128"/>
      <c r="AQ128" t="s">
        <v>2074</v>
      </c>
      <c r="AR128"/>
      <c r="AS128" t="s">
        <v>1996</v>
      </c>
      <c r="AT128"/>
      <c r="AU128" t="s">
        <v>1996</v>
      </c>
      <c r="AV128" t="s">
        <v>1997</v>
      </c>
      <c r="AW128">
        <v>13867</v>
      </c>
      <c r="AX128"/>
    </row>
    <row r="129" spans="1:50" hidden="1" x14ac:dyDescent="0.25">
      <c r="A129">
        <v>2026</v>
      </c>
      <c r="B129" t="s">
        <v>2150</v>
      </c>
      <c r="C129" t="s">
        <v>2167</v>
      </c>
      <c r="D129">
        <v>8442</v>
      </c>
      <c r="E129" t="s">
        <v>2168</v>
      </c>
      <c r="F129" t="s">
        <v>1995</v>
      </c>
      <c r="G129" t="s">
        <v>1919</v>
      </c>
      <c r="H129">
        <v>0</v>
      </c>
      <c r="I129">
        <v>0</v>
      </c>
      <c r="J129">
        <v>0</v>
      </c>
      <c r="K129"/>
      <c r="L129">
        <v>0</v>
      </c>
      <c r="M129" t="s">
        <v>1996</v>
      </c>
      <c r="N129" t="s">
        <v>1996</v>
      </c>
      <c r="O129" t="s">
        <v>1996</v>
      </c>
      <c r="P129" t="s">
        <v>1996</v>
      </c>
      <c r="Q129"/>
      <c r="R129"/>
      <c r="S129"/>
      <c r="T129"/>
      <c r="U129"/>
      <c r="V129"/>
      <c r="W129">
        <v>1</v>
      </c>
      <c r="X129">
        <v>1</v>
      </c>
      <c r="Y129">
        <v>1</v>
      </c>
      <c r="Z129">
        <v>0.92</v>
      </c>
      <c r="AA129">
        <v>0.92</v>
      </c>
      <c r="AB129">
        <v>0.92</v>
      </c>
      <c r="AC129">
        <v>100</v>
      </c>
      <c r="AD129">
        <v>0</v>
      </c>
      <c r="AE129" t="s">
        <v>3789</v>
      </c>
      <c r="AF129"/>
      <c r="AG129" t="s">
        <v>1997</v>
      </c>
      <c r="AH129">
        <v>1</v>
      </c>
      <c r="AI129"/>
      <c r="AJ129">
        <v>1</v>
      </c>
      <c r="AK129">
        <v>0</v>
      </c>
      <c r="AL129">
        <v>1</v>
      </c>
      <c r="AM129"/>
      <c r="AN129"/>
      <c r="AO129"/>
      <c r="AP129"/>
      <c r="AQ129" t="s">
        <v>2074</v>
      </c>
      <c r="AR129"/>
      <c r="AS129" t="s">
        <v>1996</v>
      </c>
      <c r="AT129"/>
      <c r="AU129" t="s">
        <v>1996</v>
      </c>
      <c r="AV129" t="s">
        <v>1997</v>
      </c>
      <c r="AW129">
        <v>13867</v>
      </c>
      <c r="AX129"/>
    </row>
    <row r="130" spans="1:50" hidden="1" x14ac:dyDescent="0.25">
      <c r="A130">
        <v>2026</v>
      </c>
      <c r="B130" t="s">
        <v>2150</v>
      </c>
      <c r="C130" t="s">
        <v>3572</v>
      </c>
      <c r="D130">
        <v>9043</v>
      </c>
      <c r="E130" t="s">
        <v>3117</v>
      </c>
      <c r="F130" t="s">
        <v>2022</v>
      </c>
      <c r="G130" t="s">
        <v>1919</v>
      </c>
      <c r="H130">
        <v>0</v>
      </c>
      <c r="I130">
        <v>0</v>
      </c>
      <c r="J130">
        <v>0</v>
      </c>
      <c r="K130"/>
      <c r="L130">
        <v>0</v>
      </c>
      <c r="M130" t="s">
        <v>1996</v>
      </c>
      <c r="N130" t="s">
        <v>1996</v>
      </c>
      <c r="O130" t="s">
        <v>1996</v>
      </c>
      <c r="P130" t="s">
        <v>1996</v>
      </c>
      <c r="Q130"/>
      <c r="R130"/>
      <c r="S130"/>
      <c r="T130"/>
      <c r="U130"/>
      <c r="V130"/>
      <c r="W130">
        <v>1</v>
      </c>
      <c r="X130">
        <v>1</v>
      </c>
      <c r="Y130">
        <v>1</v>
      </c>
      <c r="Z130">
        <v>0.92</v>
      </c>
      <c r="AA130">
        <v>0.92</v>
      </c>
      <c r="AB130">
        <v>0.92</v>
      </c>
      <c r="AC130">
        <v>0</v>
      </c>
      <c r="AD130">
        <v>100</v>
      </c>
      <c r="AE130" t="s">
        <v>3789</v>
      </c>
      <c r="AF130"/>
      <c r="AG130" t="s">
        <v>1997</v>
      </c>
      <c r="AH130">
        <v>1</v>
      </c>
      <c r="AI130"/>
      <c r="AJ130">
        <v>1</v>
      </c>
      <c r="AK130">
        <v>0</v>
      </c>
      <c r="AL130"/>
      <c r="AM130"/>
      <c r="AN130"/>
      <c r="AO130"/>
      <c r="AP130"/>
      <c r="AQ130" t="s">
        <v>2074</v>
      </c>
      <c r="AR130"/>
      <c r="AS130" t="s">
        <v>1996</v>
      </c>
      <c r="AT130"/>
      <c r="AU130" t="s">
        <v>1996</v>
      </c>
      <c r="AV130" t="s">
        <v>1997</v>
      </c>
      <c r="AW130">
        <v>14256</v>
      </c>
      <c r="AX130"/>
    </row>
    <row r="131" spans="1:50" hidden="1" x14ac:dyDescent="0.25">
      <c r="A131">
        <v>2026</v>
      </c>
      <c r="B131" t="s">
        <v>2150</v>
      </c>
      <c r="C131" t="s">
        <v>3573</v>
      </c>
      <c r="D131">
        <v>9051</v>
      </c>
      <c r="E131" t="s">
        <v>3574</v>
      </c>
      <c r="F131" t="s">
        <v>2022</v>
      </c>
      <c r="G131" t="s">
        <v>1919</v>
      </c>
      <c r="H131">
        <v>0</v>
      </c>
      <c r="I131">
        <v>0</v>
      </c>
      <c r="J131">
        <v>0</v>
      </c>
      <c r="K131"/>
      <c r="L131">
        <v>0</v>
      </c>
      <c r="M131" t="s">
        <v>1996</v>
      </c>
      <c r="N131" t="s">
        <v>1996</v>
      </c>
      <c r="O131" t="s">
        <v>1996</v>
      </c>
      <c r="P131" t="s">
        <v>1996</v>
      </c>
      <c r="Q131"/>
      <c r="R131"/>
      <c r="S131"/>
      <c r="T131"/>
      <c r="U131"/>
      <c r="V131"/>
      <c r="W131">
        <v>1</v>
      </c>
      <c r="X131">
        <v>1</v>
      </c>
      <c r="Y131">
        <v>1</v>
      </c>
      <c r="Z131">
        <v>0.92</v>
      </c>
      <c r="AA131">
        <v>0.92</v>
      </c>
      <c r="AB131">
        <v>0.92</v>
      </c>
      <c r="AC131">
        <v>0</v>
      </c>
      <c r="AD131">
        <v>100</v>
      </c>
      <c r="AE131" t="s">
        <v>3789</v>
      </c>
      <c r="AF131"/>
      <c r="AG131" t="s">
        <v>1997</v>
      </c>
      <c r="AH131">
        <v>1</v>
      </c>
      <c r="AI131"/>
      <c r="AJ131">
        <v>1</v>
      </c>
      <c r="AK131">
        <v>0</v>
      </c>
      <c r="AL131"/>
      <c r="AM131"/>
      <c r="AN131"/>
      <c r="AO131"/>
      <c r="AP131"/>
      <c r="AQ131" t="s">
        <v>2074</v>
      </c>
      <c r="AR131"/>
      <c r="AS131" t="s">
        <v>1996</v>
      </c>
      <c r="AT131"/>
      <c r="AU131" t="s">
        <v>1996</v>
      </c>
      <c r="AV131" t="s">
        <v>1997</v>
      </c>
      <c r="AW131">
        <v>14342</v>
      </c>
      <c r="AX131"/>
    </row>
    <row r="132" spans="1:50" hidden="1" x14ac:dyDescent="0.25">
      <c r="A132">
        <v>2026</v>
      </c>
      <c r="B132" t="s">
        <v>2150</v>
      </c>
      <c r="C132" t="s">
        <v>3732</v>
      </c>
      <c r="D132">
        <v>9053</v>
      </c>
      <c r="E132" t="s">
        <v>3865</v>
      </c>
      <c r="F132" t="s">
        <v>2022</v>
      </c>
      <c r="G132" t="s">
        <v>1919</v>
      </c>
      <c r="H132">
        <v>0</v>
      </c>
      <c r="I132">
        <v>0</v>
      </c>
      <c r="J132">
        <v>0</v>
      </c>
      <c r="K132"/>
      <c r="L132">
        <v>0</v>
      </c>
      <c r="M132" t="s">
        <v>1996</v>
      </c>
      <c r="N132" t="s">
        <v>1996</v>
      </c>
      <c r="O132" t="s">
        <v>1996</v>
      </c>
      <c r="P132" t="s">
        <v>1996</v>
      </c>
      <c r="Q132"/>
      <c r="R132"/>
      <c r="S132"/>
      <c r="T132"/>
      <c r="U132"/>
      <c r="V132"/>
      <c r="W132">
        <v>1</v>
      </c>
      <c r="X132">
        <v>1</v>
      </c>
      <c r="Y132">
        <v>1</v>
      </c>
      <c r="Z132">
        <v>0.92</v>
      </c>
      <c r="AA132">
        <v>0.92</v>
      </c>
      <c r="AB132">
        <v>0.92</v>
      </c>
      <c r="AC132">
        <v>0</v>
      </c>
      <c r="AD132">
        <v>100</v>
      </c>
      <c r="AE132" t="s">
        <v>3789</v>
      </c>
      <c r="AF132"/>
      <c r="AG132" t="s">
        <v>1997</v>
      </c>
      <c r="AH132">
        <v>1</v>
      </c>
      <c r="AI132"/>
      <c r="AJ132">
        <v>1</v>
      </c>
      <c r="AK132">
        <v>0</v>
      </c>
      <c r="AL132"/>
      <c r="AM132"/>
      <c r="AN132"/>
      <c r="AO132"/>
      <c r="AP132"/>
      <c r="AQ132" t="s">
        <v>3861</v>
      </c>
      <c r="AR132"/>
      <c r="AS132" t="s">
        <v>1996</v>
      </c>
      <c r="AT132"/>
      <c r="AU132" t="s">
        <v>1996</v>
      </c>
      <c r="AV132" t="s">
        <v>1997</v>
      </c>
      <c r="AW132">
        <v>14407</v>
      </c>
      <c r="AX132"/>
    </row>
    <row r="133" spans="1:50" hidden="1" x14ac:dyDescent="0.25">
      <c r="A133">
        <v>2026</v>
      </c>
      <c r="B133" t="s">
        <v>2150</v>
      </c>
      <c r="C133" t="s">
        <v>3866</v>
      </c>
      <c r="D133">
        <v>9055</v>
      </c>
      <c r="E133" t="s">
        <v>3867</v>
      </c>
      <c r="F133" t="s">
        <v>2022</v>
      </c>
      <c r="G133" t="s">
        <v>1919</v>
      </c>
      <c r="H133">
        <v>0</v>
      </c>
      <c r="I133">
        <v>0</v>
      </c>
      <c r="J133">
        <v>0</v>
      </c>
      <c r="K133"/>
      <c r="L133">
        <v>0</v>
      </c>
      <c r="M133" t="s">
        <v>1996</v>
      </c>
      <c r="N133" t="s">
        <v>1996</v>
      </c>
      <c r="O133" t="s">
        <v>1996</v>
      </c>
      <c r="P133" t="s">
        <v>1996</v>
      </c>
      <c r="Q133"/>
      <c r="R133"/>
      <c r="S133"/>
      <c r="T133">
        <v>0</v>
      </c>
      <c r="U133">
        <v>0</v>
      </c>
      <c r="V133">
        <v>0</v>
      </c>
      <c r="W133">
        <v>0.95</v>
      </c>
      <c r="X133">
        <v>0.94299999999999995</v>
      </c>
      <c r="Y133">
        <v>1.05</v>
      </c>
      <c r="Z133">
        <v>0.92</v>
      </c>
      <c r="AA133">
        <v>0.92</v>
      </c>
      <c r="AB133">
        <v>0.92</v>
      </c>
      <c r="AC133">
        <v>0</v>
      </c>
      <c r="AD133">
        <v>100</v>
      </c>
      <c r="AE133" t="s">
        <v>3789</v>
      </c>
      <c r="AF133"/>
      <c r="AG133" t="s">
        <v>1997</v>
      </c>
      <c r="AH133">
        <v>1</v>
      </c>
      <c r="AI133"/>
      <c r="AJ133">
        <v>1</v>
      </c>
      <c r="AK133">
        <v>0</v>
      </c>
      <c r="AL133">
        <v>1</v>
      </c>
      <c r="AM133"/>
      <c r="AN133"/>
      <c r="AO133"/>
      <c r="AP133"/>
      <c r="AQ133" t="s">
        <v>2074</v>
      </c>
      <c r="AR133"/>
      <c r="AS133" t="s">
        <v>1996</v>
      </c>
      <c r="AT133"/>
      <c r="AU133" t="s">
        <v>1996</v>
      </c>
      <c r="AV133" t="s">
        <v>1997</v>
      </c>
      <c r="AW133">
        <v>14366</v>
      </c>
      <c r="AX133"/>
    </row>
    <row r="134" spans="1:50" hidden="1" x14ac:dyDescent="0.25">
      <c r="A134">
        <v>2026</v>
      </c>
      <c r="B134" t="s">
        <v>2150</v>
      </c>
      <c r="C134" t="s">
        <v>2169</v>
      </c>
      <c r="D134">
        <v>3266</v>
      </c>
      <c r="E134" t="s">
        <v>2170</v>
      </c>
      <c r="F134" t="s">
        <v>2022</v>
      </c>
      <c r="G134" t="s">
        <v>1919</v>
      </c>
      <c r="H134">
        <v>0</v>
      </c>
      <c r="I134">
        <v>0</v>
      </c>
      <c r="J134">
        <v>0</v>
      </c>
      <c r="K134"/>
      <c r="L134">
        <v>0</v>
      </c>
      <c r="M134" t="s">
        <v>1996</v>
      </c>
      <c r="N134" t="s">
        <v>1996</v>
      </c>
      <c r="O134" t="s">
        <v>1996</v>
      </c>
      <c r="P134" t="s">
        <v>1996</v>
      </c>
      <c r="Q134"/>
      <c r="R134"/>
      <c r="S134"/>
      <c r="T134"/>
      <c r="U134"/>
      <c r="V134"/>
      <c r="W134">
        <v>1</v>
      </c>
      <c r="X134">
        <v>1</v>
      </c>
      <c r="Y134">
        <v>0.98699999999999999</v>
      </c>
      <c r="Z134">
        <v>0.92</v>
      </c>
      <c r="AA134">
        <v>0.92</v>
      </c>
      <c r="AB134">
        <v>0.92</v>
      </c>
      <c r="AC134">
        <v>0</v>
      </c>
      <c r="AD134">
        <v>100</v>
      </c>
      <c r="AE134" t="s">
        <v>3789</v>
      </c>
      <c r="AF134"/>
      <c r="AG134" t="s">
        <v>1997</v>
      </c>
      <c r="AH134">
        <v>1</v>
      </c>
      <c r="AI134"/>
      <c r="AJ134">
        <v>1</v>
      </c>
      <c r="AK134">
        <v>0</v>
      </c>
      <c r="AL134">
        <v>1</v>
      </c>
      <c r="AM134"/>
      <c r="AN134"/>
      <c r="AO134"/>
      <c r="AP134"/>
      <c r="AQ134" t="s">
        <v>2074</v>
      </c>
      <c r="AR134"/>
      <c r="AS134" t="s">
        <v>1996</v>
      </c>
      <c r="AT134"/>
      <c r="AU134" t="s">
        <v>1996</v>
      </c>
      <c r="AV134" t="s">
        <v>1997</v>
      </c>
      <c r="AW134">
        <v>13867</v>
      </c>
      <c r="AX134"/>
    </row>
    <row r="135" spans="1:50" hidden="1" x14ac:dyDescent="0.25">
      <c r="A135">
        <v>2026</v>
      </c>
      <c r="B135" t="s">
        <v>2150</v>
      </c>
      <c r="C135" t="s">
        <v>2171</v>
      </c>
      <c r="D135">
        <v>4284</v>
      </c>
      <c r="E135" t="s">
        <v>2172</v>
      </c>
      <c r="F135" t="s">
        <v>2022</v>
      </c>
      <c r="G135" t="s">
        <v>1919</v>
      </c>
      <c r="H135">
        <v>0</v>
      </c>
      <c r="I135">
        <v>0</v>
      </c>
      <c r="J135">
        <v>0</v>
      </c>
      <c r="K135"/>
      <c r="L135">
        <v>0</v>
      </c>
      <c r="M135" t="s">
        <v>1996</v>
      </c>
      <c r="N135" t="s">
        <v>1996</v>
      </c>
      <c r="O135" t="s">
        <v>1996</v>
      </c>
      <c r="P135" t="s">
        <v>1996</v>
      </c>
      <c r="Q135"/>
      <c r="R135"/>
      <c r="S135"/>
      <c r="T135"/>
      <c r="U135"/>
      <c r="V135"/>
      <c r="W135">
        <v>1</v>
      </c>
      <c r="X135">
        <v>1</v>
      </c>
      <c r="Y135">
        <v>0.98699999999999999</v>
      </c>
      <c r="Z135">
        <v>0.92</v>
      </c>
      <c r="AA135">
        <v>0.92</v>
      </c>
      <c r="AB135">
        <v>0.92</v>
      </c>
      <c r="AC135">
        <v>0</v>
      </c>
      <c r="AD135">
        <v>100</v>
      </c>
      <c r="AE135" t="s">
        <v>3789</v>
      </c>
      <c r="AF135"/>
      <c r="AG135" t="s">
        <v>1997</v>
      </c>
      <c r="AH135">
        <v>1</v>
      </c>
      <c r="AI135"/>
      <c r="AJ135">
        <v>1</v>
      </c>
      <c r="AK135"/>
      <c r="AL135">
        <v>1</v>
      </c>
      <c r="AM135"/>
      <c r="AN135"/>
      <c r="AO135"/>
      <c r="AP135"/>
      <c r="AQ135" t="s">
        <v>2074</v>
      </c>
      <c r="AR135"/>
      <c r="AS135" t="s">
        <v>1996</v>
      </c>
      <c r="AT135"/>
      <c r="AU135" t="s">
        <v>1996</v>
      </c>
      <c r="AV135" t="s">
        <v>1997</v>
      </c>
      <c r="AW135">
        <v>13867</v>
      </c>
      <c r="AX135"/>
    </row>
    <row r="136" spans="1:50" hidden="1" x14ac:dyDescent="0.25">
      <c r="A136">
        <v>2026</v>
      </c>
      <c r="B136" t="s">
        <v>2150</v>
      </c>
      <c r="C136" t="s">
        <v>2173</v>
      </c>
      <c r="D136">
        <v>8443</v>
      </c>
      <c r="E136" t="s">
        <v>2174</v>
      </c>
      <c r="F136" t="s">
        <v>2022</v>
      </c>
      <c r="G136" t="s">
        <v>1919</v>
      </c>
      <c r="H136">
        <v>0</v>
      </c>
      <c r="I136">
        <v>0</v>
      </c>
      <c r="J136">
        <v>0</v>
      </c>
      <c r="K136"/>
      <c r="L136">
        <v>0</v>
      </c>
      <c r="M136" t="s">
        <v>1996</v>
      </c>
      <c r="N136" t="s">
        <v>1996</v>
      </c>
      <c r="O136" t="s">
        <v>1996</v>
      </c>
      <c r="P136" t="s">
        <v>1996</v>
      </c>
      <c r="Q136"/>
      <c r="R136"/>
      <c r="S136"/>
      <c r="T136"/>
      <c r="U136"/>
      <c r="V136"/>
      <c r="W136">
        <v>1</v>
      </c>
      <c r="X136">
        <v>1</v>
      </c>
      <c r="Y136">
        <v>0.98699999999999999</v>
      </c>
      <c r="Z136">
        <v>0.92</v>
      </c>
      <c r="AA136">
        <v>0.92</v>
      </c>
      <c r="AB136">
        <v>0.92</v>
      </c>
      <c r="AC136">
        <v>0</v>
      </c>
      <c r="AD136">
        <v>100</v>
      </c>
      <c r="AE136" t="s">
        <v>3789</v>
      </c>
      <c r="AF136"/>
      <c r="AG136" t="s">
        <v>1997</v>
      </c>
      <c r="AH136">
        <v>1</v>
      </c>
      <c r="AI136"/>
      <c r="AJ136">
        <v>1</v>
      </c>
      <c r="AK136">
        <v>0</v>
      </c>
      <c r="AL136">
        <v>1</v>
      </c>
      <c r="AM136"/>
      <c r="AN136"/>
      <c r="AO136"/>
      <c r="AP136"/>
      <c r="AQ136" t="s">
        <v>2074</v>
      </c>
      <c r="AR136"/>
      <c r="AS136" t="s">
        <v>1996</v>
      </c>
      <c r="AT136"/>
      <c r="AU136" t="s">
        <v>1996</v>
      </c>
      <c r="AV136" t="s">
        <v>1997</v>
      </c>
      <c r="AW136">
        <v>13867</v>
      </c>
      <c r="AX136"/>
    </row>
    <row r="137" spans="1:50" hidden="1" x14ac:dyDescent="0.25">
      <c r="A137">
        <v>2026</v>
      </c>
      <c r="B137" t="s">
        <v>912</v>
      </c>
      <c r="C137" t="s">
        <v>1878</v>
      </c>
      <c r="D137">
        <v>4571</v>
      </c>
      <c r="E137" t="s">
        <v>2175</v>
      </c>
      <c r="F137" t="s">
        <v>2033</v>
      </c>
      <c r="G137" t="s">
        <v>1924</v>
      </c>
      <c r="H137">
        <v>1659</v>
      </c>
      <c r="I137">
        <v>0.11169999999999999</v>
      </c>
      <c r="J137">
        <v>0.11169999999999999</v>
      </c>
      <c r="K137"/>
      <c r="L137">
        <v>16.275500000000001</v>
      </c>
      <c r="M137" t="s">
        <v>1996</v>
      </c>
      <c r="N137" t="s">
        <v>1996</v>
      </c>
      <c r="O137" t="s">
        <v>1996</v>
      </c>
      <c r="P137" t="s">
        <v>1996</v>
      </c>
      <c r="Q137"/>
      <c r="R137"/>
      <c r="S137"/>
      <c r="T137">
        <v>0</v>
      </c>
      <c r="U137">
        <v>0</v>
      </c>
      <c r="V137">
        <v>0</v>
      </c>
      <c r="W137">
        <v>0.9</v>
      </c>
      <c r="X137">
        <v>0.81599999999999995</v>
      </c>
      <c r="Y137">
        <v>0.98699999999999999</v>
      </c>
      <c r="Z137">
        <v>0.92</v>
      </c>
      <c r="AA137">
        <v>0.92</v>
      </c>
      <c r="AB137">
        <v>0.92</v>
      </c>
      <c r="AC137">
        <v>50</v>
      </c>
      <c r="AD137">
        <v>50</v>
      </c>
      <c r="AE137" t="s">
        <v>3789</v>
      </c>
      <c r="AF137"/>
      <c r="AG137" t="s">
        <v>1997</v>
      </c>
      <c r="AH137">
        <v>300</v>
      </c>
      <c r="AI137"/>
      <c r="AJ137">
        <v>15</v>
      </c>
      <c r="AK137">
        <v>800</v>
      </c>
      <c r="AL137">
        <v>1</v>
      </c>
      <c r="AM137"/>
      <c r="AN137"/>
      <c r="AO137"/>
      <c r="AP137"/>
      <c r="AQ137" t="s">
        <v>3868</v>
      </c>
      <c r="AR137"/>
      <c r="AS137" t="s">
        <v>1996</v>
      </c>
      <c r="AT137"/>
      <c r="AU137" t="s">
        <v>1996</v>
      </c>
      <c r="AV137" t="s">
        <v>1997</v>
      </c>
      <c r="AW137">
        <v>14407</v>
      </c>
      <c r="AX137"/>
    </row>
    <row r="138" spans="1:50" hidden="1" x14ac:dyDescent="0.25">
      <c r="A138">
        <v>2026</v>
      </c>
      <c r="B138" t="s">
        <v>912</v>
      </c>
      <c r="C138" t="s">
        <v>958</v>
      </c>
      <c r="D138">
        <v>7000</v>
      </c>
      <c r="E138" t="s">
        <v>2176</v>
      </c>
      <c r="F138" t="s">
        <v>2033</v>
      </c>
      <c r="G138" t="s">
        <v>1949</v>
      </c>
      <c r="H138">
        <v>372.27679999999998</v>
      </c>
      <c r="I138">
        <v>5.3999999999999999E-2</v>
      </c>
      <c r="J138">
        <v>5.3999999999999999E-2</v>
      </c>
      <c r="K138"/>
      <c r="L138">
        <v>6.0766</v>
      </c>
      <c r="M138" t="s">
        <v>1996</v>
      </c>
      <c r="N138" t="s">
        <v>1996</v>
      </c>
      <c r="O138" t="s">
        <v>1996</v>
      </c>
      <c r="P138" t="s">
        <v>1997</v>
      </c>
      <c r="Q138"/>
      <c r="R138"/>
      <c r="S138"/>
      <c r="T138">
        <v>0</v>
      </c>
      <c r="U138">
        <v>0</v>
      </c>
      <c r="V138">
        <v>0</v>
      </c>
      <c r="W138">
        <v>0.9</v>
      </c>
      <c r="X138">
        <v>0.81599999999999995</v>
      </c>
      <c r="Y138">
        <v>0.82699999999999996</v>
      </c>
      <c r="Z138">
        <v>0.92</v>
      </c>
      <c r="AA138">
        <v>0.92</v>
      </c>
      <c r="AB138">
        <v>0.92</v>
      </c>
      <c r="AC138">
        <v>30</v>
      </c>
      <c r="AD138">
        <v>70</v>
      </c>
      <c r="AE138" t="s">
        <v>3789</v>
      </c>
      <c r="AF138"/>
      <c r="AG138" t="s">
        <v>1997</v>
      </c>
      <c r="AH138">
        <v>100</v>
      </c>
      <c r="AI138"/>
      <c r="AJ138">
        <v>10</v>
      </c>
      <c r="AK138">
        <v>226</v>
      </c>
      <c r="AL138">
        <v>1</v>
      </c>
      <c r="AM138"/>
      <c r="AN138"/>
      <c r="AO138"/>
      <c r="AP138"/>
      <c r="AQ138" t="s">
        <v>3869</v>
      </c>
      <c r="AR138"/>
      <c r="AS138" t="s">
        <v>1996</v>
      </c>
      <c r="AT138"/>
      <c r="AU138" t="s">
        <v>1996</v>
      </c>
      <c r="AV138" t="s">
        <v>1997</v>
      </c>
      <c r="AW138">
        <v>13867</v>
      </c>
      <c r="AX138"/>
    </row>
    <row r="139" spans="1:50" hidden="1" x14ac:dyDescent="0.25">
      <c r="A139">
        <v>2026</v>
      </c>
      <c r="B139" t="s">
        <v>912</v>
      </c>
      <c r="C139" t="s">
        <v>932</v>
      </c>
      <c r="D139">
        <v>3199</v>
      </c>
      <c r="E139" t="s">
        <v>2177</v>
      </c>
      <c r="F139" t="s">
        <v>1995</v>
      </c>
      <c r="G139" t="s">
        <v>1924</v>
      </c>
      <c r="H139">
        <v>2197</v>
      </c>
      <c r="I139">
        <v>0</v>
      </c>
      <c r="J139">
        <v>0</v>
      </c>
      <c r="K139"/>
      <c r="L139">
        <v>0</v>
      </c>
      <c r="M139" t="s">
        <v>1996</v>
      </c>
      <c r="N139" t="s">
        <v>1996</v>
      </c>
      <c r="O139" t="s">
        <v>1996</v>
      </c>
      <c r="P139" t="s">
        <v>1996</v>
      </c>
      <c r="Q139"/>
      <c r="R139"/>
      <c r="S139"/>
      <c r="T139">
        <v>0</v>
      </c>
      <c r="U139">
        <v>0</v>
      </c>
      <c r="V139">
        <v>0</v>
      </c>
      <c r="W139">
        <v>0.9</v>
      </c>
      <c r="X139">
        <v>0.81599999999999995</v>
      </c>
      <c r="Y139">
        <v>0.98599999999999999</v>
      </c>
      <c r="Z139">
        <v>0.92</v>
      </c>
      <c r="AA139">
        <v>0.92</v>
      </c>
      <c r="AB139">
        <v>0.92</v>
      </c>
      <c r="AC139">
        <v>100</v>
      </c>
      <c r="AD139">
        <v>0</v>
      </c>
      <c r="AE139" t="s">
        <v>3789</v>
      </c>
      <c r="AF139"/>
      <c r="AG139" t="s">
        <v>1997</v>
      </c>
      <c r="AH139">
        <v>150</v>
      </c>
      <c r="AI139"/>
      <c r="AJ139">
        <v>15</v>
      </c>
      <c r="AK139">
        <v>800</v>
      </c>
      <c r="AL139">
        <v>1</v>
      </c>
      <c r="AM139"/>
      <c r="AN139"/>
      <c r="AO139"/>
      <c r="AP139"/>
      <c r="AQ139" t="s">
        <v>2178</v>
      </c>
      <c r="AR139"/>
      <c r="AS139" t="s">
        <v>1996</v>
      </c>
      <c r="AT139"/>
      <c r="AU139" t="s">
        <v>1996</v>
      </c>
      <c r="AV139" t="s">
        <v>1997</v>
      </c>
      <c r="AW139">
        <v>14407</v>
      </c>
      <c r="AX139"/>
    </row>
    <row r="140" spans="1:50" hidden="1" x14ac:dyDescent="0.25">
      <c r="A140">
        <v>2026</v>
      </c>
      <c r="B140" t="s">
        <v>912</v>
      </c>
      <c r="C140" t="s">
        <v>935</v>
      </c>
      <c r="D140">
        <v>4572</v>
      </c>
      <c r="E140" t="s">
        <v>2179</v>
      </c>
      <c r="F140" t="s">
        <v>1995</v>
      </c>
      <c r="G140" t="s">
        <v>1924</v>
      </c>
      <c r="H140">
        <v>1659</v>
      </c>
      <c r="I140">
        <v>0.11169999999999999</v>
      </c>
      <c r="J140">
        <v>0.11169999999999999</v>
      </c>
      <c r="K140"/>
      <c r="L140">
        <v>0</v>
      </c>
      <c r="M140" t="s">
        <v>1996</v>
      </c>
      <c r="N140" t="s">
        <v>1996</v>
      </c>
      <c r="O140" t="s">
        <v>1996</v>
      </c>
      <c r="P140" t="s">
        <v>1996</v>
      </c>
      <c r="Q140"/>
      <c r="R140"/>
      <c r="S140"/>
      <c r="T140">
        <v>0</v>
      </c>
      <c r="U140">
        <v>0</v>
      </c>
      <c r="V140">
        <v>0</v>
      </c>
      <c r="W140">
        <v>0.9</v>
      </c>
      <c r="X140">
        <v>0.81599999999999995</v>
      </c>
      <c r="Y140">
        <v>0.98599999999999999</v>
      </c>
      <c r="Z140">
        <v>0.92</v>
      </c>
      <c r="AA140">
        <v>0.92</v>
      </c>
      <c r="AB140">
        <v>0.92</v>
      </c>
      <c r="AC140">
        <v>100</v>
      </c>
      <c r="AD140">
        <v>0</v>
      </c>
      <c r="AE140" t="s">
        <v>3789</v>
      </c>
      <c r="AF140"/>
      <c r="AG140" t="s">
        <v>1997</v>
      </c>
      <c r="AH140">
        <v>300</v>
      </c>
      <c r="AI140"/>
      <c r="AJ140">
        <v>15</v>
      </c>
      <c r="AK140">
        <v>800</v>
      </c>
      <c r="AL140">
        <v>1</v>
      </c>
      <c r="AM140"/>
      <c r="AN140"/>
      <c r="AO140"/>
      <c r="AP140"/>
      <c r="AQ140" t="s">
        <v>3868</v>
      </c>
      <c r="AR140"/>
      <c r="AS140" t="s">
        <v>1996</v>
      </c>
      <c r="AT140"/>
      <c r="AU140" t="s">
        <v>1996</v>
      </c>
      <c r="AV140" t="s">
        <v>1997</v>
      </c>
      <c r="AW140">
        <v>14407</v>
      </c>
      <c r="AX140"/>
    </row>
    <row r="141" spans="1:50" hidden="1" x14ac:dyDescent="0.25">
      <c r="A141">
        <v>2026</v>
      </c>
      <c r="B141" t="s">
        <v>912</v>
      </c>
      <c r="C141" t="s">
        <v>917</v>
      </c>
      <c r="D141">
        <v>6984</v>
      </c>
      <c r="E141" t="s">
        <v>2180</v>
      </c>
      <c r="F141" t="s">
        <v>1995</v>
      </c>
      <c r="G141" t="s">
        <v>1922</v>
      </c>
      <c r="H141">
        <v>0.97309999999999997</v>
      </c>
      <c r="I141">
        <v>0</v>
      </c>
      <c r="J141">
        <v>0</v>
      </c>
      <c r="K141"/>
      <c r="L141">
        <v>0</v>
      </c>
      <c r="M141" t="s">
        <v>1996</v>
      </c>
      <c r="N141" t="s">
        <v>1996</v>
      </c>
      <c r="O141" t="s">
        <v>1996</v>
      </c>
      <c r="P141" t="s">
        <v>1997</v>
      </c>
      <c r="Q141"/>
      <c r="R141"/>
      <c r="S141"/>
      <c r="T141">
        <v>0</v>
      </c>
      <c r="U141">
        <v>0</v>
      </c>
      <c r="V141">
        <v>0</v>
      </c>
      <c r="W141">
        <v>0.9</v>
      </c>
      <c r="X141">
        <v>0.81599999999999995</v>
      </c>
      <c r="Y141">
        <v>0.98599999999999999</v>
      </c>
      <c r="Z141">
        <v>0.92</v>
      </c>
      <c r="AA141">
        <v>0.92</v>
      </c>
      <c r="AB141">
        <v>0.92</v>
      </c>
      <c r="AC141">
        <v>100</v>
      </c>
      <c r="AD141">
        <v>0</v>
      </c>
      <c r="AE141" t="s">
        <v>3789</v>
      </c>
      <c r="AF141"/>
      <c r="AG141" t="s">
        <v>1997</v>
      </c>
      <c r="AH141">
        <v>0.15</v>
      </c>
      <c r="AI141"/>
      <c r="AJ141">
        <v>9</v>
      </c>
      <c r="AK141">
        <v>0.05</v>
      </c>
      <c r="AL141">
        <v>1000</v>
      </c>
      <c r="AM141"/>
      <c r="AN141"/>
      <c r="AO141"/>
      <c r="AP141"/>
      <c r="AQ141" t="s">
        <v>2181</v>
      </c>
      <c r="AR141"/>
      <c r="AS141" t="s">
        <v>1996</v>
      </c>
      <c r="AT141"/>
      <c r="AU141" t="s">
        <v>1996</v>
      </c>
      <c r="AV141" t="s">
        <v>1997</v>
      </c>
      <c r="AW141">
        <v>13867</v>
      </c>
      <c r="AX141"/>
    </row>
    <row r="142" spans="1:50" hidden="1" x14ac:dyDescent="0.25">
      <c r="A142">
        <v>2026</v>
      </c>
      <c r="B142" t="s">
        <v>912</v>
      </c>
      <c r="C142" t="s">
        <v>920</v>
      </c>
      <c r="D142">
        <v>6987</v>
      </c>
      <c r="E142" t="s">
        <v>2182</v>
      </c>
      <c r="F142" t="s">
        <v>1995</v>
      </c>
      <c r="G142" t="s">
        <v>1922</v>
      </c>
      <c r="H142">
        <v>0.69179999999999997</v>
      </c>
      <c r="I142">
        <v>0</v>
      </c>
      <c r="J142">
        <v>0</v>
      </c>
      <c r="K142"/>
      <c r="L142">
        <v>0</v>
      </c>
      <c r="M142" t="s">
        <v>1996</v>
      </c>
      <c r="N142" t="s">
        <v>1996</v>
      </c>
      <c r="O142" t="s">
        <v>1996</v>
      </c>
      <c r="P142" t="s">
        <v>1997</v>
      </c>
      <c r="Q142"/>
      <c r="R142"/>
      <c r="S142"/>
      <c r="T142">
        <v>0</v>
      </c>
      <c r="U142">
        <v>0</v>
      </c>
      <c r="V142">
        <v>0</v>
      </c>
      <c r="W142">
        <v>0.9</v>
      </c>
      <c r="X142">
        <v>0.81599999999999995</v>
      </c>
      <c r="Y142">
        <v>0.98599999999999999</v>
      </c>
      <c r="Z142">
        <v>0.92</v>
      </c>
      <c r="AA142">
        <v>0.92</v>
      </c>
      <c r="AB142">
        <v>0.92</v>
      </c>
      <c r="AC142">
        <v>100</v>
      </c>
      <c r="AD142">
        <v>0</v>
      </c>
      <c r="AE142" t="s">
        <v>3789</v>
      </c>
      <c r="AF142"/>
      <c r="AG142" t="s">
        <v>1997</v>
      </c>
      <c r="AH142">
        <v>0.15</v>
      </c>
      <c r="AI142"/>
      <c r="AJ142">
        <v>15</v>
      </c>
      <c r="AK142">
        <v>0.05</v>
      </c>
      <c r="AL142">
        <v>1000</v>
      </c>
      <c r="AM142"/>
      <c r="AN142"/>
      <c r="AO142"/>
      <c r="AP142"/>
      <c r="AQ142" t="s">
        <v>2183</v>
      </c>
      <c r="AR142"/>
      <c r="AS142" t="s">
        <v>1996</v>
      </c>
      <c r="AT142"/>
      <c r="AU142" t="s">
        <v>1996</v>
      </c>
      <c r="AV142" t="s">
        <v>1997</v>
      </c>
      <c r="AW142">
        <v>13867</v>
      </c>
      <c r="AX142"/>
    </row>
    <row r="143" spans="1:50" hidden="1" x14ac:dyDescent="0.25">
      <c r="A143">
        <v>2026</v>
      </c>
      <c r="B143" t="s">
        <v>912</v>
      </c>
      <c r="C143" t="s">
        <v>941</v>
      </c>
      <c r="D143">
        <v>2429</v>
      </c>
      <c r="E143" t="s">
        <v>2184</v>
      </c>
      <c r="F143" t="s">
        <v>2033</v>
      </c>
      <c r="G143" t="s">
        <v>1949</v>
      </c>
      <c r="H143">
        <v>231.64330000000001</v>
      </c>
      <c r="I143">
        <v>0</v>
      </c>
      <c r="J143">
        <v>0</v>
      </c>
      <c r="K143"/>
      <c r="L143">
        <v>4.5053000000000001</v>
      </c>
      <c r="M143" t="s">
        <v>1996</v>
      </c>
      <c r="N143" t="s">
        <v>1996</v>
      </c>
      <c r="O143" t="s">
        <v>1996</v>
      </c>
      <c r="P143" t="s">
        <v>1997</v>
      </c>
      <c r="Q143"/>
      <c r="R143"/>
      <c r="S143"/>
      <c r="T143">
        <v>0</v>
      </c>
      <c r="U143">
        <v>0</v>
      </c>
      <c r="V143">
        <v>0</v>
      </c>
      <c r="W143">
        <v>0.9</v>
      </c>
      <c r="X143">
        <v>0.81599999999999995</v>
      </c>
      <c r="Y143">
        <v>0.82699999999999996</v>
      </c>
      <c r="Z143">
        <v>0.92</v>
      </c>
      <c r="AA143">
        <v>0.92</v>
      </c>
      <c r="AB143">
        <v>0.92</v>
      </c>
      <c r="AC143">
        <v>75</v>
      </c>
      <c r="AD143">
        <v>25</v>
      </c>
      <c r="AE143" t="s">
        <v>3789</v>
      </c>
      <c r="AF143"/>
      <c r="AG143" t="s">
        <v>1997</v>
      </c>
      <c r="AH143">
        <v>25</v>
      </c>
      <c r="AI143"/>
      <c r="AJ143">
        <v>15</v>
      </c>
      <c r="AK143">
        <v>15</v>
      </c>
      <c r="AL143">
        <v>1</v>
      </c>
      <c r="AM143"/>
      <c r="AN143"/>
      <c r="AO143"/>
      <c r="AP143"/>
      <c r="AQ143" t="s">
        <v>2185</v>
      </c>
      <c r="AR143"/>
      <c r="AS143" t="s">
        <v>1996</v>
      </c>
      <c r="AT143" t="s">
        <v>2026</v>
      </c>
      <c r="AU143" t="s">
        <v>1996</v>
      </c>
      <c r="AV143" t="s">
        <v>1997</v>
      </c>
      <c r="AW143">
        <v>13867</v>
      </c>
      <c r="AX143"/>
    </row>
    <row r="144" spans="1:50" hidden="1" x14ac:dyDescent="0.25">
      <c r="A144">
        <v>2026</v>
      </c>
      <c r="B144" t="s">
        <v>912</v>
      </c>
      <c r="C144" t="s">
        <v>923</v>
      </c>
      <c r="D144">
        <v>2450</v>
      </c>
      <c r="E144" t="s">
        <v>2186</v>
      </c>
      <c r="F144" t="s">
        <v>2033</v>
      </c>
      <c r="G144" t="s">
        <v>1922</v>
      </c>
      <c r="H144">
        <v>2.1055999999999999</v>
      </c>
      <c r="I144">
        <v>0</v>
      </c>
      <c r="J144">
        <v>0</v>
      </c>
      <c r="K144"/>
      <c r="L144">
        <v>2.76E-2</v>
      </c>
      <c r="M144" t="s">
        <v>1996</v>
      </c>
      <c r="N144" t="s">
        <v>1996</v>
      </c>
      <c r="O144" t="s">
        <v>1996</v>
      </c>
      <c r="P144" t="s">
        <v>1997</v>
      </c>
      <c r="Q144"/>
      <c r="R144"/>
      <c r="S144"/>
      <c r="T144">
        <v>0</v>
      </c>
      <c r="U144">
        <v>0</v>
      </c>
      <c r="V144">
        <v>0</v>
      </c>
      <c r="W144">
        <v>0.9</v>
      </c>
      <c r="X144">
        <v>0.81599999999999995</v>
      </c>
      <c r="Y144">
        <v>0.82699999999999996</v>
      </c>
      <c r="Z144">
        <v>0.92</v>
      </c>
      <c r="AA144">
        <v>0.92</v>
      </c>
      <c r="AB144">
        <v>0.92</v>
      </c>
      <c r="AC144">
        <v>40</v>
      </c>
      <c r="AD144">
        <v>60</v>
      </c>
      <c r="AE144" t="s">
        <v>3789</v>
      </c>
      <c r="AF144"/>
      <c r="AG144" t="s">
        <v>1997</v>
      </c>
      <c r="AH144">
        <v>0.3</v>
      </c>
      <c r="AI144"/>
      <c r="AJ144">
        <v>20</v>
      </c>
      <c r="AK144">
        <v>0.05</v>
      </c>
      <c r="AL144">
        <v>1000</v>
      </c>
      <c r="AM144"/>
      <c r="AN144"/>
      <c r="AO144"/>
      <c r="AP144"/>
      <c r="AQ144" t="s">
        <v>2187</v>
      </c>
      <c r="AR144"/>
      <c r="AS144" t="s">
        <v>1996</v>
      </c>
      <c r="AT144" t="s">
        <v>2026</v>
      </c>
      <c r="AU144" t="s">
        <v>1996</v>
      </c>
      <c r="AV144" t="s">
        <v>1997</v>
      </c>
      <c r="AW144">
        <v>13867</v>
      </c>
      <c r="AX144"/>
    </row>
    <row r="145" spans="1:50" hidden="1" x14ac:dyDescent="0.25">
      <c r="A145">
        <v>2026</v>
      </c>
      <c r="B145" t="s">
        <v>912</v>
      </c>
      <c r="C145" t="s">
        <v>996</v>
      </c>
      <c r="D145">
        <v>2451</v>
      </c>
      <c r="E145" t="s">
        <v>2188</v>
      </c>
      <c r="F145" t="s">
        <v>2033</v>
      </c>
      <c r="G145" t="s">
        <v>1922</v>
      </c>
      <c r="H145">
        <v>0.49469999999999997</v>
      </c>
      <c r="I145">
        <v>1E-4</v>
      </c>
      <c r="J145">
        <v>1E-4</v>
      </c>
      <c r="K145"/>
      <c r="L145">
        <v>6.0000000000000001E-3</v>
      </c>
      <c r="M145" t="s">
        <v>1996</v>
      </c>
      <c r="N145" t="s">
        <v>1996</v>
      </c>
      <c r="O145" t="s">
        <v>1996</v>
      </c>
      <c r="P145" t="s">
        <v>1997</v>
      </c>
      <c r="Q145"/>
      <c r="R145"/>
      <c r="S145"/>
      <c r="T145"/>
      <c r="U145"/>
      <c r="V145"/>
      <c r="W145">
        <v>0.9</v>
      </c>
      <c r="X145">
        <v>0.81599999999999995</v>
      </c>
      <c r="Y145">
        <v>0.82699999999999996</v>
      </c>
      <c r="Z145">
        <v>0.92</v>
      </c>
      <c r="AA145">
        <v>0.92</v>
      </c>
      <c r="AB145">
        <v>0.92</v>
      </c>
      <c r="AC145">
        <v>50</v>
      </c>
      <c r="AD145">
        <v>50</v>
      </c>
      <c r="AE145" t="s">
        <v>3789</v>
      </c>
      <c r="AF145"/>
      <c r="AG145" t="s">
        <v>1997</v>
      </c>
      <c r="AH145">
        <v>0.08</v>
      </c>
      <c r="AI145"/>
      <c r="AJ145">
        <v>15</v>
      </c>
      <c r="AK145">
        <v>0.5</v>
      </c>
      <c r="AL145">
        <v>1000</v>
      </c>
      <c r="AM145"/>
      <c r="AN145"/>
      <c r="AO145"/>
      <c r="AP145"/>
      <c r="AQ145" t="s">
        <v>2189</v>
      </c>
      <c r="AR145"/>
      <c r="AS145" t="s">
        <v>1996</v>
      </c>
      <c r="AT145"/>
      <c r="AU145" t="s">
        <v>1996</v>
      </c>
      <c r="AV145" t="s">
        <v>1997</v>
      </c>
      <c r="AW145">
        <v>13867</v>
      </c>
      <c r="AX145"/>
    </row>
    <row r="146" spans="1:50" hidden="1" x14ac:dyDescent="0.25">
      <c r="A146">
        <v>2026</v>
      </c>
      <c r="B146" t="s">
        <v>912</v>
      </c>
      <c r="C146" t="s">
        <v>983</v>
      </c>
      <c r="D146">
        <v>4075</v>
      </c>
      <c r="E146" t="s">
        <v>2190</v>
      </c>
      <c r="F146" t="s">
        <v>2033</v>
      </c>
      <c r="G146" t="s">
        <v>1922</v>
      </c>
      <c r="H146">
        <v>0.30270000000000002</v>
      </c>
      <c r="I146">
        <v>1E-4</v>
      </c>
      <c r="J146">
        <v>1E-4</v>
      </c>
      <c r="K146"/>
      <c r="L146">
        <v>5.0000000000000001E-3</v>
      </c>
      <c r="M146" t="s">
        <v>1996</v>
      </c>
      <c r="N146" t="s">
        <v>1996</v>
      </c>
      <c r="O146" t="s">
        <v>1996</v>
      </c>
      <c r="P146" t="s">
        <v>1997</v>
      </c>
      <c r="Q146"/>
      <c r="R146"/>
      <c r="S146"/>
      <c r="T146"/>
      <c r="U146"/>
      <c r="V146"/>
      <c r="W146">
        <v>0.9</v>
      </c>
      <c r="X146">
        <v>0.81599999999999995</v>
      </c>
      <c r="Y146">
        <v>0.82699999999999996</v>
      </c>
      <c r="Z146">
        <v>0.92</v>
      </c>
      <c r="AA146">
        <v>0.92</v>
      </c>
      <c r="AB146">
        <v>0.92</v>
      </c>
      <c r="AC146">
        <v>50</v>
      </c>
      <c r="AD146">
        <v>50</v>
      </c>
      <c r="AE146" t="s">
        <v>3789</v>
      </c>
      <c r="AF146"/>
      <c r="AG146" t="s">
        <v>1997</v>
      </c>
      <c r="AH146">
        <v>0.04</v>
      </c>
      <c r="AI146"/>
      <c r="AJ146">
        <v>15</v>
      </c>
      <c r="AK146">
        <v>0.5</v>
      </c>
      <c r="AL146">
        <v>1000</v>
      </c>
      <c r="AM146"/>
      <c r="AN146"/>
      <c r="AO146"/>
      <c r="AP146"/>
      <c r="AQ146" t="s">
        <v>2189</v>
      </c>
      <c r="AR146"/>
      <c r="AS146" t="s">
        <v>1996</v>
      </c>
      <c r="AT146"/>
      <c r="AU146" t="s">
        <v>1996</v>
      </c>
      <c r="AV146" t="s">
        <v>1997</v>
      </c>
      <c r="AW146">
        <v>13867</v>
      </c>
      <c r="AX146"/>
    </row>
    <row r="147" spans="1:50" hidden="1" x14ac:dyDescent="0.25">
      <c r="A147">
        <v>2026</v>
      </c>
      <c r="B147" t="s">
        <v>912</v>
      </c>
      <c r="C147" t="s">
        <v>974</v>
      </c>
      <c r="D147">
        <v>4125</v>
      </c>
      <c r="E147" t="s">
        <v>2191</v>
      </c>
      <c r="F147" t="s">
        <v>2033</v>
      </c>
      <c r="G147" t="s">
        <v>1919</v>
      </c>
      <c r="H147">
        <v>0</v>
      </c>
      <c r="I147">
        <v>0</v>
      </c>
      <c r="J147">
        <v>0</v>
      </c>
      <c r="K147"/>
      <c r="L147">
        <v>0</v>
      </c>
      <c r="M147" t="s">
        <v>1996</v>
      </c>
      <c r="N147" t="s">
        <v>1996</v>
      </c>
      <c r="O147" t="s">
        <v>1996</v>
      </c>
      <c r="P147" t="s">
        <v>1997</v>
      </c>
      <c r="Q147" t="s">
        <v>1922</v>
      </c>
      <c r="R147">
        <v>0</v>
      </c>
      <c r="S147">
        <v>1</v>
      </c>
      <c r="T147">
        <v>0.22969999999999999</v>
      </c>
      <c r="U147">
        <v>0</v>
      </c>
      <c r="V147">
        <v>3.7000000000000002E-3</v>
      </c>
      <c r="W147">
        <v>0.9</v>
      </c>
      <c r="X147">
        <v>0.81599999999999995</v>
      </c>
      <c r="Y147">
        <v>0.82699999999999996</v>
      </c>
      <c r="Z147">
        <v>0.92</v>
      </c>
      <c r="AA147">
        <v>0.92</v>
      </c>
      <c r="AB147">
        <v>0.92</v>
      </c>
      <c r="AC147">
        <v>50</v>
      </c>
      <c r="AD147">
        <v>50</v>
      </c>
      <c r="AE147" t="s">
        <v>3789</v>
      </c>
      <c r="AF147"/>
      <c r="AG147" t="s">
        <v>1997</v>
      </c>
      <c r="AH147">
        <v>48</v>
      </c>
      <c r="AI147">
        <v>0</v>
      </c>
      <c r="AJ147">
        <v>11</v>
      </c>
      <c r="AK147">
        <v>49.71</v>
      </c>
      <c r="AL147">
        <v>1</v>
      </c>
      <c r="AM147"/>
      <c r="AN147"/>
      <c r="AO147"/>
      <c r="AP147"/>
      <c r="AQ147" t="s">
        <v>3870</v>
      </c>
      <c r="AR147"/>
      <c r="AS147" t="s">
        <v>1996</v>
      </c>
      <c r="AT147"/>
      <c r="AU147" t="s">
        <v>1996</v>
      </c>
      <c r="AV147" t="s">
        <v>1997</v>
      </c>
      <c r="AW147">
        <v>13867</v>
      </c>
      <c r="AX147"/>
    </row>
    <row r="148" spans="1:50" hidden="1" x14ac:dyDescent="0.25">
      <c r="A148">
        <v>2026</v>
      </c>
      <c r="B148" t="s">
        <v>912</v>
      </c>
      <c r="C148" t="s">
        <v>1005</v>
      </c>
      <c r="D148">
        <v>4547</v>
      </c>
      <c r="E148" t="s">
        <v>2192</v>
      </c>
      <c r="F148" t="s">
        <v>2033</v>
      </c>
      <c r="G148" t="s">
        <v>1922</v>
      </c>
      <c r="H148">
        <v>0.1017</v>
      </c>
      <c r="I148">
        <v>1E-4</v>
      </c>
      <c r="J148">
        <v>1E-4</v>
      </c>
      <c r="K148"/>
      <c r="L148">
        <v>1.9400000000000001E-2</v>
      </c>
      <c r="M148" t="s">
        <v>1996</v>
      </c>
      <c r="N148" t="s">
        <v>1996</v>
      </c>
      <c r="O148" t="s">
        <v>1996</v>
      </c>
      <c r="P148" t="s">
        <v>1997</v>
      </c>
      <c r="Q148"/>
      <c r="R148"/>
      <c r="S148"/>
      <c r="T148">
        <v>0</v>
      </c>
      <c r="U148">
        <v>0</v>
      </c>
      <c r="V148">
        <v>0</v>
      </c>
      <c r="W148">
        <v>0.9</v>
      </c>
      <c r="X148">
        <v>0.81599999999999995</v>
      </c>
      <c r="Y148">
        <v>0.82699999999999996</v>
      </c>
      <c r="Z148">
        <v>0.92</v>
      </c>
      <c r="AA148">
        <v>0.92</v>
      </c>
      <c r="AB148">
        <v>0.92</v>
      </c>
      <c r="AC148">
        <v>50</v>
      </c>
      <c r="AD148">
        <v>50</v>
      </c>
      <c r="AE148" t="s">
        <v>3789</v>
      </c>
      <c r="AF148"/>
      <c r="AG148" t="s">
        <v>1997</v>
      </c>
      <c r="AH148">
        <v>0.2</v>
      </c>
      <c r="AI148"/>
      <c r="AJ148">
        <v>15</v>
      </c>
      <c r="AK148">
        <v>0.57999999999999996</v>
      </c>
      <c r="AL148">
        <v>1000</v>
      </c>
      <c r="AM148"/>
      <c r="AN148"/>
      <c r="AO148"/>
      <c r="AP148"/>
      <c r="AQ148" t="s">
        <v>2193</v>
      </c>
      <c r="AR148"/>
      <c r="AS148" t="s">
        <v>1996</v>
      </c>
      <c r="AT148" t="s">
        <v>2026</v>
      </c>
      <c r="AU148" t="s">
        <v>1996</v>
      </c>
      <c r="AV148" t="s">
        <v>1997</v>
      </c>
      <c r="AW148">
        <v>13867</v>
      </c>
      <c r="AX148"/>
    </row>
    <row r="149" spans="1:50" hidden="1" x14ac:dyDescent="0.25">
      <c r="A149">
        <v>2026</v>
      </c>
      <c r="B149" t="s">
        <v>912</v>
      </c>
      <c r="C149" t="s">
        <v>3575</v>
      </c>
      <c r="D149">
        <v>8949</v>
      </c>
      <c r="E149" t="s">
        <v>3576</v>
      </c>
      <c r="F149" t="s">
        <v>2033</v>
      </c>
      <c r="G149" t="s">
        <v>1919</v>
      </c>
      <c r="H149">
        <v>0</v>
      </c>
      <c r="I149">
        <v>0</v>
      </c>
      <c r="J149">
        <v>0</v>
      </c>
      <c r="K149" t="s">
        <v>1997</v>
      </c>
      <c r="L149">
        <v>0</v>
      </c>
      <c r="M149" t="s">
        <v>1996</v>
      </c>
      <c r="N149" t="s">
        <v>1996</v>
      </c>
      <c r="O149" t="s">
        <v>1996</v>
      </c>
      <c r="P149" t="s">
        <v>1997</v>
      </c>
      <c r="Q149" t="s">
        <v>1950</v>
      </c>
      <c r="R149">
        <v>0</v>
      </c>
      <c r="S149">
        <v>1</v>
      </c>
      <c r="T149">
        <v>-3.7499999999999999E-2</v>
      </c>
      <c r="U149">
        <v>0</v>
      </c>
      <c r="V149">
        <v>3.1699999999999999E-2</v>
      </c>
      <c r="W149">
        <v>0.9</v>
      </c>
      <c r="X149">
        <v>0.81599999999999995</v>
      </c>
      <c r="Y149">
        <v>0.82699999999999996</v>
      </c>
      <c r="Z149">
        <v>0.92</v>
      </c>
      <c r="AA149">
        <v>0.92</v>
      </c>
      <c r="AB149">
        <v>0.92</v>
      </c>
      <c r="AC149">
        <v>0</v>
      </c>
      <c r="AD149">
        <v>100</v>
      </c>
      <c r="AE149" t="s">
        <v>3789</v>
      </c>
      <c r="AF149"/>
      <c r="AG149" t="s">
        <v>1997</v>
      </c>
      <c r="AH149">
        <v>0.8</v>
      </c>
      <c r="AI149">
        <v>0</v>
      </c>
      <c r="AJ149">
        <v>15</v>
      </c>
      <c r="AK149">
        <v>0.65</v>
      </c>
      <c r="AL149">
        <v>1</v>
      </c>
      <c r="AM149"/>
      <c r="AN149" t="s">
        <v>2218</v>
      </c>
      <c r="AO149"/>
      <c r="AP149"/>
      <c r="AQ149" t="s">
        <v>2219</v>
      </c>
      <c r="AR149"/>
      <c r="AS149" t="s">
        <v>1996</v>
      </c>
      <c r="AT149"/>
      <c r="AU149" t="s">
        <v>1996</v>
      </c>
      <c r="AV149" t="s">
        <v>1997</v>
      </c>
      <c r="AW149">
        <v>14407</v>
      </c>
      <c r="AX149"/>
    </row>
    <row r="150" spans="1:50" hidden="1" x14ac:dyDescent="0.25">
      <c r="A150">
        <v>2026</v>
      </c>
      <c r="B150" t="s">
        <v>912</v>
      </c>
      <c r="C150" t="s">
        <v>3577</v>
      </c>
      <c r="D150">
        <v>8950</v>
      </c>
      <c r="E150" t="s">
        <v>3578</v>
      </c>
      <c r="F150" t="s">
        <v>2033</v>
      </c>
      <c r="G150" t="s">
        <v>1949</v>
      </c>
      <c r="H150">
        <v>89.693899999999999</v>
      </c>
      <c r="I150">
        <v>0</v>
      </c>
      <c r="J150">
        <v>0</v>
      </c>
      <c r="K150"/>
      <c r="L150">
        <v>6.8000000000000005E-2</v>
      </c>
      <c r="M150" t="s">
        <v>1996</v>
      </c>
      <c r="N150" t="s">
        <v>1996</v>
      </c>
      <c r="O150" t="s">
        <v>1996</v>
      </c>
      <c r="P150" t="s">
        <v>1997</v>
      </c>
      <c r="Q150"/>
      <c r="R150"/>
      <c r="S150"/>
      <c r="T150">
        <v>0</v>
      </c>
      <c r="U150">
        <v>0</v>
      </c>
      <c r="V150">
        <v>0</v>
      </c>
      <c r="W150">
        <v>0.9</v>
      </c>
      <c r="X150">
        <v>0.81599999999999995</v>
      </c>
      <c r="Y150">
        <v>0.82699999999999996</v>
      </c>
      <c r="Z150">
        <v>0.92</v>
      </c>
      <c r="AA150">
        <v>0.92</v>
      </c>
      <c r="AB150">
        <v>0.92</v>
      </c>
      <c r="AC150">
        <v>91</v>
      </c>
      <c r="AD150">
        <v>9</v>
      </c>
      <c r="AE150" t="s">
        <v>3789</v>
      </c>
      <c r="AF150"/>
      <c r="AG150" t="s">
        <v>1997</v>
      </c>
      <c r="AH150">
        <v>15</v>
      </c>
      <c r="AI150"/>
      <c r="AJ150">
        <v>5</v>
      </c>
      <c r="AK150">
        <v>0.79</v>
      </c>
      <c r="AL150">
        <v>1</v>
      </c>
      <c r="AM150"/>
      <c r="AN150"/>
      <c r="AO150"/>
      <c r="AP150"/>
      <c r="AQ150" t="s">
        <v>2200</v>
      </c>
      <c r="AR150"/>
      <c r="AS150" t="s">
        <v>1996</v>
      </c>
      <c r="AT150"/>
      <c r="AU150" t="s">
        <v>1996</v>
      </c>
      <c r="AV150" t="s">
        <v>1996</v>
      </c>
      <c r="AW150">
        <v>13959</v>
      </c>
      <c r="AX150"/>
    </row>
    <row r="151" spans="1:50" hidden="1" x14ac:dyDescent="0.25">
      <c r="A151">
        <v>2026</v>
      </c>
      <c r="B151" t="s">
        <v>912</v>
      </c>
      <c r="C151" t="s">
        <v>3579</v>
      </c>
      <c r="D151">
        <v>8952</v>
      </c>
      <c r="E151" t="s">
        <v>3580</v>
      </c>
      <c r="F151" t="s">
        <v>2033</v>
      </c>
      <c r="G151" t="s">
        <v>1919</v>
      </c>
      <c r="H151">
        <v>204</v>
      </c>
      <c r="I151">
        <v>0.13</v>
      </c>
      <c r="J151">
        <v>0.13</v>
      </c>
      <c r="K151"/>
      <c r="L151">
        <v>5.5518000000000001</v>
      </c>
      <c r="M151" t="s">
        <v>1996</v>
      </c>
      <c r="N151" t="s">
        <v>1996</v>
      </c>
      <c r="O151" t="s">
        <v>1996</v>
      </c>
      <c r="P151" t="s">
        <v>1996</v>
      </c>
      <c r="Q151"/>
      <c r="R151"/>
      <c r="S151"/>
      <c r="T151">
        <v>0</v>
      </c>
      <c r="U151">
        <v>0</v>
      </c>
      <c r="V151">
        <v>0</v>
      </c>
      <c r="W151">
        <v>0.9</v>
      </c>
      <c r="X151">
        <v>0.81599999999999995</v>
      </c>
      <c r="Y151">
        <v>0.82699999999999996</v>
      </c>
      <c r="Z151">
        <v>0.92</v>
      </c>
      <c r="AA151">
        <v>0.92</v>
      </c>
      <c r="AB151">
        <v>0.92</v>
      </c>
      <c r="AC151">
        <v>23</v>
      </c>
      <c r="AD151">
        <v>77</v>
      </c>
      <c r="AE151" t="s">
        <v>3789</v>
      </c>
      <c r="AF151"/>
      <c r="AG151" t="s">
        <v>1997</v>
      </c>
      <c r="AH151">
        <v>80</v>
      </c>
      <c r="AI151"/>
      <c r="AJ151">
        <v>8</v>
      </c>
      <c r="AK151">
        <v>325</v>
      </c>
      <c r="AL151">
        <v>1</v>
      </c>
      <c r="AM151"/>
      <c r="AN151" t="s">
        <v>2057</v>
      </c>
      <c r="AO151"/>
      <c r="AP151"/>
      <c r="AQ151" t="s">
        <v>2221</v>
      </c>
      <c r="AR151"/>
      <c r="AS151" t="s">
        <v>1996</v>
      </c>
      <c r="AT151"/>
      <c r="AU151" t="s">
        <v>1996</v>
      </c>
      <c r="AV151" t="s">
        <v>1997</v>
      </c>
      <c r="AW151">
        <v>14407</v>
      </c>
      <c r="AX151"/>
    </row>
    <row r="152" spans="1:50" hidden="1" x14ac:dyDescent="0.25">
      <c r="A152">
        <v>2026</v>
      </c>
      <c r="B152" t="s">
        <v>912</v>
      </c>
      <c r="C152" t="s">
        <v>3581</v>
      </c>
      <c r="D152">
        <v>8955</v>
      </c>
      <c r="E152" t="s">
        <v>3582</v>
      </c>
      <c r="F152" t="s">
        <v>2033</v>
      </c>
      <c r="G152" t="s">
        <v>1919</v>
      </c>
      <c r="H152">
        <v>1026</v>
      </c>
      <c r="I152">
        <v>0.124</v>
      </c>
      <c r="J152">
        <v>0.124</v>
      </c>
      <c r="K152"/>
      <c r="L152">
        <v>0</v>
      </c>
      <c r="M152" t="s">
        <v>1996</v>
      </c>
      <c r="N152" t="s">
        <v>1996</v>
      </c>
      <c r="O152" t="s">
        <v>1996</v>
      </c>
      <c r="P152" t="s">
        <v>1996</v>
      </c>
      <c r="Q152"/>
      <c r="R152"/>
      <c r="S152"/>
      <c r="T152">
        <v>0</v>
      </c>
      <c r="U152">
        <v>0</v>
      </c>
      <c r="V152">
        <v>0</v>
      </c>
      <c r="W152">
        <v>0.9</v>
      </c>
      <c r="X152">
        <v>0.81599999999999995</v>
      </c>
      <c r="Y152">
        <v>0.98699999999999999</v>
      </c>
      <c r="Z152">
        <v>0.92</v>
      </c>
      <c r="AA152">
        <v>0.92</v>
      </c>
      <c r="AB152">
        <v>0.92</v>
      </c>
      <c r="AC152">
        <v>100</v>
      </c>
      <c r="AD152">
        <v>0</v>
      </c>
      <c r="AE152" t="s">
        <v>3789</v>
      </c>
      <c r="AF152"/>
      <c r="AG152" t="s">
        <v>1997</v>
      </c>
      <c r="AH152">
        <v>80</v>
      </c>
      <c r="AI152"/>
      <c r="AJ152">
        <v>8</v>
      </c>
      <c r="AK152">
        <v>250</v>
      </c>
      <c r="AL152">
        <v>1</v>
      </c>
      <c r="AM152"/>
      <c r="AN152"/>
      <c r="AO152"/>
      <c r="AP152"/>
      <c r="AQ152" t="s">
        <v>2251</v>
      </c>
      <c r="AR152"/>
      <c r="AS152" t="s">
        <v>1996</v>
      </c>
      <c r="AT152"/>
      <c r="AU152" t="s">
        <v>1996</v>
      </c>
      <c r="AV152" t="s">
        <v>1997</v>
      </c>
      <c r="AW152">
        <v>13959</v>
      </c>
      <c r="AX152"/>
    </row>
    <row r="153" spans="1:50" hidden="1" x14ac:dyDescent="0.25">
      <c r="A153">
        <v>2026</v>
      </c>
      <c r="B153" t="s">
        <v>912</v>
      </c>
      <c r="C153" t="s">
        <v>3583</v>
      </c>
      <c r="D153">
        <v>8982</v>
      </c>
      <c r="E153" t="s">
        <v>2175</v>
      </c>
      <c r="F153" t="s">
        <v>2033</v>
      </c>
      <c r="G153" t="s">
        <v>1924</v>
      </c>
      <c r="H153">
        <v>1659</v>
      </c>
      <c r="I153">
        <v>0.11169999999999999</v>
      </c>
      <c r="J153">
        <v>0.11169999999999999</v>
      </c>
      <c r="K153"/>
      <c r="L153">
        <v>16.275500000000001</v>
      </c>
      <c r="M153" t="s">
        <v>1996</v>
      </c>
      <c r="N153" t="s">
        <v>1996</v>
      </c>
      <c r="O153" t="s">
        <v>1996</v>
      </c>
      <c r="P153" t="s">
        <v>1996</v>
      </c>
      <c r="Q153"/>
      <c r="R153"/>
      <c r="S153"/>
      <c r="T153">
        <v>0</v>
      </c>
      <c r="U153">
        <v>0</v>
      </c>
      <c r="V153">
        <v>0</v>
      </c>
      <c r="W153">
        <v>0.9</v>
      </c>
      <c r="X153">
        <v>0.81599999999999995</v>
      </c>
      <c r="Y153">
        <v>0.98699999999999999</v>
      </c>
      <c r="Z153">
        <v>0.92</v>
      </c>
      <c r="AA153">
        <v>0.92</v>
      </c>
      <c r="AB153">
        <v>0.92</v>
      </c>
      <c r="AC153">
        <v>100</v>
      </c>
      <c r="AD153">
        <v>0</v>
      </c>
      <c r="AE153" t="s">
        <v>3789</v>
      </c>
      <c r="AF153"/>
      <c r="AG153" t="s">
        <v>1997</v>
      </c>
      <c r="AH153">
        <v>300</v>
      </c>
      <c r="AI153"/>
      <c r="AJ153">
        <v>15</v>
      </c>
      <c r="AK153">
        <v>800</v>
      </c>
      <c r="AL153">
        <v>1</v>
      </c>
      <c r="AM153"/>
      <c r="AN153"/>
      <c r="AO153"/>
      <c r="AP153"/>
      <c r="AQ153" t="s">
        <v>3868</v>
      </c>
      <c r="AR153"/>
      <c r="AS153" t="s">
        <v>1996</v>
      </c>
      <c r="AT153"/>
      <c r="AU153" t="s">
        <v>1996</v>
      </c>
      <c r="AV153" t="s">
        <v>1997</v>
      </c>
      <c r="AW153">
        <v>14407</v>
      </c>
      <c r="AX153"/>
    </row>
    <row r="154" spans="1:50" hidden="1" x14ac:dyDescent="0.25">
      <c r="A154">
        <v>2026</v>
      </c>
      <c r="B154" t="s">
        <v>912</v>
      </c>
      <c r="C154" t="s">
        <v>3871</v>
      </c>
      <c r="D154">
        <v>9059</v>
      </c>
      <c r="E154" t="s">
        <v>3576</v>
      </c>
      <c r="F154" t="s">
        <v>2033</v>
      </c>
      <c r="G154" t="s">
        <v>1950</v>
      </c>
      <c r="H154">
        <v>-3.7499999999999999E-2</v>
      </c>
      <c r="I154">
        <v>0</v>
      </c>
      <c r="J154">
        <v>0</v>
      </c>
      <c r="K154"/>
      <c r="L154">
        <v>3.1699999999999999E-2</v>
      </c>
      <c r="M154" t="s">
        <v>1996</v>
      </c>
      <c r="N154" t="s">
        <v>1996</v>
      </c>
      <c r="O154" t="s">
        <v>1996</v>
      </c>
      <c r="P154" t="s">
        <v>1997</v>
      </c>
      <c r="Q154"/>
      <c r="R154"/>
      <c r="S154"/>
      <c r="T154">
        <v>0</v>
      </c>
      <c r="U154">
        <v>0</v>
      </c>
      <c r="V154">
        <v>0</v>
      </c>
      <c r="W154">
        <v>0.9</v>
      </c>
      <c r="X154">
        <v>0.81599999999999995</v>
      </c>
      <c r="Y154">
        <v>0.82699999999999996</v>
      </c>
      <c r="Z154">
        <v>0.92</v>
      </c>
      <c r="AA154">
        <v>0.92</v>
      </c>
      <c r="AB154">
        <v>0.92</v>
      </c>
      <c r="AC154">
        <v>0</v>
      </c>
      <c r="AD154">
        <v>100</v>
      </c>
      <c r="AE154" t="s">
        <v>3789</v>
      </c>
      <c r="AF154"/>
      <c r="AG154" t="s">
        <v>1997</v>
      </c>
      <c r="AH154">
        <v>0.8</v>
      </c>
      <c r="AI154"/>
      <c r="AJ154">
        <v>15</v>
      </c>
      <c r="AK154">
        <v>0.65</v>
      </c>
      <c r="AL154">
        <v>1</v>
      </c>
      <c r="AM154"/>
      <c r="AN154"/>
      <c r="AO154"/>
      <c r="AP154"/>
      <c r="AQ154" t="s">
        <v>2219</v>
      </c>
      <c r="AR154"/>
      <c r="AS154" t="s">
        <v>1996</v>
      </c>
      <c r="AT154"/>
      <c r="AU154" t="s">
        <v>1996</v>
      </c>
      <c r="AV154" t="s">
        <v>1996</v>
      </c>
      <c r="AW154">
        <v>14355</v>
      </c>
      <c r="AX154"/>
    </row>
    <row r="155" spans="1:50" hidden="1" x14ac:dyDescent="0.25">
      <c r="A155">
        <v>2026</v>
      </c>
      <c r="B155" t="s">
        <v>912</v>
      </c>
      <c r="C155" t="s">
        <v>944</v>
      </c>
      <c r="D155">
        <v>819</v>
      </c>
      <c r="E155" t="s">
        <v>2194</v>
      </c>
      <c r="F155" t="s">
        <v>1995</v>
      </c>
      <c r="G155" t="s">
        <v>1949</v>
      </c>
      <c r="H155">
        <v>136.0701</v>
      </c>
      <c r="I155">
        <v>0</v>
      </c>
      <c r="J155">
        <v>0</v>
      </c>
      <c r="K155"/>
      <c r="L155">
        <v>0</v>
      </c>
      <c r="M155" t="s">
        <v>1996</v>
      </c>
      <c r="N155" t="s">
        <v>1996</v>
      </c>
      <c r="O155" t="s">
        <v>1996</v>
      </c>
      <c r="P155" t="s">
        <v>1997</v>
      </c>
      <c r="Q155"/>
      <c r="R155"/>
      <c r="S155"/>
      <c r="T155">
        <v>0</v>
      </c>
      <c r="U155">
        <v>0</v>
      </c>
      <c r="V155">
        <v>0</v>
      </c>
      <c r="W155">
        <v>0.9</v>
      </c>
      <c r="X155">
        <v>0.81599999999999995</v>
      </c>
      <c r="Y155">
        <v>0.98599999999999999</v>
      </c>
      <c r="Z155">
        <v>0.92</v>
      </c>
      <c r="AA155">
        <v>0.92</v>
      </c>
      <c r="AB155">
        <v>0.92</v>
      </c>
      <c r="AC155">
        <v>100</v>
      </c>
      <c r="AD155">
        <v>0</v>
      </c>
      <c r="AE155" t="s">
        <v>3789</v>
      </c>
      <c r="AF155"/>
      <c r="AG155" t="s">
        <v>1997</v>
      </c>
      <c r="AH155">
        <v>15</v>
      </c>
      <c r="AI155"/>
      <c r="AJ155">
        <v>15</v>
      </c>
      <c r="AK155">
        <v>170.11</v>
      </c>
      <c r="AL155">
        <v>1</v>
      </c>
      <c r="AM155"/>
      <c r="AN155"/>
      <c r="AO155"/>
      <c r="AP155"/>
      <c r="AQ155" t="s">
        <v>2195</v>
      </c>
      <c r="AR155"/>
      <c r="AS155" t="s">
        <v>1996</v>
      </c>
      <c r="AT155"/>
      <c r="AU155" t="s">
        <v>1996</v>
      </c>
      <c r="AV155" t="s">
        <v>1997</v>
      </c>
      <c r="AW155">
        <v>13867</v>
      </c>
      <c r="AX155"/>
    </row>
    <row r="156" spans="1:50" hidden="1" x14ac:dyDescent="0.25">
      <c r="A156">
        <v>2026</v>
      </c>
      <c r="B156" t="s">
        <v>912</v>
      </c>
      <c r="C156" t="s">
        <v>1002</v>
      </c>
      <c r="D156">
        <v>2456</v>
      </c>
      <c r="E156" t="s">
        <v>2196</v>
      </c>
      <c r="F156" t="s">
        <v>1995</v>
      </c>
      <c r="G156" t="s">
        <v>1922</v>
      </c>
      <c r="H156">
        <v>0.1363</v>
      </c>
      <c r="I156">
        <v>0</v>
      </c>
      <c r="J156">
        <v>0</v>
      </c>
      <c r="K156"/>
      <c r="L156">
        <v>0</v>
      </c>
      <c r="M156" t="s">
        <v>1996</v>
      </c>
      <c r="N156" t="s">
        <v>1996</v>
      </c>
      <c r="O156" t="s">
        <v>1996</v>
      </c>
      <c r="P156" t="s">
        <v>1997</v>
      </c>
      <c r="Q156"/>
      <c r="R156"/>
      <c r="S156"/>
      <c r="T156">
        <v>0</v>
      </c>
      <c r="U156">
        <v>0</v>
      </c>
      <c r="V156">
        <v>0</v>
      </c>
      <c r="W156">
        <v>0.9</v>
      </c>
      <c r="X156">
        <v>0.81599999999999995</v>
      </c>
      <c r="Y156">
        <v>0.98599999999999999</v>
      </c>
      <c r="Z156">
        <v>0.92</v>
      </c>
      <c r="AA156">
        <v>0.92</v>
      </c>
      <c r="AB156">
        <v>0.92</v>
      </c>
      <c r="AC156">
        <v>100</v>
      </c>
      <c r="AD156">
        <v>0</v>
      </c>
      <c r="AE156" t="s">
        <v>3789</v>
      </c>
      <c r="AF156"/>
      <c r="AG156" t="s">
        <v>1997</v>
      </c>
      <c r="AH156">
        <v>0.04</v>
      </c>
      <c r="AI156"/>
      <c r="AJ156">
        <v>15</v>
      </c>
      <c r="AK156">
        <v>0.5</v>
      </c>
      <c r="AL156">
        <v>1000</v>
      </c>
      <c r="AM156"/>
      <c r="AN156"/>
      <c r="AO156"/>
      <c r="AP156"/>
      <c r="AQ156" t="s">
        <v>2189</v>
      </c>
      <c r="AR156"/>
      <c r="AS156" t="s">
        <v>1996</v>
      </c>
      <c r="AT156"/>
      <c r="AU156" t="s">
        <v>1996</v>
      </c>
      <c r="AV156" t="s">
        <v>1997</v>
      </c>
      <c r="AW156">
        <v>13867</v>
      </c>
      <c r="AX156"/>
    </row>
    <row r="157" spans="1:50" hidden="1" x14ac:dyDescent="0.25">
      <c r="A157">
        <v>2026</v>
      </c>
      <c r="B157" t="s">
        <v>912</v>
      </c>
      <c r="C157" t="s">
        <v>951</v>
      </c>
      <c r="D157">
        <v>1439</v>
      </c>
      <c r="E157" t="s">
        <v>2197</v>
      </c>
      <c r="F157" t="s">
        <v>1995</v>
      </c>
      <c r="G157" t="s">
        <v>1949</v>
      </c>
      <c r="H157">
        <v>115.0193</v>
      </c>
      <c r="I157">
        <v>0</v>
      </c>
      <c r="J157">
        <v>0</v>
      </c>
      <c r="K157"/>
      <c r="L157">
        <v>0</v>
      </c>
      <c r="M157" t="s">
        <v>1996</v>
      </c>
      <c r="N157" t="s">
        <v>1996</v>
      </c>
      <c r="O157" t="s">
        <v>1996</v>
      </c>
      <c r="P157" t="s">
        <v>1997</v>
      </c>
      <c r="Q157"/>
      <c r="R157"/>
      <c r="S157"/>
      <c r="T157">
        <v>0</v>
      </c>
      <c r="U157">
        <v>0</v>
      </c>
      <c r="V157">
        <v>0</v>
      </c>
      <c r="W157">
        <v>0.9</v>
      </c>
      <c r="X157">
        <v>0.81599999999999995</v>
      </c>
      <c r="Y157">
        <v>0.98599999999999999</v>
      </c>
      <c r="Z157">
        <v>0.92</v>
      </c>
      <c r="AA157">
        <v>0.92</v>
      </c>
      <c r="AB157">
        <v>0.92</v>
      </c>
      <c r="AC157">
        <v>100</v>
      </c>
      <c r="AD157">
        <v>0</v>
      </c>
      <c r="AE157" t="s">
        <v>3789</v>
      </c>
      <c r="AF157"/>
      <c r="AG157" t="s">
        <v>1997</v>
      </c>
      <c r="AH157">
        <v>30</v>
      </c>
      <c r="AI157"/>
      <c r="AJ157">
        <v>5</v>
      </c>
      <c r="AK157">
        <v>0.79</v>
      </c>
      <c r="AL157">
        <v>1</v>
      </c>
      <c r="AM157"/>
      <c r="AN157"/>
      <c r="AO157"/>
      <c r="AP157"/>
      <c r="AQ157" t="s">
        <v>2198</v>
      </c>
      <c r="AR157"/>
      <c r="AS157" t="s">
        <v>1996</v>
      </c>
      <c r="AT157"/>
      <c r="AU157" t="s">
        <v>1996</v>
      </c>
      <c r="AV157" t="s">
        <v>1997</v>
      </c>
      <c r="AW157">
        <v>13867</v>
      </c>
      <c r="AX157"/>
    </row>
    <row r="158" spans="1:50" hidden="1" x14ac:dyDescent="0.25">
      <c r="A158">
        <v>2026</v>
      </c>
      <c r="B158" t="s">
        <v>912</v>
      </c>
      <c r="C158" t="s">
        <v>948</v>
      </c>
      <c r="D158">
        <v>1440</v>
      </c>
      <c r="E158" t="s">
        <v>2199</v>
      </c>
      <c r="F158" t="s">
        <v>1995</v>
      </c>
      <c r="G158" t="s">
        <v>1949</v>
      </c>
      <c r="H158">
        <v>40.880499999999998</v>
      </c>
      <c r="I158">
        <v>0</v>
      </c>
      <c r="J158">
        <v>0</v>
      </c>
      <c r="K158"/>
      <c r="L158">
        <v>0</v>
      </c>
      <c r="M158" t="s">
        <v>1996</v>
      </c>
      <c r="N158" t="s">
        <v>1996</v>
      </c>
      <c r="O158" t="s">
        <v>1996</v>
      </c>
      <c r="P158" t="s">
        <v>1997</v>
      </c>
      <c r="Q158"/>
      <c r="R158"/>
      <c r="S158"/>
      <c r="T158">
        <v>0</v>
      </c>
      <c r="U158">
        <v>0</v>
      </c>
      <c r="V158">
        <v>0</v>
      </c>
      <c r="W158">
        <v>0.9</v>
      </c>
      <c r="X158">
        <v>0.81599999999999995</v>
      </c>
      <c r="Y158">
        <v>0.98599999999999999</v>
      </c>
      <c r="Z158">
        <v>0.92</v>
      </c>
      <c r="AA158">
        <v>0.92</v>
      </c>
      <c r="AB158">
        <v>0.92</v>
      </c>
      <c r="AC158">
        <v>100</v>
      </c>
      <c r="AD158">
        <v>0</v>
      </c>
      <c r="AE158" t="s">
        <v>3789</v>
      </c>
      <c r="AF158"/>
      <c r="AG158" t="s">
        <v>1997</v>
      </c>
      <c r="AH158">
        <v>15</v>
      </c>
      <c r="AI158"/>
      <c r="AJ158">
        <v>5</v>
      </c>
      <c r="AK158">
        <v>0.79</v>
      </c>
      <c r="AL158">
        <v>1</v>
      </c>
      <c r="AM158"/>
      <c r="AN158"/>
      <c r="AO158"/>
      <c r="AP158"/>
      <c r="AQ158" t="s">
        <v>2200</v>
      </c>
      <c r="AR158"/>
      <c r="AS158" t="s">
        <v>1996</v>
      </c>
      <c r="AT158"/>
      <c r="AU158" t="s">
        <v>1996</v>
      </c>
      <c r="AV158" t="s">
        <v>1996</v>
      </c>
      <c r="AW158">
        <v>13867</v>
      </c>
      <c r="AX158"/>
    </row>
    <row r="159" spans="1:50" hidden="1" x14ac:dyDescent="0.25">
      <c r="A159">
        <v>2026</v>
      </c>
      <c r="B159" t="s">
        <v>912</v>
      </c>
      <c r="C159" t="s">
        <v>929</v>
      </c>
      <c r="D159">
        <v>2818</v>
      </c>
      <c r="E159" t="s">
        <v>2201</v>
      </c>
      <c r="F159" t="s">
        <v>1995</v>
      </c>
      <c r="G159" t="s">
        <v>1922</v>
      </c>
      <c r="H159">
        <v>1.258</v>
      </c>
      <c r="I159">
        <v>0</v>
      </c>
      <c r="J159">
        <v>0</v>
      </c>
      <c r="K159"/>
      <c r="L159">
        <v>0</v>
      </c>
      <c r="M159" t="s">
        <v>1996</v>
      </c>
      <c r="N159" t="s">
        <v>1996</v>
      </c>
      <c r="O159" t="s">
        <v>1996</v>
      </c>
      <c r="P159" t="s">
        <v>1997</v>
      </c>
      <c r="Q159"/>
      <c r="R159"/>
      <c r="S159"/>
      <c r="T159">
        <v>0</v>
      </c>
      <c r="U159">
        <v>0</v>
      </c>
      <c r="V159">
        <v>0</v>
      </c>
      <c r="W159">
        <v>0.9</v>
      </c>
      <c r="X159">
        <v>0.81599999999999995</v>
      </c>
      <c r="Y159">
        <v>0.98599999999999999</v>
      </c>
      <c r="Z159">
        <v>0.92</v>
      </c>
      <c r="AA159">
        <v>0.92</v>
      </c>
      <c r="AB159">
        <v>0.92</v>
      </c>
      <c r="AC159">
        <v>100</v>
      </c>
      <c r="AD159">
        <v>0</v>
      </c>
      <c r="AE159" t="s">
        <v>3789</v>
      </c>
      <c r="AF159"/>
      <c r="AG159" t="s">
        <v>1997</v>
      </c>
      <c r="AH159">
        <v>0.15</v>
      </c>
      <c r="AI159"/>
      <c r="AJ159">
        <v>20</v>
      </c>
      <c r="AK159">
        <v>0.05</v>
      </c>
      <c r="AL159">
        <v>1000</v>
      </c>
      <c r="AM159"/>
      <c r="AN159"/>
      <c r="AO159"/>
      <c r="AP159"/>
      <c r="AQ159" t="s">
        <v>2187</v>
      </c>
      <c r="AR159"/>
      <c r="AS159" t="s">
        <v>1996</v>
      </c>
      <c r="AT159"/>
      <c r="AU159" t="s">
        <v>1996</v>
      </c>
      <c r="AV159" t="s">
        <v>1997</v>
      </c>
      <c r="AW159">
        <v>13867</v>
      </c>
      <c r="AX159"/>
    </row>
    <row r="160" spans="1:50" hidden="1" x14ac:dyDescent="0.25">
      <c r="A160">
        <v>2026</v>
      </c>
      <c r="B160" t="s">
        <v>912</v>
      </c>
      <c r="C160" t="s">
        <v>2202</v>
      </c>
      <c r="D160">
        <v>2822</v>
      </c>
      <c r="E160" t="s">
        <v>2203</v>
      </c>
      <c r="F160" t="s">
        <v>1995</v>
      </c>
      <c r="G160" t="s">
        <v>1949</v>
      </c>
      <c r="H160">
        <v>232.88669999999999</v>
      </c>
      <c r="I160">
        <v>0</v>
      </c>
      <c r="J160">
        <v>0</v>
      </c>
      <c r="K160"/>
      <c r="L160">
        <v>0</v>
      </c>
      <c r="M160" t="s">
        <v>1996</v>
      </c>
      <c r="N160" t="s">
        <v>1996</v>
      </c>
      <c r="O160" t="s">
        <v>1996</v>
      </c>
      <c r="P160" t="s">
        <v>1997</v>
      </c>
      <c r="Q160"/>
      <c r="R160"/>
      <c r="S160"/>
      <c r="T160"/>
      <c r="U160"/>
      <c r="V160"/>
      <c r="W160">
        <v>0.9</v>
      </c>
      <c r="X160">
        <v>0.81599999999999995</v>
      </c>
      <c r="Y160">
        <v>0.98599999999999999</v>
      </c>
      <c r="Z160">
        <v>0.92</v>
      </c>
      <c r="AA160">
        <v>0.92</v>
      </c>
      <c r="AB160">
        <v>0.92</v>
      </c>
      <c r="AC160">
        <v>100</v>
      </c>
      <c r="AD160">
        <v>0</v>
      </c>
      <c r="AE160" t="s">
        <v>3789</v>
      </c>
      <c r="AF160"/>
      <c r="AG160" t="s">
        <v>1997</v>
      </c>
      <c r="AH160">
        <v>25</v>
      </c>
      <c r="AI160"/>
      <c r="AJ160">
        <v>15</v>
      </c>
      <c r="AK160">
        <v>15</v>
      </c>
      <c r="AL160">
        <v>1</v>
      </c>
      <c r="AM160"/>
      <c r="AN160"/>
      <c r="AO160"/>
      <c r="AP160"/>
      <c r="AQ160" t="s">
        <v>2185</v>
      </c>
      <c r="AR160"/>
      <c r="AS160" t="s">
        <v>1996</v>
      </c>
      <c r="AT160" t="s">
        <v>2026</v>
      </c>
      <c r="AU160" t="s">
        <v>1996</v>
      </c>
      <c r="AV160" t="s">
        <v>1997</v>
      </c>
      <c r="AW160">
        <v>13867</v>
      </c>
      <c r="AX160"/>
    </row>
    <row r="161" spans="1:50" hidden="1" x14ac:dyDescent="0.25">
      <c r="A161">
        <v>2026</v>
      </c>
      <c r="B161" t="s">
        <v>912</v>
      </c>
      <c r="C161" t="s">
        <v>938</v>
      </c>
      <c r="D161">
        <v>3361</v>
      </c>
      <c r="E161" t="s">
        <v>2204</v>
      </c>
      <c r="F161" t="s">
        <v>1995</v>
      </c>
      <c r="G161" t="s">
        <v>1924</v>
      </c>
      <c r="H161">
        <v>58.522199999999998</v>
      </c>
      <c r="I161">
        <v>0</v>
      </c>
      <c r="J161">
        <v>0</v>
      </c>
      <c r="K161"/>
      <c r="L161">
        <v>0</v>
      </c>
      <c r="M161" t="s">
        <v>1996</v>
      </c>
      <c r="N161" t="s">
        <v>1996</v>
      </c>
      <c r="O161" t="s">
        <v>1996</v>
      </c>
      <c r="P161" t="s">
        <v>1997</v>
      </c>
      <c r="Q161"/>
      <c r="R161"/>
      <c r="S161"/>
      <c r="T161">
        <v>0</v>
      </c>
      <c r="U161">
        <v>0</v>
      </c>
      <c r="V161">
        <v>0</v>
      </c>
      <c r="W161">
        <v>0.9</v>
      </c>
      <c r="X161">
        <v>0.81599999999999995</v>
      </c>
      <c r="Y161">
        <v>0.98599999999999999</v>
      </c>
      <c r="Z161">
        <v>0.92</v>
      </c>
      <c r="AA161">
        <v>0.92</v>
      </c>
      <c r="AB161">
        <v>0.92</v>
      </c>
      <c r="AC161">
        <v>100</v>
      </c>
      <c r="AD161">
        <v>0</v>
      </c>
      <c r="AE161" t="s">
        <v>3789</v>
      </c>
      <c r="AF161"/>
      <c r="AG161" t="s">
        <v>1997</v>
      </c>
      <c r="AH161">
        <v>80</v>
      </c>
      <c r="AI161"/>
      <c r="AJ161">
        <v>15</v>
      </c>
      <c r="AK161">
        <v>0.63</v>
      </c>
      <c r="AL161">
        <v>1</v>
      </c>
      <c r="AM161"/>
      <c r="AN161"/>
      <c r="AO161"/>
      <c r="AP161"/>
      <c r="AQ161" t="s">
        <v>2205</v>
      </c>
      <c r="AR161"/>
      <c r="AS161" t="s">
        <v>1996</v>
      </c>
      <c r="AT161"/>
      <c r="AU161" t="s">
        <v>1996</v>
      </c>
      <c r="AV161" t="s">
        <v>1997</v>
      </c>
      <c r="AW161">
        <v>13867</v>
      </c>
      <c r="AX161"/>
    </row>
    <row r="162" spans="1:50" hidden="1" x14ac:dyDescent="0.25">
      <c r="A162">
        <v>2026</v>
      </c>
      <c r="B162" t="s">
        <v>912</v>
      </c>
      <c r="C162" t="s">
        <v>914</v>
      </c>
      <c r="D162">
        <v>3519</v>
      </c>
      <c r="E162" t="s">
        <v>2206</v>
      </c>
      <c r="F162" t="s">
        <v>1995</v>
      </c>
      <c r="G162" t="s">
        <v>1922</v>
      </c>
      <c r="H162">
        <v>0.27789999999999998</v>
      </c>
      <c r="I162">
        <v>0</v>
      </c>
      <c r="J162">
        <v>0</v>
      </c>
      <c r="K162"/>
      <c r="L162">
        <v>0</v>
      </c>
      <c r="M162" t="s">
        <v>1996</v>
      </c>
      <c r="N162" t="s">
        <v>1996</v>
      </c>
      <c r="O162" t="s">
        <v>1996</v>
      </c>
      <c r="P162" t="s">
        <v>1997</v>
      </c>
      <c r="Q162"/>
      <c r="R162"/>
      <c r="S162"/>
      <c r="T162">
        <v>0</v>
      </c>
      <c r="U162">
        <v>0</v>
      </c>
      <c r="V162">
        <v>0</v>
      </c>
      <c r="W162">
        <v>0.9</v>
      </c>
      <c r="X162">
        <v>0.81599999999999995</v>
      </c>
      <c r="Y162">
        <v>0.98599999999999999</v>
      </c>
      <c r="Z162">
        <v>0.92</v>
      </c>
      <c r="AA162">
        <v>0.92</v>
      </c>
      <c r="AB162">
        <v>0.92</v>
      </c>
      <c r="AC162">
        <v>100</v>
      </c>
      <c r="AD162">
        <v>0</v>
      </c>
      <c r="AE162" t="s">
        <v>3789</v>
      </c>
      <c r="AF162"/>
      <c r="AG162" t="s">
        <v>1997</v>
      </c>
      <c r="AH162">
        <v>0.15</v>
      </c>
      <c r="AI162"/>
      <c r="AJ162">
        <v>15</v>
      </c>
      <c r="AK162">
        <v>1</v>
      </c>
      <c r="AL162">
        <v>1000</v>
      </c>
      <c r="AM162"/>
      <c r="AN162"/>
      <c r="AO162"/>
      <c r="AP162"/>
      <c r="AQ162" t="s">
        <v>2183</v>
      </c>
      <c r="AR162"/>
      <c r="AS162" t="s">
        <v>1996</v>
      </c>
      <c r="AT162"/>
      <c r="AU162" t="s">
        <v>1996</v>
      </c>
      <c r="AV162" t="s">
        <v>1997</v>
      </c>
      <c r="AW162">
        <v>13867</v>
      </c>
      <c r="AX162"/>
    </row>
    <row r="163" spans="1:50" hidden="1" x14ac:dyDescent="0.25">
      <c r="A163">
        <v>2026</v>
      </c>
      <c r="B163" t="s">
        <v>912</v>
      </c>
      <c r="C163" t="s">
        <v>989</v>
      </c>
      <c r="D163">
        <v>4082</v>
      </c>
      <c r="E163" t="s">
        <v>2207</v>
      </c>
      <c r="F163" t="s">
        <v>1995</v>
      </c>
      <c r="G163" t="s">
        <v>1922</v>
      </c>
      <c r="H163">
        <v>0.30270000000000002</v>
      </c>
      <c r="I163">
        <v>1E-4</v>
      </c>
      <c r="J163">
        <v>1E-4</v>
      </c>
      <c r="K163"/>
      <c r="L163">
        <v>0</v>
      </c>
      <c r="M163" t="s">
        <v>1996</v>
      </c>
      <c r="N163" t="s">
        <v>1996</v>
      </c>
      <c r="O163" t="s">
        <v>1996</v>
      </c>
      <c r="P163" t="s">
        <v>1997</v>
      </c>
      <c r="Q163"/>
      <c r="R163"/>
      <c r="S163"/>
      <c r="T163">
        <v>0</v>
      </c>
      <c r="U163">
        <v>0</v>
      </c>
      <c r="V163">
        <v>0</v>
      </c>
      <c r="W163">
        <v>0.9</v>
      </c>
      <c r="X163">
        <v>0.81599999999999995</v>
      </c>
      <c r="Y163">
        <v>0.98599999999999999</v>
      </c>
      <c r="Z163">
        <v>0.92</v>
      </c>
      <c r="AA163">
        <v>0.92</v>
      </c>
      <c r="AB163">
        <v>0.92</v>
      </c>
      <c r="AC163">
        <v>100</v>
      </c>
      <c r="AD163">
        <v>0</v>
      </c>
      <c r="AE163" t="s">
        <v>3789</v>
      </c>
      <c r="AF163"/>
      <c r="AG163" t="s">
        <v>1997</v>
      </c>
      <c r="AH163">
        <v>0.02</v>
      </c>
      <c r="AI163"/>
      <c r="AJ163">
        <v>15</v>
      </c>
      <c r="AK163">
        <v>0.5</v>
      </c>
      <c r="AL163">
        <v>1000</v>
      </c>
      <c r="AM163"/>
      <c r="AN163"/>
      <c r="AO163"/>
      <c r="AP163"/>
      <c r="AQ163" t="s">
        <v>2189</v>
      </c>
      <c r="AR163"/>
      <c r="AS163" t="s">
        <v>1996</v>
      </c>
      <c r="AT163"/>
      <c r="AU163" t="s">
        <v>1996</v>
      </c>
      <c r="AV163" t="s">
        <v>1997</v>
      </c>
      <c r="AW163">
        <v>13867</v>
      </c>
      <c r="AX163"/>
    </row>
    <row r="164" spans="1:50" hidden="1" x14ac:dyDescent="0.25">
      <c r="A164">
        <v>2026</v>
      </c>
      <c r="B164" t="s">
        <v>912</v>
      </c>
      <c r="C164" t="s">
        <v>980</v>
      </c>
      <c r="D164">
        <v>4126</v>
      </c>
      <c r="E164" t="s">
        <v>2208</v>
      </c>
      <c r="F164" t="s">
        <v>1995</v>
      </c>
      <c r="G164" t="s">
        <v>1919</v>
      </c>
      <c r="H164">
        <v>0</v>
      </c>
      <c r="I164">
        <v>0</v>
      </c>
      <c r="J164">
        <v>0</v>
      </c>
      <c r="K164"/>
      <c r="L164">
        <v>0</v>
      </c>
      <c r="M164" t="s">
        <v>1996</v>
      </c>
      <c r="N164" t="s">
        <v>1996</v>
      </c>
      <c r="O164" t="s">
        <v>1996</v>
      </c>
      <c r="P164" t="s">
        <v>1997</v>
      </c>
      <c r="Q164" t="s">
        <v>1922</v>
      </c>
      <c r="R164">
        <v>0</v>
      </c>
      <c r="S164">
        <v>1</v>
      </c>
      <c r="T164">
        <v>0.16969999999999999</v>
      </c>
      <c r="U164">
        <v>0</v>
      </c>
      <c r="V164">
        <v>0</v>
      </c>
      <c r="W164">
        <v>0.9</v>
      </c>
      <c r="X164">
        <v>0.81599999999999995</v>
      </c>
      <c r="Y164">
        <v>0.98599999999999999</v>
      </c>
      <c r="Z164">
        <v>0.92</v>
      </c>
      <c r="AA164">
        <v>0.92</v>
      </c>
      <c r="AB164">
        <v>0.92</v>
      </c>
      <c r="AC164">
        <v>100</v>
      </c>
      <c r="AD164">
        <v>0</v>
      </c>
      <c r="AE164" t="s">
        <v>3789</v>
      </c>
      <c r="AF164"/>
      <c r="AG164" t="s">
        <v>1997</v>
      </c>
      <c r="AH164">
        <v>8</v>
      </c>
      <c r="AI164">
        <v>0</v>
      </c>
      <c r="AJ164">
        <v>11</v>
      </c>
      <c r="AK164">
        <v>49.71</v>
      </c>
      <c r="AL164">
        <v>1000</v>
      </c>
      <c r="AM164"/>
      <c r="AN164"/>
      <c r="AO164"/>
      <c r="AP164"/>
      <c r="AQ164" t="s">
        <v>3870</v>
      </c>
      <c r="AR164"/>
      <c r="AS164" t="s">
        <v>1996</v>
      </c>
      <c r="AT164"/>
      <c r="AU164" t="s">
        <v>1996</v>
      </c>
      <c r="AV164" t="s">
        <v>1997</v>
      </c>
      <c r="AW164">
        <v>13867</v>
      </c>
      <c r="AX164"/>
    </row>
    <row r="165" spans="1:50" hidden="1" x14ac:dyDescent="0.25">
      <c r="A165">
        <v>2026</v>
      </c>
      <c r="B165" t="s">
        <v>912</v>
      </c>
      <c r="C165" t="s">
        <v>2209</v>
      </c>
      <c r="D165">
        <v>4129</v>
      </c>
      <c r="E165" t="s">
        <v>2210</v>
      </c>
      <c r="F165" t="s">
        <v>1995</v>
      </c>
      <c r="G165" t="s">
        <v>1919</v>
      </c>
      <c r="H165">
        <v>0</v>
      </c>
      <c r="I165">
        <v>0</v>
      </c>
      <c r="J165">
        <v>0</v>
      </c>
      <c r="K165"/>
      <c r="L165">
        <v>0</v>
      </c>
      <c r="M165" t="s">
        <v>1996</v>
      </c>
      <c r="N165" t="s">
        <v>1996</v>
      </c>
      <c r="O165" t="s">
        <v>1996</v>
      </c>
      <c r="P165" t="s">
        <v>1997</v>
      </c>
      <c r="Q165" t="s">
        <v>1922</v>
      </c>
      <c r="R165">
        <v>0</v>
      </c>
      <c r="S165">
        <v>1</v>
      </c>
      <c r="T165">
        <v>0.10489999999999999</v>
      </c>
      <c r="U165">
        <v>0</v>
      </c>
      <c r="V165">
        <v>0</v>
      </c>
      <c r="W165">
        <v>0.9</v>
      </c>
      <c r="X165">
        <v>0.81599999999999995</v>
      </c>
      <c r="Y165">
        <v>0.98599999999999999</v>
      </c>
      <c r="Z165">
        <v>0.92</v>
      </c>
      <c r="AA165">
        <v>0.92</v>
      </c>
      <c r="AB165">
        <v>0.92</v>
      </c>
      <c r="AC165">
        <v>100</v>
      </c>
      <c r="AD165">
        <v>0</v>
      </c>
      <c r="AE165" t="s">
        <v>3789</v>
      </c>
      <c r="AF165"/>
      <c r="AG165" t="s">
        <v>1997</v>
      </c>
      <c r="AH165">
        <v>30</v>
      </c>
      <c r="AI165">
        <v>0</v>
      </c>
      <c r="AJ165">
        <v>11</v>
      </c>
      <c r="AK165">
        <v>49.71</v>
      </c>
      <c r="AL165">
        <v>1000</v>
      </c>
      <c r="AM165"/>
      <c r="AN165"/>
      <c r="AO165"/>
      <c r="AP165"/>
      <c r="AQ165" t="s">
        <v>3870</v>
      </c>
      <c r="AR165"/>
      <c r="AS165" t="s">
        <v>1996</v>
      </c>
      <c r="AT165"/>
      <c r="AU165" t="s">
        <v>1996</v>
      </c>
      <c r="AV165" t="s">
        <v>1997</v>
      </c>
      <c r="AW165">
        <v>13867</v>
      </c>
      <c r="AX165"/>
    </row>
    <row r="166" spans="1:50" hidden="1" x14ac:dyDescent="0.25">
      <c r="A166">
        <v>2026</v>
      </c>
      <c r="B166" t="s">
        <v>912</v>
      </c>
      <c r="C166" t="s">
        <v>954</v>
      </c>
      <c r="D166">
        <v>4359</v>
      </c>
      <c r="E166" t="s">
        <v>2211</v>
      </c>
      <c r="F166" t="s">
        <v>1995</v>
      </c>
      <c r="G166" t="s">
        <v>1949</v>
      </c>
      <c r="H166">
        <v>47.798999999999999</v>
      </c>
      <c r="I166">
        <v>0</v>
      </c>
      <c r="J166">
        <v>0</v>
      </c>
      <c r="K166"/>
      <c r="L166">
        <v>0</v>
      </c>
      <c r="M166" t="s">
        <v>1996</v>
      </c>
      <c r="N166" t="s">
        <v>1996</v>
      </c>
      <c r="O166" t="s">
        <v>1996</v>
      </c>
      <c r="P166" t="s">
        <v>1997</v>
      </c>
      <c r="Q166"/>
      <c r="R166"/>
      <c r="S166"/>
      <c r="T166">
        <v>0</v>
      </c>
      <c r="U166">
        <v>0</v>
      </c>
      <c r="V166">
        <v>0</v>
      </c>
      <c r="W166">
        <v>0.9</v>
      </c>
      <c r="X166">
        <v>0.81599999999999995</v>
      </c>
      <c r="Y166">
        <v>0.98599999999999999</v>
      </c>
      <c r="Z166">
        <v>0.92</v>
      </c>
      <c r="AA166">
        <v>0.92</v>
      </c>
      <c r="AB166">
        <v>0.92</v>
      </c>
      <c r="AC166">
        <v>100</v>
      </c>
      <c r="AD166">
        <v>0</v>
      </c>
      <c r="AE166" t="s">
        <v>3789</v>
      </c>
      <c r="AF166"/>
      <c r="AG166" t="s">
        <v>1997</v>
      </c>
      <c r="AH166">
        <v>4</v>
      </c>
      <c r="AI166"/>
      <c r="AJ166">
        <v>15</v>
      </c>
      <c r="AK166">
        <v>20</v>
      </c>
      <c r="AL166">
        <v>1</v>
      </c>
      <c r="AM166"/>
      <c r="AN166"/>
      <c r="AO166"/>
      <c r="AP166"/>
      <c r="AQ166" t="s">
        <v>2212</v>
      </c>
      <c r="AR166"/>
      <c r="AS166" t="s">
        <v>1996</v>
      </c>
      <c r="AT166"/>
      <c r="AU166" t="s">
        <v>1996</v>
      </c>
      <c r="AV166" t="s">
        <v>1997</v>
      </c>
      <c r="AW166">
        <v>13867</v>
      </c>
      <c r="AX166"/>
    </row>
    <row r="167" spans="1:50" hidden="1" x14ac:dyDescent="0.25">
      <c r="A167">
        <v>2026</v>
      </c>
      <c r="B167" t="s">
        <v>912</v>
      </c>
      <c r="C167" t="s">
        <v>1011</v>
      </c>
      <c r="D167">
        <v>4549</v>
      </c>
      <c r="E167" t="s">
        <v>2213</v>
      </c>
      <c r="F167" t="s">
        <v>1995</v>
      </c>
      <c r="G167" t="s">
        <v>1922</v>
      </c>
      <c r="H167">
        <v>0.32219999999999999</v>
      </c>
      <c r="I167">
        <v>1E-4</v>
      </c>
      <c r="J167">
        <v>1E-4</v>
      </c>
      <c r="K167"/>
      <c r="L167">
        <v>0</v>
      </c>
      <c r="M167" t="s">
        <v>1996</v>
      </c>
      <c r="N167" t="s">
        <v>1996</v>
      </c>
      <c r="O167" t="s">
        <v>1996</v>
      </c>
      <c r="P167" t="s">
        <v>1997</v>
      </c>
      <c r="Q167"/>
      <c r="R167"/>
      <c r="S167"/>
      <c r="T167">
        <v>0</v>
      </c>
      <c r="U167">
        <v>0</v>
      </c>
      <c r="V167">
        <v>0</v>
      </c>
      <c r="W167">
        <v>0.9</v>
      </c>
      <c r="X167">
        <v>0.81599999999999995</v>
      </c>
      <c r="Y167">
        <v>0.98599999999999999</v>
      </c>
      <c r="Z167">
        <v>0.92</v>
      </c>
      <c r="AA167">
        <v>0.92</v>
      </c>
      <c r="AB167">
        <v>0.92</v>
      </c>
      <c r="AC167">
        <v>100</v>
      </c>
      <c r="AD167">
        <v>0</v>
      </c>
      <c r="AE167" t="s">
        <v>3789</v>
      </c>
      <c r="AF167"/>
      <c r="AG167" t="s">
        <v>1997</v>
      </c>
      <c r="AH167">
        <v>0.04</v>
      </c>
      <c r="AI167"/>
      <c r="AJ167">
        <v>15</v>
      </c>
      <c r="AK167">
        <v>0.57999999999999996</v>
      </c>
      <c r="AL167">
        <v>1000</v>
      </c>
      <c r="AM167"/>
      <c r="AN167"/>
      <c r="AO167"/>
      <c r="AP167"/>
      <c r="AQ167" t="s">
        <v>2193</v>
      </c>
      <c r="AR167"/>
      <c r="AS167" t="s">
        <v>1996</v>
      </c>
      <c r="AT167"/>
      <c r="AU167" t="s">
        <v>1996</v>
      </c>
      <c r="AV167" t="s">
        <v>1997</v>
      </c>
      <c r="AW167">
        <v>13867</v>
      </c>
      <c r="AX167"/>
    </row>
    <row r="168" spans="1:50" hidden="1" x14ac:dyDescent="0.25">
      <c r="A168">
        <v>2026</v>
      </c>
      <c r="B168" t="s">
        <v>912</v>
      </c>
      <c r="C168" t="s">
        <v>964</v>
      </c>
      <c r="D168">
        <v>4626</v>
      </c>
      <c r="E168" t="s">
        <v>2214</v>
      </c>
      <c r="F168" t="s">
        <v>1995</v>
      </c>
      <c r="G168" t="s">
        <v>1949</v>
      </c>
      <c r="H168">
        <v>374.21539999999999</v>
      </c>
      <c r="I168">
        <v>5.3999999999999999E-2</v>
      </c>
      <c r="J168">
        <v>5.3999999999999999E-2</v>
      </c>
      <c r="K168"/>
      <c r="L168">
        <v>0</v>
      </c>
      <c r="M168" t="s">
        <v>1996</v>
      </c>
      <c r="N168" t="s">
        <v>1996</v>
      </c>
      <c r="O168" t="s">
        <v>1996</v>
      </c>
      <c r="P168" t="s">
        <v>1997</v>
      </c>
      <c r="Q168"/>
      <c r="R168"/>
      <c r="S168"/>
      <c r="T168">
        <v>0</v>
      </c>
      <c r="U168">
        <v>0</v>
      </c>
      <c r="V168">
        <v>0</v>
      </c>
      <c r="W168">
        <v>0.9</v>
      </c>
      <c r="X168">
        <v>0.81599999999999995</v>
      </c>
      <c r="Y168">
        <v>0.98599999999999999</v>
      </c>
      <c r="Z168">
        <v>0.92</v>
      </c>
      <c r="AA168">
        <v>0.92</v>
      </c>
      <c r="AB168">
        <v>0.92</v>
      </c>
      <c r="AC168">
        <v>100</v>
      </c>
      <c r="AD168">
        <v>0</v>
      </c>
      <c r="AE168" t="s">
        <v>3789</v>
      </c>
      <c r="AF168"/>
      <c r="AG168" t="s">
        <v>1997</v>
      </c>
      <c r="AH168">
        <v>50</v>
      </c>
      <c r="AI168"/>
      <c r="AJ168">
        <v>10</v>
      </c>
      <c r="AK168">
        <v>226</v>
      </c>
      <c r="AL168">
        <v>1</v>
      </c>
      <c r="AM168"/>
      <c r="AN168"/>
      <c r="AO168"/>
      <c r="AP168"/>
      <c r="AQ168" t="s">
        <v>3869</v>
      </c>
      <c r="AR168"/>
      <c r="AS168" t="s">
        <v>1996</v>
      </c>
      <c r="AT168"/>
      <c r="AU168" t="s">
        <v>1996</v>
      </c>
      <c r="AV168" t="s">
        <v>1996</v>
      </c>
      <c r="AW168">
        <v>13867</v>
      </c>
      <c r="AX168"/>
    </row>
    <row r="169" spans="1:50" hidden="1" x14ac:dyDescent="0.25">
      <c r="A169">
        <v>2026</v>
      </c>
      <c r="B169" t="s">
        <v>912</v>
      </c>
      <c r="C169" t="s">
        <v>1014</v>
      </c>
      <c r="D169">
        <v>5395</v>
      </c>
      <c r="E169" t="s">
        <v>2215</v>
      </c>
      <c r="F169" t="s">
        <v>1995</v>
      </c>
      <c r="G169" t="s">
        <v>1919</v>
      </c>
      <c r="H169">
        <v>89.7</v>
      </c>
      <c r="I169">
        <v>2.6200000000000001E-2</v>
      </c>
      <c r="J169">
        <v>2.6200000000000001E-2</v>
      </c>
      <c r="K169"/>
      <c r="L169">
        <v>0</v>
      </c>
      <c r="M169" t="s">
        <v>1996</v>
      </c>
      <c r="N169" t="s">
        <v>1996</v>
      </c>
      <c r="O169" t="s">
        <v>1996</v>
      </c>
      <c r="P169" t="s">
        <v>1996</v>
      </c>
      <c r="Q169"/>
      <c r="R169"/>
      <c r="S169"/>
      <c r="T169"/>
      <c r="U169"/>
      <c r="V169"/>
      <c r="W169">
        <v>0.9</v>
      </c>
      <c r="X169">
        <v>0.81599999999999995</v>
      </c>
      <c r="Y169">
        <v>0.98599999999999999</v>
      </c>
      <c r="Z169">
        <v>0.92</v>
      </c>
      <c r="AA169">
        <v>0.92</v>
      </c>
      <c r="AB169">
        <v>0.92</v>
      </c>
      <c r="AC169">
        <v>100</v>
      </c>
      <c r="AD169">
        <v>0</v>
      </c>
      <c r="AE169" t="s">
        <v>3789</v>
      </c>
      <c r="AF169"/>
      <c r="AG169" t="s">
        <v>1997</v>
      </c>
      <c r="AH169">
        <v>10</v>
      </c>
      <c r="AI169"/>
      <c r="AJ169">
        <v>10</v>
      </c>
      <c r="AK169">
        <v>450</v>
      </c>
      <c r="AL169">
        <v>1</v>
      </c>
      <c r="AM169"/>
      <c r="AN169"/>
      <c r="AO169"/>
      <c r="AP169"/>
      <c r="AQ169" t="s">
        <v>2216</v>
      </c>
      <c r="AR169"/>
      <c r="AS169" t="s">
        <v>1996</v>
      </c>
      <c r="AT169"/>
      <c r="AU169" t="s">
        <v>1996</v>
      </c>
      <c r="AV169" t="s">
        <v>1996</v>
      </c>
      <c r="AW169">
        <v>13867</v>
      </c>
      <c r="AX169"/>
    </row>
    <row r="170" spans="1:50" hidden="1" x14ac:dyDescent="0.25">
      <c r="A170">
        <v>2026</v>
      </c>
      <c r="B170" t="s">
        <v>912</v>
      </c>
      <c r="C170" t="s">
        <v>3584</v>
      </c>
      <c r="D170">
        <v>8953</v>
      </c>
      <c r="E170" t="s">
        <v>3585</v>
      </c>
      <c r="F170" t="s">
        <v>1995</v>
      </c>
      <c r="G170" t="s">
        <v>1919</v>
      </c>
      <c r="H170">
        <v>204</v>
      </c>
      <c r="I170">
        <v>0.13</v>
      </c>
      <c r="J170">
        <v>0.13</v>
      </c>
      <c r="K170"/>
      <c r="L170">
        <v>0</v>
      </c>
      <c r="M170" t="s">
        <v>1996</v>
      </c>
      <c r="N170" t="s">
        <v>1996</v>
      </c>
      <c r="O170" t="s">
        <v>1996</v>
      </c>
      <c r="P170" t="s">
        <v>1996</v>
      </c>
      <c r="Q170"/>
      <c r="R170"/>
      <c r="S170"/>
      <c r="T170">
        <v>0</v>
      </c>
      <c r="U170">
        <v>0</v>
      </c>
      <c r="V170">
        <v>0</v>
      </c>
      <c r="W170">
        <v>0.9</v>
      </c>
      <c r="X170">
        <v>0.81599999999999995</v>
      </c>
      <c r="Y170">
        <v>0.82699999999999996</v>
      </c>
      <c r="Z170">
        <v>0.92</v>
      </c>
      <c r="AA170">
        <v>0.92</v>
      </c>
      <c r="AB170">
        <v>0.92</v>
      </c>
      <c r="AC170">
        <v>100</v>
      </c>
      <c r="AD170">
        <v>0</v>
      </c>
      <c r="AE170" t="s">
        <v>3789</v>
      </c>
      <c r="AF170"/>
      <c r="AG170" t="s">
        <v>1997</v>
      </c>
      <c r="AH170">
        <v>80</v>
      </c>
      <c r="AI170"/>
      <c r="AJ170">
        <v>8</v>
      </c>
      <c r="AK170">
        <v>250</v>
      </c>
      <c r="AL170">
        <v>1</v>
      </c>
      <c r="AM170"/>
      <c r="AN170"/>
      <c r="AO170"/>
      <c r="AP170"/>
      <c r="AQ170" t="s">
        <v>2221</v>
      </c>
      <c r="AR170"/>
      <c r="AS170" t="s">
        <v>1996</v>
      </c>
      <c r="AT170"/>
      <c r="AU170" t="s">
        <v>1996</v>
      </c>
      <c r="AV170" t="s">
        <v>1997</v>
      </c>
      <c r="AW170">
        <v>13959</v>
      </c>
      <c r="AX170"/>
    </row>
    <row r="171" spans="1:50" hidden="1" x14ac:dyDescent="0.25">
      <c r="A171">
        <v>2026</v>
      </c>
      <c r="B171" t="s">
        <v>912</v>
      </c>
      <c r="C171" t="s">
        <v>1025</v>
      </c>
      <c r="D171">
        <v>134</v>
      </c>
      <c r="E171" t="s">
        <v>2217</v>
      </c>
      <c r="F171" t="s">
        <v>2022</v>
      </c>
      <c r="G171" t="s">
        <v>1919</v>
      </c>
      <c r="H171">
        <v>0</v>
      </c>
      <c r="I171">
        <v>0</v>
      </c>
      <c r="J171">
        <v>0</v>
      </c>
      <c r="K171"/>
      <c r="L171">
        <v>0</v>
      </c>
      <c r="M171" t="s">
        <v>1996</v>
      </c>
      <c r="N171" t="s">
        <v>1996</v>
      </c>
      <c r="O171" t="s">
        <v>1996</v>
      </c>
      <c r="P171" t="s">
        <v>1997</v>
      </c>
      <c r="Q171" t="s">
        <v>1950</v>
      </c>
      <c r="R171">
        <v>0</v>
      </c>
      <c r="S171">
        <v>1</v>
      </c>
      <c r="T171">
        <v>0</v>
      </c>
      <c r="U171">
        <v>0</v>
      </c>
      <c r="V171">
        <v>2.92E-2</v>
      </c>
      <c r="W171">
        <v>0.9</v>
      </c>
      <c r="X171">
        <v>0.81599999999999995</v>
      </c>
      <c r="Y171">
        <v>0.82699999999999996</v>
      </c>
      <c r="Z171">
        <v>0.92</v>
      </c>
      <c r="AA171">
        <v>0.92</v>
      </c>
      <c r="AB171">
        <v>0.92</v>
      </c>
      <c r="AC171">
        <v>0</v>
      </c>
      <c r="AD171">
        <v>100</v>
      </c>
      <c r="AE171" t="s">
        <v>3789</v>
      </c>
      <c r="AF171"/>
      <c r="AG171" t="s">
        <v>1997</v>
      </c>
      <c r="AH171">
        <v>0.8</v>
      </c>
      <c r="AI171"/>
      <c r="AJ171">
        <v>15</v>
      </c>
      <c r="AK171">
        <v>0.65</v>
      </c>
      <c r="AL171">
        <v>1</v>
      </c>
      <c r="AM171"/>
      <c r="AN171"/>
      <c r="AO171"/>
      <c r="AP171"/>
      <c r="AQ171" t="s">
        <v>2219</v>
      </c>
      <c r="AR171"/>
      <c r="AS171" t="s">
        <v>1996</v>
      </c>
      <c r="AT171"/>
      <c r="AU171" t="s">
        <v>1996</v>
      </c>
      <c r="AV171" t="s">
        <v>1997</v>
      </c>
      <c r="AW171">
        <v>14407</v>
      </c>
      <c r="AX171"/>
    </row>
    <row r="172" spans="1:50" hidden="1" x14ac:dyDescent="0.25">
      <c r="A172">
        <v>2026</v>
      </c>
      <c r="B172" t="s">
        <v>912</v>
      </c>
      <c r="C172" t="s">
        <v>968</v>
      </c>
      <c r="D172">
        <v>143</v>
      </c>
      <c r="E172" t="s">
        <v>2220</v>
      </c>
      <c r="F172" t="s">
        <v>2022</v>
      </c>
      <c r="G172" t="s">
        <v>1919</v>
      </c>
      <c r="H172">
        <v>0</v>
      </c>
      <c r="I172">
        <v>0</v>
      </c>
      <c r="J172">
        <v>0</v>
      </c>
      <c r="K172"/>
      <c r="L172">
        <v>5.5518000000000001</v>
      </c>
      <c r="M172" t="s">
        <v>1996</v>
      </c>
      <c r="N172" t="s">
        <v>1996</v>
      </c>
      <c r="O172" t="s">
        <v>1996</v>
      </c>
      <c r="P172" t="s">
        <v>1996</v>
      </c>
      <c r="Q172"/>
      <c r="R172"/>
      <c r="S172"/>
      <c r="T172">
        <v>0</v>
      </c>
      <c r="U172">
        <v>0</v>
      </c>
      <c r="V172">
        <v>0</v>
      </c>
      <c r="W172">
        <v>0.9</v>
      </c>
      <c r="X172">
        <v>0.81599999999999995</v>
      </c>
      <c r="Y172">
        <v>0.82699999999999996</v>
      </c>
      <c r="Z172">
        <v>0.92</v>
      </c>
      <c r="AA172">
        <v>0.92</v>
      </c>
      <c r="AB172">
        <v>0.92</v>
      </c>
      <c r="AC172">
        <v>0</v>
      </c>
      <c r="AD172">
        <v>100</v>
      </c>
      <c r="AE172" t="s">
        <v>3789</v>
      </c>
      <c r="AF172"/>
      <c r="AG172" t="s">
        <v>1997</v>
      </c>
      <c r="AH172">
        <v>80</v>
      </c>
      <c r="AI172"/>
      <c r="AJ172">
        <v>8</v>
      </c>
      <c r="AK172">
        <v>325</v>
      </c>
      <c r="AL172">
        <v>1</v>
      </c>
      <c r="AM172"/>
      <c r="AN172" t="s">
        <v>2057</v>
      </c>
      <c r="AO172"/>
      <c r="AP172"/>
      <c r="AQ172" t="s">
        <v>2221</v>
      </c>
      <c r="AR172"/>
      <c r="AS172" t="s">
        <v>1996</v>
      </c>
      <c r="AT172"/>
      <c r="AU172" t="s">
        <v>1996</v>
      </c>
      <c r="AV172" t="s">
        <v>1997</v>
      </c>
      <c r="AW172">
        <v>14407</v>
      </c>
      <c r="AX172"/>
    </row>
    <row r="173" spans="1:50" s="40" customFormat="1" hidden="1" x14ac:dyDescent="0.25">
      <c r="A173">
        <v>2026</v>
      </c>
      <c r="B173" t="s">
        <v>912</v>
      </c>
      <c r="C173" t="s">
        <v>993</v>
      </c>
      <c r="D173">
        <v>245</v>
      </c>
      <c r="E173" t="s">
        <v>2222</v>
      </c>
      <c r="F173" t="s">
        <v>2022</v>
      </c>
      <c r="G173" t="s">
        <v>1922</v>
      </c>
      <c r="H173">
        <v>0</v>
      </c>
      <c r="I173">
        <v>0</v>
      </c>
      <c r="J173">
        <v>0</v>
      </c>
      <c r="K173"/>
      <c r="L173">
        <v>7.7999999999999996E-3</v>
      </c>
      <c r="M173" t="s">
        <v>1996</v>
      </c>
      <c r="N173" t="s">
        <v>1996</v>
      </c>
      <c r="O173" t="s">
        <v>1996</v>
      </c>
      <c r="P173" t="s">
        <v>1997</v>
      </c>
      <c r="Q173"/>
      <c r="R173"/>
      <c r="S173"/>
      <c r="T173">
        <v>0</v>
      </c>
      <c r="U173">
        <v>0</v>
      </c>
      <c r="V173">
        <v>0</v>
      </c>
      <c r="W173">
        <v>0.9</v>
      </c>
      <c r="X173">
        <v>0.81599999999999995</v>
      </c>
      <c r="Y173">
        <v>0.82699999999999996</v>
      </c>
      <c r="Z173">
        <v>0.92</v>
      </c>
      <c r="AA173">
        <v>0.92</v>
      </c>
      <c r="AB173">
        <v>0.92</v>
      </c>
      <c r="AC173">
        <v>0</v>
      </c>
      <c r="AD173">
        <v>100</v>
      </c>
      <c r="AE173" t="s">
        <v>3789</v>
      </c>
      <c r="AF173"/>
      <c r="AG173" t="s">
        <v>1997</v>
      </c>
      <c r="AH173">
        <v>0.1</v>
      </c>
      <c r="AI173"/>
      <c r="AJ173">
        <v>15</v>
      </c>
      <c r="AK173">
        <v>0.08</v>
      </c>
      <c r="AL173">
        <v>1000</v>
      </c>
      <c r="AM173"/>
      <c r="AN173"/>
      <c r="AO173"/>
      <c r="AP173"/>
      <c r="AQ173" t="s">
        <v>2223</v>
      </c>
      <c r="AR173"/>
      <c r="AS173" t="s">
        <v>1996</v>
      </c>
      <c r="AT173"/>
      <c r="AU173" t="s">
        <v>1996</v>
      </c>
      <c r="AV173" t="s">
        <v>1997</v>
      </c>
      <c r="AW173">
        <v>13867</v>
      </c>
      <c r="AX173"/>
    </row>
    <row r="174" spans="1:50" hidden="1" x14ac:dyDescent="0.25">
      <c r="A174">
        <v>2026</v>
      </c>
      <c r="B174" t="s">
        <v>912</v>
      </c>
      <c r="C174" t="s">
        <v>1031</v>
      </c>
      <c r="D174">
        <v>362</v>
      </c>
      <c r="E174" t="s">
        <v>2224</v>
      </c>
      <c r="F174" t="s">
        <v>2022</v>
      </c>
      <c r="G174" t="s">
        <v>1950</v>
      </c>
      <c r="H174">
        <v>0</v>
      </c>
      <c r="I174">
        <v>0</v>
      </c>
      <c r="J174">
        <v>0</v>
      </c>
      <c r="K174"/>
      <c r="L174">
        <v>1.5800000000000002E-2</v>
      </c>
      <c r="M174" t="s">
        <v>1996</v>
      </c>
      <c r="N174" t="s">
        <v>1996</v>
      </c>
      <c r="O174" t="s">
        <v>1996</v>
      </c>
      <c r="P174" t="s">
        <v>1997</v>
      </c>
      <c r="Q174"/>
      <c r="R174"/>
      <c r="S174"/>
      <c r="T174"/>
      <c r="U174"/>
      <c r="V174"/>
      <c r="W174">
        <v>0.9</v>
      </c>
      <c r="X174">
        <v>0.81599999999999995</v>
      </c>
      <c r="Y174">
        <v>0.82699999999999996</v>
      </c>
      <c r="Z174">
        <v>0.92</v>
      </c>
      <c r="AA174">
        <v>0.92</v>
      </c>
      <c r="AB174">
        <v>0.92</v>
      </c>
      <c r="AC174">
        <v>0</v>
      </c>
      <c r="AD174">
        <v>100</v>
      </c>
      <c r="AE174" t="s">
        <v>3789</v>
      </c>
      <c r="AF174"/>
      <c r="AG174" t="s">
        <v>1997</v>
      </c>
      <c r="AH174">
        <v>0.2</v>
      </c>
      <c r="AI174"/>
      <c r="AJ174">
        <v>15</v>
      </c>
      <c r="AK174">
        <v>0.55000000000000004</v>
      </c>
      <c r="AL174">
        <v>1</v>
      </c>
      <c r="AM174"/>
      <c r="AN174"/>
      <c r="AO174"/>
      <c r="AP174"/>
      <c r="AQ174" t="s">
        <v>2225</v>
      </c>
      <c r="AR174"/>
      <c r="AS174" t="s">
        <v>1996</v>
      </c>
      <c r="AT174" t="s">
        <v>2026</v>
      </c>
      <c r="AU174" t="s">
        <v>1996</v>
      </c>
      <c r="AV174" t="s">
        <v>1997</v>
      </c>
      <c r="AW174">
        <v>13867</v>
      </c>
      <c r="AX174"/>
    </row>
    <row r="175" spans="1:50" hidden="1" x14ac:dyDescent="0.25">
      <c r="A175">
        <v>2026</v>
      </c>
      <c r="B175" t="s">
        <v>912</v>
      </c>
      <c r="C175" t="s">
        <v>1019</v>
      </c>
      <c r="D175">
        <v>2461</v>
      </c>
      <c r="E175" t="s">
        <v>2226</v>
      </c>
      <c r="F175" t="s">
        <v>2022</v>
      </c>
      <c r="G175" t="s">
        <v>1950</v>
      </c>
      <c r="H175">
        <v>0</v>
      </c>
      <c r="I175">
        <v>0</v>
      </c>
      <c r="J175">
        <v>0</v>
      </c>
      <c r="K175"/>
      <c r="L175">
        <v>3.6200000000000003E-2</v>
      </c>
      <c r="M175" t="s">
        <v>1996</v>
      </c>
      <c r="N175" t="s">
        <v>1996</v>
      </c>
      <c r="O175" t="s">
        <v>1996</v>
      </c>
      <c r="P175" t="s">
        <v>1997</v>
      </c>
      <c r="Q175"/>
      <c r="R175"/>
      <c r="S175"/>
      <c r="T175">
        <v>0</v>
      </c>
      <c r="U175">
        <v>0</v>
      </c>
      <c r="V175">
        <v>0</v>
      </c>
      <c r="W175">
        <v>0.9</v>
      </c>
      <c r="X175">
        <v>0.81599999999999995</v>
      </c>
      <c r="Y175">
        <v>0.82699999999999996</v>
      </c>
      <c r="Z175">
        <v>0.92</v>
      </c>
      <c r="AA175">
        <v>0.92</v>
      </c>
      <c r="AB175">
        <v>0.92</v>
      </c>
      <c r="AC175">
        <v>0</v>
      </c>
      <c r="AD175">
        <v>100</v>
      </c>
      <c r="AE175" t="s">
        <v>3789</v>
      </c>
      <c r="AF175"/>
      <c r="AG175" t="s">
        <v>1997</v>
      </c>
      <c r="AH175">
        <v>0.4</v>
      </c>
      <c r="AI175"/>
      <c r="AJ175">
        <v>15</v>
      </c>
      <c r="AK175">
        <v>0</v>
      </c>
      <c r="AL175">
        <v>1</v>
      </c>
      <c r="AM175"/>
      <c r="AN175"/>
      <c r="AO175"/>
      <c r="AP175"/>
      <c r="AQ175" t="s">
        <v>2227</v>
      </c>
      <c r="AR175"/>
      <c r="AS175" t="s">
        <v>1996</v>
      </c>
      <c r="AT175"/>
      <c r="AU175" t="s">
        <v>1996</v>
      </c>
      <c r="AV175" t="s">
        <v>1996</v>
      </c>
      <c r="AW175">
        <v>13867</v>
      </c>
      <c r="AX175"/>
    </row>
    <row r="176" spans="1:50" hidden="1" x14ac:dyDescent="0.25">
      <c r="A176">
        <v>2026</v>
      </c>
      <c r="B176" t="s">
        <v>912</v>
      </c>
      <c r="C176" t="s">
        <v>926</v>
      </c>
      <c r="D176">
        <v>2463</v>
      </c>
      <c r="E176" t="s">
        <v>2228</v>
      </c>
      <c r="F176" t="s">
        <v>2022</v>
      </c>
      <c r="G176" t="s">
        <v>1922</v>
      </c>
      <c r="H176">
        <v>0</v>
      </c>
      <c r="I176">
        <v>0</v>
      </c>
      <c r="J176">
        <v>0</v>
      </c>
      <c r="K176"/>
      <c r="L176">
        <v>1.15E-2</v>
      </c>
      <c r="M176" t="s">
        <v>1996</v>
      </c>
      <c r="N176" t="s">
        <v>1996</v>
      </c>
      <c r="O176" t="s">
        <v>1996</v>
      </c>
      <c r="P176" t="s">
        <v>1997</v>
      </c>
      <c r="Q176"/>
      <c r="R176"/>
      <c r="S176"/>
      <c r="T176">
        <v>0</v>
      </c>
      <c r="U176">
        <v>0</v>
      </c>
      <c r="V176">
        <v>0</v>
      </c>
      <c r="W176">
        <v>0.9</v>
      </c>
      <c r="X176">
        <v>0.81599999999999995</v>
      </c>
      <c r="Y176">
        <v>0.82699999999999996</v>
      </c>
      <c r="Z176">
        <v>0.92</v>
      </c>
      <c r="AA176">
        <v>0.92</v>
      </c>
      <c r="AB176">
        <v>0.92</v>
      </c>
      <c r="AC176">
        <v>0</v>
      </c>
      <c r="AD176">
        <v>100</v>
      </c>
      <c r="AE176" t="s">
        <v>3789</v>
      </c>
      <c r="AF176"/>
      <c r="AG176" t="s">
        <v>1997</v>
      </c>
      <c r="AH176">
        <v>0.15</v>
      </c>
      <c r="AI176"/>
      <c r="AJ176">
        <v>20</v>
      </c>
      <c r="AK176">
        <v>0.05</v>
      </c>
      <c r="AL176">
        <v>1000</v>
      </c>
      <c r="AM176"/>
      <c r="AN176"/>
      <c r="AO176"/>
      <c r="AP176"/>
      <c r="AQ176" t="s">
        <v>2187</v>
      </c>
      <c r="AR176"/>
      <c r="AS176" t="s">
        <v>1996</v>
      </c>
      <c r="AT176"/>
      <c r="AU176" t="s">
        <v>1996</v>
      </c>
      <c r="AV176" t="s">
        <v>1997</v>
      </c>
      <c r="AW176">
        <v>13867</v>
      </c>
      <c r="AX176"/>
    </row>
    <row r="177" spans="1:50" hidden="1" x14ac:dyDescent="0.25">
      <c r="A177">
        <v>2026</v>
      </c>
      <c r="B177" t="s">
        <v>912</v>
      </c>
      <c r="C177" t="s">
        <v>999</v>
      </c>
      <c r="D177">
        <v>2467</v>
      </c>
      <c r="E177" t="s">
        <v>2229</v>
      </c>
      <c r="F177" t="s">
        <v>2022</v>
      </c>
      <c r="G177" t="s">
        <v>1922</v>
      </c>
      <c r="H177">
        <v>0</v>
      </c>
      <c r="I177">
        <v>0</v>
      </c>
      <c r="J177">
        <v>0</v>
      </c>
      <c r="K177"/>
      <c r="L177">
        <v>6.4999999999999997E-3</v>
      </c>
      <c r="M177" t="s">
        <v>1996</v>
      </c>
      <c r="N177" t="s">
        <v>1996</v>
      </c>
      <c r="O177" t="s">
        <v>1996</v>
      </c>
      <c r="P177" t="s">
        <v>1997</v>
      </c>
      <c r="Q177"/>
      <c r="R177"/>
      <c r="S177"/>
      <c r="T177">
        <v>0</v>
      </c>
      <c r="U177">
        <v>0</v>
      </c>
      <c r="V177">
        <v>0</v>
      </c>
      <c r="W177">
        <v>0.9</v>
      </c>
      <c r="X177">
        <v>0.81599999999999995</v>
      </c>
      <c r="Y177">
        <v>0.82699999999999996</v>
      </c>
      <c r="Z177">
        <v>0.92</v>
      </c>
      <c r="AA177">
        <v>0.92</v>
      </c>
      <c r="AB177">
        <v>0.92</v>
      </c>
      <c r="AC177">
        <v>0</v>
      </c>
      <c r="AD177">
        <v>100</v>
      </c>
      <c r="AE177" t="s">
        <v>3789</v>
      </c>
      <c r="AF177"/>
      <c r="AG177" t="s">
        <v>1997</v>
      </c>
      <c r="AH177">
        <v>0.04</v>
      </c>
      <c r="AI177"/>
      <c r="AJ177">
        <v>15</v>
      </c>
      <c r="AK177">
        <v>0.5</v>
      </c>
      <c r="AL177">
        <v>1000</v>
      </c>
      <c r="AM177"/>
      <c r="AN177"/>
      <c r="AO177"/>
      <c r="AP177"/>
      <c r="AQ177" t="s">
        <v>2189</v>
      </c>
      <c r="AR177"/>
      <c r="AS177" t="s">
        <v>1996</v>
      </c>
      <c r="AT177"/>
      <c r="AU177" t="s">
        <v>1996</v>
      </c>
      <c r="AV177" t="s">
        <v>1997</v>
      </c>
      <c r="AW177">
        <v>13867</v>
      </c>
      <c r="AX177"/>
    </row>
    <row r="178" spans="1:50" hidden="1" x14ac:dyDescent="0.25">
      <c r="A178">
        <v>2026</v>
      </c>
      <c r="B178" t="s">
        <v>912</v>
      </c>
      <c r="C178" t="s">
        <v>1037</v>
      </c>
      <c r="D178">
        <v>2465</v>
      </c>
      <c r="E178" t="s">
        <v>2230</v>
      </c>
      <c r="F178" t="s">
        <v>2022</v>
      </c>
      <c r="G178" t="s">
        <v>1950</v>
      </c>
      <c r="H178">
        <v>0</v>
      </c>
      <c r="I178">
        <v>0</v>
      </c>
      <c r="J178">
        <v>0</v>
      </c>
      <c r="K178"/>
      <c r="L178">
        <v>4.1799999999999997E-2</v>
      </c>
      <c r="M178" t="s">
        <v>1996</v>
      </c>
      <c r="N178" t="s">
        <v>1996</v>
      </c>
      <c r="O178" t="s">
        <v>1996</v>
      </c>
      <c r="P178" t="s">
        <v>1997</v>
      </c>
      <c r="Q178"/>
      <c r="R178"/>
      <c r="S178"/>
      <c r="T178"/>
      <c r="U178"/>
      <c r="V178"/>
      <c r="W178">
        <v>0.9</v>
      </c>
      <c r="X178">
        <v>0.81599999999999995</v>
      </c>
      <c r="Y178">
        <v>0.82699999999999996</v>
      </c>
      <c r="Z178">
        <v>0.92</v>
      </c>
      <c r="AA178">
        <v>0.92</v>
      </c>
      <c r="AB178">
        <v>0.92</v>
      </c>
      <c r="AC178">
        <v>0</v>
      </c>
      <c r="AD178">
        <v>100</v>
      </c>
      <c r="AE178" t="s">
        <v>3789</v>
      </c>
      <c r="AF178"/>
      <c r="AG178" t="s">
        <v>1997</v>
      </c>
      <c r="AH178">
        <v>0.5</v>
      </c>
      <c r="AI178"/>
      <c r="AJ178">
        <v>5</v>
      </c>
      <c r="AK178">
        <v>1.8</v>
      </c>
      <c r="AL178">
        <v>1</v>
      </c>
      <c r="AM178"/>
      <c r="AN178"/>
      <c r="AO178"/>
      <c r="AP178"/>
      <c r="AQ178" t="s">
        <v>2231</v>
      </c>
      <c r="AR178"/>
      <c r="AS178" t="s">
        <v>1996</v>
      </c>
      <c r="AT178"/>
      <c r="AU178" t="s">
        <v>1996</v>
      </c>
      <c r="AV178" t="s">
        <v>1997</v>
      </c>
      <c r="AW178">
        <v>13867</v>
      </c>
      <c r="AX178"/>
    </row>
    <row r="179" spans="1:50" hidden="1" x14ac:dyDescent="0.25">
      <c r="A179">
        <v>2026</v>
      </c>
      <c r="B179" t="s">
        <v>912</v>
      </c>
      <c r="C179" t="s">
        <v>1049</v>
      </c>
      <c r="D179">
        <v>879</v>
      </c>
      <c r="E179" t="s">
        <v>3586</v>
      </c>
      <c r="F179" t="s">
        <v>2022</v>
      </c>
      <c r="G179" t="s">
        <v>1950</v>
      </c>
      <c r="H179">
        <v>0</v>
      </c>
      <c r="I179">
        <v>0</v>
      </c>
      <c r="J179">
        <v>0</v>
      </c>
      <c r="K179"/>
      <c r="L179">
        <v>5.8000000000000003E-2</v>
      </c>
      <c r="M179" t="s">
        <v>1996</v>
      </c>
      <c r="N179" t="s">
        <v>1996</v>
      </c>
      <c r="O179" t="s">
        <v>1996</v>
      </c>
      <c r="P179" t="s">
        <v>1997</v>
      </c>
      <c r="Q179"/>
      <c r="R179"/>
      <c r="S179"/>
      <c r="T179">
        <v>0</v>
      </c>
      <c r="U179">
        <v>0</v>
      </c>
      <c r="V179">
        <v>0</v>
      </c>
      <c r="W179">
        <v>0.9</v>
      </c>
      <c r="X179">
        <v>0.81599999999999995</v>
      </c>
      <c r="Y179">
        <v>0.82699999999999996</v>
      </c>
      <c r="Z179">
        <v>0.92</v>
      </c>
      <c r="AA179">
        <v>0.92</v>
      </c>
      <c r="AB179">
        <v>0.92</v>
      </c>
      <c r="AC179">
        <v>0</v>
      </c>
      <c r="AD179">
        <v>100</v>
      </c>
      <c r="AE179" t="s">
        <v>3789</v>
      </c>
      <c r="AF179"/>
      <c r="AG179" t="s">
        <v>1997</v>
      </c>
      <c r="AH179">
        <v>0.7</v>
      </c>
      <c r="AI179">
        <v>0</v>
      </c>
      <c r="AJ179">
        <v>15</v>
      </c>
      <c r="AK179">
        <v>1.1000000000000001</v>
      </c>
      <c r="AL179">
        <v>1</v>
      </c>
      <c r="AM179"/>
      <c r="AN179"/>
      <c r="AO179"/>
      <c r="AP179"/>
      <c r="AQ179" t="s">
        <v>2232</v>
      </c>
      <c r="AR179"/>
      <c r="AS179" t="s">
        <v>1996</v>
      </c>
      <c r="AT179"/>
      <c r="AU179" t="s">
        <v>1996</v>
      </c>
      <c r="AV179" t="s">
        <v>1997</v>
      </c>
      <c r="AW179">
        <v>13867</v>
      </c>
      <c r="AX179"/>
    </row>
    <row r="180" spans="1:50" hidden="1" x14ac:dyDescent="0.25">
      <c r="A180">
        <v>2026</v>
      </c>
      <c r="B180" t="s">
        <v>912</v>
      </c>
      <c r="C180" t="s">
        <v>1022</v>
      </c>
      <c r="D180">
        <v>3038</v>
      </c>
      <c r="E180" t="s">
        <v>2233</v>
      </c>
      <c r="F180" t="s">
        <v>2022</v>
      </c>
      <c r="G180" t="s">
        <v>1950</v>
      </c>
      <c r="H180">
        <v>0</v>
      </c>
      <c r="I180">
        <v>0</v>
      </c>
      <c r="J180">
        <v>0</v>
      </c>
      <c r="K180"/>
      <c r="L180">
        <v>0.12859999999999999</v>
      </c>
      <c r="M180" t="s">
        <v>1996</v>
      </c>
      <c r="N180" t="s">
        <v>1996</v>
      </c>
      <c r="O180" t="s">
        <v>1996</v>
      </c>
      <c r="P180" t="s">
        <v>1996</v>
      </c>
      <c r="Q180"/>
      <c r="R180"/>
      <c r="S180"/>
      <c r="T180"/>
      <c r="U180"/>
      <c r="V180"/>
      <c r="W180">
        <v>0.9</v>
      </c>
      <c r="X180">
        <v>0.81599999999999995</v>
      </c>
      <c r="Y180">
        <v>0.82699999999999996</v>
      </c>
      <c r="Z180">
        <v>0.92</v>
      </c>
      <c r="AA180">
        <v>0.92</v>
      </c>
      <c r="AB180">
        <v>0.92</v>
      </c>
      <c r="AC180">
        <v>0</v>
      </c>
      <c r="AD180">
        <v>100</v>
      </c>
      <c r="AE180" t="s">
        <v>3789</v>
      </c>
      <c r="AF180"/>
      <c r="AG180" t="s">
        <v>1997</v>
      </c>
      <c r="AH180">
        <v>1</v>
      </c>
      <c r="AI180"/>
      <c r="AJ180">
        <v>15</v>
      </c>
      <c r="AK180">
        <v>21.67</v>
      </c>
      <c r="AL180">
        <v>1</v>
      </c>
      <c r="AM180"/>
      <c r="AN180"/>
      <c r="AO180"/>
      <c r="AP180"/>
      <c r="AQ180" t="s">
        <v>2234</v>
      </c>
      <c r="AR180"/>
      <c r="AS180" t="s">
        <v>1996</v>
      </c>
      <c r="AT180"/>
      <c r="AU180" t="s">
        <v>1996</v>
      </c>
      <c r="AV180" t="s">
        <v>1997</v>
      </c>
      <c r="AW180">
        <v>13867</v>
      </c>
      <c r="AX180"/>
    </row>
    <row r="181" spans="1:50" hidden="1" x14ac:dyDescent="0.25">
      <c r="A181">
        <v>2026</v>
      </c>
      <c r="B181" t="s">
        <v>912</v>
      </c>
      <c r="C181" t="s">
        <v>1028</v>
      </c>
      <c r="D181">
        <v>3039</v>
      </c>
      <c r="E181" t="s">
        <v>2235</v>
      </c>
      <c r="F181" t="s">
        <v>2022</v>
      </c>
      <c r="G181" t="s">
        <v>1950</v>
      </c>
      <c r="H181">
        <v>0</v>
      </c>
      <c r="I181">
        <v>0</v>
      </c>
      <c r="J181">
        <v>0</v>
      </c>
      <c r="K181"/>
      <c r="L181">
        <v>0.1028</v>
      </c>
      <c r="M181" t="s">
        <v>1996</v>
      </c>
      <c r="N181" t="s">
        <v>1996</v>
      </c>
      <c r="O181" t="s">
        <v>1996</v>
      </c>
      <c r="P181" t="s">
        <v>1996</v>
      </c>
      <c r="Q181"/>
      <c r="R181"/>
      <c r="S181"/>
      <c r="T181"/>
      <c r="U181"/>
      <c r="V181"/>
      <c r="W181">
        <v>0.9</v>
      </c>
      <c r="X181">
        <v>0.81599999999999995</v>
      </c>
      <c r="Y181">
        <v>0.82699999999999996</v>
      </c>
      <c r="Z181">
        <v>0.92</v>
      </c>
      <c r="AA181">
        <v>0.92</v>
      </c>
      <c r="AB181">
        <v>0.92</v>
      </c>
      <c r="AC181">
        <v>0</v>
      </c>
      <c r="AD181">
        <v>100</v>
      </c>
      <c r="AE181" t="s">
        <v>3789</v>
      </c>
      <c r="AF181"/>
      <c r="AG181" t="s">
        <v>1997</v>
      </c>
      <c r="AH181">
        <v>1.25</v>
      </c>
      <c r="AI181"/>
      <c r="AJ181">
        <v>15</v>
      </c>
      <c r="AK181">
        <v>0.65</v>
      </c>
      <c r="AL181">
        <v>1</v>
      </c>
      <c r="AM181"/>
      <c r="AN181"/>
      <c r="AO181"/>
      <c r="AP181"/>
      <c r="AQ181" t="s">
        <v>2236</v>
      </c>
      <c r="AR181"/>
      <c r="AS181" t="s">
        <v>1996</v>
      </c>
      <c r="AT181"/>
      <c r="AU181" t="s">
        <v>1996</v>
      </c>
      <c r="AV181" t="s">
        <v>1997</v>
      </c>
      <c r="AW181">
        <v>13867</v>
      </c>
      <c r="AX181"/>
    </row>
    <row r="182" spans="1:50" hidden="1" x14ac:dyDescent="0.25">
      <c r="A182">
        <v>2026</v>
      </c>
      <c r="B182" t="s">
        <v>912</v>
      </c>
      <c r="C182" t="s">
        <v>1034</v>
      </c>
      <c r="D182">
        <v>3040</v>
      </c>
      <c r="E182" t="s">
        <v>2237</v>
      </c>
      <c r="F182" t="s">
        <v>2022</v>
      </c>
      <c r="G182" t="s">
        <v>1950</v>
      </c>
      <c r="H182">
        <v>0</v>
      </c>
      <c r="I182">
        <v>0</v>
      </c>
      <c r="J182">
        <v>0</v>
      </c>
      <c r="K182"/>
      <c r="L182">
        <v>6.8500000000000005E-2</v>
      </c>
      <c r="M182" t="s">
        <v>1996</v>
      </c>
      <c r="N182" t="s">
        <v>1996</v>
      </c>
      <c r="O182" t="s">
        <v>1996</v>
      </c>
      <c r="P182" t="s">
        <v>1996</v>
      </c>
      <c r="Q182"/>
      <c r="R182"/>
      <c r="S182"/>
      <c r="T182"/>
      <c r="U182"/>
      <c r="V182"/>
      <c r="W182">
        <v>0.9</v>
      </c>
      <c r="X182">
        <v>0.81599999999999995</v>
      </c>
      <c r="Y182">
        <v>0.82699999999999996</v>
      </c>
      <c r="Z182">
        <v>0.92</v>
      </c>
      <c r="AA182">
        <v>0.92</v>
      </c>
      <c r="AB182">
        <v>0.92</v>
      </c>
      <c r="AC182">
        <v>0</v>
      </c>
      <c r="AD182">
        <v>100</v>
      </c>
      <c r="AE182" t="s">
        <v>3789</v>
      </c>
      <c r="AF182"/>
      <c r="AG182" t="s">
        <v>1997</v>
      </c>
      <c r="AH182">
        <v>0.75</v>
      </c>
      <c r="AI182"/>
      <c r="AJ182">
        <v>15</v>
      </c>
      <c r="AK182">
        <v>0.55000000000000004</v>
      </c>
      <c r="AL182">
        <v>1</v>
      </c>
      <c r="AM182"/>
      <c r="AN182"/>
      <c r="AO182"/>
      <c r="AP182"/>
      <c r="AQ182" t="s">
        <v>2238</v>
      </c>
      <c r="AR182"/>
      <c r="AS182" t="s">
        <v>1996</v>
      </c>
      <c r="AT182"/>
      <c r="AU182" t="s">
        <v>1996</v>
      </c>
      <c r="AV182" t="s">
        <v>1997</v>
      </c>
      <c r="AW182">
        <v>13867</v>
      </c>
      <c r="AX182"/>
    </row>
    <row r="183" spans="1:50" hidden="1" x14ac:dyDescent="0.25">
      <c r="A183">
        <v>2026</v>
      </c>
      <c r="B183" t="s">
        <v>912</v>
      </c>
      <c r="C183" t="s">
        <v>1040</v>
      </c>
      <c r="D183">
        <v>3041</v>
      </c>
      <c r="E183" t="s">
        <v>2239</v>
      </c>
      <c r="F183" t="s">
        <v>2022</v>
      </c>
      <c r="G183" t="s">
        <v>1950</v>
      </c>
      <c r="H183">
        <v>0</v>
      </c>
      <c r="I183">
        <v>0</v>
      </c>
      <c r="J183">
        <v>0</v>
      </c>
      <c r="K183"/>
      <c r="L183">
        <v>6.8500000000000005E-2</v>
      </c>
      <c r="M183" t="s">
        <v>1996</v>
      </c>
      <c r="N183" t="s">
        <v>1996</v>
      </c>
      <c r="O183" t="s">
        <v>1996</v>
      </c>
      <c r="P183" t="s">
        <v>1996</v>
      </c>
      <c r="Q183"/>
      <c r="R183"/>
      <c r="S183"/>
      <c r="T183"/>
      <c r="U183"/>
      <c r="V183"/>
      <c r="W183">
        <v>0.9</v>
      </c>
      <c r="X183">
        <v>0.81599999999999995</v>
      </c>
      <c r="Y183">
        <v>0.82699999999999996</v>
      </c>
      <c r="Z183">
        <v>0.92</v>
      </c>
      <c r="AA183">
        <v>0.92</v>
      </c>
      <c r="AB183">
        <v>0.92</v>
      </c>
      <c r="AC183">
        <v>0</v>
      </c>
      <c r="AD183">
        <v>100</v>
      </c>
      <c r="AE183" t="s">
        <v>3789</v>
      </c>
      <c r="AF183"/>
      <c r="AG183" t="s">
        <v>1997</v>
      </c>
      <c r="AH183">
        <v>0.75</v>
      </c>
      <c r="AI183"/>
      <c r="AJ183">
        <v>15</v>
      </c>
      <c r="AK183">
        <v>1.8</v>
      </c>
      <c r="AL183">
        <v>1</v>
      </c>
      <c r="AM183"/>
      <c r="AN183"/>
      <c r="AO183"/>
      <c r="AP183"/>
      <c r="AQ183" t="s">
        <v>2240</v>
      </c>
      <c r="AR183"/>
      <c r="AS183" t="s">
        <v>1996</v>
      </c>
      <c r="AT183"/>
      <c r="AU183" t="s">
        <v>1996</v>
      </c>
      <c r="AV183" t="s">
        <v>1997</v>
      </c>
      <c r="AW183">
        <v>13867</v>
      </c>
      <c r="AX183"/>
    </row>
    <row r="184" spans="1:50" hidden="1" x14ac:dyDescent="0.25">
      <c r="A184">
        <v>2026</v>
      </c>
      <c r="B184" t="s">
        <v>912</v>
      </c>
      <c r="C184" t="s">
        <v>2241</v>
      </c>
      <c r="D184">
        <v>3200</v>
      </c>
      <c r="E184" t="s">
        <v>2242</v>
      </c>
      <c r="F184" t="s">
        <v>2033</v>
      </c>
      <c r="G184" t="s">
        <v>1924</v>
      </c>
      <c r="H184">
        <v>38.821199999999997</v>
      </c>
      <c r="I184">
        <v>0</v>
      </c>
      <c r="J184">
        <v>0</v>
      </c>
      <c r="K184"/>
      <c r="L184">
        <v>0.95920000000000005</v>
      </c>
      <c r="M184" t="s">
        <v>1996</v>
      </c>
      <c r="N184" t="s">
        <v>1996</v>
      </c>
      <c r="O184" t="s">
        <v>1996</v>
      </c>
      <c r="P184" t="s">
        <v>1997</v>
      </c>
      <c r="Q184"/>
      <c r="R184"/>
      <c r="S184"/>
      <c r="T184">
        <v>0</v>
      </c>
      <c r="U184">
        <v>0</v>
      </c>
      <c r="V184">
        <v>0</v>
      </c>
      <c r="W184">
        <v>0.9</v>
      </c>
      <c r="X184">
        <v>0.81599999999999995</v>
      </c>
      <c r="Y184">
        <v>0.82699999999999996</v>
      </c>
      <c r="Z184">
        <v>0.92</v>
      </c>
      <c r="AA184">
        <v>0.92</v>
      </c>
      <c r="AB184">
        <v>0.92</v>
      </c>
      <c r="AC184">
        <v>75</v>
      </c>
      <c r="AD184">
        <v>25</v>
      </c>
      <c r="AE184" t="s">
        <v>3789</v>
      </c>
      <c r="AF184"/>
      <c r="AG184" t="s">
        <v>1997</v>
      </c>
      <c r="AH184">
        <v>80</v>
      </c>
      <c r="AI184"/>
      <c r="AJ184">
        <v>15</v>
      </c>
      <c r="AK184">
        <v>0.63</v>
      </c>
      <c r="AL184">
        <v>1</v>
      </c>
      <c r="AM184"/>
      <c r="AN184"/>
      <c r="AO184"/>
      <c r="AP184"/>
      <c r="AQ184" t="s">
        <v>2205</v>
      </c>
      <c r="AR184"/>
      <c r="AS184" t="s">
        <v>1996</v>
      </c>
      <c r="AT184"/>
      <c r="AU184" t="s">
        <v>1996</v>
      </c>
      <c r="AV184" t="s">
        <v>1997</v>
      </c>
      <c r="AW184">
        <v>13867</v>
      </c>
      <c r="AX184"/>
    </row>
    <row r="185" spans="1:50" hidden="1" x14ac:dyDescent="0.25">
      <c r="A185">
        <v>2026</v>
      </c>
      <c r="B185" t="s">
        <v>912</v>
      </c>
      <c r="C185" t="s">
        <v>986</v>
      </c>
      <c r="D185">
        <v>4084</v>
      </c>
      <c r="E185" t="s">
        <v>2243</v>
      </c>
      <c r="F185" t="s">
        <v>2022</v>
      </c>
      <c r="G185" t="s">
        <v>1922</v>
      </c>
      <c r="H185">
        <v>0</v>
      </c>
      <c r="I185">
        <v>0</v>
      </c>
      <c r="J185">
        <v>0</v>
      </c>
      <c r="K185"/>
      <c r="L185">
        <v>5.0000000000000001E-3</v>
      </c>
      <c r="M185" t="s">
        <v>1996</v>
      </c>
      <c r="N185" t="s">
        <v>1996</v>
      </c>
      <c r="O185" t="s">
        <v>1996</v>
      </c>
      <c r="P185" t="s">
        <v>1997</v>
      </c>
      <c r="Q185"/>
      <c r="R185"/>
      <c r="S185"/>
      <c r="T185">
        <v>0</v>
      </c>
      <c r="U185">
        <v>0</v>
      </c>
      <c r="V185">
        <v>0</v>
      </c>
      <c r="W185">
        <v>0.9</v>
      </c>
      <c r="X185">
        <v>0.81599999999999995</v>
      </c>
      <c r="Y185">
        <v>0.82699999999999996</v>
      </c>
      <c r="Z185">
        <v>0.92</v>
      </c>
      <c r="AA185">
        <v>0.92</v>
      </c>
      <c r="AB185">
        <v>0.92</v>
      </c>
      <c r="AC185">
        <v>0</v>
      </c>
      <c r="AD185">
        <v>100</v>
      </c>
      <c r="AE185" t="s">
        <v>3789</v>
      </c>
      <c r="AF185"/>
      <c r="AG185" t="s">
        <v>1997</v>
      </c>
      <c r="AH185">
        <v>0.02</v>
      </c>
      <c r="AI185"/>
      <c r="AJ185">
        <v>15</v>
      </c>
      <c r="AK185">
        <v>0.5</v>
      </c>
      <c r="AL185">
        <v>1000</v>
      </c>
      <c r="AM185"/>
      <c r="AN185"/>
      <c r="AO185"/>
      <c r="AP185"/>
      <c r="AQ185" t="s">
        <v>2189</v>
      </c>
      <c r="AR185"/>
      <c r="AS185" t="s">
        <v>1996</v>
      </c>
      <c r="AT185"/>
      <c r="AU185" t="s">
        <v>1996</v>
      </c>
      <c r="AV185" t="s">
        <v>1997</v>
      </c>
      <c r="AW185">
        <v>13867</v>
      </c>
      <c r="AX185"/>
    </row>
    <row r="186" spans="1:50" hidden="1" x14ac:dyDescent="0.25">
      <c r="A186">
        <v>2026</v>
      </c>
      <c r="B186" t="s">
        <v>912</v>
      </c>
      <c r="C186" t="s">
        <v>977</v>
      </c>
      <c r="D186">
        <v>4127</v>
      </c>
      <c r="E186" t="s">
        <v>2244</v>
      </c>
      <c r="F186" t="s">
        <v>2022</v>
      </c>
      <c r="G186" t="s">
        <v>1919</v>
      </c>
      <c r="H186">
        <v>0</v>
      </c>
      <c r="I186">
        <v>0</v>
      </c>
      <c r="J186">
        <v>0</v>
      </c>
      <c r="K186"/>
      <c r="L186">
        <v>0</v>
      </c>
      <c r="M186" t="s">
        <v>1996</v>
      </c>
      <c r="N186" t="s">
        <v>1996</v>
      </c>
      <c r="O186" t="s">
        <v>1996</v>
      </c>
      <c r="P186" t="s">
        <v>1997</v>
      </c>
      <c r="Q186" t="s">
        <v>1922</v>
      </c>
      <c r="R186">
        <v>0</v>
      </c>
      <c r="S186">
        <v>1</v>
      </c>
      <c r="T186">
        <v>0</v>
      </c>
      <c r="U186">
        <v>0</v>
      </c>
      <c r="V186">
        <v>3.3999999999999998E-3</v>
      </c>
      <c r="W186">
        <v>0.9</v>
      </c>
      <c r="X186">
        <v>0.81599999999999995</v>
      </c>
      <c r="Y186">
        <v>0.82699999999999996</v>
      </c>
      <c r="Z186">
        <v>0.92</v>
      </c>
      <c r="AA186">
        <v>0.92</v>
      </c>
      <c r="AB186">
        <v>0.92</v>
      </c>
      <c r="AC186">
        <v>0</v>
      </c>
      <c r="AD186">
        <v>100</v>
      </c>
      <c r="AE186" t="s">
        <v>3789</v>
      </c>
      <c r="AF186"/>
      <c r="AG186" t="s">
        <v>1997</v>
      </c>
      <c r="AH186">
        <v>40</v>
      </c>
      <c r="AI186">
        <v>0</v>
      </c>
      <c r="AJ186">
        <v>11</v>
      </c>
      <c r="AK186">
        <v>49.71</v>
      </c>
      <c r="AL186">
        <v>1000</v>
      </c>
      <c r="AM186"/>
      <c r="AN186"/>
      <c r="AO186"/>
      <c r="AP186"/>
      <c r="AQ186" t="s">
        <v>3870</v>
      </c>
      <c r="AR186"/>
      <c r="AS186" t="s">
        <v>1996</v>
      </c>
      <c r="AT186"/>
      <c r="AU186" t="s">
        <v>1996</v>
      </c>
      <c r="AV186" t="s">
        <v>1997</v>
      </c>
      <c r="AW186">
        <v>13867</v>
      </c>
      <c r="AX186"/>
    </row>
    <row r="187" spans="1:50" hidden="1" x14ac:dyDescent="0.25">
      <c r="A187">
        <v>2026</v>
      </c>
      <c r="B187" t="s">
        <v>912</v>
      </c>
      <c r="C187" t="s">
        <v>1043</v>
      </c>
      <c r="D187">
        <v>4118</v>
      </c>
      <c r="E187" t="s">
        <v>2245</v>
      </c>
      <c r="F187" t="s">
        <v>2022</v>
      </c>
      <c r="G187" t="s">
        <v>1950</v>
      </c>
      <c r="H187">
        <v>0</v>
      </c>
      <c r="I187">
        <v>0</v>
      </c>
      <c r="J187">
        <v>0</v>
      </c>
      <c r="K187"/>
      <c r="L187">
        <v>1.0500000000000001E-2</v>
      </c>
      <c r="M187" t="s">
        <v>1996</v>
      </c>
      <c r="N187" t="s">
        <v>1996</v>
      </c>
      <c r="O187" t="s">
        <v>1996</v>
      </c>
      <c r="P187" t="s">
        <v>1997</v>
      </c>
      <c r="Q187"/>
      <c r="R187"/>
      <c r="S187"/>
      <c r="T187">
        <v>0</v>
      </c>
      <c r="U187">
        <v>0</v>
      </c>
      <c r="V187">
        <v>0</v>
      </c>
      <c r="W187">
        <v>0.9</v>
      </c>
      <c r="X187">
        <v>0.81599999999999995</v>
      </c>
      <c r="Y187">
        <v>0.82699999999999996</v>
      </c>
      <c r="Z187">
        <v>0.92</v>
      </c>
      <c r="AA187">
        <v>0.92</v>
      </c>
      <c r="AB187">
        <v>0.92</v>
      </c>
      <c r="AC187">
        <v>0</v>
      </c>
      <c r="AD187">
        <v>100</v>
      </c>
      <c r="AE187" t="s">
        <v>3789</v>
      </c>
      <c r="AF187"/>
      <c r="AG187" t="s">
        <v>1997</v>
      </c>
      <c r="AH187">
        <v>0.6</v>
      </c>
      <c r="AI187"/>
      <c r="AJ187">
        <v>5</v>
      </c>
      <c r="AK187">
        <v>2.35</v>
      </c>
      <c r="AL187">
        <v>1</v>
      </c>
      <c r="AM187"/>
      <c r="AN187"/>
      <c r="AO187"/>
      <c r="AP187"/>
      <c r="AQ187" t="s">
        <v>2246</v>
      </c>
      <c r="AR187"/>
      <c r="AS187" t="s">
        <v>1996</v>
      </c>
      <c r="AT187"/>
      <c r="AU187" t="s">
        <v>1996</v>
      </c>
      <c r="AV187" t="s">
        <v>1997</v>
      </c>
      <c r="AW187">
        <v>13867</v>
      </c>
      <c r="AX187"/>
    </row>
    <row r="188" spans="1:50" hidden="1" x14ac:dyDescent="0.25">
      <c r="A188">
        <v>2026</v>
      </c>
      <c r="B188" t="s">
        <v>912</v>
      </c>
      <c r="C188" t="s">
        <v>1046</v>
      </c>
      <c r="D188">
        <v>4119</v>
      </c>
      <c r="E188" t="s">
        <v>2247</v>
      </c>
      <c r="F188" t="s">
        <v>2022</v>
      </c>
      <c r="G188" t="s">
        <v>1950</v>
      </c>
      <c r="H188">
        <v>0</v>
      </c>
      <c r="I188">
        <v>0</v>
      </c>
      <c r="J188">
        <v>0</v>
      </c>
      <c r="K188"/>
      <c r="L188">
        <v>6.8500000000000005E-2</v>
      </c>
      <c r="M188" t="s">
        <v>1996</v>
      </c>
      <c r="N188" t="s">
        <v>1996</v>
      </c>
      <c r="O188" t="s">
        <v>1996</v>
      </c>
      <c r="P188" t="s">
        <v>1996</v>
      </c>
      <c r="Q188"/>
      <c r="R188"/>
      <c r="S188"/>
      <c r="T188">
        <v>0</v>
      </c>
      <c r="U188">
        <v>0</v>
      </c>
      <c r="V188">
        <v>0</v>
      </c>
      <c r="W188">
        <v>0.9</v>
      </c>
      <c r="X188">
        <v>0.81599999999999995</v>
      </c>
      <c r="Y188">
        <v>0.82699999999999996</v>
      </c>
      <c r="Z188">
        <v>0.92</v>
      </c>
      <c r="AA188">
        <v>0.92</v>
      </c>
      <c r="AB188">
        <v>0.92</v>
      </c>
      <c r="AC188">
        <v>0</v>
      </c>
      <c r="AD188">
        <v>100</v>
      </c>
      <c r="AE188" t="s">
        <v>3789</v>
      </c>
      <c r="AF188"/>
      <c r="AG188" t="s">
        <v>1997</v>
      </c>
      <c r="AH188">
        <v>1</v>
      </c>
      <c r="AI188"/>
      <c r="AJ188">
        <v>15</v>
      </c>
      <c r="AK188">
        <v>2.35</v>
      </c>
      <c r="AL188">
        <v>1</v>
      </c>
      <c r="AM188"/>
      <c r="AN188"/>
      <c r="AO188"/>
      <c r="AP188"/>
      <c r="AQ188" t="s">
        <v>2240</v>
      </c>
      <c r="AR188"/>
      <c r="AS188" t="s">
        <v>1996</v>
      </c>
      <c r="AT188"/>
      <c r="AU188" t="s">
        <v>1996</v>
      </c>
      <c r="AV188" t="s">
        <v>1997</v>
      </c>
      <c r="AW188">
        <v>14407</v>
      </c>
      <c r="AX188"/>
    </row>
    <row r="189" spans="1:50" hidden="1" x14ac:dyDescent="0.25">
      <c r="A189">
        <v>2026</v>
      </c>
      <c r="B189" t="s">
        <v>912</v>
      </c>
      <c r="C189" t="s">
        <v>1008</v>
      </c>
      <c r="D189">
        <v>4548</v>
      </c>
      <c r="E189" t="s">
        <v>2248</v>
      </c>
      <c r="F189" t="s">
        <v>2022</v>
      </c>
      <c r="G189" t="s">
        <v>1922</v>
      </c>
      <c r="H189">
        <v>0</v>
      </c>
      <c r="I189">
        <v>0</v>
      </c>
      <c r="J189">
        <v>0</v>
      </c>
      <c r="K189"/>
      <c r="L189">
        <v>1.5900000000000001E-2</v>
      </c>
      <c r="M189" t="s">
        <v>1996</v>
      </c>
      <c r="N189" t="s">
        <v>1996</v>
      </c>
      <c r="O189" t="s">
        <v>1996</v>
      </c>
      <c r="P189" t="s">
        <v>1997</v>
      </c>
      <c r="Q189"/>
      <c r="R189"/>
      <c r="S189"/>
      <c r="T189">
        <v>0</v>
      </c>
      <c r="U189">
        <v>0</v>
      </c>
      <c r="V189">
        <v>0</v>
      </c>
      <c r="W189">
        <v>0.9</v>
      </c>
      <c r="X189">
        <v>0.81599999999999995</v>
      </c>
      <c r="Y189">
        <v>0.82699999999999996</v>
      </c>
      <c r="Z189">
        <v>0.92</v>
      </c>
      <c r="AA189">
        <v>0.92</v>
      </c>
      <c r="AB189">
        <v>0.92</v>
      </c>
      <c r="AC189">
        <v>0</v>
      </c>
      <c r="AD189">
        <v>100</v>
      </c>
      <c r="AE189" t="s">
        <v>3789</v>
      </c>
      <c r="AF189"/>
      <c r="AG189" t="s">
        <v>1997</v>
      </c>
      <c r="AH189">
        <v>0.3</v>
      </c>
      <c r="AI189"/>
      <c r="AJ189">
        <v>15</v>
      </c>
      <c r="AK189">
        <v>0.57999999999999996</v>
      </c>
      <c r="AL189">
        <v>1000</v>
      </c>
      <c r="AM189"/>
      <c r="AN189"/>
      <c r="AO189"/>
      <c r="AP189"/>
      <c r="AQ189" t="s">
        <v>2193</v>
      </c>
      <c r="AR189"/>
      <c r="AS189" t="s">
        <v>1996</v>
      </c>
      <c r="AT189"/>
      <c r="AU189" t="s">
        <v>1996</v>
      </c>
      <c r="AV189" t="s">
        <v>1997</v>
      </c>
      <c r="AW189">
        <v>13867</v>
      </c>
      <c r="AX189"/>
    </row>
    <row r="190" spans="1:50" hidden="1" x14ac:dyDescent="0.25">
      <c r="A190">
        <v>2026</v>
      </c>
      <c r="B190" t="s">
        <v>912</v>
      </c>
      <c r="C190" t="s">
        <v>961</v>
      </c>
      <c r="D190">
        <v>4625</v>
      </c>
      <c r="E190" t="s">
        <v>2249</v>
      </c>
      <c r="F190" t="s">
        <v>2022</v>
      </c>
      <c r="G190" t="s">
        <v>1949</v>
      </c>
      <c r="H190">
        <v>0</v>
      </c>
      <c r="I190">
        <v>0</v>
      </c>
      <c r="J190">
        <v>0</v>
      </c>
      <c r="K190"/>
      <c r="L190">
        <v>7.5765000000000002</v>
      </c>
      <c r="M190" t="s">
        <v>1996</v>
      </c>
      <c r="N190" t="s">
        <v>1996</v>
      </c>
      <c r="O190" t="s">
        <v>1996</v>
      </c>
      <c r="P190" t="s">
        <v>1997</v>
      </c>
      <c r="Q190"/>
      <c r="R190"/>
      <c r="S190"/>
      <c r="T190">
        <v>0</v>
      </c>
      <c r="U190">
        <v>0</v>
      </c>
      <c r="V190">
        <v>0</v>
      </c>
      <c r="W190">
        <v>0.9</v>
      </c>
      <c r="X190">
        <v>0.81599999999999995</v>
      </c>
      <c r="Y190">
        <v>0.82699999999999996</v>
      </c>
      <c r="Z190">
        <v>0.92</v>
      </c>
      <c r="AA190">
        <v>0.92</v>
      </c>
      <c r="AB190">
        <v>0.92</v>
      </c>
      <c r="AC190">
        <v>0</v>
      </c>
      <c r="AD190">
        <v>100</v>
      </c>
      <c r="AE190" t="s">
        <v>3789</v>
      </c>
      <c r="AF190"/>
      <c r="AG190" t="s">
        <v>1997</v>
      </c>
      <c r="AH190">
        <v>75</v>
      </c>
      <c r="AI190"/>
      <c r="AJ190">
        <v>10</v>
      </c>
      <c r="AK190">
        <v>226</v>
      </c>
      <c r="AL190">
        <v>1</v>
      </c>
      <c r="AM190"/>
      <c r="AN190"/>
      <c r="AO190"/>
      <c r="AP190"/>
      <c r="AQ190" t="s">
        <v>3869</v>
      </c>
      <c r="AR190"/>
      <c r="AS190" t="s">
        <v>1996</v>
      </c>
      <c r="AT190"/>
      <c r="AU190" t="s">
        <v>1996</v>
      </c>
      <c r="AV190" t="s">
        <v>1996</v>
      </c>
      <c r="AW190">
        <v>13867</v>
      </c>
      <c r="AX190"/>
    </row>
    <row r="191" spans="1:50" hidden="1" x14ac:dyDescent="0.25">
      <c r="A191">
        <v>2026</v>
      </c>
      <c r="B191" t="s">
        <v>912</v>
      </c>
      <c r="C191" t="s">
        <v>3587</v>
      </c>
      <c r="D191">
        <v>8951</v>
      </c>
      <c r="E191" t="s">
        <v>3588</v>
      </c>
      <c r="F191" t="s">
        <v>2022</v>
      </c>
      <c r="G191" t="s">
        <v>1949</v>
      </c>
      <c r="H191">
        <v>0</v>
      </c>
      <c r="I191">
        <v>0</v>
      </c>
      <c r="J191">
        <v>0</v>
      </c>
      <c r="K191"/>
      <c r="L191">
        <v>6.8000000000000005E-2</v>
      </c>
      <c r="M191" t="s">
        <v>1996</v>
      </c>
      <c r="N191" t="s">
        <v>1996</v>
      </c>
      <c r="O191" t="s">
        <v>1996</v>
      </c>
      <c r="P191" t="s">
        <v>1997</v>
      </c>
      <c r="Q191"/>
      <c r="R191"/>
      <c r="S191"/>
      <c r="T191">
        <v>0</v>
      </c>
      <c r="U191">
        <v>0</v>
      </c>
      <c r="V191">
        <v>0</v>
      </c>
      <c r="W191">
        <v>0.9</v>
      </c>
      <c r="X191">
        <v>0.81599999999999995</v>
      </c>
      <c r="Y191">
        <v>0.82699999999999996</v>
      </c>
      <c r="Z191">
        <v>0.92</v>
      </c>
      <c r="AA191">
        <v>0.92</v>
      </c>
      <c r="AB191">
        <v>0.92</v>
      </c>
      <c r="AC191">
        <v>0</v>
      </c>
      <c r="AD191">
        <v>100</v>
      </c>
      <c r="AE191" t="s">
        <v>3789</v>
      </c>
      <c r="AF191"/>
      <c r="AG191" t="s">
        <v>1997</v>
      </c>
      <c r="AH191">
        <v>15</v>
      </c>
      <c r="AI191"/>
      <c r="AJ191">
        <v>5</v>
      </c>
      <c r="AK191">
        <v>0.79</v>
      </c>
      <c r="AL191">
        <v>1</v>
      </c>
      <c r="AM191"/>
      <c r="AN191"/>
      <c r="AO191"/>
      <c r="AP191"/>
      <c r="AQ191" t="s">
        <v>2200</v>
      </c>
      <c r="AR191"/>
      <c r="AS191" t="s">
        <v>1996</v>
      </c>
      <c r="AT191"/>
      <c r="AU191" t="s">
        <v>1996</v>
      </c>
      <c r="AV191" t="s">
        <v>1996</v>
      </c>
      <c r="AW191">
        <v>13959</v>
      </c>
      <c r="AX191"/>
    </row>
    <row r="192" spans="1:50" hidden="1" x14ac:dyDescent="0.25">
      <c r="A192">
        <v>2026</v>
      </c>
      <c r="B192" t="s">
        <v>912</v>
      </c>
      <c r="C192" t="s">
        <v>3872</v>
      </c>
      <c r="D192">
        <v>9060</v>
      </c>
      <c r="E192" t="s">
        <v>2217</v>
      </c>
      <c r="F192" t="s">
        <v>2022</v>
      </c>
      <c r="G192" t="s">
        <v>1950</v>
      </c>
      <c r="H192">
        <v>0</v>
      </c>
      <c r="I192">
        <v>0</v>
      </c>
      <c r="J192">
        <v>0</v>
      </c>
      <c r="K192"/>
      <c r="L192">
        <v>2.92E-2</v>
      </c>
      <c r="M192" t="s">
        <v>1996</v>
      </c>
      <c r="N192" t="s">
        <v>1996</v>
      </c>
      <c r="O192" t="s">
        <v>1996</v>
      </c>
      <c r="P192" t="s">
        <v>1997</v>
      </c>
      <c r="Q192"/>
      <c r="R192"/>
      <c r="S192"/>
      <c r="T192">
        <v>0</v>
      </c>
      <c r="U192">
        <v>0</v>
      </c>
      <c r="V192">
        <v>0</v>
      </c>
      <c r="W192">
        <v>0.9</v>
      </c>
      <c r="X192">
        <v>0.81599999999999995</v>
      </c>
      <c r="Y192">
        <v>0.82699999999999996</v>
      </c>
      <c r="Z192">
        <v>0.92</v>
      </c>
      <c r="AA192">
        <v>0.92</v>
      </c>
      <c r="AB192">
        <v>0.92</v>
      </c>
      <c r="AC192">
        <v>0</v>
      </c>
      <c r="AD192">
        <v>100</v>
      </c>
      <c r="AE192" t="s">
        <v>3789</v>
      </c>
      <c r="AF192"/>
      <c r="AG192" t="s">
        <v>1997</v>
      </c>
      <c r="AH192">
        <v>0.8</v>
      </c>
      <c r="AI192"/>
      <c r="AJ192">
        <v>15</v>
      </c>
      <c r="AK192">
        <v>0.65</v>
      </c>
      <c r="AL192">
        <v>1</v>
      </c>
      <c r="AM192"/>
      <c r="AN192"/>
      <c r="AO192"/>
      <c r="AP192"/>
      <c r="AQ192" t="s">
        <v>2219</v>
      </c>
      <c r="AR192"/>
      <c r="AS192" t="s">
        <v>1996</v>
      </c>
      <c r="AT192"/>
      <c r="AU192" t="s">
        <v>1996</v>
      </c>
      <c r="AV192" t="s">
        <v>1996</v>
      </c>
      <c r="AW192">
        <v>14355</v>
      </c>
      <c r="AX192"/>
    </row>
    <row r="193" spans="1:50" hidden="1" x14ac:dyDescent="0.25">
      <c r="A193">
        <v>2026</v>
      </c>
      <c r="B193" t="s">
        <v>912</v>
      </c>
      <c r="C193" t="s">
        <v>971</v>
      </c>
      <c r="D193">
        <v>160</v>
      </c>
      <c r="E193" t="s">
        <v>2250</v>
      </c>
      <c r="F193" t="s">
        <v>1995</v>
      </c>
      <c r="G193" t="s">
        <v>1919</v>
      </c>
      <c r="H193">
        <v>1026</v>
      </c>
      <c r="I193">
        <v>0.124</v>
      </c>
      <c r="J193">
        <v>0.124</v>
      </c>
      <c r="K193"/>
      <c r="L193">
        <v>0</v>
      </c>
      <c r="M193" t="s">
        <v>1996</v>
      </c>
      <c r="N193" t="s">
        <v>1996</v>
      </c>
      <c r="O193" t="s">
        <v>1996</v>
      </c>
      <c r="P193" t="s">
        <v>1996</v>
      </c>
      <c r="Q193"/>
      <c r="R193"/>
      <c r="S193"/>
      <c r="T193">
        <v>0</v>
      </c>
      <c r="U193">
        <v>0</v>
      </c>
      <c r="V193">
        <v>0</v>
      </c>
      <c r="W193">
        <v>0.9</v>
      </c>
      <c r="X193">
        <v>0.81599999999999995</v>
      </c>
      <c r="Y193">
        <v>0.98599999999999999</v>
      </c>
      <c r="Z193">
        <v>0.92</v>
      </c>
      <c r="AA193">
        <v>0.92</v>
      </c>
      <c r="AB193">
        <v>0.92</v>
      </c>
      <c r="AC193">
        <v>100</v>
      </c>
      <c r="AD193">
        <v>0</v>
      </c>
      <c r="AE193" t="s">
        <v>3789</v>
      </c>
      <c r="AF193"/>
      <c r="AG193" t="s">
        <v>1997</v>
      </c>
      <c r="AH193">
        <v>80</v>
      </c>
      <c r="AI193"/>
      <c r="AJ193">
        <v>8</v>
      </c>
      <c r="AK193">
        <v>325</v>
      </c>
      <c r="AL193">
        <v>1</v>
      </c>
      <c r="AM193"/>
      <c r="AN193" t="s">
        <v>2057</v>
      </c>
      <c r="AO193"/>
      <c r="AP193"/>
      <c r="AQ193" t="s">
        <v>2251</v>
      </c>
      <c r="AR193"/>
      <c r="AS193" t="s">
        <v>1996</v>
      </c>
      <c r="AT193"/>
      <c r="AU193" t="s">
        <v>1996</v>
      </c>
      <c r="AV193" t="s">
        <v>1997</v>
      </c>
      <c r="AW193">
        <v>14407</v>
      </c>
      <c r="AX193"/>
    </row>
    <row r="194" spans="1:50" hidden="1" x14ac:dyDescent="0.25">
      <c r="A194">
        <v>2026</v>
      </c>
      <c r="B194" t="s">
        <v>912</v>
      </c>
      <c r="C194" t="s">
        <v>2252</v>
      </c>
      <c r="D194">
        <v>3163</v>
      </c>
      <c r="E194" t="s">
        <v>2253</v>
      </c>
      <c r="F194" t="s">
        <v>2033</v>
      </c>
      <c r="G194" t="s">
        <v>1922</v>
      </c>
      <c r="H194">
        <v>0.11799999999999999</v>
      </c>
      <c r="I194">
        <v>0</v>
      </c>
      <c r="J194">
        <v>0</v>
      </c>
      <c r="K194"/>
      <c r="L194">
        <v>5.7000000000000002E-2</v>
      </c>
      <c r="M194" t="s">
        <v>1996</v>
      </c>
      <c r="N194" t="s">
        <v>1996</v>
      </c>
      <c r="O194" t="s">
        <v>1996</v>
      </c>
      <c r="P194" t="s">
        <v>1996</v>
      </c>
      <c r="Q194"/>
      <c r="R194"/>
      <c r="S194"/>
      <c r="T194"/>
      <c r="U194"/>
      <c r="V194"/>
      <c r="W194">
        <v>0.9</v>
      </c>
      <c r="X194">
        <v>0.81599999999999995</v>
      </c>
      <c r="Y194">
        <v>0.82699999999999996</v>
      </c>
      <c r="Z194">
        <v>0.92</v>
      </c>
      <c r="AA194">
        <v>0.92</v>
      </c>
      <c r="AB194">
        <v>0.92</v>
      </c>
      <c r="AC194">
        <v>0</v>
      </c>
      <c r="AD194">
        <v>100</v>
      </c>
      <c r="AE194" t="s">
        <v>3789</v>
      </c>
      <c r="AF194"/>
      <c r="AG194" t="s">
        <v>1997</v>
      </c>
      <c r="AH194">
        <v>0.6</v>
      </c>
      <c r="AI194"/>
      <c r="AJ194">
        <v>15</v>
      </c>
      <c r="AK194">
        <v>0.15</v>
      </c>
      <c r="AL194">
        <v>1</v>
      </c>
      <c r="AM194"/>
      <c r="AN194"/>
      <c r="AO194"/>
      <c r="AP194"/>
      <c r="AQ194" t="s">
        <v>2254</v>
      </c>
      <c r="AR194"/>
      <c r="AS194" t="s">
        <v>1996</v>
      </c>
      <c r="AT194"/>
      <c r="AU194" t="s">
        <v>1996</v>
      </c>
      <c r="AV194" t="s">
        <v>1997</v>
      </c>
      <c r="AW194">
        <v>13867</v>
      </c>
      <c r="AX194"/>
    </row>
    <row r="195" spans="1:50" hidden="1" x14ac:dyDescent="0.25">
      <c r="A195">
        <v>2026</v>
      </c>
      <c r="B195" t="s">
        <v>912</v>
      </c>
      <c r="C195" t="s">
        <v>1052</v>
      </c>
      <c r="D195">
        <v>4275</v>
      </c>
      <c r="E195" t="s">
        <v>2255</v>
      </c>
      <c r="F195" t="s">
        <v>2022</v>
      </c>
      <c r="G195" t="s">
        <v>1922</v>
      </c>
      <c r="H195">
        <v>0</v>
      </c>
      <c r="I195">
        <v>0</v>
      </c>
      <c r="J195">
        <v>0</v>
      </c>
      <c r="K195"/>
      <c r="L195">
        <v>3.2500000000000001E-2</v>
      </c>
      <c r="M195" t="s">
        <v>1996</v>
      </c>
      <c r="N195" t="s">
        <v>1996</v>
      </c>
      <c r="O195" t="s">
        <v>1996</v>
      </c>
      <c r="P195" t="s">
        <v>1996</v>
      </c>
      <c r="Q195"/>
      <c r="R195"/>
      <c r="S195"/>
      <c r="T195"/>
      <c r="U195"/>
      <c r="V195"/>
      <c r="W195">
        <v>0.9</v>
      </c>
      <c r="X195">
        <v>0.81599999999999995</v>
      </c>
      <c r="Y195">
        <v>0.98699999999999999</v>
      </c>
      <c r="Z195">
        <v>0.92</v>
      </c>
      <c r="AA195">
        <v>0.92</v>
      </c>
      <c r="AB195">
        <v>0.92</v>
      </c>
      <c r="AC195">
        <v>0</v>
      </c>
      <c r="AD195">
        <v>100</v>
      </c>
      <c r="AE195" t="s">
        <v>3789</v>
      </c>
      <c r="AF195"/>
      <c r="AG195" t="s">
        <v>1997</v>
      </c>
      <c r="AH195">
        <v>0.5</v>
      </c>
      <c r="AI195"/>
      <c r="AJ195">
        <v>15</v>
      </c>
      <c r="AK195">
        <v>0.15</v>
      </c>
      <c r="AL195">
        <v>1</v>
      </c>
      <c r="AM195"/>
      <c r="AN195"/>
      <c r="AO195"/>
      <c r="AP195"/>
      <c r="AQ195" t="s">
        <v>2256</v>
      </c>
      <c r="AR195"/>
      <c r="AS195" t="s">
        <v>1996</v>
      </c>
      <c r="AT195"/>
      <c r="AU195" t="s">
        <v>1996</v>
      </c>
      <c r="AV195" t="s">
        <v>1997</v>
      </c>
      <c r="AW195">
        <v>13867</v>
      </c>
      <c r="AX195"/>
    </row>
    <row r="196" spans="1:50" hidden="1" x14ac:dyDescent="0.25">
      <c r="A196">
        <v>2026</v>
      </c>
      <c r="B196" t="s">
        <v>912</v>
      </c>
      <c r="C196" t="s">
        <v>1059</v>
      </c>
      <c r="D196">
        <v>4276</v>
      </c>
      <c r="E196" t="s">
        <v>2257</v>
      </c>
      <c r="F196" t="s">
        <v>2022</v>
      </c>
      <c r="G196" t="s">
        <v>1950</v>
      </c>
      <c r="H196">
        <v>0</v>
      </c>
      <c r="I196">
        <v>0</v>
      </c>
      <c r="J196">
        <v>0</v>
      </c>
      <c r="K196"/>
      <c r="L196">
        <v>0.36330000000000001</v>
      </c>
      <c r="M196" t="s">
        <v>1996</v>
      </c>
      <c r="N196" t="s">
        <v>1996</v>
      </c>
      <c r="O196" t="s">
        <v>1996</v>
      </c>
      <c r="P196" t="s">
        <v>1996</v>
      </c>
      <c r="Q196"/>
      <c r="R196"/>
      <c r="S196"/>
      <c r="T196"/>
      <c r="U196"/>
      <c r="V196"/>
      <c r="W196">
        <v>0.9</v>
      </c>
      <c r="X196">
        <v>0.81599999999999995</v>
      </c>
      <c r="Y196">
        <v>0.82699999999999996</v>
      </c>
      <c r="Z196">
        <v>0.92</v>
      </c>
      <c r="AA196">
        <v>0.92</v>
      </c>
      <c r="AB196">
        <v>0.92</v>
      </c>
      <c r="AC196">
        <v>0</v>
      </c>
      <c r="AD196">
        <v>100</v>
      </c>
      <c r="AE196" t="s">
        <v>3789</v>
      </c>
      <c r="AF196"/>
      <c r="AG196" t="s">
        <v>1997</v>
      </c>
      <c r="AH196">
        <v>5</v>
      </c>
      <c r="AI196"/>
      <c r="AJ196">
        <v>20</v>
      </c>
      <c r="AK196">
        <v>2.5299999999999998</v>
      </c>
      <c r="AL196">
        <v>1</v>
      </c>
      <c r="AM196"/>
      <c r="AN196"/>
      <c r="AO196"/>
      <c r="AP196"/>
      <c r="AQ196" t="s">
        <v>2258</v>
      </c>
      <c r="AR196"/>
      <c r="AS196" t="s">
        <v>1996</v>
      </c>
      <c r="AT196"/>
      <c r="AU196" t="s">
        <v>1996</v>
      </c>
      <c r="AV196" t="s">
        <v>1996</v>
      </c>
      <c r="AW196">
        <v>13867</v>
      </c>
      <c r="AX196"/>
    </row>
    <row r="197" spans="1:50" hidden="1" x14ac:dyDescent="0.25">
      <c r="A197">
        <v>2026</v>
      </c>
      <c r="B197" t="s">
        <v>912</v>
      </c>
      <c r="C197" t="s">
        <v>1062</v>
      </c>
      <c r="D197">
        <v>4277</v>
      </c>
      <c r="E197" t="s">
        <v>2259</v>
      </c>
      <c r="F197" t="s">
        <v>2022</v>
      </c>
      <c r="G197" t="s">
        <v>1950</v>
      </c>
      <c r="H197">
        <v>0</v>
      </c>
      <c r="I197">
        <v>0</v>
      </c>
      <c r="J197">
        <v>0</v>
      </c>
      <c r="K197"/>
      <c r="L197">
        <v>0.29299999999999998</v>
      </c>
      <c r="M197" t="s">
        <v>1996</v>
      </c>
      <c r="N197" t="s">
        <v>1996</v>
      </c>
      <c r="O197" t="s">
        <v>1996</v>
      </c>
      <c r="P197" t="s">
        <v>1996</v>
      </c>
      <c r="Q197"/>
      <c r="R197"/>
      <c r="S197"/>
      <c r="T197"/>
      <c r="U197"/>
      <c r="V197"/>
      <c r="W197">
        <v>0.9</v>
      </c>
      <c r="X197">
        <v>0.81599999999999995</v>
      </c>
      <c r="Y197">
        <v>0.82699999999999996</v>
      </c>
      <c r="Z197">
        <v>0.92</v>
      </c>
      <c r="AA197">
        <v>0.92</v>
      </c>
      <c r="AB197">
        <v>0.92</v>
      </c>
      <c r="AC197">
        <v>0</v>
      </c>
      <c r="AD197">
        <v>100</v>
      </c>
      <c r="AE197" t="s">
        <v>3789</v>
      </c>
      <c r="AF197"/>
      <c r="AG197" t="s">
        <v>1997</v>
      </c>
      <c r="AH197">
        <v>5</v>
      </c>
      <c r="AI197"/>
      <c r="AJ197">
        <v>20</v>
      </c>
      <c r="AK197">
        <v>2.5299999999999998</v>
      </c>
      <c r="AL197">
        <v>1</v>
      </c>
      <c r="AM197"/>
      <c r="AN197"/>
      <c r="AO197"/>
      <c r="AP197"/>
      <c r="AQ197" t="s">
        <v>2260</v>
      </c>
      <c r="AR197"/>
      <c r="AS197" t="s">
        <v>1996</v>
      </c>
      <c r="AT197"/>
      <c r="AU197" t="s">
        <v>1996</v>
      </c>
      <c r="AV197" t="s">
        <v>1997</v>
      </c>
      <c r="AW197">
        <v>13867</v>
      </c>
      <c r="AX197"/>
    </row>
    <row r="198" spans="1:50" hidden="1" x14ac:dyDescent="0.25">
      <c r="A198">
        <v>2026</v>
      </c>
      <c r="B198" t="s">
        <v>912</v>
      </c>
      <c r="C198" t="s">
        <v>1065</v>
      </c>
      <c r="D198">
        <v>4278</v>
      </c>
      <c r="E198" t="s">
        <v>2261</v>
      </c>
      <c r="F198" t="s">
        <v>2022</v>
      </c>
      <c r="G198" t="s">
        <v>1950</v>
      </c>
      <c r="H198">
        <v>0</v>
      </c>
      <c r="I198">
        <v>0</v>
      </c>
      <c r="J198">
        <v>0</v>
      </c>
      <c r="K198"/>
      <c r="L198">
        <v>0.14649999999999999</v>
      </c>
      <c r="M198" t="s">
        <v>1996</v>
      </c>
      <c r="N198" t="s">
        <v>1996</v>
      </c>
      <c r="O198" t="s">
        <v>1996</v>
      </c>
      <c r="P198" t="s">
        <v>1996</v>
      </c>
      <c r="Q198"/>
      <c r="R198"/>
      <c r="S198"/>
      <c r="T198"/>
      <c r="U198"/>
      <c r="V198"/>
      <c r="W198">
        <v>0.9</v>
      </c>
      <c r="X198">
        <v>0.81599999999999995</v>
      </c>
      <c r="Y198">
        <v>0.82699999999999996</v>
      </c>
      <c r="Z198">
        <v>0.92</v>
      </c>
      <c r="AA198">
        <v>0.92</v>
      </c>
      <c r="AB198">
        <v>0.92</v>
      </c>
      <c r="AC198">
        <v>0</v>
      </c>
      <c r="AD198">
        <v>100</v>
      </c>
      <c r="AE198" t="s">
        <v>3789</v>
      </c>
      <c r="AF198"/>
      <c r="AG198" t="s">
        <v>1997</v>
      </c>
      <c r="AH198">
        <v>1</v>
      </c>
      <c r="AI198"/>
      <c r="AJ198">
        <v>20</v>
      </c>
      <c r="AK198">
        <v>2.5299999999999998</v>
      </c>
      <c r="AL198">
        <v>1</v>
      </c>
      <c r="AM198"/>
      <c r="AN198"/>
      <c r="AO198"/>
      <c r="AP198"/>
      <c r="AQ198" t="s">
        <v>2262</v>
      </c>
      <c r="AR198"/>
      <c r="AS198" t="s">
        <v>1996</v>
      </c>
      <c r="AT198"/>
      <c r="AU198" t="s">
        <v>1996</v>
      </c>
      <c r="AV198" t="s">
        <v>1997</v>
      </c>
      <c r="AW198">
        <v>13867</v>
      </c>
      <c r="AX198"/>
    </row>
    <row r="199" spans="1:50" hidden="1" x14ac:dyDescent="0.25">
      <c r="A199">
        <v>2026</v>
      </c>
      <c r="B199" t="s">
        <v>912</v>
      </c>
      <c r="C199" t="s">
        <v>1055</v>
      </c>
      <c r="D199">
        <v>5021</v>
      </c>
      <c r="E199" t="s">
        <v>2263</v>
      </c>
      <c r="F199" t="s">
        <v>2022</v>
      </c>
      <c r="G199" t="s">
        <v>1922</v>
      </c>
      <c r="H199">
        <v>0</v>
      </c>
      <c r="I199">
        <v>0</v>
      </c>
      <c r="J199">
        <v>0</v>
      </c>
      <c r="K199"/>
      <c r="L199">
        <v>5.7000000000000002E-2</v>
      </c>
      <c r="M199" t="s">
        <v>1996</v>
      </c>
      <c r="N199" t="s">
        <v>1996</v>
      </c>
      <c r="O199" t="s">
        <v>1996</v>
      </c>
      <c r="P199" t="s">
        <v>1996</v>
      </c>
      <c r="Q199"/>
      <c r="R199"/>
      <c r="S199"/>
      <c r="T199"/>
      <c r="U199"/>
      <c r="V199"/>
      <c r="W199">
        <v>0.9</v>
      </c>
      <c r="X199">
        <v>0.81599999999999995</v>
      </c>
      <c r="Y199">
        <v>0.82699999999999996</v>
      </c>
      <c r="Z199">
        <v>0.92</v>
      </c>
      <c r="AA199">
        <v>0.92</v>
      </c>
      <c r="AB199">
        <v>0.92</v>
      </c>
      <c r="AC199">
        <v>0</v>
      </c>
      <c r="AD199">
        <v>100</v>
      </c>
      <c r="AE199" t="s">
        <v>3789</v>
      </c>
      <c r="AF199"/>
      <c r="AG199" t="s">
        <v>1997</v>
      </c>
      <c r="AH199">
        <v>0.6</v>
      </c>
      <c r="AI199"/>
      <c r="AJ199">
        <v>15</v>
      </c>
      <c r="AK199">
        <v>0.15</v>
      </c>
      <c r="AL199">
        <v>1</v>
      </c>
      <c r="AM199"/>
      <c r="AN199"/>
      <c r="AO199"/>
      <c r="AP199"/>
      <c r="AQ199" t="s">
        <v>2254</v>
      </c>
      <c r="AR199"/>
      <c r="AS199" t="s">
        <v>1996</v>
      </c>
      <c r="AT199"/>
      <c r="AU199" t="s">
        <v>1996</v>
      </c>
      <c r="AV199" t="s">
        <v>1997</v>
      </c>
      <c r="AW199">
        <v>13867</v>
      </c>
      <c r="AX199"/>
    </row>
    <row r="200" spans="1:50" hidden="1" x14ac:dyDescent="0.25">
      <c r="A200">
        <v>2026</v>
      </c>
      <c r="B200" t="s">
        <v>2264</v>
      </c>
      <c r="C200" t="s">
        <v>1537</v>
      </c>
      <c r="D200">
        <v>790</v>
      </c>
      <c r="E200" t="s">
        <v>2265</v>
      </c>
      <c r="F200" t="s">
        <v>2033</v>
      </c>
      <c r="G200" t="s">
        <v>1922</v>
      </c>
      <c r="H200">
        <v>5.4330999999999996</v>
      </c>
      <c r="I200">
        <v>2.5999999999999999E-3</v>
      </c>
      <c r="J200">
        <v>2.5999999999999999E-3</v>
      </c>
      <c r="K200"/>
      <c r="L200">
        <v>8.1199999999999994E-2</v>
      </c>
      <c r="M200" t="s">
        <v>1996</v>
      </c>
      <c r="N200" t="s">
        <v>1996</v>
      </c>
      <c r="O200" t="s">
        <v>1996</v>
      </c>
      <c r="P200" t="s">
        <v>1997</v>
      </c>
      <c r="Q200"/>
      <c r="R200"/>
      <c r="S200"/>
      <c r="T200">
        <v>0</v>
      </c>
      <c r="U200">
        <v>0</v>
      </c>
      <c r="V200">
        <v>0</v>
      </c>
      <c r="W200">
        <v>0.9</v>
      </c>
      <c r="X200">
        <v>0.81599999999999995</v>
      </c>
      <c r="Y200">
        <v>0.98699999999999999</v>
      </c>
      <c r="Z200">
        <v>0.92</v>
      </c>
      <c r="AA200">
        <v>0.92</v>
      </c>
      <c r="AB200">
        <v>0.92</v>
      </c>
      <c r="AC200">
        <v>30</v>
      </c>
      <c r="AD200">
        <v>70</v>
      </c>
      <c r="AE200" t="s">
        <v>3789</v>
      </c>
      <c r="AF200"/>
      <c r="AG200" t="s">
        <v>1997</v>
      </c>
      <c r="AH200">
        <v>0.75</v>
      </c>
      <c r="AI200"/>
      <c r="AJ200">
        <v>30</v>
      </c>
      <c r="AK200">
        <v>0.15</v>
      </c>
      <c r="AL200">
        <v>100</v>
      </c>
      <c r="AM200"/>
      <c r="AN200"/>
      <c r="AO200"/>
      <c r="AP200"/>
      <c r="AQ200" t="s">
        <v>2266</v>
      </c>
      <c r="AR200"/>
      <c r="AS200" t="s">
        <v>1996</v>
      </c>
      <c r="AT200"/>
      <c r="AU200" t="s">
        <v>1996</v>
      </c>
      <c r="AV200" t="s">
        <v>1997</v>
      </c>
      <c r="AW200">
        <v>13867</v>
      </c>
      <c r="AX200"/>
    </row>
    <row r="201" spans="1:50" hidden="1" x14ac:dyDescent="0.25">
      <c r="A201">
        <v>2026</v>
      </c>
      <c r="B201" t="s">
        <v>2264</v>
      </c>
      <c r="C201" t="s">
        <v>1540</v>
      </c>
      <c r="D201">
        <v>2421</v>
      </c>
      <c r="E201" t="s">
        <v>2267</v>
      </c>
      <c r="F201" t="s">
        <v>2022</v>
      </c>
      <c r="G201" t="s">
        <v>1922</v>
      </c>
      <c r="H201">
        <v>0</v>
      </c>
      <c r="I201">
        <v>0</v>
      </c>
      <c r="J201">
        <v>0</v>
      </c>
      <c r="K201"/>
      <c r="L201">
        <v>8.1199999999999994E-2</v>
      </c>
      <c r="M201" t="s">
        <v>1996</v>
      </c>
      <c r="N201" t="s">
        <v>1996</v>
      </c>
      <c r="O201" t="s">
        <v>1996</v>
      </c>
      <c r="P201" t="s">
        <v>1997</v>
      </c>
      <c r="Q201"/>
      <c r="R201"/>
      <c r="S201"/>
      <c r="T201">
        <v>0</v>
      </c>
      <c r="U201">
        <v>0</v>
      </c>
      <c r="V201">
        <v>0</v>
      </c>
      <c r="W201">
        <v>0.9</v>
      </c>
      <c r="X201">
        <v>0.81599999999999995</v>
      </c>
      <c r="Y201">
        <v>0.98699999999999999</v>
      </c>
      <c r="Z201">
        <v>0.92</v>
      </c>
      <c r="AA201">
        <v>0.92</v>
      </c>
      <c r="AB201">
        <v>0.92</v>
      </c>
      <c r="AC201">
        <v>0</v>
      </c>
      <c r="AD201">
        <v>100</v>
      </c>
      <c r="AE201" t="s">
        <v>3789</v>
      </c>
      <c r="AF201"/>
      <c r="AG201" t="s">
        <v>1997</v>
      </c>
      <c r="AH201">
        <v>0.75</v>
      </c>
      <c r="AI201"/>
      <c r="AJ201">
        <v>30</v>
      </c>
      <c r="AK201">
        <v>0.15</v>
      </c>
      <c r="AL201">
        <v>100</v>
      </c>
      <c r="AM201"/>
      <c r="AN201"/>
      <c r="AO201"/>
      <c r="AP201"/>
      <c r="AQ201" t="s">
        <v>2266</v>
      </c>
      <c r="AR201"/>
      <c r="AS201" t="s">
        <v>1996</v>
      </c>
      <c r="AT201"/>
      <c r="AU201" t="s">
        <v>1996</v>
      </c>
      <c r="AV201" t="s">
        <v>1997</v>
      </c>
      <c r="AW201">
        <v>13867</v>
      </c>
      <c r="AX201"/>
    </row>
    <row r="202" spans="1:50" hidden="1" x14ac:dyDescent="0.25">
      <c r="A202">
        <v>2026</v>
      </c>
      <c r="B202" t="s">
        <v>2264</v>
      </c>
      <c r="C202" t="s">
        <v>1545</v>
      </c>
      <c r="D202">
        <v>6064</v>
      </c>
      <c r="E202" t="s">
        <v>2268</v>
      </c>
      <c r="F202" t="s">
        <v>1995</v>
      </c>
      <c r="G202" t="s">
        <v>1922</v>
      </c>
      <c r="H202">
        <v>1.9442999999999999</v>
      </c>
      <c r="I202">
        <v>8.9999999999999998E-4</v>
      </c>
      <c r="J202">
        <v>8.9999999999999998E-4</v>
      </c>
      <c r="K202"/>
      <c r="L202">
        <v>0</v>
      </c>
      <c r="M202" t="s">
        <v>1996</v>
      </c>
      <c r="N202" t="s">
        <v>1996</v>
      </c>
      <c r="O202" t="s">
        <v>1996</v>
      </c>
      <c r="P202" t="s">
        <v>1997</v>
      </c>
      <c r="Q202"/>
      <c r="R202"/>
      <c r="S202"/>
      <c r="T202">
        <v>0</v>
      </c>
      <c r="U202">
        <v>0</v>
      </c>
      <c r="V202">
        <v>0</v>
      </c>
      <c r="W202">
        <v>0.9</v>
      </c>
      <c r="X202">
        <v>0.81599999999999995</v>
      </c>
      <c r="Y202">
        <v>0.98599999999999999</v>
      </c>
      <c r="Z202">
        <v>0.92</v>
      </c>
      <c r="AA202">
        <v>0.92</v>
      </c>
      <c r="AB202">
        <v>0.92</v>
      </c>
      <c r="AC202">
        <v>100</v>
      </c>
      <c r="AD202">
        <v>0</v>
      </c>
      <c r="AE202" t="s">
        <v>3789</v>
      </c>
      <c r="AF202"/>
      <c r="AG202" t="s">
        <v>1997</v>
      </c>
      <c r="AH202">
        <v>0.25</v>
      </c>
      <c r="AI202"/>
      <c r="AJ202">
        <v>10</v>
      </c>
      <c r="AK202">
        <v>129</v>
      </c>
      <c r="AL202">
        <v>100</v>
      </c>
      <c r="AM202"/>
      <c r="AN202"/>
      <c r="AO202"/>
      <c r="AP202"/>
      <c r="AQ202" t="s">
        <v>2269</v>
      </c>
      <c r="AR202"/>
      <c r="AS202" t="s">
        <v>1996</v>
      </c>
      <c r="AT202"/>
      <c r="AU202" t="s">
        <v>1996</v>
      </c>
      <c r="AV202" t="s">
        <v>1997</v>
      </c>
      <c r="AW202">
        <v>13867</v>
      </c>
      <c r="AX202"/>
    </row>
    <row r="203" spans="1:50" hidden="1" x14ac:dyDescent="0.25">
      <c r="A203">
        <v>2026</v>
      </c>
      <c r="B203" t="s">
        <v>2264</v>
      </c>
      <c r="C203" t="s">
        <v>1555</v>
      </c>
      <c r="D203">
        <v>6065</v>
      </c>
      <c r="E203" t="s">
        <v>2270</v>
      </c>
      <c r="F203" t="s">
        <v>2022</v>
      </c>
      <c r="G203" t="s">
        <v>1922</v>
      </c>
      <c r="H203">
        <v>0</v>
      </c>
      <c r="I203">
        <v>0</v>
      </c>
      <c r="J203">
        <v>0</v>
      </c>
      <c r="K203"/>
      <c r="L203">
        <v>9.8599999999999993E-2</v>
      </c>
      <c r="M203" t="s">
        <v>1996</v>
      </c>
      <c r="N203" t="s">
        <v>1996</v>
      </c>
      <c r="O203" t="s">
        <v>1996</v>
      </c>
      <c r="P203" t="s">
        <v>1996</v>
      </c>
      <c r="Q203"/>
      <c r="R203"/>
      <c r="S203"/>
      <c r="T203"/>
      <c r="U203"/>
      <c r="V203"/>
      <c r="W203">
        <v>0.9</v>
      </c>
      <c r="X203">
        <v>0.81599999999999995</v>
      </c>
      <c r="Y203">
        <v>0.98699999999999999</v>
      </c>
      <c r="Z203">
        <v>0.92</v>
      </c>
      <c r="AA203">
        <v>0.92</v>
      </c>
      <c r="AB203">
        <v>0.92</v>
      </c>
      <c r="AC203">
        <v>0</v>
      </c>
      <c r="AD203">
        <v>100</v>
      </c>
      <c r="AE203" t="s">
        <v>3789</v>
      </c>
      <c r="AF203"/>
      <c r="AG203" t="s">
        <v>1997</v>
      </c>
      <c r="AH203">
        <v>0.5</v>
      </c>
      <c r="AI203"/>
      <c r="AJ203">
        <v>12</v>
      </c>
      <c r="AK203">
        <v>150</v>
      </c>
      <c r="AL203">
        <v>1</v>
      </c>
      <c r="AM203"/>
      <c r="AN203"/>
      <c r="AO203"/>
      <c r="AP203"/>
      <c r="AQ203" t="s">
        <v>2271</v>
      </c>
      <c r="AR203"/>
      <c r="AS203" t="s">
        <v>1996</v>
      </c>
      <c r="AT203"/>
      <c r="AU203" t="s">
        <v>1996</v>
      </c>
      <c r="AV203" t="s">
        <v>1997</v>
      </c>
      <c r="AW203">
        <v>13867</v>
      </c>
      <c r="AX203"/>
    </row>
    <row r="204" spans="1:50" hidden="1" x14ac:dyDescent="0.25">
      <c r="A204">
        <v>2026</v>
      </c>
      <c r="B204" t="s">
        <v>2264</v>
      </c>
      <c r="C204" t="s">
        <v>1531</v>
      </c>
      <c r="D204">
        <v>2730</v>
      </c>
      <c r="E204" t="s">
        <v>2272</v>
      </c>
      <c r="F204" t="s">
        <v>2033</v>
      </c>
      <c r="G204" t="s">
        <v>1922</v>
      </c>
      <c r="H204">
        <v>-0.12670000000000001</v>
      </c>
      <c r="I204">
        <v>1E-4</v>
      </c>
      <c r="J204">
        <v>1E-4</v>
      </c>
      <c r="K204"/>
      <c r="L204">
        <v>8.0999999999999996E-3</v>
      </c>
      <c r="M204" t="s">
        <v>1996</v>
      </c>
      <c r="N204" t="s">
        <v>1996</v>
      </c>
      <c r="O204" t="s">
        <v>1996</v>
      </c>
      <c r="P204" t="s">
        <v>1997</v>
      </c>
      <c r="Q204"/>
      <c r="R204"/>
      <c r="S204"/>
      <c r="T204">
        <v>0</v>
      </c>
      <c r="U204">
        <v>0</v>
      </c>
      <c r="V204">
        <v>0</v>
      </c>
      <c r="W204">
        <v>0.9</v>
      </c>
      <c r="X204">
        <v>0.81599999999999995</v>
      </c>
      <c r="Y204">
        <v>0.98699999999999999</v>
      </c>
      <c r="Z204">
        <v>0.92</v>
      </c>
      <c r="AA204">
        <v>0.92</v>
      </c>
      <c r="AB204">
        <v>0.92</v>
      </c>
      <c r="AC204">
        <v>10</v>
      </c>
      <c r="AD204">
        <v>90</v>
      </c>
      <c r="AE204" t="s">
        <v>3789</v>
      </c>
      <c r="AF204"/>
      <c r="AG204" t="s">
        <v>1997</v>
      </c>
      <c r="AH204">
        <v>0.3</v>
      </c>
      <c r="AI204"/>
      <c r="AJ204">
        <v>30</v>
      </c>
      <c r="AK204">
        <v>0.6</v>
      </c>
      <c r="AL204">
        <v>1000</v>
      </c>
      <c r="AM204"/>
      <c r="AN204"/>
      <c r="AO204"/>
      <c r="AP204"/>
      <c r="AQ204" t="s">
        <v>2273</v>
      </c>
      <c r="AR204"/>
      <c r="AS204" t="s">
        <v>1996</v>
      </c>
      <c r="AT204"/>
      <c r="AU204" t="s">
        <v>1996</v>
      </c>
      <c r="AV204" t="s">
        <v>1997</v>
      </c>
      <c r="AW204">
        <v>13867</v>
      </c>
      <c r="AX204"/>
    </row>
    <row r="205" spans="1:50" hidden="1" x14ac:dyDescent="0.25">
      <c r="A205">
        <v>2026</v>
      </c>
      <c r="B205" t="s">
        <v>2264</v>
      </c>
      <c r="C205" t="s">
        <v>3589</v>
      </c>
      <c r="D205">
        <v>8956</v>
      </c>
      <c r="E205" t="s">
        <v>3590</v>
      </c>
      <c r="F205" t="s">
        <v>2033</v>
      </c>
      <c r="G205" t="s">
        <v>1922</v>
      </c>
      <c r="H205">
        <v>0</v>
      </c>
      <c r="I205">
        <v>0</v>
      </c>
      <c r="J205">
        <v>0</v>
      </c>
      <c r="K205"/>
      <c r="L205">
        <v>0</v>
      </c>
      <c r="M205" t="s">
        <v>1996</v>
      </c>
      <c r="N205" t="s">
        <v>1996</v>
      </c>
      <c r="O205" t="s">
        <v>1996</v>
      </c>
      <c r="P205" t="s">
        <v>1997</v>
      </c>
      <c r="Q205"/>
      <c r="R205"/>
      <c r="S205"/>
      <c r="T205">
        <v>0</v>
      </c>
      <c r="U205">
        <v>0</v>
      </c>
      <c r="V205">
        <v>0</v>
      </c>
      <c r="W205">
        <v>0.9</v>
      </c>
      <c r="X205">
        <v>0.81599999999999995</v>
      </c>
      <c r="Y205">
        <v>0.98699999999999999</v>
      </c>
      <c r="Z205">
        <v>0.92</v>
      </c>
      <c r="AA205">
        <v>0.92</v>
      </c>
      <c r="AB205">
        <v>0.92</v>
      </c>
      <c r="AC205">
        <v>100</v>
      </c>
      <c r="AD205">
        <v>0</v>
      </c>
      <c r="AE205" t="s">
        <v>3789</v>
      </c>
      <c r="AF205"/>
      <c r="AG205" t="s">
        <v>1997</v>
      </c>
      <c r="AH205">
        <v>0.25</v>
      </c>
      <c r="AI205"/>
      <c r="AJ205">
        <v>20</v>
      </c>
      <c r="AK205">
        <v>13.96</v>
      </c>
      <c r="AL205">
        <v>100</v>
      </c>
      <c r="AM205"/>
      <c r="AN205"/>
      <c r="AO205"/>
      <c r="AP205"/>
      <c r="AQ205" t="s">
        <v>2279</v>
      </c>
      <c r="AR205"/>
      <c r="AS205" t="s">
        <v>1996</v>
      </c>
      <c r="AT205"/>
      <c r="AU205" t="s">
        <v>1996</v>
      </c>
      <c r="AV205" t="s">
        <v>1997</v>
      </c>
      <c r="AW205">
        <v>13959</v>
      </c>
      <c r="AX205"/>
    </row>
    <row r="206" spans="1:50" hidden="1" x14ac:dyDescent="0.25">
      <c r="A206">
        <v>2026</v>
      </c>
      <c r="B206" t="s">
        <v>2264</v>
      </c>
      <c r="C206" t="s">
        <v>1491</v>
      </c>
      <c r="D206">
        <v>537</v>
      </c>
      <c r="E206" t="s">
        <v>2274</v>
      </c>
      <c r="F206" t="s">
        <v>2033</v>
      </c>
      <c r="G206" t="s">
        <v>1922</v>
      </c>
      <c r="H206">
        <v>0.62770000000000004</v>
      </c>
      <c r="I206">
        <v>0</v>
      </c>
      <c r="J206">
        <v>0</v>
      </c>
      <c r="K206"/>
      <c r="L206">
        <v>0.1651</v>
      </c>
      <c r="M206" t="s">
        <v>1996</v>
      </c>
      <c r="N206" t="s">
        <v>1996</v>
      </c>
      <c r="O206" t="s">
        <v>1996</v>
      </c>
      <c r="P206" t="s">
        <v>1997</v>
      </c>
      <c r="Q206"/>
      <c r="R206"/>
      <c r="S206"/>
      <c r="T206">
        <v>0</v>
      </c>
      <c r="U206">
        <v>0</v>
      </c>
      <c r="V206">
        <v>0</v>
      </c>
      <c r="W206">
        <v>0.9</v>
      </c>
      <c r="X206">
        <v>0.81599999999999995</v>
      </c>
      <c r="Y206">
        <v>0.98699999999999999</v>
      </c>
      <c r="Z206">
        <v>0.92</v>
      </c>
      <c r="AA206">
        <v>0.92</v>
      </c>
      <c r="AB206">
        <v>0.92</v>
      </c>
      <c r="AC206">
        <v>5</v>
      </c>
      <c r="AD206">
        <v>95</v>
      </c>
      <c r="AE206" t="s">
        <v>3789</v>
      </c>
      <c r="AF206"/>
      <c r="AG206" t="s">
        <v>1997</v>
      </c>
      <c r="AH206">
        <v>0.6</v>
      </c>
      <c r="AI206"/>
      <c r="AJ206">
        <v>30</v>
      </c>
      <c r="AK206">
        <v>100</v>
      </c>
      <c r="AL206">
        <v>1000</v>
      </c>
      <c r="AM206"/>
      <c r="AN206"/>
      <c r="AO206"/>
      <c r="AP206"/>
      <c r="AQ206" t="s">
        <v>2275</v>
      </c>
      <c r="AR206"/>
      <c r="AS206" t="s">
        <v>1996</v>
      </c>
      <c r="AT206"/>
      <c r="AU206" t="s">
        <v>1996</v>
      </c>
      <c r="AV206" t="s">
        <v>1997</v>
      </c>
      <c r="AW206">
        <v>13867</v>
      </c>
      <c r="AX206"/>
    </row>
    <row r="207" spans="1:50" hidden="1" x14ac:dyDescent="0.25">
      <c r="A207">
        <v>2026</v>
      </c>
      <c r="B207" t="s">
        <v>2264</v>
      </c>
      <c r="C207" t="s">
        <v>1542</v>
      </c>
      <c r="D207">
        <v>3242</v>
      </c>
      <c r="E207" t="s">
        <v>2276</v>
      </c>
      <c r="F207" t="s">
        <v>1995</v>
      </c>
      <c r="G207" t="s">
        <v>1922</v>
      </c>
      <c r="H207">
        <v>0.41980000000000001</v>
      </c>
      <c r="I207">
        <v>0</v>
      </c>
      <c r="J207">
        <v>0</v>
      </c>
      <c r="K207"/>
      <c r="L207">
        <v>0</v>
      </c>
      <c r="M207" t="s">
        <v>1996</v>
      </c>
      <c r="N207" t="s">
        <v>1996</v>
      </c>
      <c r="O207" t="s">
        <v>1996</v>
      </c>
      <c r="P207" t="s">
        <v>1997</v>
      </c>
      <c r="Q207"/>
      <c r="R207"/>
      <c r="S207"/>
      <c r="T207">
        <v>0</v>
      </c>
      <c r="U207">
        <v>0</v>
      </c>
      <c r="V207">
        <v>0</v>
      </c>
      <c r="W207">
        <v>0.9</v>
      </c>
      <c r="X207">
        <v>0.81599999999999995</v>
      </c>
      <c r="Y207">
        <v>0.98599999999999999</v>
      </c>
      <c r="Z207">
        <v>0.92</v>
      </c>
      <c r="AA207">
        <v>0.92</v>
      </c>
      <c r="AB207">
        <v>0.92</v>
      </c>
      <c r="AC207">
        <v>100</v>
      </c>
      <c r="AD207">
        <v>0</v>
      </c>
      <c r="AE207" t="s">
        <v>3789</v>
      </c>
      <c r="AF207"/>
      <c r="AG207" t="s">
        <v>1997</v>
      </c>
      <c r="AH207">
        <v>0.4</v>
      </c>
      <c r="AI207"/>
      <c r="AJ207">
        <v>10</v>
      </c>
      <c r="AK207">
        <v>1.54</v>
      </c>
      <c r="AL207">
        <v>100</v>
      </c>
      <c r="AM207"/>
      <c r="AN207"/>
      <c r="AO207"/>
      <c r="AP207"/>
      <c r="AQ207" t="s">
        <v>2277</v>
      </c>
      <c r="AR207"/>
      <c r="AS207" t="s">
        <v>1996</v>
      </c>
      <c r="AT207"/>
      <c r="AU207" t="s">
        <v>1996</v>
      </c>
      <c r="AV207" t="s">
        <v>1996</v>
      </c>
      <c r="AW207">
        <v>13867</v>
      </c>
      <c r="AX207"/>
    </row>
    <row r="208" spans="1:50" hidden="1" x14ac:dyDescent="0.25">
      <c r="A208">
        <v>2026</v>
      </c>
      <c r="B208" t="s">
        <v>2264</v>
      </c>
      <c r="C208" t="s">
        <v>1549</v>
      </c>
      <c r="D208">
        <v>4094</v>
      </c>
      <c r="E208" t="s">
        <v>2278</v>
      </c>
      <c r="F208" t="s">
        <v>1995</v>
      </c>
      <c r="G208" t="s">
        <v>1922</v>
      </c>
      <c r="H208">
        <v>3.3999999999999998E-3</v>
      </c>
      <c r="I208">
        <v>0</v>
      </c>
      <c r="J208">
        <v>0</v>
      </c>
      <c r="K208"/>
      <c r="L208">
        <v>0</v>
      </c>
      <c r="M208" t="s">
        <v>1996</v>
      </c>
      <c r="N208" t="s">
        <v>1996</v>
      </c>
      <c r="O208" t="s">
        <v>1996</v>
      </c>
      <c r="P208" t="s">
        <v>1997</v>
      </c>
      <c r="Q208"/>
      <c r="R208"/>
      <c r="S208"/>
      <c r="T208">
        <v>0</v>
      </c>
      <c r="U208">
        <v>0</v>
      </c>
      <c r="V208">
        <v>0</v>
      </c>
      <c r="W208">
        <v>0.9</v>
      </c>
      <c r="X208">
        <v>0.81599999999999995</v>
      </c>
      <c r="Y208">
        <v>0.98599999999999999</v>
      </c>
      <c r="Z208">
        <v>0.92</v>
      </c>
      <c r="AA208">
        <v>0.92</v>
      </c>
      <c r="AB208">
        <v>0.92</v>
      </c>
      <c r="AC208">
        <v>100</v>
      </c>
      <c r="AD208">
        <v>0</v>
      </c>
      <c r="AE208" t="s">
        <v>3789</v>
      </c>
      <c r="AF208"/>
      <c r="AG208" t="s">
        <v>1997</v>
      </c>
      <c r="AH208">
        <v>0.25</v>
      </c>
      <c r="AI208"/>
      <c r="AJ208">
        <v>20</v>
      </c>
      <c r="AK208">
        <v>1.39</v>
      </c>
      <c r="AL208">
        <v>100</v>
      </c>
      <c r="AM208"/>
      <c r="AN208"/>
      <c r="AO208"/>
      <c r="AP208"/>
      <c r="AQ208" t="s">
        <v>2279</v>
      </c>
      <c r="AR208"/>
      <c r="AS208" t="s">
        <v>1996</v>
      </c>
      <c r="AT208"/>
      <c r="AU208" t="s">
        <v>1996</v>
      </c>
      <c r="AV208" t="s">
        <v>1997</v>
      </c>
      <c r="AW208">
        <v>13867</v>
      </c>
      <c r="AX208"/>
    </row>
    <row r="209" spans="1:50" hidden="1" x14ac:dyDescent="0.25">
      <c r="A209">
        <v>2026</v>
      </c>
      <c r="B209" t="s">
        <v>2264</v>
      </c>
      <c r="C209" t="s">
        <v>1494</v>
      </c>
      <c r="D209">
        <v>377</v>
      </c>
      <c r="E209" t="s">
        <v>2280</v>
      </c>
      <c r="F209" t="s">
        <v>2022</v>
      </c>
      <c r="G209" t="s">
        <v>1922</v>
      </c>
      <c r="H209">
        <v>0</v>
      </c>
      <c r="I209">
        <v>0</v>
      </c>
      <c r="J209">
        <v>0</v>
      </c>
      <c r="K209"/>
      <c r="L209">
        <v>9.35E-2</v>
      </c>
      <c r="M209" t="s">
        <v>1996</v>
      </c>
      <c r="N209" t="s">
        <v>1996</v>
      </c>
      <c r="O209" t="s">
        <v>1996</v>
      </c>
      <c r="P209" t="s">
        <v>1997</v>
      </c>
      <c r="Q209"/>
      <c r="R209"/>
      <c r="S209"/>
      <c r="T209">
        <v>0</v>
      </c>
      <c r="U209">
        <v>0</v>
      </c>
      <c r="V209">
        <v>0</v>
      </c>
      <c r="W209">
        <v>0.9</v>
      </c>
      <c r="X209">
        <v>0.81599999999999995</v>
      </c>
      <c r="Y209">
        <v>0.98699999999999999</v>
      </c>
      <c r="Z209">
        <v>0.92</v>
      </c>
      <c r="AA209">
        <v>0.92</v>
      </c>
      <c r="AB209">
        <v>0.92</v>
      </c>
      <c r="AC209">
        <v>0</v>
      </c>
      <c r="AD209">
        <v>100</v>
      </c>
      <c r="AE209" t="s">
        <v>3789</v>
      </c>
      <c r="AF209"/>
      <c r="AG209" t="s">
        <v>1997</v>
      </c>
      <c r="AH209">
        <v>0.6</v>
      </c>
      <c r="AI209"/>
      <c r="AJ209">
        <v>30</v>
      </c>
      <c r="AK209">
        <v>100</v>
      </c>
      <c r="AL209">
        <v>1000</v>
      </c>
      <c r="AM209"/>
      <c r="AN209"/>
      <c r="AO209"/>
      <c r="AP209"/>
      <c r="AQ209" t="s">
        <v>2275</v>
      </c>
      <c r="AR209"/>
      <c r="AS209" t="s">
        <v>1996</v>
      </c>
      <c r="AT209"/>
      <c r="AU209" t="s">
        <v>1996</v>
      </c>
      <c r="AV209" t="s">
        <v>1997</v>
      </c>
      <c r="AW209">
        <v>13867</v>
      </c>
      <c r="AX209"/>
    </row>
    <row r="210" spans="1:50" hidden="1" x14ac:dyDescent="0.25">
      <c r="A210">
        <v>2026</v>
      </c>
      <c r="B210" t="s">
        <v>2264</v>
      </c>
      <c r="C210" t="s">
        <v>1534</v>
      </c>
      <c r="D210">
        <v>541</v>
      </c>
      <c r="E210" t="s">
        <v>2281</v>
      </c>
      <c r="F210" t="s">
        <v>2022</v>
      </c>
      <c r="G210" t="s">
        <v>1922</v>
      </c>
      <c r="H210">
        <v>0</v>
      </c>
      <c r="I210">
        <v>0</v>
      </c>
      <c r="J210">
        <v>0</v>
      </c>
      <c r="K210"/>
      <c r="L210">
        <v>1.0500000000000001E-2</v>
      </c>
      <c r="M210" t="s">
        <v>1996</v>
      </c>
      <c r="N210" t="s">
        <v>1996</v>
      </c>
      <c r="O210" t="s">
        <v>1996</v>
      </c>
      <c r="P210" t="s">
        <v>1997</v>
      </c>
      <c r="Q210"/>
      <c r="R210"/>
      <c r="S210"/>
      <c r="T210"/>
      <c r="U210"/>
      <c r="V210"/>
      <c r="W210">
        <v>0.9</v>
      </c>
      <c r="X210">
        <v>0.81599999999999995</v>
      </c>
      <c r="Y210">
        <v>0.98699999999999999</v>
      </c>
      <c r="Z210">
        <v>0.92</v>
      </c>
      <c r="AA210">
        <v>0.92</v>
      </c>
      <c r="AB210">
        <v>0.92</v>
      </c>
      <c r="AC210">
        <v>0</v>
      </c>
      <c r="AD210">
        <v>100</v>
      </c>
      <c r="AE210" t="s">
        <v>3789</v>
      </c>
      <c r="AF210"/>
      <c r="AG210" t="s">
        <v>1997</v>
      </c>
      <c r="AH210">
        <v>0.3</v>
      </c>
      <c r="AI210"/>
      <c r="AJ210">
        <v>30</v>
      </c>
      <c r="AK210">
        <v>0.6</v>
      </c>
      <c r="AL210">
        <v>1000</v>
      </c>
      <c r="AM210"/>
      <c r="AN210"/>
      <c r="AO210"/>
      <c r="AP210"/>
      <c r="AQ210" t="s">
        <v>2273</v>
      </c>
      <c r="AR210"/>
      <c r="AS210" t="s">
        <v>1996</v>
      </c>
      <c r="AT210"/>
      <c r="AU210" t="s">
        <v>1996</v>
      </c>
      <c r="AV210" t="s">
        <v>1997</v>
      </c>
      <c r="AW210">
        <v>13867</v>
      </c>
      <c r="AX210"/>
    </row>
    <row r="211" spans="1:50" hidden="1" x14ac:dyDescent="0.25">
      <c r="A211">
        <v>2026</v>
      </c>
      <c r="B211" t="s">
        <v>2264</v>
      </c>
      <c r="C211" t="s">
        <v>1496</v>
      </c>
      <c r="D211">
        <v>3227</v>
      </c>
      <c r="E211" t="s">
        <v>2282</v>
      </c>
      <c r="F211" t="s">
        <v>2033</v>
      </c>
      <c r="G211" t="s">
        <v>1922</v>
      </c>
      <c r="H211">
        <v>-2.7900000000000001E-2</v>
      </c>
      <c r="I211">
        <v>1E-4</v>
      </c>
      <c r="J211">
        <v>1E-4</v>
      </c>
      <c r="K211"/>
      <c r="L211">
        <v>5.7999999999999996E-3</v>
      </c>
      <c r="M211" t="s">
        <v>1996</v>
      </c>
      <c r="N211" t="s">
        <v>1996</v>
      </c>
      <c r="O211" t="s">
        <v>1996</v>
      </c>
      <c r="P211" t="s">
        <v>1997</v>
      </c>
      <c r="Q211"/>
      <c r="R211"/>
      <c r="S211"/>
      <c r="T211">
        <v>0</v>
      </c>
      <c r="U211">
        <v>0</v>
      </c>
      <c r="V211">
        <v>0</v>
      </c>
      <c r="W211">
        <v>0.9</v>
      </c>
      <c r="X211">
        <v>0.81599999999999995</v>
      </c>
      <c r="Y211">
        <v>0.98699999999999999</v>
      </c>
      <c r="Z211">
        <v>0.92</v>
      </c>
      <c r="AA211">
        <v>0.92</v>
      </c>
      <c r="AB211">
        <v>0.92</v>
      </c>
      <c r="AC211">
        <v>10</v>
      </c>
      <c r="AD211">
        <v>90</v>
      </c>
      <c r="AE211" t="s">
        <v>3789</v>
      </c>
      <c r="AF211"/>
      <c r="AG211" t="s">
        <v>1997</v>
      </c>
      <c r="AH211">
        <v>0.16</v>
      </c>
      <c r="AI211"/>
      <c r="AJ211">
        <v>30</v>
      </c>
      <c r="AK211">
        <v>0.32</v>
      </c>
      <c r="AL211">
        <v>1000</v>
      </c>
      <c r="AM211"/>
      <c r="AN211"/>
      <c r="AO211"/>
      <c r="AP211"/>
      <c r="AQ211" t="s">
        <v>2283</v>
      </c>
      <c r="AR211"/>
      <c r="AS211" t="s">
        <v>1996</v>
      </c>
      <c r="AT211"/>
      <c r="AU211" t="s">
        <v>1996</v>
      </c>
      <c r="AV211" t="s">
        <v>1997</v>
      </c>
      <c r="AW211">
        <v>13867</v>
      </c>
      <c r="AX211"/>
    </row>
    <row r="212" spans="1:50" hidden="1" x14ac:dyDescent="0.25">
      <c r="A212">
        <v>2026</v>
      </c>
      <c r="B212" t="s">
        <v>2264</v>
      </c>
      <c r="C212" t="s">
        <v>1517</v>
      </c>
      <c r="D212">
        <v>3228</v>
      </c>
      <c r="E212" t="s">
        <v>2284</v>
      </c>
      <c r="F212" t="s">
        <v>2022</v>
      </c>
      <c r="G212" t="s">
        <v>1922</v>
      </c>
      <c r="H212">
        <v>0</v>
      </c>
      <c r="I212">
        <v>0</v>
      </c>
      <c r="J212">
        <v>0</v>
      </c>
      <c r="K212"/>
      <c r="L212">
        <v>4.7000000000000002E-3</v>
      </c>
      <c r="M212" t="s">
        <v>1996</v>
      </c>
      <c r="N212" t="s">
        <v>1996</v>
      </c>
      <c r="O212" t="s">
        <v>1996</v>
      </c>
      <c r="P212" t="s">
        <v>1997</v>
      </c>
      <c r="Q212"/>
      <c r="R212"/>
      <c r="S212"/>
      <c r="T212">
        <v>0</v>
      </c>
      <c r="U212">
        <v>0</v>
      </c>
      <c r="V212">
        <v>0</v>
      </c>
      <c r="W212">
        <v>0.9</v>
      </c>
      <c r="X212">
        <v>0.81599999999999995</v>
      </c>
      <c r="Y212">
        <v>0.98699999999999999</v>
      </c>
      <c r="Z212">
        <v>0.92</v>
      </c>
      <c r="AA212">
        <v>0.92</v>
      </c>
      <c r="AB212">
        <v>0.92</v>
      </c>
      <c r="AC212">
        <v>0</v>
      </c>
      <c r="AD212">
        <v>100</v>
      </c>
      <c r="AE212" t="s">
        <v>3789</v>
      </c>
      <c r="AF212"/>
      <c r="AG212" t="s">
        <v>1997</v>
      </c>
      <c r="AH212">
        <v>0.16</v>
      </c>
      <c r="AI212"/>
      <c r="AJ212">
        <v>30</v>
      </c>
      <c r="AK212">
        <v>0.32</v>
      </c>
      <c r="AL212">
        <v>1000</v>
      </c>
      <c r="AM212"/>
      <c r="AN212"/>
      <c r="AO212"/>
      <c r="AP212"/>
      <c r="AQ212" t="s">
        <v>2283</v>
      </c>
      <c r="AR212"/>
      <c r="AS212" t="s">
        <v>1996</v>
      </c>
      <c r="AT212"/>
      <c r="AU212" t="s">
        <v>1996</v>
      </c>
      <c r="AV212" t="s">
        <v>1997</v>
      </c>
      <c r="AW212">
        <v>13867</v>
      </c>
      <c r="AX212"/>
    </row>
    <row r="213" spans="1:50" hidden="1" x14ac:dyDescent="0.25">
      <c r="A213">
        <v>2026</v>
      </c>
      <c r="B213" t="s">
        <v>2264</v>
      </c>
      <c r="C213" t="s">
        <v>1499</v>
      </c>
      <c r="D213">
        <v>3229</v>
      </c>
      <c r="E213" t="s">
        <v>2285</v>
      </c>
      <c r="F213" t="s">
        <v>2033</v>
      </c>
      <c r="G213" t="s">
        <v>1922</v>
      </c>
      <c r="H213">
        <v>3.8399999999999997E-2</v>
      </c>
      <c r="I213">
        <v>0</v>
      </c>
      <c r="J213">
        <v>0</v>
      </c>
      <c r="K213"/>
      <c r="L213">
        <v>6.4000000000000003E-3</v>
      </c>
      <c r="M213" t="s">
        <v>1996</v>
      </c>
      <c r="N213" t="s">
        <v>1996</v>
      </c>
      <c r="O213" t="s">
        <v>1996</v>
      </c>
      <c r="P213" t="s">
        <v>1997</v>
      </c>
      <c r="Q213"/>
      <c r="R213"/>
      <c r="S213"/>
      <c r="T213">
        <v>0</v>
      </c>
      <c r="U213">
        <v>0</v>
      </c>
      <c r="V213">
        <v>0</v>
      </c>
      <c r="W213">
        <v>0.9</v>
      </c>
      <c r="X213">
        <v>0.81599999999999995</v>
      </c>
      <c r="Y213">
        <v>0.98699999999999999</v>
      </c>
      <c r="Z213">
        <v>0.92</v>
      </c>
      <c r="AA213">
        <v>0.92</v>
      </c>
      <c r="AB213">
        <v>0.92</v>
      </c>
      <c r="AC213">
        <v>10</v>
      </c>
      <c r="AD213">
        <v>90</v>
      </c>
      <c r="AE213" t="s">
        <v>3789</v>
      </c>
      <c r="AF213"/>
      <c r="AG213" t="s">
        <v>1997</v>
      </c>
      <c r="AH213">
        <v>0.12</v>
      </c>
      <c r="AI213"/>
      <c r="AJ213">
        <v>30</v>
      </c>
      <c r="AK213">
        <v>0.24</v>
      </c>
      <c r="AL213">
        <v>1000</v>
      </c>
      <c r="AM213"/>
      <c r="AN213"/>
      <c r="AO213"/>
      <c r="AP213"/>
      <c r="AQ213" t="s">
        <v>2286</v>
      </c>
      <c r="AR213"/>
      <c r="AS213" t="s">
        <v>1996</v>
      </c>
      <c r="AT213"/>
      <c r="AU213" t="s">
        <v>1996</v>
      </c>
      <c r="AV213" t="s">
        <v>1997</v>
      </c>
      <c r="AW213">
        <v>13867</v>
      </c>
      <c r="AX213"/>
    </row>
    <row r="214" spans="1:50" hidden="1" x14ac:dyDescent="0.25">
      <c r="A214">
        <v>2026</v>
      </c>
      <c r="B214" t="s">
        <v>2264</v>
      </c>
      <c r="C214" t="s">
        <v>1519</v>
      </c>
      <c r="D214">
        <v>3230</v>
      </c>
      <c r="E214" t="s">
        <v>2287</v>
      </c>
      <c r="F214" t="s">
        <v>2022</v>
      </c>
      <c r="G214" t="s">
        <v>1922</v>
      </c>
      <c r="H214">
        <v>0</v>
      </c>
      <c r="I214">
        <v>0</v>
      </c>
      <c r="J214">
        <v>0</v>
      </c>
      <c r="K214"/>
      <c r="L214">
        <v>2.3999999999999998E-3</v>
      </c>
      <c r="M214" t="s">
        <v>1996</v>
      </c>
      <c r="N214" t="s">
        <v>1996</v>
      </c>
      <c r="O214" t="s">
        <v>1996</v>
      </c>
      <c r="P214" t="s">
        <v>1997</v>
      </c>
      <c r="Q214"/>
      <c r="R214"/>
      <c r="S214"/>
      <c r="T214">
        <v>0</v>
      </c>
      <c r="U214">
        <v>0</v>
      </c>
      <c r="V214">
        <v>0</v>
      </c>
      <c r="W214">
        <v>0.9</v>
      </c>
      <c r="X214">
        <v>0.81599999999999995</v>
      </c>
      <c r="Y214">
        <v>0.98699999999999999</v>
      </c>
      <c r="Z214">
        <v>0.92</v>
      </c>
      <c r="AA214">
        <v>0.92</v>
      </c>
      <c r="AB214">
        <v>0.92</v>
      </c>
      <c r="AC214">
        <v>0</v>
      </c>
      <c r="AD214">
        <v>100</v>
      </c>
      <c r="AE214" t="s">
        <v>3789</v>
      </c>
      <c r="AF214"/>
      <c r="AG214" t="s">
        <v>1997</v>
      </c>
      <c r="AH214">
        <v>0.12</v>
      </c>
      <c r="AI214"/>
      <c r="AJ214">
        <v>30</v>
      </c>
      <c r="AK214">
        <v>0.24</v>
      </c>
      <c r="AL214">
        <v>1000</v>
      </c>
      <c r="AM214"/>
      <c r="AN214"/>
      <c r="AO214"/>
      <c r="AP214"/>
      <c r="AQ214" t="s">
        <v>2286</v>
      </c>
      <c r="AR214"/>
      <c r="AS214" t="s">
        <v>1996</v>
      </c>
      <c r="AT214"/>
      <c r="AU214" t="s">
        <v>1996</v>
      </c>
      <c r="AV214" t="s">
        <v>1997</v>
      </c>
      <c r="AW214">
        <v>13867</v>
      </c>
      <c r="AX214"/>
    </row>
    <row r="215" spans="1:50" hidden="1" x14ac:dyDescent="0.25">
      <c r="A215">
        <v>2026</v>
      </c>
      <c r="B215" t="s">
        <v>2264</v>
      </c>
      <c r="C215" t="s">
        <v>1502</v>
      </c>
      <c r="D215">
        <v>3231</v>
      </c>
      <c r="E215" t="s">
        <v>2288</v>
      </c>
      <c r="F215" t="s">
        <v>2033</v>
      </c>
      <c r="G215" t="s">
        <v>1922</v>
      </c>
      <c r="H215">
        <v>2.3199999999999998E-2</v>
      </c>
      <c r="I215">
        <v>0</v>
      </c>
      <c r="J215">
        <v>0</v>
      </c>
      <c r="K215"/>
      <c r="L215">
        <v>2.3999999999999998E-3</v>
      </c>
      <c r="M215" t="s">
        <v>1996</v>
      </c>
      <c r="N215" t="s">
        <v>1996</v>
      </c>
      <c r="O215" t="s">
        <v>1996</v>
      </c>
      <c r="P215" t="s">
        <v>1997</v>
      </c>
      <c r="Q215"/>
      <c r="R215"/>
      <c r="S215"/>
      <c r="T215">
        <v>0</v>
      </c>
      <c r="U215">
        <v>0</v>
      </c>
      <c r="V215">
        <v>0</v>
      </c>
      <c r="W215">
        <v>0.9</v>
      </c>
      <c r="X215">
        <v>0.81599999999999995</v>
      </c>
      <c r="Y215">
        <v>0.98699999999999999</v>
      </c>
      <c r="Z215">
        <v>0.92</v>
      </c>
      <c r="AA215">
        <v>0.92</v>
      </c>
      <c r="AB215">
        <v>0.92</v>
      </c>
      <c r="AC215">
        <v>10</v>
      </c>
      <c r="AD215">
        <v>90</v>
      </c>
      <c r="AE215" t="s">
        <v>3789</v>
      </c>
      <c r="AF215"/>
      <c r="AG215" t="s">
        <v>1997</v>
      </c>
      <c r="AH215">
        <v>0.08</v>
      </c>
      <c r="AI215"/>
      <c r="AJ215">
        <v>30</v>
      </c>
      <c r="AK215">
        <v>0.16</v>
      </c>
      <c r="AL215">
        <v>1000</v>
      </c>
      <c r="AM215"/>
      <c r="AN215"/>
      <c r="AO215"/>
      <c r="AP215"/>
      <c r="AQ215" t="s">
        <v>2289</v>
      </c>
      <c r="AR215"/>
      <c r="AS215" t="s">
        <v>1996</v>
      </c>
      <c r="AT215"/>
      <c r="AU215" t="s">
        <v>1996</v>
      </c>
      <c r="AV215" t="s">
        <v>1997</v>
      </c>
      <c r="AW215">
        <v>13867</v>
      </c>
      <c r="AX215"/>
    </row>
    <row r="216" spans="1:50" hidden="1" x14ac:dyDescent="0.25">
      <c r="A216">
        <v>2026</v>
      </c>
      <c r="B216" t="s">
        <v>2264</v>
      </c>
      <c r="C216" t="s">
        <v>1521</v>
      </c>
      <c r="D216">
        <v>3232</v>
      </c>
      <c r="E216" t="s">
        <v>2290</v>
      </c>
      <c r="F216" t="s">
        <v>2022</v>
      </c>
      <c r="G216" t="s">
        <v>1922</v>
      </c>
      <c r="H216">
        <v>0</v>
      </c>
      <c r="I216">
        <v>0</v>
      </c>
      <c r="J216">
        <v>0</v>
      </c>
      <c r="K216"/>
      <c r="L216">
        <v>1.9E-3</v>
      </c>
      <c r="M216" t="s">
        <v>1996</v>
      </c>
      <c r="N216" t="s">
        <v>1996</v>
      </c>
      <c r="O216" t="s">
        <v>1996</v>
      </c>
      <c r="P216" t="s">
        <v>1997</v>
      </c>
      <c r="Q216"/>
      <c r="R216"/>
      <c r="S216"/>
      <c r="T216">
        <v>0</v>
      </c>
      <c r="U216">
        <v>0</v>
      </c>
      <c r="V216">
        <v>0</v>
      </c>
      <c r="W216">
        <v>0.9</v>
      </c>
      <c r="X216">
        <v>0.81599999999999995</v>
      </c>
      <c r="Y216">
        <v>0.98699999999999999</v>
      </c>
      <c r="Z216">
        <v>0.92</v>
      </c>
      <c r="AA216">
        <v>0.92</v>
      </c>
      <c r="AB216">
        <v>0.92</v>
      </c>
      <c r="AC216">
        <v>0</v>
      </c>
      <c r="AD216">
        <v>100</v>
      </c>
      <c r="AE216" t="s">
        <v>3789</v>
      </c>
      <c r="AF216"/>
      <c r="AG216" t="s">
        <v>1997</v>
      </c>
      <c r="AH216">
        <v>0.08</v>
      </c>
      <c r="AI216"/>
      <c r="AJ216">
        <v>30</v>
      </c>
      <c r="AK216">
        <v>0.16</v>
      </c>
      <c r="AL216">
        <v>1000</v>
      </c>
      <c r="AM216"/>
      <c r="AN216"/>
      <c r="AO216"/>
      <c r="AP216"/>
      <c r="AQ216" t="s">
        <v>2289</v>
      </c>
      <c r="AR216"/>
      <c r="AS216" t="s">
        <v>1996</v>
      </c>
      <c r="AT216"/>
      <c r="AU216" t="s">
        <v>1996</v>
      </c>
      <c r="AV216" t="s">
        <v>1997</v>
      </c>
      <c r="AW216">
        <v>13867</v>
      </c>
      <c r="AX216"/>
    </row>
    <row r="217" spans="1:50" hidden="1" x14ac:dyDescent="0.25">
      <c r="A217">
        <v>2026</v>
      </c>
      <c r="B217" t="s">
        <v>2264</v>
      </c>
      <c r="C217" t="s">
        <v>1505</v>
      </c>
      <c r="D217">
        <v>3233</v>
      </c>
      <c r="E217" t="s">
        <v>2291</v>
      </c>
      <c r="F217" t="s">
        <v>2033</v>
      </c>
      <c r="G217" t="s">
        <v>1922</v>
      </c>
      <c r="H217">
        <v>4.3099999999999999E-2</v>
      </c>
      <c r="I217">
        <v>1E-4</v>
      </c>
      <c r="J217">
        <v>1E-4</v>
      </c>
      <c r="K217"/>
      <c r="L217">
        <v>2E-3</v>
      </c>
      <c r="M217" t="s">
        <v>1996</v>
      </c>
      <c r="N217" t="s">
        <v>1996</v>
      </c>
      <c r="O217" t="s">
        <v>1996</v>
      </c>
      <c r="P217" t="s">
        <v>1997</v>
      </c>
      <c r="Q217"/>
      <c r="R217"/>
      <c r="S217"/>
      <c r="T217">
        <v>0</v>
      </c>
      <c r="U217">
        <v>0</v>
      </c>
      <c r="V217">
        <v>0</v>
      </c>
      <c r="W217">
        <v>0.9</v>
      </c>
      <c r="X217">
        <v>0.81599999999999995</v>
      </c>
      <c r="Y217">
        <v>0.98699999999999999</v>
      </c>
      <c r="Z217">
        <v>0.92</v>
      </c>
      <c r="AA217">
        <v>0.92</v>
      </c>
      <c r="AB217">
        <v>0.92</v>
      </c>
      <c r="AC217">
        <v>10</v>
      </c>
      <c r="AD217">
        <v>90</v>
      </c>
      <c r="AE217" t="s">
        <v>3789</v>
      </c>
      <c r="AF217"/>
      <c r="AG217" t="s">
        <v>1997</v>
      </c>
      <c r="AH217">
        <v>0.02</v>
      </c>
      <c r="AI217"/>
      <c r="AJ217">
        <v>30</v>
      </c>
      <c r="AK217">
        <v>0.08</v>
      </c>
      <c r="AL217">
        <v>1000</v>
      </c>
      <c r="AM217"/>
      <c r="AN217"/>
      <c r="AO217"/>
      <c r="AP217"/>
      <c r="AQ217" t="s">
        <v>2292</v>
      </c>
      <c r="AR217"/>
      <c r="AS217" t="s">
        <v>1996</v>
      </c>
      <c r="AT217"/>
      <c r="AU217" t="s">
        <v>1996</v>
      </c>
      <c r="AV217" t="s">
        <v>1997</v>
      </c>
      <c r="AW217">
        <v>13867</v>
      </c>
      <c r="AX217"/>
    </row>
    <row r="218" spans="1:50" hidden="1" x14ac:dyDescent="0.25">
      <c r="A218">
        <v>2026</v>
      </c>
      <c r="B218" t="s">
        <v>2264</v>
      </c>
      <c r="C218" t="s">
        <v>1523</v>
      </c>
      <c r="D218">
        <v>3234</v>
      </c>
      <c r="E218" t="s">
        <v>2293</v>
      </c>
      <c r="F218" t="s">
        <v>2022</v>
      </c>
      <c r="G218" t="s">
        <v>1922</v>
      </c>
      <c r="H218">
        <v>0</v>
      </c>
      <c r="I218">
        <v>0</v>
      </c>
      <c r="J218">
        <v>0</v>
      </c>
      <c r="K218"/>
      <c r="L218">
        <v>1.1000000000000001E-3</v>
      </c>
      <c r="M218" t="s">
        <v>1996</v>
      </c>
      <c r="N218" t="s">
        <v>1996</v>
      </c>
      <c r="O218" t="s">
        <v>1996</v>
      </c>
      <c r="P218" t="s">
        <v>1997</v>
      </c>
      <c r="Q218"/>
      <c r="R218"/>
      <c r="S218"/>
      <c r="T218">
        <v>0</v>
      </c>
      <c r="U218">
        <v>0</v>
      </c>
      <c r="V218">
        <v>0</v>
      </c>
      <c r="W218">
        <v>0.9</v>
      </c>
      <c r="X218">
        <v>0.81599999999999995</v>
      </c>
      <c r="Y218">
        <v>0.98699999999999999</v>
      </c>
      <c r="Z218">
        <v>0.92</v>
      </c>
      <c r="AA218">
        <v>0.92</v>
      </c>
      <c r="AB218">
        <v>0.92</v>
      </c>
      <c r="AC218">
        <v>0</v>
      </c>
      <c r="AD218">
        <v>100</v>
      </c>
      <c r="AE218" t="s">
        <v>3789</v>
      </c>
      <c r="AF218"/>
      <c r="AG218" t="s">
        <v>1997</v>
      </c>
      <c r="AH218">
        <v>0.02</v>
      </c>
      <c r="AI218"/>
      <c r="AJ218">
        <v>30</v>
      </c>
      <c r="AK218">
        <v>0</v>
      </c>
      <c r="AL218">
        <v>1000</v>
      </c>
      <c r="AM218"/>
      <c r="AN218"/>
      <c r="AO218"/>
      <c r="AP218"/>
      <c r="AQ218" t="s">
        <v>2292</v>
      </c>
      <c r="AR218"/>
      <c r="AS218" t="s">
        <v>1996</v>
      </c>
      <c r="AT218"/>
      <c r="AU218" t="s">
        <v>1996</v>
      </c>
      <c r="AV218" t="s">
        <v>1997</v>
      </c>
      <c r="AW218">
        <v>13867</v>
      </c>
      <c r="AX218"/>
    </row>
    <row r="219" spans="1:50" hidden="1" x14ac:dyDescent="0.25">
      <c r="A219">
        <v>2026</v>
      </c>
      <c r="B219" t="s">
        <v>2264</v>
      </c>
      <c r="C219" t="s">
        <v>1508</v>
      </c>
      <c r="D219">
        <v>3235</v>
      </c>
      <c r="E219" t="s">
        <v>2294</v>
      </c>
      <c r="F219" t="s">
        <v>2033</v>
      </c>
      <c r="G219" t="s">
        <v>1922</v>
      </c>
      <c r="H219">
        <v>-5.8999999999999999E-3</v>
      </c>
      <c r="I219">
        <v>0</v>
      </c>
      <c r="J219">
        <v>0</v>
      </c>
      <c r="K219"/>
      <c r="L219">
        <v>8.0000000000000004E-4</v>
      </c>
      <c r="M219" t="s">
        <v>1996</v>
      </c>
      <c r="N219" t="s">
        <v>1996</v>
      </c>
      <c r="O219" t="s">
        <v>1996</v>
      </c>
      <c r="P219" t="s">
        <v>1997</v>
      </c>
      <c r="Q219"/>
      <c r="R219"/>
      <c r="S219"/>
      <c r="T219">
        <v>0</v>
      </c>
      <c r="U219">
        <v>0</v>
      </c>
      <c r="V219">
        <v>0</v>
      </c>
      <c r="W219">
        <v>0.9</v>
      </c>
      <c r="X219">
        <v>0.81599999999999995</v>
      </c>
      <c r="Y219">
        <v>0.98699999999999999</v>
      </c>
      <c r="Z219">
        <v>0.92</v>
      </c>
      <c r="AA219">
        <v>0.92</v>
      </c>
      <c r="AB219">
        <v>0.92</v>
      </c>
      <c r="AC219">
        <v>10</v>
      </c>
      <c r="AD219">
        <v>90</v>
      </c>
      <c r="AE219" t="s">
        <v>3789</v>
      </c>
      <c r="AF219"/>
      <c r="AG219" t="s">
        <v>1997</v>
      </c>
      <c r="AH219">
        <v>0.02</v>
      </c>
      <c r="AI219"/>
      <c r="AJ219">
        <v>30</v>
      </c>
      <c r="AK219">
        <v>0.08</v>
      </c>
      <c r="AL219">
        <v>1000</v>
      </c>
      <c r="AM219"/>
      <c r="AN219"/>
      <c r="AO219"/>
      <c r="AP219"/>
      <c r="AQ219" t="s">
        <v>2295</v>
      </c>
      <c r="AR219"/>
      <c r="AS219" t="s">
        <v>1996</v>
      </c>
      <c r="AT219"/>
      <c r="AU219" t="s">
        <v>1996</v>
      </c>
      <c r="AV219" t="s">
        <v>1997</v>
      </c>
      <c r="AW219">
        <v>13867</v>
      </c>
      <c r="AX219"/>
    </row>
    <row r="220" spans="1:50" hidden="1" x14ac:dyDescent="0.25">
      <c r="A220">
        <v>2026</v>
      </c>
      <c r="B220" t="s">
        <v>2264</v>
      </c>
      <c r="C220" t="s">
        <v>1525</v>
      </c>
      <c r="D220">
        <v>3236</v>
      </c>
      <c r="E220" t="s">
        <v>2296</v>
      </c>
      <c r="F220" t="s">
        <v>2022</v>
      </c>
      <c r="G220" t="s">
        <v>1922</v>
      </c>
      <c r="H220">
        <v>0</v>
      </c>
      <c r="I220">
        <v>0</v>
      </c>
      <c r="J220">
        <v>0</v>
      </c>
      <c r="K220"/>
      <c r="L220">
        <v>6.9999999999999999E-4</v>
      </c>
      <c r="M220" t="s">
        <v>1996</v>
      </c>
      <c r="N220" t="s">
        <v>1996</v>
      </c>
      <c r="O220" t="s">
        <v>1996</v>
      </c>
      <c r="P220" t="s">
        <v>1997</v>
      </c>
      <c r="Q220"/>
      <c r="R220"/>
      <c r="S220"/>
      <c r="T220">
        <v>0</v>
      </c>
      <c r="U220">
        <v>0</v>
      </c>
      <c r="V220">
        <v>0</v>
      </c>
      <c r="W220">
        <v>0.9</v>
      </c>
      <c r="X220">
        <v>0.81599999999999995</v>
      </c>
      <c r="Y220">
        <v>0.98699999999999999</v>
      </c>
      <c r="Z220">
        <v>0.92</v>
      </c>
      <c r="AA220">
        <v>0.92</v>
      </c>
      <c r="AB220">
        <v>0.92</v>
      </c>
      <c r="AC220">
        <v>0</v>
      </c>
      <c r="AD220">
        <v>100</v>
      </c>
      <c r="AE220" t="s">
        <v>3789</v>
      </c>
      <c r="AF220"/>
      <c r="AG220" t="s">
        <v>1997</v>
      </c>
      <c r="AH220">
        <v>0.02</v>
      </c>
      <c r="AI220"/>
      <c r="AJ220">
        <v>30</v>
      </c>
      <c r="AK220">
        <v>0.08</v>
      </c>
      <c r="AL220">
        <v>1000</v>
      </c>
      <c r="AM220"/>
      <c r="AN220"/>
      <c r="AO220"/>
      <c r="AP220"/>
      <c r="AQ220" t="s">
        <v>2295</v>
      </c>
      <c r="AR220"/>
      <c r="AS220" t="s">
        <v>1996</v>
      </c>
      <c r="AT220"/>
      <c r="AU220" t="s">
        <v>1996</v>
      </c>
      <c r="AV220" t="s">
        <v>1997</v>
      </c>
      <c r="AW220">
        <v>13867</v>
      </c>
      <c r="AX220"/>
    </row>
    <row r="221" spans="1:50" hidden="1" x14ac:dyDescent="0.25">
      <c r="A221">
        <v>2026</v>
      </c>
      <c r="B221" t="s">
        <v>2264</v>
      </c>
      <c r="C221" t="s">
        <v>1511</v>
      </c>
      <c r="D221">
        <v>3237</v>
      </c>
      <c r="E221" t="s">
        <v>2297</v>
      </c>
      <c r="F221" t="s">
        <v>2033</v>
      </c>
      <c r="G221" t="s">
        <v>1922</v>
      </c>
      <c r="H221">
        <v>6.0000000000000001E-3</v>
      </c>
      <c r="I221">
        <v>0</v>
      </c>
      <c r="J221">
        <v>0</v>
      </c>
      <c r="K221"/>
      <c r="L221">
        <v>1E-3</v>
      </c>
      <c r="M221" t="s">
        <v>1996</v>
      </c>
      <c r="N221" t="s">
        <v>1996</v>
      </c>
      <c r="O221" t="s">
        <v>1996</v>
      </c>
      <c r="P221" t="s">
        <v>1997</v>
      </c>
      <c r="Q221"/>
      <c r="R221"/>
      <c r="S221"/>
      <c r="T221">
        <v>0</v>
      </c>
      <c r="U221">
        <v>0</v>
      </c>
      <c r="V221">
        <v>0</v>
      </c>
      <c r="W221">
        <v>0.9</v>
      </c>
      <c r="X221">
        <v>0.81599999999999995</v>
      </c>
      <c r="Y221">
        <v>0.98699999999999999</v>
      </c>
      <c r="Z221">
        <v>0.92</v>
      </c>
      <c r="AA221">
        <v>0.92</v>
      </c>
      <c r="AB221">
        <v>0.92</v>
      </c>
      <c r="AC221">
        <v>10</v>
      </c>
      <c r="AD221">
        <v>90</v>
      </c>
      <c r="AE221" t="s">
        <v>3789</v>
      </c>
      <c r="AF221"/>
      <c r="AG221" t="s">
        <v>1997</v>
      </c>
      <c r="AH221">
        <v>0.02</v>
      </c>
      <c r="AI221"/>
      <c r="AJ221">
        <v>30</v>
      </c>
      <c r="AK221">
        <v>0.08</v>
      </c>
      <c r="AL221">
        <v>1000</v>
      </c>
      <c r="AM221"/>
      <c r="AN221"/>
      <c r="AO221"/>
      <c r="AP221"/>
      <c r="AQ221" t="s">
        <v>2298</v>
      </c>
      <c r="AR221"/>
      <c r="AS221" t="s">
        <v>1996</v>
      </c>
      <c r="AT221"/>
      <c r="AU221" t="s">
        <v>1996</v>
      </c>
      <c r="AV221" t="s">
        <v>1997</v>
      </c>
      <c r="AW221">
        <v>13867</v>
      </c>
      <c r="AX221"/>
    </row>
    <row r="222" spans="1:50" hidden="1" x14ac:dyDescent="0.25">
      <c r="A222">
        <v>2026</v>
      </c>
      <c r="B222" t="s">
        <v>2264</v>
      </c>
      <c r="C222" t="s">
        <v>1527</v>
      </c>
      <c r="D222">
        <v>3238</v>
      </c>
      <c r="E222" t="s">
        <v>2299</v>
      </c>
      <c r="F222" t="s">
        <v>2022</v>
      </c>
      <c r="G222" t="s">
        <v>1922</v>
      </c>
      <c r="H222">
        <v>0</v>
      </c>
      <c r="I222">
        <v>0</v>
      </c>
      <c r="J222">
        <v>0</v>
      </c>
      <c r="K222"/>
      <c r="L222">
        <v>5.9999999999999995E-4</v>
      </c>
      <c r="M222" t="s">
        <v>1996</v>
      </c>
      <c r="N222" t="s">
        <v>1996</v>
      </c>
      <c r="O222" t="s">
        <v>1996</v>
      </c>
      <c r="P222" t="s">
        <v>1997</v>
      </c>
      <c r="Q222"/>
      <c r="R222"/>
      <c r="S222"/>
      <c r="T222">
        <v>0</v>
      </c>
      <c r="U222">
        <v>0</v>
      </c>
      <c r="V222">
        <v>0</v>
      </c>
      <c r="W222">
        <v>0.9</v>
      </c>
      <c r="X222">
        <v>0.81599999999999995</v>
      </c>
      <c r="Y222">
        <v>0.98699999999999999</v>
      </c>
      <c r="Z222">
        <v>0.92</v>
      </c>
      <c r="AA222">
        <v>0.92</v>
      </c>
      <c r="AB222">
        <v>0.92</v>
      </c>
      <c r="AC222">
        <v>0</v>
      </c>
      <c r="AD222">
        <v>100</v>
      </c>
      <c r="AE222" t="s">
        <v>3789</v>
      </c>
      <c r="AF222"/>
      <c r="AG222" t="s">
        <v>1997</v>
      </c>
      <c r="AH222">
        <v>0.02</v>
      </c>
      <c r="AI222"/>
      <c r="AJ222">
        <v>30</v>
      </c>
      <c r="AK222">
        <v>0.08</v>
      </c>
      <c r="AL222">
        <v>1000</v>
      </c>
      <c r="AM222"/>
      <c r="AN222"/>
      <c r="AO222"/>
      <c r="AP222"/>
      <c r="AQ222" t="s">
        <v>2298</v>
      </c>
      <c r="AR222"/>
      <c r="AS222" t="s">
        <v>1996</v>
      </c>
      <c r="AT222"/>
      <c r="AU222" t="s">
        <v>1996</v>
      </c>
      <c r="AV222" t="s">
        <v>1997</v>
      </c>
      <c r="AW222">
        <v>13867</v>
      </c>
      <c r="AX222"/>
    </row>
    <row r="223" spans="1:50" hidden="1" x14ac:dyDescent="0.25">
      <c r="A223">
        <v>2026</v>
      </c>
      <c r="B223" t="s">
        <v>2264</v>
      </c>
      <c r="C223" t="s">
        <v>1514</v>
      </c>
      <c r="D223">
        <v>3239</v>
      </c>
      <c r="E223" t="s">
        <v>2300</v>
      </c>
      <c r="F223" t="s">
        <v>2033</v>
      </c>
      <c r="G223" t="s">
        <v>1922</v>
      </c>
      <c r="H223">
        <v>4.7999999999999996E-3</v>
      </c>
      <c r="I223">
        <v>0</v>
      </c>
      <c r="J223">
        <v>0</v>
      </c>
      <c r="K223"/>
      <c r="L223">
        <v>8.0000000000000004E-4</v>
      </c>
      <c r="M223" t="s">
        <v>1996</v>
      </c>
      <c r="N223" t="s">
        <v>1996</v>
      </c>
      <c r="O223" t="s">
        <v>1996</v>
      </c>
      <c r="P223" t="s">
        <v>1997</v>
      </c>
      <c r="Q223"/>
      <c r="R223"/>
      <c r="S223"/>
      <c r="T223">
        <v>0</v>
      </c>
      <c r="U223">
        <v>0</v>
      </c>
      <c r="V223">
        <v>0</v>
      </c>
      <c r="W223">
        <v>0.9</v>
      </c>
      <c r="X223">
        <v>0.81599999999999995</v>
      </c>
      <c r="Y223">
        <v>0.98699999999999999</v>
      </c>
      <c r="Z223">
        <v>0.92</v>
      </c>
      <c r="AA223">
        <v>0.92</v>
      </c>
      <c r="AB223">
        <v>0.92</v>
      </c>
      <c r="AC223">
        <v>10</v>
      </c>
      <c r="AD223">
        <v>90</v>
      </c>
      <c r="AE223" t="s">
        <v>3789</v>
      </c>
      <c r="AF223"/>
      <c r="AG223" t="s">
        <v>1997</v>
      </c>
      <c r="AH223">
        <v>0.02</v>
      </c>
      <c r="AI223"/>
      <c r="AJ223">
        <v>30</v>
      </c>
      <c r="AK223">
        <v>0.08</v>
      </c>
      <c r="AL223">
        <v>1000</v>
      </c>
      <c r="AM223"/>
      <c r="AN223"/>
      <c r="AO223"/>
      <c r="AP223"/>
      <c r="AQ223" t="s">
        <v>2301</v>
      </c>
      <c r="AR223"/>
      <c r="AS223" t="s">
        <v>1996</v>
      </c>
      <c r="AT223"/>
      <c r="AU223" t="s">
        <v>1996</v>
      </c>
      <c r="AV223" t="s">
        <v>1997</v>
      </c>
      <c r="AW223">
        <v>13867</v>
      </c>
      <c r="AX223"/>
    </row>
    <row r="224" spans="1:50" hidden="1" x14ac:dyDescent="0.25">
      <c r="A224">
        <v>2026</v>
      </c>
      <c r="B224" t="s">
        <v>2264</v>
      </c>
      <c r="C224" t="s">
        <v>1529</v>
      </c>
      <c r="D224">
        <v>3240</v>
      </c>
      <c r="E224" t="s">
        <v>2302</v>
      </c>
      <c r="F224" t="s">
        <v>2022</v>
      </c>
      <c r="G224" t="s">
        <v>1922</v>
      </c>
      <c r="H224">
        <v>0</v>
      </c>
      <c r="I224">
        <v>0</v>
      </c>
      <c r="J224">
        <v>0</v>
      </c>
      <c r="K224"/>
      <c r="L224">
        <v>5.0000000000000001E-4</v>
      </c>
      <c r="M224" t="s">
        <v>1996</v>
      </c>
      <c r="N224" t="s">
        <v>1996</v>
      </c>
      <c r="O224" t="s">
        <v>1996</v>
      </c>
      <c r="P224" t="s">
        <v>1997</v>
      </c>
      <c r="Q224"/>
      <c r="R224"/>
      <c r="S224"/>
      <c r="T224">
        <v>0</v>
      </c>
      <c r="U224">
        <v>0</v>
      </c>
      <c r="V224">
        <v>0</v>
      </c>
      <c r="W224">
        <v>0.9</v>
      </c>
      <c r="X224">
        <v>0.81599999999999995</v>
      </c>
      <c r="Y224">
        <v>0.98699999999999999</v>
      </c>
      <c r="Z224">
        <v>0.92</v>
      </c>
      <c r="AA224">
        <v>0.92</v>
      </c>
      <c r="AB224">
        <v>0.92</v>
      </c>
      <c r="AC224">
        <v>0</v>
      </c>
      <c r="AD224">
        <v>100</v>
      </c>
      <c r="AE224" t="s">
        <v>3789</v>
      </c>
      <c r="AF224"/>
      <c r="AG224" t="s">
        <v>1997</v>
      </c>
      <c r="AH224">
        <v>0.02</v>
      </c>
      <c r="AI224"/>
      <c r="AJ224">
        <v>30</v>
      </c>
      <c r="AK224">
        <v>0.08</v>
      </c>
      <c r="AL224">
        <v>1000</v>
      </c>
      <c r="AM224"/>
      <c r="AN224"/>
      <c r="AO224"/>
      <c r="AP224"/>
      <c r="AQ224" t="s">
        <v>2301</v>
      </c>
      <c r="AR224"/>
      <c r="AS224" t="s">
        <v>1996</v>
      </c>
      <c r="AT224"/>
      <c r="AU224" t="s">
        <v>1996</v>
      </c>
      <c r="AV224" t="s">
        <v>1997</v>
      </c>
      <c r="AW224">
        <v>13867</v>
      </c>
      <c r="AX224"/>
    </row>
    <row r="225" spans="1:50" hidden="1" x14ac:dyDescent="0.25">
      <c r="A225">
        <v>2026</v>
      </c>
      <c r="B225" t="s">
        <v>2303</v>
      </c>
      <c r="C225" t="s">
        <v>3591</v>
      </c>
      <c r="D225">
        <v>8983</v>
      </c>
      <c r="E225" t="s">
        <v>3592</v>
      </c>
      <c r="F225" t="s">
        <v>1995</v>
      </c>
      <c r="G225" t="s">
        <v>1919</v>
      </c>
      <c r="H225">
        <v>98.97</v>
      </c>
      <c r="I225">
        <v>1.32E-2</v>
      </c>
      <c r="J225">
        <v>1.32E-2</v>
      </c>
      <c r="K225"/>
      <c r="L225">
        <v>0</v>
      </c>
      <c r="M225" t="s">
        <v>1996</v>
      </c>
      <c r="N225" t="s">
        <v>1996</v>
      </c>
      <c r="O225" t="s">
        <v>1996</v>
      </c>
      <c r="P225" t="s">
        <v>1996</v>
      </c>
      <c r="Q225"/>
      <c r="R225"/>
      <c r="S225"/>
      <c r="T225">
        <v>0</v>
      </c>
      <c r="U225">
        <v>0</v>
      </c>
      <c r="V225">
        <v>0</v>
      </c>
      <c r="W225">
        <v>0.9</v>
      </c>
      <c r="X225">
        <v>0.81599999999999995</v>
      </c>
      <c r="Y225">
        <v>0.98699999999999999</v>
      </c>
      <c r="Z225">
        <v>0.92</v>
      </c>
      <c r="AA225">
        <v>0.92</v>
      </c>
      <c r="AB225">
        <v>0.92</v>
      </c>
      <c r="AC225">
        <v>100</v>
      </c>
      <c r="AD225">
        <v>0</v>
      </c>
      <c r="AE225" t="s">
        <v>3789</v>
      </c>
      <c r="AF225"/>
      <c r="AG225" t="s">
        <v>1997</v>
      </c>
      <c r="AH225">
        <v>0</v>
      </c>
      <c r="AI225"/>
      <c r="AJ225">
        <v>10</v>
      </c>
      <c r="AK225">
        <v>2</v>
      </c>
      <c r="AL225">
        <v>1</v>
      </c>
      <c r="AM225"/>
      <c r="AN225"/>
      <c r="AO225"/>
      <c r="AP225"/>
      <c r="AQ225" t="s">
        <v>3873</v>
      </c>
      <c r="AR225"/>
      <c r="AS225" t="s">
        <v>1996</v>
      </c>
      <c r="AT225"/>
      <c r="AU225" t="s">
        <v>1997</v>
      </c>
      <c r="AV225" t="s">
        <v>1997</v>
      </c>
      <c r="AW225">
        <v>14407</v>
      </c>
      <c r="AX225"/>
    </row>
    <row r="226" spans="1:50" hidden="1" x14ac:dyDescent="0.25">
      <c r="A226">
        <v>2026</v>
      </c>
      <c r="B226" t="s">
        <v>2303</v>
      </c>
      <c r="C226" t="s">
        <v>3593</v>
      </c>
      <c r="D226">
        <v>8984</v>
      </c>
      <c r="E226" t="s">
        <v>3594</v>
      </c>
      <c r="F226" t="s">
        <v>2022</v>
      </c>
      <c r="G226" t="s">
        <v>1919</v>
      </c>
      <c r="H226">
        <v>0</v>
      </c>
      <c r="I226">
        <v>0</v>
      </c>
      <c r="J226">
        <v>0</v>
      </c>
      <c r="K226"/>
      <c r="L226">
        <v>0.39250000000000002</v>
      </c>
      <c r="M226" t="s">
        <v>1996</v>
      </c>
      <c r="N226" t="s">
        <v>1996</v>
      </c>
      <c r="O226" t="s">
        <v>1996</v>
      </c>
      <c r="P226" t="s">
        <v>1996</v>
      </c>
      <c r="Q226"/>
      <c r="R226"/>
      <c r="S226"/>
      <c r="T226">
        <v>0</v>
      </c>
      <c r="U226">
        <v>0</v>
      </c>
      <c r="V226">
        <v>0</v>
      </c>
      <c r="W226">
        <v>0.9</v>
      </c>
      <c r="X226">
        <v>0.81599999999999995</v>
      </c>
      <c r="Y226">
        <v>0.98699999999999999</v>
      </c>
      <c r="Z226">
        <v>0.92</v>
      </c>
      <c r="AA226">
        <v>0.92</v>
      </c>
      <c r="AB226">
        <v>0.92</v>
      </c>
      <c r="AC226">
        <v>0</v>
      </c>
      <c r="AD226">
        <v>100</v>
      </c>
      <c r="AE226" t="s">
        <v>3789</v>
      </c>
      <c r="AF226"/>
      <c r="AG226" t="s">
        <v>1997</v>
      </c>
      <c r="AH226">
        <v>2.5</v>
      </c>
      <c r="AI226"/>
      <c r="AJ226">
        <v>10</v>
      </c>
      <c r="AK226">
        <v>2</v>
      </c>
      <c r="AL226">
        <v>1</v>
      </c>
      <c r="AM226"/>
      <c r="AN226"/>
      <c r="AO226"/>
      <c r="AP226"/>
      <c r="AQ226" t="s">
        <v>3874</v>
      </c>
      <c r="AR226"/>
      <c r="AS226" t="s">
        <v>1996</v>
      </c>
      <c r="AT226"/>
      <c r="AU226" t="s">
        <v>1996</v>
      </c>
      <c r="AV226" t="s">
        <v>1997</v>
      </c>
      <c r="AW226">
        <v>13959</v>
      </c>
      <c r="AX226"/>
    </row>
    <row r="227" spans="1:50" hidden="1" x14ac:dyDescent="0.25">
      <c r="A227">
        <v>2026</v>
      </c>
      <c r="B227" t="s">
        <v>2305</v>
      </c>
      <c r="C227" t="s">
        <v>2306</v>
      </c>
      <c r="D227">
        <v>4656</v>
      </c>
      <c r="E227" t="s">
        <v>2307</v>
      </c>
      <c r="F227" t="s">
        <v>2033</v>
      </c>
      <c r="G227" t="s">
        <v>1919</v>
      </c>
      <c r="H227"/>
      <c r="I227"/>
      <c r="J227"/>
      <c r="K227"/>
      <c r="L227"/>
      <c r="M227" t="s">
        <v>1996</v>
      </c>
      <c r="N227" t="s">
        <v>1996</v>
      </c>
      <c r="O227" t="s">
        <v>1996</v>
      </c>
      <c r="P227" t="s">
        <v>1996</v>
      </c>
      <c r="Q227"/>
      <c r="R227"/>
      <c r="S227"/>
      <c r="T227"/>
      <c r="U227"/>
      <c r="V227"/>
      <c r="W227">
        <v>0.95</v>
      </c>
      <c r="X227">
        <v>0.94299999999999995</v>
      </c>
      <c r="Y227">
        <v>1.05</v>
      </c>
      <c r="Z227">
        <v>0.92</v>
      </c>
      <c r="AA227">
        <v>0.92</v>
      </c>
      <c r="AB227">
        <v>0.92</v>
      </c>
      <c r="AC227">
        <v>50</v>
      </c>
      <c r="AD227">
        <v>50</v>
      </c>
      <c r="AE227" t="s">
        <v>3789</v>
      </c>
      <c r="AF227"/>
      <c r="AG227" t="s">
        <v>1997</v>
      </c>
      <c r="AH227">
        <v>1</v>
      </c>
      <c r="AI227"/>
      <c r="AJ227"/>
      <c r="AK227"/>
      <c r="AL227"/>
      <c r="AM227"/>
      <c r="AN227"/>
      <c r="AO227"/>
      <c r="AP227"/>
      <c r="AQ227" t="s">
        <v>1850</v>
      </c>
      <c r="AR227" t="s">
        <v>1996</v>
      </c>
      <c r="AS227" t="s">
        <v>1996</v>
      </c>
      <c r="AT227"/>
      <c r="AU227" t="s">
        <v>1996</v>
      </c>
      <c r="AV227" t="s">
        <v>1996</v>
      </c>
      <c r="AW227">
        <v>13164</v>
      </c>
      <c r="AX227"/>
    </row>
    <row r="228" spans="1:50" hidden="1" x14ac:dyDescent="0.25">
      <c r="A228">
        <v>2026</v>
      </c>
      <c r="B228" t="s">
        <v>2305</v>
      </c>
      <c r="C228" t="s">
        <v>1914</v>
      </c>
      <c r="D228">
        <v>4654</v>
      </c>
      <c r="E228" t="s">
        <v>2308</v>
      </c>
      <c r="F228" t="s">
        <v>1995</v>
      </c>
      <c r="G228" t="s">
        <v>1919</v>
      </c>
      <c r="H228"/>
      <c r="I228"/>
      <c r="J228"/>
      <c r="K228"/>
      <c r="L228"/>
      <c r="M228" t="s">
        <v>1996</v>
      </c>
      <c r="N228" t="s">
        <v>1996</v>
      </c>
      <c r="O228" t="s">
        <v>1996</v>
      </c>
      <c r="P228" t="s">
        <v>1996</v>
      </c>
      <c r="Q228"/>
      <c r="R228"/>
      <c r="S228"/>
      <c r="T228"/>
      <c r="U228"/>
      <c r="V228"/>
      <c r="W228">
        <v>0.95</v>
      </c>
      <c r="X228">
        <v>0.94299999999999995</v>
      </c>
      <c r="Y228">
        <v>1.05</v>
      </c>
      <c r="Z228">
        <v>0.92</v>
      </c>
      <c r="AA228">
        <v>0.92</v>
      </c>
      <c r="AB228">
        <v>0.92</v>
      </c>
      <c r="AC228">
        <v>100</v>
      </c>
      <c r="AD228">
        <v>0</v>
      </c>
      <c r="AE228" t="s">
        <v>3789</v>
      </c>
      <c r="AF228"/>
      <c r="AG228" t="s">
        <v>1997</v>
      </c>
      <c r="AH228">
        <v>1</v>
      </c>
      <c r="AI228"/>
      <c r="AJ228"/>
      <c r="AK228"/>
      <c r="AL228"/>
      <c r="AM228"/>
      <c r="AN228"/>
      <c r="AO228"/>
      <c r="AP228"/>
      <c r="AQ228" t="s">
        <v>1850</v>
      </c>
      <c r="AR228" t="s">
        <v>1996</v>
      </c>
      <c r="AS228" t="s">
        <v>1996</v>
      </c>
      <c r="AT228"/>
      <c r="AU228" t="s">
        <v>1996</v>
      </c>
      <c r="AV228" t="s">
        <v>1996</v>
      </c>
      <c r="AW228">
        <v>13164</v>
      </c>
      <c r="AX228"/>
    </row>
    <row r="229" spans="1:50" hidden="1" x14ac:dyDescent="0.25">
      <c r="A229">
        <v>2026</v>
      </c>
      <c r="B229" t="s">
        <v>2305</v>
      </c>
      <c r="C229" t="s">
        <v>1916</v>
      </c>
      <c r="D229">
        <v>4655</v>
      </c>
      <c r="E229" t="s">
        <v>2309</v>
      </c>
      <c r="F229" t="s">
        <v>2022</v>
      </c>
      <c r="G229" t="s">
        <v>1919</v>
      </c>
      <c r="H229"/>
      <c r="I229"/>
      <c r="J229"/>
      <c r="K229"/>
      <c r="L229"/>
      <c r="M229" t="s">
        <v>1996</v>
      </c>
      <c r="N229" t="s">
        <v>1996</v>
      </c>
      <c r="O229" t="s">
        <v>1996</v>
      </c>
      <c r="P229" t="s">
        <v>1996</v>
      </c>
      <c r="Q229"/>
      <c r="R229"/>
      <c r="S229"/>
      <c r="T229"/>
      <c r="U229"/>
      <c r="V229"/>
      <c r="W229">
        <v>0.95</v>
      </c>
      <c r="X229">
        <v>0.94299999999999995</v>
      </c>
      <c r="Y229">
        <v>1.05</v>
      </c>
      <c r="Z229">
        <v>0.92</v>
      </c>
      <c r="AA229">
        <v>0.92</v>
      </c>
      <c r="AB229">
        <v>0.92</v>
      </c>
      <c r="AC229">
        <v>0</v>
      </c>
      <c r="AD229">
        <v>100</v>
      </c>
      <c r="AE229" t="s">
        <v>3789</v>
      </c>
      <c r="AF229"/>
      <c r="AG229" t="s">
        <v>1997</v>
      </c>
      <c r="AH229">
        <v>1</v>
      </c>
      <c r="AI229"/>
      <c r="AJ229"/>
      <c r="AK229"/>
      <c r="AL229"/>
      <c r="AM229"/>
      <c r="AN229"/>
      <c r="AO229"/>
      <c r="AP229"/>
      <c r="AQ229" t="s">
        <v>1850</v>
      </c>
      <c r="AR229" t="s">
        <v>1996</v>
      </c>
      <c r="AS229" t="s">
        <v>1996</v>
      </c>
      <c r="AT229"/>
      <c r="AU229" t="s">
        <v>1996</v>
      </c>
      <c r="AV229" t="s">
        <v>1996</v>
      </c>
      <c r="AW229">
        <v>13164</v>
      </c>
      <c r="AX229"/>
    </row>
    <row r="230" spans="1:50" hidden="1" x14ac:dyDescent="0.25">
      <c r="A230">
        <v>2026</v>
      </c>
      <c r="B230" t="s">
        <v>2310</v>
      </c>
      <c r="C230" t="s">
        <v>909</v>
      </c>
      <c r="D230">
        <v>4120</v>
      </c>
      <c r="E230" t="s">
        <v>2311</v>
      </c>
      <c r="F230" t="s">
        <v>1995</v>
      </c>
      <c r="G230" t="s">
        <v>1919</v>
      </c>
      <c r="H230">
        <v>639</v>
      </c>
      <c r="I230">
        <v>3.6499999999999998E-2</v>
      </c>
      <c r="J230">
        <v>3.6499999999999998E-2</v>
      </c>
      <c r="K230"/>
      <c r="L230">
        <v>0</v>
      </c>
      <c r="M230" t="s">
        <v>1996</v>
      </c>
      <c r="N230" t="s">
        <v>1996</v>
      </c>
      <c r="O230" t="s">
        <v>1996</v>
      </c>
      <c r="P230" t="s">
        <v>1996</v>
      </c>
      <c r="Q230"/>
      <c r="R230"/>
      <c r="S230"/>
      <c r="T230">
        <v>0</v>
      </c>
      <c r="U230">
        <v>0</v>
      </c>
      <c r="V230">
        <v>0</v>
      </c>
      <c r="W230">
        <v>0.9</v>
      </c>
      <c r="X230">
        <v>0.81599999999999995</v>
      </c>
      <c r="Y230">
        <v>0.98599999999999999</v>
      </c>
      <c r="Z230">
        <v>0.92</v>
      </c>
      <c r="AA230">
        <v>0.92</v>
      </c>
      <c r="AB230">
        <v>0.92</v>
      </c>
      <c r="AC230">
        <v>100</v>
      </c>
      <c r="AD230">
        <v>0</v>
      </c>
      <c r="AE230" t="s">
        <v>3789</v>
      </c>
      <c r="AF230"/>
      <c r="AG230" t="s">
        <v>1997</v>
      </c>
      <c r="AH230">
        <v>50</v>
      </c>
      <c r="AI230"/>
      <c r="AJ230">
        <v>20</v>
      </c>
      <c r="AK230">
        <v>466</v>
      </c>
      <c r="AL230">
        <v>1</v>
      </c>
      <c r="AM230"/>
      <c r="AN230"/>
      <c r="AO230"/>
      <c r="AP230"/>
      <c r="AQ230" t="s">
        <v>2312</v>
      </c>
      <c r="AR230"/>
      <c r="AS230" t="s">
        <v>1996</v>
      </c>
      <c r="AT230"/>
      <c r="AU230" t="s">
        <v>1996</v>
      </c>
      <c r="AV230" t="s">
        <v>1997</v>
      </c>
      <c r="AW230">
        <v>14407</v>
      </c>
      <c r="AX230"/>
    </row>
    <row r="231" spans="1:50" hidden="1" x14ac:dyDescent="0.25">
      <c r="A231">
        <v>2026</v>
      </c>
      <c r="B231" t="s">
        <v>2310</v>
      </c>
      <c r="C231" t="s">
        <v>894</v>
      </c>
      <c r="D231">
        <v>146</v>
      </c>
      <c r="E231" t="s">
        <v>2313</v>
      </c>
      <c r="F231" t="s">
        <v>2022</v>
      </c>
      <c r="G231" t="s">
        <v>1919</v>
      </c>
      <c r="H231">
        <v>0</v>
      </c>
      <c r="I231">
        <v>0</v>
      </c>
      <c r="J231">
        <v>0</v>
      </c>
      <c r="K231"/>
      <c r="L231">
        <v>30.028199999999998</v>
      </c>
      <c r="M231" t="s">
        <v>1996</v>
      </c>
      <c r="N231" t="s">
        <v>1996</v>
      </c>
      <c r="O231" t="s">
        <v>1996</v>
      </c>
      <c r="P231" t="s">
        <v>1996</v>
      </c>
      <c r="Q231"/>
      <c r="R231"/>
      <c r="S231"/>
      <c r="T231">
        <v>0</v>
      </c>
      <c r="U231">
        <v>0</v>
      </c>
      <c r="V231">
        <v>0</v>
      </c>
      <c r="W231">
        <v>0.9</v>
      </c>
      <c r="X231">
        <v>0.81599999999999995</v>
      </c>
      <c r="Y231">
        <v>0.98699999999999999</v>
      </c>
      <c r="Z231">
        <v>0.92</v>
      </c>
      <c r="AA231">
        <v>0.92</v>
      </c>
      <c r="AB231">
        <v>0.92</v>
      </c>
      <c r="AC231">
        <v>0</v>
      </c>
      <c r="AD231">
        <v>100</v>
      </c>
      <c r="AE231" t="s">
        <v>3789</v>
      </c>
      <c r="AF231"/>
      <c r="AG231" t="s">
        <v>1997</v>
      </c>
      <c r="AH231">
        <v>275</v>
      </c>
      <c r="AI231"/>
      <c r="AJ231">
        <v>13</v>
      </c>
      <c r="AK231">
        <v>209</v>
      </c>
      <c r="AL231">
        <v>1</v>
      </c>
      <c r="AM231"/>
      <c r="AN231" t="s">
        <v>2057</v>
      </c>
      <c r="AO231"/>
      <c r="AP231"/>
      <c r="AQ231" t="s">
        <v>2314</v>
      </c>
      <c r="AR231"/>
      <c r="AS231" t="s">
        <v>1996</v>
      </c>
      <c r="AT231"/>
      <c r="AU231" t="s">
        <v>1996</v>
      </c>
      <c r="AV231" t="s">
        <v>1997</v>
      </c>
      <c r="AW231">
        <v>14407</v>
      </c>
      <c r="AX231"/>
    </row>
    <row r="232" spans="1:50" hidden="1" x14ac:dyDescent="0.25">
      <c r="A232">
        <v>2026</v>
      </c>
      <c r="B232" t="s">
        <v>2310</v>
      </c>
      <c r="C232" t="s">
        <v>890</v>
      </c>
      <c r="D232">
        <v>3316</v>
      </c>
      <c r="E232" t="s">
        <v>2315</v>
      </c>
      <c r="F232" t="s">
        <v>2022</v>
      </c>
      <c r="G232" t="s">
        <v>1950</v>
      </c>
      <c r="H232">
        <v>0</v>
      </c>
      <c r="I232">
        <v>0</v>
      </c>
      <c r="J232">
        <v>0</v>
      </c>
      <c r="K232"/>
      <c r="L232">
        <v>0.15010000000000001</v>
      </c>
      <c r="M232" t="s">
        <v>1996</v>
      </c>
      <c r="N232" t="s">
        <v>1996</v>
      </c>
      <c r="O232" t="s">
        <v>1996</v>
      </c>
      <c r="P232" t="s">
        <v>1996</v>
      </c>
      <c r="Q232"/>
      <c r="R232"/>
      <c r="S232"/>
      <c r="T232">
        <v>0</v>
      </c>
      <c r="U232">
        <v>0</v>
      </c>
      <c r="V232">
        <v>0</v>
      </c>
      <c r="W232">
        <v>0.9</v>
      </c>
      <c r="X232">
        <v>0.81599999999999995</v>
      </c>
      <c r="Y232">
        <v>0.98699999999999999</v>
      </c>
      <c r="Z232">
        <v>0.92</v>
      </c>
      <c r="AA232">
        <v>0.92</v>
      </c>
      <c r="AB232">
        <v>0.92</v>
      </c>
      <c r="AC232">
        <v>0</v>
      </c>
      <c r="AD232">
        <v>100</v>
      </c>
      <c r="AE232" t="s">
        <v>3789</v>
      </c>
      <c r="AF232"/>
      <c r="AG232" t="s">
        <v>1997</v>
      </c>
      <c r="AH232">
        <v>1.5</v>
      </c>
      <c r="AI232"/>
      <c r="AJ232">
        <v>13</v>
      </c>
      <c r="AK232">
        <v>5.68</v>
      </c>
      <c r="AL232">
        <v>1</v>
      </c>
      <c r="AM232"/>
      <c r="AN232"/>
      <c r="AO232"/>
      <c r="AP232"/>
      <c r="AQ232" t="s">
        <v>2316</v>
      </c>
      <c r="AR232"/>
      <c r="AS232" t="s">
        <v>1996</v>
      </c>
      <c r="AT232"/>
      <c r="AU232" t="s">
        <v>1996</v>
      </c>
      <c r="AV232" t="s">
        <v>1997</v>
      </c>
      <c r="AW232">
        <v>14407</v>
      </c>
      <c r="AX232"/>
    </row>
    <row r="233" spans="1:50" hidden="1" x14ac:dyDescent="0.25">
      <c r="A233">
        <v>2026</v>
      </c>
      <c r="B233" t="s">
        <v>2310</v>
      </c>
      <c r="C233" t="s">
        <v>900</v>
      </c>
      <c r="D233">
        <v>6781</v>
      </c>
      <c r="E233" t="s">
        <v>2317</v>
      </c>
      <c r="F233" t="s">
        <v>2022</v>
      </c>
      <c r="G233" t="s">
        <v>1919</v>
      </c>
      <c r="H233">
        <v>0</v>
      </c>
      <c r="I233">
        <v>0</v>
      </c>
      <c r="J233">
        <v>0</v>
      </c>
      <c r="K233"/>
      <c r="L233">
        <v>21.038399999999999</v>
      </c>
      <c r="M233" t="s">
        <v>1996</v>
      </c>
      <c r="N233" t="s">
        <v>1996</v>
      </c>
      <c r="O233" t="s">
        <v>1996</v>
      </c>
      <c r="P233" t="s">
        <v>1996</v>
      </c>
      <c r="Q233"/>
      <c r="R233"/>
      <c r="S233"/>
      <c r="T233">
        <v>0</v>
      </c>
      <c r="U233">
        <v>0</v>
      </c>
      <c r="V233">
        <v>0</v>
      </c>
      <c r="W233">
        <v>0.9</v>
      </c>
      <c r="X233">
        <v>0.81599999999999995</v>
      </c>
      <c r="Y233">
        <v>0.98699999999999999</v>
      </c>
      <c r="Z233">
        <v>0.92</v>
      </c>
      <c r="AA233">
        <v>0.92</v>
      </c>
      <c r="AB233">
        <v>0.92</v>
      </c>
      <c r="AC233">
        <v>0</v>
      </c>
      <c r="AD233">
        <v>100</v>
      </c>
      <c r="AE233" t="s">
        <v>3789</v>
      </c>
      <c r="AF233"/>
      <c r="AG233" t="s">
        <v>1997</v>
      </c>
      <c r="AH233">
        <v>60</v>
      </c>
      <c r="AI233"/>
      <c r="AJ233">
        <v>13</v>
      </c>
      <c r="AK233">
        <v>440</v>
      </c>
      <c r="AL233">
        <v>1</v>
      </c>
      <c r="AM233"/>
      <c r="AN233"/>
      <c r="AO233"/>
      <c r="AP233"/>
      <c r="AQ233" t="s">
        <v>2318</v>
      </c>
      <c r="AR233"/>
      <c r="AS233" t="s">
        <v>1996</v>
      </c>
      <c r="AT233"/>
      <c r="AU233" t="s">
        <v>1996</v>
      </c>
      <c r="AV233" t="s">
        <v>1997</v>
      </c>
      <c r="AW233">
        <v>14407</v>
      </c>
      <c r="AX233"/>
    </row>
    <row r="234" spans="1:50" hidden="1" x14ac:dyDescent="0.25">
      <c r="A234">
        <v>2026</v>
      </c>
      <c r="B234" t="s">
        <v>2310</v>
      </c>
      <c r="C234" t="s">
        <v>903</v>
      </c>
      <c r="D234">
        <v>6782</v>
      </c>
      <c r="E234" t="s">
        <v>2319</v>
      </c>
      <c r="F234" t="s">
        <v>2022</v>
      </c>
      <c r="G234" t="s">
        <v>1919</v>
      </c>
      <c r="H234">
        <v>0</v>
      </c>
      <c r="I234">
        <v>0</v>
      </c>
      <c r="J234">
        <v>0</v>
      </c>
      <c r="K234"/>
      <c r="L234">
        <v>23.853300000000001</v>
      </c>
      <c r="M234" t="s">
        <v>1996</v>
      </c>
      <c r="N234" t="s">
        <v>1996</v>
      </c>
      <c r="O234" t="s">
        <v>1996</v>
      </c>
      <c r="P234" t="s">
        <v>1996</v>
      </c>
      <c r="Q234"/>
      <c r="R234"/>
      <c r="S234"/>
      <c r="T234">
        <v>0</v>
      </c>
      <c r="U234">
        <v>0</v>
      </c>
      <c r="V234">
        <v>0</v>
      </c>
      <c r="W234">
        <v>0.9</v>
      </c>
      <c r="X234">
        <v>0.81599999999999995</v>
      </c>
      <c r="Y234">
        <v>0.98699999999999999</v>
      </c>
      <c r="Z234">
        <v>0.92</v>
      </c>
      <c r="AA234">
        <v>0.92</v>
      </c>
      <c r="AB234">
        <v>0.92</v>
      </c>
      <c r="AC234">
        <v>0</v>
      </c>
      <c r="AD234">
        <v>100</v>
      </c>
      <c r="AE234" t="s">
        <v>3789</v>
      </c>
      <c r="AF234"/>
      <c r="AG234" t="s">
        <v>1997</v>
      </c>
      <c r="AH234">
        <v>150</v>
      </c>
      <c r="AI234"/>
      <c r="AJ234">
        <v>13</v>
      </c>
      <c r="AK234">
        <v>506</v>
      </c>
      <c r="AL234">
        <v>1</v>
      </c>
      <c r="AM234"/>
      <c r="AN234"/>
      <c r="AO234"/>
      <c r="AP234"/>
      <c r="AQ234" t="s">
        <v>2320</v>
      </c>
      <c r="AR234"/>
      <c r="AS234" t="s">
        <v>1996</v>
      </c>
      <c r="AT234"/>
      <c r="AU234" t="s">
        <v>1996</v>
      </c>
      <c r="AV234" t="s">
        <v>1997</v>
      </c>
      <c r="AW234">
        <v>14407</v>
      </c>
      <c r="AX234"/>
    </row>
    <row r="235" spans="1:50" hidden="1" x14ac:dyDescent="0.25">
      <c r="A235">
        <v>2026</v>
      </c>
      <c r="B235" t="s">
        <v>2310</v>
      </c>
      <c r="C235" t="s">
        <v>897</v>
      </c>
      <c r="D235">
        <v>6783</v>
      </c>
      <c r="E235" t="s">
        <v>2321</v>
      </c>
      <c r="F235" t="s">
        <v>2022</v>
      </c>
      <c r="G235" t="s">
        <v>1919</v>
      </c>
      <c r="H235">
        <v>0</v>
      </c>
      <c r="I235">
        <v>0</v>
      </c>
      <c r="J235">
        <v>0</v>
      </c>
      <c r="K235"/>
      <c r="L235">
        <v>6.2317</v>
      </c>
      <c r="M235" t="s">
        <v>1996</v>
      </c>
      <c r="N235" t="s">
        <v>1996</v>
      </c>
      <c r="O235" t="s">
        <v>1996</v>
      </c>
      <c r="P235" t="s">
        <v>1996</v>
      </c>
      <c r="Q235"/>
      <c r="R235"/>
      <c r="S235"/>
      <c r="T235"/>
      <c r="U235"/>
      <c r="V235"/>
      <c r="W235">
        <v>0.9</v>
      </c>
      <c r="X235">
        <v>0.81599999999999995</v>
      </c>
      <c r="Y235">
        <v>0.98699999999999999</v>
      </c>
      <c r="Z235">
        <v>0.92</v>
      </c>
      <c r="AA235">
        <v>0.92</v>
      </c>
      <c r="AB235">
        <v>0.92</v>
      </c>
      <c r="AC235">
        <v>0</v>
      </c>
      <c r="AD235">
        <v>100</v>
      </c>
      <c r="AE235" t="s">
        <v>3789</v>
      </c>
      <c r="AF235"/>
      <c r="AG235" t="s">
        <v>1997</v>
      </c>
      <c r="AH235">
        <v>50</v>
      </c>
      <c r="AI235"/>
      <c r="AJ235">
        <v>13</v>
      </c>
      <c r="AK235">
        <v>520</v>
      </c>
      <c r="AL235">
        <v>1</v>
      </c>
      <c r="AM235"/>
      <c r="AN235"/>
      <c r="AO235"/>
      <c r="AP235"/>
      <c r="AQ235" t="s">
        <v>2322</v>
      </c>
      <c r="AR235"/>
      <c r="AS235" t="s">
        <v>1996</v>
      </c>
      <c r="AT235"/>
      <c r="AU235" t="s">
        <v>1996</v>
      </c>
      <c r="AV235" t="s">
        <v>1997</v>
      </c>
      <c r="AW235">
        <v>13867</v>
      </c>
      <c r="AX235"/>
    </row>
    <row r="236" spans="1:50" hidden="1" x14ac:dyDescent="0.25">
      <c r="A236">
        <v>2026</v>
      </c>
      <c r="B236" t="s">
        <v>2323</v>
      </c>
      <c r="C236" t="s">
        <v>1462</v>
      </c>
      <c r="D236">
        <v>151</v>
      </c>
      <c r="E236" t="s">
        <v>2324</v>
      </c>
      <c r="F236" t="s">
        <v>2022</v>
      </c>
      <c r="G236" t="s">
        <v>1919</v>
      </c>
      <c r="H236">
        <v>0</v>
      </c>
      <c r="I236">
        <v>0</v>
      </c>
      <c r="J236">
        <v>0</v>
      </c>
      <c r="K236"/>
      <c r="L236">
        <v>4.9762000000000004</v>
      </c>
      <c r="M236" t="s">
        <v>1996</v>
      </c>
      <c r="N236" t="s">
        <v>1996</v>
      </c>
      <c r="O236" t="s">
        <v>1996</v>
      </c>
      <c r="P236" t="s">
        <v>1996</v>
      </c>
      <c r="Q236"/>
      <c r="R236"/>
      <c r="S236"/>
      <c r="T236">
        <v>0</v>
      </c>
      <c r="U236">
        <v>0</v>
      </c>
      <c r="V236">
        <v>0</v>
      </c>
      <c r="W236">
        <v>0.9</v>
      </c>
      <c r="X236">
        <v>0.81599999999999995</v>
      </c>
      <c r="Y236">
        <v>0.98699999999999999</v>
      </c>
      <c r="Z236">
        <v>0.92</v>
      </c>
      <c r="AA236">
        <v>0.92</v>
      </c>
      <c r="AB236">
        <v>0.92</v>
      </c>
      <c r="AC236">
        <v>0</v>
      </c>
      <c r="AD236">
        <v>100</v>
      </c>
      <c r="AE236" t="s">
        <v>3789</v>
      </c>
      <c r="AF236"/>
      <c r="AG236" t="s">
        <v>1997</v>
      </c>
      <c r="AH236">
        <v>20</v>
      </c>
      <c r="AI236"/>
      <c r="AJ236">
        <v>7</v>
      </c>
      <c r="AK236">
        <v>475</v>
      </c>
      <c r="AL236">
        <v>1</v>
      </c>
      <c r="AM236"/>
      <c r="AN236" t="s">
        <v>2057</v>
      </c>
      <c r="AO236"/>
      <c r="AP236"/>
      <c r="AQ236" t="s">
        <v>2325</v>
      </c>
      <c r="AR236"/>
      <c r="AS236" t="s">
        <v>1996</v>
      </c>
      <c r="AT236"/>
      <c r="AU236" t="s">
        <v>1996</v>
      </c>
      <c r="AV236" t="s">
        <v>1997</v>
      </c>
      <c r="AW236">
        <v>14407</v>
      </c>
      <c r="AX236"/>
    </row>
    <row r="237" spans="1:50" hidden="1" x14ac:dyDescent="0.25">
      <c r="A237">
        <v>2026</v>
      </c>
      <c r="B237" t="s">
        <v>314</v>
      </c>
      <c r="C237" t="s">
        <v>316</v>
      </c>
      <c r="D237">
        <v>777</v>
      </c>
      <c r="E237" t="s">
        <v>2326</v>
      </c>
      <c r="F237" t="s">
        <v>1995</v>
      </c>
      <c r="G237" t="s">
        <v>1924</v>
      </c>
      <c r="H237">
        <v>1208</v>
      </c>
      <c r="I237">
        <v>0.158</v>
      </c>
      <c r="J237">
        <v>0.158</v>
      </c>
      <c r="K237"/>
      <c r="L237">
        <v>0</v>
      </c>
      <c r="M237" t="s">
        <v>1996</v>
      </c>
      <c r="N237" t="s">
        <v>1996</v>
      </c>
      <c r="O237" t="s">
        <v>1996</v>
      </c>
      <c r="P237" t="s">
        <v>1996</v>
      </c>
      <c r="Q237"/>
      <c r="R237"/>
      <c r="S237"/>
      <c r="T237">
        <v>0</v>
      </c>
      <c r="U237">
        <v>0</v>
      </c>
      <c r="V237">
        <v>0</v>
      </c>
      <c r="W237">
        <v>0.9</v>
      </c>
      <c r="X237">
        <v>0.81599999999999995</v>
      </c>
      <c r="Y237">
        <v>0.98599999999999999</v>
      </c>
      <c r="Z237">
        <v>0.92</v>
      </c>
      <c r="AA237">
        <v>0.92</v>
      </c>
      <c r="AB237">
        <v>0.92</v>
      </c>
      <c r="AC237">
        <v>100</v>
      </c>
      <c r="AD237">
        <v>0</v>
      </c>
      <c r="AE237" t="s">
        <v>3789</v>
      </c>
      <c r="AF237"/>
      <c r="AG237" t="s">
        <v>1997</v>
      </c>
      <c r="AH237">
        <v>170</v>
      </c>
      <c r="AI237"/>
      <c r="AJ237">
        <v>15</v>
      </c>
      <c r="AK237">
        <v>428</v>
      </c>
      <c r="AL237">
        <v>1</v>
      </c>
      <c r="AM237"/>
      <c r="AN237"/>
      <c r="AO237"/>
      <c r="AP237"/>
      <c r="AQ237" t="s">
        <v>3875</v>
      </c>
      <c r="AR237"/>
      <c r="AS237" t="s">
        <v>1996</v>
      </c>
      <c r="AT237"/>
      <c r="AU237" t="s">
        <v>1996</v>
      </c>
      <c r="AV237" t="s">
        <v>1997</v>
      </c>
      <c r="AW237">
        <v>14407</v>
      </c>
      <c r="AX237"/>
    </row>
    <row r="238" spans="1:50" hidden="1" x14ac:dyDescent="0.25">
      <c r="A238">
        <v>2026</v>
      </c>
      <c r="B238" t="s">
        <v>314</v>
      </c>
      <c r="C238" t="s">
        <v>352</v>
      </c>
      <c r="D238">
        <v>778</v>
      </c>
      <c r="E238" t="s">
        <v>2327</v>
      </c>
      <c r="F238" t="s">
        <v>1995</v>
      </c>
      <c r="G238" t="s">
        <v>369</v>
      </c>
      <c r="H238">
        <v>5.242</v>
      </c>
      <c r="I238">
        <v>6.9999999999999999E-4</v>
      </c>
      <c r="J238">
        <v>6.9999999999999999E-4</v>
      </c>
      <c r="K238"/>
      <c r="L238">
        <v>0</v>
      </c>
      <c r="M238" t="s">
        <v>1996</v>
      </c>
      <c r="N238" t="s">
        <v>1996</v>
      </c>
      <c r="O238" t="s">
        <v>1996</v>
      </c>
      <c r="P238" t="s">
        <v>1996</v>
      </c>
      <c r="Q238"/>
      <c r="R238"/>
      <c r="S238"/>
      <c r="T238">
        <v>0</v>
      </c>
      <c r="U238">
        <v>0</v>
      </c>
      <c r="V238">
        <v>0</v>
      </c>
      <c r="W238">
        <v>0.9</v>
      </c>
      <c r="X238">
        <v>0.81599999999999995</v>
      </c>
      <c r="Y238">
        <v>0.98599999999999999</v>
      </c>
      <c r="Z238">
        <v>0.92</v>
      </c>
      <c r="AA238">
        <v>0.92</v>
      </c>
      <c r="AB238">
        <v>0.92</v>
      </c>
      <c r="AC238">
        <v>100</v>
      </c>
      <c r="AD238">
        <v>0</v>
      </c>
      <c r="AE238" t="s">
        <v>3789</v>
      </c>
      <c r="AF238"/>
      <c r="AG238" t="s">
        <v>1997</v>
      </c>
      <c r="AH238">
        <v>1</v>
      </c>
      <c r="AI238"/>
      <c r="AJ238">
        <v>10</v>
      </c>
      <c r="AK238">
        <v>30</v>
      </c>
      <c r="AL238">
        <v>1</v>
      </c>
      <c r="AM238"/>
      <c r="AN238"/>
      <c r="AO238"/>
      <c r="AP238"/>
      <c r="AQ238" t="s">
        <v>3876</v>
      </c>
      <c r="AR238"/>
      <c r="AS238" t="s">
        <v>1996</v>
      </c>
      <c r="AT238"/>
      <c r="AU238" t="s">
        <v>1996</v>
      </c>
      <c r="AV238" t="s">
        <v>1997</v>
      </c>
      <c r="AW238">
        <v>14407</v>
      </c>
      <c r="AX238"/>
    </row>
    <row r="239" spans="1:50" hidden="1" x14ac:dyDescent="0.25">
      <c r="A239">
        <v>2026</v>
      </c>
      <c r="B239" t="s">
        <v>314</v>
      </c>
      <c r="C239" t="s">
        <v>399</v>
      </c>
      <c r="D239">
        <v>779</v>
      </c>
      <c r="E239" t="s">
        <v>2328</v>
      </c>
      <c r="F239" t="s">
        <v>1995</v>
      </c>
      <c r="G239" t="s">
        <v>1924</v>
      </c>
      <c r="H239">
        <v>253</v>
      </c>
      <c r="I239">
        <v>3.3099999999999997E-2</v>
      </c>
      <c r="J239">
        <v>3.3099999999999997E-2</v>
      </c>
      <c r="K239"/>
      <c r="L239">
        <v>0</v>
      </c>
      <c r="M239" t="s">
        <v>1996</v>
      </c>
      <c r="N239" t="s">
        <v>1996</v>
      </c>
      <c r="O239" t="s">
        <v>1996</v>
      </c>
      <c r="P239" t="s">
        <v>1996</v>
      </c>
      <c r="Q239"/>
      <c r="R239"/>
      <c r="S239"/>
      <c r="T239">
        <v>0</v>
      </c>
      <c r="U239">
        <v>0</v>
      </c>
      <c r="V239">
        <v>0</v>
      </c>
      <c r="W239">
        <v>0.9</v>
      </c>
      <c r="X239">
        <v>0.81599999999999995</v>
      </c>
      <c r="Y239">
        <v>0.98599999999999999</v>
      </c>
      <c r="Z239">
        <v>0.92</v>
      </c>
      <c r="AA239">
        <v>0.92</v>
      </c>
      <c r="AB239">
        <v>0.92</v>
      </c>
      <c r="AC239">
        <v>100</v>
      </c>
      <c r="AD239">
        <v>0</v>
      </c>
      <c r="AE239" t="s">
        <v>3789</v>
      </c>
      <c r="AF239"/>
      <c r="AG239" t="s">
        <v>1997</v>
      </c>
      <c r="AH239">
        <v>50</v>
      </c>
      <c r="AI239"/>
      <c r="AJ239">
        <v>25</v>
      </c>
      <c r="AK239">
        <v>4.58</v>
      </c>
      <c r="AL239">
        <v>1</v>
      </c>
      <c r="AM239"/>
      <c r="AN239"/>
      <c r="AO239"/>
      <c r="AP239"/>
      <c r="AQ239" t="s">
        <v>3877</v>
      </c>
      <c r="AR239"/>
      <c r="AS239" t="s">
        <v>1996</v>
      </c>
      <c r="AT239"/>
      <c r="AU239" t="s">
        <v>1996</v>
      </c>
      <c r="AV239" t="s">
        <v>1997</v>
      </c>
      <c r="AW239">
        <v>14407</v>
      </c>
      <c r="AX239"/>
    </row>
    <row r="240" spans="1:50" hidden="1" x14ac:dyDescent="0.25">
      <c r="A240">
        <v>2026</v>
      </c>
      <c r="B240" t="s">
        <v>314</v>
      </c>
      <c r="C240" t="s">
        <v>384</v>
      </c>
      <c r="D240">
        <v>780</v>
      </c>
      <c r="E240" t="s">
        <v>2329</v>
      </c>
      <c r="F240" t="s">
        <v>1995</v>
      </c>
      <c r="G240" t="s">
        <v>1924</v>
      </c>
      <c r="H240">
        <v>64.7</v>
      </c>
      <c r="I240">
        <v>8.5000000000000006E-3</v>
      </c>
      <c r="J240">
        <v>8.5000000000000006E-3</v>
      </c>
      <c r="K240"/>
      <c r="L240">
        <v>0</v>
      </c>
      <c r="M240" t="s">
        <v>1996</v>
      </c>
      <c r="N240" t="s">
        <v>1996</v>
      </c>
      <c r="O240" t="s">
        <v>1996</v>
      </c>
      <c r="P240" t="s">
        <v>1996</v>
      </c>
      <c r="Q240"/>
      <c r="R240"/>
      <c r="S240"/>
      <c r="T240">
        <v>0</v>
      </c>
      <c r="U240">
        <v>0</v>
      </c>
      <c r="V240">
        <v>0</v>
      </c>
      <c r="W240">
        <v>0.9</v>
      </c>
      <c r="X240">
        <v>0.81599999999999995</v>
      </c>
      <c r="Y240">
        <v>0.98599999999999999</v>
      </c>
      <c r="Z240">
        <v>0.92</v>
      </c>
      <c r="AA240">
        <v>0.92</v>
      </c>
      <c r="AB240">
        <v>0.92</v>
      </c>
      <c r="AC240">
        <v>100</v>
      </c>
      <c r="AD240">
        <v>0</v>
      </c>
      <c r="AE240" t="s">
        <v>3789</v>
      </c>
      <c r="AF240"/>
      <c r="AG240" t="s">
        <v>1997</v>
      </c>
      <c r="AH240">
        <v>7.5</v>
      </c>
      <c r="AI240"/>
      <c r="AJ240">
        <v>10</v>
      </c>
      <c r="AK240">
        <v>0.25</v>
      </c>
      <c r="AL240">
        <v>1</v>
      </c>
      <c r="AM240"/>
      <c r="AN240"/>
      <c r="AO240"/>
      <c r="AP240"/>
      <c r="AQ240" t="s">
        <v>3878</v>
      </c>
      <c r="AR240"/>
      <c r="AS240" t="s">
        <v>1996</v>
      </c>
      <c r="AT240"/>
      <c r="AU240" t="s">
        <v>1996</v>
      </c>
      <c r="AV240" t="s">
        <v>1997</v>
      </c>
      <c r="AW240">
        <v>14407</v>
      </c>
      <c r="AX240"/>
    </row>
    <row r="241" spans="1:50" hidden="1" x14ac:dyDescent="0.25">
      <c r="A241">
        <v>2026</v>
      </c>
      <c r="B241" t="s">
        <v>314</v>
      </c>
      <c r="C241" t="s">
        <v>427</v>
      </c>
      <c r="D241">
        <v>781</v>
      </c>
      <c r="E241" t="s">
        <v>2330</v>
      </c>
      <c r="F241" t="s">
        <v>1995</v>
      </c>
      <c r="G241" t="s">
        <v>1919</v>
      </c>
      <c r="H241">
        <v>2097</v>
      </c>
      <c r="I241">
        <v>0.27400000000000002</v>
      </c>
      <c r="J241">
        <v>0.27400000000000002</v>
      </c>
      <c r="K241"/>
      <c r="L241">
        <v>0</v>
      </c>
      <c r="M241" t="s">
        <v>1996</v>
      </c>
      <c r="N241" t="s">
        <v>1996</v>
      </c>
      <c r="O241" t="s">
        <v>1996</v>
      </c>
      <c r="P241" t="s">
        <v>1996</v>
      </c>
      <c r="Q241"/>
      <c r="R241"/>
      <c r="S241"/>
      <c r="T241">
        <v>0</v>
      </c>
      <c r="U241">
        <v>0</v>
      </c>
      <c r="V241">
        <v>0</v>
      </c>
      <c r="W241">
        <v>0.9</v>
      </c>
      <c r="X241">
        <v>0.81599999999999995</v>
      </c>
      <c r="Y241">
        <v>0.98599999999999999</v>
      </c>
      <c r="Z241">
        <v>0.92</v>
      </c>
      <c r="AA241">
        <v>0.92</v>
      </c>
      <c r="AB241">
        <v>0.92</v>
      </c>
      <c r="AC241">
        <v>100</v>
      </c>
      <c r="AD241">
        <v>0</v>
      </c>
      <c r="AE241" t="s">
        <v>3789</v>
      </c>
      <c r="AF241"/>
      <c r="AG241" t="s">
        <v>1997</v>
      </c>
      <c r="AH241">
        <v>300</v>
      </c>
      <c r="AI241"/>
      <c r="AJ241">
        <v>5</v>
      </c>
      <c r="AK241">
        <v>200</v>
      </c>
      <c r="AL241">
        <v>1</v>
      </c>
      <c r="AM241"/>
      <c r="AN241"/>
      <c r="AO241"/>
      <c r="AP241"/>
      <c r="AQ241" t="s">
        <v>3879</v>
      </c>
      <c r="AR241"/>
      <c r="AS241" t="s">
        <v>1996</v>
      </c>
      <c r="AT241"/>
      <c r="AU241" t="s">
        <v>1996</v>
      </c>
      <c r="AV241" t="s">
        <v>1997</v>
      </c>
      <c r="AW241">
        <v>14407</v>
      </c>
      <c r="AX241"/>
    </row>
    <row r="242" spans="1:50" hidden="1" x14ac:dyDescent="0.25">
      <c r="A242">
        <v>2026</v>
      </c>
      <c r="B242" t="s">
        <v>314</v>
      </c>
      <c r="C242" t="s">
        <v>409</v>
      </c>
      <c r="D242">
        <v>783</v>
      </c>
      <c r="E242" t="s">
        <v>2331</v>
      </c>
      <c r="F242" t="s">
        <v>1995</v>
      </c>
      <c r="G242" t="s">
        <v>1924</v>
      </c>
      <c r="H242"/>
      <c r="I242"/>
      <c r="J242"/>
      <c r="K242"/>
      <c r="L242"/>
      <c r="M242" t="s">
        <v>1996</v>
      </c>
      <c r="N242" t="s">
        <v>1996</v>
      </c>
      <c r="O242" t="s">
        <v>1996</v>
      </c>
      <c r="P242" t="s">
        <v>1996</v>
      </c>
      <c r="Q242"/>
      <c r="R242"/>
      <c r="S242"/>
      <c r="T242"/>
      <c r="U242"/>
      <c r="V242"/>
      <c r="W242">
        <v>0.9</v>
      </c>
      <c r="X242">
        <v>0.81599999999999995</v>
      </c>
      <c r="Y242">
        <v>0.98599999999999999</v>
      </c>
      <c r="Z242">
        <v>0.92</v>
      </c>
      <c r="AA242">
        <v>0.92</v>
      </c>
      <c r="AB242">
        <v>0.92</v>
      </c>
      <c r="AC242">
        <v>100</v>
      </c>
      <c r="AD242">
        <v>0</v>
      </c>
      <c r="AE242" t="s">
        <v>3789</v>
      </c>
      <c r="AF242"/>
      <c r="AG242" t="s">
        <v>1997</v>
      </c>
      <c r="AH242">
        <v>15</v>
      </c>
      <c r="AI242"/>
      <c r="AJ242"/>
      <c r="AK242">
        <v>180</v>
      </c>
      <c r="AL242"/>
      <c r="AM242"/>
      <c r="AN242"/>
      <c r="AO242"/>
      <c r="AP242"/>
      <c r="AQ242" t="s">
        <v>1850</v>
      </c>
      <c r="AR242" t="s">
        <v>1996</v>
      </c>
      <c r="AS242" t="s">
        <v>1997</v>
      </c>
      <c r="AT242" t="s">
        <v>2332</v>
      </c>
      <c r="AU242" t="s">
        <v>1996</v>
      </c>
      <c r="AV242" t="s">
        <v>1996</v>
      </c>
      <c r="AW242">
        <v>13164</v>
      </c>
      <c r="AX242"/>
    </row>
    <row r="243" spans="1:50" hidden="1" x14ac:dyDescent="0.25">
      <c r="A243">
        <v>2026</v>
      </c>
      <c r="B243" t="s">
        <v>314</v>
      </c>
      <c r="C243" t="s">
        <v>387</v>
      </c>
      <c r="D243">
        <v>2417</v>
      </c>
      <c r="E243" t="s">
        <v>2333</v>
      </c>
      <c r="F243" t="s">
        <v>1995</v>
      </c>
      <c r="G243" t="s">
        <v>1924</v>
      </c>
      <c r="H243">
        <v>73.94</v>
      </c>
      <c r="I243">
        <v>9.7000000000000003E-3</v>
      </c>
      <c r="J243">
        <v>9.7000000000000003E-3</v>
      </c>
      <c r="K243"/>
      <c r="L243">
        <v>0</v>
      </c>
      <c r="M243" t="s">
        <v>1996</v>
      </c>
      <c r="N243" t="s">
        <v>1996</v>
      </c>
      <c r="O243" t="s">
        <v>1996</v>
      </c>
      <c r="P243" t="s">
        <v>1996</v>
      </c>
      <c r="Q243"/>
      <c r="R243"/>
      <c r="S243"/>
      <c r="T243">
        <v>0</v>
      </c>
      <c r="U243">
        <v>0</v>
      </c>
      <c r="V243">
        <v>0</v>
      </c>
      <c r="W243">
        <v>0.9</v>
      </c>
      <c r="X243">
        <v>0.81599999999999995</v>
      </c>
      <c r="Y243">
        <v>0.98599999999999999</v>
      </c>
      <c r="Z243">
        <v>0.92</v>
      </c>
      <c r="AA243">
        <v>0.92</v>
      </c>
      <c r="AB243">
        <v>0.92</v>
      </c>
      <c r="AC243">
        <v>100</v>
      </c>
      <c r="AD243">
        <v>0</v>
      </c>
      <c r="AE243" t="s">
        <v>3789</v>
      </c>
      <c r="AF243"/>
      <c r="AG243" t="s">
        <v>1997</v>
      </c>
      <c r="AH243">
        <v>10</v>
      </c>
      <c r="AI243"/>
      <c r="AJ243">
        <v>10</v>
      </c>
      <c r="AK243">
        <v>25</v>
      </c>
      <c r="AL243">
        <v>1</v>
      </c>
      <c r="AM243"/>
      <c r="AN243"/>
      <c r="AO243"/>
      <c r="AP243"/>
      <c r="AQ243" t="s">
        <v>3880</v>
      </c>
      <c r="AR243"/>
      <c r="AS243" t="s">
        <v>1996</v>
      </c>
      <c r="AT243"/>
      <c r="AU243" t="s">
        <v>1996</v>
      </c>
      <c r="AV243" t="s">
        <v>1997</v>
      </c>
      <c r="AW243">
        <v>14407</v>
      </c>
      <c r="AX243"/>
    </row>
    <row r="244" spans="1:50" hidden="1" x14ac:dyDescent="0.25">
      <c r="A244">
        <v>2026</v>
      </c>
      <c r="B244" t="s">
        <v>314</v>
      </c>
      <c r="C244" t="s">
        <v>360</v>
      </c>
      <c r="D244">
        <v>2419</v>
      </c>
      <c r="E244" t="s">
        <v>2334</v>
      </c>
      <c r="F244" t="s">
        <v>1995</v>
      </c>
      <c r="G244" t="s">
        <v>369</v>
      </c>
      <c r="H244">
        <v>16.161999999999999</v>
      </c>
      <c r="I244">
        <v>2.0999999999999999E-3</v>
      </c>
      <c r="J244">
        <v>2.0999999999999999E-3</v>
      </c>
      <c r="K244"/>
      <c r="L244">
        <v>0</v>
      </c>
      <c r="M244" t="s">
        <v>1996</v>
      </c>
      <c r="N244" t="s">
        <v>1996</v>
      </c>
      <c r="O244" t="s">
        <v>1996</v>
      </c>
      <c r="P244" t="s">
        <v>1996</v>
      </c>
      <c r="Q244"/>
      <c r="R244"/>
      <c r="S244"/>
      <c r="T244">
        <v>0</v>
      </c>
      <c r="U244">
        <v>0</v>
      </c>
      <c r="V244">
        <v>0</v>
      </c>
      <c r="W244">
        <v>0.9</v>
      </c>
      <c r="X244">
        <v>0.81599999999999995</v>
      </c>
      <c r="Y244">
        <v>0.98599999999999999</v>
      </c>
      <c r="Z244">
        <v>0.92</v>
      </c>
      <c r="AA244">
        <v>0.92</v>
      </c>
      <c r="AB244">
        <v>0.92</v>
      </c>
      <c r="AC244">
        <v>100</v>
      </c>
      <c r="AD244">
        <v>0</v>
      </c>
      <c r="AE244" t="s">
        <v>3789</v>
      </c>
      <c r="AF244"/>
      <c r="AG244" t="s">
        <v>1997</v>
      </c>
      <c r="AH244">
        <v>3</v>
      </c>
      <c r="AI244"/>
      <c r="AJ244">
        <v>10</v>
      </c>
      <c r="AK244">
        <v>20</v>
      </c>
      <c r="AL244">
        <v>1</v>
      </c>
      <c r="AM244"/>
      <c r="AN244"/>
      <c r="AO244"/>
      <c r="AP244"/>
      <c r="AQ244" t="s">
        <v>3881</v>
      </c>
      <c r="AR244"/>
      <c r="AS244" t="s">
        <v>1996</v>
      </c>
      <c r="AT244"/>
      <c r="AU244" t="s">
        <v>1996</v>
      </c>
      <c r="AV244" t="s">
        <v>1997</v>
      </c>
      <c r="AW244">
        <v>14407</v>
      </c>
      <c r="AX244"/>
    </row>
    <row r="245" spans="1:50" hidden="1" x14ac:dyDescent="0.25">
      <c r="A245">
        <v>2026</v>
      </c>
      <c r="B245" t="s">
        <v>314</v>
      </c>
      <c r="C245" t="s">
        <v>357</v>
      </c>
      <c r="D245">
        <v>2420</v>
      </c>
      <c r="E245" t="s">
        <v>2335</v>
      </c>
      <c r="F245" t="s">
        <v>1995</v>
      </c>
      <c r="G245" t="s">
        <v>369</v>
      </c>
      <c r="H245">
        <v>17.035</v>
      </c>
      <c r="I245">
        <v>2.2000000000000001E-3</v>
      </c>
      <c r="J245">
        <v>2.2000000000000001E-3</v>
      </c>
      <c r="K245"/>
      <c r="L245">
        <v>0</v>
      </c>
      <c r="M245" t="s">
        <v>1996</v>
      </c>
      <c r="N245" t="s">
        <v>1996</v>
      </c>
      <c r="O245" t="s">
        <v>1996</v>
      </c>
      <c r="P245" t="s">
        <v>1996</v>
      </c>
      <c r="Q245"/>
      <c r="R245"/>
      <c r="S245"/>
      <c r="T245">
        <v>0</v>
      </c>
      <c r="U245">
        <v>0</v>
      </c>
      <c r="V245">
        <v>0</v>
      </c>
      <c r="W245">
        <v>0.9</v>
      </c>
      <c r="X245">
        <v>0.81599999999999995</v>
      </c>
      <c r="Y245">
        <v>0.98599999999999999</v>
      </c>
      <c r="Z245">
        <v>0.92</v>
      </c>
      <c r="AA245">
        <v>0.92</v>
      </c>
      <c r="AB245">
        <v>0.92</v>
      </c>
      <c r="AC245">
        <v>100</v>
      </c>
      <c r="AD245">
        <v>0</v>
      </c>
      <c r="AE245" t="s">
        <v>3789</v>
      </c>
      <c r="AF245"/>
      <c r="AG245" t="s">
        <v>1997</v>
      </c>
      <c r="AH245">
        <v>3.5</v>
      </c>
      <c r="AI245"/>
      <c r="AJ245">
        <v>10</v>
      </c>
      <c r="AK245">
        <v>0</v>
      </c>
      <c r="AL245">
        <v>1</v>
      </c>
      <c r="AM245"/>
      <c r="AN245"/>
      <c r="AO245"/>
      <c r="AP245"/>
      <c r="AQ245" t="s">
        <v>3882</v>
      </c>
      <c r="AR245"/>
      <c r="AS245" t="s">
        <v>1996</v>
      </c>
      <c r="AT245"/>
      <c r="AU245" t="s">
        <v>1996</v>
      </c>
      <c r="AV245" t="s">
        <v>1997</v>
      </c>
      <c r="AW245">
        <v>14407</v>
      </c>
      <c r="AX245"/>
    </row>
    <row r="246" spans="1:50" hidden="1" x14ac:dyDescent="0.25">
      <c r="A246">
        <v>2026</v>
      </c>
      <c r="B246" t="s">
        <v>314</v>
      </c>
      <c r="C246" t="s">
        <v>448</v>
      </c>
      <c r="D246">
        <v>3049</v>
      </c>
      <c r="E246" t="s">
        <v>2336</v>
      </c>
      <c r="F246" t="s">
        <v>1995</v>
      </c>
      <c r="G246" t="s">
        <v>1919</v>
      </c>
      <c r="H246">
        <v>2255</v>
      </c>
      <c r="I246">
        <v>0.59</v>
      </c>
      <c r="J246">
        <v>0.59</v>
      </c>
      <c r="K246"/>
      <c r="L246">
        <v>0</v>
      </c>
      <c r="M246" t="s">
        <v>1996</v>
      </c>
      <c r="N246" t="s">
        <v>1996</v>
      </c>
      <c r="O246" t="s">
        <v>1996</v>
      </c>
      <c r="P246" t="s">
        <v>1996</v>
      </c>
      <c r="Q246"/>
      <c r="R246"/>
      <c r="S246"/>
      <c r="T246">
        <v>0</v>
      </c>
      <c r="U246">
        <v>0</v>
      </c>
      <c r="V246">
        <v>0</v>
      </c>
      <c r="W246">
        <v>0.20300000000000001</v>
      </c>
      <c r="X246">
        <v>0.19900000000000001</v>
      </c>
      <c r="Y246">
        <v>0.98699999999999999</v>
      </c>
      <c r="Z246">
        <v>0.92</v>
      </c>
      <c r="AA246">
        <v>0.92</v>
      </c>
      <c r="AB246">
        <v>0.92</v>
      </c>
      <c r="AC246">
        <v>100</v>
      </c>
      <c r="AD246">
        <v>0</v>
      </c>
      <c r="AE246" t="s">
        <v>3789</v>
      </c>
      <c r="AF246"/>
      <c r="AG246" t="s">
        <v>1997</v>
      </c>
      <c r="AH246">
        <v>15</v>
      </c>
      <c r="AI246"/>
      <c r="AJ246">
        <v>15</v>
      </c>
      <c r="AK246">
        <v>80</v>
      </c>
      <c r="AL246">
        <v>1</v>
      </c>
      <c r="AM246"/>
      <c r="AN246"/>
      <c r="AO246"/>
      <c r="AP246"/>
      <c r="AQ246" t="s">
        <v>3883</v>
      </c>
      <c r="AR246"/>
      <c r="AS246" t="s">
        <v>1996</v>
      </c>
      <c r="AT246"/>
      <c r="AU246" t="s">
        <v>1996</v>
      </c>
      <c r="AV246" t="s">
        <v>1997</v>
      </c>
      <c r="AW246">
        <v>14407</v>
      </c>
      <c r="AX246"/>
    </row>
    <row r="247" spans="1:50" hidden="1" x14ac:dyDescent="0.25">
      <c r="A247">
        <v>2026</v>
      </c>
      <c r="B247" t="s">
        <v>314</v>
      </c>
      <c r="C247" t="s">
        <v>346</v>
      </c>
      <c r="D247">
        <v>3186</v>
      </c>
      <c r="E247" t="s">
        <v>2337</v>
      </c>
      <c r="F247" t="s">
        <v>1995</v>
      </c>
      <c r="G247" t="s">
        <v>1924</v>
      </c>
      <c r="H247">
        <v>442</v>
      </c>
      <c r="I247">
        <v>5.7799999999999997E-2</v>
      </c>
      <c r="J247">
        <v>5.7799999999999997E-2</v>
      </c>
      <c r="K247"/>
      <c r="L247">
        <v>0</v>
      </c>
      <c r="M247" t="s">
        <v>1996</v>
      </c>
      <c r="N247" t="s">
        <v>1996</v>
      </c>
      <c r="O247" t="s">
        <v>1996</v>
      </c>
      <c r="P247" t="s">
        <v>1996</v>
      </c>
      <c r="Q247"/>
      <c r="R247"/>
      <c r="S247"/>
      <c r="T247">
        <v>0</v>
      </c>
      <c r="U247">
        <v>0</v>
      </c>
      <c r="V247">
        <v>0</v>
      </c>
      <c r="W247">
        <v>0.9</v>
      </c>
      <c r="X247">
        <v>0.81599999999999995</v>
      </c>
      <c r="Y247">
        <v>0.98599999999999999</v>
      </c>
      <c r="Z247">
        <v>0.92</v>
      </c>
      <c r="AA247">
        <v>0.92</v>
      </c>
      <c r="AB247">
        <v>0.92</v>
      </c>
      <c r="AC247">
        <v>100</v>
      </c>
      <c r="AD247">
        <v>0</v>
      </c>
      <c r="AE247" t="s">
        <v>3789</v>
      </c>
      <c r="AF247"/>
      <c r="AG247" t="s">
        <v>1997</v>
      </c>
      <c r="AH247">
        <v>35</v>
      </c>
      <c r="AI247"/>
      <c r="AJ247">
        <v>13</v>
      </c>
      <c r="AK247">
        <v>0</v>
      </c>
      <c r="AL247">
        <v>1</v>
      </c>
      <c r="AM247"/>
      <c r="AN247"/>
      <c r="AO247"/>
      <c r="AP247"/>
      <c r="AQ247" t="s">
        <v>3884</v>
      </c>
      <c r="AR247"/>
      <c r="AS247" t="s">
        <v>1996</v>
      </c>
      <c r="AT247"/>
      <c r="AU247" t="s">
        <v>1996</v>
      </c>
      <c r="AV247" t="s">
        <v>1997</v>
      </c>
      <c r="AW247">
        <v>14407</v>
      </c>
      <c r="AX247"/>
    </row>
    <row r="248" spans="1:50" hidden="1" x14ac:dyDescent="0.25">
      <c r="A248">
        <v>2026</v>
      </c>
      <c r="B248" t="s">
        <v>314</v>
      </c>
      <c r="C248" t="s">
        <v>366</v>
      </c>
      <c r="D248">
        <v>3187</v>
      </c>
      <c r="E248" t="s">
        <v>3885</v>
      </c>
      <c r="F248" t="s">
        <v>1995</v>
      </c>
      <c r="G248" t="s">
        <v>1924</v>
      </c>
      <c r="H248">
        <v>29.533300000000001</v>
      </c>
      <c r="I248">
        <v>3.8999999999999998E-3</v>
      </c>
      <c r="J248">
        <v>3.8999999999999998E-3</v>
      </c>
      <c r="K248"/>
      <c r="L248">
        <v>0</v>
      </c>
      <c r="M248" t="s">
        <v>1996</v>
      </c>
      <c r="N248" t="s">
        <v>1996</v>
      </c>
      <c r="O248" t="s">
        <v>1996</v>
      </c>
      <c r="P248" t="s">
        <v>1996</v>
      </c>
      <c r="Q248"/>
      <c r="R248"/>
      <c r="S248"/>
      <c r="T248">
        <v>0</v>
      </c>
      <c r="U248">
        <v>0</v>
      </c>
      <c r="V248">
        <v>0</v>
      </c>
      <c r="W248">
        <v>0.9</v>
      </c>
      <c r="X248">
        <v>0.81599999999999995</v>
      </c>
      <c r="Y248">
        <v>0.98599999999999999</v>
      </c>
      <c r="Z248">
        <v>0.92</v>
      </c>
      <c r="AA248">
        <v>0.92</v>
      </c>
      <c r="AB248">
        <v>0.92</v>
      </c>
      <c r="AC248">
        <v>100</v>
      </c>
      <c r="AD248">
        <v>0</v>
      </c>
      <c r="AE248" t="s">
        <v>3789</v>
      </c>
      <c r="AF248"/>
      <c r="AG248" t="s">
        <v>1997</v>
      </c>
      <c r="AH248">
        <v>4</v>
      </c>
      <c r="AI248"/>
      <c r="AJ248">
        <v>15</v>
      </c>
      <c r="AK248">
        <v>30</v>
      </c>
      <c r="AL248">
        <v>1</v>
      </c>
      <c r="AM248"/>
      <c r="AN248"/>
      <c r="AO248"/>
      <c r="AP248"/>
      <c r="AQ248" t="s">
        <v>3886</v>
      </c>
      <c r="AR248"/>
      <c r="AS248" t="s">
        <v>1996</v>
      </c>
      <c r="AT248"/>
      <c r="AU248" t="s">
        <v>1996</v>
      </c>
      <c r="AV248" t="s">
        <v>1997</v>
      </c>
      <c r="AW248">
        <v>14407</v>
      </c>
      <c r="AX248"/>
    </row>
    <row r="249" spans="1:50" hidden="1" x14ac:dyDescent="0.25">
      <c r="A249">
        <v>2026</v>
      </c>
      <c r="B249" t="s">
        <v>314</v>
      </c>
      <c r="C249" t="s">
        <v>371</v>
      </c>
      <c r="D249">
        <v>3188</v>
      </c>
      <c r="E249" t="s">
        <v>2338</v>
      </c>
      <c r="F249" t="s">
        <v>1995</v>
      </c>
      <c r="G249" t="s">
        <v>1924</v>
      </c>
      <c r="H249">
        <v>66.236900000000006</v>
      </c>
      <c r="I249">
        <v>8.6999999999999994E-3</v>
      </c>
      <c r="J249">
        <v>8.6999999999999994E-3</v>
      </c>
      <c r="K249"/>
      <c r="L249">
        <v>0</v>
      </c>
      <c r="M249" t="s">
        <v>1996</v>
      </c>
      <c r="N249" t="s">
        <v>1996</v>
      </c>
      <c r="O249" t="s">
        <v>1996</v>
      </c>
      <c r="P249" t="s">
        <v>1996</v>
      </c>
      <c r="Q249"/>
      <c r="R249"/>
      <c r="S249"/>
      <c r="T249">
        <v>0</v>
      </c>
      <c r="U249">
        <v>0</v>
      </c>
      <c r="V249">
        <v>0</v>
      </c>
      <c r="W249">
        <v>0.9</v>
      </c>
      <c r="X249">
        <v>0.81599999999999995</v>
      </c>
      <c r="Y249">
        <v>0.98599999999999999</v>
      </c>
      <c r="Z249">
        <v>0.92</v>
      </c>
      <c r="AA249">
        <v>0.92</v>
      </c>
      <c r="AB249">
        <v>0.92</v>
      </c>
      <c r="AC249">
        <v>100</v>
      </c>
      <c r="AD249">
        <v>0</v>
      </c>
      <c r="AE249" t="s">
        <v>3789</v>
      </c>
      <c r="AF249"/>
      <c r="AG249" t="s">
        <v>1997</v>
      </c>
      <c r="AH249">
        <v>8</v>
      </c>
      <c r="AI249"/>
      <c r="AJ249">
        <v>15</v>
      </c>
      <c r="AK249">
        <v>15</v>
      </c>
      <c r="AL249">
        <v>1</v>
      </c>
      <c r="AM249"/>
      <c r="AN249"/>
      <c r="AO249"/>
      <c r="AP249"/>
      <c r="AQ249" t="s">
        <v>3887</v>
      </c>
      <c r="AR249"/>
      <c r="AS249" t="s">
        <v>1996</v>
      </c>
      <c r="AT249"/>
      <c r="AU249" t="s">
        <v>1996</v>
      </c>
      <c r="AV249" t="s">
        <v>1997</v>
      </c>
      <c r="AW249">
        <v>14407</v>
      </c>
      <c r="AX249"/>
    </row>
    <row r="250" spans="1:50" hidden="1" x14ac:dyDescent="0.25">
      <c r="A250">
        <v>2026</v>
      </c>
      <c r="B250" t="s">
        <v>314</v>
      </c>
      <c r="C250" t="s">
        <v>2339</v>
      </c>
      <c r="D250">
        <v>3189</v>
      </c>
      <c r="E250" t="s">
        <v>2340</v>
      </c>
      <c r="F250" t="s">
        <v>1995</v>
      </c>
      <c r="G250" t="s">
        <v>1924</v>
      </c>
      <c r="H250">
        <v>53</v>
      </c>
      <c r="I250">
        <v>6.8999999999999999E-3</v>
      </c>
      <c r="J250">
        <v>6.8999999999999999E-3</v>
      </c>
      <c r="K250"/>
      <c r="L250">
        <v>0</v>
      </c>
      <c r="M250" t="s">
        <v>1996</v>
      </c>
      <c r="N250" t="s">
        <v>1996</v>
      </c>
      <c r="O250" t="s">
        <v>1996</v>
      </c>
      <c r="P250" t="s">
        <v>1996</v>
      </c>
      <c r="Q250"/>
      <c r="R250"/>
      <c r="S250"/>
      <c r="T250">
        <v>0</v>
      </c>
      <c r="U250">
        <v>0</v>
      </c>
      <c r="V250">
        <v>0</v>
      </c>
      <c r="W250">
        <v>0.9</v>
      </c>
      <c r="X250">
        <v>0.81599999999999995</v>
      </c>
      <c r="Y250">
        <v>0.98599999999999999</v>
      </c>
      <c r="Z250">
        <v>0.92</v>
      </c>
      <c r="AA250">
        <v>0.92</v>
      </c>
      <c r="AB250">
        <v>0.92</v>
      </c>
      <c r="AC250">
        <v>100</v>
      </c>
      <c r="AD250">
        <v>0</v>
      </c>
      <c r="AE250" t="s">
        <v>3789</v>
      </c>
      <c r="AF250"/>
      <c r="AG250" t="s">
        <v>1997</v>
      </c>
      <c r="AH250">
        <v>6.5</v>
      </c>
      <c r="AI250"/>
      <c r="AJ250">
        <v>15</v>
      </c>
      <c r="AK250">
        <v>0</v>
      </c>
      <c r="AL250">
        <v>1</v>
      </c>
      <c r="AM250"/>
      <c r="AN250"/>
      <c r="AO250"/>
      <c r="AP250"/>
      <c r="AQ250" t="s">
        <v>3888</v>
      </c>
      <c r="AR250"/>
      <c r="AS250" t="s">
        <v>1996</v>
      </c>
      <c r="AT250"/>
      <c r="AU250" t="s">
        <v>1996</v>
      </c>
      <c r="AV250" t="s">
        <v>1997</v>
      </c>
      <c r="AW250">
        <v>14407</v>
      </c>
      <c r="AX250"/>
    </row>
    <row r="251" spans="1:50" hidden="1" x14ac:dyDescent="0.25">
      <c r="A251">
        <v>2026</v>
      </c>
      <c r="B251" t="s">
        <v>314</v>
      </c>
      <c r="C251" t="s">
        <v>405</v>
      </c>
      <c r="D251">
        <v>3274</v>
      </c>
      <c r="E251" t="s">
        <v>2341</v>
      </c>
      <c r="F251" t="s">
        <v>1995</v>
      </c>
      <c r="G251" t="s">
        <v>1924</v>
      </c>
      <c r="H251"/>
      <c r="I251"/>
      <c r="J251"/>
      <c r="K251"/>
      <c r="L251"/>
      <c r="M251" t="s">
        <v>1996</v>
      </c>
      <c r="N251" t="s">
        <v>1996</v>
      </c>
      <c r="O251" t="s">
        <v>1996</v>
      </c>
      <c r="P251" t="s">
        <v>1996</v>
      </c>
      <c r="Q251"/>
      <c r="R251"/>
      <c r="S251"/>
      <c r="T251"/>
      <c r="U251"/>
      <c r="V251"/>
      <c r="W251">
        <v>0.9</v>
      </c>
      <c r="X251">
        <v>0.81599999999999995</v>
      </c>
      <c r="Y251">
        <v>0.98599999999999999</v>
      </c>
      <c r="Z251">
        <v>0.92</v>
      </c>
      <c r="AA251">
        <v>0.92</v>
      </c>
      <c r="AB251">
        <v>0.92</v>
      </c>
      <c r="AC251">
        <v>100</v>
      </c>
      <c r="AD251">
        <v>0</v>
      </c>
      <c r="AE251" t="s">
        <v>3789</v>
      </c>
      <c r="AF251"/>
      <c r="AG251" t="s">
        <v>1997</v>
      </c>
      <c r="AH251">
        <v>95</v>
      </c>
      <c r="AI251"/>
      <c r="AJ251"/>
      <c r="AK251"/>
      <c r="AL251"/>
      <c r="AM251"/>
      <c r="AN251"/>
      <c r="AO251"/>
      <c r="AP251"/>
      <c r="AQ251" t="s">
        <v>1850</v>
      </c>
      <c r="AR251" t="s">
        <v>1996</v>
      </c>
      <c r="AS251" t="s">
        <v>1996</v>
      </c>
      <c r="AT251" t="s">
        <v>2332</v>
      </c>
      <c r="AU251" t="s">
        <v>1996</v>
      </c>
      <c r="AV251" t="s">
        <v>1996</v>
      </c>
      <c r="AW251">
        <v>13164</v>
      </c>
      <c r="AX251"/>
    </row>
    <row r="252" spans="1:50" hidden="1" x14ac:dyDescent="0.25">
      <c r="A252">
        <v>2026</v>
      </c>
      <c r="B252" t="s">
        <v>314</v>
      </c>
      <c r="C252" t="s">
        <v>337</v>
      </c>
      <c r="D252">
        <v>3393</v>
      </c>
      <c r="E252" t="s">
        <v>2342</v>
      </c>
      <c r="F252" t="s">
        <v>1995</v>
      </c>
      <c r="G252" t="s">
        <v>1924</v>
      </c>
      <c r="H252">
        <v>1068</v>
      </c>
      <c r="I252">
        <v>0.14000000000000001</v>
      </c>
      <c r="J252">
        <v>0.14000000000000001</v>
      </c>
      <c r="K252"/>
      <c r="L252">
        <v>0</v>
      </c>
      <c r="M252" t="s">
        <v>1996</v>
      </c>
      <c r="N252" t="s">
        <v>1996</v>
      </c>
      <c r="O252" t="s">
        <v>1996</v>
      </c>
      <c r="P252" t="s">
        <v>1996</v>
      </c>
      <c r="Q252"/>
      <c r="R252"/>
      <c r="S252"/>
      <c r="T252">
        <v>0</v>
      </c>
      <c r="U252">
        <v>0</v>
      </c>
      <c r="V252">
        <v>0</v>
      </c>
      <c r="W252">
        <v>0.9</v>
      </c>
      <c r="X252">
        <v>0.81599999999999995</v>
      </c>
      <c r="Y252">
        <v>0.98599999999999999</v>
      </c>
      <c r="Z252">
        <v>0.92</v>
      </c>
      <c r="AA252">
        <v>0.92</v>
      </c>
      <c r="AB252">
        <v>0.92</v>
      </c>
      <c r="AC252">
        <v>100</v>
      </c>
      <c r="AD252">
        <v>0</v>
      </c>
      <c r="AE252" t="s">
        <v>3789</v>
      </c>
      <c r="AF252"/>
      <c r="AG252" t="s">
        <v>1997</v>
      </c>
      <c r="AH252">
        <v>150</v>
      </c>
      <c r="AI252"/>
      <c r="AJ252">
        <v>15</v>
      </c>
      <c r="AK252">
        <v>100</v>
      </c>
      <c r="AL252">
        <v>1</v>
      </c>
      <c r="AM252"/>
      <c r="AN252"/>
      <c r="AO252"/>
      <c r="AP252"/>
      <c r="AQ252" t="s">
        <v>3889</v>
      </c>
      <c r="AR252"/>
      <c r="AS252" t="s">
        <v>1996</v>
      </c>
      <c r="AT252"/>
      <c r="AU252" t="s">
        <v>1996</v>
      </c>
      <c r="AV252" t="s">
        <v>1997</v>
      </c>
      <c r="AW252">
        <v>14407</v>
      </c>
      <c r="AX252"/>
    </row>
    <row r="253" spans="1:50" hidden="1" x14ac:dyDescent="0.25">
      <c r="A253">
        <v>2026</v>
      </c>
      <c r="B253" t="s">
        <v>314</v>
      </c>
      <c r="C253" t="s">
        <v>430</v>
      </c>
      <c r="D253">
        <v>3513</v>
      </c>
      <c r="E253" t="s">
        <v>2343</v>
      </c>
      <c r="F253" t="s">
        <v>1995</v>
      </c>
      <c r="G253" t="s">
        <v>1919</v>
      </c>
      <c r="H253">
        <v>2097</v>
      </c>
      <c r="I253">
        <v>0.27400000000000002</v>
      </c>
      <c r="J253">
        <v>0.27400000000000002</v>
      </c>
      <c r="K253"/>
      <c r="L253">
        <v>0</v>
      </c>
      <c r="M253" t="s">
        <v>1996</v>
      </c>
      <c r="N253" t="s">
        <v>1996</v>
      </c>
      <c r="O253" t="s">
        <v>1996</v>
      </c>
      <c r="P253" t="s">
        <v>1996</v>
      </c>
      <c r="Q253"/>
      <c r="R253"/>
      <c r="S253"/>
      <c r="T253">
        <v>0</v>
      </c>
      <c r="U253">
        <v>0</v>
      </c>
      <c r="V253">
        <v>0</v>
      </c>
      <c r="W253">
        <v>0.9</v>
      </c>
      <c r="X253">
        <v>0.81599999999999995</v>
      </c>
      <c r="Y253">
        <v>0.98599999999999999</v>
      </c>
      <c r="Z253">
        <v>0.92</v>
      </c>
      <c r="AA253">
        <v>0.92</v>
      </c>
      <c r="AB253">
        <v>0.92</v>
      </c>
      <c r="AC253">
        <v>100</v>
      </c>
      <c r="AD253">
        <v>0</v>
      </c>
      <c r="AE253" t="s">
        <v>3789</v>
      </c>
      <c r="AF253"/>
      <c r="AG253" t="s">
        <v>1997</v>
      </c>
      <c r="AH253">
        <v>300</v>
      </c>
      <c r="AI253"/>
      <c r="AJ253">
        <v>5</v>
      </c>
      <c r="AK253">
        <v>355</v>
      </c>
      <c r="AL253">
        <v>1</v>
      </c>
      <c r="AM253"/>
      <c r="AN253"/>
      <c r="AO253"/>
      <c r="AP253"/>
      <c r="AQ253" t="s">
        <v>3879</v>
      </c>
      <c r="AR253"/>
      <c r="AS253" t="s">
        <v>1996</v>
      </c>
      <c r="AT253"/>
      <c r="AU253" t="s">
        <v>1996</v>
      </c>
      <c r="AV253" t="s">
        <v>1997</v>
      </c>
      <c r="AW253">
        <v>14407</v>
      </c>
      <c r="AX253"/>
    </row>
    <row r="254" spans="1:50" hidden="1" x14ac:dyDescent="0.25">
      <c r="A254">
        <v>2026</v>
      </c>
      <c r="B254" t="s">
        <v>314</v>
      </c>
      <c r="C254" t="s">
        <v>349</v>
      </c>
      <c r="D254">
        <v>3514</v>
      </c>
      <c r="E254" t="s">
        <v>2344</v>
      </c>
      <c r="F254" t="s">
        <v>1995</v>
      </c>
      <c r="G254" t="s">
        <v>1924</v>
      </c>
      <c r="H254">
        <v>269.40109999999999</v>
      </c>
      <c r="I254">
        <v>3.5200000000000002E-2</v>
      </c>
      <c r="J254">
        <v>3.5200000000000002E-2</v>
      </c>
      <c r="K254"/>
      <c r="L254">
        <v>0</v>
      </c>
      <c r="M254" t="s">
        <v>1996</v>
      </c>
      <c r="N254" t="s">
        <v>1996</v>
      </c>
      <c r="O254" t="s">
        <v>1996</v>
      </c>
      <c r="P254" t="s">
        <v>1996</v>
      </c>
      <c r="Q254"/>
      <c r="R254"/>
      <c r="S254"/>
      <c r="T254">
        <v>0</v>
      </c>
      <c r="U254">
        <v>0</v>
      </c>
      <c r="V254">
        <v>0</v>
      </c>
      <c r="W254">
        <v>0.9</v>
      </c>
      <c r="X254">
        <v>0.81599999999999995</v>
      </c>
      <c r="Y254">
        <v>0.98599999999999999</v>
      </c>
      <c r="Z254">
        <v>0.92</v>
      </c>
      <c r="AA254">
        <v>0.92</v>
      </c>
      <c r="AB254">
        <v>0.92</v>
      </c>
      <c r="AC254">
        <v>100</v>
      </c>
      <c r="AD254">
        <v>0</v>
      </c>
      <c r="AE254" t="s">
        <v>3789</v>
      </c>
      <c r="AF254"/>
      <c r="AG254" t="s">
        <v>1997</v>
      </c>
      <c r="AH254">
        <v>20</v>
      </c>
      <c r="AI254"/>
      <c r="AJ254">
        <v>15</v>
      </c>
      <c r="AK254">
        <v>200</v>
      </c>
      <c r="AL254">
        <v>1</v>
      </c>
      <c r="AM254"/>
      <c r="AN254"/>
      <c r="AO254"/>
      <c r="AP254"/>
      <c r="AQ254" t="s">
        <v>3890</v>
      </c>
      <c r="AR254"/>
      <c r="AS254" t="s">
        <v>1996</v>
      </c>
      <c r="AT254"/>
      <c r="AU254" t="s">
        <v>1996</v>
      </c>
      <c r="AV254" t="s">
        <v>1997</v>
      </c>
      <c r="AW254">
        <v>14407</v>
      </c>
      <c r="AX254"/>
    </row>
    <row r="255" spans="1:50" hidden="1" x14ac:dyDescent="0.25">
      <c r="A255">
        <v>2026</v>
      </c>
      <c r="B255" t="s">
        <v>314</v>
      </c>
      <c r="C255" t="s">
        <v>436</v>
      </c>
      <c r="D255">
        <v>4071</v>
      </c>
      <c r="E255" t="s">
        <v>2345</v>
      </c>
      <c r="F255" t="s">
        <v>1995</v>
      </c>
      <c r="G255" t="s">
        <v>1919</v>
      </c>
      <c r="H255">
        <v>1426</v>
      </c>
      <c r="I255">
        <v>0.22</v>
      </c>
      <c r="J255">
        <v>2.6642000000000001</v>
      </c>
      <c r="K255"/>
      <c r="L255">
        <v>0</v>
      </c>
      <c r="M255" t="s">
        <v>1996</v>
      </c>
      <c r="N255" t="s">
        <v>1996</v>
      </c>
      <c r="O255" t="s">
        <v>1996</v>
      </c>
      <c r="P255" t="s">
        <v>1996</v>
      </c>
      <c r="Q255"/>
      <c r="R255"/>
      <c r="S255"/>
      <c r="T255"/>
      <c r="U255"/>
      <c r="V255"/>
      <c r="W255">
        <v>0.9</v>
      </c>
      <c r="X255">
        <v>0.81599999999999995</v>
      </c>
      <c r="Y255">
        <v>0.98599999999999999</v>
      </c>
      <c r="Z255">
        <v>0.92</v>
      </c>
      <c r="AA255">
        <v>0.92</v>
      </c>
      <c r="AB255">
        <v>0.92</v>
      </c>
      <c r="AC255">
        <v>100</v>
      </c>
      <c r="AD255">
        <v>0</v>
      </c>
      <c r="AE255" t="s">
        <v>3789</v>
      </c>
      <c r="AF255"/>
      <c r="AG255" t="s">
        <v>1997</v>
      </c>
      <c r="AH255">
        <v>100</v>
      </c>
      <c r="AI255"/>
      <c r="AJ255">
        <v>15</v>
      </c>
      <c r="AK255">
        <v>300</v>
      </c>
      <c r="AL255">
        <v>1</v>
      </c>
      <c r="AM255"/>
      <c r="AN255"/>
      <c r="AO255"/>
      <c r="AP255"/>
      <c r="AQ255" t="s">
        <v>2346</v>
      </c>
      <c r="AR255"/>
      <c r="AS255" t="s">
        <v>1996</v>
      </c>
      <c r="AT255"/>
      <c r="AU255" t="s">
        <v>1996</v>
      </c>
      <c r="AV255" t="s">
        <v>1997</v>
      </c>
      <c r="AW255">
        <v>13867</v>
      </c>
      <c r="AX255"/>
    </row>
    <row r="256" spans="1:50" hidden="1" x14ac:dyDescent="0.25">
      <c r="A256">
        <v>2026</v>
      </c>
      <c r="B256" t="s">
        <v>314</v>
      </c>
      <c r="C256" t="s">
        <v>445</v>
      </c>
      <c r="D256">
        <v>4072</v>
      </c>
      <c r="E256" t="s">
        <v>2347</v>
      </c>
      <c r="F256" t="s">
        <v>1995</v>
      </c>
      <c r="G256" t="s">
        <v>1924</v>
      </c>
      <c r="H256">
        <v>5587.7</v>
      </c>
      <c r="I256">
        <v>0.73</v>
      </c>
      <c r="J256">
        <v>0.73</v>
      </c>
      <c r="K256"/>
      <c r="L256">
        <v>0</v>
      </c>
      <c r="M256" t="s">
        <v>1996</v>
      </c>
      <c r="N256" t="s">
        <v>1996</v>
      </c>
      <c r="O256" t="s">
        <v>1996</v>
      </c>
      <c r="P256" t="s">
        <v>1996</v>
      </c>
      <c r="Q256"/>
      <c r="R256"/>
      <c r="S256"/>
      <c r="T256">
        <v>0</v>
      </c>
      <c r="U256">
        <v>0</v>
      </c>
      <c r="V256">
        <v>0</v>
      </c>
      <c r="W256">
        <v>0.9</v>
      </c>
      <c r="X256">
        <v>0.81599999999999995</v>
      </c>
      <c r="Y256">
        <v>0.98599999999999999</v>
      </c>
      <c r="Z256">
        <v>0.92</v>
      </c>
      <c r="AA256">
        <v>0.92</v>
      </c>
      <c r="AB256">
        <v>0.92</v>
      </c>
      <c r="AC256">
        <v>100</v>
      </c>
      <c r="AD256">
        <v>0</v>
      </c>
      <c r="AE256" t="s">
        <v>3789</v>
      </c>
      <c r="AF256"/>
      <c r="AG256" t="s">
        <v>1997</v>
      </c>
      <c r="AH256">
        <v>600</v>
      </c>
      <c r="AI256"/>
      <c r="AJ256">
        <v>15</v>
      </c>
      <c r="AK256">
        <v>620</v>
      </c>
      <c r="AL256">
        <v>1</v>
      </c>
      <c r="AM256"/>
      <c r="AN256"/>
      <c r="AO256"/>
      <c r="AP256"/>
      <c r="AQ256" t="s">
        <v>3891</v>
      </c>
      <c r="AR256"/>
      <c r="AS256" t="s">
        <v>1996</v>
      </c>
      <c r="AT256"/>
      <c r="AU256" t="s">
        <v>1996</v>
      </c>
      <c r="AV256" t="s">
        <v>1997</v>
      </c>
      <c r="AW256">
        <v>14407</v>
      </c>
      <c r="AX256"/>
    </row>
    <row r="257" spans="1:50" hidden="1" x14ac:dyDescent="0.25">
      <c r="A257">
        <v>2026</v>
      </c>
      <c r="B257" t="s">
        <v>314</v>
      </c>
      <c r="C257" t="s">
        <v>363</v>
      </c>
      <c r="D257">
        <v>4073</v>
      </c>
      <c r="E257" t="s">
        <v>2348</v>
      </c>
      <c r="F257" t="s">
        <v>1995</v>
      </c>
      <c r="G257" t="s">
        <v>369</v>
      </c>
      <c r="H257">
        <v>53.4</v>
      </c>
      <c r="I257">
        <v>7.0000000000000001E-3</v>
      </c>
      <c r="J257">
        <v>7.0000000000000001E-3</v>
      </c>
      <c r="K257"/>
      <c r="L257">
        <v>0</v>
      </c>
      <c r="M257" t="s">
        <v>1996</v>
      </c>
      <c r="N257" t="s">
        <v>1996</v>
      </c>
      <c r="O257" t="s">
        <v>1996</v>
      </c>
      <c r="P257" t="s">
        <v>1996</v>
      </c>
      <c r="Q257"/>
      <c r="R257"/>
      <c r="S257"/>
      <c r="T257">
        <v>0</v>
      </c>
      <c r="U257">
        <v>0</v>
      </c>
      <c r="V257">
        <v>0</v>
      </c>
      <c r="W257">
        <v>0.9</v>
      </c>
      <c r="X257">
        <v>0.81599999999999995</v>
      </c>
      <c r="Y257">
        <v>0.98599999999999999</v>
      </c>
      <c r="Z257">
        <v>0.92</v>
      </c>
      <c r="AA257">
        <v>0.92</v>
      </c>
      <c r="AB257">
        <v>0.92</v>
      </c>
      <c r="AC257">
        <v>100</v>
      </c>
      <c r="AD257">
        <v>0</v>
      </c>
      <c r="AE257" t="s">
        <v>3789</v>
      </c>
      <c r="AF257"/>
      <c r="AG257" t="s">
        <v>1997</v>
      </c>
      <c r="AH257">
        <v>4</v>
      </c>
      <c r="AI257"/>
      <c r="AJ257">
        <v>10</v>
      </c>
      <c r="AK257">
        <v>20</v>
      </c>
      <c r="AL257">
        <v>1</v>
      </c>
      <c r="AM257"/>
      <c r="AN257"/>
      <c r="AO257"/>
      <c r="AP257"/>
      <c r="AQ257" t="s">
        <v>3892</v>
      </c>
      <c r="AR257"/>
      <c r="AS257" t="s">
        <v>1996</v>
      </c>
      <c r="AT257"/>
      <c r="AU257" t="s">
        <v>1996</v>
      </c>
      <c r="AV257" t="s">
        <v>1997</v>
      </c>
      <c r="AW257">
        <v>14407</v>
      </c>
      <c r="AX257"/>
    </row>
    <row r="258" spans="1:50" hidden="1" x14ac:dyDescent="0.25">
      <c r="A258">
        <v>2026</v>
      </c>
      <c r="B258" t="s">
        <v>314</v>
      </c>
      <c r="C258" t="s">
        <v>415</v>
      </c>
      <c r="D258">
        <v>4124</v>
      </c>
      <c r="E258" t="s">
        <v>2349</v>
      </c>
      <c r="F258" t="s">
        <v>1995</v>
      </c>
      <c r="G258" t="s">
        <v>1919</v>
      </c>
      <c r="H258"/>
      <c r="I258"/>
      <c r="J258"/>
      <c r="K258"/>
      <c r="L258"/>
      <c r="M258" t="s">
        <v>1996</v>
      </c>
      <c r="N258" t="s">
        <v>1996</v>
      </c>
      <c r="O258" t="s">
        <v>1996</v>
      </c>
      <c r="P258" t="s">
        <v>1996</v>
      </c>
      <c r="Q258"/>
      <c r="R258"/>
      <c r="S258"/>
      <c r="T258"/>
      <c r="U258"/>
      <c r="V258"/>
      <c r="W258">
        <v>0.9</v>
      </c>
      <c r="X258">
        <v>0.81599999999999995</v>
      </c>
      <c r="Y258">
        <v>0.98599999999999999</v>
      </c>
      <c r="Z258">
        <v>0.92</v>
      </c>
      <c r="AA258">
        <v>0.92</v>
      </c>
      <c r="AB258">
        <v>0.92</v>
      </c>
      <c r="AC258">
        <v>100</v>
      </c>
      <c r="AD258">
        <v>0</v>
      </c>
      <c r="AE258" t="s">
        <v>3789</v>
      </c>
      <c r="AF258"/>
      <c r="AG258" t="s">
        <v>1997</v>
      </c>
      <c r="AH258">
        <v>25</v>
      </c>
      <c r="AI258"/>
      <c r="AJ258"/>
      <c r="AK258">
        <v>8</v>
      </c>
      <c r="AL258"/>
      <c r="AM258"/>
      <c r="AN258"/>
      <c r="AO258"/>
      <c r="AP258"/>
      <c r="AQ258" t="s">
        <v>1850</v>
      </c>
      <c r="AR258" t="s">
        <v>1996</v>
      </c>
      <c r="AS258" t="s">
        <v>1997</v>
      </c>
      <c r="AT258" t="s">
        <v>2332</v>
      </c>
      <c r="AU258" t="s">
        <v>1996</v>
      </c>
      <c r="AV258" t="s">
        <v>1997</v>
      </c>
      <c r="AW258">
        <v>13164</v>
      </c>
      <c r="AX258"/>
    </row>
    <row r="259" spans="1:50" hidden="1" x14ac:dyDescent="0.25">
      <c r="A259">
        <v>2026</v>
      </c>
      <c r="B259" t="s">
        <v>314</v>
      </c>
      <c r="C259" t="s">
        <v>322</v>
      </c>
      <c r="D259">
        <v>4370</v>
      </c>
      <c r="E259" t="s">
        <v>2350</v>
      </c>
      <c r="F259" t="s">
        <v>1995</v>
      </c>
      <c r="G259" t="s">
        <v>1924</v>
      </c>
      <c r="H259">
        <v>1529</v>
      </c>
      <c r="I259">
        <v>0.158</v>
      </c>
      <c r="J259">
        <v>0.158</v>
      </c>
      <c r="K259"/>
      <c r="L259">
        <v>0</v>
      </c>
      <c r="M259" t="s">
        <v>1996</v>
      </c>
      <c r="N259" t="s">
        <v>1996</v>
      </c>
      <c r="O259" t="s">
        <v>1996</v>
      </c>
      <c r="P259" t="s">
        <v>1996</v>
      </c>
      <c r="Q259"/>
      <c r="R259"/>
      <c r="S259"/>
      <c r="T259">
        <v>0</v>
      </c>
      <c r="U259">
        <v>0</v>
      </c>
      <c r="V259">
        <v>0</v>
      </c>
      <c r="W259">
        <v>0.9</v>
      </c>
      <c r="X259">
        <v>0.81599999999999995</v>
      </c>
      <c r="Y259">
        <v>0.98599999999999999</v>
      </c>
      <c r="Z259">
        <v>0.92</v>
      </c>
      <c r="AA259">
        <v>0.92</v>
      </c>
      <c r="AB259">
        <v>0.92</v>
      </c>
      <c r="AC259">
        <v>100</v>
      </c>
      <c r="AD259">
        <v>0</v>
      </c>
      <c r="AE259" t="s">
        <v>3789</v>
      </c>
      <c r="AF259"/>
      <c r="AG259" t="s">
        <v>1997</v>
      </c>
      <c r="AH259">
        <v>200</v>
      </c>
      <c r="AI259"/>
      <c r="AJ259">
        <v>15</v>
      </c>
      <c r="AK259">
        <v>100</v>
      </c>
      <c r="AL259">
        <v>1</v>
      </c>
      <c r="AM259"/>
      <c r="AN259"/>
      <c r="AO259"/>
      <c r="AP259"/>
      <c r="AQ259" t="s">
        <v>3893</v>
      </c>
      <c r="AR259"/>
      <c r="AS259" t="s">
        <v>1996</v>
      </c>
      <c r="AT259"/>
      <c r="AU259" t="s">
        <v>1996</v>
      </c>
      <c r="AV259" t="s">
        <v>1997</v>
      </c>
      <c r="AW259">
        <v>14407</v>
      </c>
      <c r="AX259"/>
    </row>
    <row r="260" spans="1:50" hidden="1" x14ac:dyDescent="0.25">
      <c r="A260">
        <v>2026</v>
      </c>
      <c r="B260" t="s">
        <v>314</v>
      </c>
      <c r="C260" t="s">
        <v>439</v>
      </c>
      <c r="D260">
        <v>4550</v>
      </c>
      <c r="E260" t="s">
        <v>2351</v>
      </c>
      <c r="F260" t="s">
        <v>1995</v>
      </c>
      <c r="G260" t="s">
        <v>1919</v>
      </c>
      <c r="H260">
        <v>725</v>
      </c>
      <c r="I260">
        <v>1.81</v>
      </c>
      <c r="J260">
        <v>1.81</v>
      </c>
      <c r="K260"/>
      <c r="L260">
        <v>0</v>
      </c>
      <c r="M260" t="s">
        <v>1996</v>
      </c>
      <c r="N260" t="s">
        <v>1996</v>
      </c>
      <c r="O260" t="s">
        <v>1996</v>
      </c>
      <c r="P260" t="s">
        <v>1996</v>
      </c>
      <c r="Q260"/>
      <c r="R260"/>
      <c r="S260"/>
      <c r="T260"/>
      <c r="U260"/>
      <c r="V260"/>
      <c r="W260">
        <v>0.9</v>
      </c>
      <c r="X260">
        <v>0.81599999999999995</v>
      </c>
      <c r="Y260">
        <v>0.98599999999999999</v>
      </c>
      <c r="Z260">
        <v>0.92</v>
      </c>
      <c r="AA260">
        <v>0.92</v>
      </c>
      <c r="AB260">
        <v>0.92</v>
      </c>
      <c r="AC260">
        <v>100</v>
      </c>
      <c r="AD260">
        <v>0</v>
      </c>
      <c r="AE260" t="s">
        <v>3789</v>
      </c>
      <c r="AF260"/>
      <c r="AG260" t="s">
        <v>1997</v>
      </c>
      <c r="AH260">
        <v>70</v>
      </c>
      <c r="AI260"/>
      <c r="AJ260">
        <v>10</v>
      </c>
      <c r="AK260">
        <v>150</v>
      </c>
      <c r="AL260">
        <v>1</v>
      </c>
      <c r="AM260"/>
      <c r="AN260"/>
      <c r="AO260"/>
      <c r="AP260"/>
      <c r="AQ260" t="s">
        <v>2352</v>
      </c>
      <c r="AR260"/>
      <c r="AS260" t="s">
        <v>1996</v>
      </c>
      <c r="AT260"/>
      <c r="AU260" t="s">
        <v>1996</v>
      </c>
      <c r="AV260" t="s">
        <v>1997</v>
      </c>
      <c r="AW260">
        <v>13867</v>
      </c>
      <c r="AX260"/>
    </row>
    <row r="261" spans="1:50" hidden="1" x14ac:dyDescent="0.25">
      <c r="A261">
        <v>2026</v>
      </c>
      <c r="B261" t="s">
        <v>314</v>
      </c>
      <c r="C261" t="s">
        <v>319</v>
      </c>
      <c r="D261">
        <v>4860</v>
      </c>
      <c r="E261" t="s">
        <v>2353</v>
      </c>
      <c r="F261" t="s">
        <v>1995</v>
      </c>
      <c r="G261" t="s">
        <v>1924</v>
      </c>
      <c r="H261">
        <v>775</v>
      </c>
      <c r="I261">
        <v>0.158</v>
      </c>
      <c r="J261">
        <v>0.158</v>
      </c>
      <c r="K261"/>
      <c r="L261">
        <v>0</v>
      </c>
      <c r="M261" t="s">
        <v>1996</v>
      </c>
      <c r="N261" t="s">
        <v>1996</v>
      </c>
      <c r="O261" t="s">
        <v>1996</v>
      </c>
      <c r="P261" t="s">
        <v>1996</v>
      </c>
      <c r="Q261"/>
      <c r="R261"/>
      <c r="S261"/>
      <c r="T261">
        <v>0</v>
      </c>
      <c r="U261">
        <v>0</v>
      </c>
      <c r="V261">
        <v>0</v>
      </c>
      <c r="W261">
        <v>0.9</v>
      </c>
      <c r="X261">
        <v>0.81599999999999995</v>
      </c>
      <c r="Y261">
        <v>0.98599999999999999</v>
      </c>
      <c r="Z261">
        <v>0.92</v>
      </c>
      <c r="AA261">
        <v>0.92</v>
      </c>
      <c r="AB261">
        <v>0.92</v>
      </c>
      <c r="AC261">
        <v>100</v>
      </c>
      <c r="AD261">
        <v>0</v>
      </c>
      <c r="AE261" t="s">
        <v>3789</v>
      </c>
      <c r="AF261"/>
      <c r="AG261" t="s">
        <v>1997</v>
      </c>
      <c r="AH261">
        <v>100</v>
      </c>
      <c r="AI261"/>
      <c r="AJ261">
        <v>15</v>
      </c>
      <c r="AK261">
        <v>100</v>
      </c>
      <c r="AL261">
        <v>1</v>
      </c>
      <c r="AM261"/>
      <c r="AN261"/>
      <c r="AO261"/>
      <c r="AP261"/>
      <c r="AQ261" t="s">
        <v>3894</v>
      </c>
      <c r="AR261"/>
      <c r="AS261" t="s">
        <v>1996</v>
      </c>
      <c r="AT261"/>
      <c r="AU261" t="s">
        <v>1996</v>
      </c>
      <c r="AV261" t="s">
        <v>1997</v>
      </c>
      <c r="AW261">
        <v>14407</v>
      </c>
      <c r="AX261"/>
    </row>
    <row r="262" spans="1:50" hidden="1" x14ac:dyDescent="0.25">
      <c r="A262">
        <v>2026</v>
      </c>
      <c r="B262" t="s">
        <v>314</v>
      </c>
      <c r="C262" t="s">
        <v>325</v>
      </c>
      <c r="D262">
        <v>4951</v>
      </c>
      <c r="E262" t="s">
        <v>2354</v>
      </c>
      <c r="F262" t="s">
        <v>1995</v>
      </c>
      <c r="G262" t="s">
        <v>1924</v>
      </c>
      <c r="H262">
        <v>1085</v>
      </c>
      <c r="I262">
        <v>0.158</v>
      </c>
      <c r="J262">
        <v>0.158</v>
      </c>
      <c r="K262"/>
      <c r="L262">
        <v>0</v>
      </c>
      <c r="M262" t="s">
        <v>1996</v>
      </c>
      <c r="N262" t="s">
        <v>1996</v>
      </c>
      <c r="O262" t="s">
        <v>1996</v>
      </c>
      <c r="P262" t="s">
        <v>1996</v>
      </c>
      <c r="Q262"/>
      <c r="R262"/>
      <c r="S262"/>
      <c r="T262">
        <v>0</v>
      </c>
      <c r="U262">
        <v>0</v>
      </c>
      <c r="V262">
        <v>0</v>
      </c>
      <c r="W262">
        <v>0.9</v>
      </c>
      <c r="X262">
        <v>0.81599999999999995</v>
      </c>
      <c r="Y262">
        <v>0.98599999999999999</v>
      </c>
      <c r="Z262">
        <v>0.92</v>
      </c>
      <c r="AA262">
        <v>0.92</v>
      </c>
      <c r="AB262">
        <v>0.92</v>
      </c>
      <c r="AC262">
        <v>100</v>
      </c>
      <c r="AD262">
        <v>0</v>
      </c>
      <c r="AE262" t="s">
        <v>3789</v>
      </c>
      <c r="AF262"/>
      <c r="AG262" t="s">
        <v>1997</v>
      </c>
      <c r="AH262">
        <v>150</v>
      </c>
      <c r="AI262"/>
      <c r="AJ262">
        <v>15</v>
      </c>
      <c r="AK262">
        <v>100</v>
      </c>
      <c r="AL262">
        <v>1</v>
      </c>
      <c r="AM262"/>
      <c r="AN262"/>
      <c r="AO262"/>
      <c r="AP262"/>
      <c r="AQ262" t="s">
        <v>3895</v>
      </c>
      <c r="AR262"/>
      <c r="AS262" t="s">
        <v>1996</v>
      </c>
      <c r="AT262"/>
      <c r="AU262" t="s">
        <v>1996</v>
      </c>
      <c r="AV262" t="s">
        <v>1996</v>
      </c>
      <c r="AW262">
        <v>14407</v>
      </c>
      <c r="AX262"/>
    </row>
    <row r="263" spans="1:50" hidden="1" x14ac:dyDescent="0.25">
      <c r="A263">
        <v>2026</v>
      </c>
      <c r="B263" t="s">
        <v>314</v>
      </c>
      <c r="C263" t="s">
        <v>328</v>
      </c>
      <c r="D263">
        <v>4973</v>
      </c>
      <c r="E263" t="s">
        <v>2355</v>
      </c>
      <c r="F263" t="s">
        <v>1995</v>
      </c>
      <c r="G263" t="s">
        <v>1924</v>
      </c>
      <c r="H263">
        <v>824</v>
      </c>
      <c r="I263">
        <v>0.108</v>
      </c>
      <c r="J263">
        <v>0.108</v>
      </c>
      <c r="K263"/>
      <c r="L263">
        <v>0</v>
      </c>
      <c r="M263" t="s">
        <v>1996</v>
      </c>
      <c r="N263" t="s">
        <v>1996</v>
      </c>
      <c r="O263" t="s">
        <v>1996</v>
      </c>
      <c r="P263" t="s">
        <v>1996</v>
      </c>
      <c r="Q263"/>
      <c r="R263"/>
      <c r="S263"/>
      <c r="T263">
        <v>0</v>
      </c>
      <c r="U263">
        <v>0</v>
      </c>
      <c r="V263">
        <v>0</v>
      </c>
      <c r="W263">
        <v>0.9</v>
      </c>
      <c r="X263">
        <v>0.81599999999999995</v>
      </c>
      <c r="Y263">
        <v>0.98599999999999999</v>
      </c>
      <c r="Z263">
        <v>0.92</v>
      </c>
      <c r="AA263">
        <v>0.92</v>
      </c>
      <c r="AB263">
        <v>0.92</v>
      </c>
      <c r="AC263">
        <v>100</v>
      </c>
      <c r="AD263">
        <v>0</v>
      </c>
      <c r="AE263" t="s">
        <v>3789</v>
      </c>
      <c r="AF263"/>
      <c r="AG263" t="s">
        <v>1997</v>
      </c>
      <c r="AH263">
        <v>75</v>
      </c>
      <c r="AI263"/>
      <c r="AJ263">
        <v>10</v>
      </c>
      <c r="AK263">
        <v>350</v>
      </c>
      <c r="AL263">
        <v>1</v>
      </c>
      <c r="AM263"/>
      <c r="AN263"/>
      <c r="AO263"/>
      <c r="AP263"/>
      <c r="AQ263" t="s">
        <v>3896</v>
      </c>
      <c r="AR263"/>
      <c r="AS263" t="s">
        <v>1996</v>
      </c>
      <c r="AT263"/>
      <c r="AU263" t="s">
        <v>1996</v>
      </c>
      <c r="AV263" t="s">
        <v>1997</v>
      </c>
      <c r="AW263">
        <v>14407</v>
      </c>
      <c r="AX263"/>
    </row>
    <row r="264" spans="1:50" hidden="1" x14ac:dyDescent="0.25">
      <c r="A264">
        <v>2026</v>
      </c>
      <c r="B264" t="s">
        <v>314</v>
      </c>
      <c r="C264" t="s">
        <v>331</v>
      </c>
      <c r="D264">
        <v>4974</v>
      </c>
      <c r="E264" t="s">
        <v>2356</v>
      </c>
      <c r="F264" t="s">
        <v>1995</v>
      </c>
      <c r="G264" t="s">
        <v>1924</v>
      </c>
      <c r="H264">
        <v>1043</v>
      </c>
      <c r="I264">
        <v>0.108</v>
      </c>
      <c r="J264">
        <v>0.108</v>
      </c>
      <c r="K264"/>
      <c r="L264">
        <v>0</v>
      </c>
      <c r="M264" t="s">
        <v>1996</v>
      </c>
      <c r="N264" t="s">
        <v>1996</v>
      </c>
      <c r="O264" t="s">
        <v>1996</v>
      </c>
      <c r="P264" t="s">
        <v>1996</v>
      </c>
      <c r="Q264"/>
      <c r="R264"/>
      <c r="S264"/>
      <c r="T264">
        <v>0</v>
      </c>
      <c r="U264">
        <v>0</v>
      </c>
      <c r="V264">
        <v>0</v>
      </c>
      <c r="W264">
        <v>0.9</v>
      </c>
      <c r="X264">
        <v>0.81599999999999995</v>
      </c>
      <c r="Y264">
        <v>0.98599999999999999</v>
      </c>
      <c r="Z264">
        <v>0.92</v>
      </c>
      <c r="AA264">
        <v>0.92</v>
      </c>
      <c r="AB264">
        <v>0.92</v>
      </c>
      <c r="AC264">
        <v>100</v>
      </c>
      <c r="AD264">
        <v>0</v>
      </c>
      <c r="AE264" t="s">
        <v>3789</v>
      </c>
      <c r="AF264"/>
      <c r="AG264" t="s">
        <v>1997</v>
      </c>
      <c r="AH264">
        <v>100</v>
      </c>
      <c r="AI264"/>
      <c r="AJ264">
        <v>10</v>
      </c>
      <c r="AK264">
        <v>350</v>
      </c>
      <c r="AL264">
        <v>1</v>
      </c>
      <c r="AM264"/>
      <c r="AN264"/>
      <c r="AO264"/>
      <c r="AP264"/>
      <c r="AQ264" t="s">
        <v>3897</v>
      </c>
      <c r="AR264"/>
      <c r="AS264" t="s">
        <v>1996</v>
      </c>
      <c r="AT264"/>
      <c r="AU264" t="s">
        <v>1996</v>
      </c>
      <c r="AV264" t="s">
        <v>1996</v>
      </c>
      <c r="AW264">
        <v>14407</v>
      </c>
      <c r="AX264"/>
    </row>
    <row r="265" spans="1:50" hidden="1" x14ac:dyDescent="0.25">
      <c r="A265">
        <v>2026</v>
      </c>
      <c r="B265" t="s">
        <v>314</v>
      </c>
      <c r="C265" t="s">
        <v>378</v>
      </c>
      <c r="D265">
        <v>5386</v>
      </c>
      <c r="E265" t="s">
        <v>2357</v>
      </c>
      <c r="F265" t="s">
        <v>1995</v>
      </c>
      <c r="G265" t="s">
        <v>1919</v>
      </c>
      <c r="H265">
        <v>392</v>
      </c>
      <c r="I265">
        <v>5.1200000000000002E-2</v>
      </c>
      <c r="J265">
        <v>5.1200000000000002E-2</v>
      </c>
      <c r="K265"/>
      <c r="L265">
        <v>0</v>
      </c>
      <c r="M265" t="s">
        <v>1996</v>
      </c>
      <c r="N265" t="s">
        <v>1996</v>
      </c>
      <c r="O265" t="s">
        <v>1996</v>
      </c>
      <c r="P265" t="s">
        <v>1996</v>
      </c>
      <c r="Q265"/>
      <c r="R265"/>
      <c r="S265"/>
      <c r="T265">
        <v>0</v>
      </c>
      <c r="U265">
        <v>0</v>
      </c>
      <c r="V265">
        <v>0</v>
      </c>
      <c r="W265">
        <v>0.9</v>
      </c>
      <c r="X265">
        <v>0.81599999999999995</v>
      </c>
      <c r="Y265">
        <v>0.98599999999999999</v>
      </c>
      <c r="Z265">
        <v>0.92</v>
      </c>
      <c r="AA265">
        <v>0.92</v>
      </c>
      <c r="AB265">
        <v>0.92</v>
      </c>
      <c r="AC265">
        <v>100</v>
      </c>
      <c r="AD265">
        <v>0</v>
      </c>
      <c r="AE265" t="s">
        <v>3789</v>
      </c>
      <c r="AF265"/>
      <c r="AG265" t="s">
        <v>1997</v>
      </c>
      <c r="AH265">
        <v>35</v>
      </c>
      <c r="AI265"/>
      <c r="AJ265">
        <v>25</v>
      </c>
      <c r="AK265">
        <v>215</v>
      </c>
      <c r="AL265">
        <v>1</v>
      </c>
      <c r="AM265"/>
      <c r="AN265"/>
      <c r="AO265"/>
      <c r="AP265"/>
      <c r="AQ265" t="s">
        <v>3898</v>
      </c>
      <c r="AR265"/>
      <c r="AS265" t="s">
        <v>1996</v>
      </c>
      <c r="AT265"/>
      <c r="AU265" t="s">
        <v>1996</v>
      </c>
      <c r="AV265" t="s">
        <v>1996</v>
      </c>
      <c r="AW265">
        <v>14407</v>
      </c>
      <c r="AX265"/>
    </row>
    <row r="266" spans="1:50" hidden="1" x14ac:dyDescent="0.25">
      <c r="A266">
        <v>2026</v>
      </c>
      <c r="B266" t="s">
        <v>314</v>
      </c>
      <c r="C266" t="s">
        <v>381</v>
      </c>
      <c r="D266">
        <v>5387</v>
      </c>
      <c r="E266" t="s">
        <v>2358</v>
      </c>
      <c r="F266" t="s">
        <v>1995</v>
      </c>
      <c r="G266" t="s">
        <v>1919</v>
      </c>
      <c r="H266">
        <v>245</v>
      </c>
      <c r="I266">
        <v>5.1200000000000002E-2</v>
      </c>
      <c r="J266">
        <v>5.1200000000000002E-2</v>
      </c>
      <c r="K266"/>
      <c r="L266">
        <v>0</v>
      </c>
      <c r="M266" t="s">
        <v>1996</v>
      </c>
      <c r="N266" t="s">
        <v>1996</v>
      </c>
      <c r="O266" t="s">
        <v>1996</v>
      </c>
      <c r="P266" t="s">
        <v>1996</v>
      </c>
      <c r="Q266"/>
      <c r="R266"/>
      <c r="S266"/>
      <c r="T266">
        <v>0</v>
      </c>
      <c r="U266">
        <v>0</v>
      </c>
      <c r="V266">
        <v>0</v>
      </c>
      <c r="W266">
        <v>0.9</v>
      </c>
      <c r="X266">
        <v>0.81599999999999995</v>
      </c>
      <c r="Y266">
        <v>0.98599999999999999</v>
      </c>
      <c r="Z266">
        <v>0.92</v>
      </c>
      <c r="AA266">
        <v>0.92</v>
      </c>
      <c r="AB266">
        <v>0.92</v>
      </c>
      <c r="AC266">
        <v>100</v>
      </c>
      <c r="AD266">
        <v>0</v>
      </c>
      <c r="AE266" t="s">
        <v>3789</v>
      </c>
      <c r="AF266"/>
      <c r="AG266" t="s">
        <v>1997</v>
      </c>
      <c r="AH266">
        <v>20</v>
      </c>
      <c r="AI266"/>
      <c r="AJ266">
        <v>25</v>
      </c>
      <c r="AK266">
        <v>215</v>
      </c>
      <c r="AL266">
        <v>1</v>
      </c>
      <c r="AM266"/>
      <c r="AN266"/>
      <c r="AO266"/>
      <c r="AP266"/>
      <c r="AQ266" t="s">
        <v>3899</v>
      </c>
      <c r="AR266"/>
      <c r="AS266" t="s">
        <v>1996</v>
      </c>
      <c r="AT266"/>
      <c r="AU266" t="s">
        <v>1996</v>
      </c>
      <c r="AV266" t="s">
        <v>1996</v>
      </c>
      <c r="AW266">
        <v>14407</v>
      </c>
      <c r="AX266"/>
    </row>
    <row r="267" spans="1:50" hidden="1" x14ac:dyDescent="0.25">
      <c r="A267">
        <v>2026</v>
      </c>
      <c r="B267" t="s">
        <v>314</v>
      </c>
      <c r="C267" t="s">
        <v>433</v>
      </c>
      <c r="D267">
        <v>5388</v>
      </c>
      <c r="E267" t="s">
        <v>2359</v>
      </c>
      <c r="F267" t="s">
        <v>1995</v>
      </c>
      <c r="G267" t="s">
        <v>369</v>
      </c>
      <c r="H267">
        <v>172.8</v>
      </c>
      <c r="I267">
        <v>2.2599999999999999E-2</v>
      </c>
      <c r="J267">
        <v>2.2599999999999999E-2</v>
      </c>
      <c r="K267"/>
      <c r="L267">
        <v>0</v>
      </c>
      <c r="M267" t="s">
        <v>1996</v>
      </c>
      <c r="N267" t="s">
        <v>1996</v>
      </c>
      <c r="O267" t="s">
        <v>1996</v>
      </c>
      <c r="P267" t="s">
        <v>1996</v>
      </c>
      <c r="Q267"/>
      <c r="R267"/>
      <c r="S267"/>
      <c r="T267">
        <v>0</v>
      </c>
      <c r="U267">
        <v>0</v>
      </c>
      <c r="V267">
        <v>0</v>
      </c>
      <c r="W267">
        <v>0.9</v>
      </c>
      <c r="X267">
        <v>0.81599999999999995</v>
      </c>
      <c r="Y267">
        <v>0.98599999999999999</v>
      </c>
      <c r="Z267">
        <v>0.92</v>
      </c>
      <c r="AA267">
        <v>0.92</v>
      </c>
      <c r="AB267">
        <v>0.92</v>
      </c>
      <c r="AC267">
        <v>100</v>
      </c>
      <c r="AD267">
        <v>0</v>
      </c>
      <c r="AE267" t="s">
        <v>3789</v>
      </c>
      <c r="AF267"/>
      <c r="AG267" t="s">
        <v>1997</v>
      </c>
      <c r="AH267">
        <v>20</v>
      </c>
      <c r="AI267"/>
      <c r="AJ267">
        <v>5</v>
      </c>
      <c r="AK267">
        <v>254</v>
      </c>
      <c r="AL267">
        <v>1</v>
      </c>
      <c r="AM267"/>
      <c r="AN267"/>
      <c r="AO267"/>
      <c r="AP267"/>
      <c r="AQ267" t="s">
        <v>3900</v>
      </c>
      <c r="AR267"/>
      <c r="AS267" t="s">
        <v>1996</v>
      </c>
      <c r="AT267"/>
      <c r="AU267" t="s">
        <v>1996</v>
      </c>
      <c r="AV267" t="s">
        <v>1996</v>
      </c>
      <c r="AW267">
        <v>14407</v>
      </c>
      <c r="AX267"/>
    </row>
    <row r="268" spans="1:50" hidden="1" x14ac:dyDescent="0.25">
      <c r="A268">
        <v>2026</v>
      </c>
      <c r="B268" t="s">
        <v>314</v>
      </c>
      <c r="C268" t="s">
        <v>451</v>
      </c>
      <c r="D268">
        <v>5406</v>
      </c>
      <c r="E268" t="s">
        <v>2360</v>
      </c>
      <c r="F268" t="s">
        <v>1995</v>
      </c>
      <c r="G268" t="s">
        <v>1919</v>
      </c>
      <c r="H268">
        <v>1128</v>
      </c>
      <c r="I268">
        <v>0.59</v>
      </c>
      <c r="J268">
        <v>0.59</v>
      </c>
      <c r="K268"/>
      <c r="L268">
        <v>0</v>
      </c>
      <c r="M268" t="s">
        <v>1996</v>
      </c>
      <c r="N268" t="s">
        <v>1996</v>
      </c>
      <c r="O268" t="s">
        <v>1996</v>
      </c>
      <c r="P268" t="s">
        <v>1996</v>
      </c>
      <c r="Q268"/>
      <c r="R268"/>
      <c r="S268"/>
      <c r="T268">
        <v>0</v>
      </c>
      <c r="U268">
        <v>0</v>
      </c>
      <c r="V268">
        <v>0</v>
      </c>
      <c r="W268">
        <v>0.20300000000000001</v>
      </c>
      <c r="X268">
        <v>0.19900000000000001</v>
      </c>
      <c r="Y268">
        <v>0.98699999999999999</v>
      </c>
      <c r="Z268">
        <v>0.92</v>
      </c>
      <c r="AA268">
        <v>0.92</v>
      </c>
      <c r="AB268">
        <v>0.92</v>
      </c>
      <c r="AC268">
        <v>100</v>
      </c>
      <c r="AD268">
        <v>0</v>
      </c>
      <c r="AE268" t="s">
        <v>3789</v>
      </c>
      <c r="AF268"/>
      <c r="AG268" t="s">
        <v>1997</v>
      </c>
      <c r="AH268">
        <v>15</v>
      </c>
      <c r="AI268"/>
      <c r="AJ268">
        <v>15</v>
      </c>
      <c r="AK268">
        <v>42</v>
      </c>
      <c r="AL268">
        <v>1</v>
      </c>
      <c r="AM268"/>
      <c r="AN268"/>
      <c r="AO268"/>
      <c r="AP268"/>
      <c r="AQ268" t="s">
        <v>3901</v>
      </c>
      <c r="AR268"/>
      <c r="AS268" t="s">
        <v>1996</v>
      </c>
      <c r="AT268"/>
      <c r="AU268" t="s">
        <v>1996</v>
      </c>
      <c r="AV268" t="s">
        <v>1997</v>
      </c>
      <c r="AW268">
        <v>14407</v>
      </c>
      <c r="AX268"/>
    </row>
    <row r="269" spans="1:50" hidden="1" x14ac:dyDescent="0.25">
      <c r="A269">
        <v>2026</v>
      </c>
      <c r="B269" t="s">
        <v>314</v>
      </c>
      <c r="C269" t="s">
        <v>454</v>
      </c>
      <c r="D269">
        <v>5407</v>
      </c>
      <c r="E269" t="s">
        <v>2361</v>
      </c>
      <c r="F269" t="s">
        <v>1995</v>
      </c>
      <c r="G269" t="s">
        <v>1919</v>
      </c>
      <c r="H269">
        <v>3383</v>
      </c>
      <c r="I269">
        <v>0.59</v>
      </c>
      <c r="J269">
        <v>0.59</v>
      </c>
      <c r="K269"/>
      <c r="L269">
        <v>0</v>
      </c>
      <c r="M269" t="s">
        <v>1996</v>
      </c>
      <c r="N269" t="s">
        <v>1996</v>
      </c>
      <c r="O269" t="s">
        <v>1996</v>
      </c>
      <c r="P269" t="s">
        <v>1996</v>
      </c>
      <c r="Q269"/>
      <c r="R269"/>
      <c r="S269"/>
      <c r="T269">
        <v>0</v>
      </c>
      <c r="U269">
        <v>0</v>
      </c>
      <c r="V269">
        <v>0</v>
      </c>
      <c r="W269">
        <v>0.20300000000000001</v>
      </c>
      <c r="X269">
        <v>0.19900000000000001</v>
      </c>
      <c r="Y269">
        <v>0.98699999999999999</v>
      </c>
      <c r="Z269">
        <v>0.92</v>
      </c>
      <c r="AA269">
        <v>0.92</v>
      </c>
      <c r="AB269">
        <v>0.92</v>
      </c>
      <c r="AC269">
        <v>100</v>
      </c>
      <c r="AD269">
        <v>0</v>
      </c>
      <c r="AE269" t="s">
        <v>3789</v>
      </c>
      <c r="AF269"/>
      <c r="AG269" t="s">
        <v>1997</v>
      </c>
      <c r="AH269">
        <v>15</v>
      </c>
      <c r="AI269"/>
      <c r="AJ269">
        <v>15</v>
      </c>
      <c r="AK269">
        <v>42</v>
      </c>
      <c r="AL269">
        <v>1</v>
      </c>
      <c r="AM269"/>
      <c r="AN269"/>
      <c r="AO269"/>
      <c r="AP269"/>
      <c r="AQ269" t="s">
        <v>3902</v>
      </c>
      <c r="AR269"/>
      <c r="AS269" t="s">
        <v>1996</v>
      </c>
      <c r="AT269"/>
      <c r="AU269" t="s">
        <v>1996</v>
      </c>
      <c r="AV269" t="s">
        <v>1997</v>
      </c>
      <c r="AW269">
        <v>14407</v>
      </c>
      <c r="AX269"/>
    </row>
    <row r="270" spans="1:50" hidden="1" x14ac:dyDescent="0.25">
      <c r="A270">
        <v>2026</v>
      </c>
      <c r="B270" t="s">
        <v>314</v>
      </c>
      <c r="C270" t="s">
        <v>457</v>
      </c>
      <c r="D270">
        <v>5408</v>
      </c>
      <c r="E270" t="s">
        <v>2362</v>
      </c>
      <c r="F270" t="s">
        <v>1995</v>
      </c>
      <c r="G270" t="s">
        <v>1919</v>
      </c>
      <c r="H270">
        <v>4510</v>
      </c>
      <c r="I270">
        <v>0.59</v>
      </c>
      <c r="J270">
        <v>0.59</v>
      </c>
      <c r="K270"/>
      <c r="L270">
        <v>0</v>
      </c>
      <c r="M270" t="s">
        <v>1996</v>
      </c>
      <c r="N270" t="s">
        <v>1996</v>
      </c>
      <c r="O270" t="s">
        <v>1996</v>
      </c>
      <c r="P270" t="s">
        <v>1996</v>
      </c>
      <c r="Q270"/>
      <c r="R270"/>
      <c r="S270"/>
      <c r="T270">
        <v>0</v>
      </c>
      <c r="U270">
        <v>0</v>
      </c>
      <c r="V270">
        <v>0</v>
      </c>
      <c r="W270">
        <v>0.20300000000000001</v>
      </c>
      <c r="X270">
        <v>0.19900000000000001</v>
      </c>
      <c r="Y270">
        <v>0.98699999999999999</v>
      </c>
      <c r="Z270">
        <v>0.92</v>
      </c>
      <c r="AA270">
        <v>0.92</v>
      </c>
      <c r="AB270">
        <v>0.92</v>
      </c>
      <c r="AC270">
        <v>100</v>
      </c>
      <c r="AD270">
        <v>0</v>
      </c>
      <c r="AE270" t="s">
        <v>3789</v>
      </c>
      <c r="AF270"/>
      <c r="AG270" t="s">
        <v>1997</v>
      </c>
      <c r="AH270">
        <v>15</v>
      </c>
      <c r="AI270"/>
      <c r="AJ270">
        <v>15</v>
      </c>
      <c r="AK270">
        <v>42</v>
      </c>
      <c r="AL270">
        <v>1</v>
      </c>
      <c r="AM270"/>
      <c r="AN270"/>
      <c r="AO270"/>
      <c r="AP270"/>
      <c r="AQ270" t="s">
        <v>3903</v>
      </c>
      <c r="AR270"/>
      <c r="AS270" t="s">
        <v>1996</v>
      </c>
      <c r="AT270"/>
      <c r="AU270" t="s">
        <v>1996</v>
      </c>
      <c r="AV270" t="s">
        <v>1997</v>
      </c>
      <c r="AW270">
        <v>14407</v>
      </c>
      <c r="AX270"/>
    </row>
    <row r="271" spans="1:50" hidden="1" x14ac:dyDescent="0.25">
      <c r="A271">
        <v>2026</v>
      </c>
      <c r="B271" t="s">
        <v>314</v>
      </c>
      <c r="C271" t="s">
        <v>460</v>
      </c>
      <c r="D271">
        <v>5409</v>
      </c>
      <c r="E271" t="s">
        <v>2363</v>
      </c>
      <c r="F271" t="s">
        <v>1995</v>
      </c>
      <c r="G271" t="s">
        <v>1919</v>
      </c>
      <c r="H271">
        <v>4510</v>
      </c>
      <c r="I271">
        <v>2.36</v>
      </c>
      <c r="J271">
        <v>2.36</v>
      </c>
      <c r="K271"/>
      <c r="L271">
        <v>0</v>
      </c>
      <c r="M271" t="s">
        <v>1996</v>
      </c>
      <c r="N271" t="s">
        <v>1996</v>
      </c>
      <c r="O271" t="s">
        <v>1996</v>
      </c>
      <c r="P271" t="s">
        <v>1996</v>
      </c>
      <c r="Q271"/>
      <c r="R271"/>
      <c r="S271"/>
      <c r="T271">
        <v>0</v>
      </c>
      <c r="U271">
        <v>0</v>
      </c>
      <c r="V271">
        <v>0</v>
      </c>
      <c r="W271">
        <v>0.20300000000000001</v>
      </c>
      <c r="X271">
        <v>0.19900000000000001</v>
      </c>
      <c r="Y271">
        <v>0.98699999999999999</v>
      </c>
      <c r="Z271">
        <v>0.92</v>
      </c>
      <c r="AA271">
        <v>0.92</v>
      </c>
      <c r="AB271">
        <v>0.92</v>
      </c>
      <c r="AC271">
        <v>100</v>
      </c>
      <c r="AD271">
        <v>0</v>
      </c>
      <c r="AE271" t="s">
        <v>3789</v>
      </c>
      <c r="AF271"/>
      <c r="AG271" t="s">
        <v>1997</v>
      </c>
      <c r="AH271">
        <v>15</v>
      </c>
      <c r="AI271"/>
      <c r="AJ271">
        <v>15</v>
      </c>
      <c r="AK271">
        <v>57</v>
      </c>
      <c r="AL271">
        <v>1</v>
      </c>
      <c r="AM271"/>
      <c r="AN271"/>
      <c r="AO271"/>
      <c r="AP271"/>
      <c r="AQ271" t="s">
        <v>3904</v>
      </c>
      <c r="AR271"/>
      <c r="AS271" t="s">
        <v>1996</v>
      </c>
      <c r="AT271"/>
      <c r="AU271" t="s">
        <v>1996</v>
      </c>
      <c r="AV271" t="s">
        <v>1997</v>
      </c>
      <c r="AW271">
        <v>14407</v>
      </c>
      <c r="AX271"/>
    </row>
    <row r="272" spans="1:50" hidden="1" x14ac:dyDescent="0.25">
      <c r="A272">
        <v>2026</v>
      </c>
      <c r="B272" t="s">
        <v>314</v>
      </c>
      <c r="C272" t="s">
        <v>463</v>
      </c>
      <c r="D272">
        <v>5410</v>
      </c>
      <c r="E272" t="s">
        <v>2364</v>
      </c>
      <c r="F272" t="s">
        <v>1995</v>
      </c>
      <c r="G272" t="s">
        <v>1919</v>
      </c>
      <c r="H272">
        <v>9021</v>
      </c>
      <c r="I272">
        <v>2.36</v>
      </c>
      <c r="J272">
        <v>2.36</v>
      </c>
      <c r="K272"/>
      <c r="L272">
        <v>0</v>
      </c>
      <c r="M272" t="s">
        <v>1996</v>
      </c>
      <c r="N272" t="s">
        <v>1996</v>
      </c>
      <c r="O272" t="s">
        <v>1996</v>
      </c>
      <c r="P272" t="s">
        <v>1996</v>
      </c>
      <c r="Q272"/>
      <c r="R272"/>
      <c r="S272"/>
      <c r="T272">
        <v>0</v>
      </c>
      <c r="U272">
        <v>0</v>
      </c>
      <c r="V272">
        <v>0</v>
      </c>
      <c r="W272">
        <v>0.20300000000000001</v>
      </c>
      <c r="X272">
        <v>0.19900000000000001</v>
      </c>
      <c r="Y272">
        <v>0.98699999999999999</v>
      </c>
      <c r="Z272">
        <v>0.92</v>
      </c>
      <c r="AA272">
        <v>0.92</v>
      </c>
      <c r="AB272">
        <v>0.92</v>
      </c>
      <c r="AC272">
        <v>100</v>
      </c>
      <c r="AD272">
        <v>0</v>
      </c>
      <c r="AE272" t="s">
        <v>3789</v>
      </c>
      <c r="AF272"/>
      <c r="AG272" t="s">
        <v>1997</v>
      </c>
      <c r="AH272">
        <v>15</v>
      </c>
      <c r="AI272"/>
      <c r="AJ272">
        <v>15</v>
      </c>
      <c r="AK272">
        <v>57</v>
      </c>
      <c r="AL272">
        <v>1</v>
      </c>
      <c r="AM272"/>
      <c r="AN272"/>
      <c r="AO272"/>
      <c r="AP272"/>
      <c r="AQ272" t="s">
        <v>3905</v>
      </c>
      <c r="AR272"/>
      <c r="AS272" t="s">
        <v>1996</v>
      </c>
      <c r="AT272"/>
      <c r="AU272" t="s">
        <v>1996</v>
      </c>
      <c r="AV272" t="s">
        <v>1997</v>
      </c>
      <c r="AW272">
        <v>14407</v>
      </c>
      <c r="AX272"/>
    </row>
    <row r="273" spans="1:50" hidden="1" x14ac:dyDescent="0.25">
      <c r="A273">
        <v>2026</v>
      </c>
      <c r="B273" t="s">
        <v>314</v>
      </c>
      <c r="C273" t="s">
        <v>466</v>
      </c>
      <c r="D273">
        <v>5411</v>
      </c>
      <c r="E273" t="s">
        <v>2365</v>
      </c>
      <c r="F273" t="s">
        <v>1995</v>
      </c>
      <c r="G273" t="s">
        <v>1919</v>
      </c>
      <c r="H273">
        <v>13531</v>
      </c>
      <c r="I273">
        <v>2.36</v>
      </c>
      <c r="J273">
        <v>2.36</v>
      </c>
      <c r="K273"/>
      <c r="L273">
        <v>0</v>
      </c>
      <c r="M273" t="s">
        <v>1996</v>
      </c>
      <c r="N273" t="s">
        <v>1996</v>
      </c>
      <c r="O273" t="s">
        <v>1996</v>
      </c>
      <c r="P273" t="s">
        <v>1996</v>
      </c>
      <c r="Q273"/>
      <c r="R273"/>
      <c r="S273"/>
      <c r="T273">
        <v>0</v>
      </c>
      <c r="U273">
        <v>0</v>
      </c>
      <c r="V273">
        <v>0</v>
      </c>
      <c r="W273">
        <v>0.20300000000000001</v>
      </c>
      <c r="X273">
        <v>0.19900000000000001</v>
      </c>
      <c r="Y273">
        <v>0.98699999999999999</v>
      </c>
      <c r="Z273">
        <v>0.92</v>
      </c>
      <c r="AA273">
        <v>0.92</v>
      </c>
      <c r="AB273">
        <v>0.92</v>
      </c>
      <c r="AC273">
        <v>100</v>
      </c>
      <c r="AD273">
        <v>0</v>
      </c>
      <c r="AE273" t="s">
        <v>3789</v>
      </c>
      <c r="AF273"/>
      <c r="AG273" t="s">
        <v>1997</v>
      </c>
      <c r="AH273">
        <v>15</v>
      </c>
      <c r="AI273"/>
      <c r="AJ273">
        <v>15</v>
      </c>
      <c r="AK273">
        <v>57</v>
      </c>
      <c r="AL273">
        <v>1</v>
      </c>
      <c r="AM273"/>
      <c r="AN273"/>
      <c r="AO273"/>
      <c r="AP273"/>
      <c r="AQ273" t="s">
        <v>3906</v>
      </c>
      <c r="AR273"/>
      <c r="AS273" t="s">
        <v>1996</v>
      </c>
      <c r="AT273"/>
      <c r="AU273" t="s">
        <v>1996</v>
      </c>
      <c r="AV273" t="s">
        <v>1997</v>
      </c>
      <c r="AW273">
        <v>14407</v>
      </c>
      <c r="AX273"/>
    </row>
    <row r="274" spans="1:50" hidden="1" x14ac:dyDescent="0.25">
      <c r="A274">
        <v>2026</v>
      </c>
      <c r="B274" t="s">
        <v>314</v>
      </c>
      <c r="C274" t="s">
        <v>469</v>
      </c>
      <c r="D274">
        <v>5412</v>
      </c>
      <c r="E274" t="s">
        <v>2366</v>
      </c>
      <c r="F274" t="s">
        <v>1995</v>
      </c>
      <c r="G274" t="s">
        <v>1919</v>
      </c>
      <c r="H274">
        <v>18042</v>
      </c>
      <c r="I274">
        <v>2.36</v>
      </c>
      <c r="J274">
        <v>2.36</v>
      </c>
      <c r="K274"/>
      <c r="L274">
        <v>0</v>
      </c>
      <c r="M274" t="s">
        <v>1996</v>
      </c>
      <c r="N274" t="s">
        <v>1996</v>
      </c>
      <c r="O274" t="s">
        <v>1996</v>
      </c>
      <c r="P274" t="s">
        <v>1996</v>
      </c>
      <c r="Q274"/>
      <c r="R274"/>
      <c r="S274"/>
      <c r="T274">
        <v>0</v>
      </c>
      <c r="U274">
        <v>0</v>
      </c>
      <c r="V274">
        <v>0</v>
      </c>
      <c r="W274">
        <v>0.20300000000000001</v>
      </c>
      <c r="X274">
        <v>0.19900000000000001</v>
      </c>
      <c r="Y274">
        <v>0.98699999999999999</v>
      </c>
      <c r="Z274">
        <v>0.92</v>
      </c>
      <c r="AA274">
        <v>0.92</v>
      </c>
      <c r="AB274">
        <v>0.92</v>
      </c>
      <c r="AC274">
        <v>100</v>
      </c>
      <c r="AD274">
        <v>0</v>
      </c>
      <c r="AE274" t="s">
        <v>3789</v>
      </c>
      <c r="AF274"/>
      <c r="AG274" t="s">
        <v>1997</v>
      </c>
      <c r="AH274">
        <v>15</v>
      </c>
      <c r="AI274"/>
      <c r="AJ274">
        <v>15</v>
      </c>
      <c r="AK274">
        <v>57</v>
      </c>
      <c r="AL274">
        <v>1</v>
      </c>
      <c r="AM274"/>
      <c r="AN274"/>
      <c r="AO274"/>
      <c r="AP274"/>
      <c r="AQ274" t="s">
        <v>3907</v>
      </c>
      <c r="AR274"/>
      <c r="AS274" t="s">
        <v>1996</v>
      </c>
      <c r="AT274"/>
      <c r="AU274" t="s">
        <v>1996</v>
      </c>
      <c r="AV274" t="s">
        <v>1997</v>
      </c>
      <c r="AW274">
        <v>14407</v>
      </c>
      <c r="AX274"/>
    </row>
    <row r="275" spans="1:50" hidden="1" x14ac:dyDescent="0.25">
      <c r="A275">
        <v>2026</v>
      </c>
      <c r="B275" t="s">
        <v>314</v>
      </c>
      <c r="C275" t="s">
        <v>472</v>
      </c>
      <c r="D275">
        <v>5413</v>
      </c>
      <c r="E275" t="s">
        <v>2367</v>
      </c>
      <c r="F275" t="s">
        <v>1995</v>
      </c>
      <c r="G275" t="s">
        <v>1919</v>
      </c>
      <c r="H275">
        <v>10148</v>
      </c>
      <c r="I275">
        <v>5.31</v>
      </c>
      <c r="J275">
        <v>5.31</v>
      </c>
      <c r="K275"/>
      <c r="L275">
        <v>0</v>
      </c>
      <c r="M275" t="s">
        <v>1996</v>
      </c>
      <c r="N275" t="s">
        <v>1996</v>
      </c>
      <c r="O275" t="s">
        <v>1996</v>
      </c>
      <c r="P275" t="s">
        <v>1996</v>
      </c>
      <c r="Q275"/>
      <c r="R275"/>
      <c r="S275"/>
      <c r="T275">
        <v>0</v>
      </c>
      <c r="U275">
        <v>0</v>
      </c>
      <c r="V275">
        <v>0</v>
      </c>
      <c r="W275">
        <v>0.20300000000000001</v>
      </c>
      <c r="X275">
        <v>0.19900000000000001</v>
      </c>
      <c r="Y275">
        <v>0.98699999999999999</v>
      </c>
      <c r="Z275">
        <v>0.92</v>
      </c>
      <c r="AA275">
        <v>0.92</v>
      </c>
      <c r="AB275">
        <v>0.92</v>
      </c>
      <c r="AC275">
        <v>100</v>
      </c>
      <c r="AD275">
        <v>0</v>
      </c>
      <c r="AE275" t="s">
        <v>3789</v>
      </c>
      <c r="AF275"/>
      <c r="AG275" t="s">
        <v>1997</v>
      </c>
      <c r="AH275">
        <v>15</v>
      </c>
      <c r="AI275"/>
      <c r="AJ275">
        <v>15</v>
      </c>
      <c r="AK275">
        <v>87</v>
      </c>
      <c r="AL275">
        <v>1</v>
      </c>
      <c r="AM275"/>
      <c r="AN275"/>
      <c r="AO275"/>
      <c r="AP275"/>
      <c r="AQ275" t="s">
        <v>3908</v>
      </c>
      <c r="AR275"/>
      <c r="AS275" t="s">
        <v>1996</v>
      </c>
      <c r="AT275"/>
      <c r="AU275" t="s">
        <v>1996</v>
      </c>
      <c r="AV275" t="s">
        <v>1997</v>
      </c>
      <c r="AW275">
        <v>14407</v>
      </c>
      <c r="AX275"/>
    </row>
    <row r="276" spans="1:50" hidden="1" x14ac:dyDescent="0.25">
      <c r="A276">
        <v>2026</v>
      </c>
      <c r="B276" t="s">
        <v>314</v>
      </c>
      <c r="C276" t="s">
        <v>475</v>
      </c>
      <c r="D276">
        <v>5414</v>
      </c>
      <c r="E276" t="s">
        <v>2368</v>
      </c>
      <c r="F276" t="s">
        <v>1995</v>
      </c>
      <c r="G276" t="s">
        <v>1919</v>
      </c>
      <c r="H276">
        <v>20297</v>
      </c>
      <c r="I276">
        <v>5.31</v>
      </c>
      <c r="J276">
        <v>5.31</v>
      </c>
      <c r="K276"/>
      <c r="L276">
        <v>0</v>
      </c>
      <c r="M276" t="s">
        <v>1996</v>
      </c>
      <c r="N276" t="s">
        <v>1996</v>
      </c>
      <c r="O276" t="s">
        <v>1996</v>
      </c>
      <c r="P276" t="s">
        <v>1996</v>
      </c>
      <c r="Q276"/>
      <c r="R276"/>
      <c r="S276"/>
      <c r="T276">
        <v>0</v>
      </c>
      <c r="U276">
        <v>0</v>
      </c>
      <c r="V276">
        <v>0</v>
      </c>
      <c r="W276">
        <v>0.20300000000000001</v>
      </c>
      <c r="X276">
        <v>0.19900000000000001</v>
      </c>
      <c r="Y276">
        <v>0.98699999999999999</v>
      </c>
      <c r="Z276">
        <v>0.92</v>
      </c>
      <c r="AA276">
        <v>0.92</v>
      </c>
      <c r="AB276">
        <v>0.92</v>
      </c>
      <c r="AC276">
        <v>100</v>
      </c>
      <c r="AD276">
        <v>0</v>
      </c>
      <c r="AE276" t="s">
        <v>3789</v>
      </c>
      <c r="AF276"/>
      <c r="AG276" t="s">
        <v>1997</v>
      </c>
      <c r="AH276">
        <v>15</v>
      </c>
      <c r="AI276"/>
      <c r="AJ276">
        <v>15</v>
      </c>
      <c r="AK276">
        <v>87</v>
      </c>
      <c r="AL276">
        <v>1</v>
      </c>
      <c r="AM276"/>
      <c r="AN276"/>
      <c r="AO276"/>
      <c r="AP276"/>
      <c r="AQ276" t="s">
        <v>3909</v>
      </c>
      <c r="AR276"/>
      <c r="AS276" t="s">
        <v>1996</v>
      </c>
      <c r="AT276"/>
      <c r="AU276" t="s">
        <v>1996</v>
      </c>
      <c r="AV276" t="s">
        <v>1997</v>
      </c>
      <c r="AW276">
        <v>14407</v>
      </c>
      <c r="AX276"/>
    </row>
    <row r="277" spans="1:50" hidden="1" x14ac:dyDescent="0.25">
      <c r="A277">
        <v>2026</v>
      </c>
      <c r="B277" t="s">
        <v>314</v>
      </c>
      <c r="C277" t="s">
        <v>478</v>
      </c>
      <c r="D277">
        <v>5415</v>
      </c>
      <c r="E277" t="s">
        <v>2369</v>
      </c>
      <c r="F277" t="s">
        <v>1995</v>
      </c>
      <c r="G277" t="s">
        <v>1919</v>
      </c>
      <c r="H277">
        <v>30445</v>
      </c>
      <c r="I277">
        <v>5.31</v>
      </c>
      <c r="J277">
        <v>5.31</v>
      </c>
      <c r="K277"/>
      <c r="L277">
        <v>0</v>
      </c>
      <c r="M277" t="s">
        <v>1996</v>
      </c>
      <c r="N277" t="s">
        <v>1996</v>
      </c>
      <c r="O277" t="s">
        <v>1996</v>
      </c>
      <c r="P277" t="s">
        <v>1996</v>
      </c>
      <c r="Q277"/>
      <c r="R277"/>
      <c r="S277"/>
      <c r="T277">
        <v>0</v>
      </c>
      <c r="U277">
        <v>0</v>
      </c>
      <c r="V277">
        <v>0</v>
      </c>
      <c r="W277">
        <v>0.20300000000000001</v>
      </c>
      <c r="X277">
        <v>0.19900000000000001</v>
      </c>
      <c r="Y277">
        <v>0.98699999999999999</v>
      </c>
      <c r="Z277">
        <v>0.92</v>
      </c>
      <c r="AA277">
        <v>0.92</v>
      </c>
      <c r="AB277">
        <v>0.92</v>
      </c>
      <c r="AC277">
        <v>100</v>
      </c>
      <c r="AD277">
        <v>0</v>
      </c>
      <c r="AE277" t="s">
        <v>3789</v>
      </c>
      <c r="AF277"/>
      <c r="AG277" t="s">
        <v>1997</v>
      </c>
      <c r="AH277">
        <v>15</v>
      </c>
      <c r="AI277"/>
      <c r="AJ277">
        <v>15</v>
      </c>
      <c r="AK277">
        <v>87</v>
      </c>
      <c r="AL277">
        <v>1</v>
      </c>
      <c r="AM277"/>
      <c r="AN277"/>
      <c r="AO277"/>
      <c r="AP277"/>
      <c r="AQ277" t="s">
        <v>3910</v>
      </c>
      <c r="AR277"/>
      <c r="AS277" t="s">
        <v>1996</v>
      </c>
      <c r="AT277"/>
      <c r="AU277" t="s">
        <v>1996</v>
      </c>
      <c r="AV277" t="s">
        <v>1997</v>
      </c>
      <c r="AW277">
        <v>14407</v>
      </c>
      <c r="AX277"/>
    </row>
    <row r="278" spans="1:50" hidden="1" x14ac:dyDescent="0.25">
      <c r="A278">
        <v>2026</v>
      </c>
      <c r="B278" t="s">
        <v>314</v>
      </c>
      <c r="C278" t="s">
        <v>481</v>
      </c>
      <c r="D278">
        <v>5416</v>
      </c>
      <c r="E278" t="s">
        <v>2370</v>
      </c>
      <c r="F278" t="s">
        <v>1995</v>
      </c>
      <c r="G278" t="s">
        <v>1919</v>
      </c>
      <c r="H278">
        <v>40594</v>
      </c>
      <c r="I278">
        <v>5.31</v>
      </c>
      <c r="J278">
        <v>5.31</v>
      </c>
      <c r="K278"/>
      <c r="L278">
        <v>0</v>
      </c>
      <c r="M278" t="s">
        <v>1996</v>
      </c>
      <c r="N278" t="s">
        <v>1996</v>
      </c>
      <c r="O278" t="s">
        <v>1996</v>
      </c>
      <c r="P278" t="s">
        <v>1996</v>
      </c>
      <c r="Q278"/>
      <c r="R278"/>
      <c r="S278"/>
      <c r="T278">
        <v>0</v>
      </c>
      <c r="U278">
        <v>0</v>
      </c>
      <c r="V278">
        <v>0</v>
      </c>
      <c r="W278">
        <v>0.20300000000000001</v>
      </c>
      <c r="X278">
        <v>0.19900000000000001</v>
      </c>
      <c r="Y278">
        <v>0.98699999999999999</v>
      </c>
      <c r="Z278">
        <v>0.92</v>
      </c>
      <c r="AA278">
        <v>0.92</v>
      </c>
      <c r="AB278">
        <v>0.92</v>
      </c>
      <c r="AC278">
        <v>100</v>
      </c>
      <c r="AD278">
        <v>0</v>
      </c>
      <c r="AE278" t="s">
        <v>3789</v>
      </c>
      <c r="AF278"/>
      <c r="AG278" t="s">
        <v>1997</v>
      </c>
      <c r="AH278">
        <v>15</v>
      </c>
      <c r="AI278"/>
      <c r="AJ278">
        <v>15</v>
      </c>
      <c r="AK278">
        <v>87</v>
      </c>
      <c r="AL278">
        <v>1</v>
      </c>
      <c r="AM278"/>
      <c r="AN278"/>
      <c r="AO278"/>
      <c r="AP278"/>
      <c r="AQ278" t="s">
        <v>3911</v>
      </c>
      <c r="AR278"/>
      <c r="AS278" t="s">
        <v>1996</v>
      </c>
      <c r="AT278"/>
      <c r="AU278" t="s">
        <v>1996</v>
      </c>
      <c r="AV278" t="s">
        <v>1997</v>
      </c>
      <c r="AW278">
        <v>14407</v>
      </c>
      <c r="AX278"/>
    </row>
    <row r="279" spans="1:50" hidden="1" x14ac:dyDescent="0.25">
      <c r="A279">
        <v>2026</v>
      </c>
      <c r="B279" t="s">
        <v>314</v>
      </c>
      <c r="C279" t="s">
        <v>484</v>
      </c>
      <c r="D279">
        <v>5417</v>
      </c>
      <c r="E279" t="s">
        <v>2371</v>
      </c>
      <c r="F279" t="s">
        <v>1995</v>
      </c>
      <c r="G279" t="s">
        <v>1919</v>
      </c>
      <c r="H279">
        <v>18042</v>
      </c>
      <c r="I279">
        <v>9.43</v>
      </c>
      <c r="J279">
        <v>9.43</v>
      </c>
      <c r="K279"/>
      <c r="L279">
        <v>0</v>
      </c>
      <c r="M279" t="s">
        <v>1996</v>
      </c>
      <c r="N279" t="s">
        <v>1996</v>
      </c>
      <c r="O279" t="s">
        <v>1996</v>
      </c>
      <c r="P279" t="s">
        <v>1996</v>
      </c>
      <c r="Q279"/>
      <c r="R279"/>
      <c r="S279"/>
      <c r="T279">
        <v>0</v>
      </c>
      <c r="U279">
        <v>0</v>
      </c>
      <c r="V279">
        <v>0</v>
      </c>
      <c r="W279">
        <v>0.20300000000000001</v>
      </c>
      <c r="X279">
        <v>0.19900000000000001</v>
      </c>
      <c r="Y279">
        <v>0.98699999999999999</v>
      </c>
      <c r="Z279">
        <v>0.92</v>
      </c>
      <c r="AA279">
        <v>0.92</v>
      </c>
      <c r="AB279">
        <v>0.92</v>
      </c>
      <c r="AC279">
        <v>100</v>
      </c>
      <c r="AD279">
        <v>0</v>
      </c>
      <c r="AE279" t="s">
        <v>3789</v>
      </c>
      <c r="AF279"/>
      <c r="AG279" t="s">
        <v>1997</v>
      </c>
      <c r="AH279">
        <v>15</v>
      </c>
      <c r="AI279"/>
      <c r="AJ279">
        <v>15</v>
      </c>
      <c r="AK279">
        <v>121</v>
      </c>
      <c r="AL279">
        <v>1</v>
      </c>
      <c r="AM279"/>
      <c r="AN279"/>
      <c r="AO279"/>
      <c r="AP279"/>
      <c r="AQ279" t="s">
        <v>3912</v>
      </c>
      <c r="AR279"/>
      <c r="AS279" t="s">
        <v>1996</v>
      </c>
      <c r="AT279"/>
      <c r="AU279" t="s">
        <v>1996</v>
      </c>
      <c r="AV279" t="s">
        <v>1997</v>
      </c>
      <c r="AW279">
        <v>14407</v>
      </c>
      <c r="AX279"/>
    </row>
    <row r="280" spans="1:50" hidden="1" x14ac:dyDescent="0.25">
      <c r="A280">
        <v>2026</v>
      </c>
      <c r="B280" t="s">
        <v>314</v>
      </c>
      <c r="C280" t="s">
        <v>487</v>
      </c>
      <c r="D280">
        <v>5418</v>
      </c>
      <c r="E280" t="s">
        <v>2372</v>
      </c>
      <c r="F280" t="s">
        <v>1995</v>
      </c>
      <c r="G280" t="s">
        <v>1919</v>
      </c>
      <c r="H280">
        <v>36083</v>
      </c>
      <c r="I280">
        <v>9.43</v>
      </c>
      <c r="J280">
        <v>9.43</v>
      </c>
      <c r="K280"/>
      <c r="L280">
        <v>0</v>
      </c>
      <c r="M280" t="s">
        <v>1996</v>
      </c>
      <c r="N280" t="s">
        <v>1996</v>
      </c>
      <c r="O280" t="s">
        <v>1996</v>
      </c>
      <c r="P280" t="s">
        <v>1996</v>
      </c>
      <c r="Q280"/>
      <c r="R280"/>
      <c r="S280"/>
      <c r="T280">
        <v>0</v>
      </c>
      <c r="U280">
        <v>0</v>
      </c>
      <c r="V280">
        <v>0</v>
      </c>
      <c r="W280">
        <v>0.20300000000000001</v>
      </c>
      <c r="X280">
        <v>0.19900000000000001</v>
      </c>
      <c r="Y280">
        <v>0.98699999999999999</v>
      </c>
      <c r="Z280">
        <v>0.92</v>
      </c>
      <c r="AA280">
        <v>0.92</v>
      </c>
      <c r="AB280">
        <v>0.92</v>
      </c>
      <c r="AC280">
        <v>100</v>
      </c>
      <c r="AD280">
        <v>0</v>
      </c>
      <c r="AE280" t="s">
        <v>3789</v>
      </c>
      <c r="AF280"/>
      <c r="AG280" t="s">
        <v>1997</v>
      </c>
      <c r="AH280">
        <v>15</v>
      </c>
      <c r="AI280"/>
      <c r="AJ280">
        <v>15</v>
      </c>
      <c r="AK280">
        <v>121</v>
      </c>
      <c r="AL280">
        <v>1</v>
      </c>
      <c r="AM280"/>
      <c r="AN280"/>
      <c r="AO280"/>
      <c r="AP280"/>
      <c r="AQ280" t="s">
        <v>3913</v>
      </c>
      <c r="AR280"/>
      <c r="AS280" t="s">
        <v>1996</v>
      </c>
      <c r="AT280"/>
      <c r="AU280" t="s">
        <v>1996</v>
      </c>
      <c r="AV280" t="s">
        <v>1997</v>
      </c>
      <c r="AW280">
        <v>14407</v>
      </c>
      <c r="AX280"/>
    </row>
    <row r="281" spans="1:50" hidden="1" x14ac:dyDescent="0.25">
      <c r="A281">
        <v>2026</v>
      </c>
      <c r="B281" t="s">
        <v>314</v>
      </c>
      <c r="C281" t="s">
        <v>490</v>
      </c>
      <c r="D281">
        <v>5419</v>
      </c>
      <c r="E281" t="s">
        <v>2373</v>
      </c>
      <c r="F281" t="s">
        <v>1995</v>
      </c>
      <c r="G281" t="s">
        <v>1919</v>
      </c>
      <c r="H281">
        <v>54125</v>
      </c>
      <c r="I281">
        <v>9.43</v>
      </c>
      <c r="J281">
        <v>9.43</v>
      </c>
      <c r="K281"/>
      <c r="L281">
        <v>0</v>
      </c>
      <c r="M281" t="s">
        <v>1996</v>
      </c>
      <c r="N281" t="s">
        <v>1996</v>
      </c>
      <c r="O281" t="s">
        <v>1996</v>
      </c>
      <c r="P281" t="s">
        <v>1996</v>
      </c>
      <c r="Q281"/>
      <c r="R281"/>
      <c r="S281"/>
      <c r="T281">
        <v>0</v>
      </c>
      <c r="U281">
        <v>0</v>
      </c>
      <c r="V281">
        <v>0</v>
      </c>
      <c r="W281">
        <v>0.20300000000000001</v>
      </c>
      <c r="X281">
        <v>0.19900000000000001</v>
      </c>
      <c r="Y281">
        <v>0.98699999999999999</v>
      </c>
      <c r="Z281">
        <v>0.92</v>
      </c>
      <c r="AA281">
        <v>0.92</v>
      </c>
      <c r="AB281">
        <v>0.92</v>
      </c>
      <c r="AC281">
        <v>100</v>
      </c>
      <c r="AD281">
        <v>0</v>
      </c>
      <c r="AE281" t="s">
        <v>3789</v>
      </c>
      <c r="AF281"/>
      <c r="AG281" t="s">
        <v>1997</v>
      </c>
      <c r="AH281">
        <v>15</v>
      </c>
      <c r="AI281"/>
      <c r="AJ281">
        <v>15</v>
      </c>
      <c r="AK281">
        <v>121</v>
      </c>
      <c r="AL281">
        <v>1</v>
      </c>
      <c r="AM281"/>
      <c r="AN281"/>
      <c r="AO281"/>
      <c r="AP281"/>
      <c r="AQ281" t="s">
        <v>3914</v>
      </c>
      <c r="AR281"/>
      <c r="AS281" t="s">
        <v>1996</v>
      </c>
      <c r="AT281"/>
      <c r="AU281" t="s">
        <v>1996</v>
      </c>
      <c r="AV281" t="s">
        <v>1997</v>
      </c>
      <c r="AW281">
        <v>14407</v>
      </c>
      <c r="AX281"/>
    </row>
    <row r="282" spans="1:50" hidden="1" x14ac:dyDescent="0.25">
      <c r="A282">
        <v>2026</v>
      </c>
      <c r="B282" t="s">
        <v>314</v>
      </c>
      <c r="C282" t="s">
        <v>493</v>
      </c>
      <c r="D282">
        <v>5420</v>
      </c>
      <c r="E282" t="s">
        <v>2374</v>
      </c>
      <c r="F282" t="s">
        <v>1995</v>
      </c>
      <c r="G282" t="s">
        <v>1919</v>
      </c>
      <c r="H282">
        <v>72167</v>
      </c>
      <c r="I282">
        <v>9.43</v>
      </c>
      <c r="J282">
        <v>9.43</v>
      </c>
      <c r="K282"/>
      <c r="L282">
        <v>0</v>
      </c>
      <c r="M282" t="s">
        <v>1996</v>
      </c>
      <c r="N282" t="s">
        <v>1996</v>
      </c>
      <c r="O282" t="s">
        <v>1996</v>
      </c>
      <c r="P282" t="s">
        <v>1996</v>
      </c>
      <c r="Q282"/>
      <c r="R282"/>
      <c r="S282"/>
      <c r="T282">
        <v>0</v>
      </c>
      <c r="U282">
        <v>0</v>
      </c>
      <c r="V282">
        <v>0</v>
      </c>
      <c r="W282">
        <v>0.20300000000000001</v>
      </c>
      <c r="X282">
        <v>0.19900000000000001</v>
      </c>
      <c r="Y282">
        <v>0.98699999999999999</v>
      </c>
      <c r="Z282">
        <v>0.92</v>
      </c>
      <c r="AA282">
        <v>0.92</v>
      </c>
      <c r="AB282">
        <v>0.92</v>
      </c>
      <c r="AC282">
        <v>100</v>
      </c>
      <c r="AD282">
        <v>0</v>
      </c>
      <c r="AE282" t="s">
        <v>3789</v>
      </c>
      <c r="AF282"/>
      <c r="AG282" t="s">
        <v>1997</v>
      </c>
      <c r="AH282">
        <v>15</v>
      </c>
      <c r="AI282"/>
      <c r="AJ282">
        <v>15</v>
      </c>
      <c r="AK282">
        <v>121</v>
      </c>
      <c r="AL282">
        <v>1</v>
      </c>
      <c r="AM282"/>
      <c r="AN282"/>
      <c r="AO282"/>
      <c r="AP282"/>
      <c r="AQ282" t="s">
        <v>3915</v>
      </c>
      <c r="AR282"/>
      <c r="AS282" t="s">
        <v>1996</v>
      </c>
      <c r="AT282"/>
      <c r="AU282" t="s">
        <v>1996</v>
      </c>
      <c r="AV282" t="s">
        <v>1997</v>
      </c>
      <c r="AW282">
        <v>14407</v>
      </c>
      <c r="AX282"/>
    </row>
    <row r="283" spans="1:50" hidden="1" x14ac:dyDescent="0.25">
      <c r="A283">
        <v>2026</v>
      </c>
      <c r="B283" t="s">
        <v>314</v>
      </c>
      <c r="C283" t="s">
        <v>396</v>
      </c>
      <c r="D283">
        <v>5382</v>
      </c>
      <c r="E283" t="s">
        <v>2375</v>
      </c>
      <c r="F283" t="s">
        <v>1995</v>
      </c>
      <c r="G283" t="s">
        <v>1924</v>
      </c>
      <c r="H283">
        <v>556.6</v>
      </c>
      <c r="I283">
        <v>7.2800000000000004E-2</v>
      </c>
      <c r="J283">
        <v>7.2800000000000004E-2</v>
      </c>
      <c r="K283"/>
      <c r="L283">
        <v>0</v>
      </c>
      <c r="M283" t="s">
        <v>1996</v>
      </c>
      <c r="N283" t="s">
        <v>1996</v>
      </c>
      <c r="O283" t="s">
        <v>1996</v>
      </c>
      <c r="P283" t="s">
        <v>1996</v>
      </c>
      <c r="Q283"/>
      <c r="R283"/>
      <c r="S283"/>
      <c r="T283">
        <v>0</v>
      </c>
      <c r="U283">
        <v>0</v>
      </c>
      <c r="V283">
        <v>0</v>
      </c>
      <c r="W283">
        <v>0.9</v>
      </c>
      <c r="X283">
        <v>0.81599999999999995</v>
      </c>
      <c r="Y283">
        <v>0.98599999999999999</v>
      </c>
      <c r="Z283">
        <v>0.92</v>
      </c>
      <c r="AA283">
        <v>0.92</v>
      </c>
      <c r="AB283">
        <v>0.92</v>
      </c>
      <c r="AC283">
        <v>100</v>
      </c>
      <c r="AD283">
        <v>0</v>
      </c>
      <c r="AE283" t="s">
        <v>3789</v>
      </c>
      <c r="AF283"/>
      <c r="AG283" t="s">
        <v>1997</v>
      </c>
      <c r="AH283">
        <v>70</v>
      </c>
      <c r="AI283"/>
      <c r="AJ283">
        <v>25</v>
      </c>
      <c r="AK283">
        <v>36</v>
      </c>
      <c r="AL283">
        <v>1</v>
      </c>
      <c r="AM283"/>
      <c r="AN283"/>
      <c r="AO283"/>
      <c r="AP283"/>
      <c r="AQ283" t="s">
        <v>3916</v>
      </c>
      <c r="AR283"/>
      <c r="AS283" t="s">
        <v>1996</v>
      </c>
      <c r="AT283"/>
      <c r="AU283" t="s">
        <v>1996</v>
      </c>
      <c r="AV283" t="s">
        <v>1996</v>
      </c>
      <c r="AW283">
        <v>14407</v>
      </c>
      <c r="AX283"/>
    </row>
    <row r="284" spans="1:50" hidden="1" x14ac:dyDescent="0.25">
      <c r="A284">
        <v>2026</v>
      </c>
      <c r="B284" t="s">
        <v>314</v>
      </c>
      <c r="C284" t="s">
        <v>402</v>
      </c>
      <c r="D284">
        <v>5383</v>
      </c>
      <c r="E284" t="s">
        <v>2376</v>
      </c>
      <c r="F284" t="s">
        <v>1995</v>
      </c>
      <c r="G284" t="s">
        <v>1924</v>
      </c>
      <c r="H284">
        <v>202.4</v>
      </c>
      <c r="I284">
        <v>2.6499999999999999E-2</v>
      </c>
      <c r="J284">
        <v>2.6499999999999999E-2</v>
      </c>
      <c r="K284"/>
      <c r="L284">
        <v>0</v>
      </c>
      <c r="M284" t="s">
        <v>1996</v>
      </c>
      <c r="N284" t="s">
        <v>1996</v>
      </c>
      <c r="O284" t="s">
        <v>1996</v>
      </c>
      <c r="P284" t="s">
        <v>1996</v>
      </c>
      <c r="Q284"/>
      <c r="R284"/>
      <c r="S284"/>
      <c r="T284">
        <v>0</v>
      </c>
      <c r="U284">
        <v>0</v>
      </c>
      <c r="V284">
        <v>0</v>
      </c>
      <c r="W284">
        <v>0.9</v>
      </c>
      <c r="X284">
        <v>0.81599999999999995</v>
      </c>
      <c r="Y284">
        <v>0.98599999999999999</v>
      </c>
      <c r="Z284">
        <v>0.92</v>
      </c>
      <c r="AA284">
        <v>0.92</v>
      </c>
      <c r="AB284">
        <v>0.92</v>
      </c>
      <c r="AC284">
        <v>100</v>
      </c>
      <c r="AD284">
        <v>0</v>
      </c>
      <c r="AE284" t="s">
        <v>3789</v>
      </c>
      <c r="AF284"/>
      <c r="AG284" t="s">
        <v>1997</v>
      </c>
      <c r="AH284">
        <v>30</v>
      </c>
      <c r="AI284"/>
      <c r="AJ284">
        <v>25</v>
      </c>
      <c r="AK284">
        <v>36</v>
      </c>
      <c r="AL284">
        <v>1</v>
      </c>
      <c r="AM284"/>
      <c r="AN284"/>
      <c r="AO284"/>
      <c r="AP284"/>
      <c r="AQ284" t="s">
        <v>3917</v>
      </c>
      <c r="AR284"/>
      <c r="AS284" t="s">
        <v>1996</v>
      </c>
      <c r="AT284"/>
      <c r="AU284" t="s">
        <v>1996</v>
      </c>
      <c r="AV284" t="s">
        <v>1996</v>
      </c>
      <c r="AW284">
        <v>14407</v>
      </c>
      <c r="AX284"/>
    </row>
    <row r="285" spans="1:50" hidden="1" x14ac:dyDescent="0.25">
      <c r="A285">
        <v>2026</v>
      </c>
      <c r="B285" t="s">
        <v>314</v>
      </c>
      <c r="C285" t="s">
        <v>412</v>
      </c>
      <c r="D285">
        <v>6177</v>
      </c>
      <c r="E285" t="s">
        <v>2377</v>
      </c>
      <c r="F285" t="s">
        <v>1995</v>
      </c>
      <c r="G285" t="s">
        <v>1924</v>
      </c>
      <c r="H285"/>
      <c r="I285"/>
      <c r="J285"/>
      <c r="K285"/>
      <c r="L285"/>
      <c r="M285" t="s">
        <v>1996</v>
      </c>
      <c r="N285" t="s">
        <v>1996</v>
      </c>
      <c r="O285" t="s">
        <v>1996</v>
      </c>
      <c r="P285" t="s">
        <v>1996</v>
      </c>
      <c r="Q285"/>
      <c r="R285"/>
      <c r="S285"/>
      <c r="T285"/>
      <c r="U285"/>
      <c r="V285"/>
      <c r="W285">
        <v>0.9</v>
      </c>
      <c r="X285">
        <v>0.81599999999999995</v>
      </c>
      <c r="Y285">
        <v>0.98599999999999999</v>
      </c>
      <c r="Z285">
        <v>0.92</v>
      </c>
      <c r="AA285">
        <v>0.92</v>
      </c>
      <c r="AB285">
        <v>0.92</v>
      </c>
      <c r="AC285">
        <v>100</v>
      </c>
      <c r="AD285">
        <v>0</v>
      </c>
      <c r="AE285" t="s">
        <v>3789</v>
      </c>
      <c r="AF285"/>
      <c r="AG285" t="s">
        <v>1997</v>
      </c>
      <c r="AH285">
        <v>20</v>
      </c>
      <c r="AI285"/>
      <c r="AJ285"/>
      <c r="AK285">
        <v>8</v>
      </c>
      <c r="AL285"/>
      <c r="AM285"/>
      <c r="AN285"/>
      <c r="AO285"/>
      <c r="AP285"/>
      <c r="AQ285" t="s">
        <v>1850</v>
      </c>
      <c r="AR285" t="s">
        <v>1996</v>
      </c>
      <c r="AS285" t="s">
        <v>1997</v>
      </c>
      <c r="AT285" t="s">
        <v>2332</v>
      </c>
      <c r="AU285" t="s">
        <v>1996</v>
      </c>
      <c r="AV285" t="s">
        <v>1997</v>
      </c>
      <c r="AW285">
        <v>13164</v>
      </c>
      <c r="AX285"/>
    </row>
    <row r="286" spans="1:50" hidden="1" x14ac:dyDescent="0.25">
      <c r="A286">
        <v>2026</v>
      </c>
      <c r="B286" t="s">
        <v>314</v>
      </c>
      <c r="C286" t="s">
        <v>418</v>
      </c>
      <c r="D286">
        <v>6178</v>
      </c>
      <c r="E286" t="s">
        <v>2378</v>
      </c>
      <c r="F286" t="s">
        <v>1995</v>
      </c>
      <c r="G286" t="s">
        <v>1924</v>
      </c>
      <c r="H286"/>
      <c r="I286"/>
      <c r="J286"/>
      <c r="K286"/>
      <c r="L286"/>
      <c r="M286" t="s">
        <v>1996</v>
      </c>
      <c r="N286" t="s">
        <v>1996</v>
      </c>
      <c r="O286" t="s">
        <v>1996</v>
      </c>
      <c r="P286" t="s">
        <v>1996</v>
      </c>
      <c r="Q286"/>
      <c r="R286"/>
      <c r="S286"/>
      <c r="T286"/>
      <c r="U286"/>
      <c r="V286"/>
      <c r="W286">
        <v>0.9</v>
      </c>
      <c r="X286">
        <v>0.81599999999999995</v>
      </c>
      <c r="Y286">
        <v>0.98599999999999999</v>
      </c>
      <c r="Z286">
        <v>0.92</v>
      </c>
      <c r="AA286">
        <v>0.92</v>
      </c>
      <c r="AB286">
        <v>0.92</v>
      </c>
      <c r="AC286">
        <v>100</v>
      </c>
      <c r="AD286">
        <v>0</v>
      </c>
      <c r="AE286" t="s">
        <v>3789</v>
      </c>
      <c r="AF286"/>
      <c r="AG286" t="s">
        <v>1997</v>
      </c>
      <c r="AH286">
        <v>30</v>
      </c>
      <c r="AI286"/>
      <c r="AJ286"/>
      <c r="AK286">
        <v>8</v>
      </c>
      <c r="AL286"/>
      <c r="AM286"/>
      <c r="AN286"/>
      <c r="AO286"/>
      <c r="AP286"/>
      <c r="AQ286" t="s">
        <v>1850</v>
      </c>
      <c r="AR286" t="s">
        <v>1996</v>
      </c>
      <c r="AS286" t="s">
        <v>1997</v>
      </c>
      <c r="AT286" t="s">
        <v>2332</v>
      </c>
      <c r="AU286" t="s">
        <v>1996</v>
      </c>
      <c r="AV286" t="s">
        <v>1996</v>
      </c>
      <c r="AW286">
        <v>13164</v>
      </c>
      <c r="AX286"/>
    </row>
    <row r="287" spans="1:50" hidden="1" x14ac:dyDescent="0.25">
      <c r="A287">
        <v>2026</v>
      </c>
      <c r="B287" t="s">
        <v>314</v>
      </c>
      <c r="C287" t="s">
        <v>2379</v>
      </c>
      <c r="D287">
        <v>6323</v>
      </c>
      <c r="E287" t="s">
        <v>2380</v>
      </c>
      <c r="F287" t="s">
        <v>1995</v>
      </c>
      <c r="G287" t="s">
        <v>1919</v>
      </c>
      <c r="H287">
        <v>1128</v>
      </c>
      <c r="I287">
        <v>0.59</v>
      </c>
      <c r="J287">
        <v>0.59</v>
      </c>
      <c r="K287"/>
      <c r="L287">
        <v>0</v>
      </c>
      <c r="M287" t="s">
        <v>1996</v>
      </c>
      <c r="N287" t="s">
        <v>1996</v>
      </c>
      <c r="O287" t="s">
        <v>1996</v>
      </c>
      <c r="P287" t="s">
        <v>1996</v>
      </c>
      <c r="Q287"/>
      <c r="R287"/>
      <c r="S287"/>
      <c r="T287">
        <v>0</v>
      </c>
      <c r="U287">
        <v>0</v>
      </c>
      <c r="V287">
        <v>0</v>
      </c>
      <c r="W287">
        <v>0.20300000000000001</v>
      </c>
      <c r="X287">
        <v>0.19900000000000001</v>
      </c>
      <c r="Y287">
        <v>0.98699999999999999</v>
      </c>
      <c r="Z287">
        <v>0.92</v>
      </c>
      <c r="AA287">
        <v>0.92</v>
      </c>
      <c r="AB287">
        <v>0.92</v>
      </c>
      <c r="AC287">
        <v>100</v>
      </c>
      <c r="AD287">
        <v>0</v>
      </c>
      <c r="AE287" t="s">
        <v>3789</v>
      </c>
      <c r="AF287"/>
      <c r="AG287" t="s">
        <v>1997</v>
      </c>
      <c r="AH287">
        <v>112.8</v>
      </c>
      <c r="AI287"/>
      <c r="AJ287">
        <v>15</v>
      </c>
      <c r="AK287">
        <v>42</v>
      </c>
      <c r="AL287">
        <v>1</v>
      </c>
      <c r="AM287"/>
      <c r="AN287"/>
      <c r="AO287"/>
      <c r="AP287"/>
      <c r="AQ287" t="s">
        <v>3901</v>
      </c>
      <c r="AR287"/>
      <c r="AS287" t="s">
        <v>1996</v>
      </c>
      <c r="AT287"/>
      <c r="AU287" t="s">
        <v>1997</v>
      </c>
      <c r="AV287" t="s">
        <v>1997</v>
      </c>
      <c r="AW287">
        <v>14407</v>
      </c>
      <c r="AX287"/>
    </row>
    <row r="288" spans="1:50" hidden="1" x14ac:dyDescent="0.25">
      <c r="A288">
        <v>2026</v>
      </c>
      <c r="B288" t="s">
        <v>314</v>
      </c>
      <c r="C288" t="s">
        <v>2381</v>
      </c>
      <c r="D288">
        <v>6324</v>
      </c>
      <c r="E288" t="s">
        <v>2382</v>
      </c>
      <c r="F288" t="s">
        <v>1995</v>
      </c>
      <c r="G288" t="s">
        <v>1919</v>
      </c>
      <c r="H288">
        <v>2255</v>
      </c>
      <c r="I288">
        <v>0.59</v>
      </c>
      <c r="J288">
        <v>0.59</v>
      </c>
      <c r="K288"/>
      <c r="L288">
        <v>0</v>
      </c>
      <c r="M288" t="s">
        <v>1996</v>
      </c>
      <c r="N288" t="s">
        <v>1996</v>
      </c>
      <c r="O288" t="s">
        <v>1996</v>
      </c>
      <c r="P288" t="s">
        <v>1996</v>
      </c>
      <c r="Q288"/>
      <c r="R288"/>
      <c r="S288"/>
      <c r="T288">
        <v>0</v>
      </c>
      <c r="U288">
        <v>0</v>
      </c>
      <c r="V288">
        <v>0</v>
      </c>
      <c r="W288">
        <v>0.20300000000000001</v>
      </c>
      <c r="X288">
        <v>0.19900000000000001</v>
      </c>
      <c r="Y288">
        <v>0.98699999999999999</v>
      </c>
      <c r="Z288">
        <v>0.92</v>
      </c>
      <c r="AA288">
        <v>0.92</v>
      </c>
      <c r="AB288">
        <v>0.92</v>
      </c>
      <c r="AC288">
        <v>100</v>
      </c>
      <c r="AD288">
        <v>0</v>
      </c>
      <c r="AE288" t="s">
        <v>3789</v>
      </c>
      <c r="AF288"/>
      <c r="AG288" t="s">
        <v>1997</v>
      </c>
      <c r="AH288">
        <v>225.5</v>
      </c>
      <c r="AI288"/>
      <c r="AJ288">
        <v>15</v>
      </c>
      <c r="AK288">
        <v>42</v>
      </c>
      <c r="AL288">
        <v>1</v>
      </c>
      <c r="AM288"/>
      <c r="AN288"/>
      <c r="AO288"/>
      <c r="AP288"/>
      <c r="AQ288" t="s">
        <v>3883</v>
      </c>
      <c r="AR288"/>
      <c r="AS288" t="s">
        <v>1996</v>
      </c>
      <c r="AT288"/>
      <c r="AU288" t="s">
        <v>1997</v>
      </c>
      <c r="AV288" t="s">
        <v>1997</v>
      </c>
      <c r="AW288">
        <v>14407</v>
      </c>
      <c r="AX288"/>
    </row>
    <row r="289" spans="1:50" hidden="1" x14ac:dyDescent="0.25">
      <c r="A289">
        <v>2026</v>
      </c>
      <c r="B289" t="s">
        <v>314</v>
      </c>
      <c r="C289" t="s">
        <v>2383</v>
      </c>
      <c r="D289">
        <v>6325</v>
      </c>
      <c r="E289" t="s">
        <v>2384</v>
      </c>
      <c r="F289" t="s">
        <v>1995</v>
      </c>
      <c r="G289" t="s">
        <v>1919</v>
      </c>
      <c r="H289">
        <v>3383</v>
      </c>
      <c r="I289">
        <v>0.59</v>
      </c>
      <c r="J289">
        <v>0.59</v>
      </c>
      <c r="K289"/>
      <c r="L289">
        <v>0</v>
      </c>
      <c r="M289" t="s">
        <v>1996</v>
      </c>
      <c r="N289" t="s">
        <v>1996</v>
      </c>
      <c r="O289" t="s">
        <v>1996</v>
      </c>
      <c r="P289" t="s">
        <v>1996</v>
      </c>
      <c r="Q289"/>
      <c r="R289"/>
      <c r="S289"/>
      <c r="T289">
        <v>0</v>
      </c>
      <c r="U289">
        <v>0</v>
      </c>
      <c r="V289">
        <v>0</v>
      </c>
      <c r="W289">
        <v>0.20300000000000001</v>
      </c>
      <c r="X289">
        <v>0.19900000000000001</v>
      </c>
      <c r="Y289">
        <v>0.98699999999999999</v>
      </c>
      <c r="Z289">
        <v>0.92</v>
      </c>
      <c r="AA289">
        <v>0.92</v>
      </c>
      <c r="AB289">
        <v>0.92</v>
      </c>
      <c r="AC289">
        <v>100</v>
      </c>
      <c r="AD289">
        <v>0</v>
      </c>
      <c r="AE289" t="s">
        <v>3789</v>
      </c>
      <c r="AF289"/>
      <c r="AG289" t="s">
        <v>1997</v>
      </c>
      <c r="AH289">
        <v>338.3</v>
      </c>
      <c r="AI289"/>
      <c r="AJ289">
        <v>15</v>
      </c>
      <c r="AK289">
        <v>42</v>
      </c>
      <c r="AL289">
        <v>1</v>
      </c>
      <c r="AM289"/>
      <c r="AN289"/>
      <c r="AO289"/>
      <c r="AP289"/>
      <c r="AQ289" t="s">
        <v>3902</v>
      </c>
      <c r="AR289"/>
      <c r="AS289" t="s">
        <v>1996</v>
      </c>
      <c r="AT289"/>
      <c r="AU289" t="s">
        <v>1997</v>
      </c>
      <c r="AV289" t="s">
        <v>1997</v>
      </c>
      <c r="AW289">
        <v>14407</v>
      </c>
      <c r="AX289"/>
    </row>
    <row r="290" spans="1:50" hidden="1" x14ac:dyDescent="0.25">
      <c r="A290">
        <v>2026</v>
      </c>
      <c r="B290" t="s">
        <v>314</v>
      </c>
      <c r="C290" t="s">
        <v>2385</v>
      </c>
      <c r="D290">
        <v>6326</v>
      </c>
      <c r="E290" t="s">
        <v>2386</v>
      </c>
      <c r="F290" t="s">
        <v>1995</v>
      </c>
      <c r="G290" t="s">
        <v>1919</v>
      </c>
      <c r="H290">
        <v>4510</v>
      </c>
      <c r="I290">
        <v>0.59</v>
      </c>
      <c r="J290">
        <v>0.59</v>
      </c>
      <c r="K290"/>
      <c r="L290">
        <v>0</v>
      </c>
      <c r="M290" t="s">
        <v>1996</v>
      </c>
      <c r="N290" t="s">
        <v>1996</v>
      </c>
      <c r="O290" t="s">
        <v>1996</v>
      </c>
      <c r="P290" t="s">
        <v>1996</v>
      </c>
      <c r="Q290"/>
      <c r="R290"/>
      <c r="S290"/>
      <c r="T290">
        <v>0</v>
      </c>
      <c r="U290">
        <v>0</v>
      </c>
      <c r="V290">
        <v>0</v>
      </c>
      <c r="W290">
        <v>0.20300000000000001</v>
      </c>
      <c r="X290">
        <v>0.19900000000000001</v>
      </c>
      <c r="Y290">
        <v>0.98699999999999999</v>
      </c>
      <c r="Z290">
        <v>0.92</v>
      </c>
      <c r="AA290">
        <v>0.92</v>
      </c>
      <c r="AB290">
        <v>0.92</v>
      </c>
      <c r="AC290">
        <v>100</v>
      </c>
      <c r="AD290">
        <v>0</v>
      </c>
      <c r="AE290" t="s">
        <v>3789</v>
      </c>
      <c r="AF290"/>
      <c r="AG290" t="s">
        <v>1997</v>
      </c>
      <c r="AH290">
        <v>451</v>
      </c>
      <c r="AI290"/>
      <c r="AJ290">
        <v>15</v>
      </c>
      <c r="AK290">
        <v>42</v>
      </c>
      <c r="AL290">
        <v>1</v>
      </c>
      <c r="AM290"/>
      <c r="AN290"/>
      <c r="AO290"/>
      <c r="AP290"/>
      <c r="AQ290" t="s">
        <v>3903</v>
      </c>
      <c r="AR290"/>
      <c r="AS290" t="s">
        <v>1996</v>
      </c>
      <c r="AT290"/>
      <c r="AU290" t="s">
        <v>1997</v>
      </c>
      <c r="AV290" t="s">
        <v>1997</v>
      </c>
      <c r="AW290">
        <v>14407</v>
      </c>
      <c r="AX290"/>
    </row>
    <row r="291" spans="1:50" hidden="1" x14ac:dyDescent="0.25">
      <c r="A291">
        <v>2026</v>
      </c>
      <c r="B291" t="s">
        <v>314</v>
      </c>
      <c r="C291" t="s">
        <v>2387</v>
      </c>
      <c r="D291">
        <v>6327</v>
      </c>
      <c r="E291" t="s">
        <v>2388</v>
      </c>
      <c r="F291" t="s">
        <v>1995</v>
      </c>
      <c r="G291" t="s">
        <v>1919</v>
      </c>
      <c r="H291">
        <v>4510</v>
      </c>
      <c r="I291">
        <v>2.36</v>
      </c>
      <c r="J291">
        <v>2.36</v>
      </c>
      <c r="K291"/>
      <c r="L291">
        <v>0</v>
      </c>
      <c r="M291" t="s">
        <v>1996</v>
      </c>
      <c r="N291" t="s">
        <v>1996</v>
      </c>
      <c r="O291" t="s">
        <v>1996</v>
      </c>
      <c r="P291" t="s">
        <v>1996</v>
      </c>
      <c r="Q291"/>
      <c r="R291"/>
      <c r="S291"/>
      <c r="T291">
        <v>0</v>
      </c>
      <c r="U291">
        <v>0</v>
      </c>
      <c r="V291">
        <v>0</v>
      </c>
      <c r="W291">
        <v>0.20300000000000001</v>
      </c>
      <c r="X291">
        <v>0.19900000000000001</v>
      </c>
      <c r="Y291">
        <v>0.98699999999999999</v>
      </c>
      <c r="Z291">
        <v>0.92</v>
      </c>
      <c r="AA291">
        <v>0.92</v>
      </c>
      <c r="AB291">
        <v>0.92</v>
      </c>
      <c r="AC291">
        <v>100</v>
      </c>
      <c r="AD291">
        <v>0</v>
      </c>
      <c r="AE291" t="s">
        <v>3789</v>
      </c>
      <c r="AF291"/>
      <c r="AG291" t="s">
        <v>1997</v>
      </c>
      <c r="AH291">
        <v>451</v>
      </c>
      <c r="AI291"/>
      <c r="AJ291">
        <v>15</v>
      </c>
      <c r="AK291">
        <v>57</v>
      </c>
      <c r="AL291">
        <v>1</v>
      </c>
      <c r="AM291"/>
      <c r="AN291"/>
      <c r="AO291"/>
      <c r="AP291"/>
      <c r="AQ291" t="s">
        <v>3904</v>
      </c>
      <c r="AR291"/>
      <c r="AS291" t="s">
        <v>1996</v>
      </c>
      <c r="AT291"/>
      <c r="AU291" t="s">
        <v>1997</v>
      </c>
      <c r="AV291" t="s">
        <v>1997</v>
      </c>
      <c r="AW291">
        <v>14407</v>
      </c>
      <c r="AX291"/>
    </row>
    <row r="292" spans="1:50" hidden="1" x14ac:dyDescent="0.25">
      <c r="A292">
        <v>2026</v>
      </c>
      <c r="B292" t="s">
        <v>314</v>
      </c>
      <c r="C292" t="s">
        <v>2389</v>
      </c>
      <c r="D292">
        <v>6328</v>
      </c>
      <c r="E292" t="s">
        <v>2390</v>
      </c>
      <c r="F292" t="s">
        <v>1995</v>
      </c>
      <c r="G292" t="s">
        <v>1919</v>
      </c>
      <c r="H292">
        <v>9021</v>
      </c>
      <c r="I292">
        <v>2.36</v>
      </c>
      <c r="J292">
        <v>2.36</v>
      </c>
      <c r="K292"/>
      <c r="L292">
        <v>0</v>
      </c>
      <c r="M292" t="s">
        <v>1996</v>
      </c>
      <c r="N292" t="s">
        <v>1996</v>
      </c>
      <c r="O292" t="s">
        <v>1996</v>
      </c>
      <c r="P292" t="s">
        <v>1996</v>
      </c>
      <c r="Q292"/>
      <c r="R292"/>
      <c r="S292"/>
      <c r="T292">
        <v>0</v>
      </c>
      <c r="U292">
        <v>0</v>
      </c>
      <c r="V292">
        <v>0</v>
      </c>
      <c r="W292">
        <v>0.20300000000000001</v>
      </c>
      <c r="X292">
        <v>0.19900000000000001</v>
      </c>
      <c r="Y292">
        <v>0.98699999999999999</v>
      </c>
      <c r="Z292">
        <v>0.92</v>
      </c>
      <c r="AA292">
        <v>0.92</v>
      </c>
      <c r="AB292">
        <v>0.92</v>
      </c>
      <c r="AC292">
        <v>100</v>
      </c>
      <c r="AD292">
        <v>0</v>
      </c>
      <c r="AE292" t="s">
        <v>3789</v>
      </c>
      <c r="AF292"/>
      <c r="AG292" t="s">
        <v>1997</v>
      </c>
      <c r="AH292">
        <v>902.1</v>
      </c>
      <c r="AI292"/>
      <c r="AJ292">
        <v>15</v>
      </c>
      <c r="AK292">
        <v>57</v>
      </c>
      <c r="AL292">
        <v>1</v>
      </c>
      <c r="AM292"/>
      <c r="AN292"/>
      <c r="AO292"/>
      <c r="AP292"/>
      <c r="AQ292" t="s">
        <v>3905</v>
      </c>
      <c r="AR292"/>
      <c r="AS292" t="s">
        <v>1996</v>
      </c>
      <c r="AT292"/>
      <c r="AU292" t="s">
        <v>1997</v>
      </c>
      <c r="AV292" t="s">
        <v>1997</v>
      </c>
      <c r="AW292">
        <v>14407</v>
      </c>
      <c r="AX292"/>
    </row>
    <row r="293" spans="1:50" hidden="1" x14ac:dyDescent="0.25">
      <c r="A293">
        <v>2026</v>
      </c>
      <c r="B293" t="s">
        <v>314</v>
      </c>
      <c r="C293" t="s">
        <v>2391</v>
      </c>
      <c r="D293">
        <v>6329</v>
      </c>
      <c r="E293" t="s">
        <v>2392</v>
      </c>
      <c r="F293" t="s">
        <v>1995</v>
      </c>
      <c r="G293" t="s">
        <v>1919</v>
      </c>
      <c r="H293">
        <v>13531</v>
      </c>
      <c r="I293">
        <v>2.36</v>
      </c>
      <c r="J293">
        <v>2.36</v>
      </c>
      <c r="K293"/>
      <c r="L293">
        <v>0</v>
      </c>
      <c r="M293" t="s">
        <v>1996</v>
      </c>
      <c r="N293" t="s">
        <v>1996</v>
      </c>
      <c r="O293" t="s">
        <v>1996</v>
      </c>
      <c r="P293" t="s">
        <v>1996</v>
      </c>
      <c r="Q293"/>
      <c r="R293"/>
      <c r="S293"/>
      <c r="T293">
        <v>0</v>
      </c>
      <c r="U293">
        <v>0</v>
      </c>
      <c r="V293">
        <v>0</v>
      </c>
      <c r="W293">
        <v>0.20300000000000001</v>
      </c>
      <c r="X293">
        <v>0.19900000000000001</v>
      </c>
      <c r="Y293">
        <v>0.98699999999999999</v>
      </c>
      <c r="Z293">
        <v>0.92</v>
      </c>
      <c r="AA293">
        <v>0.92</v>
      </c>
      <c r="AB293">
        <v>0.92</v>
      </c>
      <c r="AC293">
        <v>100</v>
      </c>
      <c r="AD293">
        <v>0</v>
      </c>
      <c r="AE293" t="s">
        <v>3789</v>
      </c>
      <c r="AF293"/>
      <c r="AG293" t="s">
        <v>1997</v>
      </c>
      <c r="AH293">
        <v>1353.1</v>
      </c>
      <c r="AI293"/>
      <c r="AJ293">
        <v>15</v>
      </c>
      <c r="AK293">
        <v>57</v>
      </c>
      <c r="AL293">
        <v>1</v>
      </c>
      <c r="AM293"/>
      <c r="AN293"/>
      <c r="AO293"/>
      <c r="AP293"/>
      <c r="AQ293" t="s">
        <v>3906</v>
      </c>
      <c r="AR293"/>
      <c r="AS293" t="s">
        <v>1996</v>
      </c>
      <c r="AT293"/>
      <c r="AU293" t="s">
        <v>1997</v>
      </c>
      <c r="AV293" t="s">
        <v>1997</v>
      </c>
      <c r="AW293">
        <v>14407</v>
      </c>
      <c r="AX293"/>
    </row>
    <row r="294" spans="1:50" hidden="1" x14ac:dyDescent="0.25">
      <c r="A294">
        <v>2026</v>
      </c>
      <c r="B294" t="s">
        <v>314</v>
      </c>
      <c r="C294" t="s">
        <v>2393</v>
      </c>
      <c r="D294">
        <v>6330</v>
      </c>
      <c r="E294" t="s">
        <v>2394</v>
      </c>
      <c r="F294" t="s">
        <v>1995</v>
      </c>
      <c r="G294" t="s">
        <v>1919</v>
      </c>
      <c r="H294">
        <v>18042</v>
      </c>
      <c r="I294">
        <v>2.36</v>
      </c>
      <c r="J294">
        <v>2.36</v>
      </c>
      <c r="K294"/>
      <c r="L294">
        <v>0</v>
      </c>
      <c r="M294" t="s">
        <v>1996</v>
      </c>
      <c r="N294" t="s">
        <v>1996</v>
      </c>
      <c r="O294" t="s">
        <v>1996</v>
      </c>
      <c r="P294" t="s">
        <v>1996</v>
      </c>
      <c r="Q294"/>
      <c r="R294"/>
      <c r="S294"/>
      <c r="T294">
        <v>0</v>
      </c>
      <c r="U294">
        <v>0</v>
      </c>
      <c r="V294">
        <v>0</v>
      </c>
      <c r="W294">
        <v>0.20300000000000001</v>
      </c>
      <c r="X294">
        <v>0.19900000000000001</v>
      </c>
      <c r="Y294">
        <v>0.98699999999999999</v>
      </c>
      <c r="Z294">
        <v>0.92</v>
      </c>
      <c r="AA294">
        <v>0.92</v>
      </c>
      <c r="AB294">
        <v>0.92</v>
      </c>
      <c r="AC294">
        <v>100</v>
      </c>
      <c r="AD294">
        <v>0</v>
      </c>
      <c r="AE294" t="s">
        <v>3789</v>
      </c>
      <c r="AF294"/>
      <c r="AG294" t="s">
        <v>1997</v>
      </c>
      <c r="AH294">
        <v>1804.2</v>
      </c>
      <c r="AI294"/>
      <c r="AJ294">
        <v>15</v>
      </c>
      <c r="AK294">
        <v>57</v>
      </c>
      <c r="AL294">
        <v>1</v>
      </c>
      <c r="AM294"/>
      <c r="AN294"/>
      <c r="AO294"/>
      <c r="AP294"/>
      <c r="AQ294" t="s">
        <v>3907</v>
      </c>
      <c r="AR294"/>
      <c r="AS294" t="s">
        <v>1996</v>
      </c>
      <c r="AT294"/>
      <c r="AU294" t="s">
        <v>1997</v>
      </c>
      <c r="AV294" t="s">
        <v>1997</v>
      </c>
      <c r="AW294">
        <v>14407</v>
      </c>
      <c r="AX294"/>
    </row>
    <row r="295" spans="1:50" hidden="1" x14ac:dyDescent="0.25">
      <c r="A295">
        <v>2026</v>
      </c>
      <c r="B295" t="s">
        <v>314</v>
      </c>
      <c r="C295" t="s">
        <v>2395</v>
      </c>
      <c r="D295">
        <v>6331</v>
      </c>
      <c r="E295" t="s">
        <v>2396</v>
      </c>
      <c r="F295" t="s">
        <v>1995</v>
      </c>
      <c r="G295" t="s">
        <v>1919</v>
      </c>
      <c r="H295">
        <v>10148</v>
      </c>
      <c r="I295">
        <v>5.31</v>
      </c>
      <c r="J295">
        <v>5.31</v>
      </c>
      <c r="K295"/>
      <c r="L295">
        <v>0</v>
      </c>
      <c r="M295" t="s">
        <v>1996</v>
      </c>
      <c r="N295" t="s">
        <v>1996</v>
      </c>
      <c r="O295" t="s">
        <v>1996</v>
      </c>
      <c r="P295" t="s">
        <v>1996</v>
      </c>
      <c r="Q295"/>
      <c r="R295"/>
      <c r="S295"/>
      <c r="T295">
        <v>0</v>
      </c>
      <c r="U295">
        <v>0</v>
      </c>
      <c r="V295">
        <v>0</v>
      </c>
      <c r="W295">
        <v>0.20300000000000001</v>
      </c>
      <c r="X295">
        <v>0.19900000000000001</v>
      </c>
      <c r="Y295">
        <v>0.98699999999999999</v>
      </c>
      <c r="Z295">
        <v>0.92</v>
      </c>
      <c r="AA295">
        <v>0.92</v>
      </c>
      <c r="AB295">
        <v>0.92</v>
      </c>
      <c r="AC295">
        <v>100</v>
      </c>
      <c r="AD295">
        <v>0</v>
      </c>
      <c r="AE295" t="s">
        <v>3789</v>
      </c>
      <c r="AF295"/>
      <c r="AG295" t="s">
        <v>1997</v>
      </c>
      <c r="AH295">
        <v>1014.8</v>
      </c>
      <c r="AI295"/>
      <c r="AJ295">
        <v>15</v>
      </c>
      <c r="AK295">
        <v>87</v>
      </c>
      <c r="AL295">
        <v>1</v>
      </c>
      <c r="AM295"/>
      <c r="AN295"/>
      <c r="AO295"/>
      <c r="AP295"/>
      <c r="AQ295" t="s">
        <v>3908</v>
      </c>
      <c r="AR295"/>
      <c r="AS295" t="s">
        <v>1996</v>
      </c>
      <c r="AT295"/>
      <c r="AU295" t="s">
        <v>1997</v>
      </c>
      <c r="AV295" t="s">
        <v>1997</v>
      </c>
      <c r="AW295">
        <v>14407</v>
      </c>
      <c r="AX295"/>
    </row>
    <row r="296" spans="1:50" hidden="1" x14ac:dyDescent="0.25">
      <c r="A296">
        <v>2026</v>
      </c>
      <c r="B296" t="s">
        <v>314</v>
      </c>
      <c r="C296" t="s">
        <v>2397</v>
      </c>
      <c r="D296">
        <v>6332</v>
      </c>
      <c r="E296" t="s">
        <v>2398</v>
      </c>
      <c r="F296" t="s">
        <v>1995</v>
      </c>
      <c r="G296" t="s">
        <v>1919</v>
      </c>
      <c r="H296">
        <v>20297</v>
      </c>
      <c r="I296">
        <v>5.31</v>
      </c>
      <c r="J296">
        <v>5.31</v>
      </c>
      <c r="K296"/>
      <c r="L296">
        <v>0</v>
      </c>
      <c r="M296" t="s">
        <v>1996</v>
      </c>
      <c r="N296" t="s">
        <v>1996</v>
      </c>
      <c r="O296" t="s">
        <v>1996</v>
      </c>
      <c r="P296" t="s">
        <v>1996</v>
      </c>
      <c r="Q296"/>
      <c r="R296"/>
      <c r="S296"/>
      <c r="T296">
        <v>0</v>
      </c>
      <c r="U296">
        <v>0</v>
      </c>
      <c r="V296">
        <v>0</v>
      </c>
      <c r="W296">
        <v>0.20300000000000001</v>
      </c>
      <c r="X296">
        <v>0.19900000000000001</v>
      </c>
      <c r="Y296">
        <v>0.98699999999999999</v>
      </c>
      <c r="Z296">
        <v>0.92</v>
      </c>
      <c r="AA296">
        <v>0.92</v>
      </c>
      <c r="AB296">
        <v>0.92</v>
      </c>
      <c r="AC296">
        <v>100</v>
      </c>
      <c r="AD296">
        <v>0</v>
      </c>
      <c r="AE296" t="s">
        <v>3789</v>
      </c>
      <c r="AF296"/>
      <c r="AG296" t="s">
        <v>1997</v>
      </c>
      <c r="AH296">
        <v>2029.7</v>
      </c>
      <c r="AI296"/>
      <c r="AJ296">
        <v>15</v>
      </c>
      <c r="AK296">
        <v>87</v>
      </c>
      <c r="AL296">
        <v>1</v>
      </c>
      <c r="AM296"/>
      <c r="AN296"/>
      <c r="AO296"/>
      <c r="AP296"/>
      <c r="AQ296" t="s">
        <v>3909</v>
      </c>
      <c r="AR296"/>
      <c r="AS296" t="s">
        <v>1996</v>
      </c>
      <c r="AT296"/>
      <c r="AU296" t="s">
        <v>1997</v>
      </c>
      <c r="AV296" t="s">
        <v>1997</v>
      </c>
      <c r="AW296">
        <v>14407</v>
      </c>
      <c r="AX296"/>
    </row>
    <row r="297" spans="1:50" hidden="1" x14ac:dyDescent="0.25">
      <c r="A297">
        <v>2026</v>
      </c>
      <c r="B297" t="s">
        <v>314</v>
      </c>
      <c r="C297" t="s">
        <v>2399</v>
      </c>
      <c r="D297">
        <v>6333</v>
      </c>
      <c r="E297" t="s">
        <v>2400</v>
      </c>
      <c r="F297" t="s">
        <v>1995</v>
      </c>
      <c r="G297" t="s">
        <v>1919</v>
      </c>
      <c r="H297">
        <v>30445</v>
      </c>
      <c r="I297">
        <v>5.31</v>
      </c>
      <c r="J297">
        <v>5.31</v>
      </c>
      <c r="K297"/>
      <c r="L297">
        <v>0</v>
      </c>
      <c r="M297" t="s">
        <v>1996</v>
      </c>
      <c r="N297" t="s">
        <v>1996</v>
      </c>
      <c r="O297" t="s">
        <v>1996</v>
      </c>
      <c r="P297" t="s">
        <v>1996</v>
      </c>
      <c r="Q297"/>
      <c r="R297"/>
      <c r="S297"/>
      <c r="T297">
        <v>0</v>
      </c>
      <c r="U297">
        <v>0</v>
      </c>
      <c r="V297">
        <v>0</v>
      </c>
      <c r="W297">
        <v>0.20300000000000001</v>
      </c>
      <c r="X297">
        <v>0.19900000000000001</v>
      </c>
      <c r="Y297">
        <v>0.98699999999999999</v>
      </c>
      <c r="Z297">
        <v>0.92</v>
      </c>
      <c r="AA297">
        <v>0.92</v>
      </c>
      <c r="AB297">
        <v>0.92</v>
      </c>
      <c r="AC297">
        <v>100</v>
      </c>
      <c r="AD297">
        <v>0</v>
      </c>
      <c r="AE297" t="s">
        <v>3789</v>
      </c>
      <c r="AF297"/>
      <c r="AG297" t="s">
        <v>1997</v>
      </c>
      <c r="AH297">
        <v>3044.5</v>
      </c>
      <c r="AI297"/>
      <c r="AJ297">
        <v>15</v>
      </c>
      <c r="AK297">
        <v>87</v>
      </c>
      <c r="AL297">
        <v>1</v>
      </c>
      <c r="AM297"/>
      <c r="AN297"/>
      <c r="AO297"/>
      <c r="AP297"/>
      <c r="AQ297" t="s">
        <v>3910</v>
      </c>
      <c r="AR297"/>
      <c r="AS297" t="s">
        <v>1996</v>
      </c>
      <c r="AT297"/>
      <c r="AU297" t="s">
        <v>1997</v>
      </c>
      <c r="AV297" t="s">
        <v>1997</v>
      </c>
      <c r="AW297">
        <v>14407</v>
      </c>
      <c r="AX297"/>
    </row>
    <row r="298" spans="1:50" hidden="1" x14ac:dyDescent="0.25">
      <c r="A298">
        <v>2026</v>
      </c>
      <c r="B298" t="s">
        <v>314</v>
      </c>
      <c r="C298" t="s">
        <v>2401</v>
      </c>
      <c r="D298">
        <v>6334</v>
      </c>
      <c r="E298" t="s">
        <v>2402</v>
      </c>
      <c r="F298" t="s">
        <v>1995</v>
      </c>
      <c r="G298" t="s">
        <v>1919</v>
      </c>
      <c r="H298">
        <v>40594</v>
      </c>
      <c r="I298">
        <v>5.31</v>
      </c>
      <c r="J298">
        <v>5.31</v>
      </c>
      <c r="K298"/>
      <c r="L298">
        <v>0</v>
      </c>
      <c r="M298" t="s">
        <v>1996</v>
      </c>
      <c r="N298" t="s">
        <v>1996</v>
      </c>
      <c r="O298" t="s">
        <v>1996</v>
      </c>
      <c r="P298" t="s">
        <v>1996</v>
      </c>
      <c r="Q298"/>
      <c r="R298"/>
      <c r="S298"/>
      <c r="T298">
        <v>0</v>
      </c>
      <c r="U298">
        <v>0</v>
      </c>
      <c r="V298">
        <v>0</v>
      </c>
      <c r="W298">
        <v>0.20300000000000001</v>
      </c>
      <c r="X298">
        <v>0.19900000000000001</v>
      </c>
      <c r="Y298">
        <v>0.98699999999999999</v>
      </c>
      <c r="Z298">
        <v>0.92</v>
      </c>
      <c r="AA298">
        <v>0.92</v>
      </c>
      <c r="AB298">
        <v>0.92</v>
      </c>
      <c r="AC298">
        <v>100</v>
      </c>
      <c r="AD298">
        <v>0</v>
      </c>
      <c r="AE298" t="s">
        <v>3789</v>
      </c>
      <c r="AF298"/>
      <c r="AG298" t="s">
        <v>1997</v>
      </c>
      <c r="AH298">
        <v>4059.4</v>
      </c>
      <c r="AI298"/>
      <c r="AJ298">
        <v>15</v>
      </c>
      <c r="AK298">
        <v>87</v>
      </c>
      <c r="AL298">
        <v>1</v>
      </c>
      <c r="AM298"/>
      <c r="AN298"/>
      <c r="AO298"/>
      <c r="AP298"/>
      <c r="AQ298" t="s">
        <v>3911</v>
      </c>
      <c r="AR298"/>
      <c r="AS298" t="s">
        <v>1996</v>
      </c>
      <c r="AT298"/>
      <c r="AU298" t="s">
        <v>1997</v>
      </c>
      <c r="AV298" t="s">
        <v>1997</v>
      </c>
      <c r="AW298">
        <v>14407</v>
      </c>
      <c r="AX298"/>
    </row>
    <row r="299" spans="1:50" hidden="1" x14ac:dyDescent="0.25">
      <c r="A299">
        <v>2026</v>
      </c>
      <c r="B299" t="s">
        <v>314</v>
      </c>
      <c r="C299" t="s">
        <v>2403</v>
      </c>
      <c r="D299">
        <v>6335</v>
      </c>
      <c r="E299" t="s">
        <v>2404</v>
      </c>
      <c r="F299" t="s">
        <v>1995</v>
      </c>
      <c r="G299" t="s">
        <v>1919</v>
      </c>
      <c r="H299">
        <v>18042</v>
      </c>
      <c r="I299">
        <v>9.43</v>
      </c>
      <c r="J299">
        <v>9.43</v>
      </c>
      <c r="K299"/>
      <c r="L299">
        <v>0</v>
      </c>
      <c r="M299" t="s">
        <v>1996</v>
      </c>
      <c r="N299" t="s">
        <v>1996</v>
      </c>
      <c r="O299" t="s">
        <v>1996</v>
      </c>
      <c r="P299" t="s">
        <v>1996</v>
      </c>
      <c r="Q299"/>
      <c r="R299"/>
      <c r="S299"/>
      <c r="T299">
        <v>0</v>
      </c>
      <c r="U299">
        <v>0</v>
      </c>
      <c r="V299">
        <v>0</v>
      </c>
      <c r="W299">
        <v>0.20300000000000001</v>
      </c>
      <c r="X299">
        <v>0.19900000000000001</v>
      </c>
      <c r="Y299">
        <v>0.98699999999999999</v>
      </c>
      <c r="Z299">
        <v>0.92</v>
      </c>
      <c r="AA299">
        <v>0.92</v>
      </c>
      <c r="AB299">
        <v>0.92</v>
      </c>
      <c r="AC299">
        <v>100</v>
      </c>
      <c r="AD299">
        <v>0</v>
      </c>
      <c r="AE299" t="s">
        <v>3789</v>
      </c>
      <c r="AF299"/>
      <c r="AG299" t="s">
        <v>1997</v>
      </c>
      <c r="AH299">
        <v>1804.2</v>
      </c>
      <c r="AI299"/>
      <c r="AJ299">
        <v>15</v>
      </c>
      <c r="AK299">
        <v>121</v>
      </c>
      <c r="AL299">
        <v>1</v>
      </c>
      <c r="AM299"/>
      <c r="AN299"/>
      <c r="AO299"/>
      <c r="AP299"/>
      <c r="AQ299" t="s">
        <v>3912</v>
      </c>
      <c r="AR299"/>
      <c r="AS299" t="s">
        <v>1996</v>
      </c>
      <c r="AT299"/>
      <c r="AU299" t="s">
        <v>1997</v>
      </c>
      <c r="AV299" t="s">
        <v>1997</v>
      </c>
      <c r="AW299">
        <v>14407</v>
      </c>
      <c r="AX299"/>
    </row>
    <row r="300" spans="1:50" hidden="1" x14ac:dyDescent="0.25">
      <c r="A300">
        <v>2026</v>
      </c>
      <c r="B300" t="s">
        <v>314</v>
      </c>
      <c r="C300" t="s">
        <v>2405</v>
      </c>
      <c r="D300">
        <v>6336</v>
      </c>
      <c r="E300" t="s">
        <v>2406</v>
      </c>
      <c r="F300" t="s">
        <v>1995</v>
      </c>
      <c r="G300" t="s">
        <v>1919</v>
      </c>
      <c r="H300">
        <v>36083</v>
      </c>
      <c r="I300">
        <v>9.43</v>
      </c>
      <c r="J300">
        <v>9.43</v>
      </c>
      <c r="K300"/>
      <c r="L300">
        <v>0</v>
      </c>
      <c r="M300" t="s">
        <v>1996</v>
      </c>
      <c r="N300" t="s">
        <v>1996</v>
      </c>
      <c r="O300" t="s">
        <v>1996</v>
      </c>
      <c r="P300" t="s">
        <v>1996</v>
      </c>
      <c r="Q300"/>
      <c r="R300"/>
      <c r="S300"/>
      <c r="T300">
        <v>0</v>
      </c>
      <c r="U300">
        <v>0</v>
      </c>
      <c r="V300">
        <v>0</v>
      </c>
      <c r="W300">
        <v>0.20300000000000001</v>
      </c>
      <c r="X300">
        <v>0.19900000000000001</v>
      </c>
      <c r="Y300">
        <v>0.98699999999999999</v>
      </c>
      <c r="Z300">
        <v>0.92</v>
      </c>
      <c r="AA300">
        <v>0.92</v>
      </c>
      <c r="AB300">
        <v>0.92</v>
      </c>
      <c r="AC300">
        <v>100</v>
      </c>
      <c r="AD300">
        <v>0</v>
      </c>
      <c r="AE300" t="s">
        <v>3789</v>
      </c>
      <c r="AF300"/>
      <c r="AG300" t="s">
        <v>1997</v>
      </c>
      <c r="AH300">
        <v>3608.3</v>
      </c>
      <c r="AI300"/>
      <c r="AJ300">
        <v>15</v>
      </c>
      <c r="AK300">
        <v>121</v>
      </c>
      <c r="AL300">
        <v>1</v>
      </c>
      <c r="AM300"/>
      <c r="AN300"/>
      <c r="AO300"/>
      <c r="AP300"/>
      <c r="AQ300" t="s">
        <v>3913</v>
      </c>
      <c r="AR300"/>
      <c r="AS300" t="s">
        <v>1996</v>
      </c>
      <c r="AT300"/>
      <c r="AU300" t="s">
        <v>1997</v>
      </c>
      <c r="AV300" t="s">
        <v>1997</v>
      </c>
      <c r="AW300">
        <v>14407</v>
      </c>
      <c r="AX300"/>
    </row>
    <row r="301" spans="1:50" hidden="1" x14ac:dyDescent="0.25">
      <c r="A301">
        <v>2026</v>
      </c>
      <c r="B301" t="s">
        <v>314</v>
      </c>
      <c r="C301" t="s">
        <v>2407</v>
      </c>
      <c r="D301">
        <v>6337</v>
      </c>
      <c r="E301" t="s">
        <v>2408</v>
      </c>
      <c r="F301" t="s">
        <v>1995</v>
      </c>
      <c r="G301" t="s">
        <v>1919</v>
      </c>
      <c r="H301">
        <v>54125</v>
      </c>
      <c r="I301">
        <v>9.43</v>
      </c>
      <c r="J301">
        <v>9.43</v>
      </c>
      <c r="K301"/>
      <c r="L301">
        <v>0</v>
      </c>
      <c r="M301" t="s">
        <v>1996</v>
      </c>
      <c r="N301" t="s">
        <v>1996</v>
      </c>
      <c r="O301" t="s">
        <v>1996</v>
      </c>
      <c r="P301" t="s">
        <v>1996</v>
      </c>
      <c r="Q301"/>
      <c r="R301"/>
      <c r="S301"/>
      <c r="T301">
        <v>0</v>
      </c>
      <c r="U301">
        <v>0</v>
      </c>
      <c r="V301">
        <v>0</v>
      </c>
      <c r="W301">
        <v>0.20300000000000001</v>
      </c>
      <c r="X301">
        <v>0.19900000000000001</v>
      </c>
      <c r="Y301">
        <v>0.98699999999999999</v>
      </c>
      <c r="Z301">
        <v>0.92</v>
      </c>
      <c r="AA301">
        <v>0.92</v>
      </c>
      <c r="AB301">
        <v>0.92</v>
      </c>
      <c r="AC301">
        <v>100</v>
      </c>
      <c r="AD301">
        <v>0</v>
      </c>
      <c r="AE301" t="s">
        <v>3789</v>
      </c>
      <c r="AF301"/>
      <c r="AG301" t="s">
        <v>1997</v>
      </c>
      <c r="AH301">
        <v>5412.5</v>
      </c>
      <c r="AI301"/>
      <c r="AJ301">
        <v>15</v>
      </c>
      <c r="AK301">
        <v>121</v>
      </c>
      <c r="AL301">
        <v>1</v>
      </c>
      <c r="AM301"/>
      <c r="AN301"/>
      <c r="AO301"/>
      <c r="AP301"/>
      <c r="AQ301" t="s">
        <v>3914</v>
      </c>
      <c r="AR301"/>
      <c r="AS301" t="s">
        <v>1996</v>
      </c>
      <c r="AT301"/>
      <c r="AU301" t="s">
        <v>1997</v>
      </c>
      <c r="AV301" t="s">
        <v>1997</v>
      </c>
      <c r="AW301">
        <v>14407</v>
      </c>
      <c r="AX301"/>
    </row>
    <row r="302" spans="1:50" hidden="1" x14ac:dyDescent="0.25">
      <c r="A302">
        <v>2026</v>
      </c>
      <c r="B302" t="s">
        <v>314</v>
      </c>
      <c r="C302" t="s">
        <v>2409</v>
      </c>
      <c r="D302">
        <v>6338</v>
      </c>
      <c r="E302" t="s">
        <v>2410</v>
      </c>
      <c r="F302" t="s">
        <v>1995</v>
      </c>
      <c r="G302" t="s">
        <v>1919</v>
      </c>
      <c r="H302">
        <v>72167</v>
      </c>
      <c r="I302">
        <v>9.43</v>
      </c>
      <c r="J302">
        <v>9.43</v>
      </c>
      <c r="K302"/>
      <c r="L302">
        <v>0</v>
      </c>
      <c r="M302" t="s">
        <v>1996</v>
      </c>
      <c r="N302" t="s">
        <v>1996</v>
      </c>
      <c r="O302" t="s">
        <v>1996</v>
      </c>
      <c r="P302" t="s">
        <v>1996</v>
      </c>
      <c r="Q302"/>
      <c r="R302"/>
      <c r="S302"/>
      <c r="T302">
        <v>0</v>
      </c>
      <c r="U302">
        <v>0</v>
      </c>
      <c r="V302">
        <v>0</v>
      </c>
      <c r="W302">
        <v>0.20300000000000001</v>
      </c>
      <c r="X302">
        <v>0.19900000000000001</v>
      </c>
      <c r="Y302">
        <v>0.98699999999999999</v>
      </c>
      <c r="Z302">
        <v>0.92</v>
      </c>
      <c r="AA302">
        <v>0.92</v>
      </c>
      <c r="AB302">
        <v>0.92</v>
      </c>
      <c r="AC302">
        <v>100</v>
      </c>
      <c r="AD302">
        <v>0</v>
      </c>
      <c r="AE302" t="s">
        <v>3789</v>
      </c>
      <c r="AF302"/>
      <c r="AG302" t="s">
        <v>1997</v>
      </c>
      <c r="AH302">
        <v>7216.7</v>
      </c>
      <c r="AI302"/>
      <c r="AJ302">
        <v>15</v>
      </c>
      <c r="AK302">
        <v>121</v>
      </c>
      <c r="AL302">
        <v>1</v>
      </c>
      <c r="AM302"/>
      <c r="AN302"/>
      <c r="AO302"/>
      <c r="AP302"/>
      <c r="AQ302" t="s">
        <v>3915</v>
      </c>
      <c r="AR302"/>
      <c r="AS302" t="s">
        <v>1996</v>
      </c>
      <c r="AT302"/>
      <c r="AU302" t="s">
        <v>1997</v>
      </c>
      <c r="AV302" t="s">
        <v>1997</v>
      </c>
      <c r="AW302">
        <v>14407</v>
      </c>
      <c r="AX302"/>
    </row>
    <row r="303" spans="1:50" hidden="1" x14ac:dyDescent="0.25">
      <c r="A303">
        <v>2026</v>
      </c>
      <c r="B303" t="s">
        <v>314</v>
      </c>
      <c r="C303" t="s">
        <v>424</v>
      </c>
      <c r="D303">
        <v>6339</v>
      </c>
      <c r="E303" t="s">
        <v>2411</v>
      </c>
      <c r="F303" t="s">
        <v>1995</v>
      </c>
      <c r="G303" t="s">
        <v>1924</v>
      </c>
      <c r="H303"/>
      <c r="I303"/>
      <c r="J303"/>
      <c r="K303"/>
      <c r="L303"/>
      <c r="M303" t="s">
        <v>1996</v>
      </c>
      <c r="N303" t="s">
        <v>1996</v>
      </c>
      <c r="O303" t="s">
        <v>1996</v>
      </c>
      <c r="P303" t="s">
        <v>1996</v>
      </c>
      <c r="Q303"/>
      <c r="R303"/>
      <c r="S303"/>
      <c r="T303"/>
      <c r="U303"/>
      <c r="V303"/>
      <c r="W303">
        <v>0.9</v>
      </c>
      <c r="X303">
        <v>0.81599999999999995</v>
      </c>
      <c r="Y303">
        <v>0.98599999999999999</v>
      </c>
      <c r="Z303">
        <v>0.92</v>
      </c>
      <c r="AA303">
        <v>0.92</v>
      </c>
      <c r="AB303">
        <v>0.92</v>
      </c>
      <c r="AC303">
        <v>100</v>
      </c>
      <c r="AD303">
        <v>0</v>
      </c>
      <c r="AE303" t="s">
        <v>3789</v>
      </c>
      <c r="AF303"/>
      <c r="AG303" t="s">
        <v>1997</v>
      </c>
      <c r="AH303">
        <v>10</v>
      </c>
      <c r="AI303"/>
      <c r="AJ303"/>
      <c r="AK303">
        <v>8</v>
      </c>
      <c r="AL303"/>
      <c r="AM303"/>
      <c r="AN303"/>
      <c r="AO303"/>
      <c r="AP303"/>
      <c r="AQ303" t="s">
        <v>1850</v>
      </c>
      <c r="AR303" t="s">
        <v>1996</v>
      </c>
      <c r="AS303" t="s">
        <v>1996</v>
      </c>
      <c r="AT303"/>
      <c r="AU303" t="s">
        <v>1996</v>
      </c>
      <c r="AV303" t="s">
        <v>1996</v>
      </c>
      <c r="AW303">
        <v>13164</v>
      </c>
      <c r="AX303"/>
    </row>
    <row r="304" spans="1:50" hidden="1" x14ac:dyDescent="0.25">
      <c r="A304">
        <v>2026</v>
      </c>
      <c r="B304" t="s">
        <v>314</v>
      </c>
      <c r="C304" t="s">
        <v>421</v>
      </c>
      <c r="D304">
        <v>6340</v>
      </c>
      <c r="E304" t="s">
        <v>2412</v>
      </c>
      <c r="F304" t="s">
        <v>1995</v>
      </c>
      <c r="G304" t="s">
        <v>1924</v>
      </c>
      <c r="H304"/>
      <c r="I304"/>
      <c r="J304"/>
      <c r="K304"/>
      <c r="L304"/>
      <c r="M304" t="s">
        <v>1996</v>
      </c>
      <c r="N304" t="s">
        <v>1996</v>
      </c>
      <c r="O304" t="s">
        <v>1996</v>
      </c>
      <c r="P304" t="s">
        <v>1996</v>
      </c>
      <c r="Q304"/>
      <c r="R304"/>
      <c r="S304"/>
      <c r="T304"/>
      <c r="U304"/>
      <c r="V304"/>
      <c r="W304">
        <v>0.9</v>
      </c>
      <c r="X304">
        <v>0.81599999999999995</v>
      </c>
      <c r="Y304">
        <v>0.98599999999999999</v>
      </c>
      <c r="Z304">
        <v>0.92</v>
      </c>
      <c r="AA304">
        <v>0.92</v>
      </c>
      <c r="AB304">
        <v>0.92</v>
      </c>
      <c r="AC304">
        <v>100</v>
      </c>
      <c r="AD304">
        <v>0</v>
      </c>
      <c r="AE304" t="s">
        <v>3789</v>
      </c>
      <c r="AF304"/>
      <c r="AG304" t="s">
        <v>1997</v>
      </c>
      <c r="AH304">
        <v>7.5</v>
      </c>
      <c r="AI304"/>
      <c r="AJ304"/>
      <c r="AK304">
        <v>8</v>
      </c>
      <c r="AL304"/>
      <c r="AM304"/>
      <c r="AN304"/>
      <c r="AO304"/>
      <c r="AP304"/>
      <c r="AQ304" t="s">
        <v>1850</v>
      </c>
      <c r="AR304" t="s">
        <v>1996</v>
      </c>
      <c r="AS304" t="s">
        <v>1996</v>
      </c>
      <c r="AT304"/>
      <c r="AU304" t="s">
        <v>1996</v>
      </c>
      <c r="AV304" t="s">
        <v>1996</v>
      </c>
      <c r="AW304">
        <v>13164</v>
      </c>
      <c r="AX304"/>
    </row>
    <row r="305" spans="1:50" hidden="1" x14ac:dyDescent="0.25">
      <c r="A305">
        <v>2026</v>
      </c>
      <c r="B305" t="s">
        <v>314</v>
      </c>
      <c r="C305" t="s">
        <v>390</v>
      </c>
      <c r="D305">
        <v>6981</v>
      </c>
      <c r="E305" t="s">
        <v>2413</v>
      </c>
      <c r="F305" t="s">
        <v>1995</v>
      </c>
      <c r="G305" t="s">
        <v>1924</v>
      </c>
      <c r="H305">
        <v>109.8</v>
      </c>
      <c r="I305">
        <v>1.44E-2</v>
      </c>
      <c r="J305">
        <v>1.44E-2</v>
      </c>
      <c r="K305"/>
      <c r="L305">
        <v>0</v>
      </c>
      <c r="M305" t="s">
        <v>1996</v>
      </c>
      <c r="N305" t="s">
        <v>1996</v>
      </c>
      <c r="O305" t="s">
        <v>1996</v>
      </c>
      <c r="P305" t="s">
        <v>1996</v>
      </c>
      <c r="Q305"/>
      <c r="R305"/>
      <c r="S305"/>
      <c r="T305">
        <v>0</v>
      </c>
      <c r="U305">
        <v>0</v>
      </c>
      <c r="V305">
        <v>0</v>
      </c>
      <c r="W305">
        <v>0.9</v>
      </c>
      <c r="X305">
        <v>0.81599999999999995</v>
      </c>
      <c r="Y305">
        <v>0.98599999999999999</v>
      </c>
      <c r="Z305">
        <v>0.92</v>
      </c>
      <c r="AA305">
        <v>0.92</v>
      </c>
      <c r="AB305">
        <v>0.92</v>
      </c>
      <c r="AC305">
        <v>100</v>
      </c>
      <c r="AD305">
        <v>0</v>
      </c>
      <c r="AE305" t="s">
        <v>3789</v>
      </c>
      <c r="AF305"/>
      <c r="AG305" t="s">
        <v>1997</v>
      </c>
      <c r="AH305">
        <v>14.51</v>
      </c>
      <c r="AI305"/>
      <c r="AJ305">
        <v>20</v>
      </c>
      <c r="AK305">
        <v>5</v>
      </c>
      <c r="AL305">
        <v>1</v>
      </c>
      <c r="AM305"/>
      <c r="AN305"/>
      <c r="AO305"/>
      <c r="AP305"/>
      <c r="AQ305" t="s">
        <v>3918</v>
      </c>
      <c r="AR305"/>
      <c r="AS305" t="s">
        <v>1996</v>
      </c>
      <c r="AT305"/>
      <c r="AU305" t="s">
        <v>1996</v>
      </c>
      <c r="AV305" t="s">
        <v>1997</v>
      </c>
      <c r="AW305">
        <v>14407</v>
      </c>
      <c r="AX305"/>
    </row>
    <row r="306" spans="1:50" hidden="1" x14ac:dyDescent="0.25">
      <c r="A306">
        <v>2026</v>
      </c>
      <c r="B306" t="s">
        <v>314</v>
      </c>
      <c r="C306" t="s">
        <v>343</v>
      </c>
      <c r="D306">
        <v>7545</v>
      </c>
      <c r="E306" t="s">
        <v>2414</v>
      </c>
      <c r="F306" t="s">
        <v>1995</v>
      </c>
      <c r="G306" t="s">
        <v>1924</v>
      </c>
      <c r="H306">
        <v>356</v>
      </c>
      <c r="I306">
        <v>0.14000000000000001</v>
      </c>
      <c r="J306">
        <v>0.14000000000000001</v>
      </c>
      <c r="K306"/>
      <c r="L306">
        <v>0</v>
      </c>
      <c r="M306" t="s">
        <v>1996</v>
      </c>
      <c r="N306" t="s">
        <v>1996</v>
      </c>
      <c r="O306" t="s">
        <v>1996</v>
      </c>
      <c r="P306" t="s">
        <v>1996</v>
      </c>
      <c r="Q306"/>
      <c r="R306"/>
      <c r="S306"/>
      <c r="T306">
        <v>0</v>
      </c>
      <c r="U306">
        <v>0</v>
      </c>
      <c r="V306">
        <v>0</v>
      </c>
      <c r="W306">
        <v>0.9</v>
      </c>
      <c r="X306">
        <v>0.81599999999999995</v>
      </c>
      <c r="Y306">
        <v>0.98599999999999999</v>
      </c>
      <c r="Z306">
        <v>0.92</v>
      </c>
      <c r="AA306">
        <v>0.92</v>
      </c>
      <c r="AB306">
        <v>0.92</v>
      </c>
      <c r="AC306">
        <v>100</v>
      </c>
      <c r="AD306">
        <v>0</v>
      </c>
      <c r="AE306" t="s">
        <v>3789</v>
      </c>
      <c r="AF306"/>
      <c r="AG306" t="s">
        <v>1997</v>
      </c>
      <c r="AH306">
        <v>50</v>
      </c>
      <c r="AI306"/>
      <c r="AJ306">
        <v>15</v>
      </c>
      <c r="AK306">
        <v>100</v>
      </c>
      <c r="AL306">
        <v>1</v>
      </c>
      <c r="AM306"/>
      <c r="AN306"/>
      <c r="AO306"/>
      <c r="AP306"/>
      <c r="AQ306" t="s">
        <v>3919</v>
      </c>
      <c r="AR306"/>
      <c r="AS306" t="s">
        <v>1996</v>
      </c>
      <c r="AT306"/>
      <c r="AU306" t="s">
        <v>1996</v>
      </c>
      <c r="AV306" t="s">
        <v>1997</v>
      </c>
      <c r="AW306">
        <v>14407</v>
      </c>
      <c r="AX306"/>
    </row>
    <row r="307" spans="1:50" hidden="1" x14ac:dyDescent="0.25">
      <c r="A307">
        <v>2026</v>
      </c>
      <c r="B307" t="s">
        <v>314</v>
      </c>
      <c r="C307" t="s">
        <v>340</v>
      </c>
      <c r="D307">
        <v>7546</v>
      </c>
      <c r="E307" t="s">
        <v>2415</v>
      </c>
      <c r="F307" t="s">
        <v>1995</v>
      </c>
      <c r="G307" t="s">
        <v>1924</v>
      </c>
      <c r="H307">
        <v>712</v>
      </c>
      <c r="I307">
        <v>0.14000000000000001</v>
      </c>
      <c r="J307">
        <v>0.14000000000000001</v>
      </c>
      <c r="K307"/>
      <c r="L307">
        <v>0</v>
      </c>
      <c r="M307" t="s">
        <v>1996</v>
      </c>
      <c r="N307" t="s">
        <v>1996</v>
      </c>
      <c r="O307" t="s">
        <v>1996</v>
      </c>
      <c r="P307" t="s">
        <v>1996</v>
      </c>
      <c r="Q307"/>
      <c r="R307"/>
      <c r="S307"/>
      <c r="T307">
        <v>0</v>
      </c>
      <c r="U307">
        <v>0</v>
      </c>
      <c r="V307">
        <v>0</v>
      </c>
      <c r="W307">
        <v>0.9</v>
      </c>
      <c r="X307">
        <v>0.81599999999999995</v>
      </c>
      <c r="Y307">
        <v>0.98599999999999999</v>
      </c>
      <c r="Z307">
        <v>0.92</v>
      </c>
      <c r="AA307">
        <v>0.92</v>
      </c>
      <c r="AB307">
        <v>0.92</v>
      </c>
      <c r="AC307">
        <v>100</v>
      </c>
      <c r="AD307">
        <v>0</v>
      </c>
      <c r="AE307" t="s">
        <v>3789</v>
      </c>
      <c r="AF307"/>
      <c r="AG307" t="s">
        <v>1997</v>
      </c>
      <c r="AH307">
        <v>100</v>
      </c>
      <c r="AI307"/>
      <c r="AJ307">
        <v>15</v>
      </c>
      <c r="AK307">
        <v>100</v>
      </c>
      <c r="AL307">
        <v>1</v>
      </c>
      <c r="AM307"/>
      <c r="AN307"/>
      <c r="AO307"/>
      <c r="AP307"/>
      <c r="AQ307" t="s">
        <v>3920</v>
      </c>
      <c r="AR307"/>
      <c r="AS307" t="s">
        <v>1996</v>
      </c>
      <c r="AT307"/>
      <c r="AU307" t="s">
        <v>1996</v>
      </c>
      <c r="AV307" t="s">
        <v>1997</v>
      </c>
      <c r="AW307">
        <v>14407</v>
      </c>
      <c r="AX307"/>
    </row>
    <row r="308" spans="1:50" hidden="1" x14ac:dyDescent="0.25">
      <c r="A308">
        <v>2026</v>
      </c>
      <c r="B308" t="s">
        <v>314</v>
      </c>
      <c r="C308" t="s">
        <v>334</v>
      </c>
      <c r="D308">
        <v>7547</v>
      </c>
      <c r="E308" t="s">
        <v>2416</v>
      </c>
      <c r="F308" t="s">
        <v>1995</v>
      </c>
      <c r="G308" t="s">
        <v>1924</v>
      </c>
      <c r="H308">
        <v>1423</v>
      </c>
      <c r="I308">
        <v>0.14000000000000001</v>
      </c>
      <c r="J308">
        <v>0.14000000000000001</v>
      </c>
      <c r="K308"/>
      <c r="L308">
        <v>0</v>
      </c>
      <c r="M308" t="s">
        <v>1996</v>
      </c>
      <c r="N308" t="s">
        <v>1996</v>
      </c>
      <c r="O308" t="s">
        <v>1996</v>
      </c>
      <c r="P308" t="s">
        <v>1996</v>
      </c>
      <c r="Q308"/>
      <c r="R308"/>
      <c r="S308"/>
      <c r="T308">
        <v>0</v>
      </c>
      <c r="U308">
        <v>0</v>
      </c>
      <c r="V308">
        <v>0</v>
      </c>
      <c r="W308">
        <v>0.9</v>
      </c>
      <c r="X308">
        <v>0.81599999999999995</v>
      </c>
      <c r="Y308">
        <v>0.98599999999999999</v>
      </c>
      <c r="Z308">
        <v>0.92</v>
      </c>
      <c r="AA308">
        <v>0.92</v>
      </c>
      <c r="AB308">
        <v>0.92</v>
      </c>
      <c r="AC308">
        <v>100</v>
      </c>
      <c r="AD308">
        <v>0</v>
      </c>
      <c r="AE308" t="s">
        <v>3789</v>
      </c>
      <c r="AF308"/>
      <c r="AG308" t="s">
        <v>1997</v>
      </c>
      <c r="AH308">
        <v>200</v>
      </c>
      <c r="AI308"/>
      <c r="AJ308">
        <v>15</v>
      </c>
      <c r="AK308">
        <v>100</v>
      </c>
      <c r="AL308">
        <v>1</v>
      </c>
      <c r="AM308"/>
      <c r="AN308"/>
      <c r="AO308"/>
      <c r="AP308"/>
      <c r="AQ308" t="s">
        <v>3921</v>
      </c>
      <c r="AR308"/>
      <c r="AS308" t="s">
        <v>1996</v>
      </c>
      <c r="AT308"/>
      <c r="AU308" t="s">
        <v>1996</v>
      </c>
      <c r="AV308" t="s">
        <v>1997</v>
      </c>
      <c r="AW308">
        <v>14407</v>
      </c>
      <c r="AX308"/>
    </row>
    <row r="309" spans="1:50" hidden="1" x14ac:dyDescent="0.25">
      <c r="A309">
        <v>2026</v>
      </c>
      <c r="B309" t="s">
        <v>314</v>
      </c>
      <c r="C309" t="s">
        <v>2417</v>
      </c>
      <c r="D309">
        <v>7585</v>
      </c>
      <c r="E309" t="s">
        <v>2418</v>
      </c>
      <c r="F309" t="s">
        <v>1995</v>
      </c>
      <c r="G309" t="s">
        <v>1919</v>
      </c>
      <c r="H309">
        <v>676.56</v>
      </c>
      <c r="I309">
        <v>0.85</v>
      </c>
      <c r="J309">
        <v>0.85</v>
      </c>
      <c r="K309"/>
      <c r="L309">
        <v>0</v>
      </c>
      <c r="M309" t="s">
        <v>1996</v>
      </c>
      <c r="N309" t="s">
        <v>1996</v>
      </c>
      <c r="O309" t="s">
        <v>1996</v>
      </c>
      <c r="P309" t="s">
        <v>1996</v>
      </c>
      <c r="Q309"/>
      <c r="R309"/>
      <c r="S309"/>
      <c r="T309"/>
      <c r="U309"/>
      <c r="V309"/>
      <c r="W309">
        <v>0.20300000000000001</v>
      </c>
      <c r="X309">
        <v>0.19900000000000001</v>
      </c>
      <c r="Y309">
        <v>0.98699999999999999</v>
      </c>
      <c r="Z309">
        <v>0.92</v>
      </c>
      <c r="AA309">
        <v>0.92</v>
      </c>
      <c r="AB309">
        <v>0.92</v>
      </c>
      <c r="AC309">
        <v>100</v>
      </c>
      <c r="AD309">
        <v>0</v>
      </c>
      <c r="AE309" t="s">
        <v>3789</v>
      </c>
      <c r="AF309"/>
      <c r="AG309" t="s">
        <v>1997</v>
      </c>
      <c r="AH309">
        <v>67.66</v>
      </c>
      <c r="AI309"/>
      <c r="AJ309">
        <v>10</v>
      </c>
      <c r="AK309">
        <v>42</v>
      </c>
      <c r="AL309">
        <v>1</v>
      </c>
      <c r="AM309"/>
      <c r="AN309"/>
      <c r="AO309"/>
      <c r="AP309"/>
      <c r="AQ309" t="s">
        <v>2419</v>
      </c>
      <c r="AR309"/>
      <c r="AS309" t="s">
        <v>1996</v>
      </c>
      <c r="AT309"/>
      <c r="AU309" t="s">
        <v>1997</v>
      </c>
      <c r="AV309" t="s">
        <v>1997</v>
      </c>
      <c r="AW309">
        <v>14407</v>
      </c>
      <c r="AX309"/>
    </row>
    <row r="310" spans="1:50" hidden="1" x14ac:dyDescent="0.25">
      <c r="A310">
        <v>2026</v>
      </c>
      <c r="B310" t="s">
        <v>314</v>
      </c>
      <c r="C310" t="s">
        <v>2420</v>
      </c>
      <c r="D310">
        <v>7586</v>
      </c>
      <c r="E310" t="s">
        <v>2421</v>
      </c>
      <c r="F310" t="s">
        <v>1995</v>
      </c>
      <c r="G310" t="s">
        <v>1919</v>
      </c>
      <c r="H310">
        <v>789.32</v>
      </c>
      <c r="I310">
        <v>0.85</v>
      </c>
      <c r="J310">
        <v>0.85</v>
      </c>
      <c r="K310"/>
      <c r="L310">
        <v>0</v>
      </c>
      <c r="M310" t="s">
        <v>1996</v>
      </c>
      <c r="N310" t="s">
        <v>1996</v>
      </c>
      <c r="O310" t="s">
        <v>1996</v>
      </c>
      <c r="P310" t="s">
        <v>1996</v>
      </c>
      <c r="Q310"/>
      <c r="R310"/>
      <c r="S310"/>
      <c r="T310"/>
      <c r="U310"/>
      <c r="V310"/>
      <c r="W310">
        <v>0.20300000000000001</v>
      </c>
      <c r="X310">
        <v>0.19900000000000001</v>
      </c>
      <c r="Y310">
        <v>0.98699999999999999</v>
      </c>
      <c r="Z310">
        <v>0.92</v>
      </c>
      <c r="AA310">
        <v>0.92</v>
      </c>
      <c r="AB310">
        <v>0.92</v>
      </c>
      <c r="AC310">
        <v>100</v>
      </c>
      <c r="AD310">
        <v>0</v>
      </c>
      <c r="AE310" t="s">
        <v>3789</v>
      </c>
      <c r="AF310"/>
      <c r="AG310" t="s">
        <v>1997</v>
      </c>
      <c r="AH310">
        <v>78.930000000000007</v>
      </c>
      <c r="AI310"/>
      <c r="AJ310">
        <v>10</v>
      </c>
      <c r="AK310">
        <v>42</v>
      </c>
      <c r="AL310">
        <v>1</v>
      </c>
      <c r="AM310"/>
      <c r="AN310"/>
      <c r="AO310"/>
      <c r="AP310"/>
      <c r="AQ310" t="s">
        <v>2419</v>
      </c>
      <c r="AR310"/>
      <c r="AS310" t="s">
        <v>1996</v>
      </c>
      <c r="AT310"/>
      <c r="AU310" t="s">
        <v>1997</v>
      </c>
      <c r="AV310" t="s">
        <v>1997</v>
      </c>
      <c r="AW310">
        <v>14407</v>
      </c>
      <c r="AX310"/>
    </row>
    <row r="311" spans="1:50" hidden="1" x14ac:dyDescent="0.25">
      <c r="A311">
        <v>2026</v>
      </c>
      <c r="B311" t="s">
        <v>314</v>
      </c>
      <c r="C311" t="s">
        <v>2422</v>
      </c>
      <c r="D311">
        <v>7587</v>
      </c>
      <c r="E311" t="s">
        <v>2423</v>
      </c>
      <c r="F311" t="s">
        <v>1995</v>
      </c>
      <c r="G311" t="s">
        <v>1919</v>
      </c>
      <c r="H311">
        <v>902.08</v>
      </c>
      <c r="I311">
        <v>0.85</v>
      </c>
      <c r="J311">
        <v>0.85</v>
      </c>
      <c r="K311"/>
      <c r="L311">
        <v>0</v>
      </c>
      <c r="M311" t="s">
        <v>1996</v>
      </c>
      <c r="N311" t="s">
        <v>1996</v>
      </c>
      <c r="O311" t="s">
        <v>1996</v>
      </c>
      <c r="P311" t="s">
        <v>1996</v>
      </c>
      <c r="Q311"/>
      <c r="R311"/>
      <c r="S311"/>
      <c r="T311"/>
      <c r="U311"/>
      <c r="V311"/>
      <c r="W311">
        <v>0.20300000000000001</v>
      </c>
      <c r="X311">
        <v>0.19900000000000001</v>
      </c>
      <c r="Y311">
        <v>0.98699999999999999</v>
      </c>
      <c r="Z311">
        <v>0.92</v>
      </c>
      <c r="AA311">
        <v>0.92</v>
      </c>
      <c r="AB311">
        <v>0.92</v>
      </c>
      <c r="AC311">
        <v>100</v>
      </c>
      <c r="AD311">
        <v>0</v>
      </c>
      <c r="AE311" t="s">
        <v>3789</v>
      </c>
      <c r="AF311"/>
      <c r="AG311" t="s">
        <v>1997</v>
      </c>
      <c r="AH311">
        <v>90.21</v>
      </c>
      <c r="AI311"/>
      <c r="AJ311">
        <v>10</v>
      </c>
      <c r="AK311">
        <v>42</v>
      </c>
      <c r="AL311">
        <v>1</v>
      </c>
      <c r="AM311"/>
      <c r="AN311"/>
      <c r="AO311"/>
      <c r="AP311"/>
      <c r="AQ311" t="s">
        <v>2419</v>
      </c>
      <c r="AR311"/>
      <c r="AS311" t="s">
        <v>1996</v>
      </c>
      <c r="AT311"/>
      <c r="AU311" t="s">
        <v>1997</v>
      </c>
      <c r="AV311" t="s">
        <v>1997</v>
      </c>
      <c r="AW311">
        <v>14407</v>
      </c>
      <c r="AX311"/>
    </row>
    <row r="312" spans="1:50" hidden="1" x14ac:dyDescent="0.25">
      <c r="A312">
        <v>2026</v>
      </c>
      <c r="B312" t="s">
        <v>314</v>
      </c>
      <c r="C312" t="s">
        <v>2424</v>
      </c>
      <c r="D312">
        <v>7588</v>
      </c>
      <c r="E312" t="s">
        <v>2425</v>
      </c>
      <c r="F312" t="s">
        <v>1995</v>
      </c>
      <c r="G312" t="s">
        <v>1919</v>
      </c>
      <c r="H312">
        <v>2255.1999999999998</v>
      </c>
      <c r="I312">
        <v>3.38</v>
      </c>
      <c r="J312">
        <v>3.38</v>
      </c>
      <c r="K312"/>
      <c r="L312">
        <v>0</v>
      </c>
      <c r="M312" t="s">
        <v>1996</v>
      </c>
      <c r="N312" t="s">
        <v>1996</v>
      </c>
      <c r="O312" t="s">
        <v>1996</v>
      </c>
      <c r="P312" t="s">
        <v>1996</v>
      </c>
      <c r="Q312"/>
      <c r="R312"/>
      <c r="S312"/>
      <c r="T312"/>
      <c r="U312"/>
      <c r="V312"/>
      <c r="W312">
        <v>0.20300000000000001</v>
      </c>
      <c r="X312">
        <v>0.19900000000000001</v>
      </c>
      <c r="Y312">
        <v>0.98699999999999999</v>
      </c>
      <c r="Z312">
        <v>0.92</v>
      </c>
      <c r="AA312">
        <v>0.92</v>
      </c>
      <c r="AB312">
        <v>0.92</v>
      </c>
      <c r="AC312">
        <v>100</v>
      </c>
      <c r="AD312">
        <v>0</v>
      </c>
      <c r="AE312" t="s">
        <v>3789</v>
      </c>
      <c r="AF312"/>
      <c r="AG312" t="s">
        <v>1997</v>
      </c>
      <c r="AH312">
        <v>225.52</v>
      </c>
      <c r="AI312"/>
      <c r="AJ312">
        <v>10</v>
      </c>
      <c r="AK312">
        <v>57</v>
      </c>
      <c r="AL312">
        <v>1</v>
      </c>
      <c r="AM312"/>
      <c r="AN312"/>
      <c r="AO312"/>
      <c r="AP312"/>
      <c r="AQ312" t="s">
        <v>2426</v>
      </c>
      <c r="AR312"/>
      <c r="AS312" t="s">
        <v>1996</v>
      </c>
      <c r="AT312"/>
      <c r="AU312" t="s">
        <v>1997</v>
      </c>
      <c r="AV312" t="s">
        <v>1997</v>
      </c>
      <c r="AW312">
        <v>14407</v>
      </c>
      <c r="AX312"/>
    </row>
    <row r="313" spans="1:50" hidden="1" x14ac:dyDescent="0.25">
      <c r="A313">
        <v>2026</v>
      </c>
      <c r="B313" t="s">
        <v>314</v>
      </c>
      <c r="C313" t="s">
        <v>2427</v>
      </c>
      <c r="D313">
        <v>7589</v>
      </c>
      <c r="E313" t="s">
        <v>2428</v>
      </c>
      <c r="F313" t="s">
        <v>1995</v>
      </c>
      <c r="G313" t="s">
        <v>1919</v>
      </c>
      <c r="H313">
        <v>2706.24</v>
      </c>
      <c r="I313">
        <v>3.38</v>
      </c>
      <c r="J313">
        <v>3.38</v>
      </c>
      <c r="K313"/>
      <c r="L313">
        <v>0</v>
      </c>
      <c r="M313" t="s">
        <v>1996</v>
      </c>
      <c r="N313" t="s">
        <v>1996</v>
      </c>
      <c r="O313" t="s">
        <v>1996</v>
      </c>
      <c r="P313" t="s">
        <v>1996</v>
      </c>
      <c r="Q313"/>
      <c r="R313"/>
      <c r="S313"/>
      <c r="T313"/>
      <c r="U313"/>
      <c r="V313"/>
      <c r="W313">
        <v>0.20300000000000001</v>
      </c>
      <c r="X313">
        <v>0.19900000000000001</v>
      </c>
      <c r="Y313">
        <v>0.98699999999999999</v>
      </c>
      <c r="Z313">
        <v>0.92</v>
      </c>
      <c r="AA313">
        <v>0.92</v>
      </c>
      <c r="AB313">
        <v>0.92</v>
      </c>
      <c r="AC313">
        <v>100</v>
      </c>
      <c r="AD313">
        <v>0</v>
      </c>
      <c r="AE313" t="s">
        <v>3789</v>
      </c>
      <c r="AF313"/>
      <c r="AG313" t="s">
        <v>1997</v>
      </c>
      <c r="AH313">
        <v>270.62</v>
      </c>
      <c r="AI313"/>
      <c r="AJ313">
        <v>10</v>
      </c>
      <c r="AK313">
        <v>57</v>
      </c>
      <c r="AL313">
        <v>1</v>
      </c>
      <c r="AM313"/>
      <c r="AN313"/>
      <c r="AO313"/>
      <c r="AP313"/>
      <c r="AQ313" t="s">
        <v>2426</v>
      </c>
      <c r="AR313"/>
      <c r="AS313" t="s">
        <v>1996</v>
      </c>
      <c r="AT313"/>
      <c r="AU313" t="s">
        <v>1997</v>
      </c>
      <c r="AV313" t="s">
        <v>1997</v>
      </c>
      <c r="AW313">
        <v>14407</v>
      </c>
      <c r="AX313"/>
    </row>
    <row r="314" spans="1:50" hidden="1" x14ac:dyDescent="0.25">
      <c r="A314">
        <v>2026</v>
      </c>
      <c r="B314" t="s">
        <v>314</v>
      </c>
      <c r="C314" t="s">
        <v>2429</v>
      </c>
      <c r="D314">
        <v>7590</v>
      </c>
      <c r="E314" t="s">
        <v>2430</v>
      </c>
      <c r="F314" t="s">
        <v>1995</v>
      </c>
      <c r="G314" t="s">
        <v>1919</v>
      </c>
      <c r="H314">
        <v>3157.28</v>
      </c>
      <c r="I314">
        <v>3.38</v>
      </c>
      <c r="J314">
        <v>3.38</v>
      </c>
      <c r="K314"/>
      <c r="L314">
        <v>0</v>
      </c>
      <c r="M314" t="s">
        <v>1996</v>
      </c>
      <c r="N314" t="s">
        <v>1996</v>
      </c>
      <c r="O314" t="s">
        <v>1996</v>
      </c>
      <c r="P314" t="s">
        <v>1996</v>
      </c>
      <c r="Q314"/>
      <c r="R314"/>
      <c r="S314"/>
      <c r="T314"/>
      <c r="U314"/>
      <c r="V314"/>
      <c r="W314">
        <v>0.20300000000000001</v>
      </c>
      <c r="X314">
        <v>0.19900000000000001</v>
      </c>
      <c r="Y314">
        <v>0.98699999999999999</v>
      </c>
      <c r="Z314">
        <v>0.92</v>
      </c>
      <c r="AA314">
        <v>0.92</v>
      </c>
      <c r="AB314">
        <v>0.92</v>
      </c>
      <c r="AC314">
        <v>100</v>
      </c>
      <c r="AD314">
        <v>0</v>
      </c>
      <c r="AE314" t="s">
        <v>3789</v>
      </c>
      <c r="AF314"/>
      <c r="AG314" t="s">
        <v>1997</v>
      </c>
      <c r="AH314">
        <v>315.73</v>
      </c>
      <c r="AI314"/>
      <c r="AJ314">
        <v>10</v>
      </c>
      <c r="AK314">
        <v>57</v>
      </c>
      <c r="AL314">
        <v>1</v>
      </c>
      <c r="AM314"/>
      <c r="AN314"/>
      <c r="AO314"/>
      <c r="AP314"/>
      <c r="AQ314" t="s">
        <v>2426</v>
      </c>
      <c r="AR314"/>
      <c r="AS314" t="s">
        <v>1996</v>
      </c>
      <c r="AT314"/>
      <c r="AU314" t="s">
        <v>1997</v>
      </c>
      <c r="AV314" t="s">
        <v>1997</v>
      </c>
      <c r="AW314">
        <v>14407</v>
      </c>
      <c r="AX314"/>
    </row>
    <row r="315" spans="1:50" hidden="1" x14ac:dyDescent="0.25">
      <c r="A315">
        <v>2026</v>
      </c>
      <c r="B315" t="s">
        <v>314</v>
      </c>
      <c r="C315" t="s">
        <v>2431</v>
      </c>
      <c r="D315">
        <v>7591</v>
      </c>
      <c r="E315" t="s">
        <v>2432</v>
      </c>
      <c r="F315" t="s">
        <v>1995</v>
      </c>
      <c r="G315" t="s">
        <v>1919</v>
      </c>
      <c r="H315">
        <v>3608.33</v>
      </c>
      <c r="I315">
        <v>3.38</v>
      </c>
      <c r="J315">
        <v>3.38</v>
      </c>
      <c r="K315"/>
      <c r="L315">
        <v>0</v>
      </c>
      <c r="M315" t="s">
        <v>1996</v>
      </c>
      <c r="N315" t="s">
        <v>1996</v>
      </c>
      <c r="O315" t="s">
        <v>1996</v>
      </c>
      <c r="P315" t="s">
        <v>1996</v>
      </c>
      <c r="Q315"/>
      <c r="R315"/>
      <c r="S315"/>
      <c r="T315"/>
      <c r="U315"/>
      <c r="V315"/>
      <c r="W315">
        <v>0.20300000000000001</v>
      </c>
      <c r="X315">
        <v>0.19900000000000001</v>
      </c>
      <c r="Y315">
        <v>0.98699999999999999</v>
      </c>
      <c r="Z315">
        <v>0.92</v>
      </c>
      <c r="AA315">
        <v>0.92</v>
      </c>
      <c r="AB315">
        <v>0.92</v>
      </c>
      <c r="AC315">
        <v>100</v>
      </c>
      <c r="AD315">
        <v>0</v>
      </c>
      <c r="AE315" t="s">
        <v>3789</v>
      </c>
      <c r="AF315"/>
      <c r="AG315" t="s">
        <v>1997</v>
      </c>
      <c r="AH315">
        <v>360.83</v>
      </c>
      <c r="AI315"/>
      <c r="AJ315">
        <v>10</v>
      </c>
      <c r="AK315">
        <v>57</v>
      </c>
      <c r="AL315">
        <v>1</v>
      </c>
      <c r="AM315"/>
      <c r="AN315"/>
      <c r="AO315"/>
      <c r="AP315"/>
      <c r="AQ315" t="s">
        <v>2426</v>
      </c>
      <c r="AR315"/>
      <c r="AS315" t="s">
        <v>1996</v>
      </c>
      <c r="AT315"/>
      <c r="AU315" t="s">
        <v>1997</v>
      </c>
      <c r="AV315" t="s">
        <v>1997</v>
      </c>
      <c r="AW315">
        <v>14407</v>
      </c>
      <c r="AX315"/>
    </row>
    <row r="316" spans="1:50" hidden="1" x14ac:dyDescent="0.25">
      <c r="A316">
        <v>2026</v>
      </c>
      <c r="B316" t="s">
        <v>314</v>
      </c>
      <c r="C316" t="s">
        <v>2433</v>
      </c>
      <c r="D316">
        <v>7592</v>
      </c>
      <c r="E316" t="s">
        <v>2434</v>
      </c>
      <c r="F316" t="s">
        <v>1995</v>
      </c>
      <c r="G316" t="s">
        <v>1919</v>
      </c>
      <c r="H316">
        <v>5074.21</v>
      </c>
      <c r="I316">
        <v>7.61</v>
      </c>
      <c r="J316">
        <v>7.61</v>
      </c>
      <c r="K316"/>
      <c r="L316">
        <v>0</v>
      </c>
      <c r="M316" t="s">
        <v>1996</v>
      </c>
      <c r="N316" t="s">
        <v>1996</v>
      </c>
      <c r="O316" t="s">
        <v>1996</v>
      </c>
      <c r="P316" t="s">
        <v>1996</v>
      </c>
      <c r="Q316"/>
      <c r="R316"/>
      <c r="S316"/>
      <c r="T316">
        <v>0</v>
      </c>
      <c r="U316">
        <v>0</v>
      </c>
      <c r="V316">
        <v>0</v>
      </c>
      <c r="W316">
        <v>0.20300000000000001</v>
      </c>
      <c r="X316">
        <v>0.19900000000000001</v>
      </c>
      <c r="Y316">
        <v>0.98699999999999999</v>
      </c>
      <c r="Z316">
        <v>0.92</v>
      </c>
      <c r="AA316">
        <v>0.92</v>
      </c>
      <c r="AB316">
        <v>0.92</v>
      </c>
      <c r="AC316">
        <v>100</v>
      </c>
      <c r="AD316">
        <v>0</v>
      </c>
      <c r="AE316" t="s">
        <v>3789</v>
      </c>
      <c r="AF316"/>
      <c r="AG316" t="s">
        <v>1997</v>
      </c>
      <c r="AH316">
        <v>507.42</v>
      </c>
      <c r="AI316"/>
      <c r="AJ316">
        <v>10</v>
      </c>
      <c r="AK316">
        <v>87</v>
      </c>
      <c r="AL316">
        <v>1</v>
      </c>
      <c r="AM316"/>
      <c r="AN316"/>
      <c r="AO316"/>
      <c r="AP316"/>
      <c r="AQ316" t="s">
        <v>2419</v>
      </c>
      <c r="AR316"/>
      <c r="AS316" t="s">
        <v>1996</v>
      </c>
      <c r="AT316"/>
      <c r="AU316" t="s">
        <v>1997</v>
      </c>
      <c r="AV316" t="s">
        <v>1997</v>
      </c>
      <c r="AW316">
        <v>14407</v>
      </c>
      <c r="AX316"/>
    </row>
    <row r="317" spans="1:50" hidden="1" x14ac:dyDescent="0.25">
      <c r="A317">
        <v>2026</v>
      </c>
      <c r="B317" t="s">
        <v>314</v>
      </c>
      <c r="C317" t="s">
        <v>2435</v>
      </c>
      <c r="D317">
        <v>7593</v>
      </c>
      <c r="E317" t="s">
        <v>2436</v>
      </c>
      <c r="F317" t="s">
        <v>1995</v>
      </c>
      <c r="G317" t="s">
        <v>1919</v>
      </c>
      <c r="H317">
        <v>6089.05</v>
      </c>
      <c r="I317">
        <v>7.61</v>
      </c>
      <c r="J317">
        <v>7.61</v>
      </c>
      <c r="K317"/>
      <c r="L317">
        <v>0</v>
      </c>
      <c r="M317" t="s">
        <v>1996</v>
      </c>
      <c r="N317" t="s">
        <v>1996</v>
      </c>
      <c r="O317" t="s">
        <v>1996</v>
      </c>
      <c r="P317" t="s">
        <v>1996</v>
      </c>
      <c r="Q317"/>
      <c r="R317"/>
      <c r="S317"/>
      <c r="T317"/>
      <c r="U317"/>
      <c r="V317"/>
      <c r="W317">
        <v>0.20300000000000001</v>
      </c>
      <c r="X317">
        <v>0.19900000000000001</v>
      </c>
      <c r="Y317">
        <v>0.98699999999999999</v>
      </c>
      <c r="Z317">
        <v>0.92</v>
      </c>
      <c r="AA317">
        <v>0.92</v>
      </c>
      <c r="AB317">
        <v>0.92</v>
      </c>
      <c r="AC317">
        <v>100</v>
      </c>
      <c r="AD317">
        <v>0</v>
      </c>
      <c r="AE317" t="s">
        <v>3789</v>
      </c>
      <c r="AF317"/>
      <c r="AG317" t="s">
        <v>1997</v>
      </c>
      <c r="AH317">
        <v>608.91</v>
      </c>
      <c r="AI317"/>
      <c r="AJ317">
        <v>10</v>
      </c>
      <c r="AK317">
        <v>87</v>
      </c>
      <c r="AL317">
        <v>1</v>
      </c>
      <c r="AM317"/>
      <c r="AN317"/>
      <c r="AO317"/>
      <c r="AP317"/>
      <c r="AQ317" t="s">
        <v>2419</v>
      </c>
      <c r="AR317"/>
      <c r="AS317" t="s">
        <v>1996</v>
      </c>
      <c r="AT317"/>
      <c r="AU317" t="s">
        <v>1997</v>
      </c>
      <c r="AV317" t="s">
        <v>1997</v>
      </c>
      <c r="AW317">
        <v>14407</v>
      </c>
      <c r="AX317"/>
    </row>
    <row r="318" spans="1:50" hidden="1" x14ac:dyDescent="0.25">
      <c r="A318">
        <v>2026</v>
      </c>
      <c r="B318" t="s">
        <v>314</v>
      </c>
      <c r="C318" t="s">
        <v>2437</v>
      </c>
      <c r="D318">
        <v>7594</v>
      </c>
      <c r="E318" t="s">
        <v>2438</v>
      </c>
      <c r="F318" t="s">
        <v>1995</v>
      </c>
      <c r="G318" t="s">
        <v>1919</v>
      </c>
      <c r="H318">
        <v>7103.89</v>
      </c>
      <c r="I318">
        <v>7.61</v>
      </c>
      <c r="J318">
        <v>7.61</v>
      </c>
      <c r="K318"/>
      <c r="L318">
        <v>0</v>
      </c>
      <c r="M318" t="s">
        <v>1996</v>
      </c>
      <c r="N318" t="s">
        <v>1996</v>
      </c>
      <c r="O318" t="s">
        <v>1996</v>
      </c>
      <c r="P318" t="s">
        <v>1996</v>
      </c>
      <c r="Q318"/>
      <c r="R318"/>
      <c r="S318"/>
      <c r="T318"/>
      <c r="U318"/>
      <c r="V318"/>
      <c r="W318">
        <v>0.20300000000000001</v>
      </c>
      <c r="X318">
        <v>0.19900000000000001</v>
      </c>
      <c r="Y318">
        <v>0.98699999999999999</v>
      </c>
      <c r="Z318">
        <v>0.92</v>
      </c>
      <c r="AA318">
        <v>0.92</v>
      </c>
      <c r="AB318">
        <v>0.92</v>
      </c>
      <c r="AC318">
        <v>100</v>
      </c>
      <c r="AD318">
        <v>0</v>
      </c>
      <c r="AE318" t="s">
        <v>3789</v>
      </c>
      <c r="AF318"/>
      <c r="AG318" t="s">
        <v>1997</v>
      </c>
      <c r="AH318">
        <v>710.39</v>
      </c>
      <c r="AI318"/>
      <c r="AJ318">
        <v>10</v>
      </c>
      <c r="AK318">
        <v>87</v>
      </c>
      <c r="AL318">
        <v>1</v>
      </c>
      <c r="AM318"/>
      <c r="AN318"/>
      <c r="AO318"/>
      <c r="AP318"/>
      <c r="AQ318" t="s">
        <v>2419</v>
      </c>
      <c r="AR318"/>
      <c r="AS318" t="s">
        <v>1996</v>
      </c>
      <c r="AT318"/>
      <c r="AU318" t="s">
        <v>1997</v>
      </c>
      <c r="AV318" t="s">
        <v>1997</v>
      </c>
      <c r="AW318">
        <v>14407</v>
      </c>
      <c r="AX318"/>
    </row>
    <row r="319" spans="1:50" hidden="1" x14ac:dyDescent="0.25">
      <c r="A319">
        <v>2026</v>
      </c>
      <c r="B319" t="s">
        <v>314</v>
      </c>
      <c r="C319" t="s">
        <v>2439</v>
      </c>
      <c r="D319">
        <v>7595</v>
      </c>
      <c r="E319" t="s">
        <v>2440</v>
      </c>
      <c r="F319" t="s">
        <v>1995</v>
      </c>
      <c r="G319" t="s">
        <v>1919</v>
      </c>
      <c r="H319">
        <v>8118.73</v>
      </c>
      <c r="I319">
        <v>7.61</v>
      </c>
      <c r="J319">
        <v>7.61</v>
      </c>
      <c r="K319"/>
      <c r="L319">
        <v>0</v>
      </c>
      <c r="M319" t="s">
        <v>1996</v>
      </c>
      <c r="N319" t="s">
        <v>1996</v>
      </c>
      <c r="O319" t="s">
        <v>1996</v>
      </c>
      <c r="P319" t="s">
        <v>1996</v>
      </c>
      <c r="Q319"/>
      <c r="R319"/>
      <c r="S319"/>
      <c r="T319"/>
      <c r="U319"/>
      <c r="V319"/>
      <c r="W319">
        <v>0.20300000000000001</v>
      </c>
      <c r="X319">
        <v>0.19900000000000001</v>
      </c>
      <c r="Y319">
        <v>0.98699999999999999</v>
      </c>
      <c r="Z319">
        <v>0.92</v>
      </c>
      <c r="AA319">
        <v>0.92</v>
      </c>
      <c r="AB319">
        <v>0.92</v>
      </c>
      <c r="AC319">
        <v>100</v>
      </c>
      <c r="AD319">
        <v>0</v>
      </c>
      <c r="AE319" t="s">
        <v>3789</v>
      </c>
      <c r="AF319"/>
      <c r="AG319" t="s">
        <v>1997</v>
      </c>
      <c r="AH319">
        <v>811.87</v>
      </c>
      <c r="AI319"/>
      <c r="AJ319">
        <v>10</v>
      </c>
      <c r="AK319">
        <v>87</v>
      </c>
      <c r="AL319">
        <v>1</v>
      </c>
      <c r="AM319"/>
      <c r="AN319"/>
      <c r="AO319"/>
      <c r="AP319"/>
      <c r="AQ319" t="s">
        <v>2419</v>
      </c>
      <c r="AR319"/>
      <c r="AS319" t="s">
        <v>1996</v>
      </c>
      <c r="AT319"/>
      <c r="AU319" t="s">
        <v>1997</v>
      </c>
      <c r="AV319" t="s">
        <v>1997</v>
      </c>
      <c r="AW319">
        <v>14407</v>
      </c>
      <c r="AX319"/>
    </row>
    <row r="320" spans="1:50" hidden="1" x14ac:dyDescent="0.25">
      <c r="A320">
        <v>2026</v>
      </c>
      <c r="B320" t="s">
        <v>314</v>
      </c>
      <c r="C320" t="s">
        <v>2441</v>
      </c>
      <c r="D320">
        <v>7596</v>
      </c>
      <c r="E320" t="s">
        <v>2442</v>
      </c>
      <c r="F320" t="s">
        <v>1995</v>
      </c>
      <c r="G320" t="s">
        <v>1919</v>
      </c>
      <c r="H320">
        <v>9020.81</v>
      </c>
      <c r="I320">
        <v>13.53</v>
      </c>
      <c r="J320">
        <v>13.53</v>
      </c>
      <c r="K320"/>
      <c r="L320">
        <v>0</v>
      </c>
      <c r="M320" t="s">
        <v>1996</v>
      </c>
      <c r="N320" t="s">
        <v>1996</v>
      </c>
      <c r="O320" t="s">
        <v>1996</v>
      </c>
      <c r="P320" t="s">
        <v>1996</v>
      </c>
      <c r="Q320"/>
      <c r="R320"/>
      <c r="S320"/>
      <c r="T320"/>
      <c r="U320"/>
      <c r="V320"/>
      <c r="W320">
        <v>0.20300000000000001</v>
      </c>
      <c r="X320">
        <v>0.19900000000000001</v>
      </c>
      <c r="Y320">
        <v>0.98699999999999999</v>
      </c>
      <c r="Z320">
        <v>0.92</v>
      </c>
      <c r="AA320">
        <v>0.92</v>
      </c>
      <c r="AB320">
        <v>0.92</v>
      </c>
      <c r="AC320">
        <v>100</v>
      </c>
      <c r="AD320">
        <v>0</v>
      </c>
      <c r="AE320" t="s">
        <v>3789</v>
      </c>
      <c r="AF320"/>
      <c r="AG320" t="s">
        <v>1997</v>
      </c>
      <c r="AH320">
        <v>902.08</v>
      </c>
      <c r="AI320"/>
      <c r="AJ320">
        <v>10</v>
      </c>
      <c r="AK320">
        <v>121</v>
      </c>
      <c r="AL320">
        <v>1</v>
      </c>
      <c r="AM320"/>
      <c r="AN320"/>
      <c r="AO320"/>
      <c r="AP320"/>
      <c r="AQ320" t="s">
        <v>2419</v>
      </c>
      <c r="AR320"/>
      <c r="AS320" t="s">
        <v>1996</v>
      </c>
      <c r="AT320"/>
      <c r="AU320" t="s">
        <v>1997</v>
      </c>
      <c r="AV320" t="s">
        <v>1997</v>
      </c>
      <c r="AW320">
        <v>14407</v>
      </c>
      <c r="AX320"/>
    </row>
    <row r="321" spans="1:50" hidden="1" x14ac:dyDescent="0.25">
      <c r="A321">
        <v>2026</v>
      </c>
      <c r="B321" t="s">
        <v>314</v>
      </c>
      <c r="C321" t="s">
        <v>2443</v>
      </c>
      <c r="D321">
        <v>7597</v>
      </c>
      <c r="E321" t="s">
        <v>2444</v>
      </c>
      <c r="F321" t="s">
        <v>1995</v>
      </c>
      <c r="G321" t="s">
        <v>1919</v>
      </c>
      <c r="H321">
        <v>10824.98</v>
      </c>
      <c r="I321">
        <v>13.53</v>
      </c>
      <c r="J321">
        <v>13.53</v>
      </c>
      <c r="K321"/>
      <c r="L321">
        <v>0</v>
      </c>
      <c r="M321" t="s">
        <v>1996</v>
      </c>
      <c r="N321" t="s">
        <v>1996</v>
      </c>
      <c r="O321" t="s">
        <v>1996</v>
      </c>
      <c r="P321" t="s">
        <v>1996</v>
      </c>
      <c r="Q321"/>
      <c r="R321"/>
      <c r="S321"/>
      <c r="T321"/>
      <c r="U321"/>
      <c r="V321"/>
      <c r="W321">
        <v>0.20300000000000001</v>
      </c>
      <c r="X321">
        <v>0.19900000000000001</v>
      </c>
      <c r="Y321">
        <v>0.98699999999999999</v>
      </c>
      <c r="Z321">
        <v>0.92</v>
      </c>
      <c r="AA321">
        <v>0.92</v>
      </c>
      <c r="AB321">
        <v>0.92</v>
      </c>
      <c r="AC321">
        <v>100</v>
      </c>
      <c r="AD321">
        <v>0</v>
      </c>
      <c r="AE321" t="s">
        <v>3789</v>
      </c>
      <c r="AF321"/>
      <c r="AG321" t="s">
        <v>1997</v>
      </c>
      <c r="AH321">
        <v>1082.5</v>
      </c>
      <c r="AI321"/>
      <c r="AJ321">
        <v>10</v>
      </c>
      <c r="AK321">
        <v>121</v>
      </c>
      <c r="AL321">
        <v>1</v>
      </c>
      <c r="AM321"/>
      <c r="AN321"/>
      <c r="AO321"/>
      <c r="AP321"/>
      <c r="AQ321" t="s">
        <v>2419</v>
      </c>
      <c r="AR321"/>
      <c r="AS321" t="s">
        <v>1996</v>
      </c>
      <c r="AT321"/>
      <c r="AU321" t="s">
        <v>1997</v>
      </c>
      <c r="AV321" t="s">
        <v>1997</v>
      </c>
      <c r="AW321">
        <v>14407</v>
      </c>
      <c r="AX321"/>
    </row>
    <row r="322" spans="1:50" hidden="1" x14ac:dyDescent="0.25">
      <c r="A322">
        <v>2026</v>
      </c>
      <c r="B322" t="s">
        <v>314</v>
      </c>
      <c r="C322" t="s">
        <v>2445</v>
      </c>
      <c r="D322">
        <v>7598</v>
      </c>
      <c r="E322" t="s">
        <v>2446</v>
      </c>
      <c r="F322" t="s">
        <v>1995</v>
      </c>
      <c r="G322" t="s">
        <v>1919</v>
      </c>
      <c r="H322">
        <v>12629.14</v>
      </c>
      <c r="I322">
        <v>13.53</v>
      </c>
      <c r="J322">
        <v>13.53</v>
      </c>
      <c r="K322"/>
      <c r="L322">
        <v>0</v>
      </c>
      <c r="M322" t="s">
        <v>1996</v>
      </c>
      <c r="N322" t="s">
        <v>1996</v>
      </c>
      <c r="O322" t="s">
        <v>1996</v>
      </c>
      <c r="P322" t="s">
        <v>1996</v>
      </c>
      <c r="Q322"/>
      <c r="R322"/>
      <c r="S322"/>
      <c r="T322"/>
      <c r="U322"/>
      <c r="V322"/>
      <c r="W322">
        <v>0.20300000000000001</v>
      </c>
      <c r="X322">
        <v>0.19900000000000001</v>
      </c>
      <c r="Y322">
        <v>0.98699999999999999</v>
      </c>
      <c r="Z322">
        <v>0.92</v>
      </c>
      <c r="AA322">
        <v>0.92</v>
      </c>
      <c r="AB322">
        <v>0.92</v>
      </c>
      <c r="AC322">
        <v>100</v>
      </c>
      <c r="AD322">
        <v>0</v>
      </c>
      <c r="AE322" t="s">
        <v>3789</v>
      </c>
      <c r="AF322"/>
      <c r="AG322" t="s">
        <v>1997</v>
      </c>
      <c r="AH322">
        <v>1262.9100000000001</v>
      </c>
      <c r="AI322"/>
      <c r="AJ322">
        <v>10</v>
      </c>
      <c r="AK322">
        <v>121</v>
      </c>
      <c r="AL322">
        <v>1</v>
      </c>
      <c r="AM322"/>
      <c r="AN322"/>
      <c r="AO322"/>
      <c r="AP322"/>
      <c r="AQ322" t="s">
        <v>2419</v>
      </c>
      <c r="AR322"/>
      <c r="AS322" t="s">
        <v>1996</v>
      </c>
      <c r="AT322"/>
      <c r="AU322" t="s">
        <v>1997</v>
      </c>
      <c r="AV322" t="s">
        <v>1997</v>
      </c>
      <c r="AW322">
        <v>14407</v>
      </c>
      <c r="AX322"/>
    </row>
    <row r="323" spans="1:50" hidden="1" x14ac:dyDescent="0.25">
      <c r="A323">
        <v>2026</v>
      </c>
      <c r="B323" t="s">
        <v>314</v>
      </c>
      <c r="C323" t="s">
        <v>2447</v>
      </c>
      <c r="D323">
        <v>7599</v>
      </c>
      <c r="E323" t="s">
        <v>2448</v>
      </c>
      <c r="F323" t="s">
        <v>1995</v>
      </c>
      <c r="G323" t="s">
        <v>1919</v>
      </c>
      <c r="H323">
        <v>14433.3</v>
      </c>
      <c r="I323">
        <v>13.53</v>
      </c>
      <c r="J323">
        <v>13.53</v>
      </c>
      <c r="K323"/>
      <c r="L323">
        <v>0</v>
      </c>
      <c r="M323" t="s">
        <v>1996</v>
      </c>
      <c r="N323" t="s">
        <v>1996</v>
      </c>
      <c r="O323" t="s">
        <v>1996</v>
      </c>
      <c r="P323" t="s">
        <v>1996</v>
      </c>
      <c r="Q323"/>
      <c r="R323"/>
      <c r="S323"/>
      <c r="T323">
        <v>0</v>
      </c>
      <c r="U323">
        <v>0</v>
      </c>
      <c r="V323">
        <v>0</v>
      </c>
      <c r="W323">
        <v>0.20300000000000001</v>
      </c>
      <c r="X323">
        <v>0.19900000000000001</v>
      </c>
      <c r="Y323">
        <v>0.98699999999999999</v>
      </c>
      <c r="Z323">
        <v>0.92</v>
      </c>
      <c r="AA323">
        <v>0.92</v>
      </c>
      <c r="AB323">
        <v>0.92</v>
      </c>
      <c r="AC323">
        <v>100</v>
      </c>
      <c r="AD323">
        <v>0</v>
      </c>
      <c r="AE323" t="s">
        <v>3789</v>
      </c>
      <c r="AF323"/>
      <c r="AG323" t="s">
        <v>1997</v>
      </c>
      <c r="AH323">
        <v>1443.33</v>
      </c>
      <c r="AI323"/>
      <c r="AJ323">
        <v>10</v>
      </c>
      <c r="AK323">
        <v>121</v>
      </c>
      <c r="AL323">
        <v>1</v>
      </c>
      <c r="AM323"/>
      <c r="AN323"/>
      <c r="AO323"/>
      <c r="AP323"/>
      <c r="AQ323" t="s">
        <v>2419</v>
      </c>
      <c r="AR323"/>
      <c r="AS323" t="s">
        <v>1996</v>
      </c>
      <c r="AT323"/>
      <c r="AU323" t="s">
        <v>1997</v>
      </c>
      <c r="AV323" t="s">
        <v>1997</v>
      </c>
      <c r="AW323">
        <v>14407</v>
      </c>
      <c r="AX323"/>
    </row>
    <row r="324" spans="1:50" hidden="1" x14ac:dyDescent="0.25">
      <c r="A324">
        <v>2026</v>
      </c>
      <c r="B324" t="s">
        <v>314</v>
      </c>
      <c r="C324" t="s">
        <v>393</v>
      </c>
      <c r="D324">
        <v>782</v>
      </c>
      <c r="E324" t="s">
        <v>2449</v>
      </c>
      <c r="F324" t="s">
        <v>2022</v>
      </c>
      <c r="G324" t="s">
        <v>1924</v>
      </c>
      <c r="H324">
        <v>0</v>
      </c>
      <c r="I324">
        <v>0</v>
      </c>
      <c r="J324">
        <v>0</v>
      </c>
      <c r="K324"/>
      <c r="L324">
        <v>4.0206999999999997</v>
      </c>
      <c r="M324" t="s">
        <v>1996</v>
      </c>
      <c r="N324" t="s">
        <v>1996</v>
      </c>
      <c r="O324" t="s">
        <v>1996</v>
      </c>
      <c r="P324" t="s">
        <v>1996</v>
      </c>
      <c r="Q324"/>
      <c r="R324"/>
      <c r="S324"/>
      <c r="T324"/>
      <c r="U324"/>
      <c r="V324"/>
      <c r="W324">
        <v>0.9</v>
      </c>
      <c r="X324">
        <v>0.81599999999999995</v>
      </c>
      <c r="Y324">
        <v>0.98699999999999999</v>
      </c>
      <c r="Z324">
        <v>0.92</v>
      </c>
      <c r="AA324">
        <v>0.92</v>
      </c>
      <c r="AB324">
        <v>0.92</v>
      </c>
      <c r="AC324">
        <v>0</v>
      </c>
      <c r="AD324">
        <v>100</v>
      </c>
      <c r="AE324" t="s">
        <v>3789</v>
      </c>
      <c r="AF324"/>
      <c r="AG324" t="s">
        <v>1997</v>
      </c>
      <c r="AH324">
        <v>50</v>
      </c>
      <c r="AI324"/>
      <c r="AJ324">
        <v>15</v>
      </c>
      <c r="AK324">
        <v>75</v>
      </c>
      <c r="AL324">
        <v>1</v>
      </c>
      <c r="AM324"/>
      <c r="AN324"/>
      <c r="AO324"/>
      <c r="AP324"/>
      <c r="AQ324" t="s">
        <v>2450</v>
      </c>
      <c r="AR324"/>
      <c r="AS324" t="s">
        <v>1996</v>
      </c>
      <c r="AT324"/>
      <c r="AU324" t="s">
        <v>1996</v>
      </c>
      <c r="AV324" t="s">
        <v>1997</v>
      </c>
      <c r="AW324">
        <v>13867</v>
      </c>
      <c r="AX324"/>
    </row>
    <row r="325" spans="1:50" hidden="1" x14ac:dyDescent="0.25">
      <c r="A325">
        <v>2026</v>
      </c>
      <c r="B325" t="s">
        <v>314</v>
      </c>
      <c r="C325" t="s">
        <v>442</v>
      </c>
      <c r="D325">
        <v>3516</v>
      </c>
      <c r="E325" t="s">
        <v>2451</v>
      </c>
      <c r="F325" t="s">
        <v>1995</v>
      </c>
      <c r="G325" t="s">
        <v>1924</v>
      </c>
      <c r="H325">
        <v>1330.4614999999999</v>
      </c>
      <c r="I325">
        <v>2.8771</v>
      </c>
      <c r="J325">
        <v>2.8771</v>
      </c>
      <c r="K325"/>
      <c r="L325">
        <v>0</v>
      </c>
      <c r="M325" t="s">
        <v>1996</v>
      </c>
      <c r="N325" t="s">
        <v>1996</v>
      </c>
      <c r="O325" t="s">
        <v>1996</v>
      </c>
      <c r="P325" t="s">
        <v>1996</v>
      </c>
      <c r="Q325"/>
      <c r="R325"/>
      <c r="S325"/>
      <c r="T325"/>
      <c r="U325"/>
      <c r="V325"/>
      <c r="W325">
        <v>0.9</v>
      </c>
      <c r="X325">
        <v>0.81599999999999995</v>
      </c>
      <c r="Y325">
        <v>0.98599999999999999</v>
      </c>
      <c r="Z325">
        <v>0.92</v>
      </c>
      <c r="AA325">
        <v>0.92</v>
      </c>
      <c r="AB325">
        <v>0.92</v>
      </c>
      <c r="AC325">
        <v>100</v>
      </c>
      <c r="AD325">
        <v>0</v>
      </c>
      <c r="AE325" t="s">
        <v>3789</v>
      </c>
      <c r="AF325"/>
      <c r="AG325" t="s">
        <v>1997</v>
      </c>
      <c r="AH325">
        <v>100</v>
      </c>
      <c r="AI325"/>
      <c r="AJ325">
        <v>10</v>
      </c>
      <c r="AK325">
        <v>350</v>
      </c>
      <c r="AL325">
        <v>1</v>
      </c>
      <c r="AM325"/>
      <c r="AN325"/>
      <c r="AO325"/>
      <c r="AP325"/>
      <c r="AQ325" t="s">
        <v>2452</v>
      </c>
      <c r="AR325"/>
      <c r="AS325" t="s">
        <v>1996</v>
      </c>
      <c r="AT325"/>
      <c r="AU325" t="s">
        <v>1996</v>
      </c>
      <c r="AV325" t="s">
        <v>1997</v>
      </c>
      <c r="AW325">
        <v>13867</v>
      </c>
      <c r="AX325"/>
    </row>
    <row r="326" spans="1:50" hidden="1" x14ac:dyDescent="0.25">
      <c r="A326">
        <v>2026</v>
      </c>
      <c r="B326" t="s">
        <v>1850</v>
      </c>
      <c r="C326" t="s">
        <v>2453</v>
      </c>
      <c r="D326">
        <v>4944</v>
      </c>
      <c r="E326" t="s">
        <v>2454</v>
      </c>
      <c r="F326" t="s">
        <v>2033</v>
      </c>
      <c r="G326" t="s">
        <v>1919</v>
      </c>
      <c r="H326"/>
      <c r="I326"/>
      <c r="J326"/>
      <c r="K326"/>
      <c r="L326"/>
      <c r="M326" t="s">
        <v>1996</v>
      </c>
      <c r="N326" t="s">
        <v>1996</v>
      </c>
      <c r="O326" t="s">
        <v>1996</v>
      </c>
      <c r="P326" t="s">
        <v>1996</v>
      </c>
      <c r="Q326"/>
      <c r="R326"/>
      <c r="S326"/>
      <c r="T326"/>
      <c r="U326"/>
      <c r="V326"/>
      <c r="W326">
        <v>0.9</v>
      </c>
      <c r="X326">
        <v>0.81599999999999995</v>
      </c>
      <c r="Y326">
        <v>1.05</v>
      </c>
      <c r="Z326">
        <v>0.92</v>
      </c>
      <c r="AA326">
        <v>0.92</v>
      </c>
      <c r="AB326">
        <v>0.92</v>
      </c>
      <c r="AC326">
        <v>0</v>
      </c>
      <c r="AD326">
        <v>100</v>
      </c>
      <c r="AE326" t="s">
        <v>3789</v>
      </c>
      <c r="AF326"/>
      <c r="AG326" t="s">
        <v>1997</v>
      </c>
      <c r="AH326">
        <v>0</v>
      </c>
      <c r="AI326"/>
      <c r="AJ326"/>
      <c r="AK326">
        <v>0</v>
      </c>
      <c r="AL326"/>
      <c r="AM326"/>
      <c r="AN326"/>
      <c r="AO326"/>
      <c r="AP326"/>
      <c r="AQ326" t="s">
        <v>1850</v>
      </c>
      <c r="AR326" t="s">
        <v>1996</v>
      </c>
      <c r="AS326" t="s">
        <v>1996</v>
      </c>
      <c r="AT326"/>
      <c r="AU326" t="s">
        <v>1996</v>
      </c>
      <c r="AV326" t="s">
        <v>1997</v>
      </c>
      <c r="AW326">
        <v>13245</v>
      </c>
      <c r="AX326"/>
    </row>
    <row r="327" spans="1:50" hidden="1" x14ac:dyDescent="0.25">
      <c r="A327">
        <v>2026</v>
      </c>
      <c r="B327" t="s">
        <v>1850</v>
      </c>
      <c r="C327" t="s">
        <v>2455</v>
      </c>
      <c r="D327">
        <v>4945</v>
      </c>
      <c r="E327" t="s">
        <v>2456</v>
      </c>
      <c r="F327" t="s">
        <v>2033</v>
      </c>
      <c r="G327" t="s">
        <v>1919</v>
      </c>
      <c r="H327"/>
      <c r="I327"/>
      <c r="J327"/>
      <c r="K327"/>
      <c r="L327"/>
      <c r="M327" t="s">
        <v>1996</v>
      </c>
      <c r="N327" t="s">
        <v>1996</v>
      </c>
      <c r="O327" t="s">
        <v>1996</v>
      </c>
      <c r="P327" t="s">
        <v>1996</v>
      </c>
      <c r="Q327"/>
      <c r="R327"/>
      <c r="S327"/>
      <c r="T327"/>
      <c r="U327"/>
      <c r="V327"/>
      <c r="W327">
        <v>0.9</v>
      </c>
      <c r="X327">
        <v>0.81599999999999995</v>
      </c>
      <c r="Y327">
        <v>1.05</v>
      </c>
      <c r="Z327">
        <v>0.92</v>
      </c>
      <c r="AA327">
        <v>0.92</v>
      </c>
      <c r="AB327">
        <v>0.92</v>
      </c>
      <c r="AC327">
        <v>50</v>
      </c>
      <c r="AD327">
        <v>50</v>
      </c>
      <c r="AE327" t="s">
        <v>3789</v>
      </c>
      <c r="AF327"/>
      <c r="AG327" t="s">
        <v>1997</v>
      </c>
      <c r="AH327">
        <v>0.4</v>
      </c>
      <c r="AI327"/>
      <c r="AJ327"/>
      <c r="AK327">
        <v>0</v>
      </c>
      <c r="AL327"/>
      <c r="AM327"/>
      <c r="AN327"/>
      <c r="AO327"/>
      <c r="AP327"/>
      <c r="AQ327" t="s">
        <v>2074</v>
      </c>
      <c r="AR327"/>
      <c r="AS327" t="s">
        <v>1996</v>
      </c>
      <c r="AT327"/>
      <c r="AU327" t="s">
        <v>1996</v>
      </c>
      <c r="AV327" t="s">
        <v>1997</v>
      </c>
      <c r="AW327">
        <v>13867</v>
      </c>
      <c r="AX327"/>
    </row>
    <row r="328" spans="1:50" hidden="1" x14ac:dyDescent="0.25">
      <c r="A328">
        <v>2026</v>
      </c>
      <c r="B328" t="s">
        <v>1850</v>
      </c>
      <c r="C328" t="s">
        <v>2457</v>
      </c>
      <c r="D328">
        <v>4946</v>
      </c>
      <c r="E328" t="s">
        <v>2458</v>
      </c>
      <c r="F328" t="s">
        <v>2033</v>
      </c>
      <c r="G328" t="s">
        <v>1919</v>
      </c>
      <c r="H328"/>
      <c r="I328"/>
      <c r="J328"/>
      <c r="K328"/>
      <c r="L328"/>
      <c r="M328" t="s">
        <v>1996</v>
      </c>
      <c r="N328" t="s">
        <v>1996</v>
      </c>
      <c r="O328" t="s">
        <v>1996</v>
      </c>
      <c r="P328" t="s">
        <v>1996</v>
      </c>
      <c r="Q328"/>
      <c r="R328"/>
      <c r="S328"/>
      <c r="T328"/>
      <c r="U328"/>
      <c r="V328"/>
      <c r="W328">
        <v>0.9</v>
      </c>
      <c r="X328">
        <v>0.81599999999999995</v>
      </c>
      <c r="Y328">
        <v>1.05</v>
      </c>
      <c r="Z328">
        <v>0.92</v>
      </c>
      <c r="AA328">
        <v>0.92</v>
      </c>
      <c r="AB328">
        <v>0.92</v>
      </c>
      <c r="AC328">
        <v>0</v>
      </c>
      <c r="AD328">
        <v>100</v>
      </c>
      <c r="AE328" t="s">
        <v>3789</v>
      </c>
      <c r="AF328"/>
      <c r="AG328" t="s">
        <v>1997</v>
      </c>
      <c r="AH328">
        <v>0</v>
      </c>
      <c r="AI328"/>
      <c r="AJ328"/>
      <c r="AK328">
        <v>0</v>
      </c>
      <c r="AL328"/>
      <c r="AM328"/>
      <c r="AN328"/>
      <c r="AO328"/>
      <c r="AP328"/>
      <c r="AQ328" t="s">
        <v>1850</v>
      </c>
      <c r="AR328" t="s">
        <v>1996</v>
      </c>
      <c r="AS328" t="s">
        <v>1996</v>
      </c>
      <c r="AT328"/>
      <c r="AU328" t="s">
        <v>1996</v>
      </c>
      <c r="AV328" t="s">
        <v>1997</v>
      </c>
      <c r="AW328">
        <v>13245</v>
      </c>
      <c r="AX328"/>
    </row>
    <row r="329" spans="1:50" hidden="1" x14ac:dyDescent="0.25">
      <c r="A329">
        <v>2026</v>
      </c>
      <c r="B329" t="s">
        <v>1850</v>
      </c>
      <c r="C329" t="s">
        <v>2459</v>
      </c>
      <c r="D329">
        <v>7962</v>
      </c>
      <c r="E329" t="s">
        <v>2460</v>
      </c>
      <c r="F329" t="s">
        <v>2033</v>
      </c>
      <c r="G329" t="s">
        <v>1919</v>
      </c>
      <c r="H329"/>
      <c r="I329"/>
      <c r="J329"/>
      <c r="K329"/>
      <c r="L329"/>
      <c r="M329" t="s">
        <v>1996</v>
      </c>
      <c r="N329" t="s">
        <v>1996</v>
      </c>
      <c r="O329" t="s">
        <v>1996</v>
      </c>
      <c r="P329" t="s">
        <v>1996</v>
      </c>
      <c r="Q329"/>
      <c r="R329"/>
      <c r="S329"/>
      <c r="T329"/>
      <c r="U329"/>
      <c r="V329"/>
      <c r="W329">
        <v>0.9</v>
      </c>
      <c r="X329">
        <v>0.81599999999999995</v>
      </c>
      <c r="Y329">
        <v>1.05</v>
      </c>
      <c r="Z329">
        <v>0.92</v>
      </c>
      <c r="AA329">
        <v>0.92</v>
      </c>
      <c r="AB329">
        <v>0.92</v>
      </c>
      <c r="AC329">
        <v>50</v>
      </c>
      <c r="AD329">
        <v>50</v>
      </c>
      <c r="AE329" t="s">
        <v>3789</v>
      </c>
      <c r="AF329"/>
      <c r="AG329" t="s">
        <v>1997</v>
      </c>
      <c r="AH329">
        <v>0</v>
      </c>
      <c r="AI329"/>
      <c r="AJ329"/>
      <c r="AK329">
        <v>0</v>
      </c>
      <c r="AL329"/>
      <c r="AM329"/>
      <c r="AN329"/>
      <c r="AO329"/>
      <c r="AP329"/>
      <c r="AQ329" t="s">
        <v>1850</v>
      </c>
      <c r="AR329"/>
      <c r="AS329" t="s">
        <v>1996</v>
      </c>
      <c r="AT329"/>
      <c r="AU329" t="s">
        <v>1996</v>
      </c>
      <c r="AV329" t="s">
        <v>1997</v>
      </c>
      <c r="AW329">
        <v>13245</v>
      </c>
      <c r="AX329"/>
    </row>
    <row r="330" spans="1:50" hidden="1" x14ac:dyDescent="0.25">
      <c r="A330">
        <v>2026</v>
      </c>
      <c r="B330" t="s">
        <v>1850</v>
      </c>
      <c r="C330" t="s">
        <v>1851</v>
      </c>
      <c r="D330">
        <v>172</v>
      </c>
      <c r="E330" t="s">
        <v>2461</v>
      </c>
      <c r="F330" t="s">
        <v>1995</v>
      </c>
      <c r="G330" t="s">
        <v>1919</v>
      </c>
      <c r="H330"/>
      <c r="I330"/>
      <c r="J330"/>
      <c r="K330"/>
      <c r="L330"/>
      <c r="M330" t="s">
        <v>1996</v>
      </c>
      <c r="N330" t="s">
        <v>1996</v>
      </c>
      <c r="O330" t="s">
        <v>1996</v>
      </c>
      <c r="P330" t="s">
        <v>1996</v>
      </c>
      <c r="Q330"/>
      <c r="R330"/>
      <c r="S330"/>
      <c r="T330"/>
      <c r="U330"/>
      <c r="V330"/>
      <c r="W330">
        <v>0.95</v>
      </c>
      <c r="X330">
        <v>0.94299999999999995</v>
      </c>
      <c r="Y330">
        <v>1.05</v>
      </c>
      <c r="Z330">
        <v>0.92</v>
      </c>
      <c r="AA330">
        <v>0.92</v>
      </c>
      <c r="AB330">
        <v>0.92</v>
      </c>
      <c r="AC330">
        <v>100</v>
      </c>
      <c r="AD330">
        <v>0</v>
      </c>
      <c r="AE330" t="s">
        <v>3789</v>
      </c>
      <c r="AF330"/>
      <c r="AG330" t="s">
        <v>1997</v>
      </c>
      <c r="AH330">
        <v>0.1</v>
      </c>
      <c r="AI330"/>
      <c r="AJ330"/>
      <c r="AK330">
        <v>0</v>
      </c>
      <c r="AL330"/>
      <c r="AM330"/>
      <c r="AN330"/>
      <c r="AO330"/>
      <c r="AP330"/>
      <c r="AQ330" t="s">
        <v>2074</v>
      </c>
      <c r="AR330"/>
      <c r="AS330" t="s">
        <v>1996</v>
      </c>
      <c r="AT330"/>
      <c r="AU330" t="s">
        <v>1996</v>
      </c>
      <c r="AV330" t="s">
        <v>1996</v>
      </c>
      <c r="AW330">
        <v>13867</v>
      </c>
      <c r="AX330"/>
    </row>
    <row r="331" spans="1:50" hidden="1" x14ac:dyDescent="0.25">
      <c r="A331">
        <v>2026</v>
      </c>
      <c r="B331" t="s">
        <v>1850</v>
      </c>
      <c r="C331" t="s">
        <v>2462</v>
      </c>
      <c r="D331">
        <v>4938</v>
      </c>
      <c r="E331" t="s">
        <v>2463</v>
      </c>
      <c r="F331" t="s">
        <v>1995</v>
      </c>
      <c r="G331" t="s">
        <v>1919</v>
      </c>
      <c r="H331"/>
      <c r="I331"/>
      <c r="J331"/>
      <c r="K331"/>
      <c r="L331"/>
      <c r="M331" t="s">
        <v>1996</v>
      </c>
      <c r="N331" t="s">
        <v>1996</v>
      </c>
      <c r="O331" t="s">
        <v>1996</v>
      </c>
      <c r="P331" t="s">
        <v>1996</v>
      </c>
      <c r="Q331"/>
      <c r="R331"/>
      <c r="S331"/>
      <c r="T331"/>
      <c r="U331"/>
      <c r="V331"/>
      <c r="W331">
        <v>0.9</v>
      </c>
      <c r="X331">
        <v>0.81599999999999995</v>
      </c>
      <c r="Y331">
        <v>0.98599999999999999</v>
      </c>
      <c r="Z331">
        <v>0.92</v>
      </c>
      <c r="AA331">
        <v>0.92</v>
      </c>
      <c r="AB331">
        <v>0.92</v>
      </c>
      <c r="AC331">
        <v>100</v>
      </c>
      <c r="AD331">
        <v>0</v>
      </c>
      <c r="AE331" t="s">
        <v>3789</v>
      </c>
      <c r="AF331"/>
      <c r="AG331" t="s">
        <v>1997</v>
      </c>
      <c r="AH331">
        <v>0.1</v>
      </c>
      <c r="AI331"/>
      <c r="AJ331"/>
      <c r="AK331">
        <v>0</v>
      </c>
      <c r="AL331"/>
      <c r="AM331"/>
      <c r="AN331"/>
      <c r="AO331"/>
      <c r="AP331"/>
      <c r="AQ331" t="s">
        <v>2074</v>
      </c>
      <c r="AR331"/>
      <c r="AS331" t="s">
        <v>1996</v>
      </c>
      <c r="AT331"/>
      <c r="AU331" t="s">
        <v>1996</v>
      </c>
      <c r="AV331" t="s">
        <v>1997</v>
      </c>
      <c r="AW331">
        <v>13867</v>
      </c>
      <c r="AX331"/>
    </row>
    <row r="332" spans="1:50" hidden="1" x14ac:dyDescent="0.25">
      <c r="A332">
        <v>2026</v>
      </c>
      <c r="B332" t="s">
        <v>1850</v>
      </c>
      <c r="C332" t="s">
        <v>2464</v>
      </c>
      <c r="D332">
        <v>4939</v>
      </c>
      <c r="E332" t="s">
        <v>2465</v>
      </c>
      <c r="F332" t="s">
        <v>1995</v>
      </c>
      <c r="G332" t="s">
        <v>1919</v>
      </c>
      <c r="H332"/>
      <c r="I332"/>
      <c r="J332"/>
      <c r="K332"/>
      <c r="L332"/>
      <c r="M332" t="s">
        <v>1996</v>
      </c>
      <c r="N332" t="s">
        <v>1996</v>
      </c>
      <c r="O332" t="s">
        <v>1996</v>
      </c>
      <c r="P332" t="s">
        <v>1996</v>
      </c>
      <c r="Q332"/>
      <c r="R332"/>
      <c r="S332"/>
      <c r="T332"/>
      <c r="U332"/>
      <c r="V332"/>
      <c r="W332">
        <v>0.9</v>
      </c>
      <c r="X332">
        <v>0.81599999999999995</v>
      </c>
      <c r="Y332">
        <v>0.98599999999999999</v>
      </c>
      <c r="Z332">
        <v>0.92</v>
      </c>
      <c r="AA332">
        <v>0.92</v>
      </c>
      <c r="AB332">
        <v>0.92</v>
      </c>
      <c r="AC332">
        <v>100</v>
      </c>
      <c r="AD332">
        <v>0</v>
      </c>
      <c r="AE332" t="s">
        <v>3789</v>
      </c>
      <c r="AF332"/>
      <c r="AG332" t="s">
        <v>1997</v>
      </c>
      <c r="AH332">
        <v>0.4</v>
      </c>
      <c r="AI332"/>
      <c r="AJ332"/>
      <c r="AK332">
        <v>0</v>
      </c>
      <c r="AL332"/>
      <c r="AM332"/>
      <c r="AN332"/>
      <c r="AO332"/>
      <c r="AP332"/>
      <c r="AQ332" t="s">
        <v>2074</v>
      </c>
      <c r="AR332"/>
      <c r="AS332" t="s">
        <v>1996</v>
      </c>
      <c r="AT332"/>
      <c r="AU332" t="s">
        <v>1996</v>
      </c>
      <c r="AV332" t="s">
        <v>1997</v>
      </c>
      <c r="AW332">
        <v>13867</v>
      </c>
      <c r="AX332"/>
    </row>
    <row r="333" spans="1:50" hidden="1" x14ac:dyDescent="0.25">
      <c r="A333">
        <v>2026</v>
      </c>
      <c r="B333" t="s">
        <v>1850</v>
      </c>
      <c r="C333" t="s">
        <v>2466</v>
      </c>
      <c r="D333">
        <v>4940</v>
      </c>
      <c r="E333" t="s">
        <v>2467</v>
      </c>
      <c r="F333" t="s">
        <v>1995</v>
      </c>
      <c r="G333" t="s">
        <v>1919</v>
      </c>
      <c r="H333"/>
      <c r="I333"/>
      <c r="J333"/>
      <c r="K333"/>
      <c r="L333"/>
      <c r="M333" t="s">
        <v>1996</v>
      </c>
      <c r="N333" t="s">
        <v>1996</v>
      </c>
      <c r="O333" t="s">
        <v>1996</v>
      </c>
      <c r="P333" t="s">
        <v>1996</v>
      </c>
      <c r="Q333"/>
      <c r="R333"/>
      <c r="S333"/>
      <c r="T333"/>
      <c r="U333"/>
      <c r="V333"/>
      <c r="W333">
        <v>0.9</v>
      </c>
      <c r="X333">
        <v>0.81599999999999995</v>
      </c>
      <c r="Y333">
        <v>0.98599999999999999</v>
      </c>
      <c r="Z333">
        <v>0.92</v>
      </c>
      <c r="AA333">
        <v>0.92</v>
      </c>
      <c r="AB333">
        <v>0.92</v>
      </c>
      <c r="AC333">
        <v>100</v>
      </c>
      <c r="AD333">
        <v>0</v>
      </c>
      <c r="AE333" t="s">
        <v>3789</v>
      </c>
      <c r="AF333"/>
      <c r="AG333" t="s">
        <v>1997</v>
      </c>
      <c r="AH333">
        <v>0</v>
      </c>
      <c r="AI333"/>
      <c r="AJ333"/>
      <c r="AK333">
        <v>0</v>
      </c>
      <c r="AL333"/>
      <c r="AM333"/>
      <c r="AN333"/>
      <c r="AO333"/>
      <c r="AP333"/>
      <c r="AQ333" t="s">
        <v>3922</v>
      </c>
      <c r="AR333" t="s">
        <v>1996</v>
      </c>
      <c r="AS333" t="s">
        <v>1996</v>
      </c>
      <c r="AT333"/>
      <c r="AU333" t="s">
        <v>1996</v>
      </c>
      <c r="AV333" t="s">
        <v>1997</v>
      </c>
      <c r="AW333">
        <v>14407</v>
      </c>
      <c r="AX333"/>
    </row>
    <row r="334" spans="1:50" hidden="1" x14ac:dyDescent="0.25">
      <c r="A334">
        <v>2026</v>
      </c>
      <c r="B334" t="s">
        <v>1850</v>
      </c>
      <c r="C334" t="s">
        <v>2468</v>
      </c>
      <c r="D334">
        <v>7965</v>
      </c>
      <c r="E334" t="s">
        <v>2469</v>
      </c>
      <c r="F334" t="s">
        <v>1995</v>
      </c>
      <c r="G334" t="s">
        <v>1919</v>
      </c>
      <c r="H334"/>
      <c r="I334"/>
      <c r="J334"/>
      <c r="K334"/>
      <c r="L334"/>
      <c r="M334" t="s">
        <v>1996</v>
      </c>
      <c r="N334" t="s">
        <v>1996</v>
      </c>
      <c r="O334" t="s">
        <v>1996</v>
      </c>
      <c r="P334" t="s">
        <v>1996</v>
      </c>
      <c r="Q334"/>
      <c r="R334"/>
      <c r="S334"/>
      <c r="T334"/>
      <c r="U334"/>
      <c r="V334"/>
      <c r="W334">
        <v>0.95</v>
      </c>
      <c r="X334">
        <v>0.94299999999999995</v>
      </c>
      <c r="Y334">
        <v>1.05</v>
      </c>
      <c r="Z334">
        <v>0.92</v>
      </c>
      <c r="AA334">
        <v>0.92</v>
      </c>
      <c r="AB334">
        <v>0.92</v>
      </c>
      <c r="AC334">
        <v>100</v>
      </c>
      <c r="AD334">
        <v>0</v>
      </c>
      <c r="AE334" t="s">
        <v>3789</v>
      </c>
      <c r="AF334"/>
      <c r="AG334" t="s">
        <v>1997</v>
      </c>
      <c r="AH334">
        <v>0</v>
      </c>
      <c r="AI334"/>
      <c r="AJ334"/>
      <c r="AK334">
        <v>0</v>
      </c>
      <c r="AL334"/>
      <c r="AM334"/>
      <c r="AN334"/>
      <c r="AO334"/>
      <c r="AP334"/>
      <c r="AQ334" t="s">
        <v>1850</v>
      </c>
      <c r="AR334"/>
      <c r="AS334" t="s">
        <v>1996</v>
      </c>
      <c r="AT334"/>
      <c r="AU334" t="s">
        <v>1996</v>
      </c>
      <c r="AV334" t="s">
        <v>1997</v>
      </c>
      <c r="AW334">
        <v>13394</v>
      </c>
      <c r="AX334"/>
    </row>
    <row r="335" spans="1:50" hidden="1" x14ac:dyDescent="0.25">
      <c r="A335">
        <v>2026</v>
      </c>
      <c r="B335" t="s">
        <v>1850</v>
      </c>
      <c r="C335" t="s">
        <v>2470</v>
      </c>
      <c r="D335">
        <v>7971</v>
      </c>
      <c r="E335" t="s">
        <v>2471</v>
      </c>
      <c r="F335" t="s">
        <v>1995</v>
      </c>
      <c r="G335" t="s">
        <v>1919</v>
      </c>
      <c r="H335"/>
      <c r="I335"/>
      <c r="J335"/>
      <c r="K335"/>
      <c r="L335"/>
      <c r="M335" t="s">
        <v>1996</v>
      </c>
      <c r="N335" t="s">
        <v>1996</v>
      </c>
      <c r="O335" t="s">
        <v>1996</v>
      </c>
      <c r="P335" t="s">
        <v>1996</v>
      </c>
      <c r="Q335"/>
      <c r="R335"/>
      <c r="S335"/>
      <c r="T335"/>
      <c r="U335"/>
      <c r="V335"/>
      <c r="W335">
        <v>0.9</v>
      </c>
      <c r="X335">
        <v>0.81599999999999995</v>
      </c>
      <c r="Y335">
        <v>0.98599999999999999</v>
      </c>
      <c r="Z335">
        <v>0.92</v>
      </c>
      <c r="AA335">
        <v>0.92</v>
      </c>
      <c r="AB335">
        <v>0.92</v>
      </c>
      <c r="AC335">
        <v>100</v>
      </c>
      <c r="AD335">
        <v>0</v>
      </c>
      <c r="AE335" t="s">
        <v>3789</v>
      </c>
      <c r="AF335"/>
      <c r="AG335" t="s">
        <v>1997</v>
      </c>
      <c r="AH335">
        <v>0</v>
      </c>
      <c r="AI335"/>
      <c r="AJ335"/>
      <c r="AK335">
        <v>0</v>
      </c>
      <c r="AL335"/>
      <c r="AM335"/>
      <c r="AN335"/>
      <c r="AO335"/>
      <c r="AP335"/>
      <c r="AQ335" t="s">
        <v>1850</v>
      </c>
      <c r="AR335"/>
      <c r="AS335" t="s">
        <v>1996</v>
      </c>
      <c r="AT335"/>
      <c r="AU335" t="s">
        <v>1996</v>
      </c>
      <c r="AV335" t="s">
        <v>1997</v>
      </c>
      <c r="AW335">
        <v>13245</v>
      </c>
      <c r="AX335"/>
    </row>
    <row r="336" spans="1:50" hidden="1" x14ac:dyDescent="0.25">
      <c r="A336">
        <v>2026</v>
      </c>
      <c r="B336" t="s">
        <v>1850</v>
      </c>
      <c r="C336" t="s">
        <v>2472</v>
      </c>
      <c r="D336">
        <v>7973</v>
      </c>
      <c r="E336" t="s">
        <v>2473</v>
      </c>
      <c r="F336" t="s">
        <v>1995</v>
      </c>
      <c r="G336" t="s">
        <v>1919</v>
      </c>
      <c r="H336"/>
      <c r="I336"/>
      <c r="J336"/>
      <c r="K336"/>
      <c r="L336"/>
      <c r="M336" t="s">
        <v>1996</v>
      </c>
      <c r="N336" t="s">
        <v>1996</v>
      </c>
      <c r="O336" t="s">
        <v>1996</v>
      </c>
      <c r="P336" t="s">
        <v>1996</v>
      </c>
      <c r="Q336"/>
      <c r="R336"/>
      <c r="S336"/>
      <c r="T336"/>
      <c r="U336"/>
      <c r="V336"/>
      <c r="W336">
        <v>0.95</v>
      </c>
      <c r="X336">
        <v>0.94299999999999995</v>
      </c>
      <c r="Y336">
        <v>1.05</v>
      </c>
      <c r="Z336">
        <v>0.92</v>
      </c>
      <c r="AA336">
        <v>0.92</v>
      </c>
      <c r="AB336">
        <v>0.92</v>
      </c>
      <c r="AC336">
        <v>100</v>
      </c>
      <c r="AD336">
        <v>0</v>
      </c>
      <c r="AE336" t="s">
        <v>3789</v>
      </c>
      <c r="AF336"/>
      <c r="AG336" t="s">
        <v>1997</v>
      </c>
      <c r="AH336">
        <v>0</v>
      </c>
      <c r="AI336"/>
      <c r="AJ336"/>
      <c r="AK336">
        <v>0</v>
      </c>
      <c r="AL336"/>
      <c r="AM336"/>
      <c r="AN336"/>
      <c r="AO336"/>
      <c r="AP336"/>
      <c r="AQ336" t="s">
        <v>1850</v>
      </c>
      <c r="AR336"/>
      <c r="AS336" t="s">
        <v>1996</v>
      </c>
      <c r="AT336"/>
      <c r="AU336" t="s">
        <v>1996</v>
      </c>
      <c r="AV336" t="s">
        <v>1997</v>
      </c>
      <c r="AW336">
        <v>13457</v>
      </c>
      <c r="AX336"/>
    </row>
    <row r="337" spans="1:50" hidden="1" x14ac:dyDescent="0.25">
      <c r="A337">
        <v>2026</v>
      </c>
      <c r="B337" t="s">
        <v>1850</v>
      </c>
      <c r="C337" t="s">
        <v>3595</v>
      </c>
      <c r="D337">
        <v>9038</v>
      </c>
      <c r="E337" t="s">
        <v>3596</v>
      </c>
      <c r="F337" t="s">
        <v>1995</v>
      </c>
      <c r="G337" t="s">
        <v>1919</v>
      </c>
      <c r="H337"/>
      <c r="I337"/>
      <c r="J337"/>
      <c r="K337"/>
      <c r="L337"/>
      <c r="M337" t="s">
        <v>1996</v>
      </c>
      <c r="N337" t="s">
        <v>1996</v>
      </c>
      <c r="O337" t="s">
        <v>1996</v>
      </c>
      <c r="P337" t="s">
        <v>1996</v>
      </c>
      <c r="Q337"/>
      <c r="R337"/>
      <c r="S337"/>
      <c r="T337"/>
      <c r="U337"/>
      <c r="V337"/>
      <c r="W337">
        <v>0.95</v>
      </c>
      <c r="X337">
        <v>0.94299999999999995</v>
      </c>
      <c r="Y337">
        <v>1.05</v>
      </c>
      <c r="Z337">
        <v>0.92</v>
      </c>
      <c r="AA337">
        <v>0.92</v>
      </c>
      <c r="AB337">
        <v>0.92</v>
      </c>
      <c r="AC337">
        <v>100</v>
      </c>
      <c r="AD337">
        <v>0</v>
      </c>
      <c r="AE337" t="s">
        <v>3789</v>
      </c>
      <c r="AF337"/>
      <c r="AG337" t="s">
        <v>1997</v>
      </c>
      <c r="AH337">
        <v>0.05</v>
      </c>
      <c r="AI337"/>
      <c r="AJ337"/>
      <c r="AK337">
        <v>0</v>
      </c>
      <c r="AL337"/>
      <c r="AM337"/>
      <c r="AN337"/>
      <c r="AO337"/>
      <c r="AP337"/>
      <c r="AQ337" t="s">
        <v>1850</v>
      </c>
      <c r="AR337"/>
      <c r="AS337" t="s">
        <v>1996</v>
      </c>
      <c r="AT337"/>
      <c r="AU337" t="s">
        <v>1996</v>
      </c>
      <c r="AV337" t="s">
        <v>1996</v>
      </c>
      <c r="AW337">
        <v>14238</v>
      </c>
      <c r="AX337"/>
    </row>
    <row r="338" spans="1:50" hidden="1" x14ac:dyDescent="0.25">
      <c r="A338">
        <v>2026</v>
      </c>
      <c r="B338" t="s">
        <v>1850</v>
      </c>
      <c r="C338" t="s">
        <v>3597</v>
      </c>
      <c r="D338">
        <v>9040</v>
      </c>
      <c r="E338" t="s">
        <v>3598</v>
      </c>
      <c r="F338" t="s">
        <v>1995</v>
      </c>
      <c r="G338" t="s">
        <v>1919</v>
      </c>
      <c r="H338"/>
      <c r="I338"/>
      <c r="J338"/>
      <c r="K338"/>
      <c r="L338"/>
      <c r="M338" t="s">
        <v>1996</v>
      </c>
      <c r="N338" t="s">
        <v>1996</v>
      </c>
      <c r="O338" t="s">
        <v>1996</v>
      </c>
      <c r="P338" t="s">
        <v>1996</v>
      </c>
      <c r="Q338"/>
      <c r="R338"/>
      <c r="S338"/>
      <c r="T338"/>
      <c r="U338"/>
      <c r="V338"/>
      <c r="W338">
        <v>1</v>
      </c>
      <c r="X338">
        <v>1</v>
      </c>
      <c r="Y338">
        <v>1</v>
      </c>
      <c r="Z338">
        <v>0.92</v>
      </c>
      <c r="AA338">
        <v>0.92</v>
      </c>
      <c r="AB338">
        <v>0.92</v>
      </c>
      <c r="AC338">
        <v>100</v>
      </c>
      <c r="AD338">
        <v>0</v>
      </c>
      <c r="AE338" t="s">
        <v>3789</v>
      </c>
      <c r="AF338"/>
      <c r="AG338" t="s">
        <v>1997</v>
      </c>
      <c r="AH338">
        <v>0.05</v>
      </c>
      <c r="AI338"/>
      <c r="AJ338"/>
      <c r="AK338">
        <v>0</v>
      </c>
      <c r="AL338"/>
      <c r="AM338"/>
      <c r="AN338"/>
      <c r="AO338"/>
      <c r="AP338"/>
      <c r="AQ338" t="s">
        <v>1850</v>
      </c>
      <c r="AR338"/>
      <c r="AS338" t="s">
        <v>1996</v>
      </c>
      <c r="AT338"/>
      <c r="AU338" t="s">
        <v>1996</v>
      </c>
      <c r="AV338" t="s">
        <v>1996</v>
      </c>
      <c r="AW338">
        <v>14238</v>
      </c>
      <c r="AX338"/>
    </row>
    <row r="339" spans="1:50" hidden="1" x14ac:dyDescent="0.25">
      <c r="A339">
        <v>2026</v>
      </c>
      <c r="B339" t="s">
        <v>1850</v>
      </c>
      <c r="C339" t="s">
        <v>1854</v>
      </c>
      <c r="D339">
        <v>171</v>
      </c>
      <c r="E339" t="s">
        <v>1917</v>
      </c>
      <c r="F339" t="s">
        <v>2022</v>
      </c>
      <c r="G339" t="s">
        <v>1919</v>
      </c>
      <c r="H339"/>
      <c r="I339"/>
      <c r="J339"/>
      <c r="K339"/>
      <c r="L339"/>
      <c r="M339" t="s">
        <v>1996</v>
      </c>
      <c r="N339" t="s">
        <v>1996</v>
      </c>
      <c r="O339" t="s">
        <v>1996</v>
      </c>
      <c r="P339" t="s">
        <v>1996</v>
      </c>
      <c r="Q339"/>
      <c r="R339"/>
      <c r="S339"/>
      <c r="T339"/>
      <c r="U339"/>
      <c r="V339"/>
      <c r="W339">
        <v>0.95</v>
      </c>
      <c r="X339">
        <v>0.94299999999999995</v>
      </c>
      <c r="Y339">
        <v>1.05</v>
      </c>
      <c r="Z339">
        <v>0.92</v>
      </c>
      <c r="AA339">
        <v>0.92</v>
      </c>
      <c r="AB339">
        <v>0.92</v>
      </c>
      <c r="AC339">
        <v>0</v>
      </c>
      <c r="AD339">
        <v>100</v>
      </c>
      <c r="AE339" t="s">
        <v>3789</v>
      </c>
      <c r="AF339"/>
      <c r="AG339" t="s">
        <v>1997</v>
      </c>
      <c r="AH339">
        <v>12</v>
      </c>
      <c r="AI339"/>
      <c r="AJ339"/>
      <c r="AK339">
        <v>0</v>
      </c>
      <c r="AL339"/>
      <c r="AM339"/>
      <c r="AN339"/>
      <c r="AO339"/>
      <c r="AP339"/>
      <c r="AQ339" t="s">
        <v>1850</v>
      </c>
      <c r="AR339" t="s">
        <v>1996</v>
      </c>
      <c r="AS339" t="s">
        <v>1996</v>
      </c>
      <c r="AT339" t="s">
        <v>2332</v>
      </c>
      <c r="AU339" t="s">
        <v>1996</v>
      </c>
      <c r="AV339" t="s">
        <v>1996</v>
      </c>
      <c r="AW339">
        <v>13164</v>
      </c>
      <c r="AX339"/>
    </row>
    <row r="340" spans="1:50" hidden="1" x14ac:dyDescent="0.25">
      <c r="A340">
        <v>2026</v>
      </c>
      <c r="B340" t="s">
        <v>1850</v>
      </c>
      <c r="C340" t="s">
        <v>2474</v>
      </c>
      <c r="D340">
        <v>4943</v>
      </c>
      <c r="E340" t="s">
        <v>2475</v>
      </c>
      <c r="F340" t="s">
        <v>2022</v>
      </c>
      <c r="G340" t="s">
        <v>1919</v>
      </c>
      <c r="H340"/>
      <c r="I340"/>
      <c r="J340"/>
      <c r="K340"/>
      <c r="L340"/>
      <c r="M340" t="s">
        <v>1996</v>
      </c>
      <c r="N340" t="s">
        <v>1996</v>
      </c>
      <c r="O340" t="s">
        <v>1996</v>
      </c>
      <c r="P340" t="s">
        <v>1996</v>
      </c>
      <c r="Q340"/>
      <c r="R340"/>
      <c r="S340"/>
      <c r="T340"/>
      <c r="U340"/>
      <c r="V340"/>
      <c r="W340">
        <v>0.9</v>
      </c>
      <c r="X340">
        <v>0.81599999999999995</v>
      </c>
      <c r="Y340">
        <v>1.05</v>
      </c>
      <c r="Z340">
        <v>0.92</v>
      </c>
      <c r="AA340">
        <v>0.92</v>
      </c>
      <c r="AB340">
        <v>0.92</v>
      </c>
      <c r="AC340">
        <v>0</v>
      </c>
      <c r="AD340">
        <v>100</v>
      </c>
      <c r="AE340" t="s">
        <v>3789</v>
      </c>
      <c r="AF340"/>
      <c r="AG340" t="s">
        <v>1997</v>
      </c>
      <c r="AH340">
        <v>0</v>
      </c>
      <c r="AI340"/>
      <c r="AJ340"/>
      <c r="AK340">
        <v>0</v>
      </c>
      <c r="AL340"/>
      <c r="AM340"/>
      <c r="AN340"/>
      <c r="AO340"/>
      <c r="AP340"/>
      <c r="AQ340" t="s">
        <v>1850</v>
      </c>
      <c r="AR340" t="s">
        <v>1996</v>
      </c>
      <c r="AS340" t="s">
        <v>1996</v>
      </c>
      <c r="AT340"/>
      <c r="AU340" t="s">
        <v>1996</v>
      </c>
      <c r="AV340" t="s">
        <v>1997</v>
      </c>
      <c r="AW340">
        <v>13245</v>
      </c>
      <c r="AX340"/>
    </row>
    <row r="341" spans="1:50" hidden="1" x14ac:dyDescent="0.25">
      <c r="A341">
        <v>2026</v>
      </c>
      <c r="B341" t="s">
        <v>1850</v>
      </c>
      <c r="C341" t="s">
        <v>2476</v>
      </c>
      <c r="D341">
        <v>7972</v>
      </c>
      <c r="E341" t="s">
        <v>2477</v>
      </c>
      <c r="F341" t="s">
        <v>2022</v>
      </c>
      <c r="G341" t="s">
        <v>1919</v>
      </c>
      <c r="H341"/>
      <c r="I341"/>
      <c r="J341"/>
      <c r="K341"/>
      <c r="L341"/>
      <c r="M341" t="s">
        <v>1996</v>
      </c>
      <c r="N341" t="s">
        <v>1996</v>
      </c>
      <c r="O341" t="s">
        <v>1996</v>
      </c>
      <c r="P341" t="s">
        <v>1996</v>
      </c>
      <c r="Q341"/>
      <c r="R341"/>
      <c r="S341"/>
      <c r="T341"/>
      <c r="U341"/>
      <c r="V341"/>
      <c r="W341">
        <v>0.9</v>
      </c>
      <c r="X341">
        <v>0.81599999999999995</v>
      </c>
      <c r="Y341">
        <v>1.05</v>
      </c>
      <c r="Z341">
        <v>0.92</v>
      </c>
      <c r="AA341">
        <v>0.92</v>
      </c>
      <c r="AB341">
        <v>0.92</v>
      </c>
      <c r="AC341">
        <v>0</v>
      </c>
      <c r="AD341">
        <v>100</v>
      </c>
      <c r="AE341" t="s">
        <v>3789</v>
      </c>
      <c r="AF341"/>
      <c r="AG341" t="s">
        <v>1997</v>
      </c>
      <c r="AH341">
        <v>0</v>
      </c>
      <c r="AI341"/>
      <c r="AJ341"/>
      <c r="AK341">
        <v>0</v>
      </c>
      <c r="AL341"/>
      <c r="AM341"/>
      <c r="AN341"/>
      <c r="AO341"/>
      <c r="AP341"/>
      <c r="AQ341" t="s">
        <v>1850</v>
      </c>
      <c r="AR341"/>
      <c r="AS341" t="s">
        <v>1996</v>
      </c>
      <c r="AT341"/>
      <c r="AU341" t="s">
        <v>1996</v>
      </c>
      <c r="AV341" t="s">
        <v>1997</v>
      </c>
      <c r="AW341">
        <v>13245</v>
      </c>
      <c r="AX341"/>
    </row>
    <row r="342" spans="1:50" hidden="1" x14ac:dyDescent="0.25">
      <c r="A342">
        <v>2026</v>
      </c>
      <c r="B342" t="s">
        <v>1850</v>
      </c>
      <c r="C342" t="s">
        <v>2478</v>
      </c>
      <c r="D342">
        <v>7974</v>
      </c>
      <c r="E342" t="s">
        <v>2479</v>
      </c>
      <c r="F342" t="s">
        <v>2022</v>
      </c>
      <c r="G342" t="s">
        <v>1919</v>
      </c>
      <c r="H342"/>
      <c r="I342"/>
      <c r="J342"/>
      <c r="K342"/>
      <c r="L342"/>
      <c r="M342" t="s">
        <v>1996</v>
      </c>
      <c r="N342" t="s">
        <v>1996</v>
      </c>
      <c r="O342" t="s">
        <v>1996</v>
      </c>
      <c r="P342" t="s">
        <v>1996</v>
      </c>
      <c r="Q342"/>
      <c r="R342"/>
      <c r="S342"/>
      <c r="T342"/>
      <c r="U342"/>
      <c r="V342"/>
      <c r="W342">
        <v>0.95</v>
      </c>
      <c r="X342">
        <v>0.94299999999999995</v>
      </c>
      <c r="Y342">
        <v>1.05</v>
      </c>
      <c r="Z342">
        <v>0.92</v>
      </c>
      <c r="AA342">
        <v>0.92</v>
      </c>
      <c r="AB342">
        <v>0.92</v>
      </c>
      <c r="AC342">
        <v>0</v>
      </c>
      <c r="AD342">
        <v>100</v>
      </c>
      <c r="AE342" t="s">
        <v>3789</v>
      </c>
      <c r="AF342"/>
      <c r="AG342" t="s">
        <v>1997</v>
      </c>
      <c r="AH342">
        <v>0</v>
      </c>
      <c r="AI342"/>
      <c r="AJ342"/>
      <c r="AK342">
        <v>0</v>
      </c>
      <c r="AL342"/>
      <c r="AM342"/>
      <c r="AN342"/>
      <c r="AO342"/>
      <c r="AP342"/>
      <c r="AQ342" t="s">
        <v>3922</v>
      </c>
      <c r="AR342"/>
      <c r="AS342" t="s">
        <v>1996</v>
      </c>
      <c r="AT342"/>
      <c r="AU342" t="s">
        <v>1996</v>
      </c>
      <c r="AV342" t="s">
        <v>1997</v>
      </c>
      <c r="AW342">
        <v>14407</v>
      </c>
      <c r="AX342"/>
    </row>
    <row r="343" spans="1:50" hidden="1" x14ac:dyDescent="0.25">
      <c r="A343">
        <v>2026</v>
      </c>
      <c r="B343" t="s">
        <v>1850</v>
      </c>
      <c r="C343" t="s">
        <v>3599</v>
      </c>
      <c r="D343">
        <v>9039</v>
      </c>
      <c r="E343" t="s">
        <v>3600</v>
      </c>
      <c r="F343" t="s">
        <v>2022</v>
      </c>
      <c r="G343" t="s">
        <v>1919</v>
      </c>
      <c r="H343"/>
      <c r="I343"/>
      <c r="J343"/>
      <c r="K343"/>
      <c r="L343"/>
      <c r="M343" t="s">
        <v>1996</v>
      </c>
      <c r="N343" t="s">
        <v>1996</v>
      </c>
      <c r="O343" t="s">
        <v>1996</v>
      </c>
      <c r="P343" t="s">
        <v>1996</v>
      </c>
      <c r="Q343"/>
      <c r="R343"/>
      <c r="S343"/>
      <c r="T343"/>
      <c r="U343"/>
      <c r="V343"/>
      <c r="W343">
        <v>0.95</v>
      </c>
      <c r="X343">
        <v>0.94299999999999995</v>
      </c>
      <c r="Y343">
        <v>1.05</v>
      </c>
      <c r="Z343">
        <v>0.92</v>
      </c>
      <c r="AA343">
        <v>0.92</v>
      </c>
      <c r="AB343">
        <v>0.92</v>
      </c>
      <c r="AC343">
        <v>0</v>
      </c>
      <c r="AD343">
        <v>100</v>
      </c>
      <c r="AE343" t="s">
        <v>3789</v>
      </c>
      <c r="AF343"/>
      <c r="AG343" t="s">
        <v>1997</v>
      </c>
      <c r="AH343">
        <v>4.5</v>
      </c>
      <c r="AI343"/>
      <c r="AJ343"/>
      <c r="AK343">
        <v>0</v>
      </c>
      <c r="AL343"/>
      <c r="AM343"/>
      <c r="AN343"/>
      <c r="AO343"/>
      <c r="AP343"/>
      <c r="AQ343" t="s">
        <v>1850</v>
      </c>
      <c r="AR343"/>
      <c r="AS343" t="s">
        <v>1996</v>
      </c>
      <c r="AT343"/>
      <c r="AU343" t="s">
        <v>1996</v>
      </c>
      <c r="AV343" t="s">
        <v>1996</v>
      </c>
      <c r="AW343">
        <v>14238</v>
      </c>
      <c r="AX343"/>
    </row>
    <row r="344" spans="1:50" hidden="1" x14ac:dyDescent="0.25">
      <c r="A344">
        <v>2026</v>
      </c>
      <c r="B344" t="s">
        <v>1850</v>
      </c>
      <c r="C344" t="s">
        <v>3601</v>
      </c>
      <c r="D344">
        <v>9041</v>
      </c>
      <c r="E344" t="s">
        <v>3602</v>
      </c>
      <c r="F344" t="s">
        <v>2022</v>
      </c>
      <c r="G344" t="s">
        <v>1919</v>
      </c>
      <c r="H344"/>
      <c r="I344"/>
      <c r="J344"/>
      <c r="K344"/>
      <c r="L344"/>
      <c r="M344" t="s">
        <v>1996</v>
      </c>
      <c r="N344" t="s">
        <v>1996</v>
      </c>
      <c r="O344" t="s">
        <v>1996</v>
      </c>
      <c r="P344" t="s">
        <v>1996</v>
      </c>
      <c r="Q344"/>
      <c r="R344"/>
      <c r="S344"/>
      <c r="T344"/>
      <c r="U344"/>
      <c r="V344"/>
      <c r="W344">
        <v>1</v>
      </c>
      <c r="X344">
        <v>1</v>
      </c>
      <c r="Y344">
        <v>1</v>
      </c>
      <c r="Z344">
        <v>0.92</v>
      </c>
      <c r="AA344">
        <v>0.92</v>
      </c>
      <c r="AB344">
        <v>0.92</v>
      </c>
      <c r="AC344">
        <v>0</v>
      </c>
      <c r="AD344">
        <v>100</v>
      </c>
      <c r="AE344" t="s">
        <v>3789</v>
      </c>
      <c r="AF344"/>
      <c r="AG344" t="s">
        <v>1997</v>
      </c>
      <c r="AH344">
        <v>3</v>
      </c>
      <c r="AI344"/>
      <c r="AJ344"/>
      <c r="AK344">
        <v>0</v>
      </c>
      <c r="AL344"/>
      <c r="AM344"/>
      <c r="AN344"/>
      <c r="AO344"/>
      <c r="AP344"/>
      <c r="AQ344" t="s">
        <v>1850</v>
      </c>
      <c r="AR344"/>
      <c r="AS344" t="s">
        <v>1996</v>
      </c>
      <c r="AT344"/>
      <c r="AU344" t="s">
        <v>1996</v>
      </c>
      <c r="AV344" t="s">
        <v>1996</v>
      </c>
      <c r="AW344">
        <v>14238</v>
      </c>
      <c r="AX344"/>
    </row>
    <row r="345" spans="1:50" x14ac:dyDescent="0.25">
      <c r="A345">
        <v>2026</v>
      </c>
      <c r="B345" t="s">
        <v>2500</v>
      </c>
      <c r="C345" t="s">
        <v>542</v>
      </c>
      <c r="D345">
        <v>6779</v>
      </c>
      <c r="E345" t="s">
        <v>2501</v>
      </c>
      <c r="F345" t="s">
        <v>1995</v>
      </c>
      <c r="G345" t="s">
        <v>1923</v>
      </c>
      <c r="H345"/>
      <c r="I345"/>
      <c r="J345"/>
      <c r="K345"/>
      <c r="L345"/>
      <c r="M345" t="s">
        <v>1996</v>
      </c>
      <c r="N345" t="s">
        <v>1996</v>
      </c>
      <c r="O345" t="s">
        <v>1996</v>
      </c>
      <c r="P345" t="s">
        <v>1996</v>
      </c>
      <c r="Q345"/>
      <c r="R345"/>
      <c r="S345"/>
      <c r="T345"/>
      <c r="U345"/>
      <c r="V345"/>
      <c r="W345">
        <v>0.9</v>
      </c>
      <c r="X345">
        <v>0.81599999999999995</v>
      </c>
      <c r="Y345">
        <v>0.98599999999999999</v>
      </c>
      <c r="Z345">
        <v>0.92</v>
      </c>
      <c r="AA345">
        <v>0.92</v>
      </c>
      <c r="AB345">
        <v>0.92</v>
      </c>
      <c r="AC345">
        <v>100</v>
      </c>
      <c r="AD345">
        <v>0</v>
      </c>
      <c r="AE345" t="s">
        <v>3789</v>
      </c>
      <c r="AF345"/>
      <c r="AG345" t="s">
        <v>1997</v>
      </c>
      <c r="AH345">
        <v>0.15</v>
      </c>
      <c r="AI345"/>
      <c r="AJ345"/>
      <c r="AK345">
        <v>9.57</v>
      </c>
      <c r="AL345"/>
      <c r="AM345"/>
      <c r="AN345"/>
      <c r="AO345"/>
      <c r="AP345"/>
      <c r="AQ345" t="s">
        <v>2502</v>
      </c>
      <c r="AR345"/>
      <c r="AS345" t="s">
        <v>1997</v>
      </c>
      <c r="AT345" t="s">
        <v>2026</v>
      </c>
      <c r="AU345" t="s">
        <v>1996</v>
      </c>
      <c r="AV345" t="s">
        <v>1996</v>
      </c>
      <c r="AW345">
        <v>13164</v>
      </c>
      <c r="AX345"/>
    </row>
    <row r="346" spans="1:50" x14ac:dyDescent="0.25">
      <c r="A346">
        <v>2026</v>
      </c>
      <c r="B346" t="s">
        <v>2500</v>
      </c>
      <c r="C346" t="s">
        <v>545</v>
      </c>
      <c r="D346">
        <v>6780</v>
      </c>
      <c r="E346" t="s">
        <v>2503</v>
      </c>
      <c r="F346" t="s">
        <v>1995</v>
      </c>
      <c r="G346" t="s">
        <v>1923</v>
      </c>
      <c r="H346"/>
      <c r="I346"/>
      <c r="J346"/>
      <c r="K346"/>
      <c r="L346"/>
      <c r="M346" t="s">
        <v>1996</v>
      </c>
      <c r="N346" t="s">
        <v>1996</v>
      </c>
      <c r="O346" t="s">
        <v>1996</v>
      </c>
      <c r="P346" t="s">
        <v>1996</v>
      </c>
      <c r="Q346"/>
      <c r="R346"/>
      <c r="S346"/>
      <c r="T346"/>
      <c r="U346"/>
      <c r="V346"/>
      <c r="W346">
        <v>0.9</v>
      </c>
      <c r="X346">
        <v>0.81599999999999995</v>
      </c>
      <c r="Y346">
        <v>0.98599999999999999</v>
      </c>
      <c r="Z346">
        <v>0.92</v>
      </c>
      <c r="AA346">
        <v>0.92</v>
      </c>
      <c r="AB346">
        <v>0.92</v>
      </c>
      <c r="AC346">
        <v>100</v>
      </c>
      <c r="AD346">
        <v>0</v>
      </c>
      <c r="AE346" t="s">
        <v>3789</v>
      </c>
      <c r="AF346"/>
      <c r="AG346" t="s">
        <v>1997</v>
      </c>
      <c r="AH346">
        <v>0.15</v>
      </c>
      <c r="AI346"/>
      <c r="AJ346"/>
      <c r="AK346">
        <v>9.57</v>
      </c>
      <c r="AL346"/>
      <c r="AM346"/>
      <c r="AN346"/>
      <c r="AO346"/>
      <c r="AP346"/>
      <c r="AQ346" t="s">
        <v>2504</v>
      </c>
      <c r="AR346"/>
      <c r="AS346" t="s">
        <v>1997</v>
      </c>
      <c r="AT346" t="s">
        <v>2026</v>
      </c>
      <c r="AU346" t="s">
        <v>1996</v>
      </c>
      <c r="AV346" t="s">
        <v>1996</v>
      </c>
      <c r="AW346">
        <v>13164</v>
      </c>
      <c r="AX346"/>
    </row>
    <row r="347" spans="1:50" hidden="1" x14ac:dyDescent="0.25">
      <c r="A347">
        <v>2026</v>
      </c>
      <c r="B347" t="s">
        <v>640</v>
      </c>
      <c r="C347" t="s">
        <v>871</v>
      </c>
      <c r="D347">
        <v>6983</v>
      </c>
      <c r="E347" t="s">
        <v>2505</v>
      </c>
      <c r="F347" t="s">
        <v>2033</v>
      </c>
      <c r="G347" t="s">
        <v>1950</v>
      </c>
      <c r="H347">
        <v>53.828099999999999</v>
      </c>
      <c r="I347">
        <v>0</v>
      </c>
      <c r="J347">
        <v>0</v>
      </c>
      <c r="K347"/>
      <c r="L347">
        <v>0.32819999999999999</v>
      </c>
      <c r="M347" t="s">
        <v>1996</v>
      </c>
      <c r="N347" t="s">
        <v>1996</v>
      </c>
      <c r="O347" t="s">
        <v>1996</v>
      </c>
      <c r="P347" t="s">
        <v>1997</v>
      </c>
      <c r="Q347"/>
      <c r="R347"/>
      <c r="S347"/>
      <c r="T347">
        <v>0</v>
      </c>
      <c r="U347">
        <v>0</v>
      </c>
      <c r="V347">
        <v>0</v>
      </c>
      <c r="W347">
        <v>0.9</v>
      </c>
      <c r="X347">
        <v>0.81599999999999995</v>
      </c>
      <c r="Y347">
        <v>0.98699999999999999</v>
      </c>
      <c r="Z347">
        <v>0.92</v>
      </c>
      <c r="AA347">
        <v>0.92</v>
      </c>
      <c r="AB347">
        <v>0.92</v>
      </c>
      <c r="AC347">
        <v>30</v>
      </c>
      <c r="AD347">
        <v>70</v>
      </c>
      <c r="AE347" t="s">
        <v>3789</v>
      </c>
      <c r="AF347"/>
      <c r="AG347" t="s">
        <v>1997</v>
      </c>
      <c r="AH347">
        <v>9</v>
      </c>
      <c r="AI347"/>
      <c r="AJ347">
        <v>15</v>
      </c>
      <c r="AK347">
        <v>2.7</v>
      </c>
      <c r="AL347">
        <v>1</v>
      </c>
      <c r="AM347"/>
      <c r="AN347"/>
      <c r="AO347"/>
      <c r="AP347"/>
      <c r="AQ347" t="s">
        <v>2506</v>
      </c>
      <c r="AR347"/>
      <c r="AS347" t="s">
        <v>1996</v>
      </c>
      <c r="AT347"/>
      <c r="AU347" t="s">
        <v>1996</v>
      </c>
      <c r="AV347" t="s">
        <v>1997</v>
      </c>
      <c r="AW347">
        <v>13867</v>
      </c>
      <c r="AX347"/>
    </row>
    <row r="348" spans="1:50" hidden="1" x14ac:dyDescent="0.25">
      <c r="A348">
        <v>2026</v>
      </c>
      <c r="B348" t="s">
        <v>640</v>
      </c>
      <c r="C348" t="s">
        <v>3603</v>
      </c>
      <c r="D348">
        <v>8959</v>
      </c>
      <c r="E348" t="s">
        <v>3604</v>
      </c>
      <c r="F348" t="s">
        <v>2033</v>
      </c>
      <c r="G348" t="s">
        <v>1949</v>
      </c>
      <c r="H348">
        <v>376.12299999999999</v>
      </c>
      <c r="I348">
        <v>6.5299999999999997E-2</v>
      </c>
      <c r="J348">
        <v>6.5299999999999997E-2</v>
      </c>
      <c r="K348"/>
      <c r="L348">
        <v>-0.60089999999999999</v>
      </c>
      <c r="M348" t="s">
        <v>1996</v>
      </c>
      <c r="N348" t="s">
        <v>1996</v>
      </c>
      <c r="O348" t="s">
        <v>1996</v>
      </c>
      <c r="P348" t="s">
        <v>1997</v>
      </c>
      <c r="Q348"/>
      <c r="R348"/>
      <c r="S348"/>
      <c r="T348">
        <v>0</v>
      </c>
      <c r="U348">
        <v>0</v>
      </c>
      <c r="V348">
        <v>0</v>
      </c>
      <c r="W348">
        <v>0.9</v>
      </c>
      <c r="X348">
        <v>0.81599999999999995</v>
      </c>
      <c r="Y348">
        <v>0.98699999999999999</v>
      </c>
      <c r="Z348">
        <v>0.92</v>
      </c>
      <c r="AA348">
        <v>0.92</v>
      </c>
      <c r="AB348">
        <v>0.92</v>
      </c>
      <c r="AC348">
        <v>100</v>
      </c>
      <c r="AD348">
        <v>0</v>
      </c>
      <c r="AE348" t="s">
        <v>3789</v>
      </c>
      <c r="AF348"/>
      <c r="AG348" t="s">
        <v>1997</v>
      </c>
      <c r="AH348">
        <v>30</v>
      </c>
      <c r="AI348"/>
      <c r="AJ348">
        <v>15</v>
      </c>
      <c r="AK348">
        <v>55.57</v>
      </c>
      <c r="AL348">
        <v>1</v>
      </c>
      <c r="AM348"/>
      <c r="AN348"/>
      <c r="AO348"/>
      <c r="AP348"/>
      <c r="AQ348" t="s">
        <v>2507</v>
      </c>
      <c r="AR348"/>
      <c r="AS348" t="s">
        <v>1996</v>
      </c>
      <c r="AT348"/>
      <c r="AU348" t="s">
        <v>1996</v>
      </c>
      <c r="AV348" t="s">
        <v>1997</v>
      </c>
      <c r="AW348">
        <v>13959</v>
      </c>
      <c r="AX348"/>
    </row>
    <row r="349" spans="1:50" hidden="1" x14ac:dyDescent="0.25">
      <c r="A349">
        <v>2026</v>
      </c>
      <c r="B349" t="s">
        <v>640</v>
      </c>
      <c r="C349" t="s">
        <v>3605</v>
      </c>
      <c r="D349">
        <v>8960</v>
      </c>
      <c r="E349" t="s">
        <v>3606</v>
      </c>
      <c r="F349" t="s">
        <v>2033</v>
      </c>
      <c r="G349" t="s">
        <v>1949</v>
      </c>
      <c r="H349">
        <v>371.53570000000002</v>
      </c>
      <c r="I349">
        <v>2.8400000000000002E-2</v>
      </c>
      <c r="J349">
        <v>2.8400000000000002E-2</v>
      </c>
      <c r="K349"/>
      <c r="L349">
        <v>-0.38940000000000002</v>
      </c>
      <c r="M349" t="s">
        <v>1996</v>
      </c>
      <c r="N349" t="s">
        <v>1996</v>
      </c>
      <c r="O349" t="s">
        <v>1996</v>
      </c>
      <c r="P349" t="s">
        <v>1997</v>
      </c>
      <c r="Q349"/>
      <c r="R349"/>
      <c r="S349"/>
      <c r="T349">
        <v>0</v>
      </c>
      <c r="U349">
        <v>0</v>
      </c>
      <c r="V349">
        <v>0</v>
      </c>
      <c r="W349">
        <v>0.9</v>
      </c>
      <c r="X349">
        <v>0.81599999999999995</v>
      </c>
      <c r="Y349">
        <v>0.98699999999999999</v>
      </c>
      <c r="Z349">
        <v>0.92</v>
      </c>
      <c r="AA349">
        <v>0.92</v>
      </c>
      <c r="AB349">
        <v>0.92</v>
      </c>
      <c r="AC349">
        <v>100</v>
      </c>
      <c r="AD349">
        <v>0</v>
      </c>
      <c r="AE349" t="s">
        <v>3789</v>
      </c>
      <c r="AF349"/>
      <c r="AG349" t="s">
        <v>1997</v>
      </c>
      <c r="AH349">
        <v>30</v>
      </c>
      <c r="AI349"/>
      <c r="AJ349">
        <v>15</v>
      </c>
      <c r="AK349">
        <v>103.78</v>
      </c>
      <c r="AL349">
        <v>1</v>
      </c>
      <c r="AM349"/>
      <c r="AN349"/>
      <c r="AO349"/>
      <c r="AP349"/>
      <c r="AQ349" t="s">
        <v>3923</v>
      </c>
      <c r="AR349"/>
      <c r="AS349" t="s">
        <v>1996</v>
      </c>
      <c r="AT349"/>
      <c r="AU349" t="s">
        <v>1996</v>
      </c>
      <c r="AV349" t="s">
        <v>1997</v>
      </c>
      <c r="AW349">
        <v>13959</v>
      </c>
      <c r="AX349"/>
    </row>
    <row r="350" spans="1:50" hidden="1" x14ac:dyDescent="0.25">
      <c r="A350">
        <v>2026</v>
      </c>
      <c r="B350" t="s">
        <v>640</v>
      </c>
      <c r="C350" t="s">
        <v>3607</v>
      </c>
      <c r="D350">
        <v>8961</v>
      </c>
      <c r="E350" t="s">
        <v>3608</v>
      </c>
      <c r="F350" t="s">
        <v>2033</v>
      </c>
      <c r="G350" t="s">
        <v>1950</v>
      </c>
      <c r="H350">
        <v>6.3E-2</v>
      </c>
      <c r="I350">
        <v>0</v>
      </c>
      <c r="J350">
        <v>0</v>
      </c>
      <c r="K350"/>
      <c r="L350">
        <v>8.77E-2</v>
      </c>
      <c r="M350" t="s">
        <v>1996</v>
      </c>
      <c r="N350" t="s">
        <v>1996</v>
      </c>
      <c r="O350" t="s">
        <v>1996</v>
      </c>
      <c r="P350" t="s">
        <v>1997</v>
      </c>
      <c r="Q350"/>
      <c r="R350"/>
      <c r="S350"/>
      <c r="T350">
        <v>0</v>
      </c>
      <c r="U350">
        <v>0</v>
      </c>
      <c r="V350">
        <v>0</v>
      </c>
      <c r="W350">
        <v>0.9</v>
      </c>
      <c r="X350">
        <v>0.81599999999999995</v>
      </c>
      <c r="Y350">
        <v>0.98699999999999999</v>
      </c>
      <c r="Z350">
        <v>0.92</v>
      </c>
      <c r="AA350">
        <v>0.92</v>
      </c>
      <c r="AB350">
        <v>0.92</v>
      </c>
      <c r="AC350">
        <v>1</v>
      </c>
      <c r="AD350">
        <v>99</v>
      </c>
      <c r="AE350" t="s">
        <v>3789</v>
      </c>
      <c r="AF350"/>
      <c r="AG350" t="s">
        <v>1997</v>
      </c>
      <c r="AH350">
        <v>2</v>
      </c>
      <c r="AI350"/>
      <c r="AJ350">
        <v>25</v>
      </c>
      <c r="AK350">
        <v>25.18</v>
      </c>
      <c r="AL350">
        <v>0</v>
      </c>
      <c r="AM350"/>
      <c r="AN350"/>
      <c r="AO350"/>
      <c r="AP350"/>
      <c r="AQ350" t="s">
        <v>2611</v>
      </c>
      <c r="AR350"/>
      <c r="AS350" t="s">
        <v>1996</v>
      </c>
      <c r="AT350"/>
      <c r="AU350" t="s">
        <v>1996</v>
      </c>
      <c r="AV350" t="s">
        <v>1997</v>
      </c>
      <c r="AW350">
        <v>13959</v>
      </c>
      <c r="AX350"/>
    </row>
    <row r="351" spans="1:50" hidden="1" x14ac:dyDescent="0.25">
      <c r="A351">
        <v>2026</v>
      </c>
      <c r="B351" t="s">
        <v>640</v>
      </c>
      <c r="C351" t="s">
        <v>642</v>
      </c>
      <c r="D351">
        <v>117</v>
      </c>
      <c r="E351" t="s">
        <v>3609</v>
      </c>
      <c r="F351" t="s">
        <v>1995</v>
      </c>
      <c r="G351" t="s">
        <v>1949</v>
      </c>
      <c r="H351">
        <v>354.62220000000002</v>
      </c>
      <c r="I351">
        <v>4.9599999999999998E-2</v>
      </c>
      <c r="J351">
        <v>4.9599999999999998E-2</v>
      </c>
      <c r="K351"/>
      <c r="L351">
        <v>0</v>
      </c>
      <c r="M351" t="s">
        <v>1996</v>
      </c>
      <c r="N351" t="s">
        <v>1996</v>
      </c>
      <c r="O351" t="s">
        <v>1996</v>
      </c>
      <c r="P351" t="s">
        <v>1997</v>
      </c>
      <c r="Q351"/>
      <c r="R351"/>
      <c r="S351"/>
      <c r="T351">
        <v>0</v>
      </c>
      <c r="U351">
        <v>0</v>
      </c>
      <c r="V351">
        <v>0</v>
      </c>
      <c r="W351">
        <v>0.9</v>
      </c>
      <c r="X351">
        <v>0.81599999999999995</v>
      </c>
      <c r="Y351">
        <v>0.98599999999999999</v>
      </c>
      <c r="Z351">
        <v>0.92</v>
      </c>
      <c r="AA351">
        <v>0.92</v>
      </c>
      <c r="AB351">
        <v>0.92</v>
      </c>
      <c r="AC351">
        <v>100</v>
      </c>
      <c r="AD351">
        <v>0</v>
      </c>
      <c r="AE351" t="s">
        <v>3789</v>
      </c>
      <c r="AF351"/>
      <c r="AG351" t="s">
        <v>1997</v>
      </c>
      <c r="AH351">
        <v>30</v>
      </c>
      <c r="AI351"/>
      <c r="AJ351">
        <v>15</v>
      </c>
      <c r="AK351">
        <v>55.57</v>
      </c>
      <c r="AL351">
        <v>1</v>
      </c>
      <c r="AM351"/>
      <c r="AN351"/>
      <c r="AO351"/>
      <c r="AP351"/>
      <c r="AQ351" t="s">
        <v>2507</v>
      </c>
      <c r="AR351"/>
      <c r="AS351" t="s">
        <v>1996</v>
      </c>
      <c r="AT351"/>
      <c r="AU351" t="s">
        <v>1996</v>
      </c>
      <c r="AV351" t="s">
        <v>1997</v>
      </c>
      <c r="AW351">
        <v>13867</v>
      </c>
      <c r="AX351"/>
    </row>
    <row r="352" spans="1:50" hidden="1" x14ac:dyDescent="0.25">
      <c r="A352">
        <v>2026</v>
      </c>
      <c r="B352" t="s">
        <v>640</v>
      </c>
      <c r="C352" t="s">
        <v>653</v>
      </c>
      <c r="D352">
        <v>119</v>
      </c>
      <c r="E352" t="s">
        <v>2508</v>
      </c>
      <c r="F352" t="s">
        <v>1995</v>
      </c>
      <c r="G352" t="s">
        <v>1949</v>
      </c>
      <c r="H352">
        <v>43.996000000000002</v>
      </c>
      <c r="I352">
        <v>8.7900000000000006E-2</v>
      </c>
      <c r="J352">
        <v>8.7900000000000006E-2</v>
      </c>
      <c r="K352"/>
      <c r="L352">
        <v>0</v>
      </c>
      <c r="M352" t="s">
        <v>1996</v>
      </c>
      <c r="N352" t="s">
        <v>1996</v>
      </c>
      <c r="O352" t="s">
        <v>1996</v>
      </c>
      <c r="P352" t="s">
        <v>1997</v>
      </c>
      <c r="Q352"/>
      <c r="R352"/>
      <c r="S352"/>
      <c r="T352">
        <v>0</v>
      </c>
      <c r="U352">
        <v>0</v>
      </c>
      <c r="V352">
        <v>0</v>
      </c>
      <c r="W352">
        <v>0.9</v>
      </c>
      <c r="X352">
        <v>0.81599999999999995</v>
      </c>
      <c r="Y352">
        <v>0.98599999999999999</v>
      </c>
      <c r="Z352">
        <v>0.92</v>
      </c>
      <c r="AA352">
        <v>0.92</v>
      </c>
      <c r="AB352">
        <v>0.92</v>
      </c>
      <c r="AC352">
        <v>100</v>
      </c>
      <c r="AD352">
        <v>0</v>
      </c>
      <c r="AE352" t="s">
        <v>3789</v>
      </c>
      <c r="AF352"/>
      <c r="AG352" t="s">
        <v>1997</v>
      </c>
      <c r="AH352">
        <v>30</v>
      </c>
      <c r="AI352"/>
      <c r="AJ352">
        <v>15</v>
      </c>
      <c r="AK352">
        <v>55.49</v>
      </c>
      <c r="AL352">
        <v>1</v>
      </c>
      <c r="AM352"/>
      <c r="AN352"/>
      <c r="AO352"/>
      <c r="AP352"/>
      <c r="AQ352" t="s">
        <v>2509</v>
      </c>
      <c r="AR352"/>
      <c r="AS352" t="s">
        <v>1996</v>
      </c>
      <c r="AT352"/>
      <c r="AU352" t="s">
        <v>1996</v>
      </c>
      <c r="AV352" t="s">
        <v>1997</v>
      </c>
      <c r="AW352">
        <v>13867</v>
      </c>
      <c r="AX352"/>
    </row>
    <row r="353" spans="1:50" hidden="1" x14ac:dyDescent="0.25">
      <c r="A353">
        <v>2026</v>
      </c>
      <c r="B353" t="s">
        <v>640</v>
      </c>
      <c r="C353" t="s">
        <v>656</v>
      </c>
      <c r="D353">
        <v>120</v>
      </c>
      <c r="E353" t="s">
        <v>2510</v>
      </c>
      <c r="F353" t="s">
        <v>1995</v>
      </c>
      <c r="G353" t="s">
        <v>1949</v>
      </c>
      <c r="H353">
        <v>47.064799999999998</v>
      </c>
      <c r="I353">
        <v>3.9199999999999999E-2</v>
      </c>
      <c r="J353">
        <v>3.9199999999999999E-2</v>
      </c>
      <c r="K353"/>
      <c r="L353">
        <v>0</v>
      </c>
      <c r="M353" t="s">
        <v>1996</v>
      </c>
      <c r="N353" t="s">
        <v>1996</v>
      </c>
      <c r="O353" t="s">
        <v>1996</v>
      </c>
      <c r="P353" t="s">
        <v>1997</v>
      </c>
      <c r="Q353"/>
      <c r="R353"/>
      <c r="S353"/>
      <c r="T353">
        <v>0</v>
      </c>
      <c r="U353">
        <v>0</v>
      </c>
      <c r="V353">
        <v>0</v>
      </c>
      <c r="W353">
        <v>0.9</v>
      </c>
      <c r="X353">
        <v>0.81599999999999995</v>
      </c>
      <c r="Y353">
        <v>0.98699999999999999</v>
      </c>
      <c r="Z353">
        <v>0.92</v>
      </c>
      <c r="AA353">
        <v>0.92</v>
      </c>
      <c r="AB353">
        <v>0.92</v>
      </c>
      <c r="AC353">
        <v>100</v>
      </c>
      <c r="AD353">
        <v>0</v>
      </c>
      <c r="AE353" t="s">
        <v>3789</v>
      </c>
      <c r="AF353"/>
      <c r="AG353" t="s">
        <v>1997</v>
      </c>
      <c r="AH353">
        <v>30</v>
      </c>
      <c r="AI353"/>
      <c r="AJ353">
        <v>15</v>
      </c>
      <c r="AK353">
        <v>64.03</v>
      </c>
      <c r="AL353">
        <v>1</v>
      </c>
      <c r="AM353"/>
      <c r="AN353"/>
      <c r="AO353"/>
      <c r="AP353"/>
      <c r="AQ353" t="s">
        <v>3567</v>
      </c>
      <c r="AR353"/>
      <c r="AS353" t="s">
        <v>1996</v>
      </c>
      <c r="AT353"/>
      <c r="AU353" t="s">
        <v>1996</v>
      </c>
      <c r="AV353" t="s">
        <v>1997</v>
      </c>
      <c r="AW353">
        <v>13959</v>
      </c>
      <c r="AX353"/>
    </row>
    <row r="354" spans="1:50" hidden="1" x14ac:dyDescent="0.25">
      <c r="A354">
        <v>2026</v>
      </c>
      <c r="B354" t="s">
        <v>640</v>
      </c>
      <c r="C354" t="s">
        <v>647</v>
      </c>
      <c r="D354">
        <v>381</v>
      </c>
      <c r="E354" t="s">
        <v>2511</v>
      </c>
      <c r="F354" t="s">
        <v>1995</v>
      </c>
      <c r="G354" t="s">
        <v>1949</v>
      </c>
      <c r="H354">
        <v>101.73699999999999</v>
      </c>
      <c r="I354">
        <v>3.1800000000000002E-2</v>
      </c>
      <c r="J354">
        <v>3.1800000000000002E-2</v>
      </c>
      <c r="K354"/>
      <c r="L354">
        <v>0</v>
      </c>
      <c r="M354" t="s">
        <v>1996</v>
      </c>
      <c r="N354" t="s">
        <v>1996</v>
      </c>
      <c r="O354" t="s">
        <v>1996</v>
      </c>
      <c r="P354" t="s">
        <v>1997</v>
      </c>
      <c r="Q354"/>
      <c r="R354"/>
      <c r="S354"/>
      <c r="T354">
        <v>0</v>
      </c>
      <c r="U354">
        <v>0</v>
      </c>
      <c r="V354">
        <v>0</v>
      </c>
      <c r="W354">
        <v>0.9</v>
      </c>
      <c r="X354">
        <v>0.81599999999999995</v>
      </c>
      <c r="Y354">
        <v>0.98599999999999999</v>
      </c>
      <c r="Z354">
        <v>0.92</v>
      </c>
      <c r="AA354">
        <v>0.92</v>
      </c>
      <c r="AB354">
        <v>0.92</v>
      </c>
      <c r="AC354">
        <v>100</v>
      </c>
      <c r="AD354">
        <v>0</v>
      </c>
      <c r="AE354" t="s">
        <v>3789</v>
      </c>
      <c r="AF354"/>
      <c r="AG354" t="s">
        <v>1997</v>
      </c>
      <c r="AH354">
        <v>40</v>
      </c>
      <c r="AI354"/>
      <c r="AJ354">
        <v>15</v>
      </c>
      <c r="AK354">
        <v>149.13</v>
      </c>
      <c r="AL354">
        <v>1</v>
      </c>
      <c r="AM354"/>
      <c r="AN354"/>
      <c r="AO354"/>
      <c r="AP354"/>
      <c r="AQ354" t="s">
        <v>2512</v>
      </c>
      <c r="AR354"/>
      <c r="AS354" t="s">
        <v>1996</v>
      </c>
      <c r="AT354"/>
      <c r="AU354" t="s">
        <v>1996</v>
      </c>
      <c r="AV354" t="s">
        <v>1997</v>
      </c>
      <c r="AW354">
        <v>13867</v>
      </c>
      <c r="AX354"/>
    </row>
    <row r="355" spans="1:50" hidden="1" x14ac:dyDescent="0.25">
      <c r="A355">
        <v>2026</v>
      </c>
      <c r="B355" t="s">
        <v>640</v>
      </c>
      <c r="C355" t="s">
        <v>650</v>
      </c>
      <c r="D355">
        <v>382</v>
      </c>
      <c r="E355" t="s">
        <v>2513</v>
      </c>
      <c r="F355" t="s">
        <v>1995</v>
      </c>
      <c r="G355" t="s">
        <v>1949</v>
      </c>
      <c r="H355">
        <v>51.520600000000002</v>
      </c>
      <c r="I355">
        <v>4.1200000000000001E-2</v>
      </c>
      <c r="J355">
        <v>4.1200000000000001E-2</v>
      </c>
      <c r="K355"/>
      <c r="L355">
        <v>0</v>
      </c>
      <c r="M355" t="s">
        <v>1996</v>
      </c>
      <c r="N355" t="s">
        <v>1996</v>
      </c>
      <c r="O355" t="s">
        <v>1996</v>
      </c>
      <c r="P355" t="s">
        <v>1997</v>
      </c>
      <c r="Q355"/>
      <c r="R355"/>
      <c r="S355"/>
      <c r="T355">
        <v>0</v>
      </c>
      <c r="U355">
        <v>0</v>
      </c>
      <c r="V355">
        <v>0</v>
      </c>
      <c r="W355">
        <v>0.9</v>
      </c>
      <c r="X355">
        <v>0.81599999999999995</v>
      </c>
      <c r="Y355">
        <v>0.98599999999999999</v>
      </c>
      <c r="Z355">
        <v>0.92</v>
      </c>
      <c r="AA355">
        <v>0.92</v>
      </c>
      <c r="AB355">
        <v>0.92</v>
      </c>
      <c r="AC355">
        <v>100</v>
      </c>
      <c r="AD355">
        <v>0</v>
      </c>
      <c r="AE355" t="s">
        <v>3789</v>
      </c>
      <c r="AF355"/>
      <c r="AG355" t="s">
        <v>1997</v>
      </c>
      <c r="AH355">
        <v>40</v>
      </c>
      <c r="AI355"/>
      <c r="AJ355">
        <v>15</v>
      </c>
      <c r="AK355">
        <v>110.89</v>
      </c>
      <c r="AL355">
        <v>1</v>
      </c>
      <c r="AM355"/>
      <c r="AN355"/>
      <c r="AO355"/>
      <c r="AP355"/>
      <c r="AQ355" t="s">
        <v>2129</v>
      </c>
      <c r="AR355"/>
      <c r="AS355" t="s">
        <v>1996</v>
      </c>
      <c r="AT355"/>
      <c r="AU355" t="s">
        <v>1996</v>
      </c>
      <c r="AV355" t="s">
        <v>1997</v>
      </c>
      <c r="AW355">
        <v>13867</v>
      </c>
      <c r="AX355"/>
    </row>
    <row r="356" spans="1:50" hidden="1" x14ac:dyDescent="0.25">
      <c r="A356">
        <v>2026</v>
      </c>
      <c r="B356" t="s">
        <v>640</v>
      </c>
      <c r="C356" t="s">
        <v>758</v>
      </c>
      <c r="D356">
        <v>4360</v>
      </c>
      <c r="E356" t="s">
        <v>3044</v>
      </c>
      <c r="F356" t="s">
        <v>1995</v>
      </c>
      <c r="G356" t="s">
        <v>1919</v>
      </c>
      <c r="H356">
        <v>0</v>
      </c>
      <c r="I356">
        <v>0</v>
      </c>
      <c r="J356">
        <v>0</v>
      </c>
      <c r="K356"/>
      <c r="L356">
        <v>0</v>
      </c>
      <c r="M356" t="s">
        <v>1996</v>
      </c>
      <c r="N356" t="s">
        <v>1996</v>
      </c>
      <c r="O356" t="s">
        <v>1996</v>
      </c>
      <c r="P356" t="s">
        <v>1997</v>
      </c>
      <c r="Q356" t="s">
        <v>1949</v>
      </c>
      <c r="R356">
        <v>1E-3</v>
      </c>
      <c r="S356">
        <v>1</v>
      </c>
      <c r="T356">
        <v>167.8391</v>
      </c>
      <c r="U356">
        <v>2.6599999999999999E-2</v>
      </c>
      <c r="V356">
        <v>0</v>
      </c>
      <c r="W356">
        <v>0.9</v>
      </c>
      <c r="X356">
        <v>0.81599999999999995</v>
      </c>
      <c r="Y356">
        <v>0.98699999999999999</v>
      </c>
      <c r="Z356">
        <v>0.92</v>
      </c>
      <c r="AA356">
        <v>0.92</v>
      </c>
      <c r="AB356">
        <v>0.92</v>
      </c>
      <c r="AC356">
        <v>100</v>
      </c>
      <c r="AD356">
        <v>0</v>
      </c>
      <c r="AE356" t="s">
        <v>3789</v>
      </c>
      <c r="AF356"/>
      <c r="AG356" t="s">
        <v>1997</v>
      </c>
      <c r="AH356">
        <v>50</v>
      </c>
      <c r="AI356"/>
      <c r="AJ356">
        <v>15</v>
      </c>
      <c r="AK356">
        <v>801.85</v>
      </c>
      <c r="AL356">
        <v>1</v>
      </c>
      <c r="AM356"/>
      <c r="AN356"/>
      <c r="AO356"/>
      <c r="AP356"/>
      <c r="AQ356" t="s">
        <v>3045</v>
      </c>
      <c r="AR356"/>
      <c r="AS356" t="s">
        <v>1996</v>
      </c>
      <c r="AT356"/>
      <c r="AU356" t="s">
        <v>1996</v>
      </c>
      <c r="AV356" t="s">
        <v>1997</v>
      </c>
      <c r="AW356">
        <v>13959</v>
      </c>
      <c r="AX356"/>
    </row>
    <row r="357" spans="1:50" hidden="1" x14ac:dyDescent="0.25">
      <c r="A357">
        <v>2026</v>
      </c>
      <c r="B357" t="s">
        <v>640</v>
      </c>
      <c r="C357" t="s">
        <v>772</v>
      </c>
      <c r="D357">
        <v>6066</v>
      </c>
      <c r="E357" t="s">
        <v>2514</v>
      </c>
      <c r="F357" t="s">
        <v>1995</v>
      </c>
      <c r="G357" t="s">
        <v>1949</v>
      </c>
      <c r="H357">
        <v>0</v>
      </c>
      <c r="I357">
        <v>0</v>
      </c>
      <c r="J357">
        <v>0</v>
      </c>
      <c r="K357"/>
      <c r="L357">
        <v>0</v>
      </c>
      <c r="M357" t="s">
        <v>1996</v>
      </c>
      <c r="N357" t="s">
        <v>1996</v>
      </c>
      <c r="O357" t="s">
        <v>1996</v>
      </c>
      <c r="P357" t="s">
        <v>1997</v>
      </c>
      <c r="Q357" t="s">
        <v>1951</v>
      </c>
      <c r="R357">
        <v>1.19</v>
      </c>
      <c r="S357">
        <v>0.01</v>
      </c>
      <c r="T357">
        <v>16.9573</v>
      </c>
      <c r="U357">
        <v>4.8999999999999998E-3</v>
      </c>
      <c r="V357">
        <v>0</v>
      </c>
      <c r="W357">
        <v>0.9</v>
      </c>
      <c r="X357">
        <v>0.81599999999999995</v>
      </c>
      <c r="Y357">
        <v>0.98599999999999999</v>
      </c>
      <c r="Z357">
        <v>0.92</v>
      </c>
      <c r="AA357">
        <v>0.92</v>
      </c>
      <c r="AB357">
        <v>0.92</v>
      </c>
      <c r="AC357">
        <v>100</v>
      </c>
      <c r="AD357">
        <v>0</v>
      </c>
      <c r="AE357" t="s">
        <v>3789</v>
      </c>
      <c r="AF357"/>
      <c r="AG357" t="s">
        <v>1997</v>
      </c>
      <c r="AH357">
        <v>7</v>
      </c>
      <c r="AI357">
        <v>2</v>
      </c>
      <c r="AJ357">
        <v>20</v>
      </c>
      <c r="AK357">
        <v>12.21</v>
      </c>
      <c r="AL357">
        <v>1</v>
      </c>
      <c r="AM357"/>
      <c r="AN357"/>
      <c r="AO357"/>
      <c r="AP357"/>
      <c r="AQ357" t="s">
        <v>2515</v>
      </c>
      <c r="AR357"/>
      <c r="AS357" t="s">
        <v>1996</v>
      </c>
      <c r="AT357"/>
      <c r="AU357" t="s">
        <v>1996</v>
      </c>
      <c r="AV357" t="s">
        <v>1997</v>
      </c>
      <c r="AW357">
        <v>13867</v>
      </c>
      <c r="AX357"/>
    </row>
    <row r="358" spans="1:50" hidden="1" x14ac:dyDescent="0.25">
      <c r="A358">
        <v>2026</v>
      </c>
      <c r="B358" t="s">
        <v>640</v>
      </c>
      <c r="C358" t="s">
        <v>776</v>
      </c>
      <c r="D358">
        <v>6067</v>
      </c>
      <c r="E358" t="s">
        <v>2516</v>
      </c>
      <c r="F358" t="s">
        <v>1995</v>
      </c>
      <c r="G358" t="s">
        <v>1949</v>
      </c>
      <c r="H358">
        <v>0</v>
      </c>
      <c r="I358">
        <v>0</v>
      </c>
      <c r="J358">
        <v>0</v>
      </c>
      <c r="K358"/>
      <c r="L358">
        <v>0</v>
      </c>
      <c r="M358" t="s">
        <v>1996</v>
      </c>
      <c r="N358" t="s">
        <v>1996</v>
      </c>
      <c r="O358" t="s">
        <v>1996</v>
      </c>
      <c r="P358" t="s">
        <v>1997</v>
      </c>
      <c r="Q358" t="s">
        <v>1951</v>
      </c>
      <c r="R358">
        <v>0.76</v>
      </c>
      <c r="S358">
        <v>0.01</v>
      </c>
      <c r="T358">
        <v>15.2171</v>
      </c>
      <c r="U358">
        <v>1.4E-3</v>
      </c>
      <c r="V358">
        <v>0</v>
      </c>
      <c r="W358">
        <v>0.9</v>
      </c>
      <c r="X358">
        <v>0.81599999999999995</v>
      </c>
      <c r="Y358">
        <v>0.98599999999999999</v>
      </c>
      <c r="Z358">
        <v>0.92</v>
      </c>
      <c r="AA358">
        <v>0.92</v>
      </c>
      <c r="AB358">
        <v>0.92</v>
      </c>
      <c r="AC358">
        <v>100</v>
      </c>
      <c r="AD358">
        <v>0</v>
      </c>
      <c r="AE358" t="s">
        <v>3789</v>
      </c>
      <c r="AF358"/>
      <c r="AG358" t="s">
        <v>1997</v>
      </c>
      <c r="AH358">
        <v>7</v>
      </c>
      <c r="AI358">
        <v>2</v>
      </c>
      <c r="AJ358">
        <v>20</v>
      </c>
      <c r="AK358">
        <v>11.09</v>
      </c>
      <c r="AL358">
        <v>1</v>
      </c>
      <c r="AM358"/>
      <c r="AN358"/>
      <c r="AO358"/>
      <c r="AP358"/>
      <c r="AQ358" t="s">
        <v>2517</v>
      </c>
      <c r="AR358"/>
      <c r="AS358" t="s">
        <v>1996</v>
      </c>
      <c r="AT358"/>
      <c r="AU358" t="s">
        <v>1996</v>
      </c>
      <c r="AV358" t="s">
        <v>1997</v>
      </c>
      <c r="AW358">
        <v>13867</v>
      </c>
      <c r="AX358"/>
    </row>
    <row r="359" spans="1:50" hidden="1" x14ac:dyDescent="0.25">
      <c r="A359">
        <v>2026</v>
      </c>
      <c r="B359" t="s">
        <v>640</v>
      </c>
      <c r="C359" t="s">
        <v>778</v>
      </c>
      <c r="D359">
        <v>6068</v>
      </c>
      <c r="E359" t="s">
        <v>2518</v>
      </c>
      <c r="F359" t="s">
        <v>1995</v>
      </c>
      <c r="G359" t="s">
        <v>1949</v>
      </c>
      <c r="H359">
        <v>0</v>
      </c>
      <c r="I359">
        <v>0</v>
      </c>
      <c r="J359">
        <v>0</v>
      </c>
      <c r="K359"/>
      <c r="L359">
        <v>0</v>
      </c>
      <c r="M359" t="s">
        <v>1996</v>
      </c>
      <c r="N359" t="s">
        <v>1996</v>
      </c>
      <c r="O359" t="s">
        <v>1996</v>
      </c>
      <c r="P359" t="s">
        <v>1997</v>
      </c>
      <c r="Q359" t="s">
        <v>1951</v>
      </c>
      <c r="R359">
        <v>1.19</v>
      </c>
      <c r="S359">
        <v>0.01</v>
      </c>
      <c r="T359">
        <v>23.042000000000002</v>
      </c>
      <c r="U359">
        <v>7.4300000000000005E-2</v>
      </c>
      <c r="V359">
        <v>0</v>
      </c>
      <c r="W359">
        <v>0.9</v>
      </c>
      <c r="X359">
        <v>0.81599999999999995</v>
      </c>
      <c r="Y359">
        <v>0.98599999999999999</v>
      </c>
      <c r="Z359">
        <v>0.92</v>
      </c>
      <c r="AA359">
        <v>0.92</v>
      </c>
      <c r="AB359">
        <v>0.92</v>
      </c>
      <c r="AC359">
        <v>100</v>
      </c>
      <c r="AD359">
        <v>0</v>
      </c>
      <c r="AE359" t="s">
        <v>3789</v>
      </c>
      <c r="AF359"/>
      <c r="AG359" t="s">
        <v>1997</v>
      </c>
      <c r="AH359">
        <v>7</v>
      </c>
      <c r="AI359">
        <v>2</v>
      </c>
      <c r="AJ359">
        <v>20</v>
      </c>
      <c r="AK359">
        <v>12.21</v>
      </c>
      <c r="AL359">
        <v>1</v>
      </c>
      <c r="AM359"/>
      <c r="AN359"/>
      <c r="AO359"/>
      <c r="AP359"/>
      <c r="AQ359" t="s">
        <v>2519</v>
      </c>
      <c r="AR359"/>
      <c r="AS359" t="s">
        <v>1996</v>
      </c>
      <c r="AT359"/>
      <c r="AU359" t="s">
        <v>1996</v>
      </c>
      <c r="AV359" t="s">
        <v>1997</v>
      </c>
      <c r="AW359">
        <v>13867</v>
      </c>
      <c r="AX359"/>
    </row>
    <row r="360" spans="1:50" hidden="1" x14ac:dyDescent="0.25">
      <c r="A360">
        <v>2026</v>
      </c>
      <c r="B360" t="s">
        <v>640</v>
      </c>
      <c r="C360" t="s">
        <v>781</v>
      </c>
      <c r="D360">
        <v>6069</v>
      </c>
      <c r="E360" t="s">
        <v>2520</v>
      </c>
      <c r="F360" t="s">
        <v>1995</v>
      </c>
      <c r="G360" t="s">
        <v>1949</v>
      </c>
      <c r="H360">
        <v>0</v>
      </c>
      <c r="I360">
        <v>0</v>
      </c>
      <c r="J360">
        <v>0</v>
      </c>
      <c r="K360"/>
      <c r="L360">
        <v>0</v>
      </c>
      <c r="M360" t="s">
        <v>1996</v>
      </c>
      <c r="N360" t="s">
        <v>1996</v>
      </c>
      <c r="O360" t="s">
        <v>1996</v>
      </c>
      <c r="P360" t="s">
        <v>1997</v>
      </c>
      <c r="Q360" t="s">
        <v>1951</v>
      </c>
      <c r="R360">
        <v>0.75</v>
      </c>
      <c r="S360">
        <v>0.01</v>
      </c>
      <c r="T360">
        <v>20.554300000000001</v>
      </c>
      <c r="U360">
        <v>3.0000000000000001E-3</v>
      </c>
      <c r="V360">
        <v>0</v>
      </c>
      <c r="W360">
        <v>0.9</v>
      </c>
      <c r="X360">
        <v>0.81599999999999995</v>
      </c>
      <c r="Y360">
        <v>0.98599999999999999</v>
      </c>
      <c r="Z360">
        <v>0.92</v>
      </c>
      <c r="AA360">
        <v>0.92</v>
      </c>
      <c r="AB360">
        <v>0.92</v>
      </c>
      <c r="AC360">
        <v>100</v>
      </c>
      <c r="AD360">
        <v>0</v>
      </c>
      <c r="AE360" t="s">
        <v>3789</v>
      </c>
      <c r="AF360"/>
      <c r="AG360" t="s">
        <v>1997</v>
      </c>
      <c r="AH360">
        <v>7</v>
      </c>
      <c r="AI360">
        <v>2</v>
      </c>
      <c r="AJ360">
        <v>20</v>
      </c>
      <c r="AK360">
        <v>11.09</v>
      </c>
      <c r="AL360">
        <v>1</v>
      </c>
      <c r="AM360"/>
      <c r="AN360"/>
      <c r="AO360"/>
      <c r="AP360"/>
      <c r="AQ360" t="s">
        <v>2521</v>
      </c>
      <c r="AR360"/>
      <c r="AS360" t="s">
        <v>1996</v>
      </c>
      <c r="AT360"/>
      <c r="AU360" t="s">
        <v>1996</v>
      </c>
      <c r="AV360" t="s">
        <v>1997</v>
      </c>
      <c r="AW360">
        <v>13867</v>
      </c>
      <c r="AX360"/>
    </row>
    <row r="361" spans="1:50" hidden="1" x14ac:dyDescent="0.25">
      <c r="A361">
        <v>2026</v>
      </c>
      <c r="B361" t="s">
        <v>640</v>
      </c>
      <c r="C361" t="s">
        <v>783</v>
      </c>
      <c r="D361">
        <v>6078</v>
      </c>
      <c r="E361" t="s">
        <v>2522</v>
      </c>
      <c r="F361" t="s">
        <v>1995</v>
      </c>
      <c r="G361" t="s">
        <v>1949</v>
      </c>
      <c r="H361">
        <v>0</v>
      </c>
      <c r="I361">
        <v>0</v>
      </c>
      <c r="J361">
        <v>0</v>
      </c>
      <c r="K361"/>
      <c r="L361">
        <v>0</v>
      </c>
      <c r="M361" t="s">
        <v>1996</v>
      </c>
      <c r="N361" t="s">
        <v>1996</v>
      </c>
      <c r="O361" t="s">
        <v>1996</v>
      </c>
      <c r="P361" t="s">
        <v>1997</v>
      </c>
      <c r="Q361" t="s">
        <v>1951</v>
      </c>
      <c r="R361">
        <v>0.75</v>
      </c>
      <c r="S361">
        <v>0.01</v>
      </c>
      <c r="T361">
        <v>19.156199999999998</v>
      </c>
      <c r="U361">
        <v>1.43E-2</v>
      </c>
      <c r="V361">
        <v>0</v>
      </c>
      <c r="W361">
        <v>0.9</v>
      </c>
      <c r="X361">
        <v>0.81599999999999995</v>
      </c>
      <c r="Y361">
        <v>0.98599999999999999</v>
      </c>
      <c r="Z361">
        <v>0.92</v>
      </c>
      <c r="AA361">
        <v>0.92</v>
      </c>
      <c r="AB361">
        <v>0.92</v>
      </c>
      <c r="AC361">
        <v>100</v>
      </c>
      <c r="AD361">
        <v>0</v>
      </c>
      <c r="AE361" t="s">
        <v>3789</v>
      </c>
      <c r="AF361"/>
      <c r="AG361" t="s">
        <v>1997</v>
      </c>
      <c r="AH361">
        <v>10</v>
      </c>
      <c r="AI361">
        <v>2</v>
      </c>
      <c r="AJ361">
        <v>20</v>
      </c>
      <c r="AK361">
        <v>37.950000000000003</v>
      </c>
      <c r="AL361">
        <v>1</v>
      </c>
      <c r="AM361"/>
      <c r="AN361"/>
      <c r="AO361"/>
      <c r="AP361"/>
      <c r="AQ361" t="s">
        <v>2523</v>
      </c>
      <c r="AR361"/>
      <c r="AS361" t="s">
        <v>1996</v>
      </c>
      <c r="AT361"/>
      <c r="AU361" t="s">
        <v>1996</v>
      </c>
      <c r="AV361" t="s">
        <v>1997</v>
      </c>
      <c r="AW361">
        <v>13867</v>
      </c>
      <c r="AX361"/>
    </row>
    <row r="362" spans="1:50" hidden="1" x14ac:dyDescent="0.25">
      <c r="A362">
        <v>2026</v>
      </c>
      <c r="B362" t="s">
        <v>640</v>
      </c>
      <c r="C362" t="s">
        <v>813</v>
      </c>
      <c r="D362">
        <v>6079</v>
      </c>
      <c r="E362" t="s">
        <v>2524</v>
      </c>
      <c r="F362" t="s">
        <v>1995</v>
      </c>
      <c r="G362" t="s">
        <v>1949</v>
      </c>
      <c r="H362">
        <v>0</v>
      </c>
      <c r="I362">
        <v>0</v>
      </c>
      <c r="J362">
        <v>0</v>
      </c>
      <c r="K362"/>
      <c r="L362">
        <v>0</v>
      </c>
      <c r="M362" t="s">
        <v>1996</v>
      </c>
      <c r="N362" t="s">
        <v>1996</v>
      </c>
      <c r="O362" t="s">
        <v>1996</v>
      </c>
      <c r="P362" t="s">
        <v>1997</v>
      </c>
      <c r="Q362" t="s">
        <v>1951</v>
      </c>
      <c r="R362">
        <v>0.5</v>
      </c>
      <c r="S362">
        <v>0.01</v>
      </c>
      <c r="T362">
        <v>14.0328</v>
      </c>
      <c r="U362">
        <v>3.3E-3</v>
      </c>
      <c r="V362">
        <v>0</v>
      </c>
      <c r="W362">
        <v>0.9</v>
      </c>
      <c r="X362">
        <v>0.81599999999999995</v>
      </c>
      <c r="Y362">
        <v>0.98599999999999999</v>
      </c>
      <c r="Z362">
        <v>0.92</v>
      </c>
      <c r="AA362">
        <v>0.92</v>
      </c>
      <c r="AB362">
        <v>0.92</v>
      </c>
      <c r="AC362">
        <v>100</v>
      </c>
      <c r="AD362">
        <v>0</v>
      </c>
      <c r="AE362" t="s">
        <v>3789</v>
      </c>
      <c r="AF362"/>
      <c r="AG362" t="s">
        <v>1997</v>
      </c>
      <c r="AH362">
        <v>10</v>
      </c>
      <c r="AI362">
        <v>2</v>
      </c>
      <c r="AJ362">
        <v>20</v>
      </c>
      <c r="AK362">
        <v>21.53</v>
      </c>
      <c r="AL362">
        <v>1</v>
      </c>
      <c r="AM362"/>
      <c r="AN362"/>
      <c r="AO362"/>
      <c r="AP362"/>
      <c r="AQ362" t="s">
        <v>2525</v>
      </c>
      <c r="AR362"/>
      <c r="AS362" t="s">
        <v>1996</v>
      </c>
      <c r="AT362"/>
      <c r="AU362" t="s">
        <v>1996</v>
      </c>
      <c r="AV362" t="s">
        <v>1997</v>
      </c>
      <c r="AW362">
        <v>13867</v>
      </c>
      <c r="AX362"/>
    </row>
    <row r="363" spans="1:50" hidden="1" x14ac:dyDescent="0.25">
      <c r="A363">
        <v>2026</v>
      </c>
      <c r="B363" t="s">
        <v>640</v>
      </c>
      <c r="C363" t="s">
        <v>786</v>
      </c>
      <c r="D363">
        <v>6080</v>
      </c>
      <c r="E363" t="s">
        <v>2526</v>
      </c>
      <c r="F363" t="s">
        <v>1995</v>
      </c>
      <c r="G363" t="s">
        <v>1949</v>
      </c>
      <c r="H363">
        <v>0</v>
      </c>
      <c r="I363">
        <v>0</v>
      </c>
      <c r="J363">
        <v>0</v>
      </c>
      <c r="K363"/>
      <c r="L363">
        <v>0</v>
      </c>
      <c r="M363" t="s">
        <v>1996</v>
      </c>
      <c r="N363" t="s">
        <v>1996</v>
      </c>
      <c r="O363" t="s">
        <v>1996</v>
      </c>
      <c r="P363" t="s">
        <v>1997</v>
      </c>
      <c r="Q363" t="s">
        <v>1951</v>
      </c>
      <c r="R363">
        <v>0.72</v>
      </c>
      <c r="S363">
        <v>0.01</v>
      </c>
      <c r="T363">
        <v>19.271999999999998</v>
      </c>
      <c r="U363">
        <v>1.52E-2</v>
      </c>
      <c r="V363">
        <v>0</v>
      </c>
      <c r="W363">
        <v>0.9</v>
      </c>
      <c r="X363">
        <v>0.81599999999999995</v>
      </c>
      <c r="Y363">
        <v>0.98599999999999999</v>
      </c>
      <c r="Z363">
        <v>0.92</v>
      </c>
      <c r="AA363">
        <v>0.92</v>
      </c>
      <c r="AB363">
        <v>0.92</v>
      </c>
      <c r="AC363">
        <v>100</v>
      </c>
      <c r="AD363">
        <v>0</v>
      </c>
      <c r="AE363" t="s">
        <v>3789</v>
      </c>
      <c r="AF363"/>
      <c r="AG363" t="s">
        <v>1997</v>
      </c>
      <c r="AH363">
        <v>10</v>
      </c>
      <c r="AI363">
        <v>2</v>
      </c>
      <c r="AJ363">
        <v>20</v>
      </c>
      <c r="AK363">
        <v>37.950000000000003</v>
      </c>
      <c r="AL363">
        <v>1</v>
      </c>
      <c r="AM363"/>
      <c r="AN363"/>
      <c r="AO363"/>
      <c r="AP363"/>
      <c r="AQ363" t="s">
        <v>2527</v>
      </c>
      <c r="AR363"/>
      <c r="AS363" t="s">
        <v>1996</v>
      </c>
      <c r="AT363"/>
      <c r="AU363" t="s">
        <v>1996</v>
      </c>
      <c r="AV363" t="s">
        <v>1997</v>
      </c>
      <c r="AW363">
        <v>13867</v>
      </c>
      <c r="AX363"/>
    </row>
    <row r="364" spans="1:50" hidden="1" x14ac:dyDescent="0.25">
      <c r="A364">
        <v>2026</v>
      </c>
      <c r="B364" t="s">
        <v>640</v>
      </c>
      <c r="C364" t="s">
        <v>815</v>
      </c>
      <c r="D364">
        <v>6081</v>
      </c>
      <c r="E364" t="s">
        <v>2528</v>
      </c>
      <c r="F364" t="s">
        <v>1995</v>
      </c>
      <c r="G364" t="s">
        <v>1949</v>
      </c>
      <c r="H364">
        <v>0</v>
      </c>
      <c r="I364">
        <v>0</v>
      </c>
      <c r="J364">
        <v>0</v>
      </c>
      <c r="K364"/>
      <c r="L364">
        <v>0</v>
      </c>
      <c r="M364" t="s">
        <v>1996</v>
      </c>
      <c r="N364" t="s">
        <v>1996</v>
      </c>
      <c r="O364" t="s">
        <v>1996</v>
      </c>
      <c r="P364" t="s">
        <v>1997</v>
      </c>
      <c r="Q364" t="s">
        <v>1951</v>
      </c>
      <c r="R364">
        <v>0.49</v>
      </c>
      <c r="S364">
        <v>0.01</v>
      </c>
      <c r="T364">
        <v>11.843299999999999</v>
      </c>
      <c r="U364">
        <v>2.7000000000000001E-3</v>
      </c>
      <c r="V364">
        <v>0</v>
      </c>
      <c r="W364">
        <v>0.9</v>
      </c>
      <c r="X364">
        <v>0.81599999999999995</v>
      </c>
      <c r="Y364">
        <v>0.98599999999999999</v>
      </c>
      <c r="Z364">
        <v>0.92</v>
      </c>
      <c r="AA364">
        <v>0.92</v>
      </c>
      <c r="AB364">
        <v>0.92</v>
      </c>
      <c r="AC364">
        <v>100</v>
      </c>
      <c r="AD364">
        <v>0</v>
      </c>
      <c r="AE364" t="s">
        <v>3789</v>
      </c>
      <c r="AF364"/>
      <c r="AG364" t="s">
        <v>1997</v>
      </c>
      <c r="AH364">
        <v>10</v>
      </c>
      <c r="AI364">
        <v>2</v>
      </c>
      <c r="AJ364">
        <v>20</v>
      </c>
      <c r="AK364">
        <v>21.53</v>
      </c>
      <c r="AL364">
        <v>1</v>
      </c>
      <c r="AM364"/>
      <c r="AN364"/>
      <c r="AO364"/>
      <c r="AP364"/>
      <c r="AQ364" t="s">
        <v>2529</v>
      </c>
      <c r="AR364"/>
      <c r="AS364" t="s">
        <v>1996</v>
      </c>
      <c r="AT364"/>
      <c r="AU364" t="s">
        <v>1996</v>
      </c>
      <c r="AV364" t="s">
        <v>1997</v>
      </c>
      <c r="AW364">
        <v>13867</v>
      </c>
      <c r="AX364"/>
    </row>
    <row r="365" spans="1:50" hidden="1" x14ac:dyDescent="0.25">
      <c r="A365">
        <v>2026</v>
      </c>
      <c r="B365" t="s">
        <v>640</v>
      </c>
      <c r="C365" t="s">
        <v>789</v>
      </c>
      <c r="D365">
        <v>6082</v>
      </c>
      <c r="E365" t="s">
        <v>2530</v>
      </c>
      <c r="F365" t="s">
        <v>1995</v>
      </c>
      <c r="G365" t="s">
        <v>1949</v>
      </c>
      <c r="H365">
        <v>0</v>
      </c>
      <c r="I365">
        <v>0</v>
      </c>
      <c r="J365">
        <v>0</v>
      </c>
      <c r="K365"/>
      <c r="L365">
        <v>0</v>
      </c>
      <c r="M365" t="s">
        <v>1996</v>
      </c>
      <c r="N365" t="s">
        <v>1996</v>
      </c>
      <c r="O365" t="s">
        <v>1996</v>
      </c>
      <c r="P365" t="s">
        <v>1997</v>
      </c>
      <c r="Q365" t="s">
        <v>1951</v>
      </c>
      <c r="R365">
        <v>0.66</v>
      </c>
      <c r="S365">
        <v>0.01</v>
      </c>
      <c r="T365">
        <v>19.621300000000002</v>
      </c>
      <c r="U365">
        <v>1.34E-2</v>
      </c>
      <c r="V365">
        <v>0</v>
      </c>
      <c r="W365">
        <v>0.9</v>
      </c>
      <c r="X365">
        <v>0.81599999999999995</v>
      </c>
      <c r="Y365">
        <v>0.98599999999999999</v>
      </c>
      <c r="Z365">
        <v>0.92</v>
      </c>
      <c r="AA365">
        <v>0.92</v>
      </c>
      <c r="AB365">
        <v>0.92</v>
      </c>
      <c r="AC365">
        <v>100</v>
      </c>
      <c r="AD365">
        <v>0</v>
      </c>
      <c r="AE365" t="s">
        <v>3789</v>
      </c>
      <c r="AF365"/>
      <c r="AG365" t="s">
        <v>1997</v>
      </c>
      <c r="AH365">
        <v>10</v>
      </c>
      <c r="AI365">
        <v>2</v>
      </c>
      <c r="AJ365">
        <v>20</v>
      </c>
      <c r="AK365">
        <v>19.14</v>
      </c>
      <c r="AL365">
        <v>1</v>
      </c>
      <c r="AM365"/>
      <c r="AN365"/>
      <c r="AO365"/>
      <c r="AP365"/>
      <c r="AQ365" t="s">
        <v>2531</v>
      </c>
      <c r="AR365"/>
      <c r="AS365" t="s">
        <v>1996</v>
      </c>
      <c r="AT365"/>
      <c r="AU365" t="s">
        <v>1996</v>
      </c>
      <c r="AV365" t="s">
        <v>1997</v>
      </c>
      <c r="AW365">
        <v>13867</v>
      </c>
      <c r="AX365"/>
    </row>
    <row r="366" spans="1:50" hidden="1" x14ac:dyDescent="0.25">
      <c r="A366">
        <v>2026</v>
      </c>
      <c r="B366" t="s">
        <v>640</v>
      </c>
      <c r="C366" t="s">
        <v>817</v>
      </c>
      <c r="D366">
        <v>6083</v>
      </c>
      <c r="E366" t="s">
        <v>2532</v>
      </c>
      <c r="F366" t="s">
        <v>1995</v>
      </c>
      <c r="G366" t="s">
        <v>1949</v>
      </c>
      <c r="H366">
        <v>0</v>
      </c>
      <c r="I366">
        <v>0</v>
      </c>
      <c r="J366">
        <v>0</v>
      </c>
      <c r="K366"/>
      <c r="L366">
        <v>0</v>
      </c>
      <c r="M366" t="s">
        <v>1996</v>
      </c>
      <c r="N366" t="s">
        <v>1996</v>
      </c>
      <c r="O366" t="s">
        <v>1996</v>
      </c>
      <c r="P366" t="s">
        <v>1997</v>
      </c>
      <c r="Q366" t="s">
        <v>1951</v>
      </c>
      <c r="R366">
        <v>0.44</v>
      </c>
      <c r="S366">
        <v>0.01</v>
      </c>
      <c r="T366">
        <v>8.6142000000000003</v>
      </c>
      <c r="U366">
        <v>0</v>
      </c>
      <c r="V366">
        <v>0</v>
      </c>
      <c r="W366">
        <v>0.9</v>
      </c>
      <c r="X366">
        <v>0.81599999999999995</v>
      </c>
      <c r="Y366">
        <v>0.98599999999999999</v>
      </c>
      <c r="Z366">
        <v>0.92</v>
      </c>
      <c r="AA366">
        <v>0.92</v>
      </c>
      <c r="AB366">
        <v>0.92</v>
      </c>
      <c r="AC366">
        <v>100</v>
      </c>
      <c r="AD366">
        <v>0</v>
      </c>
      <c r="AE366" t="s">
        <v>3789</v>
      </c>
      <c r="AF366"/>
      <c r="AG366" t="s">
        <v>1997</v>
      </c>
      <c r="AH366">
        <v>10</v>
      </c>
      <c r="AI366">
        <v>2</v>
      </c>
      <c r="AJ366">
        <v>20</v>
      </c>
      <c r="AK366">
        <v>9.26</v>
      </c>
      <c r="AL366">
        <v>1</v>
      </c>
      <c r="AM366"/>
      <c r="AN366"/>
      <c r="AO366"/>
      <c r="AP366"/>
      <c r="AQ366" t="s">
        <v>2533</v>
      </c>
      <c r="AR366"/>
      <c r="AS366" t="s">
        <v>1996</v>
      </c>
      <c r="AT366"/>
      <c r="AU366" t="s">
        <v>1996</v>
      </c>
      <c r="AV366" t="s">
        <v>1997</v>
      </c>
      <c r="AW366">
        <v>13867</v>
      </c>
      <c r="AX366"/>
    </row>
    <row r="367" spans="1:50" hidden="1" x14ac:dyDescent="0.25">
      <c r="A367">
        <v>2026</v>
      </c>
      <c r="B367" t="s">
        <v>640</v>
      </c>
      <c r="C367" t="s">
        <v>792</v>
      </c>
      <c r="D367">
        <v>6084</v>
      </c>
      <c r="E367" t="s">
        <v>2534</v>
      </c>
      <c r="F367" t="s">
        <v>1995</v>
      </c>
      <c r="G367" t="s">
        <v>1949</v>
      </c>
      <c r="H367">
        <v>0</v>
      </c>
      <c r="I367">
        <v>0</v>
      </c>
      <c r="J367">
        <v>0</v>
      </c>
      <c r="K367"/>
      <c r="L367">
        <v>0</v>
      </c>
      <c r="M367" t="s">
        <v>1996</v>
      </c>
      <c r="N367" t="s">
        <v>1996</v>
      </c>
      <c r="O367" t="s">
        <v>1996</v>
      </c>
      <c r="P367" t="s">
        <v>1997</v>
      </c>
      <c r="Q367" t="s">
        <v>1951</v>
      </c>
      <c r="R367">
        <v>0.61</v>
      </c>
      <c r="S367">
        <v>0.01</v>
      </c>
      <c r="T367">
        <v>20.110600000000002</v>
      </c>
      <c r="U367">
        <v>1.29E-2</v>
      </c>
      <c r="V367">
        <v>0</v>
      </c>
      <c r="W367">
        <v>0.9</v>
      </c>
      <c r="X367">
        <v>0.81599999999999995</v>
      </c>
      <c r="Y367">
        <v>0.98599999999999999</v>
      </c>
      <c r="Z367">
        <v>0.92</v>
      </c>
      <c r="AA367">
        <v>0.92</v>
      </c>
      <c r="AB367">
        <v>0.92</v>
      </c>
      <c r="AC367">
        <v>100</v>
      </c>
      <c r="AD367">
        <v>0</v>
      </c>
      <c r="AE367" t="s">
        <v>3789</v>
      </c>
      <c r="AF367"/>
      <c r="AG367" t="s">
        <v>1997</v>
      </c>
      <c r="AH367">
        <v>10</v>
      </c>
      <c r="AI367">
        <v>2</v>
      </c>
      <c r="AJ367">
        <v>20</v>
      </c>
      <c r="AK367">
        <v>4.05</v>
      </c>
      <c r="AL367">
        <v>1</v>
      </c>
      <c r="AM367"/>
      <c r="AN367"/>
      <c r="AO367"/>
      <c r="AP367"/>
      <c r="AQ367" t="s">
        <v>2535</v>
      </c>
      <c r="AR367"/>
      <c r="AS367" t="s">
        <v>1996</v>
      </c>
      <c r="AT367"/>
      <c r="AU367" t="s">
        <v>1996</v>
      </c>
      <c r="AV367" t="s">
        <v>1997</v>
      </c>
      <c r="AW367">
        <v>13867</v>
      </c>
      <c r="AX367"/>
    </row>
    <row r="368" spans="1:50" hidden="1" x14ac:dyDescent="0.25">
      <c r="A368">
        <v>2026</v>
      </c>
      <c r="B368" t="s">
        <v>640</v>
      </c>
      <c r="C368" t="s">
        <v>819</v>
      </c>
      <c r="D368">
        <v>6085</v>
      </c>
      <c r="E368" t="s">
        <v>2536</v>
      </c>
      <c r="F368" t="s">
        <v>1995</v>
      </c>
      <c r="G368" t="s">
        <v>1949</v>
      </c>
      <c r="H368">
        <v>0</v>
      </c>
      <c r="I368">
        <v>0</v>
      </c>
      <c r="J368">
        <v>0</v>
      </c>
      <c r="K368"/>
      <c r="L368">
        <v>0</v>
      </c>
      <c r="M368" t="s">
        <v>1996</v>
      </c>
      <c r="N368" t="s">
        <v>1996</v>
      </c>
      <c r="O368" t="s">
        <v>1996</v>
      </c>
      <c r="P368" t="s">
        <v>1997</v>
      </c>
      <c r="Q368" t="s">
        <v>1951</v>
      </c>
      <c r="R368">
        <v>0.41</v>
      </c>
      <c r="S368">
        <v>0.01</v>
      </c>
      <c r="T368">
        <v>15.9125</v>
      </c>
      <c r="U368">
        <v>3.3E-3</v>
      </c>
      <c r="V368">
        <v>0</v>
      </c>
      <c r="W368">
        <v>0.9</v>
      </c>
      <c r="X368">
        <v>0.81599999999999995</v>
      </c>
      <c r="Y368">
        <v>0.98599999999999999</v>
      </c>
      <c r="Z368">
        <v>0.92</v>
      </c>
      <c r="AA368">
        <v>0.92</v>
      </c>
      <c r="AB368">
        <v>0.92</v>
      </c>
      <c r="AC368">
        <v>100</v>
      </c>
      <c r="AD368">
        <v>0</v>
      </c>
      <c r="AE368" t="s">
        <v>3789</v>
      </c>
      <c r="AF368"/>
      <c r="AG368" t="s">
        <v>1997</v>
      </c>
      <c r="AH368">
        <v>10</v>
      </c>
      <c r="AI368">
        <v>2</v>
      </c>
      <c r="AJ368">
        <v>20</v>
      </c>
      <c r="AK368">
        <v>2.12</v>
      </c>
      <c r="AL368">
        <v>1</v>
      </c>
      <c r="AM368"/>
      <c r="AN368"/>
      <c r="AO368"/>
      <c r="AP368"/>
      <c r="AQ368" t="s">
        <v>2537</v>
      </c>
      <c r="AR368"/>
      <c r="AS368" t="s">
        <v>1996</v>
      </c>
      <c r="AT368"/>
      <c r="AU368" t="s">
        <v>1996</v>
      </c>
      <c r="AV368" t="s">
        <v>1997</v>
      </c>
      <c r="AW368">
        <v>13867</v>
      </c>
      <c r="AX368"/>
    </row>
    <row r="369" spans="1:50" hidden="1" x14ac:dyDescent="0.25">
      <c r="A369">
        <v>2026</v>
      </c>
      <c r="B369" t="s">
        <v>640</v>
      </c>
      <c r="C369" t="s">
        <v>795</v>
      </c>
      <c r="D369">
        <v>6086</v>
      </c>
      <c r="E369" t="s">
        <v>2538</v>
      </c>
      <c r="F369" t="s">
        <v>1995</v>
      </c>
      <c r="G369" t="s">
        <v>1949</v>
      </c>
      <c r="H369">
        <v>0</v>
      </c>
      <c r="I369">
        <v>0</v>
      </c>
      <c r="J369">
        <v>0</v>
      </c>
      <c r="K369"/>
      <c r="L369">
        <v>0</v>
      </c>
      <c r="M369" t="s">
        <v>1996</v>
      </c>
      <c r="N369" t="s">
        <v>1996</v>
      </c>
      <c r="O369" t="s">
        <v>1996</v>
      </c>
      <c r="P369" t="s">
        <v>1997</v>
      </c>
      <c r="Q369" t="s">
        <v>1951</v>
      </c>
      <c r="R369">
        <v>0.56000000000000005</v>
      </c>
      <c r="S369">
        <v>0.01</v>
      </c>
      <c r="T369">
        <v>20.738499999999998</v>
      </c>
      <c r="U369">
        <v>1.2500000000000001E-2</v>
      </c>
      <c r="V369">
        <v>0</v>
      </c>
      <c r="W369">
        <v>0.9</v>
      </c>
      <c r="X369">
        <v>0.81599999999999995</v>
      </c>
      <c r="Y369">
        <v>0.98599999999999999</v>
      </c>
      <c r="Z369">
        <v>0.92</v>
      </c>
      <c r="AA369">
        <v>0.92</v>
      </c>
      <c r="AB369">
        <v>0.92</v>
      </c>
      <c r="AC369">
        <v>100</v>
      </c>
      <c r="AD369">
        <v>0</v>
      </c>
      <c r="AE369" t="s">
        <v>3789</v>
      </c>
      <c r="AF369"/>
      <c r="AG369" t="s">
        <v>1997</v>
      </c>
      <c r="AH369">
        <v>10</v>
      </c>
      <c r="AI369">
        <v>2</v>
      </c>
      <c r="AJ369">
        <v>20</v>
      </c>
      <c r="AK369">
        <v>4.05</v>
      </c>
      <c r="AL369">
        <v>1</v>
      </c>
      <c r="AM369"/>
      <c r="AN369"/>
      <c r="AO369"/>
      <c r="AP369"/>
      <c r="AQ369" t="s">
        <v>2539</v>
      </c>
      <c r="AR369"/>
      <c r="AS369" t="s">
        <v>1996</v>
      </c>
      <c r="AT369"/>
      <c r="AU369" t="s">
        <v>1996</v>
      </c>
      <c r="AV369" t="s">
        <v>1997</v>
      </c>
      <c r="AW369">
        <v>13867</v>
      </c>
      <c r="AX369"/>
    </row>
    <row r="370" spans="1:50" hidden="1" x14ac:dyDescent="0.25">
      <c r="A370">
        <v>2026</v>
      </c>
      <c r="B370" t="s">
        <v>640</v>
      </c>
      <c r="C370" t="s">
        <v>821</v>
      </c>
      <c r="D370">
        <v>6087</v>
      </c>
      <c r="E370" t="s">
        <v>2540</v>
      </c>
      <c r="F370" t="s">
        <v>1995</v>
      </c>
      <c r="G370" t="s">
        <v>1949</v>
      </c>
      <c r="H370">
        <v>0</v>
      </c>
      <c r="I370">
        <v>0</v>
      </c>
      <c r="J370">
        <v>0</v>
      </c>
      <c r="K370"/>
      <c r="L370">
        <v>0</v>
      </c>
      <c r="M370" t="s">
        <v>1996</v>
      </c>
      <c r="N370" t="s">
        <v>1996</v>
      </c>
      <c r="O370" t="s">
        <v>1996</v>
      </c>
      <c r="P370" t="s">
        <v>1997</v>
      </c>
      <c r="Q370" t="s">
        <v>1951</v>
      </c>
      <c r="R370">
        <v>0.38</v>
      </c>
      <c r="S370">
        <v>0.01</v>
      </c>
      <c r="T370">
        <v>7.5110999999999999</v>
      </c>
      <c r="U370">
        <v>1E-4</v>
      </c>
      <c r="V370">
        <v>0</v>
      </c>
      <c r="W370">
        <v>0.9</v>
      </c>
      <c r="X370">
        <v>0.81599999999999995</v>
      </c>
      <c r="Y370">
        <v>0.98599999999999999</v>
      </c>
      <c r="Z370">
        <v>0.92</v>
      </c>
      <c r="AA370">
        <v>0.92</v>
      </c>
      <c r="AB370">
        <v>0.92</v>
      </c>
      <c r="AC370">
        <v>100</v>
      </c>
      <c r="AD370">
        <v>0</v>
      </c>
      <c r="AE370" t="s">
        <v>3789</v>
      </c>
      <c r="AF370"/>
      <c r="AG370" t="s">
        <v>1997</v>
      </c>
      <c r="AH370">
        <v>10</v>
      </c>
      <c r="AI370">
        <v>2</v>
      </c>
      <c r="AJ370">
        <v>20</v>
      </c>
      <c r="AK370">
        <v>2.12</v>
      </c>
      <c r="AL370">
        <v>1</v>
      </c>
      <c r="AM370"/>
      <c r="AN370"/>
      <c r="AO370"/>
      <c r="AP370"/>
      <c r="AQ370" t="s">
        <v>2541</v>
      </c>
      <c r="AR370"/>
      <c r="AS370" t="s">
        <v>1996</v>
      </c>
      <c r="AT370"/>
      <c r="AU370" t="s">
        <v>1996</v>
      </c>
      <c r="AV370" t="s">
        <v>1997</v>
      </c>
      <c r="AW370">
        <v>13867</v>
      </c>
      <c r="AX370"/>
    </row>
    <row r="371" spans="1:50" hidden="1" x14ac:dyDescent="0.25">
      <c r="A371">
        <v>2026</v>
      </c>
      <c r="B371" t="s">
        <v>640</v>
      </c>
      <c r="C371" t="s">
        <v>798</v>
      </c>
      <c r="D371">
        <v>6088</v>
      </c>
      <c r="E371" t="s">
        <v>2542</v>
      </c>
      <c r="F371" t="s">
        <v>1995</v>
      </c>
      <c r="G371" t="s">
        <v>1949</v>
      </c>
      <c r="H371">
        <v>0</v>
      </c>
      <c r="I371">
        <v>0</v>
      </c>
      <c r="J371">
        <v>0</v>
      </c>
      <c r="K371"/>
      <c r="L371">
        <v>0</v>
      </c>
      <c r="M371" t="s">
        <v>1996</v>
      </c>
      <c r="N371" t="s">
        <v>1996</v>
      </c>
      <c r="O371" t="s">
        <v>1996</v>
      </c>
      <c r="P371" t="s">
        <v>1997</v>
      </c>
      <c r="Q371" t="s">
        <v>1951</v>
      </c>
      <c r="R371">
        <v>0.61</v>
      </c>
      <c r="S371">
        <v>0.01</v>
      </c>
      <c r="T371">
        <v>21.617999999999999</v>
      </c>
      <c r="U371">
        <v>1.29E-2</v>
      </c>
      <c r="V371">
        <v>0</v>
      </c>
      <c r="W371">
        <v>0.9</v>
      </c>
      <c r="X371">
        <v>0.81599999999999995</v>
      </c>
      <c r="Y371">
        <v>0.98599999999999999</v>
      </c>
      <c r="Z371">
        <v>0.92</v>
      </c>
      <c r="AA371">
        <v>0.92</v>
      </c>
      <c r="AB371">
        <v>0.92</v>
      </c>
      <c r="AC371">
        <v>100</v>
      </c>
      <c r="AD371">
        <v>0</v>
      </c>
      <c r="AE371" t="s">
        <v>3789</v>
      </c>
      <c r="AF371"/>
      <c r="AG371" t="s">
        <v>1997</v>
      </c>
      <c r="AH371">
        <v>10</v>
      </c>
      <c r="AI371">
        <v>2</v>
      </c>
      <c r="AJ371">
        <v>20</v>
      </c>
      <c r="AK371">
        <v>35</v>
      </c>
      <c r="AL371">
        <v>1</v>
      </c>
      <c r="AM371"/>
      <c r="AN371"/>
      <c r="AO371"/>
      <c r="AP371"/>
      <c r="AQ371" t="s">
        <v>2543</v>
      </c>
      <c r="AR371"/>
      <c r="AS371" t="s">
        <v>1996</v>
      </c>
      <c r="AT371"/>
      <c r="AU371" t="s">
        <v>1996</v>
      </c>
      <c r="AV371" t="s">
        <v>1997</v>
      </c>
      <c r="AW371">
        <v>13867</v>
      </c>
      <c r="AX371"/>
    </row>
    <row r="372" spans="1:50" hidden="1" x14ac:dyDescent="0.25">
      <c r="A372">
        <v>2026</v>
      </c>
      <c r="B372" t="s">
        <v>640</v>
      </c>
      <c r="C372" t="s">
        <v>823</v>
      </c>
      <c r="D372">
        <v>6101</v>
      </c>
      <c r="E372" t="s">
        <v>2544</v>
      </c>
      <c r="F372" t="s">
        <v>1995</v>
      </c>
      <c r="G372" t="s">
        <v>1949</v>
      </c>
      <c r="H372">
        <v>0</v>
      </c>
      <c r="I372">
        <v>0</v>
      </c>
      <c r="J372">
        <v>0</v>
      </c>
      <c r="K372"/>
      <c r="L372">
        <v>0</v>
      </c>
      <c r="M372" t="s">
        <v>1996</v>
      </c>
      <c r="N372" t="s">
        <v>1996</v>
      </c>
      <c r="O372" t="s">
        <v>1996</v>
      </c>
      <c r="P372" t="s">
        <v>1997</v>
      </c>
      <c r="Q372" t="s">
        <v>1951</v>
      </c>
      <c r="R372">
        <v>0.44</v>
      </c>
      <c r="S372">
        <v>0.01</v>
      </c>
      <c r="T372">
        <v>11.613099999999999</v>
      </c>
      <c r="U372">
        <v>1.4E-3</v>
      </c>
      <c r="V372">
        <v>0</v>
      </c>
      <c r="W372">
        <v>0.9</v>
      </c>
      <c r="X372">
        <v>0.81599999999999995</v>
      </c>
      <c r="Y372">
        <v>0.98599999999999999</v>
      </c>
      <c r="Z372">
        <v>0.92</v>
      </c>
      <c r="AA372">
        <v>0.92</v>
      </c>
      <c r="AB372">
        <v>0.92</v>
      </c>
      <c r="AC372">
        <v>100</v>
      </c>
      <c r="AD372">
        <v>0</v>
      </c>
      <c r="AE372" t="s">
        <v>3789</v>
      </c>
      <c r="AF372"/>
      <c r="AG372" t="s">
        <v>1997</v>
      </c>
      <c r="AH372">
        <v>10</v>
      </c>
      <c r="AI372">
        <v>2</v>
      </c>
      <c r="AJ372">
        <v>20</v>
      </c>
      <c r="AK372">
        <v>16.16</v>
      </c>
      <c r="AL372">
        <v>1</v>
      </c>
      <c r="AM372"/>
      <c r="AN372"/>
      <c r="AO372"/>
      <c r="AP372"/>
      <c r="AQ372" t="s">
        <v>2545</v>
      </c>
      <c r="AR372"/>
      <c r="AS372" t="s">
        <v>1996</v>
      </c>
      <c r="AT372"/>
      <c r="AU372" t="s">
        <v>1996</v>
      </c>
      <c r="AV372" t="s">
        <v>1997</v>
      </c>
      <c r="AW372">
        <v>13867</v>
      </c>
      <c r="AX372"/>
    </row>
    <row r="373" spans="1:50" hidden="1" x14ac:dyDescent="0.25">
      <c r="A373">
        <v>2026</v>
      </c>
      <c r="B373" t="s">
        <v>640</v>
      </c>
      <c r="C373" t="s">
        <v>801</v>
      </c>
      <c r="D373">
        <v>6089</v>
      </c>
      <c r="E373" t="s">
        <v>2546</v>
      </c>
      <c r="F373" t="s">
        <v>1995</v>
      </c>
      <c r="G373" t="s">
        <v>1949</v>
      </c>
      <c r="H373">
        <v>0</v>
      </c>
      <c r="I373">
        <v>0</v>
      </c>
      <c r="J373">
        <v>0</v>
      </c>
      <c r="K373"/>
      <c r="L373">
        <v>0</v>
      </c>
      <c r="M373" t="s">
        <v>1996</v>
      </c>
      <c r="N373" t="s">
        <v>1996</v>
      </c>
      <c r="O373" t="s">
        <v>1996</v>
      </c>
      <c r="P373" t="s">
        <v>1997</v>
      </c>
      <c r="Q373" t="s">
        <v>1951</v>
      </c>
      <c r="R373">
        <v>0.61</v>
      </c>
      <c r="S373">
        <v>0.01</v>
      </c>
      <c r="T373">
        <v>21.617999999999999</v>
      </c>
      <c r="U373">
        <v>1.29E-2</v>
      </c>
      <c r="V373">
        <v>0</v>
      </c>
      <c r="W373">
        <v>0.9</v>
      </c>
      <c r="X373">
        <v>0.81599999999999995</v>
      </c>
      <c r="Y373">
        <v>0.98599999999999999</v>
      </c>
      <c r="Z373">
        <v>0.92</v>
      </c>
      <c r="AA373">
        <v>0.92</v>
      </c>
      <c r="AB373">
        <v>0.92</v>
      </c>
      <c r="AC373">
        <v>100</v>
      </c>
      <c r="AD373">
        <v>0</v>
      </c>
      <c r="AE373" t="s">
        <v>3789</v>
      </c>
      <c r="AF373"/>
      <c r="AG373" t="s">
        <v>1997</v>
      </c>
      <c r="AH373">
        <v>10</v>
      </c>
      <c r="AI373">
        <v>2</v>
      </c>
      <c r="AJ373">
        <v>20</v>
      </c>
      <c r="AK373">
        <v>17.100000000000001</v>
      </c>
      <c r="AL373">
        <v>1</v>
      </c>
      <c r="AM373"/>
      <c r="AN373"/>
      <c r="AO373"/>
      <c r="AP373"/>
      <c r="AQ373" t="s">
        <v>2547</v>
      </c>
      <c r="AR373"/>
      <c r="AS373" t="s">
        <v>1996</v>
      </c>
      <c r="AT373"/>
      <c r="AU373" t="s">
        <v>1996</v>
      </c>
      <c r="AV373" t="s">
        <v>1997</v>
      </c>
      <c r="AW373">
        <v>13867</v>
      </c>
      <c r="AX373"/>
    </row>
    <row r="374" spans="1:50" hidden="1" x14ac:dyDescent="0.25">
      <c r="A374">
        <v>2026</v>
      </c>
      <c r="B374" t="s">
        <v>640</v>
      </c>
      <c r="C374" t="s">
        <v>825</v>
      </c>
      <c r="D374">
        <v>6102</v>
      </c>
      <c r="E374" t="s">
        <v>2548</v>
      </c>
      <c r="F374" t="s">
        <v>1995</v>
      </c>
      <c r="G374" t="s">
        <v>1949</v>
      </c>
      <c r="H374">
        <v>0</v>
      </c>
      <c r="I374">
        <v>0</v>
      </c>
      <c r="J374">
        <v>0</v>
      </c>
      <c r="K374"/>
      <c r="L374">
        <v>0</v>
      </c>
      <c r="M374" t="s">
        <v>1996</v>
      </c>
      <c r="N374" t="s">
        <v>1996</v>
      </c>
      <c r="O374" t="s">
        <v>1996</v>
      </c>
      <c r="P374" t="s">
        <v>1997</v>
      </c>
      <c r="Q374" t="s">
        <v>1951</v>
      </c>
      <c r="R374">
        <v>0.4</v>
      </c>
      <c r="S374">
        <v>0.01</v>
      </c>
      <c r="T374">
        <v>11.7753</v>
      </c>
      <c r="U374">
        <v>1.1000000000000001E-3</v>
      </c>
      <c r="V374">
        <v>0</v>
      </c>
      <c r="W374">
        <v>0.9</v>
      </c>
      <c r="X374">
        <v>0.81599999999999995</v>
      </c>
      <c r="Y374">
        <v>0.98599999999999999</v>
      </c>
      <c r="Z374">
        <v>0.92</v>
      </c>
      <c r="AA374">
        <v>0.92</v>
      </c>
      <c r="AB374">
        <v>0.92</v>
      </c>
      <c r="AC374">
        <v>100</v>
      </c>
      <c r="AD374">
        <v>0</v>
      </c>
      <c r="AE374" t="s">
        <v>3789</v>
      </c>
      <c r="AF374"/>
      <c r="AG374" t="s">
        <v>1997</v>
      </c>
      <c r="AH374">
        <v>10</v>
      </c>
      <c r="AI374">
        <v>2</v>
      </c>
      <c r="AJ374">
        <v>20</v>
      </c>
      <c r="AK374">
        <v>8.61</v>
      </c>
      <c r="AL374">
        <v>1</v>
      </c>
      <c r="AM374"/>
      <c r="AN374"/>
      <c r="AO374"/>
      <c r="AP374"/>
      <c r="AQ374" t="s">
        <v>2549</v>
      </c>
      <c r="AR374"/>
      <c r="AS374" t="s">
        <v>1996</v>
      </c>
      <c r="AT374"/>
      <c r="AU374" t="s">
        <v>1996</v>
      </c>
      <c r="AV374" t="s">
        <v>1997</v>
      </c>
      <c r="AW374">
        <v>13867</v>
      </c>
      <c r="AX374"/>
    </row>
    <row r="375" spans="1:50" hidden="1" x14ac:dyDescent="0.25">
      <c r="A375">
        <v>2026</v>
      </c>
      <c r="B375" t="s">
        <v>640</v>
      </c>
      <c r="C375" t="s">
        <v>804</v>
      </c>
      <c r="D375">
        <v>6090</v>
      </c>
      <c r="E375" t="s">
        <v>2550</v>
      </c>
      <c r="F375" t="s">
        <v>1995</v>
      </c>
      <c r="G375" t="s">
        <v>1949</v>
      </c>
      <c r="H375">
        <v>0</v>
      </c>
      <c r="I375">
        <v>0</v>
      </c>
      <c r="J375">
        <v>0</v>
      </c>
      <c r="K375"/>
      <c r="L375">
        <v>0</v>
      </c>
      <c r="M375" t="s">
        <v>1996</v>
      </c>
      <c r="N375" t="s">
        <v>1996</v>
      </c>
      <c r="O375" t="s">
        <v>1996</v>
      </c>
      <c r="P375" t="s">
        <v>1997</v>
      </c>
      <c r="Q375" t="s">
        <v>1951</v>
      </c>
      <c r="R375">
        <v>0.56000000000000005</v>
      </c>
      <c r="S375">
        <v>0.01</v>
      </c>
      <c r="T375">
        <v>22.006799999999998</v>
      </c>
      <c r="U375">
        <v>1.23E-2</v>
      </c>
      <c r="V375">
        <v>0</v>
      </c>
      <c r="W375">
        <v>0.9</v>
      </c>
      <c r="X375">
        <v>0.81599999999999995</v>
      </c>
      <c r="Y375">
        <v>0.98599999999999999</v>
      </c>
      <c r="Z375">
        <v>0.92</v>
      </c>
      <c r="AA375">
        <v>0.92</v>
      </c>
      <c r="AB375">
        <v>0.92</v>
      </c>
      <c r="AC375">
        <v>100</v>
      </c>
      <c r="AD375">
        <v>0</v>
      </c>
      <c r="AE375" t="s">
        <v>3789</v>
      </c>
      <c r="AF375"/>
      <c r="AG375" t="s">
        <v>1997</v>
      </c>
      <c r="AH375">
        <v>10</v>
      </c>
      <c r="AI375">
        <v>2</v>
      </c>
      <c r="AJ375">
        <v>20</v>
      </c>
      <c r="AK375">
        <v>4.04</v>
      </c>
      <c r="AL375">
        <v>1</v>
      </c>
      <c r="AM375"/>
      <c r="AN375"/>
      <c r="AO375"/>
      <c r="AP375"/>
      <c r="AQ375" t="s">
        <v>2551</v>
      </c>
      <c r="AR375"/>
      <c r="AS375" t="s">
        <v>1996</v>
      </c>
      <c r="AT375"/>
      <c r="AU375" t="s">
        <v>1996</v>
      </c>
      <c r="AV375" t="s">
        <v>1997</v>
      </c>
      <c r="AW375">
        <v>13867</v>
      </c>
      <c r="AX375"/>
    </row>
    <row r="376" spans="1:50" hidden="1" x14ac:dyDescent="0.25">
      <c r="A376">
        <v>2026</v>
      </c>
      <c r="B376" t="s">
        <v>640</v>
      </c>
      <c r="C376" t="s">
        <v>827</v>
      </c>
      <c r="D376">
        <v>6103</v>
      </c>
      <c r="E376" t="s">
        <v>2552</v>
      </c>
      <c r="F376" t="s">
        <v>1995</v>
      </c>
      <c r="G376" t="s">
        <v>1949</v>
      </c>
      <c r="H376">
        <v>0</v>
      </c>
      <c r="I376">
        <v>0</v>
      </c>
      <c r="J376">
        <v>0</v>
      </c>
      <c r="K376"/>
      <c r="L376">
        <v>0</v>
      </c>
      <c r="M376" t="s">
        <v>1996</v>
      </c>
      <c r="N376" t="s">
        <v>1996</v>
      </c>
      <c r="O376" t="s">
        <v>1996</v>
      </c>
      <c r="P376" t="s">
        <v>1997</v>
      </c>
      <c r="Q376" t="s">
        <v>1951</v>
      </c>
      <c r="R376">
        <v>0.39</v>
      </c>
      <c r="S376">
        <v>0.01</v>
      </c>
      <c r="T376">
        <v>10.225099999999999</v>
      </c>
      <c r="U376">
        <v>0</v>
      </c>
      <c r="V376">
        <v>0</v>
      </c>
      <c r="W376">
        <v>0.9</v>
      </c>
      <c r="X376">
        <v>0.81599999999999995</v>
      </c>
      <c r="Y376">
        <v>0.98599999999999999</v>
      </c>
      <c r="Z376">
        <v>0.92</v>
      </c>
      <c r="AA376">
        <v>0.92</v>
      </c>
      <c r="AB376">
        <v>0.92</v>
      </c>
      <c r="AC376">
        <v>100</v>
      </c>
      <c r="AD376">
        <v>0</v>
      </c>
      <c r="AE376" t="s">
        <v>3789</v>
      </c>
      <c r="AF376"/>
      <c r="AG376" t="s">
        <v>1997</v>
      </c>
      <c r="AH376">
        <v>10</v>
      </c>
      <c r="AI376">
        <v>2</v>
      </c>
      <c r="AJ376">
        <v>20</v>
      </c>
      <c r="AK376">
        <v>1.95</v>
      </c>
      <c r="AL376">
        <v>1</v>
      </c>
      <c r="AM376"/>
      <c r="AN376"/>
      <c r="AO376"/>
      <c r="AP376"/>
      <c r="AQ376" t="s">
        <v>2553</v>
      </c>
      <c r="AR376"/>
      <c r="AS376" t="s">
        <v>1996</v>
      </c>
      <c r="AT376"/>
      <c r="AU376" t="s">
        <v>1996</v>
      </c>
      <c r="AV376" t="s">
        <v>1997</v>
      </c>
      <c r="AW376">
        <v>13867</v>
      </c>
      <c r="AX376"/>
    </row>
    <row r="377" spans="1:50" hidden="1" x14ac:dyDescent="0.25">
      <c r="A377">
        <v>2026</v>
      </c>
      <c r="B377" t="s">
        <v>640</v>
      </c>
      <c r="C377" t="s">
        <v>807</v>
      </c>
      <c r="D377">
        <v>6091</v>
      </c>
      <c r="E377" t="s">
        <v>2554</v>
      </c>
      <c r="F377" t="s">
        <v>1995</v>
      </c>
      <c r="G377" t="s">
        <v>1949</v>
      </c>
      <c r="H377">
        <v>0</v>
      </c>
      <c r="I377">
        <v>0</v>
      </c>
      <c r="J377">
        <v>0</v>
      </c>
      <c r="K377"/>
      <c r="L377">
        <v>0</v>
      </c>
      <c r="M377" t="s">
        <v>1996</v>
      </c>
      <c r="N377" t="s">
        <v>1996</v>
      </c>
      <c r="O377" t="s">
        <v>1996</v>
      </c>
      <c r="P377" t="s">
        <v>1997</v>
      </c>
      <c r="Q377" t="s">
        <v>1951</v>
      </c>
      <c r="R377">
        <v>0.56000000000000005</v>
      </c>
      <c r="S377">
        <v>0.01</v>
      </c>
      <c r="T377">
        <v>21.574100000000001</v>
      </c>
      <c r="U377">
        <v>1.2200000000000001E-2</v>
      </c>
      <c r="V377">
        <v>0</v>
      </c>
      <c r="W377">
        <v>0.9</v>
      </c>
      <c r="X377">
        <v>0.81599999999999995</v>
      </c>
      <c r="Y377">
        <v>0.98599999999999999</v>
      </c>
      <c r="Z377">
        <v>0.92</v>
      </c>
      <c r="AA377">
        <v>0.92</v>
      </c>
      <c r="AB377">
        <v>0.92</v>
      </c>
      <c r="AC377">
        <v>100</v>
      </c>
      <c r="AD377">
        <v>0</v>
      </c>
      <c r="AE377" t="s">
        <v>3789</v>
      </c>
      <c r="AF377"/>
      <c r="AG377" t="s">
        <v>1997</v>
      </c>
      <c r="AH377">
        <v>10</v>
      </c>
      <c r="AI377">
        <v>2</v>
      </c>
      <c r="AJ377">
        <v>20</v>
      </c>
      <c r="AK377">
        <v>4.04</v>
      </c>
      <c r="AL377">
        <v>1</v>
      </c>
      <c r="AM377"/>
      <c r="AN377"/>
      <c r="AO377"/>
      <c r="AP377"/>
      <c r="AQ377" t="s">
        <v>2555</v>
      </c>
      <c r="AR377"/>
      <c r="AS377" t="s">
        <v>1996</v>
      </c>
      <c r="AT377"/>
      <c r="AU377" t="s">
        <v>1996</v>
      </c>
      <c r="AV377" t="s">
        <v>1997</v>
      </c>
      <c r="AW377">
        <v>13867</v>
      </c>
      <c r="AX377"/>
    </row>
    <row r="378" spans="1:50" hidden="1" x14ac:dyDescent="0.25">
      <c r="A378">
        <v>2026</v>
      </c>
      <c r="B378" t="s">
        <v>640</v>
      </c>
      <c r="C378" t="s">
        <v>829</v>
      </c>
      <c r="D378">
        <v>6104</v>
      </c>
      <c r="E378" t="s">
        <v>2556</v>
      </c>
      <c r="F378" t="s">
        <v>1995</v>
      </c>
      <c r="G378" t="s">
        <v>1949</v>
      </c>
      <c r="H378">
        <v>0</v>
      </c>
      <c r="I378">
        <v>0</v>
      </c>
      <c r="J378">
        <v>0</v>
      </c>
      <c r="K378"/>
      <c r="L378">
        <v>0</v>
      </c>
      <c r="M378" t="s">
        <v>1996</v>
      </c>
      <c r="N378" t="s">
        <v>1996</v>
      </c>
      <c r="O378" t="s">
        <v>1996</v>
      </c>
      <c r="P378" t="s">
        <v>1997</v>
      </c>
      <c r="Q378" t="s">
        <v>1951</v>
      </c>
      <c r="R378">
        <v>0.38</v>
      </c>
      <c r="S378">
        <v>0.01</v>
      </c>
      <c r="T378">
        <v>13.708299999999999</v>
      </c>
      <c r="U378">
        <v>1.4E-3</v>
      </c>
      <c r="V378">
        <v>0</v>
      </c>
      <c r="W378">
        <v>0.9</v>
      </c>
      <c r="X378">
        <v>0.81599999999999995</v>
      </c>
      <c r="Y378">
        <v>0.98599999999999999</v>
      </c>
      <c r="Z378">
        <v>0.92</v>
      </c>
      <c r="AA378">
        <v>0.92</v>
      </c>
      <c r="AB378">
        <v>0.92</v>
      </c>
      <c r="AC378">
        <v>100</v>
      </c>
      <c r="AD378">
        <v>0</v>
      </c>
      <c r="AE378" t="s">
        <v>3789</v>
      </c>
      <c r="AF378"/>
      <c r="AG378" t="s">
        <v>1997</v>
      </c>
      <c r="AH378">
        <v>10</v>
      </c>
      <c r="AI378">
        <v>2</v>
      </c>
      <c r="AJ378">
        <v>20</v>
      </c>
      <c r="AK378">
        <v>1.95</v>
      </c>
      <c r="AL378">
        <v>1</v>
      </c>
      <c r="AM378"/>
      <c r="AN378"/>
      <c r="AO378"/>
      <c r="AP378"/>
      <c r="AQ378" t="s">
        <v>2557</v>
      </c>
      <c r="AR378"/>
      <c r="AS378" t="s">
        <v>1996</v>
      </c>
      <c r="AT378"/>
      <c r="AU378" t="s">
        <v>1996</v>
      </c>
      <c r="AV378" t="s">
        <v>1997</v>
      </c>
      <c r="AW378">
        <v>13867</v>
      </c>
      <c r="AX378"/>
    </row>
    <row r="379" spans="1:50" hidden="1" x14ac:dyDescent="0.25">
      <c r="A379">
        <v>2026</v>
      </c>
      <c r="B379" t="s">
        <v>640</v>
      </c>
      <c r="C379" t="s">
        <v>810</v>
      </c>
      <c r="D379">
        <v>6092</v>
      </c>
      <c r="E379" t="s">
        <v>2558</v>
      </c>
      <c r="F379" t="s">
        <v>1995</v>
      </c>
      <c r="G379" t="s">
        <v>1949</v>
      </c>
      <c r="H379">
        <v>0</v>
      </c>
      <c r="I379">
        <v>0</v>
      </c>
      <c r="J379">
        <v>0</v>
      </c>
      <c r="K379"/>
      <c r="L379">
        <v>0</v>
      </c>
      <c r="M379" t="s">
        <v>1996</v>
      </c>
      <c r="N379" t="s">
        <v>1996</v>
      </c>
      <c r="O379" t="s">
        <v>1996</v>
      </c>
      <c r="P379" t="s">
        <v>1997</v>
      </c>
      <c r="Q379" t="s">
        <v>1951</v>
      </c>
      <c r="R379">
        <v>0.56000000000000005</v>
      </c>
      <c r="S379">
        <v>0.01</v>
      </c>
      <c r="T379">
        <v>21.850899999999999</v>
      </c>
      <c r="U379">
        <v>1.3299999999999999E-2</v>
      </c>
      <c r="V379">
        <v>0</v>
      </c>
      <c r="W379">
        <v>0.9</v>
      </c>
      <c r="X379">
        <v>0.81599999999999995</v>
      </c>
      <c r="Y379">
        <v>0.98599999999999999</v>
      </c>
      <c r="Z379">
        <v>0.92</v>
      </c>
      <c r="AA379">
        <v>0.92</v>
      </c>
      <c r="AB379">
        <v>0.92</v>
      </c>
      <c r="AC379">
        <v>100</v>
      </c>
      <c r="AD379">
        <v>0</v>
      </c>
      <c r="AE379" t="s">
        <v>3789</v>
      </c>
      <c r="AF379"/>
      <c r="AG379" t="s">
        <v>1997</v>
      </c>
      <c r="AH379">
        <v>10</v>
      </c>
      <c r="AI379">
        <v>2</v>
      </c>
      <c r="AJ379">
        <v>20</v>
      </c>
      <c r="AK379">
        <v>4.04</v>
      </c>
      <c r="AL379">
        <v>1</v>
      </c>
      <c r="AM379"/>
      <c r="AN379"/>
      <c r="AO379"/>
      <c r="AP379"/>
      <c r="AQ379" t="s">
        <v>2559</v>
      </c>
      <c r="AR379"/>
      <c r="AS379" t="s">
        <v>1996</v>
      </c>
      <c r="AT379"/>
      <c r="AU379" t="s">
        <v>1996</v>
      </c>
      <c r="AV379" t="s">
        <v>1997</v>
      </c>
      <c r="AW379">
        <v>13867</v>
      </c>
      <c r="AX379"/>
    </row>
    <row r="380" spans="1:50" hidden="1" x14ac:dyDescent="0.25">
      <c r="A380">
        <v>2026</v>
      </c>
      <c r="B380" t="s">
        <v>640</v>
      </c>
      <c r="C380" t="s">
        <v>831</v>
      </c>
      <c r="D380">
        <v>6105</v>
      </c>
      <c r="E380" t="s">
        <v>2560</v>
      </c>
      <c r="F380" t="s">
        <v>1995</v>
      </c>
      <c r="G380" t="s">
        <v>1949</v>
      </c>
      <c r="H380">
        <v>0</v>
      </c>
      <c r="I380">
        <v>0</v>
      </c>
      <c r="J380">
        <v>0</v>
      </c>
      <c r="K380"/>
      <c r="L380">
        <v>0</v>
      </c>
      <c r="M380" t="s">
        <v>1996</v>
      </c>
      <c r="N380" t="s">
        <v>1996</v>
      </c>
      <c r="O380" t="s">
        <v>1996</v>
      </c>
      <c r="P380" t="s">
        <v>1997</v>
      </c>
      <c r="Q380" t="s">
        <v>1951</v>
      </c>
      <c r="R380">
        <v>0.38</v>
      </c>
      <c r="S380">
        <v>0.01</v>
      </c>
      <c r="T380">
        <v>13.130599999999999</v>
      </c>
      <c r="U380">
        <v>2.0999999999999999E-3</v>
      </c>
      <c r="V380">
        <v>0</v>
      </c>
      <c r="W380">
        <v>0.9</v>
      </c>
      <c r="X380">
        <v>0.81599999999999995</v>
      </c>
      <c r="Y380">
        <v>0.98599999999999999</v>
      </c>
      <c r="Z380">
        <v>0.92</v>
      </c>
      <c r="AA380">
        <v>0.92</v>
      </c>
      <c r="AB380">
        <v>0.92</v>
      </c>
      <c r="AC380">
        <v>100</v>
      </c>
      <c r="AD380">
        <v>0</v>
      </c>
      <c r="AE380" t="s">
        <v>3789</v>
      </c>
      <c r="AF380"/>
      <c r="AG380" t="s">
        <v>1997</v>
      </c>
      <c r="AH380">
        <v>10</v>
      </c>
      <c r="AI380">
        <v>2</v>
      </c>
      <c r="AJ380">
        <v>20</v>
      </c>
      <c r="AK380">
        <v>1.95</v>
      </c>
      <c r="AL380">
        <v>1</v>
      </c>
      <c r="AM380"/>
      <c r="AN380"/>
      <c r="AO380"/>
      <c r="AP380"/>
      <c r="AQ380" t="s">
        <v>2561</v>
      </c>
      <c r="AR380"/>
      <c r="AS380" t="s">
        <v>1996</v>
      </c>
      <c r="AT380"/>
      <c r="AU380" t="s">
        <v>1996</v>
      </c>
      <c r="AV380" t="s">
        <v>1997</v>
      </c>
      <c r="AW380">
        <v>13867</v>
      </c>
      <c r="AX380"/>
    </row>
    <row r="381" spans="1:50" hidden="1" x14ac:dyDescent="0.25">
      <c r="A381">
        <v>2026</v>
      </c>
      <c r="B381" t="s">
        <v>640</v>
      </c>
      <c r="C381" t="s">
        <v>740</v>
      </c>
      <c r="D381">
        <v>6773</v>
      </c>
      <c r="E381" t="s">
        <v>3492</v>
      </c>
      <c r="F381" t="s">
        <v>1995</v>
      </c>
      <c r="G381" t="s">
        <v>1919</v>
      </c>
      <c r="H381">
        <v>0</v>
      </c>
      <c r="I381">
        <v>0</v>
      </c>
      <c r="J381">
        <v>0</v>
      </c>
      <c r="K381"/>
      <c r="L381">
        <v>0</v>
      </c>
      <c r="M381" t="s">
        <v>1996</v>
      </c>
      <c r="N381" t="s">
        <v>1996</v>
      </c>
      <c r="O381" t="s">
        <v>1996</v>
      </c>
      <c r="P381" t="s">
        <v>1997</v>
      </c>
      <c r="Q381" t="s">
        <v>1949</v>
      </c>
      <c r="R381">
        <v>1E-3</v>
      </c>
      <c r="S381">
        <v>1</v>
      </c>
      <c r="T381">
        <v>57.704700000000003</v>
      </c>
      <c r="U381">
        <v>3.7900000000000003E-2</v>
      </c>
      <c r="V381">
        <v>0</v>
      </c>
      <c r="W381">
        <v>0.9</v>
      </c>
      <c r="X381">
        <v>0.81599999999999995</v>
      </c>
      <c r="Y381">
        <v>0.98699999999999999</v>
      </c>
      <c r="Z381">
        <v>0.92</v>
      </c>
      <c r="AA381">
        <v>0.92</v>
      </c>
      <c r="AB381">
        <v>0.92</v>
      </c>
      <c r="AC381">
        <v>100</v>
      </c>
      <c r="AD381">
        <v>0</v>
      </c>
      <c r="AE381" t="s">
        <v>3789</v>
      </c>
      <c r="AF381"/>
      <c r="AG381" t="s">
        <v>1997</v>
      </c>
      <c r="AH381">
        <v>50</v>
      </c>
      <c r="AI381"/>
      <c r="AJ381">
        <v>15</v>
      </c>
      <c r="AK381">
        <v>44.93</v>
      </c>
      <c r="AL381">
        <v>1</v>
      </c>
      <c r="AM381"/>
      <c r="AN381"/>
      <c r="AO381"/>
      <c r="AP381"/>
      <c r="AQ381" t="s">
        <v>2913</v>
      </c>
      <c r="AR381"/>
      <c r="AS381" t="s">
        <v>1996</v>
      </c>
      <c r="AT381"/>
      <c r="AU381" t="s">
        <v>1996</v>
      </c>
      <c r="AV381" t="s">
        <v>1997</v>
      </c>
      <c r="AW381">
        <v>13959</v>
      </c>
      <c r="AX381"/>
    </row>
    <row r="382" spans="1:50" hidden="1" x14ac:dyDescent="0.25">
      <c r="A382">
        <v>2026</v>
      </c>
      <c r="B382" t="s">
        <v>640</v>
      </c>
      <c r="C382" t="s">
        <v>743</v>
      </c>
      <c r="D382">
        <v>6774</v>
      </c>
      <c r="E382" t="s">
        <v>3493</v>
      </c>
      <c r="F382" t="s">
        <v>1995</v>
      </c>
      <c r="G382" t="s">
        <v>1919</v>
      </c>
      <c r="H382">
        <v>0</v>
      </c>
      <c r="I382">
        <v>0</v>
      </c>
      <c r="J382">
        <v>0</v>
      </c>
      <c r="K382"/>
      <c r="L382">
        <v>0</v>
      </c>
      <c r="M382" t="s">
        <v>1996</v>
      </c>
      <c r="N382" t="s">
        <v>1996</v>
      </c>
      <c r="O382" t="s">
        <v>1996</v>
      </c>
      <c r="P382" t="s">
        <v>1997</v>
      </c>
      <c r="Q382" t="s">
        <v>1949</v>
      </c>
      <c r="R382">
        <v>1E-3</v>
      </c>
      <c r="S382">
        <v>1</v>
      </c>
      <c r="T382">
        <v>71.651300000000006</v>
      </c>
      <c r="U382">
        <v>4.8399999999999999E-2</v>
      </c>
      <c r="V382">
        <v>0</v>
      </c>
      <c r="W382">
        <v>0.9</v>
      </c>
      <c r="X382">
        <v>0.81599999999999995</v>
      </c>
      <c r="Y382">
        <v>0.98699999999999999</v>
      </c>
      <c r="Z382">
        <v>0.92</v>
      </c>
      <c r="AA382">
        <v>0.92</v>
      </c>
      <c r="AB382">
        <v>0.92</v>
      </c>
      <c r="AC382">
        <v>100</v>
      </c>
      <c r="AD382">
        <v>0</v>
      </c>
      <c r="AE382" t="s">
        <v>3789</v>
      </c>
      <c r="AF382"/>
      <c r="AG382" t="s">
        <v>1997</v>
      </c>
      <c r="AH382">
        <v>60</v>
      </c>
      <c r="AI382"/>
      <c r="AJ382">
        <v>15</v>
      </c>
      <c r="AK382">
        <v>41.18</v>
      </c>
      <c r="AL382">
        <v>1</v>
      </c>
      <c r="AM382"/>
      <c r="AN382"/>
      <c r="AO382"/>
      <c r="AP382"/>
      <c r="AQ382" t="s">
        <v>2916</v>
      </c>
      <c r="AR382"/>
      <c r="AS382" t="s">
        <v>1996</v>
      </c>
      <c r="AT382"/>
      <c r="AU382" t="s">
        <v>1996</v>
      </c>
      <c r="AV382" t="s">
        <v>1997</v>
      </c>
      <c r="AW382">
        <v>13959</v>
      </c>
      <c r="AX382"/>
    </row>
    <row r="383" spans="1:50" hidden="1" x14ac:dyDescent="0.25">
      <c r="A383">
        <v>2026</v>
      </c>
      <c r="B383" t="s">
        <v>640</v>
      </c>
      <c r="C383" t="s">
        <v>746</v>
      </c>
      <c r="D383">
        <v>6775</v>
      </c>
      <c r="E383" t="s">
        <v>3494</v>
      </c>
      <c r="F383" t="s">
        <v>1995</v>
      </c>
      <c r="G383" t="s">
        <v>1919</v>
      </c>
      <c r="H383">
        <v>0</v>
      </c>
      <c r="I383">
        <v>0</v>
      </c>
      <c r="J383">
        <v>0</v>
      </c>
      <c r="K383"/>
      <c r="L383">
        <v>0</v>
      </c>
      <c r="M383" t="s">
        <v>1996</v>
      </c>
      <c r="N383" t="s">
        <v>1996</v>
      </c>
      <c r="O383" t="s">
        <v>1996</v>
      </c>
      <c r="P383" t="s">
        <v>1997</v>
      </c>
      <c r="Q383" t="s">
        <v>1949</v>
      </c>
      <c r="R383">
        <v>1E-3</v>
      </c>
      <c r="S383">
        <v>1</v>
      </c>
      <c r="T383">
        <v>89.183300000000003</v>
      </c>
      <c r="U383">
        <v>5.9799999999999999E-2</v>
      </c>
      <c r="V383">
        <v>0</v>
      </c>
      <c r="W383">
        <v>0.9</v>
      </c>
      <c r="X383">
        <v>0.81599999999999995</v>
      </c>
      <c r="Y383">
        <v>0.98699999999999999</v>
      </c>
      <c r="Z383">
        <v>0.92</v>
      </c>
      <c r="AA383">
        <v>0.92</v>
      </c>
      <c r="AB383">
        <v>0.92</v>
      </c>
      <c r="AC383">
        <v>100</v>
      </c>
      <c r="AD383">
        <v>0</v>
      </c>
      <c r="AE383" t="s">
        <v>3789</v>
      </c>
      <c r="AF383"/>
      <c r="AG383" t="s">
        <v>1997</v>
      </c>
      <c r="AH383">
        <v>70</v>
      </c>
      <c r="AI383"/>
      <c r="AJ383">
        <v>15</v>
      </c>
      <c r="AK383">
        <v>37.44</v>
      </c>
      <c r="AL383">
        <v>1</v>
      </c>
      <c r="AM383"/>
      <c r="AN383"/>
      <c r="AO383"/>
      <c r="AP383"/>
      <c r="AQ383" t="s">
        <v>2919</v>
      </c>
      <c r="AR383"/>
      <c r="AS383" t="s">
        <v>1996</v>
      </c>
      <c r="AT383"/>
      <c r="AU383" t="s">
        <v>1996</v>
      </c>
      <c r="AV383" t="s">
        <v>1997</v>
      </c>
      <c r="AW383">
        <v>13959</v>
      </c>
      <c r="AX383"/>
    </row>
    <row r="384" spans="1:50" hidden="1" x14ac:dyDescent="0.25">
      <c r="A384">
        <v>2026</v>
      </c>
      <c r="B384" t="s">
        <v>640</v>
      </c>
      <c r="C384" t="s">
        <v>749</v>
      </c>
      <c r="D384">
        <v>6997</v>
      </c>
      <c r="E384" t="s">
        <v>3495</v>
      </c>
      <c r="F384" t="s">
        <v>1995</v>
      </c>
      <c r="G384" t="s">
        <v>1919</v>
      </c>
      <c r="H384">
        <v>0</v>
      </c>
      <c r="I384">
        <v>0</v>
      </c>
      <c r="J384">
        <v>0</v>
      </c>
      <c r="K384"/>
      <c r="L384">
        <v>0</v>
      </c>
      <c r="M384" t="s">
        <v>1996</v>
      </c>
      <c r="N384" t="s">
        <v>1996</v>
      </c>
      <c r="O384" t="s">
        <v>1996</v>
      </c>
      <c r="P384" t="s">
        <v>1997</v>
      </c>
      <c r="Q384" t="s">
        <v>1949</v>
      </c>
      <c r="R384">
        <v>1E-3</v>
      </c>
      <c r="S384">
        <v>1</v>
      </c>
      <c r="T384">
        <v>388.69450000000001</v>
      </c>
      <c r="U384">
        <v>3.7900000000000003E-2</v>
      </c>
      <c r="V384">
        <v>0</v>
      </c>
      <c r="W384">
        <v>0.9</v>
      </c>
      <c r="X384">
        <v>0.81599999999999995</v>
      </c>
      <c r="Y384">
        <v>0.98699999999999999</v>
      </c>
      <c r="Z384">
        <v>0.92</v>
      </c>
      <c r="AA384">
        <v>0.92</v>
      </c>
      <c r="AB384">
        <v>0.92</v>
      </c>
      <c r="AC384">
        <v>100</v>
      </c>
      <c r="AD384">
        <v>0</v>
      </c>
      <c r="AE384" t="s">
        <v>3789</v>
      </c>
      <c r="AF384"/>
      <c r="AG384" t="s">
        <v>1997</v>
      </c>
      <c r="AH384">
        <v>30</v>
      </c>
      <c r="AI384"/>
      <c r="AJ384">
        <v>15</v>
      </c>
      <c r="AK384">
        <v>28.34</v>
      </c>
      <c r="AL384">
        <v>1</v>
      </c>
      <c r="AM384"/>
      <c r="AN384"/>
      <c r="AO384"/>
      <c r="AP384"/>
      <c r="AQ384" t="s">
        <v>2974</v>
      </c>
      <c r="AR384"/>
      <c r="AS384" t="s">
        <v>1996</v>
      </c>
      <c r="AT384"/>
      <c r="AU384" t="s">
        <v>1996</v>
      </c>
      <c r="AV384" t="s">
        <v>1997</v>
      </c>
      <c r="AW384">
        <v>13959</v>
      </c>
      <c r="AX384"/>
    </row>
    <row r="385" spans="1:50" hidden="1" x14ac:dyDescent="0.25">
      <c r="A385">
        <v>2026</v>
      </c>
      <c r="B385" t="s">
        <v>640</v>
      </c>
      <c r="C385" t="s">
        <v>755</v>
      </c>
      <c r="D385">
        <v>6998</v>
      </c>
      <c r="E385" t="s">
        <v>3496</v>
      </c>
      <c r="F385" t="s">
        <v>1995</v>
      </c>
      <c r="G385" t="s">
        <v>1919</v>
      </c>
      <c r="H385">
        <v>0</v>
      </c>
      <c r="I385">
        <v>0</v>
      </c>
      <c r="J385">
        <v>0</v>
      </c>
      <c r="K385"/>
      <c r="L385">
        <v>0</v>
      </c>
      <c r="M385" t="s">
        <v>1996</v>
      </c>
      <c r="N385" t="s">
        <v>1996</v>
      </c>
      <c r="O385" t="s">
        <v>1996</v>
      </c>
      <c r="P385" t="s">
        <v>1997</v>
      </c>
      <c r="Q385" t="s">
        <v>1949</v>
      </c>
      <c r="R385">
        <v>1E-3</v>
      </c>
      <c r="S385">
        <v>1</v>
      </c>
      <c r="T385">
        <v>253.05600000000001</v>
      </c>
      <c r="U385">
        <v>5.0500000000000003E-2</v>
      </c>
      <c r="V385">
        <v>0</v>
      </c>
      <c r="W385">
        <v>0.9</v>
      </c>
      <c r="X385">
        <v>0.81599999999999995</v>
      </c>
      <c r="Y385">
        <v>0.98699999999999999</v>
      </c>
      <c r="Z385">
        <v>0.92</v>
      </c>
      <c r="AA385">
        <v>0.92</v>
      </c>
      <c r="AB385">
        <v>0.92</v>
      </c>
      <c r="AC385">
        <v>100</v>
      </c>
      <c r="AD385">
        <v>0</v>
      </c>
      <c r="AE385" t="s">
        <v>3789</v>
      </c>
      <c r="AF385"/>
      <c r="AG385" t="s">
        <v>1997</v>
      </c>
      <c r="AH385">
        <v>35</v>
      </c>
      <c r="AI385"/>
      <c r="AJ385">
        <v>15</v>
      </c>
      <c r="AK385">
        <v>25.98</v>
      </c>
      <c r="AL385">
        <v>1</v>
      </c>
      <c r="AM385"/>
      <c r="AN385"/>
      <c r="AO385"/>
      <c r="AP385"/>
      <c r="AQ385" t="s">
        <v>2971</v>
      </c>
      <c r="AR385"/>
      <c r="AS385" t="s">
        <v>1996</v>
      </c>
      <c r="AT385"/>
      <c r="AU385" t="s">
        <v>1996</v>
      </c>
      <c r="AV385" t="s">
        <v>1997</v>
      </c>
      <c r="AW385">
        <v>13959</v>
      </c>
      <c r="AX385"/>
    </row>
    <row r="386" spans="1:50" hidden="1" x14ac:dyDescent="0.25">
      <c r="A386">
        <v>2026</v>
      </c>
      <c r="B386" t="s">
        <v>640</v>
      </c>
      <c r="C386" t="s">
        <v>752</v>
      </c>
      <c r="D386">
        <v>6999</v>
      </c>
      <c r="E386" t="s">
        <v>3497</v>
      </c>
      <c r="F386" t="s">
        <v>1995</v>
      </c>
      <c r="G386" t="s">
        <v>1919</v>
      </c>
      <c r="H386">
        <v>0</v>
      </c>
      <c r="I386">
        <v>0</v>
      </c>
      <c r="J386">
        <v>0</v>
      </c>
      <c r="K386"/>
      <c r="L386">
        <v>0</v>
      </c>
      <c r="M386" t="s">
        <v>1996</v>
      </c>
      <c r="N386" t="s">
        <v>1996</v>
      </c>
      <c r="O386" t="s">
        <v>1996</v>
      </c>
      <c r="P386" t="s">
        <v>1997</v>
      </c>
      <c r="Q386" t="s">
        <v>1949</v>
      </c>
      <c r="R386">
        <v>1E-3</v>
      </c>
      <c r="S386">
        <v>1</v>
      </c>
      <c r="T386">
        <v>300.95159999999998</v>
      </c>
      <c r="U386">
        <v>5.9799999999999999E-2</v>
      </c>
      <c r="V386">
        <v>0</v>
      </c>
      <c r="W386">
        <v>0.9</v>
      </c>
      <c r="X386">
        <v>0.81599999999999995</v>
      </c>
      <c r="Y386">
        <v>0.98699999999999999</v>
      </c>
      <c r="Z386">
        <v>0.92</v>
      </c>
      <c r="AA386">
        <v>0.92</v>
      </c>
      <c r="AB386">
        <v>0.92</v>
      </c>
      <c r="AC386">
        <v>100</v>
      </c>
      <c r="AD386">
        <v>0</v>
      </c>
      <c r="AE386" t="s">
        <v>3789</v>
      </c>
      <c r="AF386"/>
      <c r="AG386" t="s">
        <v>1997</v>
      </c>
      <c r="AH386">
        <v>40</v>
      </c>
      <c r="AI386"/>
      <c r="AJ386">
        <v>15</v>
      </c>
      <c r="AK386">
        <v>23.62</v>
      </c>
      <c r="AL386">
        <v>1</v>
      </c>
      <c r="AM386"/>
      <c r="AN386"/>
      <c r="AO386"/>
      <c r="AP386"/>
      <c r="AQ386" t="s">
        <v>2968</v>
      </c>
      <c r="AR386"/>
      <c r="AS386" t="s">
        <v>1996</v>
      </c>
      <c r="AT386"/>
      <c r="AU386" t="s">
        <v>1996</v>
      </c>
      <c r="AV386" t="s">
        <v>1997</v>
      </c>
      <c r="AW386">
        <v>13959</v>
      </c>
      <c r="AX386"/>
    </row>
    <row r="387" spans="1:50" hidden="1" x14ac:dyDescent="0.25">
      <c r="A387">
        <v>2026</v>
      </c>
      <c r="B387" t="s">
        <v>640</v>
      </c>
      <c r="C387" t="s">
        <v>675</v>
      </c>
      <c r="D387">
        <v>7659</v>
      </c>
      <c r="E387" t="s">
        <v>2562</v>
      </c>
      <c r="F387" t="s">
        <v>1995</v>
      </c>
      <c r="G387" t="s">
        <v>1950</v>
      </c>
      <c r="H387">
        <v>65.94</v>
      </c>
      <c r="I387">
        <v>8.6999999999999994E-3</v>
      </c>
      <c r="J387">
        <v>8.6999999999999994E-2</v>
      </c>
      <c r="K387"/>
      <c r="L387">
        <v>0</v>
      </c>
      <c r="M387" t="s">
        <v>1996</v>
      </c>
      <c r="N387" t="s">
        <v>1996</v>
      </c>
      <c r="O387" t="s">
        <v>1996</v>
      </c>
      <c r="P387" t="s">
        <v>1996</v>
      </c>
      <c r="Q387"/>
      <c r="R387"/>
      <c r="S387"/>
      <c r="T387"/>
      <c r="U387"/>
      <c r="V387"/>
      <c r="W387">
        <v>0.9</v>
      </c>
      <c r="X387">
        <v>0.81599999999999995</v>
      </c>
      <c r="Y387">
        <v>0.98599999999999999</v>
      </c>
      <c r="Z387">
        <v>0.92</v>
      </c>
      <c r="AA387">
        <v>0.92</v>
      </c>
      <c r="AB387">
        <v>0.92</v>
      </c>
      <c r="AC387">
        <v>100</v>
      </c>
      <c r="AD387">
        <v>0</v>
      </c>
      <c r="AE387" t="s">
        <v>3789</v>
      </c>
      <c r="AF387"/>
      <c r="AG387" t="s">
        <v>1997</v>
      </c>
      <c r="AH387">
        <v>20</v>
      </c>
      <c r="AI387"/>
      <c r="AJ387">
        <v>15</v>
      </c>
      <c r="AK387">
        <v>24.4</v>
      </c>
      <c r="AL387">
        <v>1</v>
      </c>
      <c r="AM387"/>
      <c r="AN387"/>
      <c r="AO387"/>
      <c r="AP387"/>
      <c r="AQ387" t="s">
        <v>2563</v>
      </c>
      <c r="AR387"/>
      <c r="AS387" t="s">
        <v>1996</v>
      </c>
      <c r="AT387"/>
      <c r="AU387" t="s">
        <v>1996</v>
      </c>
      <c r="AV387" t="s">
        <v>1997</v>
      </c>
      <c r="AW387">
        <v>13867</v>
      </c>
      <c r="AX387"/>
    </row>
    <row r="388" spans="1:50" hidden="1" x14ac:dyDescent="0.25">
      <c r="A388">
        <v>2026</v>
      </c>
      <c r="B388" t="s">
        <v>640</v>
      </c>
      <c r="C388" t="s">
        <v>678</v>
      </c>
      <c r="D388">
        <v>7660</v>
      </c>
      <c r="E388" t="s">
        <v>2564</v>
      </c>
      <c r="F388" t="s">
        <v>1995</v>
      </c>
      <c r="G388" t="s">
        <v>1950</v>
      </c>
      <c r="H388">
        <v>57.84</v>
      </c>
      <c r="I388">
        <v>7.6E-3</v>
      </c>
      <c r="J388">
        <v>7.6E-3</v>
      </c>
      <c r="K388"/>
      <c r="L388">
        <v>0</v>
      </c>
      <c r="M388" t="s">
        <v>1996</v>
      </c>
      <c r="N388" t="s">
        <v>1996</v>
      </c>
      <c r="O388" t="s">
        <v>1996</v>
      </c>
      <c r="P388" t="s">
        <v>1996</v>
      </c>
      <c r="Q388"/>
      <c r="R388"/>
      <c r="S388"/>
      <c r="T388"/>
      <c r="U388"/>
      <c r="V388"/>
      <c r="W388">
        <v>0.9</v>
      </c>
      <c r="X388">
        <v>0.81599999999999995</v>
      </c>
      <c r="Y388">
        <v>0.98599999999999999</v>
      </c>
      <c r="Z388">
        <v>0.92</v>
      </c>
      <c r="AA388">
        <v>0.92</v>
      </c>
      <c r="AB388">
        <v>0.92</v>
      </c>
      <c r="AC388">
        <v>100</v>
      </c>
      <c r="AD388">
        <v>0</v>
      </c>
      <c r="AE388" t="s">
        <v>3789</v>
      </c>
      <c r="AF388"/>
      <c r="AG388" t="s">
        <v>1997</v>
      </c>
      <c r="AH388">
        <v>20</v>
      </c>
      <c r="AI388"/>
      <c r="AJ388">
        <v>15</v>
      </c>
      <c r="AK388">
        <v>24.4</v>
      </c>
      <c r="AL388">
        <v>1</v>
      </c>
      <c r="AM388"/>
      <c r="AN388"/>
      <c r="AO388"/>
      <c r="AP388"/>
      <c r="AQ388" t="s">
        <v>2565</v>
      </c>
      <c r="AR388"/>
      <c r="AS388" t="s">
        <v>1996</v>
      </c>
      <c r="AT388"/>
      <c r="AU388" t="s">
        <v>1996</v>
      </c>
      <c r="AV388" t="s">
        <v>1997</v>
      </c>
      <c r="AW388">
        <v>13867</v>
      </c>
      <c r="AX388"/>
    </row>
    <row r="389" spans="1:50" hidden="1" x14ac:dyDescent="0.25">
      <c r="A389">
        <v>2026</v>
      </c>
      <c r="B389" t="s">
        <v>640</v>
      </c>
      <c r="C389" t="s">
        <v>681</v>
      </c>
      <c r="D389">
        <v>7661</v>
      </c>
      <c r="E389" t="s">
        <v>2566</v>
      </c>
      <c r="F389" t="s">
        <v>1995</v>
      </c>
      <c r="G389" t="s">
        <v>1950</v>
      </c>
      <c r="H389">
        <v>69.78</v>
      </c>
      <c r="I389">
        <v>9.1999999999999998E-3</v>
      </c>
      <c r="J389">
        <v>9.1999999999999998E-3</v>
      </c>
      <c r="K389"/>
      <c r="L389">
        <v>0</v>
      </c>
      <c r="M389" t="s">
        <v>1996</v>
      </c>
      <c r="N389" t="s">
        <v>1996</v>
      </c>
      <c r="O389" t="s">
        <v>1996</v>
      </c>
      <c r="P389" t="s">
        <v>1996</v>
      </c>
      <c r="Q389"/>
      <c r="R389"/>
      <c r="S389"/>
      <c r="T389"/>
      <c r="U389"/>
      <c r="V389"/>
      <c r="W389">
        <v>0.9</v>
      </c>
      <c r="X389">
        <v>0.81599999999999995</v>
      </c>
      <c r="Y389">
        <v>0.98599999999999999</v>
      </c>
      <c r="Z389">
        <v>0.92</v>
      </c>
      <c r="AA389">
        <v>0.92</v>
      </c>
      <c r="AB389">
        <v>0.92</v>
      </c>
      <c r="AC389">
        <v>100</v>
      </c>
      <c r="AD389">
        <v>0</v>
      </c>
      <c r="AE389" t="s">
        <v>3789</v>
      </c>
      <c r="AF389"/>
      <c r="AG389" t="s">
        <v>1997</v>
      </c>
      <c r="AH389">
        <v>20</v>
      </c>
      <c r="AI389"/>
      <c r="AJ389">
        <v>15</v>
      </c>
      <c r="AK389">
        <v>24.4</v>
      </c>
      <c r="AL389">
        <v>1</v>
      </c>
      <c r="AM389"/>
      <c r="AN389"/>
      <c r="AO389"/>
      <c r="AP389"/>
      <c r="AQ389" t="s">
        <v>2567</v>
      </c>
      <c r="AR389"/>
      <c r="AS389" t="s">
        <v>1996</v>
      </c>
      <c r="AT389"/>
      <c r="AU389" t="s">
        <v>1996</v>
      </c>
      <c r="AV389" t="s">
        <v>1997</v>
      </c>
      <c r="AW389">
        <v>13867</v>
      </c>
      <c r="AX389"/>
    </row>
    <row r="390" spans="1:50" hidden="1" x14ac:dyDescent="0.25">
      <c r="A390">
        <v>2026</v>
      </c>
      <c r="B390" t="s">
        <v>640</v>
      </c>
      <c r="C390" t="s">
        <v>684</v>
      </c>
      <c r="D390">
        <v>7662</v>
      </c>
      <c r="E390" t="s">
        <v>2568</v>
      </c>
      <c r="F390" t="s">
        <v>1995</v>
      </c>
      <c r="G390" t="s">
        <v>1950</v>
      </c>
      <c r="H390">
        <v>52.13</v>
      </c>
      <c r="I390">
        <v>6.7999999999999996E-3</v>
      </c>
      <c r="J390">
        <v>6.7999999999999996E-3</v>
      </c>
      <c r="K390"/>
      <c r="L390">
        <v>0</v>
      </c>
      <c r="M390" t="s">
        <v>1996</v>
      </c>
      <c r="N390" t="s">
        <v>1996</v>
      </c>
      <c r="O390" t="s">
        <v>1996</v>
      </c>
      <c r="P390" t="s">
        <v>1996</v>
      </c>
      <c r="Q390"/>
      <c r="R390"/>
      <c r="S390"/>
      <c r="T390"/>
      <c r="U390"/>
      <c r="V390"/>
      <c r="W390">
        <v>0.9</v>
      </c>
      <c r="X390">
        <v>0.81599999999999995</v>
      </c>
      <c r="Y390">
        <v>0.98599999999999999</v>
      </c>
      <c r="Z390">
        <v>0.92</v>
      </c>
      <c r="AA390">
        <v>0.92</v>
      </c>
      <c r="AB390">
        <v>0.92</v>
      </c>
      <c r="AC390">
        <v>100</v>
      </c>
      <c r="AD390">
        <v>0</v>
      </c>
      <c r="AE390" t="s">
        <v>3789</v>
      </c>
      <c r="AF390"/>
      <c r="AG390" t="s">
        <v>1997</v>
      </c>
      <c r="AH390">
        <v>20</v>
      </c>
      <c r="AI390"/>
      <c r="AJ390">
        <v>15</v>
      </c>
      <c r="AK390">
        <v>24.4</v>
      </c>
      <c r="AL390">
        <v>1</v>
      </c>
      <c r="AM390"/>
      <c r="AN390"/>
      <c r="AO390"/>
      <c r="AP390"/>
      <c r="AQ390" t="s">
        <v>2569</v>
      </c>
      <c r="AR390"/>
      <c r="AS390" t="s">
        <v>1996</v>
      </c>
      <c r="AT390"/>
      <c r="AU390" t="s">
        <v>1996</v>
      </c>
      <c r="AV390" t="s">
        <v>1997</v>
      </c>
      <c r="AW390">
        <v>13867</v>
      </c>
      <c r="AX390"/>
    </row>
    <row r="391" spans="1:50" hidden="1" x14ac:dyDescent="0.25">
      <c r="A391">
        <v>2026</v>
      </c>
      <c r="B391" t="s">
        <v>640</v>
      </c>
      <c r="C391" t="s">
        <v>687</v>
      </c>
      <c r="D391">
        <v>7663</v>
      </c>
      <c r="E391" t="s">
        <v>2570</v>
      </c>
      <c r="F391" t="s">
        <v>1995</v>
      </c>
      <c r="G391" t="s">
        <v>1950</v>
      </c>
      <c r="H391">
        <v>48.85</v>
      </c>
      <c r="I391">
        <v>6.4000000000000003E-3</v>
      </c>
      <c r="J391">
        <v>6.4000000000000003E-3</v>
      </c>
      <c r="K391"/>
      <c r="L391">
        <v>0</v>
      </c>
      <c r="M391" t="s">
        <v>1996</v>
      </c>
      <c r="N391" t="s">
        <v>1996</v>
      </c>
      <c r="O391" t="s">
        <v>1996</v>
      </c>
      <c r="P391" t="s">
        <v>1996</v>
      </c>
      <c r="Q391"/>
      <c r="R391"/>
      <c r="S391"/>
      <c r="T391"/>
      <c r="U391"/>
      <c r="V391"/>
      <c r="W391">
        <v>0.9</v>
      </c>
      <c r="X391">
        <v>0.81599999999999995</v>
      </c>
      <c r="Y391">
        <v>0.98599999999999999</v>
      </c>
      <c r="Z391">
        <v>0.92</v>
      </c>
      <c r="AA391">
        <v>0.92</v>
      </c>
      <c r="AB391">
        <v>0.92</v>
      </c>
      <c r="AC391">
        <v>100</v>
      </c>
      <c r="AD391">
        <v>0</v>
      </c>
      <c r="AE391" t="s">
        <v>3789</v>
      </c>
      <c r="AF391"/>
      <c r="AG391" t="s">
        <v>1997</v>
      </c>
      <c r="AH391">
        <v>20</v>
      </c>
      <c r="AI391"/>
      <c r="AJ391">
        <v>15</v>
      </c>
      <c r="AK391">
        <v>24.4</v>
      </c>
      <c r="AL391">
        <v>1</v>
      </c>
      <c r="AM391"/>
      <c r="AN391"/>
      <c r="AO391"/>
      <c r="AP391"/>
      <c r="AQ391" t="s">
        <v>2571</v>
      </c>
      <c r="AR391"/>
      <c r="AS391" t="s">
        <v>1996</v>
      </c>
      <c r="AT391"/>
      <c r="AU391" t="s">
        <v>1996</v>
      </c>
      <c r="AV391" t="s">
        <v>1997</v>
      </c>
      <c r="AW391">
        <v>13867</v>
      </c>
      <c r="AX391"/>
    </row>
    <row r="392" spans="1:50" hidden="1" x14ac:dyDescent="0.25">
      <c r="A392">
        <v>2026</v>
      </c>
      <c r="B392" t="s">
        <v>640</v>
      </c>
      <c r="C392" t="s">
        <v>690</v>
      </c>
      <c r="D392">
        <v>7664</v>
      </c>
      <c r="E392" t="s">
        <v>2572</v>
      </c>
      <c r="F392" t="s">
        <v>1995</v>
      </c>
      <c r="G392" t="s">
        <v>1950</v>
      </c>
      <c r="H392">
        <v>57.34</v>
      </c>
      <c r="I392">
        <v>7.4999999999999997E-3</v>
      </c>
      <c r="J392">
        <v>7.4999999999999997E-3</v>
      </c>
      <c r="K392"/>
      <c r="L392">
        <v>0</v>
      </c>
      <c r="M392" t="s">
        <v>1996</v>
      </c>
      <c r="N392" t="s">
        <v>1996</v>
      </c>
      <c r="O392" t="s">
        <v>1996</v>
      </c>
      <c r="P392" t="s">
        <v>1996</v>
      </c>
      <c r="Q392"/>
      <c r="R392"/>
      <c r="S392"/>
      <c r="T392"/>
      <c r="U392"/>
      <c r="V392"/>
      <c r="W392">
        <v>0.9</v>
      </c>
      <c r="X392">
        <v>0.81599999999999995</v>
      </c>
      <c r="Y392">
        <v>0.98599999999999999</v>
      </c>
      <c r="Z392">
        <v>0.92</v>
      </c>
      <c r="AA392">
        <v>0.92</v>
      </c>
      <c r="AB392">
        <v>0.92</v>
      </c>
      <c r="AC392">
        <v>100</v>
      </c>
      <c r="AD392">
        <v>0</v>
      </c>
      <c r="AE392" t="s">
        <v>3789</v>
      </c>
      <c r="AF392"/>
      <c r="AG392" t="s">
        <v>1997</v>
      </c>
      <c r="AH392">
        <v>20</v>
      </c>
      <c r="AI392"/>
      <c r="AJ392">
        <v>15</v>
      </c>
      <c r="AK392">
        <v>24.4</v>
      </c>
      <c r="AL392">
        <v>1</v>
      </c>
      <c r="AM392"/>
      <c r="AN392"/>
      <c r="AO392"/>
      <c r="AP392"/>
      <c r="AQ392" t="s">
        <v>2573</v>
      </c>
      <c r="AR392"/>
      <c r="AS392" t="s">
        <v>1996</v>
      </c>
      <c r="AT392"/>
      <c r="AU392" t="s">
        <v>1996</v>
      </c>
      <c r="AV392" t="s">
        <v>1997</v>
      </c>
      <c r="AW392">
        <v>13867</v>
      </c>
      <c r="AX392"/>
    </row>
    <row r="393" spans="1:50" hidden="1" x14ac:dyDescent="0.25">
      <c r="A393">
        <v>2026</v>
      </c>
      <c r="B393" t="s">
        <v>640</v>
      </c>
      <c r="C393" t="s">
        <v>693</v>
      </c>
      <c r="D393">
        <v>7665</v>
      </c>
      <c r="E393" t="s">
        <v>2574</v>
      </c>
      <c r="F393" t="s">
        <v>1995</v>
      </c>
      <c r="G393" t="s">
        <v>1950</v>
      </c>
      <c r="H393">
        <v>51.52</v>
      </c>
      <c r="I393">
        <v>6.7999999999999996E-3</v>
      </c>
      <c r="J393">
        <v>6.7999999999999996E-3</v>
      </c>
      <c r="K393"/>
      <c r="L393">
        <v>0</v>
      </c>
      <c r="M393" t="s">
        <v>1996</v>
      </c>
      <c r="N393" t="s">
        <v>1996</v>
      </c>
      <c r="O393" t="s">
        <v>1996</v>
      </c>
      <c r="P393" t="s">
        <v>1996</v>
      </c>
      <c r="Q393"/>
      <c r="R393"/>
      <c r="S393"/>
      <c r="T393"/>
      <c r="U393"/>
      <c r="V393"/>
      <c r="W393">
        <v>0.9</v>
      </c>
      <c r="X393">
        <v>0.81599999999999995</v>
      </c>
      <c r="Y393">
        <v>0.98599999999999999</v>
      </c>
      <c r="Z393">
        <v>0.92</v>
      </c>
      <c r="AA393">
        <v>0.92</v>
      </c>
      <c r="AB393">
        <v>0.92</v>
      </c>
      <c r="AC393">
        <v>100</v>
      </c>
      <c r="AD393">
        <v>0</v>
      </c>
      <c r="AE393" t="s">
        <v>3789</v>
      </c>
      <c r="AF393"/>
      <c r="AG393" t="s">
        <v>1997</v>
      </c>
      <c r="AH393">
        <v>20</v>
      </c>
      <c r="AI393"/>
      <c r="AJ393">
        <v>15</v>
      </c>
      <c r="AK393">
        <v>24.4</v>
      </c>
      <c r="AL393">
        <v>1</v>
      </c>
      <c r="AM393"/>
      <c r="AN393"/>
      <c r="AO393"/>
      <c r="AP393"/>
      <c r="AQ393" t="s">
        <v>2575</v>
      </c>
      <c r="AR393"/>
      <c r="AS393" t="s">
        <v>1996</v>
      </c>
      <c r="AT393"/>
      <c r="AU393" t="s">
        <v>1996</v>
      </c>
      <c r="AV393" t="s">
        <v>1997</v>
      </c>
      <c r="AW393">
        <v>13867</v>
      </c>
      <c r="AX393"/>
    </row>
    <row r="394" spans="1:50" hidden="1" x14ac:dyDescent="0.25">
      <c r="A394">
        <v>2026</v>
      </c>
      <c r="B394" t="s">
        <v>640</v>
      </c>
      <c r="C394" t="s">
        <v>696</v>
      </c>
      <c r="D394">
        <v>7666</v>
      </c>
      <c r="E394" t="s">
        <v>2576</v>
      </c>
      <c r="F394" t="s">
        <v>1995</v>
      </c>
      <c r="G394" t="s">
        <v>1950</v>
      </c>
      <c r="H394">
        <v>49.77</v>
      </c>
      <c r="I394">
        <v>6.4999999999999997E-3</v>
      </c>
      <c r="J394">
        <v>6.4999999999999997E-3</v>
      </c>
      <c r="K394"/>
      <c r="L394">
        <v>0</v>
      </c>
      <c r="M394" t="s">
        <v>1996</v>
      </c>
      <c r="N394" t="s">
        <v>1996</v>
      </c>
      <c r="O394" t="s">
        <v>1996</v>
      </c>
      <c r="P394" t="s">
        <v>1996</v>
      </c>
      <c r="Q394"/>
      <c r="R394"/>
      <c r="S394"/>
      <c r="T394"/>
      <c r="U394"/>
      <c r="V394"/>
      <c r="W394">
        <v>0.9</v>
      </c>
      <c r="X394">
        <v>0.81599999999999995</v>
      </c>
      <c r="Y394">
        <v>0.98599999999999999</v>
      </c>
      <c r="Z394">
        <v>0.92</v>
      </c>
      <c r="AA394">
        <v>0.92</v>
      </c>
      <c r="AB394">
        <v>0.92</v>
      </c>
      <c r="AC394">
        <v>100</v>
      </c>
      <c r="AD394">
        <v>0</v>
      </c>
      <c r="AE394" t="s">
        <v>3789</v>
      </c>
      <c r="AF394"/>
      <c r="AG394" t="s">
        <v>1997</v>
      </c>
      <c r="AH394">
        <v>20</v>
      </c>
      <c r="AI394"/>
      <c r="AJ394">
        <v>15</v>
      </c>
      <c r="AK394">
        <v>24.4</v>
      </c>
      <c r="AL394">
        <v>1</v>
      </c>
      <c r="AM394"/>
      <c r="AN394"/>
      <c r="AO394"/>
      <c r="AP394"/>
      <c r="AQ394" t="s">
        <v>2577</v>
      </c>
      <c r="AR394"/>
      <c r="AS394" t="s">
        <v>1996</v>
      </c>
      <c r="AT394"/>
      <c r="AU394" t="s">
        <v>1996</v>
      </c>
      <c r="AV394" t="s">
        <v>1997</v>
      </c>
      <c r="AW394">
        <v>13867</v>
      </c>
      <c r="AX394"/>
    </row>
    <row r="395" spans="1:50" hidden="1" x14ac:dyDescent="0.25">
      <c r="A395">
        <v>2026</v>
      </c>
      <c r="B395" t="s">
        <v>640</v>
      </c>
      <c r="C395" t="s">
        <v>699</v>
      </c>
      <c r="D395">
        <v>7667</v>
      </c>
      <c r="E395" t="s">
        <v>2578</v>
      </c>
      <c r="F395" t="s">
        <v>1995</v>
      </c>
      <c r="G395" t="s">
        <v>1950</v>
      </c>
      <c r="H395">
        <v>58.61</v>
      </c>
      <c r="I395">
        <v>7.7000000000000002E-3</v>
      </c>
      <c r="J395">
        <v>7.7000000000000002E-3</v>
      </c>
      <c r="K395"/>
      <c r="L395">
        <v>0</v>
      </c>
      <c r="M395" t="s">
        <v>1996</v>
      </c>
      <c r="N395" t="s">
        <v>1996</v>
      </c>
      <c r="O395" t="s">
        <v>1996</v>
      </c>
      <c r="P395" t="s">
        <v>1996</v>
      </c>
      <c r="Q395"/>
      <c r="R395"/>
      <c r="S395"/>
      <c r="T395"/>
      <c r="U395"/>
      <c r="V395"/>
      <c r="W395">
        <v>0.9</v>
      </c>
      <c r="X395">
        <v>0.81599999999999995</v>
      </c>
      <c r="Y395">
        <v>0.98599999999999999</v>
      </c>
      <c r="Z395">
        <v>0.92</v>
      </c>
      <c r="AA395">
        <v>0.92</v>
      </c>
      <c r="AB395">
        <v>0.92</v>
      </c>
      <c r="AC395">
        <v>100</v>
      </c>
      <c r="AD395">
        <v>0</v>
      </c>
      <c r="AE395" t="s">
        <v>3789</v>
      </c>
      <c r="AF395"/>
      <c r="AG395" t="s">
        <v>1997</v>
      </c>
      <c r="AH395">
        <v>20</v>
      </c>
      <c r="AI395"/>
      <c r="AJ395">
        <v>15</v>
      </c>
      <c r="AK395">
        <v>24.4</v>
      </c>
      <c r="AL395">
        <v>1</v>
      </c>
      <c r="AM395"/>
      <c r="AN395"/>
      <c r="AO395"/>
      <c r="AP395"/>
      <c r="AQ395" t="s">
        <v>2579</v>
      </c>
      <c r="AR395"/>
      <c r="AS395" t="s">
        <v>1996</v>
      </c>
      <c r="AT395"/>
      <c r="AU395" t="s">
        <v>1996</v>
      </c>
      <c r="AV395" t="s">
        <v>1997</v>
      </c>
      <c r="AW395">
        <v>13867</v>
      </c>
      <c r="AX395"/>
    </row>
    <row r="396" spans="1:50" hidden="1" x14ac:dyDescent="0.25">
      <c r="A396">
        <v>2026</v>
      </c>
      <c r="B396" t="s">
        <v>640</v>
      </c>
      <c r="C396" t="s">
        <v>703</v>
      </c>
      <c r="D396">
        <v>7668</v>
      </c>
      <c r="E396" t="s">
        <v>2580</v>
      </c>
      <c r="F396" t="s">
        <v>1995</v>
      </c>
      <c r="G396" t="s">
        <v>1950</v>
      </c>
      <c r="H396">
        <v>62.93</v>
      </c>
      <c r="I396">
        <v>7.1999999999999998E-3</v>
      </c>
      <c r="J396">
        <v>7.1999999999999998E-3</v>
      </c>
      <c r="K396"/>
      <c r="L396">
        <v>0</v>
      </c>
      <c r="M396" t="s">
        <v>1996</v>
      </c>
      <c r="N396" t="s">
        <v>1996</v>
      </c>
      <c r="O396" t="s">
        <v>1996</v>
      </c>
      <c r="P396" t="s">
        <v>1996</v>
      </c>
      <c r="Q396"/>
      <c r="R396"/>
      <c r="S396"/>
      <c r="T396"/>
      <c r="U396"/>
      <c r="V396"/>
      <c r="W396">
        <v>0.9</v>
      </c>
      <c r="X396">
        <v>0.81599999999999995</v>
      </c>
      <c r="Y396">
        <v>0.98599999999999999</v>
      </c>
      <c r="Z396">
        <v>0.92</v>
      </c>
      <c r="AA396">
        <v>0.92</v>
      </c>
      <c r="AB396">
        <v>0.92</v>
      </c>
      <c r="AC396">
        <v>100</v>
      </c>
      <c r="AD396">
        <v>0</v>
      </c>
      <c r="AE396" t="s">
        <v>3789</v>
      </c>
      <c r="AF396"/>
      <c r="AG396" t="s">
        <v>1997</v>
      </c>
      <c r="AH396">
        <v>10</v>
      </c>
      <c r="AI396"/>
      <c r="AJ396">
        <v>15</v>
      </c>
      <c r="AK396">
        <v>183</v>
      </c>
      <c r="AL396">
        <v>1</v>
      </c>
      <c r="AM396"/>
      <c r="AN396"/>
      <c r="AO396"/>
      <c r="AP396"/>
      <c r="AQ396" t="s">
        <v>2581</v>
      </c>
      <c r="AR396"/>
      <c r="AS396" t="s">
        <v>1996</v>
      </c>
      <c r="AT396"/>
      <c r="AU396" t="s">
        <v>1996</v>
      </c>
      <c r="AV396" t="s">
        <v>1997</v>
      </c>
      <c r="AW396">
        <v>13867</v>
      </c>
      <c r="AX396"/>
    </row>
    <row r="397" spans="1:50" hidden="1" x14ac:dyDescent="0.25">
      <c r="A397">
        <v>2026</v>
      </c>
      <c r="B397" t="s">
        <v>640</v>
      </c>
      <c r="C397" t="s">
        <v>706</v>
      </c>
      <c r="D397">
        <v>7669</v>
      </c>
      <c r="E397" t="s">
        <v>2582</v>
      </c>
      <c r="F397" t="s">
        <v>1995</v>
      </c>
      <c r="G397" t="s">
        <v>1950</v>
      </c>
      <c r="H397">
        <v>49.75</v>
      </c>
      <c r="I397">
        <v>5.7000000000000002E-3</v>
      </c>
      <c r="J397">
        <v>5.7000000000000002E-3</v>
      </c>
      <c r="K397"/>
      <c r="L397">
        <v>0</v>
      </c>
      <c r="M397" t="s">
        <v>1996</v>
      </c>
      <c r="N397" t="s">
        <v>1996</v>
      </c>
      <c r="O397" t="s">
        <v>1996</v>
      </c>
      <c r="P397" t="s">
        <v>1996</v>
      </c>
      <c r="Q397"/>
      <c r="R397"/>
      <c r="S397"/>
      <c r="T397"/>
      <c r="U397"/>
      <c r="V397"/>
      <c r="W397">
        <v>0.9</v>
      </c>
      <c r="X397">
        <v>0.81599999999999995</v>
      </c>
      <c r="Y397">
        <v>0.98599999999999999</v>
      </c>
      <c r="Z397">
        <v>0.92</v>
      </c>
      <c r="AA397">
        <v>0.92</v>
      </c>
      <c r="AB397">
        <v>0.92</v>
      </c>
      <c r="AC397">
        <v>100</v>
      </c>
      <c r="AD397">
        <v>0</v>
      </c>
      <c r="AE397" t="s">
        <v>3789</v>
      </c>
      <c r="AF397"/>
      <c r="AG397" t="s">
        <v>1997</v>
      </c>
      <c r="AH397">
        <v>10</v>
      </c>
      <c r="AI397"/>
      <c r="AJ397">
        <v>15</v>
      </c>
      <c r="AK397">
        <v>183</v>
      </c>
      <c r="AL397">
        <v>1</v>
      </c>
      <c r="AM397"/>
      <c r="AN397"/>
      <c r="AO397"/>
      <c r="AP397"/>
      <c r="AQ397" t="s">
        <v>2583</v>
      </c>
      <c r="AR397"/>
      <c r="AS397" t="s">
        <v>1996</v>
      </c>
      <c r="AT397"/>
      <c r="AU397" t="s">
        <v>1996</v>
      </c>
      <c r="AV397" t="s">
        <v>1997</v>
      </c>
      <c r="AW397">
        <v>13867</v>
      </c>
      <c r="AX397"/>
    </row>
    <row r="398" spans="1:50" hidden="1" x14ac:dyDescent="0.25">
      <c r="A398">
        <v>2026</v>
      </c>
      <c r="B398" t="s">
        <v>640</v>
      </c>
      <c r="C398" t="s">
        <v>715</v>
      </c>
      <c r="D398">
        <v>7670</v>
      </c>
      <c r="E398" t="s">
        <v>2584</v>
      </c>
      <c r="F398" t="s">
        <v>1995</v>
      </c>
      <c r="G398" t="s">
        <v>1950</v>
      </c>
      <c r="H398">
        <v>55.2</v>
      </c>
      <c r="I398">
        <v>6.3E-3</v>
      </c>
      <c r="J398">
        <v>6.3E-3</v>
      </c>
      <c r="K398"/>
      <c r="L398">
        <v>0</v>
      </c>
      <c r="M398" t="s">
        <v>1996</v>
      </c>
      <c r="N398" t="s">
        <v>1996</v>
      </c>
      <c r="O398" t="s">
        <v>1996</v>
      </c>
      <c r="P398" t="s">
        <v>1996</v>
      </c>
      <c r="Q398"/>
      <c r="R398"/>
      <c r="S398"/>
      <c r="T398"/>
      <c r="U398"/>
      <c r="V398"/>
      <c r="W398">
        <v>0.9</v>
      </c>
      <c r="X398">
        <v>0.81599999999999995</v>
      </c>
      <c r="Y398">
        <v>0.98599999999999999</v>
      </c>
      <c r="Z398">
        <v>0.92</v>
      </c>
      <c r="AA398">
        <v>0.92</v>
      </c>
      <c r="AB398">
        <v>0.92</v>
      </c>
      <c r="AC398">
        <v>100</v>
      </c>
      <c r="AD398">
        <v>0</v>
      </c>
      <c r="AE398" t="s">
        <v>3789</v>
      </c>
      <c r="AF398"/>
      <c r="AG398" t="s">
        <v>1997</v>
      </c>
      <c r="AH398">
        <v>10</v>
      </c>
      <c r="AI398"/>
      <c r="AJ398">
        <v>15</v>
      </c>
      <c r="AK398">
        <v>183</v>
      </c>
      <c r="AL398">
        <v>1</v>
      </c>
      <c r="AM398"/>
      <c r="AN398"/>
      <c r="AO398"/>
      <c r="AP398"/>
      <c r="AQ398" t="s">
        <v>2585</v>
      </c>
      <c r="AR398"/>
      <c r="AS398" t="s">
        <v>1996</v>
      </c>
      <c r="AT398"/>
      <c r="AU398" t="s">
        <v>1996</v>
      </c>
      <c r="AV398" t="s">
        <v>1997</v>
      </c>
      <c r="AW398">
        <v>13867</v>
      </c>
      <c r="AX398"/>
    </row>
    <row r="399" spans="1:50" hidden="1" x14ac:dyDescent="0.25">
      <c r="A399">
        <v>2026</v>
      </c>
      <c r="B399" t="s">
        <v>640</v>
      </c>
      <c r="C399" t="s">
        <v>718</v>
      </c>
      <c r="D399">
        <v>7671</v>
      </c>
      <c r="E399" t="s">
        <v>2586</v>
      </c>
      <c r="F399" t="s">
        <v>1995</v>
      </c>
      <c r="G399" t="s">
        <v>1950</v>
      </c>
      <c r="H399">
        <v>46.62</v>
      </c>
      <c r="I399">
        <v>5.3E-3</v>
      </c>
      <c r="J399">
        <v>5.3E-3</v>
      </c>
      <c r="K399"/>
      <c r="L399">
        <v>0</v>
      </c>
      <c r="M399" t="s">
        <v>1996</v>
      </c>
      <c r="N399" t="s">
        <v>1996</v>
      </c>
      <c r="O399" t="s">
        <v>1996</v>
      </c>
      <c r="P399" t="s">
        <v>1996</v>
      </c>
      <c r="Q399"/>
      <c r="R399"/>
      <c r="S399"/>
      <c r="T399"/>
      <c r="U399"/>
      <c r="V399"/>
      <c r="W399">
        <v>0.9</v>
      </c>
      <c r="X399">
        <v>0.81599999999999995</v>
      </c>
      <c r="Y399">
        <v>0.98599999999999999</v>
      </c>
      <c r="Z399">
        <v>0.92</v>
      </c>
      <c r="AA399">
        <v>0.92</v>
      </c>
      <c r="AB399">
        <v>0.92</v>
      </c>
      <c r="AC399">
        <v>100</v>
      </c>
      <c r="AD399">
        <v>0</v>
      </c>
      <c r="AE399" t="s">
        <v>3789</v>
      </c>
      <c r="AF399"/>
      <c r="AG399" t="s">
        <v>1997</v>
      </c>
      <c r="AH399">
        <v>10</v>
      </c>
      <c r="AI399"/>
      <c r="AJ399">
        <v>15</v>
      </c>
      <c r="AK399">
        <v>183</v>
      </c>
      <c r="AL399">
        <v>1</v>
      </c>
      <c r="AM399"/>
      <c r="AN399"/>
      <c r="AO399"/>
      <c r="AP399"/>
      <c r="AQ399" t="s">
        <v>2587</v>
      </c>
      <c r="AR399"/>
      <c r="AS399" t="s">
        <v>1996</v>
      </c>
      <c r="AT399"/>
      <c r="AU399" t="s">
        <v>1996</v>
      </c>
      <c r="AV399" t="s">
        <v>1997</v>
      </c>
      <c r="AW399">
        <v>13867</v>
      </c>
      <c r="AX399"/>
    </row>
    <row r="400" spans="1:50" hidden="1" x14ac:dyDescent="0.25">
      <c r="A400">
        <v>2026</v>
      </c>
      <c r="B400" t="s">
        <v>640</v>
      </c>
      <c r="C400" t="s">
        <v>709</v>
      </c>
      <c r="D400">
        <v>7672</v>
      </c>
      <c r="E400" t="s">
        <v>2588</v>
      </c>
      <c r="F400" t="s">
        <v>1995</v>
      </c>
      <c r="G400" t="s">
        <v>1950</v>
      </c>
      <c r="H400">
        <v>66.59</v>
      </c>
      <c r="I400">
        <v>7.6E-3</v>
      </c>
      <c r="J400">
        <v>7.6E-3</v>
      </c>
      <c r="K400"/>
      <c r="L400">
        <v>0</v>
      </c>
      <c r="M400" t="s">
        <v>1996</v>
      </c>
      <c r="N400" t="s">
        <v>1996</v>
      </c>
      <c r="O400" t="s">
        <v>1996</v>
      </c>
      <c r="P400" t="s">
        <v>1996</v>
      </c>
      <c r="Q400"/>
      <c r="R400"/>
      <c r="S400"/>
      <c r="T400"/>
      <c r="U400"/>
      <c r="V400"/>
      <c r="W400">
        <v>0.9</v>
      </c>
      <c r="X400">
        <v>0.81599999999999995</v>
      </c>
      <c r="Y400">
        <v>0.98599999999999999</v>
      </c>
      <c r="Z400">
        <v>0.92</v>
      </c>
      <c r="AA400">
        <v>0.92</v>
      </c>
      <c r="AB400">
        <v>0.92</v>
      </c>
      <c r="AC400">
        <v>100</v>
      </c>
      <c r="AD400">
        <v>0</v>
      </c>
      <c r="AE400" t="s">
        <v>3789</v>
      </c>
      <c r="AF400"/>
      <c r="AG400" t="s">
        <v>1997</v>
      </c>
      <c r="AH400">
        <v>10</v>
      </c>
      <c r="AI400"/>
      <c r="AJ400">
        <v>15</v>
      </c>
      <c r="AK400">
        <v>183</v>
      </c>
      <c r="AL400">
        <v>1</v>
      </c>
      <c r="AM400"/>
      <c r="AN400"/>
      <c r="AO400"/>
      <c r="AP400"/>
      <c r="AQ400" t="s">
        <v>2589</v>
      </c>
      <c r="AR400"/>
      <c r="AS400" t="s">
        <v>1996</v>
      </c>
      <c r="AT400"/>
      <c r="AU400" t="s">
        <v>1996</v>
      </c>
      <c r="AV400" t="s">
        <v>1997</v>
      </c>
      <c r="AW400">
        <v>13867</v>
      </c>
      <c r="AX400"/>
    </row>
    <row r="401" spans="1:50" hidden="1" x14ac:dyDescent="0.25">
      <c r="A401">
        <v>2026</v>
      </c>
      <c r="B401" t="s">
        <v>640</v>
      </c>
      <c r="C401" t="s">
        <v>712</v>
      </c>
      <c r="D401">
        <v>7673</v>
      </c>
      <c r="E401" t="s">
        <v>2590</v>
      </c>
      <c r="F401" t="s">
        <v>1995</v>
      </c>
      <c r="G401" t="s">
        <v>1950</v>
      </c>
      <c r="H401">
        <v>54.72</v>
      </c>
      <c r="I401">
        <v>6.1999999999999998E-3</v>
      </c>
      <c r="J401">
        <v>6.1999999999999998E-3</v>
      </c>
      <c r="K401"/>
      <c r="L401">
        <v>0</v>
      </c>
      <c r="M401" t="s">
        <v>1996</v>
      </c>
      <c r="N401" t="s">
        <v>1996</v>
      </c>
      <c r="O401" t="s">
        <v>1996</v>
      </c>
      <c r="P401" t="s">
        <v>1996</v>
      </c>
      <c r="Q401"/>
      <c r="R401"/>
      <c r="S401"/>
      <c r="T401"/>
      <c r="U401"/>
      <c r="V401"/>
      <c r="W401">
        <v>0.9</v>
      </c>
      <c r="X401">
        <v>0.81599999999999995</v>
      </c>
      <c r="Y401">
        <v>0.98599999999999999</v>
      </c>
      <c r="Z401">
        <v>0.92</v>
      </c>
      <c r="AA401">
        <v>0.92</v>
      </c>
      <c r="AB401">
        <v>0.92</v>
      </c>
      <c r="AC401">
        <v>100</v>
      </c>
      <c r="AD401">
        <v>0</v>
      </c>
      <c r="AE401" t="s">
        <v>3789</v>
      </c>
      <c r="AF401"/>
      <c r="AG401" t="s">
        <v>1997</v>
      </c>
      <c r="AH401">
        <v>10</v>
      </c>
      <c r="AI401"/>
      <c r="AJ401">
        <v>15</v>
      </c>
      <c r="AK401">
        <v>183</v>
      </c>
      <c r="AL401">
        <v>1</v>
      </c>
      <c r="AM401"/>
      <c r="AN401"/>
      <c r="AO401"/>
      <c r="AP401"/>
      <c r="AQ401" t="s">
        <v>2591</v>
      </c>
      <c r="AR401"/>
      <c r="AS401" t="s">
        <v>1996</v>
      </c>
      <c r="AT401"/>
      <c r="AU401" t="s">
        <v>1996</v>
      </c>
      <c r="AV401" t="s">
        <v>1997</v>
      </c>
      <c r="AW401">
        <v>13867</v>
      </c>
      <c r="AX401"/>
    </row>
    <row r="402" spans="1:50" hidden="1" x14ac:dyDescent="0.25">
      <c r="A402">
        <v>2026</v>
      </c>
      <c r="B402" t="s">
        <v>640</v>
      </c>
      <c r="C402" t="s">
        <v>721</v>
      </c>
      <c r="D402">
        <v>7674</v>
      </c>
      <c r="E402" t="s">
        <v>2592</v>
      </c>
      <c r="F402" t="s">
        <v>1995</v>
      </c>
      <c r="G402" t="s">
        <v>1950</v>
      </c>
      <c r="H402">
        <v>115.8</v>
      </c>
      <c r="I402">
        <v>1.03E-2</v>
      </c>
      <c r="J402">
        <v>1.03E-2</v>
      </c>
      <c r="K402"/>
      <c r="L402">
        <v>0</v>
      </c>
      <c r="M402" t="s">
        <v>1996</v>
      </c>
      <c r="N402" t="s">
        <v>1996</v>
      </c>
      <c r="O402" t="s">
        <v>1996</v>
      </c>
      <c r="P402" t="s">
        <v>1996</v>
      </c>
      <c r="Q402"/>
      <c r="R402"/>
      <c r="S402"/>
      <c r="T402"/>
      <c r="U402"/>
      <c r="V402"/>
      <c r="W402">
        <v>0.9</v>
      </c>
      <c r="X402">
        <v>0.81599999999999995</v>
      </c>
      <c r="Y402">
        <v>0.98599999999999999</v>
      </c>
      <c r="Z402">
        <v>0.92</v>
      </c>
      <c r="AA402">
        <v>0.92</v>
      </c>
      <c r="AB402">
        <v>0.92</v>
      </c>
      <c r="AC402">
        <v>100</v>
      </c>
      <c r="AD402">
        <v>0</v>
      </c>
      <c r="AE402" t="s">
        <v>3789</v>
      </c>
      <c r="AF402"/>
      <c r="AG402" t="s">
        <v>1997</v>
      </c>
      <c r="AH402">
        <v>20</v>
      </c>
      <c r="AI402"/>
      <c r="AJ402">
        <v>15</v>
      </c>
      <c r="AK402">
        <v>183</v>
      </c>
      <c r="AL402">
        <v>1</v>
      </c>
      <c r="AM402"/>
      <c r="AN402"/>
      <c r="AO402"/>
      <c r="AP402"/>
      <c r="AQ402" t="s">
        <v>2593</v>
      </c>
      <c r="AR402"/>
      <c r="AS402" t="s">
        <v>1996</v>
      </c>
      <c r="AT402"/>
      <c r="AU402" t="s">
        <v>1996</v>
      </c>
      <c r="AV402" t="s">
        <v>1997</v>
      </c>
      <c r="AW402">
        <v>13867</v>
      </c>
      <c r="AX402"/>
    </row>
    <row r="403" spans="1:50" hidden="1" x14ac:dyDescent="0.25">
      <c r="A403">
        <v>2026</v>
      </c>
      <c r="B403" t="s">
        <v>640</v>
      </c>
      <c r="C403" t="s">
        <v>724</v>
      </c>
      <c r="D403">
        <v>7675</v>
      </c>
      <c r="E403" t="s">
        <v>2594</v>
      </c>
      <c r="F403" t="s">
        <v>1995</v>
      </c>
      <c r="G403" t="s">
        <v>1950</v>
      </c>
      <c r="H403">
        <v>91.55</v>
      </c>
      <c r="I403">
        <v>1.32E-2</v>
      </c>
      <c r="J403">
        <v>1.32E-2</v>
      </c>
      <c r="K403"/>
      <c r="L403">
        <v>0</v>
      </c>
      <c r="M403" t="s">
        <v>1996</v>
      </c>
      <c r="N403" t="s">
        <v>1996</v>
      </c>
      <c r="O403" t="s">
        <v>1996</v>
      </c>
      <c r="P403" t="s">
        <v>1996</v>
      </c>
      <c r="Q403"/>
      <c r="R403"/>
      <c r="S403"/>
      <c r="T403"/>
      <c r="U403"/>
      <c r="V403"/>
      <c r="W403">
        <v>0.9</v>
      </c>
      <c r="X403">
        <v>0.81599999999999995</v>
      </c>
      <c r="Y403">
        <v>0.98599999999999999</v>
      </c>
      <c r="Z403">
        <v>0.92</v>
      </c>
      <c r="AA403">
        <v>0.92</v>
      </c>
      <c r="AB403">
        <v>0.92</v>
      </c>
      <c r="AC403">
        <v>100</v>
      </c>
      <c r="AD403">
        <v>0</v>
      </c>
      <c r="AE403" t="s">
        <v>3789</v>
      </c>
      <c r="AF403"/>
      <c r="AG403" t="s">
        <v>1997</v>
      </c>
      <c r="AH403">
        <v>20</v>
      </c>
      <c r="AI403"/>
      <c r="AJ403">
        <v>15</v>
      </c>
      <c r="AK403">
        <v>183</v>
      </c>
      <c r="AL403">
        <v>1</v>
      </c>
      <c r="AM403"/>
      <c r="AN403"/>
      <c r="AO403"/>
      <c r="AP403"/>
      <c r="AQ403" t="s">
        <v>2595</v>
      </c>
      <c r="AR403"/>
      <c r="AS403" t="s">
        <v>1996</v>
      </c>
      <c r="AT403"/>
      <c r="AU403" t="s">
        <v>1996</v>
      </c>
      <c r="AV403" t="s">
        <v>1997</v>
      </c>
      <c r="AW403">
        <v>13867</v>
      </c>
      <c r="AX403"/>
    </row>
    <row r="404" spans="1:50" hidden="1" x14ac:dyDescent="0.25">
      <c r="A404">
        <v>2026</v>
      </c>
      <c r="B404" t="s">
        <v>640</v>
      </c>
      <c r="C404" t="s">
        <v>733</v>
      </c>
      <c r="D404">
        <v>7676</v>
      </c>
      <c r="E404" t="s">
        <v>2596</v>
      </c>
      <c r="F404" t="s">
        <v>1995</v>
      </c>
      <c r="G404" t="s">
        <v>1950</v>
      </c>
      <c r="H404">
        <v>101.6</v>
      </c>
      <c r="I404">
        <v>0.105</v>
      </c>
      <c r="J404">
        <v>0.105</v>
      </c>
      <c r="K404"/>
      <c r="L404">
        <v>0</v>
      </c>
      <c r="M404" t="s">
        <v>1996</v>
      </c>
      <c r="N404" t="s">
        <v>1996</v>
      </c>
      <c r="O404" t="s">
        <v>1996</v>
      </c>
      <c r="P404" t="s">
        <v>1996</v>
      </c>
      <c r="Q404"/>
      <c r="R404"/>
      <c r="S404"/>
      <c r="T404"/>
      <c r="U404"/>
      <c r="V404"/>
      <c r="W404">
        <v>0.9</v>
      </c>
      <c r="X404">
        <v>0.81599999999999995</v>
      </c>
      <c r="Y404">
        <v>0.98599999999999999</v>
      </c>
      <c r="Z404">
        <v>0.92</v>
      </c>
      <c r="AA404">
        <v>0.92</v>
      </c>
      <c r="AB404">
        <v>0.92</v>
      </c>
      <c r="AC404">
        <v>100</v>
      </c>
      <c r="AD404">
        <v>0</v>
      </c>
      <c r="AE404" t="s">
        <v>3789</v>
      </c>
      <c r="AF404"/>
      <c r="AG404" t="s">
        <v>1997</v>
      </c>
      <c r="AH404">
        <v>20</v>
      </c>
      <c r="AI404"/>
      <c r="AJ404">
        <v>15</v>
      </c>
      <c r="AK404">
        <v>183</v>
      </c>
      <c r="AL404">
        <v>1</v>
      </c>
      <c r="AM404"/>
      <c r="AN404"/>
      <c r="AO404"/>
      <c r="AP404"/>
      <c r="AQ404" t="s">
        <v>2597</v>
      </c>
      <c r="AR404"/>
      <c r="AS404" t="s">
        <v>1996</v>
      </c>
      <c r="AT404"/>
      <c r="AU404" t="s">
        <v>1996</v>
      </c>
      <c r="AV404" t="s">
        <v>1997</v>
      </c>
      <c r="AW404">
        <v>13867</v>
      </c>
      <c r="AX404"/>
    </row>
    <row r="405" spans="1:50" hidden="1" x14ac:dyDescent="0.25">
      <c r="A405">
        <v>2026</v>
      </c>
      <c r="B405" t="s">
        <v>640</v>
      </c>
      <c r="C405" t="s">
        <v>736</v>
      </c>
      <c r="D405">
        <v>7677</v>
      </c>
      <c r="E405" t="s">
        <v>2598</v>
      </c>
      <c r="F405" t="s">
        <v>1995</v>
      </c>
      <c r="G405" t="s">
        <v>1950</v>
      </c>
      <c r="H405">
        <v>85.79</v>
      </c>
      <c r="I405">
        <v>1.1599999999999999E-2</v>
      </c>
      <c r="J405">
        <v>1.1599999999999999E-2</v>
      </c>
      <c r="K405"/>
      <c r="L405">
        <v>0</v>
      </c>
      <c r="M405" t="s">
        <v>1996</v>
      </c>
      <c r="N405" t="s">
        <v>1996</v>
      </c>
      <c r="O405" t="s">
        <v>1996</v>
      </c>
      <c r="P405" t="s">
        <v>1996</v>
      </c>
      <c r="Q405"/>
      <c r="R405"/>
      <c r="S405"/>
      <c r="T405"/>
      <c r="U405"/>
      <c r="V405"/>
      <c r="W405">
        <v>0.9</v>
      </c>
      <c r="X405">
        <v>0.81599999999999995</v>
      </c>
      <c r="Y405">
        <v>0.98599999999999999</v>
      </c>
      <c r="Z405">
        <v>0.92</v>
      </c>
      <c r="AA405">
        <v>0.92</v>
      </c>
      <c r="AB405">
        <v>0.92</v>
      </c>
      <c r="AC405">
        <v>100</v>
      </c>
      <c r="AD405">
        <v>0</v>
      </c>
      <c r="AE405" t="s">
        <v>3789</v>
      </c>
      <c r="AF405"/>
      <c r="AG405" t="s">
        <v>1997</v>
      </c>
      <c r="AH405">
        <v>20</v>
      </c>
      <c r="AI405"/>
      <c r="AJ405">
        <v>15</v>
      </c>
      <c r="AK405">
        <v>183</v>
      </c>
      <c r="AL405">
        <v>1</v>
      </c>
      <c r="AM405"/>
      <c r="AN405"/>
      <c r="AO405"/>
      <c r="AP405"/>
      <c r="AQ405" t="s">
        <v>2599</v>
      </c>
      <c r="AR405"/>
      <c r="AS405" t="s">
        <v>1996</v>
      </c>
      <c r="AT405"/>
      <c r="AU405" t="s">
        <v>1996</v>
      </c>
      <c r="AV405" t="s">
        <v>1997</v>
      </c>
      <c r="AW405">
        <v>13867</v>
      </c>
      <c r="AX405"/>
    </row>
    <row r="406" spans="1:50" hidden="1" x14ac:dyDescent="0.25">
      <c r="A406">
        <v>2026</v>
      </c>
      <c r="B406" t="s">
        <v>640</v>
      </c>
      <c r="C406" t="s">
        <v>727</v>
      </c>
      <c r="D406">
        <v>7678</v>
      </c>
      <c r="E406" t="s">
        <v>2600</v>
      </c>
      <c r="F406" t="s">
        <v>1995</v>
      </c>
      <c r="G406" t="s">
        <v>1950</v>
      </c>
      <c r="H406">
        <v>122.6</v>
      </c>
      <c r="I406">
        <v>9.7999999999999997E-3</v>
      </c>
      <c r="J406">
        <v>9.7999999999999997E-3</v>
      </c>
      <c r="K406"/>
      <c r="L406">
        <v>0</v>
      </c>
      <c r="M406" t="s">
        <v>1996</v>
      </c>
      <c r="N406" t="s">
        <v>1996</v>
      </c>
      <c r="O406" t="s">
        <v>1996</v>
      </c>
      <c r="P406" t="s">
        <v>1996</v>
      </c>
      <c r="Q406"/>
      <c r="R406"/>
      <c r="S406"/>
      <c r="T406"/>
      <c r="U406"/>
      <c r="V406"/>
      <c r="W406">
        <v>0.9</v>
      </c>
      <c r="X406">
        <v>0.81599999999999995</v>
      </c>
      <c r="Y406">
        <v>0.98599999999999999</v>
      </c>
      <c r="Z406">
        <v>0.92</v>
      </c>
      <c r="AA406">
        <v>0.92</v>
      </c>
      <c r="AB406">
        <v>0.92</v>
      </c>
      <c r="AC406">
        <v>100</v>
      </c>
      <c r="AD406">
        <v>0</v>
      </c>
      <c r="AE406" t="s">
        <v>3789</v>
      </c>
      <c r="AF406"/>
      <c r="AG406" t="s">
        <v>1997</v>
      </c>
      <c r="AH406">
        <v>20</v>
      </c>
      <c r="AI406"/>
      <c r="AJ406">
        <v>15</v>
      </c>
      <c r="AK406">
        <v>183</v>
      </c>
      <c r="AL406">
        <v>1</v>
      </c>
      <c r="AM406"/>
      <c r="AN406"/>
      <c r="AO406"/>
      <c r="AP406"/>
      <c r="AQ406" t="s">
        <v>2601</v>
      </c>
      <c r="AR406"/>
      <c r="AS406" t="s">
        <v>1996</v>
      </c>
      <c r="AT406"/>
      <c r="AU406" t="s">
        <v>1996</v>
      </c>
      <c r="AV406" t="s">
        <v>1997</v>
      </c>
      <c r="AW406">
        <v>13867</v>
      </c>
      <c r="AX406"/>
    </row>
    <row r="407" spans="1:50" hidden="1" x14ac:dyDescent="0.25">
      <c r="A407">
        <v>2026</v>
      </c>
      <c r="B407" t="s">
        <v>640</v>
      </c>
      <c r="C407" t="s">
        <v>730</v>
      </c>
      <c r="D407">
        <v>7679</v>
      </c>
      <c r="E407" t="s">
        <v>2602</v>
      </c>
      <c r="F407" t="s">
        <v>1995</v>
      </c>
      <c r="G407" t="s">
        <v>1950</v>
      </c>
      <c r="H407">
        <v>100.7</v>
      </c>
      <c r="I407">
        <v>1.4E-2</v>
      </c>
      <c r="J407">
        <v>1.4E-2</v>
      </c>
      <c r="K407"/>
      <c r="L407">
        <v>0</v>
      </c>
      <c r="M407" t="s">
        <v>1996</v>
      </c>
      <c r="N407" t="s">
        <v>1996</v>
      </c>
      <c r="O407" t="s">
        <v>1996</v>
      </c>
      <c r="P407" t="s">
        <v>1996</v>
      </c>
      <c r="Q407"/>
      <c r="R407"/>
      <c r="S407"/>
      <c r="T407"/>
      <c r="U407"/>
      <c r="V407"/>
      <c r="W407">
        <v>0.9</v>
      </c>
      <c r="X407">
        <v>0.81599999999999995</v>
      </c>
      <c r="Y407">
        <v>0.98599999999999999</v>
      </c>
      <c r="Z407">
        <v>0.92</v>
      </c>
      <c r="AA407">
        <v>0.92</v>
      </c>
      <c r="AB407">
        <v>0.92</v>
      </c>
      <c r="AC407">
        <v>100</v>
      </c>
      <c r="AD407">
        <v>0</v>
      </c>
      <c r="AE407" t="s">
        <v>3789</v>
      </c>
      <c r="AF407"/>
      <c r="AG407" t="s">
        <v>1997</v>
      </c>
      <c r="AH407">
        <v>20</v>
      </c>
      <c r="AI407"/>
      <c r="AJ407">
        <v>15</v>
      </c>
      <c r="AK407">
        <v>183</v>
      </c>
      <c r="AL407">
        <v>1</v>
      </c>
      <c r="AM407"/>
      <c r="AN407"/>
      <c r="AO407"/>
      <c r="AP407"/>
      <c r="AQ407" t="s">
        <v>2603</v>
      </c>
      <c r="AR407"/>
      <c r="AS407" t="s">
        <v>1996</v>
      </c>
      <c r="AT407"/>
      <c r="AU407" t="s">
        <v>1996</v>
      </c>
      <c r="AV407" t="s">
        <v>1997</v>
      </c>
      <c r="AW407">
        <v>13867</v>
      </c>
      <c r="AX407"/>
    </row>
    <row r="408" spans="1:50" hidden="1" x14ac:dyDescent="0.25">
      <c r="A408">
        <v>2026</v>
      </c>
      <c r="B408" t="s">
        <v>640</v>
      </c>
      <c r="C408" t="s">
        <v>645</v>
      </c>
      <c r="D408">
        <v>8145</v>
      </c>
      <c r="E408" t="s">
        <v>3610</v>
      </c>
      <c r="F408" t="s">
        <v>1995</v>
      </c>
      <c r="G408" t="s">
        <v>1949</v>
      </c>
      <c r="H408">
        <v>409.09469999999999</v>
      </c>
      <c r="I408">
        <v>3.1099999999999999E-2</v>
      </c>
      <c r="J408">
        <v>3.1099999999999999E-2</v>
      </c>
      <c r="K408"/>
      <c r="L408">
        <v>0</v>
      </c>
      <c r="M408" t="s">
        <v>1996</v>
      </c>
      <c r="N408" t="s">
        <v>1996</v>
      </c>
      <c r="O408" t="s">
        <v>1996</v>
      </c>
      <c r="P408" t="s">
        <v>1997</v>
      </c>
      <c r="Q408"/>
      <c r="R408"/>
      <c r="S408"/>
      <c r="T408">
        <v>0</v>
      </c>
      <c r="U408">
        <v>0</v>
      </c>
      <c r="V408">
        <v>0</v>
      </c>
      <c r="W408">
        <v>0.9</v>
      </c>
      <c r="X408">
        <v>0.81599999999999995</v>
      </c>
      <c r="Y408">
        <v>0.98599999999999999</v>
      </c>
      <c r="Z408">
        <v>0.92</v>
      </c>
      <c r="AA408">
        <v>0.92</v>
      </c>
      <c r="AB408">
        <v>0.92</v>
      </c>
      <c r="AC408">
        <v>100</v>
      </c>
      <c r="AD408">
        <v>0</v>
      </c>
      <c r="AE408" t="s">
        <v>3789</v>
      </c>
      <c r="AF408"/>
      <c r="AG408" t="s">
        <v>1997</v>
      </c>
      <c r="AH408">
        <v>30</v>
      </c>
      <c r="AI408"/>
      <c r="AJ408">
        <v>15</v>
      </c>
      <c r="AK408">
        <v>0</v>
      </c>
      <c r="AL408">
        <v>1</v>
      </c>
      <c r="AM408"/>
      <c r="AN408"/>
      <c r="AO408"/>
      <c r="AP408"/>
      <c r="AQ408" t="s">
        <v>3923</v>
      </c>
      <c r="AR408"/>
      <c r="AS408" t="s">
        <v>1996</v>
      </c>
      <c r="AT408"/>
      <c r="AU408" t="s">
        <v>1996</v>
      </c>
      <c r="AV408"/>
      <c r="AW408">
        <v>13867</v>
      </c>
      <c r="AX408"/>
    </row>
    <row r="409" spans="1:50" hidden="1" x14ac:dyDescent="0.25">
      <c r="A409">
        <v>2026</v>
      </c>
      <c r="B409" t="s">
        <v>640</v>
      </c>
      <c r="C409" t="s">
        <v>659</v>
      </c>
      <c r="D409">
        <v>8146</v>
      </c>
      <c r="E409" t="s">
        <v>2604</v>
      </c>
      <c r="F409" t="s">
        <v>1995</v>
      </c>
      <c r="G409" t="s">
        <v>1949</v>
      </c>
      <c r="H409">
        <v>96.551699999999997</v>
      </c>
      <c r="I409">
        <v>4.8099999999999997E-2</v>
      </c>
      <c r="J409">
        <v>4.8099999999999997E-2</v>
      </c>
      <c r="K409"/>
      <c r="L409">
        <v>0</v>
      </c>
      <c r="M409" t="s">
        <v>1996</v>
      </c>
      <c r="N409" t="s">
        <v>1996</v>
      </c>
      <c r="O409" t="s">
        <v>1996</v>
      </c>
      <c r="P409" t="s">
        <v>1997</v>
      </c>
      <c r="Q409"/>
      <c r="R409"/>
      <c r="S409"/>
      <c r="T409">
        <v>0</v>
      </c>
      <c r="U409">
        <v>0</v>
      </c>
      <c r="V409">
        <v>0</v>
      </c>
      <c r="W409">
        <v>0.9</v>
      </c>
      <c r="X409">
        <v>0.81599999999999995</v>
      </c>
      <c r="Y409">
        <v>0.98599999999999999</v>
      </c>
      <c r="Z409">
        <v>0.92</v>
      </c>
      <c r="AA409">
        <v>0.92</v>
      </c>
      <c r="AB409">
        <v>0.92</v>
      </c>
      <c r="AC409">
        <v>100</v>
      </c>
      <c r="AD409">
        <v>0</v>
      </c>
      <c r="AE409" t="s">
        <v>3789</v>
      </c>
      <c r="AF409"/>
      <c r="AG409" t="s">
        <v>1997</v>
      </c>
      <c r="AH409">
        <v>40</v>
      </c>
      <c r="AI409"/>
      <c r="AJ409">
        <v>15</v>
      </c>
      <c r="AK409">
        <v>0</v>
      </c>
      <c r="AL409">
        <v>1</v>
      </c>
      <c r="AM409"/>
      <c r="AN409"/>
      <c r="AO409"/>
      <c r="AP409"/>
      <c r="AQ409" t="s">
        <v>2512</v>
      </c>
      <c r="AR409"/>
      <c r="AS409" t="s">
        <v>1996</v>
      </c>
      <c r="AT409"/>
      <c r="AU409" t="s">
        <v>1996</v>
      </c>
      <c r="AV409"/>
      <c r="AW409">
        <v>13867</v>
      </c>
      <c r="AX409"/>
    </row>
    <row r="410" spans="1:50" hidden="1" x14ac:dyDescent="0.25">
      <c r="A410">
        <v>2026</v>
      </c>
      <c r="B410" t="s">
        <v>640</v>
      </c>
      <c r="C410" t="s">
        <v>662</v>
      </c>
      <c r="D410">
        <v>8147</v>
      </c>
      <c r="E410" t="s">
        <v>2605</v>
      </c>
      <c r="F410" t="s">
        <v>1995</v>
      </c>
      <c r="G410" t="s">
        <v>1949</v>
      </c>
      <c r="H410">
        <v>51.868499999999997</v>
      </c>
      <c r="I410">
        <v>6.3700000000000007E-2</v>
      </c>
      <c r="J410">
        <v>6.3700000000000007E-2</v>
      </c>
      <c r="K410"/>
      <c r="L410">
        <v>0</v>
      </c>
      <c r="M410" t="s">
        <v>1996</v>
      </c>
      <c r="N410" t="s">
        <v>1996</v>
      </c>
      <c r="O410" t="s">
        <v>1996</v>
      </c>
      <c r="P410" t="s">
        <v>1997</v>
      </c>
      <c r="Q410"/>
      <c r="R410"/>
      <c r="S410"/>
      <c r="T410">
        <v>0</v>
      </c>
      <c r="U410">
        <v>0</v>
      </c>
      <c r="V410">
        <v>0</v>
      </c>
      <c r="W410">
        <v>0.9</v>
      </c>
      <c r="X410">
        <v>0.81599999999999995</v>
      </c>
      <c r="Y410">
        <v>0.98599999999999999</v>
      </c>
      <c r="Z410">
        <v>0.92</v>
      </c>
      <c r="AA410">
        <v>0.92</v>
      </c>
      <c r="AB410">
        <v>0.92</v>
      </c>
      <c r="AC410">
        <v>100</v>
      </c>
      <c r="AD410">
        <v>0</v>
      </c>
      <c r="AE410" t="s">
        <v>3789</v>
      </c>
      <c r="AF410"/>
      <c r="AG410" t="s">
        <v>1997</v>
      </c>
      <c r="AH410">
        <v>40</v>
      </c>
      <c r="AI410"/>
      <c r="AJ410">
        <v>15</v>
      </c>
      <c r="AK410">
        <v>0</v>
      </c>
      <c r="AL410">
        <v>1</v>
      </c>
      <c r="AM410"/>
      <c r="AN410"/>
      <c r="AO410"/>
      <c r="AP410"/>
      <c r="AQ410" t="s">
        <v>2129</v>
      </c>
      <c r="AR410"/>
      <c r="AS410" t="s">
        <v>1996</v>
      </c>
      <c r="AT410"/>
      <c r="AU410" t="s">
        <v>1996</v>
      </c>
      <c r="AV410"/>
      <c r="AW410">
        <v>13867</v>
      </c>
      <c r="AX410"/>
    </row>
    <row r="411" spans="1:50" hidden="1" x14ac:dyDescent="0.25">
      <c r="A411">
        <v>2026</v>
      </c>
      <c r="B411" t="s">
        <v>640</v>
      </c>
      <c r="C411" t="s">
        <v>665</v>
      </c>
      <c r="D411">
        <v>8148</v>
      </c>
      <c r="E411" t="s">
        <v>2606</v>
      </c>
      <c r="F411" t="s">
        <v>1995</v>
      </c>
      <c r="G411" t="s">
        <v>1949</v>
      </c>
      <c r="H411">
        <v>90.406899999999993</v>
      </c>
      <c r="I411">
        <v>6.8599999999999994E-2</v>
      </c>
      <c r="J411">
        <v>6.8599999999999994E-2</v>
      </c>
      <c r="K411"/>
      <c r="L411">
        <v>0</v>
      </c>
      <c r="M411" t="s">
        <v>1996</v>
      </c>
      <c r="N411" t="s">
        <v>1996</v>
      </c>
      <c r="O411" t="s">
        <v>1996</v>
      </c>
      <c r="P411" t="s">
        <v>1997</v>
      </c>
      <c r="Q411"/>
      <c r="R411"/>
      <c r="S411"/>
      <c r="T411">
        <v>0</v>
      </c>
      <c r="U411">
        <v>0</v>
      </c>
      <c r="V411">
        <v>0</v>
      </c>
      <c r="W411">
        <v>0.9</v>
      </c>
      <c r="X411">
        <v>0.81599999999999995</v>
      </c>
      <c r="Y411">
        <v>0.98599999999999999</v>
      </c>
      <c r="Z411">
        <v>0.92</v>
      </c>
      <c r="AA411">
        <v>0.92</v>
      </c>
      <c r="AB411">
        <v>0.92</v>
      </c>
      <c r="AC411">
        <v>100</v>
      </c>
      <c r="AD411">
        <v>0</v>
      </c>
      <c r="AE411" t="s">
        <v>3789</v>
      </c>
      <c r="AF411"/>
      <c r="AG411" t="s">
        <v>1997</v>
      </c>
      <c r="AH411">
        <v>30</v>
      </c>
      <c r="AI411"/>
      <c r="AJ411">
        <v>15</v>
      </c>
      <c r="AK411">
        <v>0</v>
      </c>
      <c r="AL411">
        <v>1</v>
      </c>
      <c r="AM411"/>
      <c r="AN411"/>
      <c r="AO411"/>
      <c r="AP411"/>
      <c r="AQ411" t="s">
        <v>2509</v>
      </c>
      <c r="AR411"/>
      <c r="AS411" t="s">
        <v>1996</v>
      </c>
      <c r="AT411"/>
      <c r="AU411" t="s">
        <v>1996</v>
      </c>
      <c r="AV411"/>
      <c r="AW411">
        <v>13867</v>
      </c>
      <c r="AX411"/>
    </row>
    <row r="412" spans="1:50" hidden="1" x14ac:dyDescent="0.25">
      <c r="A412">
        <v>2026</v>
      </c>
      <c r="B412" t="s">
        <v>640</v>
      </c>
      <c r="C412" t="s">
        <v>668</v>
      </c>
      <c r="D412">
        <v>8149</v>
      </c>
      <c r="E412" t="s">
        <v>2607</v>
      </c>
      <c r="F412" t="s">
        <v>1995</v>
      </c>
      <c r="G412" t="s">
        <v>1949</v>
      </c>
      <c r="H412">
        <v>62.1004</v>
      </c>
      <c r="I412">
        <v>6.3899999999999998E-2</v>
      </c>
      <c r="J412">
        <v>6.3899999999999998E-2</v>
      </c>
      <c r="K412"/>
      <c r="L412">
        <v>0</v>
      </c>
      <c r="M412" t="s">
        <v>1996</v>
      </c>
      <c r="N412" t="s">
        <v>1996</v>
      </c>
      <c r="O412" t="s">
        <v>1996</v>
      </c>
      <c r="P412" t="s">
        <v>1997</v>
      </c>
      <c r="Q412"/>
      <c r="R412"/>
      <c r="S412"/>
      <c r="T412">
        <v>0</v>
      </c>
      <c r="U412">
        <v>0</v>
      </c>
      <c r="V412">
        <v>0</v>
      </c>
      <c r="W412">
        <v>0.9</v>
      </c>
      <c r="X412">
        <v>0.81599999999999995</v>
      </c>
      <c r="Y412">
        <v>0.98699999999999999</v>
      </c>
      <c r="Z412">
        <v>0.92</v>
      </c>
      <c r="AA412">
        <v>0.92</v>
      </c>
      <c r="AB412">
        <v>0.92</v>
      </c>
      <c r="AC412">
        <v>100</v>
      </c>
      <c r="AD412">
        <v>0</v>
      </c>
      <c r="AE412" t="s">
        <v>3789</v>
      </c>
      <c r="AF412"/>
      <c r="AG412" t="s">
        <v>1997</v>
      </c>
      <c r="AH412">
        <v>30</v>
      </c>
      <c r="AI412"/>
      <c r="AJ412">
        <v>15</v>
      </c>
      <c r="AK412">
        <v>64.03</v>
      </c>
      <c r="AL412">
        <v>1</v>
      </c>
      <c r="AM412"/>
      <c r="AN412"/>
      <c r="AO412"/>
      <c r="AP412"/>
      <c r="AQ412" t="s">
        <v>3567</v>
      </c>
      <c r="AR412"/>
      <c r="AS412" t="s">
        <v>1996</v>
      </c>
      <c r="AT412"/>
      <c r="AU412" t="s">
        <v>1996</v>
      </c>
      <c r="AV412" t="s">
        <v>1996</v>
      </c>
      <c r="AW412">
        <v>13959</v>
      </c>
      <c r="AX412"/>
    </row>
    <row r="413" spans="1:50" hidden="1" x14ac:dyDescent="0.25">
      <c r="A413">
        <v>2026</v>
      </c>
      <c r="B413" t="s">
        <v>640</v>
      </c>
      <c r="C413" t="s">
        <v>874</v>
      </c>
      <c r="D413">
        <v>139</v>
      </c>
      <c r="E413" t="s">
        <v>2608</v>
      </c>
      <c r="F413" t="s">
        <v>2022</v>
      </c>
      <c r="G413" t="s">
        <v>1950</v>
      </c>
      <c r="H413">
        <v>0</v>
      </c>
      <c r="I413">
        <v>0</v>
      </c>
      <c r="J413">
        <v>0</v>
      </c>
      <c r="K413"/>
      <c r="L413">
        <v>0.25490000000000002</v>
      </c>
      <c r="M413" t="s">
        <v>1996</v>
      </c>
      <c r="N413" t="s">
        <v>1996</v>
      </c>
      <c r="O413" t="s">
        <v>1996</v>
      </c>
      <c r="P413" t="s">
        <v>1997</v>
      </c>
      <c r="Q413"/>
      <c r="R413"/>
      <c r="S413"/>
      <c r="T413">
        <v>0</v>
      </c>
      <c r="U413">
        <v>0</v>
      </c>
      <c r="V413">
        <v>0</v>
      </c>
      <c r="W413">
        <v>0.9</v>
      </c>
      <c r="X413">
        <v>0.81599999999999995</v>
      </c>
      <c r="Y413">
        <v>0.98699999999999999</v>
      </c>
      <c r="Z413">
        <v>0.92</v>
      </c>
      <c r="AA413">
        <v>0.92</v>
      </c>
      <c r="AB413">
        <v>0.92</v>
      </c>
      <c r="AC413">
        <v>0</v>
      </c>
      <c r="AD413">
        <v>100</v>
      </c>
      <c r="AE413" t="s">
        <v>3789</v>
      </c>
      <c r="AF413"/>
      <c r="AG413" t="s">
        <v>1997</v>
      </c>
      <c r="AH413">
        <v>5</v>
      </c>
      <c r="AI413"/>
      <c r="AJ413">
        <v>15</v>
      </c>
      <c r="AK413">
        <v>2.7</v>
      </c>
      <c r="AL413">
        <v>1</v>
      </c>
      <c r="AM413"/>
      <c r="AN413"/>
      <c r="AO413"/>
      <c r="AP413"/>
      <c r="AQ413" t="s">
        <v>2506</v>
      </c>
      <c r="AR413"/>
      <c r="AS413" t="s">
        <v>1996</v>
      </c>
      <c r="AT413"/>
      <c r="AU413" t="s">
        <v>1996</v>
      </c>
      <c r="AV413" t="s">
        <v>1996</v>
      </c>
      <c r="AW413">
        <v>13867</v>
      </c>
      <c r="AX413"/>
    </row>
    <row r="414" spans="1:50" hidden="1" x14ac:dyDescent="0.25">
      <c r="A414">
        <v>2026</v>
      </c>
      <c r="B414" t="s">
        <v>640</v>
      </c>
      <c r="C414" t="s">
        <v>841</v>
      </c>
      <c r="D414">
        <v>242</v>
      </c>
      <c r="E414" t="s">
        <v>2609</v>
      </c>
      <c r="F414" t="s">
        <v>2022</v>
      </c>
      <c r="G414" t="s">
        <v>1950</v>
      </c>
      <c r="H414">
        <v>0</v>
      </c>
      <c r="I414">
        <v>0</v>
      </c>
      <c r="J414">
        <v>0</v>
      </c>
      <c r="K414"/>
      <c r="L414">
        <v>0.51759999999999995</v>
      </c>
      <c r="M414" t="s">
        <v>1996</v>
      </c>
      <c r="N414" t="s">
        <v>1996</v>
      </c>
      <c r="O414" t="s">
        <v>1996</v>
      </c>
      <c r="P414" t="s">
        <v>1997</v>
      </c>
      <c r="Q414"/>
      <c r="R414"/>
      <c r="S414"/>
      <c r="T414">
        <v>0</v>
      </c>
      <c r="U414">
        <v>0</v>
      </c>
      <c r="V414">
        <v>0</v>
      </c>
      <c r="W414">
        <v>0.9</v>
      </c>
      <c r="X414">
        <v>0.81599999999999995</v>
      </c>
      <c r="Y414">
        <v>0.98399999999999999</v>
      </c>
      <c r="Z414">
        <v>0.92</v>
      </c>
      <c r="AA414">
        <v>0.92</v>
      </c>
      <c r="AB414">
        <v>0.92</v>
      </c>
      <c r="AC414">
        <v>0</v>
      </c>
      <c r="AD414">
        <v>100</v>
      </c>
      <c r="AE414" t="s">
        <v>3789</v>
      </c>
      <c r="AF414"/>
      <c r="AG414" t="s">
        <v>1997</v>
      </c>
      <c r="AH414">
        <v>1.5</v>
      </c>
      <c r="AI414"/>
      <c r="AJ414">
        <v>25</v>
      </c>
      <c r="AK414">
        <v>12.31</v>
      </c>
      <c r="AL414">
        <v>1</v>
      </c>
      <c r="AM414"/>
      <c r="AN414"/>
      <c r="AO414"/>
      <c r="AP414"/>
      <c r="AQ414" t="s">
        <v>3924</v>
      </c>
      <c r="AR414"/>
      <c r="AS414" t="s">
        <v>1996</v>
      </c>
      <c r="AT414"/>
      <c r="AU414" t="s">
        <v>1996</v>
      </c>
      <c r="AV414" t="s">
        <v>1997</v>
      </c>
      <c r="AW414">
        <v>13867</v>
      </c>
      <c r="AX414"/>
    </row>
    <row r="415" spans="1:50" hidden="1" x14ac:dyDescent="0.25">
      <c r="A415">
        <v>2026</v>
      </c>
      <c r="B415" t="s">
        <v>640</v>
      </c>
      <c r="C415" t="s">
        <v>844</v>
      </c>
      <c r="D415">
        <v>244</v>
      </c>
      <c r="E415" t="s">
        <v>2610</v>
      </c>
      <c r="F415" t="s">
        <v>2022</v>
      </c>
      <c r="G415" t="s">
        <v>1950</v>
      </c>
      <c r="H415">
        <v>0</v>
      </c>
      <c r="I415">
        <v>0</v>
      </c>
      <c r="J415">
        <v>0</v>
      </c>
      <c r="K415"/>
      <c r="L415">
        <v>9.8699999999999996E-2</v>
      </c>
      <c r="M415" t="s">
        <v>1996</v>
      </c>
      <c r="N415" t="s">
        <v>1996</v>
      </c>
      <c r="O415" t="s">
        <v>1996</v>
      </c>
      <c r="P415" t="s">
        <v>1997</v>
      </c>
      <c r="Q415"/>
      <c r="R415"/>
      <c r="S415"/>
      <c r="T415">
        <v>0</v>
      </c>
      <c r="U415">
        <v>0</v>
      </c>
      <c r="V415">
        <v>0</v>
      </c>
      <c r="W415">
        <v>0.9</v>
      </c>
      <c r="X415">
        <v>0.81599999999999995</v>
      </c>
      <c r="Y415">
        <v>0.98399999999999999</v>
      </c>
      <c r="Z415">
        <v>0.92</v>
      </c>
      <c r="AA415">
        <v>0.92</v>
      </c>
      <c r="AB415">
        <v>0.92</v>
      </c>
      <c r="AC415">
        <v>0</v>
      </c>
      <c r="AD415">
        <v>100</v>
      </c>
      <c r="AE415" t="s">
        <v>3789</v>
      </c>
      <c r="AF415"/>
      <c r="AG415" t="s">
        <v>1997</v>
      </c>
      <c r="AH415">
        <v>2</v>
      </c>
      <c r="AI415"/>
      <c r="AJ415">
        <v>25</v>
      </c>
      <c r="AK415">
        <v>25.18</v>
      </c>
      <c r="AL415">
        <v>1</v>
      </c>
      <c r="AM415"/>
      <c r="AN415"/>
      <c r="AO415"/>
      <c r="AP415"/>
      <c r="AQ415" t="s">
        <v>2611</v>
      </c>
      <c r="AR415"/>
      <c r="AS415" t="s">
        <v>1996</v>
      </c>
      <c r="AT415"/>
      <c r="AU415" t="s">
        <v>1996</v>
      </c>
      <c r="AV415" t="s">
        <v>1997</v>
      </c>
      <c r="AW415">
        <v>13867</v>
      </c>
      <c r="AX415"/>
    </row>
    <row r="416" spans="1:50" hidden="1" x14ac:dyDescent="0.25">
      <c r="A416">
        <v>2026</v>
      </c>
      <c r="B416" t="s">
        <v>640</v>
      </c>
      <c r="C416" t="s">
        <v>853</v>
      </c>
      <c r="D416">
        <v>376</v>
      </c>
      <c r="E416" t="s">
        <v>2612</v>
      </c>
      <c r="F416" t="s">
        <v>2022</v>
      </c>
      <c r="G416" t="s">
        <v>1950</v>
      </c>
      <c r="H416">
        <v>0</v>
      </c>
      <c r="I416">
        <v>0</v>
      </c>
      <c r="J416">
        <v>0</v>
      </c>
      <c r="K416"/>
      <c r="L416">
        <v>0.1177</v>
      </c>
      <c r="M416" t="s">
        <v>1996</v>
      </c>
      <c r="N416" t="s">
        <v>1996</v>
      </c>
      <c r="O416" t="s">
        <v>1996</v>
      </c>
      <c r="P416" t="s">
        <v>1996</v>
      </c>
      <c r="Q416"/>
      <c r="R416">
        <v>0</v>
      </c>
      <c r="S416"/>
      <c r="T416">
        <v>0</v>
      </c>
      <c r="U416">
        <v>0</v>
      </c>
      <c r="V416">
        <v>0</v>
      </c>
      <c r="W416">
        <v>0.9</v>
      </c>
      <c r="X416">
        <v>0.81599999999999995</v>
      </c>
      <c r="Y416">
        <v>0.98399999999999999</v>
      </c>
      <c r="Z416">
        <v>0.92</v>
      </c>
      <c r="AA416">
        <v>0.92</v>
      </c>
      <c r="AB416">
        <v>0.92</v>
      </c>
      <c r="AC416">
        <v>0</v>
      </c>
      <c r="AD416">
        <v>100</v>
      </c>
      <c r="AE416" t="s">
        <v>3789</v>
      </c>
      <c r="AF416"/>
      <c r="AG416" t="s">
        <v>1997</v>
      </c>
      <c r="AH416">
        <v>1.2</v>
      </c>
      <c r="AI416"/>
      <c r="AJ416">
        <v>25</v>
      </c>
      <c r="AK416">
        <v>11.13</v>
      </c>
      <c r="AL416">
        <v>1</v>
      </c>
      <c r="AM416"/>
      <c r="AN416" t="s">
        <v>2057</v>
      </c>
      <c r="AO416"/>
      <c r="AP416"/>
      <c r="AQ416" t="s">
        <v>2613</v>
      </c>
      <c r="AR416"/>
      <c r="AS416" t="s">
        <v>1996</v>
      </c>
      <c r="AT416"/>
      <c r="AU416" t="s">
        <v>1996</v>
      </c>
      <c r="AV416" t="s">
        <v>1997</v>
      </c>
      <c r="AW416">
        <v>14407</v>
      </c>
      <c r="AX416"/>
    </row>
    <row r="417" spans="1:50" hidden="1" x14ac:dyDescent="0.25">
      <c r="A417">
        <v>2026</v>
      </c>
      <c r="B417" t="s">
        <v>640</v>
      </c>
      <c r="C417" t="s">
        <v>847</v>
      </c>
      <c r="D417">
        <v>2698</v>
      </c>
      <c r="E417" t="s">
        <v>2614</v>
      </c>
      <c r="F417" t="s">
        <v>2022</v>
      </c>
      <c r="G417" t="s">
        <v>1950</v>
      </c>
      <c r="H417">
        <v>0</v>
      </c>
      <c r="I417">
        <v>0</v>
      </c>
      <c r="J417">
        <v>0</v>
      </c>
      <c r="K417"/>
      <c r="L417">
        <v>7.5600000000000001E-2</v>
      </c>
      <c r="M417" t="s">
        <v>1996</v>
      </c>
      <c r="N417" t="s">
        <v>1996</v>
      </c>
      <c r="O417" t="s">
        <v>1996</v>
      </c>
      <c r="P417" t="s">
        <v>1996</v>
      </c>
      <c r="Q417"/>
      <c r="R417"/>
      <c r="S417"/>
      <c r="T417">
        <v>0</v>
      </c>
      <c r="U417">
        <v>0</v>
      </c>
      <c r="V417">
        <v>0</v>
      </c>
      <c r="W417">
        <v>0.9</v>
      </c>
      <c r="X417">
        <v>0.81599999999999995</v>
      </c>
      <c r="Y417">
        <v>0.98399999999999999</v>
      </c>
      <c r="Z417">
        <v>0.92</v>
      </c>
      <c r="AA417">
        <v>0.92</v>
      </c>
      <c r="AB417">
        <v>0.92</v>
      </c>
      <c r="AC417">
        <v>0</v>
      </c>
      <c r="AD417">
        <v>100</v>
      </c>
      <c r="AE417" t="s">
        <v>3789</v>
      </c>
      <c r="AF417"/>
      <c r="AG417" t="s">
        <v>1997</v>
      </c>
      <c r="AH417">
        <v>1.25</v>
      </c>
      <c r="AI417"/>
      <c r="AJ417">
        <v>25</v>
      </c>
      <c r="AK417">
        <v>12.87</v>
      </c>
      <c r="AL417">
        <v>1</v>
      </c>
      <c r="AM417"/>
      <c r="AN417" t="s">
        <v>2034</v>
      </c>
      <c r="AO417"/>
      <c r="AP417"/>
      <c r="AQ417" t="s">
        <v>2615</v>
      </c>
      <c r="AR417"/>
      <c r="AS417" t="s">
        <v>1996</v>
      </c>
      <c r="AT417"/>
      <c r="AU417" t="s">
        <v>1996</v>
      </c>
      <c r="AV417" t="s">
        <v>1997</v>
      </c>
      <c r="AW417">
        <v>14407</v>
      </c>
      <c r="AX417"/>
    </row>
    <row r="418" spans="1:50" hidden="1" x14ac:dyDescent="0.25">
      <c r="A418">
        <v>2026</v>
      </c>
      <c r="B418" t="s">
        <v>640</v>
      </c>
      <c r="C418" t="s">
        <v>865</v>
      </c>
      <c r="D418">
        <v>3159</v>
      </c>
      <c r="E418" t="s">
        <v>2616</v>
      </c>
      <c r="F418" t="s">
        <v>2022</v>
      </c>
      <c r="G418" t="s">
        <v>1950</v>
      </c>
      <c r="H418">
        <v>0</v>
      </c>
      <c r="I418">
        <v>0</v>
      </c>
      <c r="J418">
        <v>0</v>
      </c>
      <c r="K418"/>
      <c r="L418">
        <v>0.18509999999999999</v>
      </c>
      <c r="M418" t="s">
        <v>1996</v>
      </c>
      <c r="N418" t="s">
        <v>1996</v>
      </c>
      <c r="O418" t="s">
        <v>1996</v>
      </c>
      <c r="P418" t="s">
        <v>1997</v>
      </c>
      <c r="Q418"/>
      <c r="R418"/>
      <c r="S418"/>
      <c r="T418">
        <v>0</v>
      </c>
      <c r="U418">
        <v>0</v>
      </c>
      <c r="V418">
        <v>0</v>
      </c>
      <c r="W418">
        <v>0.9</v>
      </c>
      <c r="X418">
        <v>0.81599999999999995</v>
      </c>
      <c r="Y418">
        <v>0.98699999999999999</v>
      </c>
      <c r="Z418">
        <v>0.92</v>
      </c>
      <c r="AA418">
        <v>0.92</v>
      </c>
      <c r="AB418">
        <v>0.92</v>
      </c>
      <c r="AC418">
        <v>0</v>
      </c>
      <c r="AD418">
        <v>100</v>
      </c>
      <c r="AE418" t="s">
        <v>3789</v>
      </c>
      <c r="AF418"/>
      <c r="AG418" t="s">
        <v>1997</v>
      </c>
      <c r="AH418">
        <v>1.5</v>
      </c>
      <c r="AI418"/>
      <c r="AJ418">
        <v>15</v>
      </c>
      <c r="AK418">
        <v>4.3099999999999996</v>
      </c>
      <c r="AL418">
        <v>1</v>
      </c>
      <c r="AM418"/>
      <c r="AN418"/>
      <c r="AO418"/>
      <c r="AP418"/>
      <c r="AQ418" t="s">
        <v>2617</v>
      </c>
      <c r="AR418"/>
      <c r="AS418" t="s">
        <v>1996</v>
      </c>
      <c r="AT418"/>
      <c r="AU418" t="s">
        <v>1996</v>
      </c>
      <c r="AV418" t="s">
        <v>1996</v>
      </c>
      <c r="AW418">
        <v>13867</v>
      </c>
      <c r="AX418"/>
    </row>
    <row r="419" spans="1:50" hidden="1" x14ac:dyDescent="0.25">
      <c r="A419">
        <v>2026</v>
      </c>
      <c r="B419" t="s">
        <v>640</v>
      </c>
      <c r="C419" t="s">
        <v>850</v>
      </c>
      <c r="D419">
        <v>3160</v>
      </c>
      <c r="E419" t="s">
        <v>2618</v>
      </c>
      <c r="F419" t="s">
        <v>2022</v>
      </c>
      <c r="G419" t="s">
        <v>1950</v>
      </c>
      <c r="H419">
        <v>0</v>
      </c>
      <c r="I419">
        <v>0</v>
      </c>
      <c r="J419">
        <v>0</v>
      </c>
      <c r="K419"/>
      <c r="L419">
        <v>6.3899999999999998E-2</v>
      </c>
      <c r="M419" t="s">
        <v>1996</v>
      </c>
      <c r="N419" t="s">
        <v>1996</v>
      </c>
      <c r="O419" t="s">
        <v>1996</v>
      </c>
      <c r="P419" t="s">
        <v>1997</v>
      </c>
      <c r="Q419"/>
      <c r="R419"/>
      <c r="S419"/>
      <c r="T419">
        <v>0</v>
      </c>
      <c r="U419">
        <v>0</v>
      </c>
      <c r="V419">
        <v>0</v>
      </c>
      <c r="W419">
        <v>0.9</v>
      </c>
      <c r="X419">
        <v>0.81599999999999995</v>
      </c>
      <c r="Y419">
        <v>0.98399999999999999</v>
      </c>
      <c r="Z419">
        <v>0.92</v>
      </c>
      <c r="AA419">
        <v>0.92</v>
      </c>
      <c r="AB419">
        <v>0.92</v>
      </c>
      <c r="AC419">
        <v>0</v>
      </c>
      <c r="AD419">
        <v>100</v>
      </c>
      <c r="AE419" t="s">
        <v>3789</v>
      </c>
      <c r="AF419"/>
      <c r="AG419" t="s">
        <v>1997</v>
      </c>
      <c r="AH419">
        <v>2</v>
      </c>
      <c r="AI419"/>
      <c r="AJ419">
        <v>25</v>
      </c>
      <c r="AK419">
        <v>4.9000000000000004</v>
      </c>
      <c r="AL419">
        <v>1</v>
      </c>
      <c r="AM419"/>
      <c r="AN419"/>
      <c r="AO419"/>
      <c r="AP419"/>
      <c r="AQ419" t="s">
        <v>2619</v>
      </c>
      <c r="AR419"/>
      <c r="AS419" t="s">
        <v>1996</v>
      </c>
      <c r="AT419"/>
      <c r="AU419" t="s">
        <v>1996</v>
      </c>
      <c r="AV419" t="s">
        <v>1997</v>
      </c>
      <c r="AW419">
        <v>13867</v>
      </c>
      <c r="AX419"/>
    </row>
    <row r="420" spans="1:50" hidden="1" x14ac:dyDescent="0.25">
      <c r="A420">
        <v>2026</v>
      </c>
      <c r="B420" t="s">
        <v>640</v>
      </c>
      <c r="C420" t="s">
        <v>837</v>
      </c>
      <c r="D420">
        <v>3191</v>
      </c>
      <c r="E420" t="s">
        <v>2620</v>
      </c>
      <c r="F420" t="s">
        <v>2022</v>
      </c>
      <c r="G420" t="s">
        <v>1922</v>
      </c>
      <c r="H420">
        <v>0</v>
      </c>
      <c r="I420">
        <v>0</v>
      </c>
      <c r="J420">
        <v>0</v>
      </c>
      <c r="K420"/>
      <c r="L420">
        <v>1.2500000000000001E-2</v>
      </c>
      <c r="M420" t="s">
        <v>1996</v>
      </c>
      <c r="N420" t="s">
        <v>1996</v>
      </c>
      <c r="O420" t="s">
        <v>1996</v>
      </c>
      <c r="P420" t="s">
        <v>1997</v>
      </c>
      <c r="Q420"/>
      <c r="R420"/>
      <c r="S420"/>
      <c r="T420">
        <v>0</v>
      </c>
      <c r="U420">
        <v>0</v>
      </c>
      <c r="V420">
        <v>0</v>
      </c>
      <c r="W420">
        <v>0.9</v>
      </c>
      <c r="X420">
        <v>0.81599999999999995</v>
      </c>
      <c r="Y420">
        <v>0.98699999999999999</v>
      </c>
      <c r="Z420">
        <v>0.92</v>
      </c>
      <c r="AA420">
        <v>0.92</v>
      </c>
      <c r="AB420">
        <v>0.92</v>
      </c>
      <c r="AC420">
        <v>0</v>
      </c>
      <c r="AD420">
        <v>100</v>
      </c>
      <c r="AE420" t="s">
        <v>3789</v>
      </c>
      <c r="AF420"/>
      <c r="AG420" t="s">
        <v>1997</v>
      </c>
      <c r="AH420">
        <v>0.2</v>
      </c>
      <c r="AI420"/>
      <c r="AJ420">
        <v>15</v>
      </c>
      <c r="AK420">
        <v>0.38</v>
      </c>
      <c r="AL420">
        <v>1000</v>
      </c>
      <c r="AM420"/>
      <c r="AN420"/>
      <c r="AO420"/>
      <c r="AP420"/>
      <c r="AQ420" t="s">
        <v>2621</v>
      </c>
      <c r="AR420"/>
      <c r="AS420" t="s">
        <v>1996</v>
      </c>
      <c r="AT420"/>
      <c r="AU420" t="s">
        <v>1996</v>
      </c>
      <c r="AV420" t="s">
        <v>1997</v>
      </c>
      <c r="AW420">
        <v>13867</v>
      </c>
      <c r="AX420"/>
    </row>
    <row r="421" spans="1:50" hidden="1" x14ac:dyDescent="0.25">
      <c r="A421">
        <v>2026</v>
      </c>
      <c r="B421" t="s">
        <v>640</v>
      </c>
      <c r="C421" t="s">
        <v>877</v>
      </c>
      <c r="D421">
        <v>6991</v>
      </c>
      <c r="E421" t="s">
        <v>2622</v>
      </c>
      <c r="F421" t="s">
        <v>2022</v>
      </c>
      <c r="G421" t="s">
        <v>1919</v>
      </c>
      <c r="H421">
        <v>0</v>
      </c>
      <c r="I421">
        <v>0</v>
      </c>
      <c r="J421">
        <v>0</v>
      </c>
      <c r="K421"/>
      <c r="L421">
        <v>0</v>
      </c>
      <c r="M421" t="s">
        <v>1996</v>
      </c>
      <c r="N421" t="s">
        <v>1996</v>
      </c>
      <c r="O421" t="s">
        <v>1996</v>
      </c>
      <c r="P421" t="s">
        <v>1997</v>
      </c>
      <c r="Q421" t="s">
        <v>1950</v>
      </c>
      <c r="R421">
        <v>0</v>
      </c>
      <c r="S421">
        <v>1</v>
      </c>
      <c r="T421">
        <v>0</v>
      </c>
      <c r="U421">
        <v>0</v>
      </c>
      <c r="V421">
        <v>0.14879999999999999</v>
      </c>
      <c r="W421">
        <v>0.9</v>
      </c>
      <c r="X421">
        <v>0.81599999999999995</v>
      </c>
      <c r="Y421">
        <v>0.98699999999999999</v>
      </c>
      <c r="Z421">
        <v>0.92</v>
      </c>
      <c r="AA421">
        <v>0.92</v>
      </c>
      <c r="AB421">
        <v>0.92</v>
      </c>
      <c r="AC421">
        <v>0</v>
      </c>
      <c r="AD421">
        <v>100</v>
      </c>
      <c r="AE421" t="s">
        <v>3789</v>
      </c>
      <c r="AF421"/>
      <c r="AG421" t="s">
        <v>1997</v>
      </c>
      <c r="AH421">
        <v>300</v>
      </c>
      <c r="AI421">
        <v>0</v>
      </c>
      <c r="AJ421">
        <v>22</v>
      </c>
      <c r="AK421">
        <v>9.58</v>
      </c>
      <c r="AL421">
        <v>1</v>
      </c>
      <c r="AM421"/>
      <c r="AN421"/>
      <c r="AO421"/>
      <c r="AP421"/>
      <c r="AQ421" t="s">
        <v>2623</v>
      </c>
      <c r="AR421"/>
      <c r="AS421" t="s">
        <v>1996</v>
      </c>
      <c r="AT421"/>
      <c r="AU421" t="s">
        <v>1996</v>
      </c>
      <c r="AV421" t="s">
        <v>1997</v>
      </c>
      <c r="AW421">
        <v>13867</v>
      </c>
      <c r="AX421"/>
    </row>
    <row r="422" spans="1:50" hidden="1" x14ac:dyDescent="0.25">
      <c r="A422">
        <v>2026</v>
      </c>
      <c r="B422" t="s">
        <v>640</v>
      </c>
      <c r="C422" t="s">
        <v>880</v>
      </c>
      <c r="D422">
        <v>6992</v>
      </c>
      <c r="E422" t="s">
        <v>2624</v>
      </c>
      <c r="F422" t="s">
        <v>2022</v>
      </c>
      <c r="G422" t="s">
        <v>1919</v>
      </c>
      <c r="H422">
        <v>0</v>
      </c>
      <c r="I422">
        <v>0</v>
      </c>
      <c r="J422">
        <v>0</v>
      </c>
      <c r="K422"/>
      <c r="L422">
        <v>0</v>
      </c>
      <c r="M422" t="s">
        <v>1996</v>
      </c>
      <c r="N422" t="s">
        <v>1996</v>
      </c>
      <c r="O422" t="s">
        <v>1996</v>
      </c>
      <c r="P422" t="s">
        <v>1997</v>
      </c>
      <c r="Q422" t="s">
        <v>1950</v>
      </c>
      <c r="R422">
        <v>1</v>
      </c>
      <c r="S422">
        <v>1</v>
      </c>
      <c r="T422">
        <v>0</v>
      </c>
      <c r="U422">
        <v>0</v>
      </c>
      <c r="V422">
        <v>0.2049</v>
      </c>
      <c r="W422">
        <v>0.9</v>
      </c>
      <c r="X422">
        <v>0.81599999999999995</v>
      </c>
      <c r="Y422">
        <v>0.98699999999999999</v>
      </c>
      <c r="Z422">
        <v>0.92</v>
      </c>
      <c r="AA422">
        <v>0.92</v>
      </c>
      <c r="AB422">
        <v>0.92</v>
      </c>
      <c r="AC422">
        <v>0</v>
      </c>
      <c r="AD422">
        <v>100</v>
      </c>
      <c r="AE422" t="s">
        <v>3789</v>
      </c>
      <c r="AF422"/>
      <c r="AG422" t="s">
        <v>1997</v>
      </c>
      <c r="AH422">
        <v>350</v>
      </c>
      <c r="AI422">
        <v>0</v>
      </c>
      <c r="AJ422">
        <v>22</v>
      </c>
      <c r="AK422">
        <v>9.58</v>
      </c>
      <c r="AL422">
        <v>1</v>
      </c>
      <c r="AM422"/>
      <c r="AN422"/>
      <c r="AO422"/>
      <c r="AP422"/>
      <c r="AQ422" t="s">
        <v>2623</v>
      </c>
      <c r="AR422"/>
      <c r="AS422" t="s">
        <v>1996</v>
      </c>
      <c r="AT422"/>
      <c r="AU422" t="s">
        <v>1996</v>
      </c>
      <c r="AV422" t="s">
        <v>1997</v>
      </c>
      <c r="AW422">
        <v>13867</v>
      </c>
      <c r="AX422"/>
    </row>
    <row r="423" spans="1:50" hidden="1" x14ac:dyDescent="0.25">
      <c r="A423">
        <v>2026</v>
      </c>
      <c r="B423" t="s">
        <v>640</v>
      </c>
      <c r="C423" t="s">
        <v>862</v>
      </c>
      <c r="D423">
        <v>6993</v>
      </c>
      <c r="E423" t="s">
        <v>2625</v>
      </c>
      <c r="F423" t="s">
        <v>2022</v>
      </c>
      <c r="G423" t="s">
        <v>1950</v>
      </c>
      <c r="H423">
        <v>0</v>
      </c>
      <c r="I423">
        <v>0</v>
      </c>
      <c r="J423">
        <v>0</v>
      </c>
      <c r="K423"/>
      <c r="L423">
        <v>0.22509999999999999</v>
      </c>
      <c r="M423" t="s">
        <v>1996</v>
      </c>
      <c r="N423" t="s">
        <v>1996</v>
      </c>
      <c r="O423" t="s">
        <v>1996</v>
      </c>
      <c r="P423" t="s">
        <v>1997</v>
      </c>
      <c r="Q423"/>
      <c r="R423"/>
      <c r="S423"/>
      <c r="T423">
        <v>0</v>
      </c>
      <c r="U423">
        <v>0</v>
      </c>
      <c r="V423">
        <v>0</v>
      </c>
      <c r="W423">
        <v>0.9</v>
      </c>
      <c r="X423">
        <v>0.81599999999999995</v>
      </c>
      <c r="Y423">
        <v>0.98699999999999999</v>
      </c>
      <c r="Z423">
        <v>0.92</v>
      </c>
      <c r="AA423">
        <v>0.92</v>
      </c>
      <c r="AB423">
        <v>0.92</v>
      </c>
      <c r="AC423">
        <v>0</v>
      </c>
      <c r="AD423">
        <v>100</v>
      </c>
      <c r="AE423" t="s">
        <v>3789</v>
      </c>
      <c r="AF423"/>
      <c r="AG423" t="s">
        <v>1997</v>
      </c>
      <c r="AH423">
        <v>7.91</v>
      </c>
      <c r="AI423"/>
      <c r="AJ423">
        <v>22</v>
      </c>
      <c r="AK423">
        <v>9.58</v>
      </c>
      <c r="AL423">
        <v>1</v>
      </c>
      <c r="AM423"/>
      <c r="AN423"/>
      <c r="AO423"/>
      <c r="AP423"/>
      <c r="AQ423" t="s">
        <v>2626</v>
      </c>
      <c r="AR423"/>
      <c r="AS423" t="s">
        <v>1996</v>
      </c>
      <c r="AT423"/>
      <c r="AU423" t="s">
        <v>1996</v>
      </c>
      <c r="AV423" t="s">
        <v>1997</v>
      </c>
      <c r="AW423">
        <v>13867</v>
      </c>
      <c r="AX423"/>
    </row>
    <row r="424" spans="1:50" hidden="1" x14ac:dyDescent="0.25">
      <c r="A424">
        <v>2026</v>
      </c>
      <c r="B424" t="s">
        <v>640</v>
      </c>
      <c r="C424" t="s">
        <v>883</v>
      </c>
      <c r="D424">
        <v>6994</v>
      </c>
      <c r="E424" t="s">
        <v>2627</v>
      </c>
      <c r="F424" t="s">
        <v>2022</v>
      </c>
      <c r="G424" t="s">
        <v>1919</v>
      </c>
      <c r="H424">
        <v>0</v>
      </c>
      <c r="I424">
        <v>0</v>
      </c>
      <c r="J424">
        <v>0</v>
      </c>
      <c r="K424"/>
      <c r="L424">
        <v>0</v>
      </c>
      <c r="M424" t="s">
        <v>1996</v>
      </c>
      <c r="N424" t="s">
        <v>1996</v>
      </c>
      <c r="O424" t="s">
        <v>1996</v>
      </c>
      <c r="P424" t="s">
        <v>1997</v>
      </c>
      <c r="Q424" t="s">
        <v>1950</v>
      </c>
      <c r="R424">
        <v>0</v>
      </c>
      <c r="S424">
        <v>1</v>
      </c>
      <c r="T424">
        <v>0</v>
      </c>
      <c r="U424">
        <v>0</v>
      </c>
      <c r="V424">
        <v>0.18340000000000001</v>
      </c>
      <c r="W424">
        <v>0.9</v>
      </c>
      <c r="X424">
        <v>0.81599999999999995</v>
      </c>
      <c r="Y424">
        <v>0.98699999999999999</v>
      </c>
      <c r="Z424">
        <v>0.92</v>
      </c>
      <c r="AA424">
        <v>0.92</v>
      </c>
      <c r="AB424">
        <v>0.92</v>
      </c>
      <c r="AC424">
        <v>0</v>
      </c>
      <c r="AD424">
        <v>100</v>
      </c>
      <c r="AE424" t="s">
        <v>3789</v>
      </c>
      <c r="AF424"/>
      <c r="AG424" t="s">
        <v>1997</v>
      </c>
      <c r="AH424">
        <v>325</v>
      </c>
      <c r="AI424">
        <v>0</v>
      </c>
      <c r="AJ424">
        <v>22</v>
      </c>
      <c r="AK424">
        <v>9.58</v>
      </c>
      <c r="AL424">
        <v>1</v>
      </c>
      <c r="AM424"/>
      <c r="AN424"/>
      <c r="AO424"/>
      <c r="AP424"/>
      <c r="AQ424" t="s">
        <v>2626</v>
      </c>
      <c r="AR424"/>
      <c r="AS424" t="s">
        <v>1996</v>
      </c>
      <c r="AT424"/>
      <c r="AU424" t="s">
        <v>1996</v>
      </c>
      <c r="AV424" t="s">
        <v>1997</v>
      </c>
      <c r="AW424">
        <v>13867</v>
      </c>
      <c r="AX424"/>
    </row>
    <row r="425" spans="1:50" hidden="1" x14ac:dyDescent="0.25">
      <c r="A425">
        <v>2026</v>
      </c>
      <c r="B425" t="s">
        <v>640</v>
      </c>
      <c r="C425" t="s">
        <v>886</v>
      </c>
      <c r="D425">
        <v>6995</v>
      </c>
      <c r="E425" t="s">
        <v>2628</v>
      </c>
      <c r="F425" t="s">
        <v>2022</v>
      </c>
      <c r="G425" t="s">
        <v>1919</v>
      </c>
      <c r="H425">
        <v>0</v>
      </c>
      <c r="I425">
        <v>0</v>
      </c>
      <c r="J425">
        <v>0</v>
      </c>
      <c r="K425"/>
      <c r="L425">
        <v>0</v>
      </c>
      <c r="M425" t="s">
        <v>1996</v>
      </c>
      <c r="N425" t="s">
        <v>1996</v>
      </c>
      <c r="O425" t="s">
        <v>1996</v>
      </c>
      <c r="P425" t="s">
        <v>1997</v>
      </c>
      <c r="Q425" t="s">
        <v>1950</v>
      </c>
      <c r="R425">
        <v>1</v>
      </c>
      <c r="S425">
        <v>1</v>
      </c>
      <c r="T425">
        <v>0</v>
      </c>
      <c r="U425">
        <v>0</v>
      </c>
      <c r="V425">
        <v>0.2</v>
      </c>
      <c r="W425">
        <v>0.9</v>
      </c>
      <c r="X425">
        <v>0.81599999999999995</v>
      </c>
      <c r="Y425">
        <v>0.98699999999999999</v>
      </c>
      <c r="Z425">
        <v>0.92</v>
      </c>
      <c r="AA425">
        <v>0.92</v>
      </c>
      <c r="AB425">
        <v>0.92</v>
      </c>
      <c r="AC425">
        <v>0</v>
      </c>
      <c r="AD425">
        <v>100</v>
      </c>
      <c r="AE425" t="s">
        <v>3789</v>
      </c>
      <c r="AF425"/>
      <c r="AG425" t="s">
        <v>1997</v>
      </c>
      <c r="AH425">
        <v>400</v>
      </c>
      <c r="AI425">
        <v>0</v>
      </c>
      <c r="AJ425">
        <v>22</v>
      </c>
      <c r="AK425">
        <v>9.58</v>
      </c>
      <c r="AL425">
        <v>1</v>
      </c>
      <c r="AM425"/>
      <c r="AN425"/>
      <c r="AO425"/>
      <c r="AP425"/>
      <c r="AQ425" t="s">
        <v>2626</v>
      </c>
      <c r="AR425"/>
      <c r="AS425" t="s">
        <v>1996</v>
      </c>
      <c r="AT425"/>
      <c r="AU425" t="s">
        <v>1996</v>
      </c>
      <c r="AV425" t="s">
        <v>1997</v>
      </c>
      <c r="AW425">
        <v>13867</v>
      </c>
      <c r="AX425"/>
    </row>
    <row r="426" spans="1:50" hidden="1" x14ac:dyDescent="0.25">
      <c r="A426">
        <v>2026</v>
      </c>
      <c r="B426" t="s">
        <v>640</v>
      </c>
      <c r="C426" t="s">
        <v>868</v>
      </c>
      <c r="D426">
        <v>6996</v>
      </c>
      <c r="E426" t="s">
        <v>2629</v>
      </c>
      <c r="F426" t="s">
        <v>2022</v>
      </c>
      <c r="G426" t="s">
        <v>1955</v>
      </c>
      <c r="H426">
        <v>0</v>
      </c>
      <c r="I426">
        <v>0</v>
      </c>
      <c r="J426">
        <v>0</v>
      </c>
      <c r="K426"/>
      <c r="L426">
        <v>0.22969999999999999</v>
      </c>
      <c r="M426" t="s">
        <v>1996</v>
      </c>
      <c r="N426" t="s">
        <v>1996</v>
      </c>
      <c r="O426" t="s">
        <v>1996</v>
      </c>
      <c r="P426" t="s">
        <v>1997</v>
      </c>
      <c r="Q426"/>
      <c r="R426"/>
      <c r="S426"/>
      <c r="T426">
        <v>0</v>
      </c>
      <c r="U426">
        <v>0</v>
      </c>
      <c r="V426">
        <v>0</v>
      </c>
      <c r="W426">
        <v>0.9</v>
      </c>
      <c r="X426">
        <v>0.81599999999999995</v>
      </c>
      <c r="Y426">
        <v>0.98699999999999999</v>
      </c>
      <c r="Z426">
        <v>0.92</v>
      </c>
      <c r="AA426">
        <v>0.92</v>
      </c>
      <c r="AB426">
        <v>0.92</v>
      </c>
      <c r="AC426">
        <v>0</v>
      </c>
      <c r="AD426">
        <v>100</v>
      </c>
      <c r="AE426" t="s">
        <v>3789</v>
      </c>
      <c r="AF426"/>
      <c r="AG426" t="s">
        <v>1997</v>
      </c>
      <c r="AH426">
        <v>25</v>
      </c>
      <c r="AI426"/>
      <c r="AJ426">
        <v>15</v>
      </c>
      <c r="AK426">
        <v>9.58</v>
      </c>
      <c r="AL426">
        <v>1</v>
      </c>
      <c r="AM426"/>
      <c r="AN426"/>
      <c r="AO426"/>
      <c r="AP426"/>
      <c r="AQ426" t="s">
        <v>2630</v>
      </c>
      <c r="AR426"/>
      <c r="AS426" t="s">
        <v>1996</v>
      </c>
      <c r="AT426"/>
      <c r="AU426" t="s">
        <v>1996</v>
      </c>
      <c r="AV426" t="s">
        <v>1997</v>
      </c>
      <c r="AW426">
        <v>13867</v>
      </c>
      <c r="AX426"/>
    </row>
    <row r="427" spans="1:50" hidden="1" x14ac:dyDescent="0.25">
      <c r="A427">
        <v>2026</v>
      </c>
      <c r="B427" t="s">
        <v>640</v>
      </c>
      <c r="C427" t="s">
        <v>859</v>
      </c>
      <c r="D427">
        <v>7002</v>
      </c>
      <c r="E427" t="s">
        <v>2631</v>
      </c>
      <c r="F427" t="s">
        <v>2022</v>
      </c>
      <c r="G427" t="s">
        <v>1950</v>
      </c>
      <c r="H427">
        <v>0</v>
      </c>
      <c r="I427">
        <v>0</v>
      </c>
      <c r="J427">
        <v>0</v>
      </c>
      <c r="K427"/>
      <c r="L427">
        <v>0.16389999999999999</v>
      </c>
      <c r="M427" t="s">
        <v>1996</v>
      </c>
      <c r="N427" t="s">
        <v>1996</v>
      </c>
      <c r="O427" t="s">
        <v>1996</v>
      </c>
      <c r="P427" t="s">
        <v>1997</v>
      </c>
      <c r="Q427"/>
      <c r="R427"/>
      <c r="S427"/>
      <c r="T427">
        <v>0</v>
      </c>
      <c r="U427">
        <v>0</v>
      </c>
      <c r="V427">
        <v>0</v>
      </c>
      <c r="W427">
        <v>0.9</v>
      </c>
      <c r="X427">
        <v>0.81599999999999995</v>
      </c>
      <c r="Y427">
        <v>0.98699999999999999</v>
      </c>
      <c r="Z427">
        <v>0.92</v>
      </c>
      <c r="AA427">
        <v>0.92</v>
      </c>
      <c r="AB427">
        <v>0.92</v>
      </c>
      <c r="AC427">
        <v>0</v>
      </c>
      <c r="AD427">
        <v>100</v>
      </c>
      <c r="AE427" t="s">
        <v>3789</v>
      </c>
      <c r="AF427"/>
      <c r="AG427" t="s">
        <v>1997</v>
      </c>
      <c r="AH427">
        <v>3.99</v>
      </c>
      <c r="AI427">
        <v>0</v>
      </c>
      <c r="AJ427">
        <v>22</v>
      </c>
      <c r="AK427">
        <v>9.58</v>
      </c>
      <c r="AL427">
        <v>1</v>
      </c>
      <c r="AM427"/>
      <c r="AN427"/>
      <c r="AO427"/>
      <c r="AP427"/>
      <c r="AQ427" t="s">
        <v>2623</v>
      </c>
      <c r="AR427"/>
      <c r="AS427" t="s">
        <v>1996</v>
      </c>
      <c r="AT427"/>
      <c r="AU427" t="s">
        <v>1996</v>
      </c>
      <c r="AV427" t="s">
        <v>1997</v>
      </c>
      <c r="AW427">
        <v>13867</v>
      </c>
      <c r="AX427"/>
    </row>
    <row r="428" spans="1:50" hidden="1" x14ac:dyDescent="0.25">
      <c r="A428">
        <v>2026</v>
      </c>
      <c r="B428" t="s">
        <v>640</v>
      </c>
      <c r="C428" t="s">
        <v>906</v>
      </c>
      <c r="D428">
        <v>7799</v>
      </c>
      <c r="E428" t="s">
        <v>2632</v>
      </c>
      <c r="F428" t="s">
        <v>2022</v>
      </c>
      <c r="G428" t="s">
        <v>1919</v>
      </c>
      <c r="H428">
        <v>0</v>
      </c>
      <c r="I428">
        <v>0</v>
      </c>
      <c r="J428">
        <v>0</v>
      </c>
      <c r="K428"/>
      <c r="L428">
        <v>18.915099999999999</v>
      </c>
      <c r="M428" t="s">
        <v>1996</v>
      </c>
      <c r="N428" t="s">
        <v>1996</v>
      </c>
      <c r="O428" t="s">
        <v>1996</v>
      </c>
      <c r="P428" t="s">
        <v>1996</v>
      </c>
      <c r="Q428"/>
      <c r="R428"/>
      <c r="S428"/>
      <c r="T428">
        <v>0</v>
      </c>
      <c r="U428">
        <v>0</v>
      </c>
      <c r="V428">
        <v>0</v>
      </c>
      <c r="W428">
        <v>0.9</v>
      </c>
      <c r="X428">
        <v>0.81599999999999995</v>
      </c>
      <c r="Y428">
        <v>0.98699999999999999</v>
      </c>
      <c r="Z428">
        <v>0.92</v>
      </c>
      <c r="AA428">
        <v>0.92</v>
      </c>
      <c r="AB428">
        <v>0.92</v>
      </c>
      <c r="AC428">
        <v>0</v>
      </c>
      <c r="AD428">
        <v>100</v>
      </c>
      <c r="AE428" t="s">
        <v>3789</v>
      </c>
      <c r="AF428"/>
      <c r="AG428" t="s">
        <v>1997</v>
      </c>
      <c r="AH428">
        <v>150</v>
      </c>
      <c r="AI428"/>
      <c r="AJ428">
        <v>20</v>
      </c>
      <c r="AK428">
        <v>1412</v>
      </c>
      <c r="AL428">
        <v>1</v>
      </c>
      <c r="AM428"/>
      <c r="AN428"/>
      <c r="AO428"/>
      <c r="AP428"/>
      <c r="AQ428" t="s">
        <v>2633</v>
      </c>
      <c r="AR428"/>
      <c r="AS428" t="s">
        <v>1996</v>
      </c>
      <c r="AT428"/>
      <c r="AU428" t="s">
        <v>1996</v>
      </c>
      <c r="AV428" t="s">
        <v>1997</v>
      </c>
      <c r="AW428">
        <v>14407</v>
      </c>
      <c r="AX428"/>
    </row>
    <row r="429" spans="1:50" hidden="1" x14ac:dyDescent="0.25">
      <c r="A429">
        <v>2026</v>
      </c>
      <c r="B429" t="s">
        <v>640</v>
      </c>
      <c r="C429" t="s">
        <v>834</v>
      </c>
      <c r="D429">
        <v>3190</v>
      </c>
      <c r="E429" t="s">
        <v>2634</v>
      </c>
      <c r="F429" t="s">
        <v>1995</v>
      </c>
      <c r="G429" t="s">
        <v>1919</v>
      </c>
      <c r="H429">
        <v>6576.85</v>
      </c>
      <c r="I429">
        <v>1.24</v>
      </c>
      <c r="J429">
        <v>1.24</v>
      </c>
      <c r="K429"/>
      <c r="L429">
        <v>0</v>
      </c>
      <c r="M429" t="s">
        <v>1996</v>
      </c>
      <c r="N429" t="s">
        <v>1996</v>
      </c>
      <c r="O429" t="s">
        <v>1996</v>
      </c>
      <c r="P429" t="s">
        <v>1996</v>
      </c>
      <c r="Q429"/>
      <c r="R429"/>
      <c r="S429"/>
      <c r="T429">
        <v>0</v>
      </c>
      <c r="U429">
        <v>0</v>
      </c>
      <c r="V429">
        <v>0</v>
      </c>
      <c r="W429">
        <v>0.9</v>
      </c>
      <c r="X429">
        <v>0.81599999999999995</v>
      </c>
      <c r="Y429">
        <v>0.98599999999999999</v>
      </c>
      <c r="Z429">
        <v>0.92</v>
      </c>
      <c r="AA429">
        <v>0.92</v>
      </c>
      <c r="AB429">
        <v>0.92</v>
      </c>
      <c r="AC429">
        <v>100</v>
      </c>
      <c r="AD429">
        <v>0</v>
      </c>
      <c r="AE429" t="s">
        <v>3789</v>
      </c>
      <c r="AF429"/>
      <c r="AG429" t="s">
        <v>1997</v>
      </c>
      <c r="AH429">
        <v>400</v>
      </c>
      <c r="AI429"/>
      <c r="AJ429">
        <v>10</v>
      </c>
      <c r="AK429">
        <v>4150</v>
      </c>
      <c r="AL429">
        <v>1</v>
      </c>
      <c r="AM429"/>
      <c r="AN429"/>
      <c r="AO429"/>
      <c r="AP429"/>
      <c r="AQ429" t="s">
        <v>3805</v>
      </c>
      <c r="AR429"/>
      <c r="AS429" t="s">
        <v>1996</v>
      </c>
      <c r="AT429"/>
      <c r="AU429" t="s">
        <v>1996</v>
      </c>
      <c r="AV429" t="s">
        <v>1997</v>
      </c>
      <c r="AW429">
        <v>14407</v>
      </c>
      <c r="AX429"/>
    </row>
    <row r="430" spans="1:50" hidden="1" x14ac:dyDescent="0.25">
      <c r="A430">
        <v>2026</v>
      </c>
      <c r="B430" t="s">
        <v>640</v>
      </c>
      <c r="C430" t="s">
        <v>767</v>
      </c>
      <c r="D430">
        <v>4551</v>
      </c>
      <c r="E430" t="s">
        <v>2635</v>
      </c>
      <c r="F430" t="s">
        <v>1995</v>
      </c>
      <c r="G430" t="s">
        <v>1922</v>
      </c>
      <c r="H430">
        <v>1.4970000000000001</v>
      </c>
      <c r="I430">
        <v>0</v>
      </c>
      <c r="J430">
        <v>0</v>
      </c>
      <c r="K430"/>
      <c r="L430">
        <v>0</v>
      </c>
      <c r="M430" t="s">
        <v>1996</v>
      </c>
      <c r="N430" t="s">
        <v>1996</v>
      </c>
      <c r="O430" t="s">
        <v>1996</v>
      </c>
      <c r="P430" t="s">
        <v>1997</v>
      </c>
      <c r="Q430"/>
      <c r="R430"/>
      <c r="S430"/>
      <c r="T430">
        <v>0</v>
      </c>
      <c r="U430">
        <v>0</v>
      </c>
      <c r="V430">
        <v>0</v>
      </c>
      <c r="W430">
        <v>0.9</v>
      </c>
      <c r="X430">
        <v>0.81599999999999995</v>
      </c>
      <c r="Y430">
        <v>0.98599999999999999</v>
      </c>
      <c r="Z430">
        <v>0.92</v>
      </c>
      <c r="AA430">
        <v>0.92</v>
      </c>
      <c r="AB430">
        <v>0.92</v>
      </c>
      <c r="AC430">
        <v>100</v>
      </c>
      <c r="AD430">
        <v>0</v>
      </c>
      <c r="AE430" t="s">
        <v>3789</v>
      </c>
      <c r="AF430"/>
      <c r="AG430" t="s">
        <v>1997</v>
      </c>
      <c r="AH430">
        <v>0.1</v>
      </c>
      <c r="AI430"/>
      <c r="AJ430">
        <v>10</v>
      </c>
      <c r="AK430">
        <v>0.5</v>
      </c>
      <c r="AL430">
        <v>1000</v>
      </c>
      <c r="AM430"/>
      <c r="AN430"/>
      <c r="AO430"/>
      <c r="AP430"/>
      <c r="AQ430" t="s">
        <v>2636</v>
      </c>
      <c r="AR430"/>
      <c r="AS430" t="s">
        <v>1996</v>
      </c>
      <c r="AT430"/>
      <c r="AU430" t="s">
        <v>1996</v>
      </c>
      <c r="AV430" t="s">
        <v>1997</v>
      </c>
      <c r="AW430">
        <v>13867</v>
      </c>
      <c r="AX430"/>
    </row>
    <row r="431" spans="1:50" hidden="1" x14ac:dyDescent="0.25">
      <c r="A431">
        <v>2026</v>
      </c>
      <c r="B431" t="s">
        <v>640</v>
      </c>
      <c r="C431" t="s">
        <v>856</v>
      </c>
      <c r="D431">
        <v>152</v>
      </c>
      <c r="E431" t="s">
        <v>2637</v>
      </c>
      <c r="F431" t="s">
        <v>2022</v>
      </c>
      <c r="G431" t="s">
        <v>1954</v>
      </c>
      <c r="H431">
        <v>0</v>
      </c>
      <c r="I431">
        <v>0</v>
      </c>
      <c r="J431">
        <v>0</v>
      </c>
      <c r="K431"/>
      <c r="L431">
        <v>0.23769999999999999</v>
      </c>
      <c r="M431" t="s">
        <v>1996</v>
      </c>
      <c r="N431" t="s">
        <v>1996</v>
      </c>
      <c r="O431" t="s">
        <v>1996</v>
      </c>
      <c r="P431" t="s">
        <v>1996</v>
      </c>
      <c r="Q431"/>
      <c r="R431"/>
      <c r="S431"/>
      <c r="T431"/>
      <c r="U431"/>
      <c r="V431"/>
      <c r="W431">
        <v>0.9</v>
      </c>
      <c r="X431">
        <v>0.81599999999999995</v>
      </c>
      <c r="Y431">
        <v>0.98699999999999999</v>
      </c>
      <c r="Z431">
        <v>0.92</v>
      </c>
      <c r="AA431">
        <v>0.92</v>
      </c>
      <c r="AB431">
        <v>0.92</v>
      </c>
      <c r="AC431">
        <v>0</v>
      </c>
      <c r="AD431">
        <v>100</v>
      </c>
      <c r="AE431" t="s">
        <v>3789</v>
      </c>
      <c r="AF431"/>
      <c r="AG431" t="s">
        <v>1997</v>
      </c>
      <c r="AH431">
        <v>2</v>
      </c>
      <c r="AI431"/>
      <c r="AJ431">
        <v>15</v>
      </c>
      <c r="AK431">
        <v>3.82</v>
      </c>
      <c r="AL431">
        <v>1</v>
      </c>
      <c r="AM431"/>
      <c r="AN431"/>
      <c r="AO431"/>
      <c r="AP431"/>
      <c r="AQ431" t="s">
        <v>2638</v>
      </c>
      <c r="AR431"/>
      <c r="AS431" t="s">
        <v>1996</v>
      </c>
      <c r="AT431"/>
      <c r="AU431" t="s">
        <v>1996</v>
      </c>
      <c r="AV431" t="s">
        <v>1997</v>
      </c>
      <c r="AW431">
        <v>13867</v>
      </c>
      <c r="AX431"/>
    </row>
    <row r="432" spans="1:50" hidden="1" x14ac:dyDescent="0.25">
      <c r="A432">
        <v>2026</v>
      </c>
      <c r="B432" t="s">
        <v>2639</v>
      </c>
      <c r="C432" t="s">
        <v>763</v>
      </c>
      <c r="D432">
        <v>127</v>
      </c>
      <c r="E432" t="s">
        <v>2640</v>
      </c>
      <c r="F432" t="s">
        <v>1995</v>
      </c>
      <c r="G432" t="s">
        <v>1949</v>
      </c>
      <c r="H432"/>
      <c r="I432"/>
      <c r="J432"/>
      <c r="K432"/>
      <c r="L432"/>
      <c r="M432" t="s">
        <v>1996</v>
      </c>
      <c r="N432" t="s">
        <v>1996</v>
      </c>
      <c r="O432" t="s">
        <v>1996</v>
      </c>
      <c r="P432" t="s">
        <v>1997</v>
      </c>
      <c r="Q432"/>
      <c r="R432"/>
      <c r="S432"/>
      <c r="T432"/>
      <c r="U432"/>
      <c r="V432"/>
      <c r="W432">
        <v>0.9</v>
      </c>
      <c r="X432">
        <v>0.81599999999999995</v>
      </c>
      <c r="Y432">
        <v>0.98599999999999999</v>
      </c>
      <c r="Z432">
        <v>0.92</v>
      </c>
      <c r="AA432">
        <v>0.92</v>
      </c>
      <c r="AB432">
        <v>0.92</v>
      </c>
      <c r="AC432">
        <v>100</v>
      </c>
      <c r="AD432">
        <v>0</v>
      </c>
      <c r="AE432" t="s">
        <v>3789</v>
      </c>
      <c r="AF432"/>
      <c r="AG432" t="s">
        <v>1997</v>
      </c>
      <c r="AH432">
        <v>30</v>
      </c>
      <c r="AI432">
        <v>1</v>
      </c>
      <c r="AJ432"/>
      <c r="AK432">
        <v>179.79</v>
      </c>
      <c r="AL432"/>
      <c r="AM432"/>
      <c r="AN432"/>
      <c r="AO432"/>
      <c r="AP432"/>
      <c r="AQ432" t="s">
        <v>1850</v>
      </c>
      <c r="AR432"/>
      <c r="AS432" t="s">
        <v>1996</v>
      </c>
      <c r="AT432"/>
      <c r="AU432" t="s">
        <v>1996</v>
      </c>
      <c r="AV432" t="s">
        <v>1997</v>
      </c>
      <c r="AW432">
        <v>13867</v>
      </c>
      <c r="AX432"/>
    </row>
    <row r="433" spans="1:50" hidden="1" x14ac:dyDescent="0.25">
      <c r="A433">
        <v>2026</v>
      </c>
      <c r="B433" t="s">
        <v>2641</v>
      </c>
      <c r="C433" t="s">
        <v>2642</v>
      </c>
      <c r="D433">
        <v>161</v>
      </c>
      <c r="E433" t="s">
        <v>2643</v>
      </c>
      <c r="F433" t="s">
        <v>1995</v>
      </c>
      <c r="G433" t="s">
        <v>1919</v>
      </c>
      <c r="H433">
        <v>392</v>
      </c>
      <c r="I433">
        <v>6.0299999999999999E-2</v>
      </c>
      <c r="J433">
        <v>6.0299999999999999E-2</v>
      </c>
      <c r="K433"/>
      <c r="L433">
        <v>0</v>
      </c>
      <c r="M433" t="s">
        <v>1996</v>
      </c>
      <c r="N433" t="s">
        <v>1996</v>
      </c>
      <c r="O433" t="s">
        <v>1996</v>
      </c>
      <c r="P433" t="s">
        <v>1996</v>
      </c>
      <c r="Q433"/>
      <c r="R433"/>
      <c r="S433"/>
      <c r="T433">
        <v>0</v>
      </c>
      <c r="U433">
        <v>0</v>
      </c>
      <c r="V433">
        <v>0</v>
      </c>
      <c r="W433">
        <v>0.9</v>
      </c>
      <c r="X433">
        <v>0.81599999999999995</v>
      </c>
      <c r="Y433">
        <v>0.98599999999999999</v>
      </c>
      <c r="Z433">
        <v>0.92</v>
      </c>
      <c r="AA433">
        <v>0.92</v>
      </c>
      <c r="AB433">
        <v>0.92</v>
      </c>
      <c r="AC433">
        <v>100</v>
      </c>
      <c r="AD433">
        <v>0</v>
      </c>
      <c r="AE433" t="s">
        <v>3789</v>
      </c>
      <c r="AF433"/>
      <c r="AG433" t="s">
        <v>1997</v>
      </c>
      <c r="AH433">
        <v>100</v>
      </c>
      <c r="AI433"/>
      <c r="AJ433">
        <v>8.5</v>
      </c>
      <c r="AK433">
        <v>600</v>
      </c>
      <c r="AL433">
        <v>1</v>
      </c>
      <c r="AM433"/>
      <c r="AN433" t="s">
        <v>2057</v>
      </c>
      <c r="AO433"/>
      <c r="AP433"/>
      <c r="AQ433" t="s">
        <v>2644</v>
      </c>
      <c r="AR433"/>
      <c r="AS433" t="s">
        <v>1996</v>
      </c>
      <c r="AT433"/>
      <c r="AU433" t="s">
        <v>1996</v>
      </c>
      <c r="AV433" t="s">
        <v>1997</v>
      </c>
      <c r="AW433">
        <v>14407</v>
      </c>
      <c r="AX433"/>
    </row>
    <row r="434" spans="1:50" hidden="1" x14ac:dyDescent="0.25">
      <c r="A434">
        <v>2026</v>
      </c>
      <c r="B434" t="s">
        <v>2641</v>
      </c>
      <c r="C434" t="s">
        <v>2645</v>
      </c>
      <c r="D434">
        <v>162</v>
      </c>
      <c r="E434" t="s">
        <v>2646</v>
      </c>
      <c r="F434" t="s">
        <v>1995</v>
      </c>
      <c r="G434" t="s">
        <v>1919</v>
      </c>
      <c r="H434">
        <v>698</v>
      </c>
      <c r="I434">
        <v>0.108</v>
      </c>
      <c r="J434">
        <v>0.108</v>
      </c>
      <c r="K434"/>
      <c r="L434">
        <v>0</v>
      </c>
      <c r="M434" t="s">
        <v>1996</v>
      </c>
      <c r="N434" t="s">
        <v>1996</v>
      </c>
      <c r="O434" t="s">
        <v>1996</v>
      </c>
      <c r="P434" t="s">
        <v>1996</v>
      </c>
      <c r="Q434"/>
      <c r="R434"/>
      <c r="S434"/>
      <c r="T434">
        <v>0</v>
      </c>
      <c r="U434">
        <v>0</v>
      </c>
      <c r="V434">
        <v>0</v>
      </c>
      <c r="W434">
        <v>0.9</v>
      </c>
      <c r="X434">
        <v>0.81599999999999995</v>
      </c>
      <c r="Y434">
        <v>0.98599999999999999</v>
      </c>
      <c r="Z434">
        <v>0.92</v>
      </c>
      <c r="AA434">
        <v>0.92</v>
      </c>
      <c r="AB434">
        <v>0.92</v>
      </c>
      <c r="AC434">
        <v>100</v>
      </c>
      <c r="AD434">
        <v>0</v>
      </c>
      <c r="AE434" t="s">
        <v>3789</v>
      </c>
      <c r="AF434"/>
      <c r="AG434" t="s">
        <v>1997</v>
      </c>
      <c r="AH434">
        <v>250</v>
      </c>
      <c r="AI434"/>
      <c r="AJ434">
        <v>8.5</v>
      </c>
      <c r="AK434">
        <v>1500</v>
      </c>
      <c r="AL434">
        <v>1</v>
      </c>
      <c r="AM434"/>
      <c r="AN434" t="s">
        <v>2057</v>
      </c>
      <c r="AO434"/>
      <c r="AP434"/>
      <c r="AQ434" t="s">
        <v>2647</v>
      </c>
      <c r="AR434"/>
      <c r="AS434" t="s">
        <v>1996</v>
      </c>
      <c r="AT434"/>
      <c r="AU434" t="s">
        <v>1996</v>
      </c>
      <c r="AV434" t="s">
        <v>1997</v>
      </c>
      <c r="AW434">
        <v>14407</v>
      </c>
      <c r="AX434"/>
    </row>
    <row r="435" spans="1:50" hidden="1" x14ac:dyDescent="0.25">
      <c r="A435">
        <v>2026</v>
      </c>
      <c r="B435" t="s">
        <v>2641</v>
      </c>
      <c r="C435" t="s">
        <v>2648</v>
      </c>
      <c r="D435">
        <v>163</v>
      </c>
      <c r="E435" t="s">
        <v>2649</v>
      </c>
      <c r="F435" t="s">
        <v>1995</v>
      </c>
      <c r="G435" t="s">
        <v>1919</v>
      </c>
      <c r="H435">
        <v>1343</v>
      </c>
      <c r="I435">
        <v>0.20699999999999999</v>
      </c>
      <c r="J435">
        <v>0.20699999999999999</v>
      </c>
      <c r="K435"/>
      <c r="L435">
        <v>0</v>
      </c>
      <c r="M435" t="s">
        <v>1996</v>
      </c>
      <c r="N435" t="s">
        <v>1996</v>
      </c>
      <c r="O435" t="s">
        <v>1996</v>
      </c>
      <c r="P435" t="s">
        <v>1996</v>
      </c>
      <c r="Q435"/>
      <c r="R435"/>
      <c r="S435"/>
      <c r="T435">
        <v>0</v>
      </c>
      <c r="U435">
        <v>0</v>
      </c>
      <c r="V435">
        <v>0</v>
      </c>
      <c r="W435">
        <v>0.9</v>
      </c>
      <c r="X435">
        <v>0.81599999999999995</v>
      </c>
      <c r="Y435">
        <v>0.98599999999999999</v>
      </c>
      <c r="Z435">
        <v>0.92</v>
      </c>
      <c r="AA435">
        <v>0.92</v>
      </c>
      <c r="AB435">
        <v>0.92</v>
      </c>
      <c r="AC435">
        <v>100</v>
      </c>
      <c r="AD435">
        <v>0</v>
      </c>
      <c r="AE435" t="s">
        <v>3789</v>
      </c>
      <c r="AF435"/>
      <c r="AG435" t="s">
        <v>1997</v>
      </c>
      <c r="AH435">
        <v>350</v>
      </c>
      <c r="AI435"/>
      <c r="AJ435">
        <v>8.5</v>
      </c>
      <c r="AK435">
        <v>2000</v>
      </c>
      <c r="AL435">
        <v>1</v>
      </c>
      <c r="AM435"/>
      <c r="AN435" t="s">
        <v>2057</v>
      </c>
      <c r="AO435"/>
      <c r="AP435"/>
      <c r="AQ435" t="s">
        <v>2650</v>
      </c>
      <c r="AR435"/>
      <c r="AS435" t="s">
        <v>1996</v>
      </c>
      <c r="AT435"/>
      <c r="AU435" t="s">
        <v>1996</v>
      </c>
      <c r="AV435" t="s">
        <v>1997</v>
      </c>
      <c r="AW435">
        <v>14407</v>
      </c>
      <c r="AX435"/>
    </row>
    <row r="436" spans="1:50" hidden="1" x14ac:dyDescent="0.25">
      <c r="A436">
        <v>2026</v>
      </c>
      <c r="B436" t="s">
        <v>1906</v>
      </c>
      <c r="C436" t="s">
        <v>1838</v>
      </c>
      <c r="D436">
        <v>4530</v>
      </c>
      <c r="E436" t="s">
        <v>2651</v>
      </c>
      <c r="F436" t="s">
        <v>1995</v>
      </c>
      <c r="G436" t="s">
        <v>1919</v>
      </c>
      <c r="H436"/>
      <c r="I436"/>
      <c r="J436"/>
      <c r="K436"/>
      <c r="L436"/>
      <c r="M436" t="s">
        <v>1996</v>
      </c>
      <c r="N436" t="s">
        <v>1996</v>
      </c>
      <c r="O436" t="s">
        <v>1996</v>
      </c>
      <c r="P436" t="s">
        <v>1996</v>
      </c>
      <c r="Q436"/>
      <c r="R436"/>
      <c r="S436"/>
      <c r="T436"/>
      <c r="U436"/>
      <c r="V436"/>
      <c r="W436">
        <v>0.9</v>
      </c>
      <c r="X436">
        <v>0.81599999999999995</v>
      </c>
      <c r="Y436">
        <v>0.98599999999999999</v>
      </c>
      <c r="Z436">
        <v>0.92</v>
      </c>
      <c r="AA436">
        <v>0.92</v>
      </c>
      <c r="AB436">
        <v>0.92</v>
      </c>
      <c r="AC436">
        <v>100</v>
      </c>
      <c r="AD436">
        <v>0</v>
      </c>
      <c r="AE436" t="s">
        <v>3789</v>
      </c>
      <c r="AF436"/>
      <c r="AG436" t="s">
        <v>1997</v>
      </c>
      <c r="AH436">
        <v>0.08</v>
      </c>
      <c r="AI436"/>
      <c r="AJ436"/>
      <c r="AK436"/>
      <c r="AL436"/>
      <c r="AM436"/>
      <c r="AN436"/>
      <c r="AO436"/>
      <c r="AP436"/>
      <c r="AQ436" t="s">
        <v>1850</v>
      </c>
      <c r="AR436"/>
      <c r="AS436" t="s">
        <v>1996</v>
      </c>
      <c r="AT436"/>
      <c r="AU436" t="s">
        <v>1996</v>
      </c>
      <c r="AV436" t="s">
        <v>1997</v>
      </c>
      <c r="AW436">
        <v>14147</v>
      </c>
      <c r="AX436"/>
    </row>
    <row r="437" spans="1:50" hidden="1" x14ac:dyDescent="0.25">
      <c r="A437">
        <v>2026</v>
      </c>
      <c r="B437" t="s">
        <v>1906</v>
      </c>
      <c r="C437" t="s">
        <v>1841</v>
      </c>
      <c r="D437">
        <v>4532</v>
      </c>
      <c r="E437" t="s">
        <v>2652</v>
      </c>
      <c r="F437" t="s">
        <v>1995</v>
      </c>
      <c r="G437" t="s">
        <v>1919</v>
      </c>
      <c r="H437"/>
      <c r="I437"/>
      <c r="J437"/>
      <c r="K437"/>
      <c r="L437"/>
      <c r="M437" t="s">
        <v>1996</v>
      </c>
      <c r="N437" t="s">
        <v>1996</v>
      </c>
      <c r="O437" t="s">
        <v>1996</v>
      </c>
      <c r="P437" t="s">
        <v>1996</v>
      </c>
      <c r="Q437"/>
      <c r="R437"/>
      <c r="S437"/>
      <c r="T437"/>
      <c r="U437"/>
      <c r="V437"/>
      <c r="W437">
        <v>0.9</v>
      </c>
      <c r="X437">
        <v>0.81599999999999995</v>
      </c>
      <c r="Y437">
        <v>0.98599999999999999</v>
      </c>
      <c r="Z437">
        <v>0.92</v>
      </c>
      <c r="AA437">
        <v>0.92</v>
      </c>
      <c r="AB437">
        <v>0.92</v>
      </c>
      <c r="AC437">
        <v>100</v>
      </c>
      <c r="AD437">
        <v>0</v>
      </c>
      <c r="AE437" t="s">
        <v>3789</v>
      </c>
      <c r="AF437"/>
      <c r="AG437" t="s">
        <v>1997</v>
      </c>
      <c r="AH437">
        <v>0.12</v>
      </c>
      <c r="AI437"/>
      <c r="AJ437"/>
      <c r="AK437"/>
      <c r="AL437"/>
      <c r="AM437"/>
      <c r="AN437"/>
      <c r="AO437"/>
      <c r="AP437"/>
      <c r="AQ437" t="s">
        <v>1850</v>
      </c>
      <c r="AR437" t="s">
        <v>1996</v>
      </c>
      <c r="AS437" t="s">
        <v>1996</v>
      </c>
      <c r="AT437"/>
      <c r="AU437" t="s">
        <v>1996</v>
      </c>
      <c r="AV437" t="s">
        <v>1997</v>
      </c>
      <c r="AW437">
        <v>13164</v>
      </c>
      <c r="AX437"/>
    </row>
    <row r="438" spans="1:50" hidden="1" x14ac:dyDescent="0.25">
      <c r="A438">
        <v>2026</v>
      </c>
      <c r="B438" t="s">
        <v>1906</v>
      </c>
      <c r="C438" t="s">
        <v>1844</v>
      </c>
      <c r="D438">
        <v>4534</v>
      </c>
      <c r="E438" t="s">
        <v>2653</v>
      </c>
      <c r="F438" t="s">
        <v>1995</v>
      </c>
      <c r="G438" t="s">
        <v>1919</v>
      </c>
      <c r="H438"/>
      <c r="I438"/>
      <c r="J438"/>
      <c r="K438"/>
      <c r="L438"/>
      <c r="M438" t="s">
        <v>1996</v>
      </c>
      <c r="N438" t="s">
        <v>1996</v>
      </c>
      <c r="O438" t="s">
        <v>1996</v>
      </c>
      <c r="P438" t="s">
        <v>1996</v>
      </c>
      <c r="Q438"/>
      <c r="R438"/>
      <c r="S438"/>
      <c r="T438"/>
      <c r="U438"/>
      <c r="V438"/>
      <c r="W438">
        <v>0.9</v>
      </c>
      <c r="X438">
        <v>0.81599999999999995</v>
      </c>
      <c r="Y438">
        <v>0.98599999999999999</v>
      </c>
      <c r="Z438">
        <v>0.92</v>
      </c>
      <c r="AA438">
        <v>0.92</v>
      </c>
      <c r="AB438">
        <v>0.92</v>
      </c>
      <c r="AC438">
        <v>100</v>
      </c>
      <c r="AD438">
        <v>0</v>
      </c>
      <c r="AE438" t="s">
        <v>3789</v>
      </c>
      <c r="AF438"/>
      <c r="AG438" t="s">
        <v>1997</v>
      </c>
      <c r="AH438">
        <v>0.14000000000000001</v>
      </c>
      <c r="AI438"/>
      <c r="AJ438"/>
      <c r="AK438"/>
      <c r="AL438"/>
      <c r="AM438"/>
      <c r="AN438"/>
      <c r="AO438"/>
      <c r="AP438"/>
      <c r="AQ438" t="s">
        <v>1850</v>
      </c>
      <c r="AR438" t="s">
        <v>1996</v>
      </c>
      <c r="AS438" t="s">
        <v>1996</v>
      </c>
      <c r="AT438"/>
      <c r="AU438" t="s">
        <v>1996</v>
      </c>
      <c r="AV438" t="s">
        <v>1997</v>
      </c>
      <c r="AW438">
        <v>13164</v>
      </c>
      <c r="AX438"/>
    </row>
    <row r="439" spans="1:50" hidden="1" x14ac:dyDescent="0.25">
      <c r="A439">
        <v>2026</v>
      </c>
      <c r="B439" t="s">
        <v>1906</v>
      </c>
      <c r="C439" t="s">
        <v>1847</v>
      </c>
      <c r="D439">
        <v>4531</v>
      </c>
      <c r="E439" t="s">
        <v>2654</v>
      </c>
      <c r="F439" t="s">
        <v>2022</v>
      </c>
      <c r="G439" t="s">
        <v>1919</v>
      </c>
      <c r="H439"/>
      <c r="I439"/>
      <c r="J439"/>
      <c r="K439"/>
      <c r="L439"/>
      <c r="M439" t="s">
        <v>1996</v>
      </c>
      <c r="N439" t="s">
        <v>1996</v>
      </c>
      <c r="O439" t="s">
        <v>1996</v>
      </c>
      <c r="P439" t="s">
        <v>1996</v>
      </c>
      <c r="Q439"/>
      <c r="R439"/>
      <c r="S439"/>
      <c r="T439"/>
      <c r="U439"/>
      <c r="V439"/>
      <c r="W439">
        <v>0.9</v>
      </c>
      <c r="X439">
        <v>0.81599999999999995</v>
      </c>
      <c r="Y439">
        <v>0.98699999999999999</v>
      </c>
      <c r="Z439">
        <v>0.92</v>
      </c>
      <c r="AA439">
        <v>0.92</v>
      </c>
      <c r="AB439">
        <v>0.92</v>
      </c>
      <c r="AC439">
        <v>0</v>
      </c>
      <c r="AD439">
        <v>100</v>
      </c>
      <c r="AE439" t="s">
        <v>3789</v>
      </c>
      <c r="AF439"/>
      <c r="AG439" t="s">
        <v>1997</v>
      </c>
      <c r="AH439">
        <v>8</v>
      </c>
      <c r="AI439"/>
      <c r="AJ439"/>
      <c r="AK439"/>
      <c r="AL439"/>
      <c r="AM439"/>
      <c r="AN439"/>
      <c r="AO439"/>
      <c r="AP439"/>
      <c r="AQ439" t="s">
        <v>1850</v>
      </c>
      <c r="AR439" t="s">
        <v>1996</v>
      </c>
      <c r="AS439" t="s">
        <v>1996</v>
      </c>
      <c r="AT439"/>
      <c r="AU439" t="s">
        <v>1996</v>
      </c>
      <c r="AV439" t="s">
        <v>1997</v>
      </c>
      <c r="AW439">
        <v>13164</v>
      </c>
      <c r="AX439"/>
    </row>
    <row r="440" spans="1:50" hidden="1" x14ac:dyDescent="0.25">
      <c r="A440">
        <v>2026</v>
      </c>
      <c r="B440" t="s">
        <v>1906</v>
      </c>
      <c r="C440" t="s">
        <v>1848</v>
      </c>
      <c r="D440">
        <v>4533</v>
      </c>
      <c r="E440" t="s">
        <v>2655</v>
      </c>
      <c r="F440" t="s">
        <v>2022</v>
      </c>
      <c r="G440" t="s">
        <v>1919</v>
      </c>
      <c r="H440"/>
      <c r="I440"/>
      <c r="J440"/>
      <c r="K440"/>
      <c r="L440"/>
      <c r="M440" t="s">
        <v>1996</v>
      </c>
      <c r="N440" t="s">
        <v>1996</v>
      </c>
      <c r="O440" t="s">
        <v>1996</v>
      </c>
      <c r="P440" t="s">
        <v>1996</v>
      </c>
      <c r="Q440"/>
      <c r="R440"/>
      <c r="S440"/>
      <c r="T440"/>
      <c r="U440"/>
      <c r="V440"/>
      <c r="W440">
        <v>0.9</v>
      </c>
      <c r="X440">
        <v>0.81599999999999995</v>
      </c>
      <c r="Y440">
        <v>0.98699999999999999</v>
      </c>
      <c r="Z440">
        <v>0.92</v>
      </c>
      <c r="AA440">
        <v>0.92</v>
      </c>
      <c r="AB440">
        <v>0.92</v>
      </c>
      <c r="AC440">
        <v>0</v>
      </c>
      <c r="AD440">
        <v>100</v>
      </c>
      <c r="AE440" t="s">
        <v>3789</v>
      </c>
      <c r="AF440"/>
      <c r="AG440" t="s">
        <v>1997</v>
      </c>
      <c r="AH440">
        <v>9</v>
      </c>
      <c r="AI440"/>
      <c r="AJ440"/>
      <c r="AK440"/>
      <c r="AL440"/>
      <c r="AM440"/>
      <c r="AN440"/>
      <c r="AO440"/>
      <c r="AP440"/>
      <c r="AQ440" t="s">
        <v>1850</v>
      </c>
      <c r="AR440" t="s">
        <v>1996</v>
      </c>
      <c r="AS440" t="s">
        <v>1996</v>
      </c>
      <c r="AT440"/>
      <c r="AU440" t="s">
        <v>1996</v>
      </c>
      <c r="AV440" t="s">
        <v>1997</v>
      </c>
      <c r="AW440">
        <v>13164</v>
      </c>
      <c r="AX440"/>
    </row>
    <row r="441" spans="1:50" hidden="1" x14ac:dyDescent="0.25">
      <c r="A441">
        <v>2026</v>
      </c>
      <c r="B441" t="s">
        <v>1906</v>
      </c>
      <c r="C441" t="s">
        <v>1849</v>
      </c>
      <c r="D441">
        <v>4535</v>
      </c>
      <c r="E441" t="s">
        <v>2656</v>
      </c>
      <c r="F441" t="s">
        <v>2022</v>
      </c>
      <c r="G441" t="s">
        <v>1919</v>
      </c>
      <c r="H441"/>
      <c r="I441"/>
      <c r="J441"/>
      <c r="K441"/>
      <c r="L441"/>
      <c r="M441" t="s">
        <v>1996</v>
      </c>
      <c r="N441" t="s">
        <v>1996</v>
      </c>
      <c r="O441" t="s">
        <v>1996</v>
      </c>
      <c r="P441" t="s">
        <v>1996</v>
      </c>
      <c r="Q441"/>
      <c r="R441"/>
      <c r="S441"/>
      <c r="T441"/>
      <c r="U441"/>
      <c r="V441"/>
      <c r="W441">
        <v>0.9</v>
      </c>
      <c r="X441">
        <v>0.81599999999999995</v>
      </c>
      <c r="Y441">
        <v>0.98699999999999999</v>
      </c>
      <c r="Z441">
        <v>0.92</v>
      </c>
      <c r="AA441">
        <v>0.92</v>
      </c>
      <c r="AB441">
        <v>0.92</v>
      </c>
      <c r="AC441">
        <v>0</v>
      </c>
      <c r="AD441">
        <v>100</v>
      </c>
      <c r="AE441" t="s">
        <v>3789</v>
      </c>
      <c r="AF441"/>
      <c r="AG441" t="s">
        <v>1997</v>
      </c>
      <c r="AH441">
        <v>10</v>
      </c>
      <c r="AI441"/>
      <c r="AJ441"/>
      <c r="AK441"/>
      <c r="AL441"/>
      <c r="AM441"/>
      <c r="AN441"/>
      <c r="AO441"/>
      <c r="AP441"/>
      <c r="AQ441" t="s">
        <v>1850</v>
      </c>
      <c r="AR441" t="s">
        <v>1996</v>
      </c>
      <c r="AS441" t="s">
        <v>1996</v>
      </c>
      <c r="AT441"/>
      <c r="AU441" t="s">
        <v>1996</v>
      </c>
      <c r="AV441" t="s">
        <v>1997</v>
      </c>
      <c r="AW441">
        <v>13164</v>
      </c>
      <c r="AX441"/>
    </row>
    <row r="442" spans="1:50" hidden="1" x14ac:dyDescent="0.25">
      <c r="A442">
        <v>2026</v>
      </c>
      <c r="B442" t="s">
        <v>1187</v>
      </c>
      <c r="C442" t="s">
        <v>1211</v>
      </c>
      <c r="D442">
        <v>2718</v>
      </c>
      <c r="E442" t="s">
        <v>2657</v>
      </c>
      <c r="F442" t="s">
        <v>2033</v>
      </c>
      <c r="G442" t="s">
        <v>369</v>
      </c>
      <c r="H442">
        <v>4.7964000000000002</v>
      </c>
      <c r="I442">
        <v>1.2999999999999999E-3</v>
      </c>
      <c r="J442">
        <v>1.2999999999999999E-3</v>
      </c>
      <c r="K442"/>
      <c r="L442">
        <v>0.1134</v>
      </c>
      <c r="M442" t="s">
        <v>1996</v>
      </c>
      <c r="N442" t="s">
        <v>1996</v>
      </c>
      <c r="O442" t="s">
        <v>1996</v>
      </c>
      <c r="P442" t="s">
        <v>1997</v>
      </c>
      <c r="Q442"/>
      <c r="R442"/>
      <c r="S442"/>
      <c r="T442">
        <v>0</v>
      </c>
      <c r="U442">
        <v>0</v>
      </c>
      <c r="V442">
        <v>0</v>
      </c>
      <c r="W442">
        <v>0.9</v>
      </c>
      <c r="X442">
        <v>0.81599999999999995</v>
      </c>
      <c r="Y442">
        <v>0.98699999999999999</v>
      </c>
      <c r="Z442">
        <v>0.92</v>
      </c>
      <c r="AA442">
        <v>0.92</v>
      </c>
      <c r="AB442">
        <v>0.92</v>
      </c>
      <c r="AC442">
        <v>40</v>
      </c>
      <c r="AD442">
        <v>60</v>
      </c>
      <c r="AE442" t="s">
        <v>3789</v>
      </c>
      <c r="AF442"/>
      <c r="AG442" t="s">
        <v>1997</v>
      </c>
      <c r="AH442">
        <v>1.4</v>
      </c>
      <c r="AI442"/>
      <c r="AJ442">
        <v>15</v>
      </c>
      <c r="AK442">
        <v>0</v>
      </c>
      <c r="AL442">
        <v>1</v>
      </c>
      <c r="AM442"/>
      <c r="AN442"/>
      <c r="AO442"/>
      <c r="AP442"/>
      <c r="AQ442" t="s">
        <v>2658</v>
      </c>
      <c r="AR442"/>
      <c r="AS442" t="s">
        <v>1996</v>
      </c>
      <c r="AT442"/>
      <c r="AU442" t="s">
        <v>1996</v>
      </c>
      <c r="AV442" t="s">
        <v>1997</v>
      </c>
      <c r="AW442">
        <v>13867</v>
      </c>
      <c r="AX442"/>
    </row>
    <row r="443" spans="1:50" hidden="1" x14ac:dyDescent="0.25">
      <c r="A443">
        <v>2026</v>
      </c>
      <c r="B443" t="s">
        <v>1187</v>
      </c>
      <c r="C443" t="s">
        <v>3611</v>
      </c>
      <c r="D443">
        <v>8957</v>
      </c>
      <c r="E443" t="s">
        <v>2666</v>
      </c>
      <c r="F443" t="s">
        <v>2033</v>
      </c>
      <c r="G443" t="s">
        <v>2304</v>
      </c>
      <c r="H443">
        <v>176.57849999999999</v>
      </c>
      <c r="I443">
        <v>4.41E-2</v>
      </c>
      <c r="J443">
        <v>4.41E-2</v>
      </c>
      <c r="K443"/>
      <c r="L443">
        <v>3.8433000000000002</v>
      </c>
      <c r="M443" t="s">
        <v>1996</v>
      </c>
      <c r="N443" t="s">
        <v>1996</v>
      </c>
      <c r="O443" t="s">
        <v>1996</v>
      </c>
      <c r="P443" t="s">
        <v>1997</v>
      </c>
      <c r="Q443"/>
      <c r="R443"/>
      <c r="S443"/>
      <c r="T443">
        <v>0</v>
      </c>
      <c r="U443">
        <v>0</v>
      </c>
      <c r="V443">
        <v>0</v>
      </c>
      <c r="W443">
        <v>0.9</v>
      </c>
      <c r="X443">
        <v>0.81599999999999995</v>
      </c>
      <c r="Y443">
        <v>0.98699999999999999</v>
      </c>
      <c r="Z443">
        <v>0.92</v>
      </c>
      <c r="AA443">
        <v>0.92</v>
      </c>
      <c r="AB443">
        <v>0.92</v>
      </c>
      <c r="AC443">
        <v>26</v>
      </c>
      <c r="AD443">
        <v>74</v>
      </c>
      <c r="AE443" t="s">
        <v>3789</v>
      </c>
      <c r="AF443"/>
      <c r="AG443" t="s">
        <v>1997</v>
      </c>
      <c r="AH443">
        <v>35</v>
      </c>
      <c r="AI443"/>
      <c r="AJ443">
        <v>15</v>
      </c>
      <c r="AK443">
        <v>15</v>
      </c>
      <c r="AL443">
        <v>1</v>
      </c>
      <c r="AM443"/>
      <c r="AN443"/>
      <c r="AO443"/>
      <c r="AP443"/>
      <c r="AQ443" t="s">
        <v>2667</v>
      </c>
      <c r="AR443"/>
      <c r="AS443" t="s">
        <v>1996</v>
      </c>
      <c r="AT443"/>
      <c r="AU443" t="s">
        <v>1996</v>
      </c>
      <c r="AV443" t="s">
        <v>1997</v>
      </c>
      <c r="AW443">
        <v>13959</v>
      </c>
      <c r="AX443"/>
    </row>
    <row r="444" spans="1:50" hidden="1" x14ac:dyDescent="0.25">
      <c r="A444">
        <v>2026</v>
      </c>
      <c r="B444" t="s">
        <v>1187</v>
      </c>
      <c r="C444" t="s">
        <v>1214</v>
      </c>
      <c r="D444">
        <v>2817</v>
      </c>
      <c r="E444" t="s">
        <v>2659</v>
      </c>
      <c r="F444" t="s">
        <v>1995</v>
      </c>
      <c r="G444" t="s">
        <v>369</v>
      </c>
      <c r="H444">
        <v>4.7964000000000002</v>
      </c>
      <c r="I444">
        <v>1.2999999999999999E-3</v>
      </c>
      <c r="J444">
        <v>1.2999999999999999E-3</v>
      </c>
      <c r="K444"/>
      <c r="L444">
        <v>0</v>
      </c>
      <c r="M444" t="s">
        <v>1996</v>
      </c>
      <c r="N444" t="s">
        <v>1996</v>
      </c>
      <c r="O444" t="s">
        <v>1996</v>
      </c>
      <c r="P444" t="s">
        <v>1997</v>
      </c>
      <c r="Q444"/>
      <c r="R444"/>
      <c r="S444"/>
      <c r="T444">
        <v>0</v>
      </c>
      <c r="U444">
        <v>0</v>
      </c>
      <c r="V444">
        <v>0</v>
      </c>
      <c r="W444">
        <v>0.9</v>
      </c>
      <c r="X444">
        <v>0.81599999999999995</v>
      </c>
      <c r="Y444">
        <v>0.98599999999999999</v>
      </c>
      <c r="Z444">
        <v>0.92</v>
      </c>
      <c r="AA444">
        <v>0.92</v>
      </c>
      <c r="AB444">
        <v>0.92</v>
      </c>
      <c r="AC444">
        <v>100</v>
      </c>
      <c r="AD444">
        <v>0</v>
      </c>
      <c r="AE444" t="s">
        <v>3789</v>
      </c>
      <c r="AF444"/>
      <c r="AG444" t="s">
        <v>1997</v>
      </c>
      <c r="AH444">
        <v>0.75</v>
      </c>
      <c r="AI444"/>
      <c r="AJ444">
        <v>15</v>
      </c>
      <c r="AK444">
        <v>4</v>
      </c>
      <c r="AL444">
        <v>1</v>
      </c>
      <c r="AM444"/>
      <c r="AN444"/>
      <c r="AO444"/>
      <c r="AP444"/>
      <c r="AQ444" t="s">
        <v>2658</v>
      </c>
      <c r="AR444"/>
      <c r="AS444" t="s">
        <v>1996</v>
      </c>
      <c r="AT444"/>
      <c r="AU444" t="s">
        <v>1996</v>
      </c>
      <c r="AV444" t="s">
        <v>1997</v>
      </c>
      <c r="AW444">
        <v>13867</v>
      </c>
      <c r="AX444"/>
    </row>
    <row r="445" spans="1:50" hidden="1" x14ac:dyDescent="0.25">
      <c r="A445">
        <v>2026</v>
      </c>
      <c r="B445" t="s">
        <v>1187</v>
      </c>
      <c r="C445" t="s">
        <v>1189</v>
      </c>
      <c r="D445">
        <v>3201</v>
      </c>
      <c r="E445" t="s">
        <v>2660</v>
      </c>
      <c r="F445" t="s">
        <v>2033</v>
      </c>
      <c r="G445" t="s">
        <v>2304</v>
      </c>
      <c r="H445">
        <v>312.79820000000001</v>
      </c>
      <c r="I445">
        <v>7.8600000000000003E-2</v>
      </c>
      <c r="J445">
        <v>0.184</v>
      </c>
      <c r="K445"/>
      <c r="L445">
        <v>7.4006999999999996</v>
      </c>
      <c r="M445" t="s">
        <v>1996</v>
      </c>
      <c r="N445" t="s">
        <v>1996</v>
      </c>
      <c r="O445" t="s">
        <v>1996</v>
      </c>
      <c r="P445" t="s">
        <v>1997</v>
      </c>
      <c r="Q445"/>
      <c r="R445"/>
      <c r="S445"/>
      <c r="T445"/>
      <c r="U445"/>
      <c r="V445"/>
      <c r="W445">
        <v>0.9</v>
      </c>
      <c r="X445">
        <v>0.81599999999999995</v>
      </c>
      <c r="Y445">
        <v>0.98699999999999999</v>
      </c>
      <c r="Z445">
        <v>0.92</v>
      </c>
      <c r="AA445">
        <v>0.92</v>
      </c>
      <c r="AB445">
        <v>0.92</v>
      </c>
      <c r="AC445">
        <v>50</v>
      </c>
      <c r="AD445">
        <v>50</v>
      </c>
      <c r="AE445" t="s">
        <v>3789</v>
      </c>
      <c r="AF445"/>
      <c r="AG445" t="s">
        <v>1997</v>
      </c>
      <c r="AH445">
        <v>100</v>
      </c>
      <c r="AI445"/>
      <c r="AJ445">
        <v>8</v>
      </c>
      <c r="AK445"/>
      <c r="AL445">
        <v>1</v>
      </c>
      <c r="AM445"/>
      <c r="AN445"/>
      <c r="AO445"/>
      <c r="AP445"/>
      <c r="AQ445" t="s">
        <v>2661</v>
      </c>
      <c r="AR445"/>
      <c r="AS445" t="s">
        <v>1996</v>
      </c>
      <c r="AT445"/>
      <c r="AU445" t="s">
        <v>1996</v>
      </c>
      <c r="AV445" t="s">
        <v>1997</v>
      </c>
      <c r="AW445">
        <v>13867</v>
      </c>
      <c r="AX445"/>
    </row>
    <row r="446" spans="1:50" hidden="1" x14ac:dyDescent="0.25">
      <c r="A446">
        <v>2026</v>
      </c>
      <c r="B446" t="s">
        <v>1187</v>
      </c>
      <c r="C446" t="s">
        <v>1192</v>
      </c>
      <c r="D446">
        <v>3202</v>
      </c>
      <c r="E446" t="s">
        <v>2662</v>
      </c>
      <c r="F446" t="s">
        <v>1995</v>
      </c>
      <c r="G446" t="s">
        <v>2304</v>
      </c>
      <c r="H446">
        <v>327.27629999999999</v>
      </c>
      <c r="I446">
        <v>8.1799999999999998E-2</v>
      </c>
      <c r="J446">
        <v>8.1799999999999998E-2</v>
      </c>
      <c r="K446"/>
      <c r="L446">
        <v>0</v>
      </c>
      <c r="M446" t="s">
        <v>1996</v>
      </c>
      <c r="N446" t="s">
        <v>1996</v>
      </c>
      <c r="O446" t="s">
        <v>1996</v>
      </c>
      <c r="P446" t="s">
        <v>1997</v>
      </c>
      <c r="Q446"/>
      <c r="R446"/>
      <c r="S446"/>
      <c r="T446">
        <v>0</v>
      </c>
      <c r="U446">
        <v>0</v>
      </c>
      <c r="V446">
        <v>0</v>
      </c>
      <c r="W446">
        <v>0.9</v>
      </c>
      <c r="X446">
        <v>0.81599999999999995</v>
      </c>
      <c r="Y446">
        <v>0.98599999999999999</v>
      </c>
      <c r="Z446">
        <v>0.92</v>
      </c>
      <c r="AA446">
        <v>0.92</v>
      </c>
      <c r="AB446">
        <v>0.92</v>
      </c>
      <c r="AC446">
        <v>100</v>
      </c>
      <c r="AD446">
        <v>0</v>
      </c>
      <c r="AE446" t="s">
        <v>3789</v>
      </c>
      <c r="AF446"/>
      <c r="AG446" t="s">
        <v>1997</v>
      </c>
      <c r="AH446">
        <v>40</v>
      </c>
      <c r="AI446"/>
      <c r="AJ446">
        <v>8</v>
      </c>
      <c r="AK446">
        <v>0</v>
      </c>
      <c r="AL446">
        <v>1</v>
      </c>
      <c r="AM446"/>
      <c r="AN446"/>
      <c r="AO446"/>
      <c r="AP446"/>
      <c r="AQ446" t="s">
        <v>2661</v>
      </c>
      <c r="AR446"/>
      <c r="AS446" t="s">
        <v>1996</v>
      </c>
      <c r="AT446"/>
      <c r="AU446" t="s">
        <v>1996</v>
      </c>
      <c r="AV446" t="s">
        <v>1997</v>
      </c>
      <c r="AW446">
        <v>13867</v>
      </c>
      <c r="AX446"/>
    </row>
    <row r="447" spans="1:50" hidden="1" x14ac:dyDescent="0.25">
      <c r="A447">
        <v>2026</v>
      </c>
      <c r="B447" t="s">
        <v>1187</v>
      </c>
      <c r="C447" t="s">
        <v>1199</v>
      </c>
      <c r="D447">
        <v>3204</v>
      </c>
      <c r="E447" t="s">
        <v>2663</v>
      </c>
      <c r="F447" t="s">
        <v>2033</v>
      </c>
      <c r="G447" t="s">
        <v>369</v>
      </c>
      <c r="H447">
        <v>10.456899999999999</v>
      </c>
      <c r="I447">
        <v>3.0999999999999999E-3</v>
      </c>
      <c r="J447">
        <v>3.0999999999999999E-3</v>
      </c>
      <c r="K447"/>
      <c r="L447">
        <v>0.22059999999999999</v>
      </c>
      <c r="M447" t="s">
        <v>1996</v>
      </c>
      <c r="N447" t="s">
        <v>1996</v>
      </c>
      <c r="O447" t="s">
        <v>1996</v>
      </c>
      <c r="P447" t="s">
        <v>1997</v>
      </c>
      <c r="Q447"/>
      <c r="R447"/>
      <c r="S447"/>
      <c r="T447"/>
      <c r="U447"/>
      <c r="V447"/>
      <c r="W447">
        <v>0.9</v>
      </c>
      <c r="X447">
        <v>0.81599999999999995</v>
      </c>
      <c r="Y447">
        <v>0.98699999999999999</v>
      </c>
      <c r="Z447">
        <v>0.92</v>
      </c>
      <c r="AA447">
        <v>0.92</v>
      </c>
      <c r="AB447">
        <v>0.92</v>
      </c>
      <c r="AC447">
        <v>50</v>
      </c>
      <c r="AD447">
        <v>50</v>
      </c>
      <c r="AE447" t="s">
        <v>3789</v>
      </c>
      <c r="AF447"/>
      <c r="AG447" t="s">
        <v>1997</v>
      </c>
      <c r="AH447">
        <v>2.75</v>
      </c>
      <c r="AI447"/>
      <c r="AJ447">
        <v>15</v>
      </c>
      <c r="AK447">
        <v>3.87</v>
      </c>
      <c r="AL447">
        <v>1</v>
      </c>
      <c r="AM447"/>
      <c r="AN447"/>
      <c r="AO447"/>
      <c r="AP447"/>
      <c r="AQ447" t="s">
        <v>2664</v>
      </c>
      <c r="AR447"/>
      <c r="AS447" t="s">
        <v>1996</v>
      </c>
      <c r="AT447"/>
      <c r="AU447" t="s">
        <v>1996</v>
      </c>
      <c r="AV447" t="s">
        <v>1997</v>
      </c>
      <c r="AW447">
        <v>13867</v>
      </c>
      <c r="AX447"/>
    </row>
    <row r="448" spans="1:50" hidden="1" x14ac:dyDescent="0.25">
      <c r="A448">
        <v>2026</v>
      </c>
      <c r="B448" t="s">
        <v>1187</v>
      </c>
      <c r="C448" t="s">
        <v>1202</v>
      </c>
      <c r="D448">
        <v>3206</v>
      </c>
      <c r="E448" t="s">
        <v>2665</v>
      </c>
      <c r="F448" t="s">
        <v>1995</v>
      </c>
      <c r="G448" t="s">
        <v>369</v>
      </c>
      <c r="H448">
        <v>10.2669</v>
      </c>
      <c r="I448">
        <v>2.5999999999999999E-3</v>
      </c>
      <c r="J448">
        <v>2.5999999999999999E-3</v>
      </c>
      <c r="K448"/>
      <c r="L448">
        <v>0</v>
      </c>
      <c r="M448" t="s">
        <v>1996</v>
      </c>
      <c r="N448" t="s">
        <v>1996</v>
      </c>
      <c r="O448" t="s">
        <v>1996</v>
      </c>
      <c r="P448" t="s">
        <v>1997</v>
      </c>
      <c r="Q448"/>
      <c r="R448"/>
      <c r="S448"/>
      <c r="T448">
        <v>0</v>
      </c>
      <c r="U448">
        <v>0</v>
      </c>
      <c r="V448">
        <v>0</v>
      </c>
      <c r="W448">
        <v>0.9</v>
      </c>
      <c r="X448">
        <v>0.81599999999999995</v>
      </c>
      <c r="Y448">
        <v>0.98599999999999999</v>
      </c>
      <c r="Z448">
        <v>0.92</v>
      </c>
      <c r="AA448">
        <v>0.92</v>
      </c>
      <c r="AB448">
        <v>0.92</v>
      </c>
      <c r="AC448">
        <v>100</v>
      </c>
      <c r="AD448">
        <v>0</v>
      </c>
      <c r="AE448" t="s">
        <v>3789</v>
      </c>
      <c r="AF448"/>
      <c r="AG448" t="s">
        <v>1997</v>
      </c>
      <c r="AH448">
        <v>1.5</v>
      </c>
      <c r="AI448"/>
      <c r="AJ448">
        <v>15</v>
      </c>
      <c r="AK448">
        <v>0</v>
      </c>
      <c r="AL448">
        <v>1</v>
      </c>
      <c r="AM448"/>
      <c r="AN448"/>
      <c r="AO448"/>
      <c r="AP448"/>
      <c r="AQ448" t="s">
        <v>2664</v>
      </c>
      <c r="AR448"/>
      <c r="AS448" t="s">
        <v>1996</v>
      </c>
      <c r="AT448"/>
      <c r="AU448" t="s">
        <v>1996</v>
      </c>
      <c r="AV448" t="s">
        <v>1997</v>
      </c>
      <c r="AW448">
        <v>13867</v>
      </c>
      <c r="AX448"/>
    </row>
    <row r="449" spans="1:50" hidden="1" x14ac:dyDescent="0.25">
      <c r="A449">
        <v>2026</v>
      </c>
      <c r="B449" t="s">
        <v>1187</v>
      </c>
      <c r="C449" t="s">
        <v>1208</v>
      </c>
      <c r="D449">
        <v>3209</v>
      </c>
      <c r="E449" t="s">
        <v>3612</v>
      </c>
      <c r="F449" t="s">
        <v>1995</v>
      </c>
      <c r="G449" t="s">
        <v>2304</v>
      </c>
      <c r="H449">
        <v>176.57849999999999</v>
      </c>
      <c r="I449">
        <v>4.41E-2</v>
      </c>
      <c r="J449">
        <v>4.41E-2</v>
      </c>
      <c r="K449"/>
      <c r="L449">
        <v>0</v>
      </c>
      <c r="M449" t="s">
        <v>1996</v>
      </c>
      <c r="N449" t="s">
        <v>1996</v>
      </c>
      <c r="O449" t="s">
        <v>1996</v>
      </c>
      <c r="P449" t="s">
        <v>1997</v>
      </c>
      <c r="Q449"/>
      <c r="R449"/>
      <c r="S449"/>
      <c r="T449"/>
      <c r="U449"/>
      <c r="V449"/>
      <c r="W449">
        <v>0.9</v>
      </c>
      <c r="X449">
        <v>0.81599999999999995</v>
      </c>
      <c r="Y449">
        <v>0.98599999999999999</v>
      </c>
      <c r="Z449">
        <v>0.92</v>
      </c>
      <c r="AA449">
        <v>0.92</v>
      </c>
      <c r="AB449">
        <v>0.92</v>
      </c>
      <c r="AC449">
        <v>100</v>
      </c>
      <c r="AD449">
        <v>0</v>
      </c>
      <c r="AE449" t="s">
        <v>3789</v>
      </c>
      <c r="AF449"/>
      <c r="AG449" t="s">
        <v>1997</v>
      </c>
      <c r="AH449">
        <v>35</v>
      </c>
      <c r="AI449"/>
      <c r="AJ449">
        <v>15</v>
      </c>
      <c r="AK449"/>
      <c r="AL449">
        <v>1</v>
      </c>
      <c r="AM449"/>
      <c r="AN449"/>
      <c r="AO449"/>
      <c r="AP449"/>
      <c r="AQ449" t="s">
        <v>2667</v>
      </c>
      <c r="AR449"/>
      <c r="AS449" t="s">
        <v>1996</v>
      </c>
      <c r="AT449"/>
      <c r="AU449" t="s">
        <v>1996</v>
      </c>
      <c r="AV449" t="s">
        <v>1997</v>
      </c>
      <c r="AW449">
        <v>13867</v>
      </c>
      <c r="AX449"/>
    </row>
    <row r="450" spans="1:50" hidden="1" x14ac:dyDescent="0.25">
      <c r="A450">
        <v>2026</v>
      </c>
      <c r="B450" t="s">
        <v>1187</v>
      </c>
      <c r="C450" t="s">
        <v>1229</v>
      </c>
      <c r="D450">
        <v>3213</v>
      </c>
      <c r="E450" t="s">
        <v>2668</v>
      </c>
      <c r="F450" t="s">
        <v>2033</v>
      </c>
      <c r="G450" t="s">
        <v>2304</v>
      </c>
      <c r="H450">
        <v>378.66919999999999</v>
      </c>
      <c r="I450">
        <v>0.1051</v>
      </c>
      <c r="J450">
        <v>0.1051</v>
      </c>
      <c r="K450"/>
      <c r="L450">
        <v>5.5335000000000001</v>
      </c>
      <c r="M450" t="s">
        <v>1996</v>
      </c>
      <c r="N450" t="s">
        <v>1996</v>
      </c>
      <c r="O450" t="s">
        <v>1996</v>
      </c>
      <c r="P450" t="s">
        <v>1997</v>
      </c>
      <c r="Q450"/>
      <c r="R450"/>
      <c r="S450"/>
      <c r="T450">
        <v>0</v>
      </c>
      <c r="U450">
        <v>0</v>
      </c>
      <c r="V450">
        <v>0</v>
      </c>
      <c r="W450">
        <v>0.9</v>
      </c>
      <c r="X450">
        <v>0.81599999999999995</v>
      </c>
      <c r="Y450">
        <v>0.98699999999999999</v>
      </c>
      <c r="Z450">
        <v>0.92</v>
      </c>
      <c r="AA450">
        <v>0.92</v>
      </c>
      <c r="AB450">
        <v>0.92</v>
      </c>
      <c r="AC450">
        <v>50</v>
      </c>
      <c r="AD450">
        <v>50</v>
      </c>
      <c r="AE450" t="s">
        <v>3789</v>
      </c>
      <c r="AF450"/>
      <c r="AG450" t="s">
        <v>1997</v>
      </c>
      <c r="AH450">
        <v>60</v>
      </c>
      <c r="AI450"/>
      <c r="AJ450">
        <v>20</v>
      </c>
      <c r="AK450">
        <v>0</v>
      </c>
      <c r="AL450">
        <v>1</v>
      </c>
      <c r="AM450"/>
      <c r="AN450"/>
      <c r="AO450"/>
      <c r="AP450"/>
      <c r="AQ450" t="s">
        <v>2669</v>
      </c>
      <c r="AR450"/>
      <c r="AS450" t="s">
        <v>1996</v>
      </c>
      <c r="AT450"/>
      <c r="AU450" t="s">
        <v>1996</v>
      </c>
      <c r="AV450" t="s">
        <v>1997</v>
      </c>
      <c r="AW450">
        <v>13867</v>
      </c>
      <c r="AX450"/>
    </row>
    <row r="451" spans="1:50" hidden="1" x14ac:dyDescent="0.25">
      <c r="A451">
        <v>2026</v>
      </c>
      <c r="B451" t="s">
        <v>1187</v>
      </c>
      <c r="C451" t="s">
        <v>1232</v>
      </c>
      <c r="D451">
        <v>3215</v>
      </c>
      <c r="E451" t="s">
        <v>2670</v>
      </c>
      <c r="F451" t="s">
        <v>1995</v>
      </c>
      <c r="G451" t="s">
        <v>2304</v>
      </c>
      <c r="H451">
        <v>378.66919999999999</v>
      </c>
      <c r="I451">
        <v>0.1051</v>
      </c>
      <c r="J451">
        <v>0.1051</v>
      </c>
      <c r="K451"/>
      <c r="L451">
        <v>0</v>
      </c>
      <c r="M451" t="s">
        <v>1996</v>
      </c>
      <c r="N451" t="s">
        <v>1996</v>
      </c>
      <c r="O451" t="s">
        <v>1996</v>
      </c>
      <c r="P451" t="s">
        <v>1997</v>
      </c>
      <c r="Q451"/>
      <c r="R451"/>
      <c r="S451"/>
      <c r="T451">
        <v>0</v>
      </c>
      <c r="U451">
        <v>0</v>
      </c>
      <c r="V451">
        <v>0</v>
      </c>
      <c r="W451">
        <v>0.9</v>
      </c>
      <c r="X451">
        <v>0.81599999999999995</v>
      </c>
      <c r="Y451">
        <v>0.98599999999999999</v>
      </c>
      <c r="Z451">
        <v>0.92</v>
      </c>
      <c r="AA451">
        <v>0.92</v>
      </c>
      <c r="AB451">
        <v>0.92</v>
      </c>
      <c r="AC451">
        <v>100</v>
      </c>
      <c r="AD451">
        <v>0</v>
      </c>
      <c r="AE451" t="s">
        <v>3789</v>
      </c>
      <c r="AF451"/>
      <c r="AG451" t="s">
        <v>1997</v>
      </c>
      <c r="AH451">
        <v>30</v>
      </c>
      <c r="AI451"/>
      <c r="AJ451">
        <v>20</v>
      </c>
      <c r="AK451">
        <v>0</v>
      </c>
      <c r="AL451">
        <v>1</v>
      </c>
      <c r="AM451"/>
      <c r="AN451"/>
      <c r="AO451"/>
      <c r="AP451"/>
      <c r="AQ451" t="s">
        <v>2669</v>
      </c>
      <c r="AR451"/>
      <c r="AS451" t="s">
        <v>1996</v>
      </c>
      <c r="AT451"/>
      <c r="AU451" t="s">
        <v>1996</v>
      </c>
      <c r="AV451" t="s">
        <v>1997</v>
      </c>
      <c r="AW451">
        <v>13867</v>
      </c>
      <c r="AX451"/>
    </row>
    <row r="452" spans="1:50" hidden="1" x14ac:dyDescent="0.25">
      <c r="A452">
        <v>2026</v>
      </c>
      <c r="B452" t="s">
        <v>1187</v>
      </c>
      <c r="C452" t="s">
        <v>1217</v>
      </c>
      <c r="D452">
        <v>2816</v>
      </c>
      <c r="E452" t="s">
        <v>2671</v>
      </c>
      <c r="F452" t="s">
        <v>2022</v>
      </c>
      <c r="G452" t="s">
        <v>369</v>
      </c>
      <c r="H452">
        <v>0</v>
      </c>
      <c r="I452">
        <v>0</v>
      </c>
      <c r="J452">
        <v>0</v>
      </c>
      <c r="K452"/>
      <c r="L452">
        <v>0.1134</v>
      </c>
      <c r="M452" t="s">
        <v>1996</v>
      </c>
      <c r="N452" t="s">
        <v>1996</v>
      </c>
      <c r="O452" t="s">
        <v>1996</v>
      </c>
      <c r="P452" t="s">
        <v>1997</v>
      </c>
      <c r="Q452"/>
      <c r="R452"/>
      <c r="S452"/>
      <c r="T452">
        <v>0</v>
      </c>
      <c r="U452">
        <v>0</v>
      </c>
      <c r="V452">
        <v>0</v>
      </c>
      <c r="W452">
        <v>0.9</v>
      </c>
      <c r="X452">
        <v>0.81599999999999995</v>
      </c>
      <c r="Y452">
        <v>0.98699999999999999</v>
      </c>
      <c r="Z452">
        <v>0.92</v>
      </c>
      <c r="AA452">
        <v>0.92</v>
      </c>
      <c r="AB452">
        <v>0.92</v>
      </c>
      <c r="AC452">
        <v>0</v>
      </c>
      <c r="AD452">
        <v>100</v>
      </c>
      <c r="AE452" t="s">
        <v>3789</v>
      </c>
      <c r="AF452"/>
      <c r="AG452" t="s">
        <v>1997</v>
      </c>
      <c r="AH452">
        <v>0.65</v>
      </c>
      <c r="AI452"/>
      <c r="AJ452">
        <v>15</v>
      </c>
      <c r="AK452">
        <v>4</v>
      </c>
      <c r="AL452">
        <v>1</v>
      </c>
      <c r="AM452"/>
      <c r="AN452"/>
      <c r="AO452"/>
      <c r="AP452"/>
      <c r="AQ452" t="s">
        <v>2658</v>
      </c>
      <c r="AR452"/>
      <c r="AS452" t="s">
        <v>1996</v>
      </c>
      <c r="AT452"/>
      <c r="AU452" t="s">
        <v>1996</v>
      </c>
      <c r="AV452" t="s">
        <v>1997</v>
      </c>
      <c r="AW452">
        <v>13867</v>
      </c>
      <c r="AX452"/>
    </row>
    <row r="453" spans="1:50" hidden="1" x14ac:dyDescent="0.25">
      <c r="A453">
        <v>2026</v>
      </c>
      <c r="B453" t="s">
        <v>1187</v>
      </c>
      <c r="C453" t="s">
        <v>1195</v>
      </c>
      <c r="D453">
        <v>3203</v>
      </c>
      <c r="E453" t="s">
        <v>2672</v>
      </c>
      <c r="F453" t="s">
        <v>2022</v>
      </c>
      <c r="G453" t="s">
        <v>2304</v>
      </c>
      <c r="H453">
        <v>0</v>
      </c>
      <c r="I453">
        <v>0</v>
      </c>
      <c r="J453">
        <v>0</v>
      </c>
      <c r="K453"/>
      <c r="L453">
        <v>7.1154000000000002</v>
      </c>
      <c r="M453" t="s">
        <v>1996</v>
      </c>
      <c r="N453" t="s">
        <v>1996</v>
      </c>
      <c r="O453" t="s">
        <v>1996</v>
      </c>
      <c r="P453" t="s">
        <v>1997</v>
      </c>
      <c r="Q453"/>
      <c r="R453"/>
      <c r="S453"/>
      <c r="T453">
        <v>0</v>
      </c>
      <c r="U453">
        <v>0</v>
      </c>
      <c r="V453">
        <v>0</v>
      </c>
      <c r="W453">
        <v>0.9</v>
      </c>
      <c r="X453">
        <v>0.81599999999999995</v>
      </c>
      <c r="Y453">
        <v>0.98699999999999999</v>
      </c>
      <c r="Z453">
        <v>0.92</v>
      </c>
      <c r="AA453">
        <v>0.92</v>
      </c>
      <c r="AB453">
        <v>0.92</v>
      </c>
      <c r="AC453">
        <v>0</v>
      </c>
      <c r="AD453">
        <v>100</v>
      </c>
      <c r="AE453" t="s">
        <v>3789</v>
      </c>
      <c r="AF453"/>
      <c r="AG453" t="s">
        <v>1997</v>
      </c>
      <c r="AH453">
        <v>75</v>
      </c>
      <c r="AI453"/>
      <c r="AJ453">
        <v>8</v>
      </c>
      <c r="AK453">
        <v>0</v>
      </c>
      <c r="AL453">
        <v>1</v>
      </c>
      <c r="AM453"/>
      <c r="AN453"/>
      <c r="AO453"/>
      <c r="AP453"/>
      <c r="AQ453" t="s">
        <v>2661</v>
      </c>
      <c r="AR453"/>
      <c r="AS453" t="s">
        <v>1996</v>
      </c>
      <c r="AT453"/>
      <c r="AU453" t="s">
        <v>1996</v>
      </c>
      <c r="AV453" t="s">
        <v>1997</v>
      </c>
      <c r="AW453">
        <v>13867</v>
      </c>
      <c r="AX453"/>
    </row>
    <row r="454" spans="1:50" hidden="1" x14ac:dyDescent="0.25">
      <c r="A454">
        <v>2026</v>
      </c>
      <c r="B454" t="s">
        <v>1187</v>
      </c>
      <c r="C454" t="s">
        <v>1205</v>
      </c>
      <c r="D454">
        <v>3205</v>
      </c>
      <c r="E454" t="s">
        <v>2673</v>
      </c>
      <c r="F454" t="s">
        <v>2022</v>
      </c>
      <c r="G454" t="s">
        <v>369</v>
      </c>
      <c r="H454">
        <v>0</v>
      </c>
      <c r="I454">
        <v>0</v>
      </c>
      <c r="J454">
        <v>0</v>
      </c>
      <c r="K454"/>
      <c r="L454">
        <v>0.22409999999999999</v>
      </c>
      <c r="M454" t="s">
        <v>1996</v>
      </c>
      <c r="N454" t="s">
        <v>1996</v>
      </c>
      <c r="O454" t="s">
        <v>1996</v>
      </c>
      <c r="P454" t="s">
        <v>1997</v>
      </c>
      <c r="Q454"/>
      <c r="R454"/>
      <c r="S454"/>
      <c r="T454">
        <v>0</v>
      </c>
      <c r="U454">
        <v>0</v>
      </c>
      <c r="V454">
        <v>0</v>
      </c>
      <c r="W454">
        <v>0.9</v>
      </c>
      <c r="X454">
        <v>0.81599999999999995</v>
      </c>
      <c r="Y454">
        <v>0.98699999999999999</v>
      </c>
      <c r="Z454">
        <v>0.92</v>
      </c>
      <c r="AA454">
        <v>0.92</v>
      </c>
      <c r="AB454">
        <v>0.92</v>
      </c>
      <c r="AC454">
        <v>0</v>
      </c>
      <c r="AD454">
        <v>100</v>
      </c>
      <c r="AE454" t="s">
        <v>3789</v>
      </c>
      <c r="AF454"/>
      <c r="AG454" t="s">
        <v>1997</v>
      </c>
      <c r="AH454">
        <v>1.25</v>
      </c>
      <c r="AI454"/>
      <c r="AJ454">
        <v>15</v>
      </c>
      <c r="AK454">
        <v>0</v>
      </c>
      <c r="AL454">
        <v>1</v>
      </c>
      <c r="AM454"/>
      <c r="AN454"/>
      <c r="AO454"/>
      <c r="AP454"/>
      <c r="AQ454" t="s">
        <v>2664</v>
      </c>
      <c r="AR454"/>
      <c r="AS454" t="s">
        <v>1996</v>
      </c>
      <c r="AT454"/>
      <c r="AU454" t="s">
        <v>1996</v>
      </c>
      <c r="AV454" t="s">
        <v>1997</v>
      </c>
      <c r="AW454">
        <v>13867</v>
      </c>
      <c r="AX454"/>
    </row>
    <row r="455" spans="1:50" hidden="1" x14ac:dyDescent="0.25">
      <c r="A455">
        <v>2026</v>
      </c>
      <c r="B455" t="s">
        <v>1187</v>
      </c>
      <c r="C455" t="s">
        <v>1235</v>
      </c>
      <c r="D455">
        <v>3214</v>
      </c>
      <c r="E455" t="s">
        <v>2674</v>
      </c>
      <c r="F455" t="s">
        <v>2022</v>
      </c>
      <c r="G455" t="s">
        <v>2304</v>
      </c>
      <c r="H455">
        <v>0</v>
      </c>
      <c r="I455">
        <v>0</v>
      </c>
      <c r="J455">
        <v>0</v>
      </c>
      <c r="K455"/>
      <c r="L455">
        <v>5.5335000000000001</v>
      </c>
      <c r="M455" t="s">
        <v>1996</v>
      </c>
      <c r="N455" t="s">
        <v>1996</v>
      </c>
      <c r="O455" t="s">
        <v>1996</v>
      </c>
      <c r="P455" t="s">
        <v>1997</v>
      </c>
      <c r="Q455"/>
      <c r="R455"/>
      <c r="S455"/>
      <c r="T455">
        <v>0</v>
      </c>
      <c r="U455">
        <v>0</v>
      </c>
      <c r="V455">
        <v>0</v>
      </c>
      <c r="W455">
        <v>0.9</v>
      </c>
      <c r="X455">
        <v>0.81599999999999995</v>
      </c>
      <c r="Y455">
        <v>0.98699999999999999</v>
      </c>
      <c r="Z455">
        <v>0.92</v>
      </c>
      <c r="AA455">
        <v>0.92</v>
      </c>
      <c r="AB455">
        <v>0.92</v>
      </c>
      <c r="AC455">
        <v>0</v>
      </c>
      <c r="AD455">
        <v>100</v>
      </c>
      <c r="AE455" t="s">
        <v>3789</v>
      </c>
      <c r="AF455"/>
      <c r="AG455" t="s">
        <v>1997</v>
      </c>
      <c r="AH455">
        <v>30</v>
      </c>
      <c r="AI455"/>
      <c r="AJ455">
        <v>20</v>
      </c>
      <c r="AK455">
        <v>0</v>
      </c>
      <c r="AL455">
        <v>1</v>
      </c>
      <c r="AM455"/>
      <c r="AN455"/>
      <c r="AO455"/>
      <c r="AP455"/>
      <c r="AQ455" t="s">
        <v>2669</v>
      </c>
      <c r="AR455"/>
      <c r="AS455" t="s">
        <v>1996</v>
      </c>
      <c r="AT455"/>
      <c r="AU455" t="s">
        <v>1996</v>
      </c>
      <c r="AV455" t="s">
        <v>1997</v>
      </c>
      <c r="AW455">
        <v>13867</v>
      </c>
      <c r="AX455"/>
    </row>
    <row r="456" spans="1:50" hidden="1" x14ac:dyDescent="0.25">
      <c r="A456">
        <v>2026</v>
      </c>
      <c r="B456" t="s">
        <v>1187</v>
      </c>
      <c r="C456" t="s">
        <v>3613</v>
      </c>
      <c r="D456">
        <v>8958</v>
      </c>
      <c r="E456" t="s">
        <v>3614</v>
      </c>
      <c r="F456" t="s">
        <v>2022</v>
      </c>
      <c r="G456" t="s">
        <v>2304</v>
      </c>
      <c r="H456">
        <v>0</v>
      </c>
      <c r="I456">
        <v>0</v>
      </c>
      <c r="J456">
        <v>0</v>
      </c>
      <c r="K456"/>
      <c r="L456">
        <v>3.8433000000000002</v>
      </c>
      <c r="M456" t="s">
        <v>1996</v>
      </c>
      <c r="N456" t="s">
        <v>1996</v>
      </c>
      <c r="O456" t="s">
        <v>1996</v>
      </c>
      <c r="P456" t="s">
        <v>1997</v>
      </c>
      <c r="Q456"/>
      <c r="R456"/>
      <c r="S456"/>
      <c r="T456">
        <v>0</v>
      </c>
      <c r="U456">
        <v>0</v>
      </c>
      <c r="V456">
        <v>0</v>
      </c>
      <c r="W456">
        <v>0.9</v>
      </c>
      <c r="X456">
        <v>0.81599999999999995</v>
      </c>
      <c r="Y456">
        <v>0.98699999999999999</v>
      </c>
      <c r="Z456">
        <v>0.92</v>
      </c>
      <c r="AA456">
        <v>0.92</v>
      </c>
      <c r="AB456">
        <v>0.92</v>
      </c>
      <c r="AC456">
        <v>0</v>
      </c>
      <c r="AD456">
        <v>100</v>
      </c>
      <c r="AE456" t="s">
        <v>3789</v>
      </c>
      <c r="AF456"/>
      <c r="AG456" t="s">
        <v>1997</v>
      </c>
      <c r="AH456">
        <v>35</v>
      </c>
      <c r="AI456"/>
      <c r="AJ456">
        <v>15</v>
      </c>
      <c r="AK456">
        <v>15</v>
      </c>
      <c r="AL456">
        <v>1</v>
      </c>
      <c r="AM456"/>
      <c r="AN456"/>
      <c r="AO456"/>
      <c r="AP456"/>
      <c r="AQ456" t="s">
        <v>2667</v>
      </c>
      <c r="AR456"/>
      <c r="AS456" t="s">
        <v>1996</v>
      </c>
      <c r="AT456"/>
      <c r="AU456" t="s">
        <v>1996</v>
      </c>
      <c r="AV456" t="s">
        <v>1997</v>
      </c>
      <c r="AW456">
        <v>13959</v>
      </c>
      <c r="AX456"/>
    </row>
    <row r="457" spans="1:50" hidden="1" x14ac:dyDescent="0.25">
      <c r="A457">
        <v>2026</v>
      </c>
      <c r="B457" t="s">
        <v>1187</v>
      </c>
      <c r="C457" t="s">
        <v>1220</v>
      </c>
      <c r="D457">
        <v>3210</v>
      </c>
      <c r="E457" t="s">
        <v>2675</v>
      </c>
      <c r="F457" t="s">
        <v>2033</v>
      </c>
      <c r="G457" t="s">
        <v>2304</v>
      </c>
      <c r="H457">
        <v>210.6001</v>
      </c>
      <c r="I457">
        <v>5.2499999999999998E-2</v>
      </c>
      <c r="J457">
        <v>5.2499999999999998E-2</v>
      </c>
      <c r="K457"/>
      <c r="L457">
        <v>4.5967000000000002</v>
      </c>
      <c r="M457" t="s">
        <v>1996</v>
      </c>
      <c r="N457" t="s">
        <v>1996</v>
      </c>
      <c r="O457" t="s">
        <v>1996</v>
      </c>
      <c r="P457" t="s">
        <v>1997</v>
      </c>
      <c r="Q457"/>
      <c r="R457"/>
      <c r="S457"/>
      <c r="T457"/>
      <c r="U457"/>
      <c r="V457"/>
      <c r="W457">
        <v>0.9</v>
      </c>
      <c r="X457">
        <v>0.81599999999999995</v>
      </c>
      <c r="Y457">
        <v>0.98699999999999999</v>
      </c>
      <c r="Z457">
        <v>0.92</v>
      </c>
      <c r="AA457">
        <v>0.92</v>
      </c>
      <c r="AB457">
        <v>0.92</v>
      </c>
      <c r="AC457">
        <v>50</v>
      </c>
      <c r="AD457">
        <v>50</v>
      </c>
      <c r="AE457" t="s">
        <v>3789</v>
      </c>
      <c r="AF457"/>
      <c r="AG457" t="s">
        <v>1997</v>
      </c>
      <c r="AH457">
        <v>60</v>
      </c>
      <c r="AI457"/>
      <c r="AJ457">
        <v>8</v>
      </c>
      <c r="AK457"/>
      <c r="AL457">
        <v>1</v>
      </c>
      <c r="AM457"/>
      <c r="AN457"/>
      <c r="AO457"/>
      <c r="AP457"/>
      <c r="AQ457" t="s">
        <v>2676</v>
      </c>
      <c r="AR457"/>
      <c r="AS457" t="s">
        <v>1996</v>
      </c>
      <c r="AT457"/>
      <c r="AU457" t="s">
        <v>1996</v>
      </c>
      <c r="AV457" t="s">
        <v>1997</v>
      </c>
      <c r="AW457">
        <v>13867</v>
      </c>
      <c r="AX457"/>
    </row>
    <row r="458" spans="1:50" hidden="1" x14ac:dyDescent="0.25">
      <c r="A458">
        <v>2026</v>
      </c>
      <c r="B458" t="s">
        <v>1187</v>
      </c>
      <c r="C458" t="s">
        <v>1226</v>
      </c>
      <c r="D458">
        <v>3211</v>
      </c>
      <c r="E458" t="s">
        <v>2677</v>
      </c>
      <c r="F458" t="s">
        <v>2022</v>
      </c>
      <c r="G458" t="s">
        <v>2304</v>
      </c>
      <c r="H458">
        <v>0</v>
      </c>
      <c r="I458">
        <v>0</v>
      </c>
      <c r="J458">
        <v>0</v>
      </c>
      <c r="K458"/>
      <c r="L458">
        <v>4.5967000000000002</v>
      </c>
      <c r="M458" t="s">
        <v>1996</v>
      </c>
      <c r="N458" t="s">
        <v>1996</v>
      </c>
      <c r="O458" t="s">
        <v>1996</v>
      </c>
      <c r="P458" t="s">
        <v>1997</v>
      </c>
      <c r="Q458"/>
      <c r="R458"/>
      <c r="S458"/>
      <c r="T458">
        <v>0</v>
      </c>
      <c r="U458">
        <v>0</v>
      </c>
      <c r="V458">
        <v>0</v>
      </c>
      <c r="W458">
        <v>0.9</v>
      </c>
      <c r="X458">
        <v>0.81599999999999995</v>
      </c>
      <c r="Y458">
        <v>0.98699999999999999</v>
      </c>
      <c r="Z458">
        <v>0.92</v>
      </c>
      <c r="AA458">
        <v>0.92</v>
      </c>
      <c r="AB458">
        <v>0.92</v>
      </c>
      <c r="AC458">
        <v>0</v>
      </c>
      <c r="AD458">
        <v>100</v>
      </c>
      <c r="AE458" t="s">
        <v>3789</v>
      </c>
      <c r="AF458"/>
      <c r="AG458" t="s">
        <v>1997</v>
      </c>
      <c r="AH458">
        <v>30</v>
      </c>
      <c r="AI458"/>
      <c r="AJ458">
        <v>8</v>
      </c>
      <c r="AK458">
        <v>0</v>
      </c>
      <c r="AL458">
        <v>1</v>
      </c>
      <c r="AM458"/>
      <c r="AN458"/>
      <c r="AO458"/>
      <c r="AP458"/>
      <c r="AQ458" t="s">
        <v>2676</v>
      </c>
      <c r="AR458"/>
      <c r="AS458" t="s">
        <v>1996</v>
      </c>
      <c r="AT458"/>
      <c r="AU458" t="s">
        <v>1996</v>
      </c>
      <c r="AV458" t="s">
        <v>1997</v>
      </c>
      <c r="AW458">
        <v>13867</v>
      </c>
      <c r="AX458"/>
    </row>
    <row r="459" spans="1:50" hidden="1" x14ac:dyDescent="0.25">
      <c r="A459">
        <v>2026</v>
      </c>
      <c r="B459" t="s">
        <v>1187</v>
      </c>
      <c r="C459" t="s">
        <v>1223</v>
      </c>
      <c r="D459">
        <v>3212</v>
      </c>
      <c r="E459" t="s">
        <v>2678</v>
      </c>
      <c r="F459" t="s">
        <v>1995</v>
      </c>
      <c r="G459" t="s">
        <v>2304</v>
      </c>
      <c r="H459">
        <v>210.6001</v>
      </c>
      <c r="I459">
        <v>5.2499999999999998E-2</v>
      </c>
      <c r="J459">
        <v>5.2499999999999998E-2</v>
      </c>
      <c r="K459"/>
      <c r="L459">
        <v>0</v>
      </c>
      <c r="M459" t="s">
        <v>1996</v>
      </c>
      <c r="N459" t="s">
        <v>1996</v>
      </c>
      <c r="O459" t="s">
        <v>1996</v>
      </c>
      <c r="P459" t="s">
        <v>1997</v>
      </c>
      <c r="Q459"/>
      <c r="R459"/>
      <c r="S459"/>
      <c r="T459">
        <v>0</v>
      </c>
      <c r="U459">
        <v>0</v>
      </c>
      <c r="V459">
        <v>0</v>
      </c>
      <c r="W459">
        <v>0.9</v>
      </c>
      <c r="X459">
        <v>0.81599999999999995</v>
      </c>
      <c r="Y459">
        <v>0.98599999999999999</v>
      </c>
      <c r="Z459">
        <v>0.92</v>
      </c>
      <c r="AA459">
        <v>0.92</v>
      </c>
      <c r="AB459">
        <v>0.92</v>
      </c>
      <c r="AC459">
        <v>100</v>
      </c>
      <c r="AD459">
        <v>0</v>
      </c>
      <c r="AE459" t="s">
        <v>3789</v>
      </c>
      <c r="AF459"/>
      <c r="AG459" t="s">
        <v>1997</v>
      </c>
      <c r="AH459">
        <v>30</v>
      </c>
      <c r="AI459"/>
      <c r="AJ459">
        <v>8</v>
      </c>
      <c r="AK459">
        <v>0</v>
      </c>
      <c r="AL459">
        <v>1</v>
      </c>
      <c r="AM459"/>
      <c r="AN459"/>
      <c r="AO459"/>
      <c r="AP459"/>
      <c r="AQ459" t="s">
        <v>2676</v>
      </c>
      <c r="AR459"/>
      <c r="AS459" t="s">
        <v>1996</v>
      </c>
      <c r="AT459"/>
      <c r="AU459" t="s">
        <v>1996</v>
      </c>
      <c r="AV459" t="s">
        <v>1997</v>
      </c>
      <c r="AW459">
        <v>13867</v>
      </c>
      <c r="AX459"/>
    </row>
    <row r="460" spans="1:50" hidden="1" x14ac:dyDescent="0.25">
      <c r="A460">
        <v>2026</v>
      </c>
      <c r="B460" t="s">
        <v>30</v>
      </c>
      <c r="C460" t="s">
        <v>133</v>
      </c>
      <c r="D460">
        <v>2424</v>
      </c>
      <c r="E460" t="s">
        <v>2679</v>
      </c>
      <c r="F460" t="s">
        <v>1995</v>
      </c>
      <c r="G460" t="s">
        <v>2078</v>
      </c>
      <c r="H460">
        <v>8.76</v>
      </c>
      <c r="I460">
        <v>0</v>
      </c>
      <c r="J460">
        <v>0</v>
      </c>
      <c r="K460"/>
      <c r="L460">
        <v>0</v>
      </c>
      <c r="M460" t="s">
        <v>1996</v>
      </c>
      <c r="N460" t="s">
        <v>1996</v>
      </c>
      <c r="O460" t="s">
        <v>1996</v>
      </c>
      <c r="P460" t="s">
        <v>1996</v>
      </c>
      <c r="Q460"/>
      <c r="R460"/>
      <c r="S460"/>
      <c r="T460"/>
      <c r="U460"/>
      <c r="V460"/>
      <c r="W460">
        <v>0.9</v>
      </c>
      <c r="X460">
        <v>0.81599999999999995</v>
      </c>
      <c r="Y460">
        <v>0.98599999999999999</v>
      </c>
      <c r="Z460">
        <v>0.92</v>
      </c>
      <c r="AA460">
        <v>0.92</v>
      </c>
      <c r="AB460">
        <v>0.92</v>
      </c>
      <c r="AC460">
        <v>100</v>
      </c>
      <c r="AD460">
        <v>0</v>
      </c>
      <c r="AE460" t="s">
        <v>3789</v>
      </c>
      <c r="AF460"/>
      <c r="AG460" t="s">
        <v>1997</v>
      </c>
      <c r="AH460">
        <v>0.5</v>
      </c>
      <c r="AI460"/>
      <c r="AJ460">
        <v>6</v>
      </c>
      <c r="AK460">
        <v>4</v>
      </c>
      <c r="AL460">
        <v>1</v>
      </c>
      <c r="AM460"/>
      <c r="AN460"/>
      <c r="AO460"/>
      <c r="AP460"/>
      <c r="AQ460" t="s">
        <v>2680</v>
      </c>
      <c r="AR460"/>
      <c r="AS460" t="s">
        <v>1996</v>
      </c>
      <c r="AT460"/>
      <c r="AU460" t="s">
        <v>1996</v>
      </c>
      <c r="AV460" t="s">
        <v>1997</v>
      </c>
      <c r="AW460">
        <v>13867</v>
      </c>
      <c r="AX460"/>
    </row>
    <row r="461" spans="1:50" hidden="1" x14ac:dyDescent="0.25">
      <c r="A461">
        <v>2026</v>
      </c>
      <c r="B461" t="s">
        <v>30</v>
      </c>
      <c r="C461" t="s">
        <v>136</v>
      </c>
      <c r="D461">
        <v>2427</v>
      </c>
      <c r="E461" t="s">
        <v>2681</v>
      </c>
      <c r="F461" t="s">
        <v>1995</v>
      </c>
      <c r="G461" t="s">
        <v>2078</v>
      </c>
      <c r="H461">
        <v>2.669</v>
      </c>
      <c r="I461">
        <v>2.9999999999999997E-4</v>
      </c>
      <c r="J461">
        <v>2.9999999999999997E-4</v>
      </c>
      <c r="K461"/>
      <c r="L461">
        <v>0</v>
      </c>
      <c r="M461" t="s">
        <v>1996</v>
      </c>
      <c r="N461" t="s">
        <v>1996</v>
      </c>
      <c r="O461" t="s">
        <v>1996</v>
      </c>
      <c r="P461" t="s">
        <v>1996</v>
      </c>
      <c r="Q461"/>
      <c r="R461"/>
      <c r="S461"/>
      <c r="T461">
        <v>0</v>
      </c>
      <c r="U461">
        <v>0</v>
      </c>
      <c r="V461">
        <v>0</v>
      </c>
      <c r="W461">
        <v>0.9</v>
      </c>
      <c r="X461">
        <v>0.81599999999999995</v>
      </c>
      <c r="Y461">
        <v>0.98599999999999999</v>
      </c>
      <c r="Z461">
        <v>0.92</v>
      </c>
      <c r="AA461">
        <v>0.92</v>
      </c>
      <c r="AB461">
        <v>0.92</v>
      </c>
      <c r="AC461">
        <v>100</v>
      </c>
      <c r="AD461">
        <v>0</v>
      </c>
      <c r="AE461" t="s">
        <v>3789</v>
      </c>
      <c r="AF461"/>
      <c r="AG461" t="s">
        <v>1997</v>
      </c>
      <c r="AH461">
        <v>0.25</v>
      </c>
      <c r="AI461"/>
      <c r="AJ461">
        <v>13</v>
      </c>
      <c r="AK461">
        <v>4</v>
      </c>
      <c r="AL461">
        <v>1</v>
      </c>
      <c r="AM461"/>
      <c r="AN461"/>
      <c r="AO461"/>
      <c r="AP461"/>
      <c r="AQ461" t="s">
        <v>3925</v>
      </c>
      <c r="AR461"/>
      <c r="AS461" t="s">
        <v>1996</v>
      </c>
      <c r="AT461"/>
      <c r="AU461" t="s">
        <v>1996</v>
      </c>
      <c r="AV461" t="s">
        <v>1997</v>
      </c>
      <c r="AW461">
        <v>14407</v>
      </c>
      <c r="AX461"/>
    </row>
    <row r="462" spans="1:50" hidden="1" x14ac:dyDescent="0.25">
      <c r="A462">
        <v>2026</v>
      </c>
      <c r="B462" t="s">
        <v>30</v>
      </c>
      <c r="C462" t="s">
        <v>143</v>
      </c>
      <c r="D462">
        <v>862</v>
      </c>
      <c r="E462" t="s">
        <v>2682</v>
      </c>
      <c r="F462" t="s">
        <v>1995</v>
      </c>
      <c r="G462" t="s">
        <v>1923</v>
      </c>
      <c r="H462"/>
      <c r="I462"/>
      <c r="J462"/>
      <c r="K462"/>
      <c r="L462"/>
      <c r="M462" t="s">
        <v>1996</v>
      </c>
      <c r="N462" t="s">
        <v>1996</v>
      </c>
      <c r="O462" t="s">
        <v>1996</v>
      </c>
      <c r="P462" t="s">
        <v>1996</v>
      </c>
      <c r="Q462"/>
      <c r="R462"/>
      <c r="S462"/>
      <c r="T462"/>
      <c r="U462"/>
      <c r="V462"/>
      <c r="W462">
        <v>0.9</v>
      </c>
      <c r="X462">
        <v>0.81599999999999995</v>
      </c>
      <c r="Y462">
        <v>0.98599999999999999</v>
      </c>
      <c r="Z462">
        <v>0.92</v>
      </c>
      <c r="AA462">
        <v>0.92</v>
      </c>
      <c r="AB462">
        <v>0.92</v>
      </c>
      <c r="AC462">
        <v>100</v>
      </c>
      <c r="AD462">
        <v>0</v>
      </c>
      <c r="AE462" t="s">
        <v>3789</v>
      </c>
      <c r="AF462"/>
      <c r="AG462" t="s">
        <v>1997</v>
      </c>
      <c r="AH462">
        <v>0.09</v>
      </c>
      <c r="AI462"/>
      <c r="AJ462"/>
      <c r="AK462">
        <v>0</v>
      </c>
      <c r="AL462"/>
      <c r="AM462"/>
      <c r="AN462"/>
      <c r="AO462"/>
      <c r="AP462"/>
      <c r="AQ462" t="s">
        <v>1850</v>
      </c>
      <c r="AR462" t="s">
        <v>1996</v>
      </c>
      <c r="AS462" t="s">
        <v>1996</v>
      </c>
      <c r="AT462" t="s">
        <v>2332</v>
      </c>
      <c r="AU462" t="s">
        <v>1996</v>
      </c>
      <c r="AV462" t="s">
        <v>1996</v>
      </c>
      <c r="AW462">
        <v>13164</v>
      </c>
      <c r="AX462"/>
    </row>
    <row r="463" spans="1:50" hidden="1" x14ac:dyDescent="0.25">
      <c r="A463">
        <v>2026</v>
      </c>
      <c r="B463" t="s">
        <v>30</v>
      </c>
      <c r="C463" t="s">
        <v>146</v>
      </c>
      <c r="D463">
        <v>863</v>
      </c>
      <c r="E463" t="s">
        <v>2683</v>
      </c>
      <c r="F463" t="s">
        <v>1995</v>
      </c>
      <c r="G463" t="s">
        <v>1923</v>
      </c>
      <c r="H463"/>
      <c r="I463"/>
      <c r="J463"/>
      <c r="K463"/>
      <c r="L463"/>
      <c r="M463" t="s">
        <v>1996</v>
      </c>
      <c r="N463" t="s">
        <v>1996</v>
      </c>
      <c r="O463" t="s">
        <v>1996</v>
      </c>
      <c r="P463" t="s">
        <v>1996</v>
      </c>
      <c r="Q463"/>
      <c r="R463"/>
      <c r="S463"/>
      <c r="T463"/>
      <c r="U463"/>
      <c r="V463"/>
      <c r="W463">
        <v>0.9</v>
      </c>
      <c r="X463">
        <v>0.81599999999999995</v>
      </c>
      <c r="Y463">
        <v>0.98599999999999999</v>
      </c>
      <c r="Z463">
        <v>0.92</v>
      </c>
      <c r="AA463">
        <v>0.92</v>
      </c>
      <c r="AB463">
        <v>0.92</v>
      </c>
      <c r="AC463">
        <v>100</v>
      </c>
      <c r="AD463">
        <v>0</v>
      </c>
      <c r="AE463" t="s">
        <v>3789</v>
      </c>
      <c r="AF463"/>
      <c r="AG463" t="s">
        <v>1997</v>
      </c>
      <c r="AH463">
        <v>0.05</v>
      </c>
      <c r="AI463"/>
      <c r="AJ463"/>
      <c r="AK463">
        <v>0</v>
      </c>
      <c r="AL463"/>
      <c r="AM463"/>
      <c r="AN463"/>
      <c r="AO463"/>
      <c r="AP463"/>
      <c r="AQ463" t="s">
        <v>1850</v>
      </c>
      <c r="AR463" t="s">
        <v>1996</v>
      </c>
      <c r="AS463" t="s">
        <v>1996</v>
      </c>
      <c r="AT463" t="s">
        <v>2026</v>
      </c>
      <c r="AU463" t="s">
        <v>1996</v>
      </c>
      <c r="AV463" t="s">
        <v>1996</v>
      </c>
      <c r="AW463">
        <v>13164</v>
      </c>
      <c r="AX463"/>
    </row>
    <row r="464" spans="1:50" hidden="1" x14ac:dyDescent="0.25">
      <c r="A464">
        <v>2026</v>
      </c>
      <c r="B464" t="s">
        <v>30</v>
      </c>
      <c r="C464" t="s">
        <v>100</v>
      </c>
      <c r="D464">
        <v>257</v>
      </c>
      <c r="E464" t="s">
        <v>2684</v>
      </c>
      <c r="F464" t="s">
        <v>1995</v>
      </c>
      <c r="G464" t="s">
        <v>2685</v>
      </c>
      <c r="H464">
        <v>70.8</v>
      </c>
      <c r="I464">
        <v>1.2E-2</v>
      </c>
      <c r="J464">
        <v>1.2E-2</v>
      </c>
      <c r="K464"/>
      <c r="L464">
        <v>0</v>
      </c>
      <c r="M464" t="s">
        <v>1996</v>
      </c>
      <c r="N464" t="s">
        <v>1996</v>
      </c>
      <c r="O464" t="s">
        <v>1996</v>
      </c>
      <c r="P464" t="s">
        <v>1996</v>
      </c>
      <c r="Q464"/>
      <c r="R464"/>
      <c r="S464"/>
      <c r="T464">
        <v>0</v>
      </c>
      <c r="U464">
        <v>0</v>
      </c>
      <c r="V464">
        <v>0</v>
      </c>
      <c r="W464">
        <v>0.9</v>
      </c>
      <c r="X464">
        <v>0.81599999999999995</v>
      </c>
      <c r="Y464">
        <v>0.98599999999999999</v>
      </c>
      <c r="Z464">
        <v>0.92</v>
      </c>
      <c r="AA464">
        <v>0.92</v>
      </c>
      <c r="AB464">
        <v>0.92</v>
      </c>
      <c r="AC464">
        <v>100</v>
      </c>
      <c r="AD464">
        <v>0</v>
      </c>
      <c r="AE464" t="s">
        <v>3789</v>
      </c>
      <c r="AF464"/>
      <c r="AG464" t="s">
        <v>1997</v>
      </c>
      <c r="AH464">
        <v>5</v>
      </c>
      <c r="AI464"/>
      <c r="AJ464">
        <v>15</v>
      </c>
      <c r="AK464">
        <v>4</v>
      </c>
      <c r="AL464">
        <v>1</v>
      </c>
      <c r="AM464"/>
      <c r="AN464"/>
      <c r="AO464"/>
      <c r="AP464"/>
      <c r="AQ464" t="s">
        <v>2686</v>
      </c>
      <c r="AR464"/>
      <c r="AS464" t="s">
        <v>1996</v>
      </c>
      <c r="AT464"/>
      <c r="AU464" t="s">
        <v>1996</v>
      </c>
      <c r="AV464" t="s">
        <v>1997</v>
      </c>
      <c r="AW464">
        <v>14407</v>
      </c>
      <c r="AX464"/>
    </row>
    <row r="465" spans="1:50" hidden="1" x14ac:dyDescent="0.25">
      <c r="A465">
        <v>2026</v>
      </c>
      <c r="B465" t="s">
        <v>30</v>
      </c>
      <c r="C465" t="s">
        <v>103</v>
      </c>
      <c r="D465">
        <v>258</v>
      </c>
      <c r="E465" t="s">
        <v>2687</v>
      </c>
      <c r="F465" t="s">
        <v>1995</v>
      </c>
      <c r="G465" t="s">
        <v>2685</v>
      </c>
      <c r="H465">
        <v>122.55</v>
      </c>
      <c r="I465">
        <v>2.0799999999999999E-2</v>
      </c>
      <c r="J465">
        <v>2.01E-2</v>
      </c>
      <c r="K465"/>
      <c r="L465">
        <v>0</v>
      </c>
      <c r="M465" t="s">
        <v>1996</v>
      </c>
      <c r="N465" t="s">
        <v>1996</v>
      </c>
      <c r="O465" t="s">
        <v>1996</v>
      </c>
      <c r="P465" t="s">
        <v>1996</v>
      </c>
      <c r="Q465"/>
      <c r="R465"/>
      <c r="S465"/>
      <c r="T465"/>
      <c r="U465"/>
      <c r="V465"/>
      <c r="W465">
        <v>0.9</v>
      </c>
      <c r="X465">
        <v>0.81599999999999995</v>
      </c>
      <c r="Y465">
        <v>0.98599999999999999</v>
      </c>
      <c r="Z465">
        <v>0.92</v>
      </c>
      <c r="AA465">
        <v>0.92</v>
      </c>
      <c r="AB465">
        <v>0.92</v>
      </c>
      <c r="AC465">
        <v>100</v>
      </c>
      <c r="AD465">
        <v>0</v>
      </c>
      <c r="AE465" t="s">
        <v>3789</v>
      </c>
      <c r="AF465"/>
      <c r="AG465" t="s">
        <v>1997</v>
      </c>
      <c r="AH465">
        <v>12</v>
      </c>
      <c r="AI465"/>
      <c r="AJ465">
        <v>15</v>
      </c>
      <c r="AK465">
        <v>4</v>
      </c>
      <c r="AL465">
        <v>1</v>
      </c>
      <c r="AM465"/>
      <c r="AN465"/>
      <c r="AO465"/>
      <c r="AP465"/>
      <c r="AQ465" t="s">
        <v>2688</v>
      </c>
      <c r="AR465"/>
      <c r="AS465" t="s">
        <v>1996</v>
      </c>
      <c r="AT465"/>
      <c r="AU465" t="s">
        <v>1996</v>
      </c>
      <c r="AV465" t="s">
        <v>1997</v>
      </c>
      <c r="AW465">
        <v>13867</v>
      </c>
      <c r="AX465"/>
    </row>
    <row r="466" spans="1:50" hidden="1" x14ac:dyDescent="0.25">
      <c r="A466">
        <v>2026</v>
      </c>
      <c r="B466" t="s">
        <v>30</v>
      </c>
      <c r="C466" t="s">
        <v>32</v>
      </c>
      <c r="D466">
        <v>3172</v>
      </c>
      <c r="E466" t="s">
        <v>2689</v>
      </c>
      <c r="F466" t="s">
        <v>1995</v>
      </c>
      <c r="G466" t="s">
        <v>1919</v>
      </c>
      <c r="H466">
        <v>41.05</v>
      </c>
      <c r="I466">
        <v>5.0000000000000001E-3</v>
      </c>
      <c r="J466">
        <v>5.0000000000000001E-3</v>
      </c>
      <c r="K466"/>
      <c r="L466">
        <v>0</v>
      </c>
      <c r="M466" t="s">
        <v>1996</v>
      </c>
      <c r="N466" t="s">
        <v>1996</v>
      </c>
      <c r="O466" t="s">
        <v>1996</v>
      </c>
      <c r="P466" t="s">
        <v>1996</v>
      </c>
      <c r="Q466"/>
      <c r="R466"/>
      <c r="S466"/>
      <c r="T466">
        <v>0</v>
      </c>
      <c r="U466">
        <v>0</v>
      </c>
      <c r="V466">
        <v>0</v>
      </c>
      <c r="W466">
        <v>0.9</v>
      </c>
      <c r="X466">
        <v>0.81599999999999995</v>
      </c>
      <c r="Y466">
        <v>0.98599999999999999</v>
      </c>
      <c r="Z466">
        <v>0.92</v>
      </c>
      <c r="AA466">
        <v>0.92</v>
      </c>
      <c r="AB466">
        <v>0.92</v>
      </c>
      <c r="AC466">
        <v>100</v>
      </c>
      <c r="AD466">
        <v>0</v>
      </c>
      <c r="AE466" t="s">
        <v>3789</v>
      </c>
      <c r="AF466"/>
      <c r="AG466" t="s">
        <v>1997</v>
      </c>
      <c r="AH466">
        <v>2.5</v>
      </c>
      <c r="AI466"/>
      <c r="AJ466">
        <v>18</v>
      </c>
      <c r="AK466">
        <v>5.99</v>
      </c>
      <c r="AL466">
        <v>1</v>
      </c>
      <c r="AM466"/>
      <c r="AN466"/>
      <c r="AO466"/>
      <c r="AP466"/>
      <c r="AQ466" t="s">
        <v>3926</v>
      </c>
      <c r="AR466"/>
      <c r="AS466" t="s">
        <v>1996</v>
      </c>
      <c r="AT466"/>
      <c r="AU466" t="s">
        <v>1996</v>
      </c>
      <c r="AV466" t="s">
        <v>1997</v>
      </c>
      <c r="AW466">
        <v>14407</v>
      </c>
      <c r="AX466"/>
    </row>
    <row r="467" spans="1:50" hidden="1" x14ac:dyDescent="0.25">
      <c r="A467">
        <v>2026</v>
      </c>
      <c r="B467" t="s">
        <v>30</v>
      </c>
      <c r="C467" t="s">
        <v>35</v>
      </c>
      <c r="D467">
        <v>3173</v>
      </c>
      <c r="E467" t="s">
        <v>2690</v>
      </c>
      <c r="F467" t="s">
        <v>1995</v>
      </c>
      <c r="G467" t="s">
        <v>1919</v>
      </c>
      <c r="H467">
        <v>22.37</v>
      </c>
      <c r="I467">
        <v>2.7000000000000001E-3</v>
      </c>
      <c r="J467">
        <v>2.7000000000000001E-3</v>
      </c>
      <c r="K467"/>
      <c r="L467">
        <v>0</v>
      </c>
      <c r="M467" t="s">
        <v>1996</v>
      </c>
      <c r="N467" t="s">
        <v>1996</v>
      </c>
      <c r="O467" t="s">
        <v>1996</v>
      </c>
      <c r="P467" t="s">
        <v>1996</v>
      </c>
      <c r="Q467"/>
      <c r="R467"/>
      <c r="S467"/>
      <c r="T467">
        <v>0</v>
      </c>
      <c r="U467">
        <v>0</v>
      </c>
      <c r="V467">
        <v>0</v>
      </c>
      <c r="W467">
        <v>0.9</v>
      </c>
      <c r="X467">
        <v>0.81599999999999995</v>
      </c>
      <c r="Y467">
        <v>0.98599999999999999</v>
      </c>
      <c r="Z467">
        <v>0.92</v>
      </c>
      <c r="AA467">
        <v>0.92</v>
      </c>
      <c r="AB467">
        <v>0.92</v>
      </c>
      <c r="AC467">
        <v>100</v>
      </c>
      <c r="AD467">
        <v>0</v>
      </c>
      <c r="AE467" t="s">
        <v>3789</v>
      </c>
      <c r="AF467"/>
      <c r="AG467" t="s">
        <v>1997</v>
      </c>
      <c r="AH467">
        <v>1</v>
      </c>
      <c r="AI467"/>
      <c r="AJ467">
        <v>18</v>
      </c>
      <c r="AK467">
        <v>5.99</v>
      </c>
      <c r="AL467">
        <v>1</v>
      </c>
      <c r="AM467"/>
      <c r="AN467"/>
      <c r="AO467"/>
      <c r="AP467"/>
      <c r="AQ467" t="s">
        <v>3927</v>
      </c>
      <c r="AR467"/>
      <c r="AS467" t="s">
        <v>1996</v>
      </c>
      <c r="AT467"/>
      <c r="AU467" t="s">
        <v>1996</v>
      </c>
      <c r="AV467" t="s">
        <v>1997</v>
      </c>
      <c r="AW467">
        <v>14407</v>
      </c>
      <c r="AX467"/>
    </row>
    <row r="468" spans="1:50" hidden="1" x14ac:dyDescent="0.25">
      <c r="A468">
        <v>2026</v>
      </c>
      <c r="B468" t="s">
        <v>30</v>
      </c>
      <c r="C468" t="s">
        <v>44</v>
      </c>
      <c r="D468">
        <v>3174</v>
      </c>
      <c r="E468" t="s">
        <v>2691</v>
      </c>
      <c r="F468" t="s">
        <v>1995</v>
      </c>
      <c r="G468" t="s">
        <v>1919</v>
      </c>
      <c r="H468">
        <v>66.78</v>
      </c>
      <c r="I468">
        <v>8.0999999999999996E-3</v>
      </c>
      <c r="J468">
        <v>8.0999999999999996E-3</v>
      </c>
      <c r="K468"/>
      <c r="L468">
        <v>0</v>
      </c>
      <c r="M468" t="s">
        <v>1996</v>
      </c>
      <c r="N468" t="s">
        <v>1996</v>
      </c>
      <c r="O468" t="s">
        <v>1996</v>
      </c>
      <c r="P468" t="s">
        <v>1996</v>
      </c>
      <c r="Q468"/>
      <c r="R468"/>
      <c r="S468"/>
      <c r="T468">
        <v>0</v>
      </c>
      <c r="U468">
        <v>0</v>
      </c>
      <c r="V468">
        <v>0</v>
      </c>
      <c r="W468">
        <v>0.9</v>
      </c>
      <c r="X468">
        <v>0.81599999999999995</v>
      </c>
      <c r="Y468">
        <v>0.98599999999999999</v>
      </c>
      <c r="Z468">
        <v>0.92</v>
      </c>
      <c r="AA468">
        <v>0.92</v>
      </c>
      <c r="AB468">
        <v>0.92</v>
      </c>
      <c r="AC468">
        <v>100</v>
      </c>
      <c r="AD468">
        <v>0</v>
      </c>
      <c r="AE468" t="s">
        <v>3789</v>
      </c>
      <c r="AF468"/>
      <c r="AG468" t="s">
        <v>1997</v>
      </c>
      <c r="AH468">
        <v>5</v>
      </c>
      <c r="AI468"/>
      <c r="AJ468">
        <v>18</v>
      </c>
      <c r="AK468">
        <v>8</v>
      </c>
      <c r="AL468">
        <v>1</v>
      </c>
      <c r="AM468"/>
      <c r="AN468"/>
      <c r="AO468"/>
      <c r="AP468"/>
      <c r="AQ468" t="s">
        <v>3928</v>
      </c>
      <c r="AR468"/>
      <c r="AS468" t="s">
        <v>1996</v>
      </c>
      <c r="AT468"/>
      <c r="AU468" t="s">
        <v>1996</v>
      </c>
      <c r="AV468" t="s">
        <v>1997</v>
      </c>
      <c r="AW468">
        <v>14407</v>
      </c>
      <c r="AX468"/>
    </row>
    <row r="469" spans="1:50" hidden="1" x14ac:dyDescent="0.25">
      <c r="A469">
        <v>2026</v>
      </c>
      <c r="B469" t="s">
        <v>30</v>
      </c>
      <c r="C469" t="s">
        <v>47</v>
      </c>
      <c r="D469">
        <v>3175</v>
      </c>
      <c r="E469" t="s">
        <v>2692</v>
      </c>
      <c r="F469" t="s">
        <v>1995</v>
      </c>
      <c r="G469" t="s">
        <v>1919</v>
      </c>
      <c r="H469">
        <v>49.43</v>
      </c>
      <c r="I469">
        <v>6.0000000000000001E-3</v>
      </c>
      <c r="J469">
        <v>6.0000000000000001E-3</v>
      </c>
      <c r="K469"/>
      <c r="L469">
        <v>0</v>
      </c>
      <c r="M469" t="s">
        <v>1996</v>
      </c>
      <c r="N469" t="s">
        <v>1996</v>
      </c>
      <c r="O469" t="s">
        <v>1996</v>
      </c>
      <c r="P469" t="s">
        <v>1996</v>
      </c>
      <c r="Q469"/>
      <c r="R469"/>
      <c r="S469"/>
      <c r="T469">
        <v>0</v>
      </c>
      <c r="U469">
        <v>0</v>
      </c>
      <c r="V469">
        <v>0</v>
      </c>
      <c r="W469">
        <v>0.9</v>
      </c>
      <c r="X469">
        <v>0.81599999999999995</v>
      </c>
      <c r="Y469">
        <v>0.98599999999999999</v>
      </c>
      <c r="Z469">
        <v>0.92</v>
      </c>
      <c r="AA469">
        <v>0.92</v>
      </c>
      <c r="AB469">
        <v>0.92</v>
      </c>
      <c r="AC469">
        <v>100</v>
      </c>
      <c r="AD469">
        <v>0</v>
      </c>
      <c r="AE469" t="s">
        <v>3789</v>
      </c>
      <c r="AF469"/>
      <c r="AG469" t="s">
        <v>1997</v>
      </c>
      <c r="AH469">
        <v>3</v>
      </c>
      <c r="AI469"/>
      <c r="AJ469">
        <v>18</v>
      </c>
      <c r="AK469">
        <v>9</v>
      </c>
      <c r="AL469">
        <v>1</v>
      </c>
      <c r="AM469"/>
      <c r="AN469"/>
      <c r="AO469"/>
      <c r="AP469"/>
      <c r="AQ469" t="s">
        <v>3929</v>
      </c>
      <c r="AR469"/>
      <c r="AS469" t="s">
        <v>1996</v>
      </c>
      <c r="AT469"/>
      <c r="AU469" t="s">
        <v>1996</v>
      </c>
      <c r="AV469" t="s">
        <v>1997</v>
      </c>
      <c r="AW469">
        <v>14407</v>
      </c>
      <c r="AX469"/>
    </row>
    <row r="470" spans="1:50" hidden="1" x14ac:dyDescent="0.25">
      <c r="A470">
        <v>2026</v>
      </c>
      <c r="B470" t="s">
        <v>30</v>
      </c>
      <c r="C470" t="s">
        <v>59</v>
      </c>
      <c r="D470">
        <v>3176</v>
      </c>
      <c r="E470" t="s">
        <v>2693</v>
      </c>
      <c r="F470" t="s">
        <v>1995</v>
      </c>
      <c r="G470" t="s">
        <v>1919</v>
      </c>
      <c r="H470">
        <v>125.15</v>
      </c>
      <c r="I470">
        <v>1.52E-2</v>
      </c>
      <c r="J470">
        <v>1.52E-2</v>
      </c>
      <c r="K470"/>
      <c r="L470">
        <v>0</v>
      </c>
      <c r="M470" t="s">
        <v>1996</v>
      </c>
      <c r="N470" t="s">
        <v>1996</v>
      </c>
      <c r="O470" t="s">
        <v>1996</v>
      </c>
      <c r="P470" t="s">
        <v>1996</v>
      </c>
      <c r="Q470"/>
      <c r="R470"/>
      <c r="S470"/>
      <c r="T470">
        <v>0</v>
      </c>
      <c r="U470">
        <v>0</v>
      </c>
      <c r="V470">
        <v>0</v>
      </c>
      <c r="W470">
        <v>0.9</v>
      </c>
      <c r="X470">
        <v>0.81599999999999995</v>
      </c>
      <c r="Y470">
        <v>0.98599999999999999</v>
      </c>
      <c r="Z470">
        <v>0.92</v>
      </c>
      <c r="AA470">
        <v>0.92</v>
      </c>
      <c r="AB470">
        <v>0.92</v>
      </c>
      <c r="AC470">
        <v>100</v>
      </c>
      <c r="AD470">
        <v>0</v>
      </c>
      <c r="AE470" t="s">
        <v>3789</v>
      </c>
      <c r="AF470"/>
      <c r="AG470" t="s">
        <v>1997</v>
      </c>
      <c r="AH470">
        <v>10</v>
      </c>
      <c r="AI470"/>
      <c r="AJ470">
        <v>18</v>
      </c>
      <c r="AK470">
        <v>9.98</v>
      </c>
      <c r="AL470">
        <v>1</v>
      </c>
      <c r="AM470"/>
      <c r="AN470"/>
      <c r="AO470"/>
      <c r="AP470"/>
      <c r="AQ470" t="s">
        <v>3930</v>
      </c>
      <c r="AR470"/>
      <c r="AS470" t="s">
        <v>1996</v>
      </c>
      <c r="AT470"/>
      <c r="AU470" t="s">
        <v>1996</v>
      </c>
      <c r="AV470" t="s">
        <v>1997</v>
      </c>
      <c r="AW470">
        <v>14407</v>
      </c>
      <c r="AX470"/>
    </row>
    <row r="471" spans="1:50" hidden="1" x14ac:dyDescent="0.25">
      <c r="A471">
        <v>2026</v>
      </c>
      <c r="B471" t="s">
        <v>30</v>
      </c>
      <c r="C471" t="s">
        <v>62</v>
      </c>
      <c r="D471">
        <v>3178</v>
      </c>
      <c r="E471" t="s">
        <v>2694</v>
      </c>
      <c r="F471" t="s">
        <v>1995</v>
      </c>
      <c r="G471" t="s">
        <v>1919</v>
      </c>
      <c r="H471">
        <v>88.19</v>
      </c>
      <c r="I471">
        <v>1.0699999999999999E-2</v>
      </c>
      <c r="J471">
        <v>1.0699999999999999E-2</v>
      </c>
      <c r="K471"/>
      <c r="L471">
        <v>0</v>
      </c>
      <c r="M471" t="s">
        <v>1996</v>
      </c>
      <c r="N471" t="s">
        <v>1996</v>
      </c>
      <c r="O471" t="s">
        <v>1996</v>
      </c>
      <c r="P471" t="s">
        <v>1996</v>
      </c>
      <c r="Q471"/>
      <c r="R471"/>
      <c r="S471"/>
      <c r="T471">
        <v>0</v>
      </c>
      <c r="U471">
        <v>0</v>
      </c>
      <c r="V471">
        <v>0</v>
      </c>
      <c r="W471">
        <v>0.9</v>
      </c>
      <c r="X471">
        <v>0.81599999999999995</v>
      </c>
      <c r="Y471">
        <v>0.98599999999999999</v>
      </c>
      <c r="Z471">
        <v>0.92</v>
      </c>
      <c r="AA471">
        <v>0.92</v>
      </c>
      <c r="AB471">
        <v>0.92</v>
      </c>
      <c r="AC471">
        <v>100</v>
      </c>
      <c r="AD471">
        <v>0</v>
      </c>
      <c r="AE471" t="s">
        <v>3789</v>
      </c>
      <c r="AF471"/>
      <c r="AG471" t="s">
        <v>1997</v>
      </c>
      <c r="AH471">
        <v>7</v>
      </c>
      <c r="AI471"/>
      <c r="AJ471">
        <v>18</v>
      </c>
      <c r="AK471">
        <v>9.98</v>
      </c>
      <c r="AL471">
        <v>1</v>
      </c>
      <c r="AM471"/>
      <c r="AN471"/>
      <c r="AO471"/>
      <c r="AP471"/>
      <c r="AQ471" t="s">
        <v>3931</v>
      </c>
      <c r="AR471"/>
      <c r="AS471" t="s">
        <v>1996</v>
      </c>
      <c r="AT471"/>
      <c r="AU471" t="s">
        <v>1996</v>
      </c>
      <c r="AV471" t="s">
        <v>1997</v>
      </c>
      <c r="AW471">
        <v>14407</v>
      </c>
      <c r="AX471"/>
    </row>
    <row r="472" spans="1:50" hidden="1" x14ac:dyDescent="0.25">
      <c r="A472">
        <v>2026</v>
      </c>
      <c r="B472" t="s">
        <v>30</v>
      </c>
      <c r="C472" t="s">
        <v>109</v>
      </c>
      <c r="D472">
        <v>3491</v>
      </c>
      <c r="E472" t="s">
        <v>2695</v>
      </c>
      <c r="F472" t="s">
        <v>1995</v>
      </c>
      <c r="G472" t="s">
        <v>2078</v>
      </c>
      <c r="H472">
        <v>8.76</v>
      </c>
      <c r="I472">
        <v>1E-3</v>
      </c>
      <c r="J472">
        <v>1E-3</v>
      </c>
      <c r="K472"/>
      <c r="L472">
        <v>0</v>
      </c>
      <c r="M472" t="s">
        <v>1996</v>
      </c>
      <c r="N472" t="s">
        <v>1996</v>
      </c>
      <c r="O472" t="s">
        <v>1996</v>
      </c>
      <c r="P472" t="s">
        <v>1996</v>
      </c>
      <c r="Q472"/>
      <c r="R472"/>
      <c r="S472"/>
      <c r="T472"/>
      <c r="U472"/>
      <c r="V472"/>
      <c r="W472">
        <v>0.9</v>
      </c>
      <c r="X472">
        <v>0.81599999999999995</v>
      </c>
      <c r="Y472">
        <v>0.98599999999999999</v>
      </c>
      <c r="Z472">
        <v>0.92</v>
      </c>
      <c r="AA472">
        <v>0.92</v>
      </c>
      <c r="AB472">
        <v>0.92</v>
      </c>
      <c r="AC472">
        <v>100</v>
      </c>
      <c r="AD472">
        <v>0</v>
      </c>
      <c r="AE472" t="s">
        <v>3789</v>
      </c>
      <c r="AF472"/>
      <c r="AG472" t="s">
        <v>1997</v>
      </c>
      <c r="AH472">
        <v>0.6</v>
      </c>
      <c r="AI472"/>
      <c r="AJ472">
        <v>16</v>
      </c>
      <c r="AK472">
        <v>1.53</v>
      </c>
      <c r="AL472">
        <v>1</v>
      </c>
      <c r="AM472"/>
      <c r="AN472"/>
      <c r="AO472"/>
      <c r="AP472"/>
      <c r="AQ472" t="s">
        <v>2696</v>
      </c>
      <c r="AR472"/>
      <c r="AS472" t="s">
        <v>1996</v>
      </c>
      <c r="AT472"/>
      <c r="AU472" t="s">
        <v>1996</v>
      </c>
      <c r="AV472" t="s">
        <v>1997</v>
      </c>
      <c r="AW472">
        <v>13867</v>
      </c>
      <c r="AX472"/>
    </row>
    <row r="473" spans="1:50" hidden="1" x14ac:dyDescent="0.25">
      <c r="A473">
        <v>2026</v>
      </c>
      <c r="B473" t="s">
        <v>30</v>
      </c>
      <c r="C473" t="s">
        <v>97</v>
      </c>
      <c r="D473">
        <v>4269</v>
      </c>
      <c r="E473" t="s">
        <v>2697</v>
      </c>
      <c r="F473" t="s">
        <v>1995</v>
      </c>
      <c r="G473" t="s">
        <v>2685</v>
      </c>
      <c r="H473">
        <v>53.875</v>
      </c>
      <c r="I473">
        <v>9.1999999999999998E-3</v>
      </c>
      <c r="J473">
        <v>1.18E-2</v>
      </c>
      <c r="K473"/>
      <c r="L473">
        <v>0</v>
      </c>
      <c r="M473" t="s">
        <v>1996</v>
      </c>
      <c r="N473" t="s">
        <v>1996</v>
      </c>
      <c r="O473" t="s">
        <v>1996</v>
      </c>
      <c r="P473" t="s">
        <v>1996</v>
      </c>
      <c r="Q473"/>
      <c r="R473"/>
      <c r="S473"/>
      <c r="T473"/>
      <c r="U473"/>
      <c r="V473"/>
      <c r="W473">
        <v>0.9</v>
      </c>
      <c r="X473">
        <v>0.81599999999999995</v>
      </c>
      <c r="Y473">
        <v>0.98599999999999999</v>
      </c>
      <c r="Z473">
        <v>0.92</v>
      </c>
      <c r="AA473">
        <v>0.92</v>
      </c>
      <c r="AB473">
        <v>0.92</v>
      </c>
      <c r="AC473">
        <v>100</v>
      </c>
      <c r="AD473">
        <v>0</v>
      </c>
      <c r="AE473" t="s">
        <v>3789</v>
      </c>
      <c r="AF473"/>
      <c r="AG473" t="s">
        <v>1997</v>
      </c>
      <c r="AH473">
        <v>1.5</v>
      </c>
      <c r="AI473"/>
      <c r="AJ473">
        <v>15</v>
      </c>
      <c r="AK473"/>
      <c r="AL473">
        <v>1</v>
      </c>
      <c r="AM473"/>
      <c r="AN473"/>
      <c r="AO473"/>
      <c r="AP473"/>
      <c r="AQ473" t="s">
        <v>2698</v>
      </c>
      <c r="AR473"/>
      <c r="AS473" t="s">
        <v>1996</v>
      </c>
      <c r="AT473"/>
      <c r="AU473" t="s">
        <v>1996</v>
      </c>
      <c r="AV473" t="s">
        <v>1997</v>
      </c>
      <c r="AW473">
        <v>13867</v>
      </c>
      <c r="AX473"/>
    </row>
    <row r="474" spans="1:50" hidden="1" x14ac:dyDescent="0.25">
      <c r="A474">
        <v>2026</v>
      </c>
      <c r="B474" t="s">
        <v>30</v>
      </c>
      <c r="C474" t="s">
        <v>53</v>
      </c>
      <c r="D474">
        <v>4270</v>
      </c>
      <c r="E474" t="s">
        <v>2699</v>
      </c>
      <c r="F474" t="s">
        <v>1995</v>
      </c>
      <c r="G474" t="s">
        <v>1919</v>
      </c>
      <c r="H474">
        <v>48.44</v>
      </c>
      <c r="I474">
        <v>5.8999999999999999E-3</v>
      </c>
      <c r="J474">
        <v>5.8999999999999999E-3</v>
      </c>
      <c r="K474"/>
      <c r="L474">
        <v>0</v>
      </c>
      <c r="M474" t="s">
        <v>1996</v>
      </c>
      <c r="N474" t="s">
        <v>1996</v>
      </c>
      <c r="O474" t="s">
        <v>1996</v>
      </c>
      <c r="P474" t="s">
        <v>1996</v>
      </c>
      <c r="Q474"/>
      <c r="R474"/>
      <c r="S474"/>
      <c r="T474">
        <v>0</v>
      </c>
      <c r="U474">
        <v>0</v>
      </c>
      <c r="V474">
        <v>0</v>
      </c>
      <c r="W474">
        <v>0.9</v>
      </c>
      <c r="X474">
        <v>0.81599999999999995</v>
      </c>
      <c r="Y474">
        <v>0.98599999999999999</v>
      </c>
      <c r="Z474">
        <v>0.92</v>
      </c>
      <c r="AA474">
        <v>0.92</v>
      </c>
      <c r="AB474">
        <v>0.92</v>
      </c>
      <c r="AC474">
        <v>100</v>
      </c>
      <c r="AD474">
        <v>0</v>
      </c>
      <c r="AE474" t="s">
        <v>3789</v>
      </c>
      <c r="AF474"/>
      <c r="AG474" t="s">
        <v>1997</v>
      </c>
      <c r="AH474">
        <v>3</v>
      </c>
      <c r="AI474"/>
      <c r="AJ474">
        <v>18</v>
      </c>
      <c r="AK474">
        <v>10</v>
      </c>
      <c r="AL474">
        <v>1</v>
      </c>
      <c r="AM474"/>
      <c r="AN474"/>
      <c r="AO474"/>
      <c r="AP474"/>
      <c r="AQ474" t="s">
        <v>3932</v>
      </c>
      <c r="AR474"/>
      <c r="AS474" t="s">
        <v>1996</v>
      </c>
      <c r="AT474"/>
      <c r="AU474" t="s">
        <v>1996</v>
      </c>
      <c r="AV474" t="s">
        <v>1997</v>
      </c>
      <c r="AW474">
        <v>14407</v>
      </c>
      <c r="AX474"/>
    </row>
    <row r="475" spans="1:50" hidden="1" x14ac:dyDescent="0.25">
      <c r="A475">
        <v>2026</v>
      </c>
      <c r="B475" t="s">
        <v>30</v>
      </c>
      <c r="C475" t="s">
        <v>50</v>
      </c>
      <c r="D475">
        <v>4573</v>
      </c>
      <c r="E475" t="s">
        <v>2700</v>
      </c>
      <c r="F475" t="s">
        <v>1995</v>
      </c>
      <c r="G475" t="s">
        <v>1919</v>
      </c>
      <c r="H475">
        <v>49.43</v>
      </c>
      <c r="I475">
        <v>6.0000000000000001E-3</v>
      </c>
      <c r="J475">
        <v>6.0000000000000001E-3</v>
      </c>
      <c r="K475"/>
      <c r="L475">
        <v>0</v>
      </c>
      <c r="M475" t="s">
        <v>1996</v>
      </c>
      <c r="N475" t="s">
        <v>1996</v>
      </c>
      <c r="O475" t="s">
        <v>1996</v>
      </c>
      <c r="P475" t="s">
        <v>1996</v>
      </c>
      <c r="Q475"/>
      <c r="R475"/>
      <c r="S475"/>
      <c r="T475">
        <v>0</v>
      </c>
      <c r="U475">
        <v>0</v>
      </c>
      <c r="V475">
        <v>0</v>
      </c>
      <c r="W475">
        <v>0.9</v>
      </c>
      <c r="X475">
        <v>0.81599999999999995</v>
      </c>
      <c r="Y475">
        <v>0.98599999999999999</v>
      </c>
      <c r="Z475">
        <v>0.92</v>
      </c>
      <c r="AA475">
        <v>0.92</v>
      </c>
      <c r="AB475">
        <v>0.92</v>
      </c>
      <c r="AC475">
        <v>100</v>
      </c>
      <c r="AD475">
        <v>0</v>
      </c>
      <c r="AE475" t="s">
        <v>3789</v>
      </c>
      <c r="AF475"/>
      <c r="AG475" t="s">
        <v>1997</v>
      </c>
      <c r="AH475">
        <v>4</v>
      </c>
      <c r="AI475"/>
      <c r="AJ475">
        <v>18</v>
      </c>
      <c r="AK475">
        <v>20</v>
      </c>
      <c r="AL475">
        <v>1</v>
      </c>
      <c r="AM475"/>
      <c r="AN475"/>
      <c r="AO475"/>
      <c r="AP475"/>
      <c r="AQ475" t="s">
        <v>3929</v>
      </c>
      <c r="AR475"/>
      <c r="AS475" t="s">
        <v>1996</v>
      </c>
      <c r="AT475"/>
      <c r="AU475" t="s">
        <v>1996</v>
      </c>
      <c r="AV475" t="s">
        <v>1997</v>
      </c>
      <c r="AW475">
        <v>14407</v>
      </c>
      <c r="AX475"/>
    </row>
    <row r="476" spans="1:50" hidden="1" x14ac:dyDescent="0.25">
      <c r="A476">
        <v>2026</v>
      </c>
      <c r="B476" t="s">
        <v>30</v>
      </c>
      <c r="C476" t="s">
        <v>56</v>
      </c>
      <c r="D476">
        <v>4574</v>
      </c>
      <c r="E476" t="s">
        <v>2701</v>
      </c>
      <c r="F476" t="s">
        <v>1995</v>
      </c>
      <c r="G476" t="s">
        <v>1919</v>
      </c>
      <c r="H476">
        <v>48.44</v>
      </c>
      <c r="I476">
        <v>5.8999999999999999E-3</v>
      </c>
      <c r="J476">
        <v>5.8999999999999999E-3</v>
      </c>
      <c r="K476"/>
      <c r="L476">
        <v>0</v>
      </c>
      <c r="M476" t="s">
        <v>1996</v>
      </c>
      <c r="N476" t="s">
        <v>1996</v>
      </c>
      <c r="O476" t="s">
        <v>1996</v>
      </c>
      <c r="P476" t="s">
        <v>1996</v>
      </c>
      <c r="Q476"/>
      <c r="R476"/>
      <c r="S476"/>
      <c r="T476">
        <v>0</v>
      </c>
      <c r="U476">
        <v>0</v>
      </c>
      <c r="V476">
        <v>0</v>
      </c>
      <c r="W476">
        <v>0.9</v>
      </c>
      <c r="X476">
        <v>0.81599999999999995</v>
      </c>
      <c r="Y476">
        <v>0.98599999999999999</v>
      </c>
      <c r="Z476">
        <v>0.92</v>
      </c>
      <c r="AA476">
        <v>0.92</v>
      </c>
      <c r="AB476">
        <v>0.92</v>
      </c>
      <c r="AC476">
        <v>100</v>
      </c>
      <c r="AD476">
        <v>0</v>
      </c>
      <c r="AE476" t="s">
        <v>3789</v>
      </c>
      <c r="AF476"/>
      <c r="AG476" t="s">
        <v>1997</v>
      </c>
      <c r="AH476">
        <v>4</v>
      </c>
      <c r="AI476"/>
      <c r="AJ476">
        <v>18</v>
      </c>
      <c r="AK476">
        <v>20</v>
      </c>
      <c r="AL476">
        <v>1</v>
      </c>
      <c r="AM476"/>
      <c r="AN476"/>
      <c r="AO476"/>
      <c r="AP476"/>
      <c r="AQ476" t="s">
        <v>3932</v>
      </c>
      <c r="AR476"/>
      <c r="AS476" t="s">
        <v>1996</v>
      </c>
      <c r="AT476"/>
      <c r="AU476" t="s">
        <v>1996</v>
      </c>
      <c r="AV476" t="s">
        <v>1997</v>
      </c>
      <c r="AW476">
        <v>14407</v>
      </c>
      <c r="AX476"/>
    </row>
    <row r="477" spans="1:50" hidden="1" x14ac:dyDescent="0.25">
      <c r="A477">
        <v>2026</v>
      </c>
      <c r="B477" t="s">
        <v>30</v>
      </c>
      <c r="C477" t="s">
        <v>65</v>
      </c>
      <c r="D477">
        <v>5378</v>
      </c>
      <c r="E477" t="s">
        <v>2702</v>
      </c>
      <c r="F477" t="s">
        <v>1995</v>
      </c>
      <c r="G477" t="s">
        <v>2685</v>
      </c>
      <c r="H477">
        <v>89.56</v>
      </c>
      <c r="I477">
        <v>1.0800000000000001E-2</v>
      </c>
      <c r="J477">
        <v>1.0800000000000001E-2</v>
      </c>
      <c r="K477"/>
      <c r="L477">
        <v>0</v>
      </c>
      <c r="M477" t="s">
        <v>1996</v>
      </c>
      <c r="N477" t="s">
        <v>1996</v>
      </c>
      <c r="O477" t="s">
        <v>1996</v>
      </c>
      <c r="P477" t="s">
        <v>1996</v>
      </c>
      <c r="Q477"/>
      <c r="R477"/>
      <c r="S477"/>
      <c r="T477">
        <v>0</v>
      </c>
      <c r="U477">
        <v>0</v>
      </c>
      <c r="V477">
        <v>0</v>
      </c>
      <c r="W477">
        <v>0.9</v>
      </c>
      <c r="X477">
        <v>0.81599999999999995</v>
      </c>
      <c r="Y477">
        <v>0.98599999999999999</v>
      </c>
      <c r="Z477">
        <v>0.92</v>
      </c>
      <c r="AA477">
        <v>0.92</v>
      </c>
      <c r="AB477">
        <v>0.92</v>
      </c>
      <c r="AC477">
        <v>100</v>
      </c>
      <c r="AD477">
        <v>0</v>
      </c>
      <c r="AE477" t="s">
        <v>3789</v>
      </c>
      <c r="AF477"/>
      <c r="AG477" t="s">
        <v>1997</v>
      </c>
      <c r="AH477">
        <v>10</v>
      </c>
      <c r="AI477"/>
      <c r="AJ477">
        <v>18</v>
      </c>
      <c r="AK477">
        <v>18.899999999999999</v>
      </c>
      <c r="AL477">
        <v>1</v>
      </c>
      <c r="AM477"/>
      <c r="AN477"/>
      <c r="AO477"/>
      <c r="AP477"/>
      <c r="AQ477" t="s">
        <v>3933</v>
      </c>
      <c r="AR477"/>
      <c r="AS477" t="s">
        <v>1996</v>
      </c>
      <c r="AT477"/>
      <c r="AU477" t="s">
        <v>1996</v>
      </c>
      <c r="AV477" t="s">
        <v>1997</v>
      </c>
      <c r="AW477">
        <v>14407</v>
      </c>
      <c r="AX477"/>
    </row>
    <row r="478" spans="1:50" hidden="1" x14ac:dyDescent="0.25">
      <c r="A478">
        <v>2026</v>
      </c>
      <c r="B478" t="s">
        <v>30</v>
      </c>
      <c r="C478" t="s">
        <v>68</v>
      </c>
      <c r="D478">
        <v>5379</v>
      </c>
      <c r="E478" t="s">
        <v>2703</v>
      </c>
      <c r="F478" t="s">
        <v>1995</v>
      </c>
      <c r="G478" t="s">
        <v>2685</v>
      </c>
      <c r="H478">
        <v>52.6</v>
      </c>
      <c r="I478">
        <v>6.4000000000000003E-3</v>
      </c>
      <c r="J478">
        <v>6.4000000000000003E-3</v>
      </c>
      <c r="K478"/>
      <c r="L478">
        <v>0</v>
      </c>
      <c r="M478" t="s">
        <v>1996</v>
      </c>
      <c r="N478" t="s">
        <v>1996</v>
      </c>
      <c r="O478" t="s">
        <v>1996</v>
      </c>
      <c r="P478" t="s">
        <v>1996</v>
      </c>
      <c r="Q478"/>
      <c r="R478"/>
      <c r="S478"/>
      <c r="T478">
        <v>0</v>
      </c>
      <c r="U478">
        <v>0</v>
      </c>
      <c r="V478">
        <v>0</v>
      </c>
      <c r="W478">
        <v>0.9</v>
      </c>
      <c r="X478">
        <v>0.81599999999999995</v>
      </c>
      <c r="Y478">
        <v>0.98599999999999999</v>
      </c>
      <c r="Z478">
        <v>0.92</v>
      </c>
      <c r="AA478">
        <v>0.92</v>
      </c>
      <c r="AB478">
        <v>0.92</v>
      </c>
      <c r="AC478">
        <v>100</v>
      </c>
      <c r="AD478">
        <v>0</v>
      </c>
      <c r="AE478" t="s">
        <v>3789</v>
      </c>
      <c r="AF478"/>
      <c r="AG478" t="s">
        <v>1997</v>
      </c>
      <c r="AH478">
        <v>7</v>
      </c>
      <c r="AI478"/>
      <c r="AJ478">
        <v>18</v>
      </c>
      <c r="AK478">
        <v>18.899999999999999</v>
      </c>
      <c r="AL478">
        <v>1</v>
      </c>
      <c r="AM478"/>
      <c r="AN478"/>
      <c r="AO478"/>
      <c r="AP478"/>
      <c r="AQ478" t="s">
        <v>3934</v>
      </c>
      <c r="AR478"/>
      <c r="AS478" t="s">
        <v>1996</v>
      </c>
      <c r="AT478"/>
      <c r="AU478" t="s">
        <v>1996</v>
      </c>
      <c r="AV478" t="s">
        <v>1997</v>
      </c>
      <c r="AW478">
        <v>14407</v>
      </c>
      <c r="AX478"/>
    </row>
    <row r="479" spans="1:50" hidden="1" x14ac:dyDescent="0.25">
      <c r="A479">
        <v>2026</v>
      </c>
      <c r="B479" t="s">
        <v>30</v>
      </c>
      <c r="C479" t="s">
        <v>38</v>
      </c>
      <c r="D479">
        <v>5404</v>
      </c>
      <c r="E479" t="s">
        <v>2704</v>
      </c>
      <c r="F479" t="s">
        <v>1995</v>
      </c>
      <c r="G479" t="s">
        <v>2685</v>
      </c>
      <c r="H479">
        <v>73.13</v>
      </c>
      <c r="I479">
        <v>8.8999999999999999E-3</v>
      </c>
      <c r="J479">
        <v>8.8999999999999999E-3</v>
      </c>
      <c r="K479"/>
      <c r="L479">
        <v>0</v>
      </c>
      <c r="M479" t="s">
        <v>1996</v>
      </c>
      <c r="N479" t="s">
        <v>1996</v>
      </c>
      <c r="O479" t="s">
        <v>1996</v>
      </c>
      <c r="P479" t="s">
        <v>1996</v>
      </c>
      <c r="Q479"/>
      <c r="R479"/>
      <c r="S479"/>
      <c r="T479">
        <v>0</v>
      </c>
      <c r="U479">
        <v>0</v>
      </c>
      <c r="V479">
        <v>0</v>
      </c>
      <c r="W479">
        <v>0.9</v>
      </c>
      <c r="X479">
        <v>0.81599999999999995</v>
      </c>
      <c r="Y479">
        <v>0.98599999999999999</v>
      </c>
      <c r="Z479">
        <v>0.92</v>
      </c>
      <c r="AA479">
        <v>0.92</v>
      </c>
      <c r="AB479">
        <v>0.92</v>
      </c>
      <c r="AC479">
        <v>100</v>
      </c>
      <c r="AD479">
        <v>0</v>
      </c>
      <c r="AE479" t="s">
        <v>3789</v>
      </c>
      <c r="AF479"/>
      <c r="AG479" t="s">
        <v>1997</v>
      </c>
      <c r="AH479">
        <v>3.5</v>
      </c>
      <c r="AI479"/>
      <c r="AJ479">
        <v>18</v>
      </c>
      <c r="AK479">
        <v>6.99</v>
      </c>
      <c r="AL479">
        <v>1</v>
      </c>
      <c r="AM479"/>
      <c r="AN479"/>
      <c r="AO479"/>
      <c r="AP479"/>
      <c r="AQ479" t="s">
        <v>3935</v>
      </c>
      <c r="AR479"/>
      <c r="AS479" t="s">
        <v>1996</v>
      </c>
      <c r="AT479"/>
      <c r="AU479" t="s">
        <v>1996</v>
      </c>
      <c r="AV479" t="s">
        <v>1996</v>
      </c>
      <c r="AW479">
        <v>14407</v>
      </c>
      <c r="AX479"/>
    </row>
    <row r="480" spans="1:50" hidden="1" x14ac:dyDescent="0.25">
      <c r="A480">
        <v>2026</v>
      </c>
      <c r="B480" t="s">
        <v>30</v>
      </c>
      <c r="C480" t="s">
        <v>41</v>
      </c>
      <c r="D480">
        <v>5405</v>
      </c>
      <c r="E480" t="s">
        <v>2705</v>
      </c>
      <c r="F480" t="s">
        <v>1995</v>
      </c>
      <c r="G480" t="s">
        <v>2685</v>
      </c>
      <c r="H480">
        <v>47.77</v>
      </c>
      <c r="I480">
        <v>5.7999999999999996E-3</v>
      </c>
      <c r="J480">
        <v>5.7999999999999996E-3</v>
      </c>
      <c r="K480"/>
      <c r="L480">
        <v>0</v>
      </c>
      <c r="M480" t="s">
        <v>1996</v>
      </c>
      <c r="N480" t="s">
        <v>1996</v>
      </c>
      <c r="O480" t="s">
        <v>1996</v>
      </c>
      <c r="P480" t="s">
        <v>1996</v>
      </c>
      <c r="Q480"/>
      <c r="R480"/>
      <c r="S480"/>
      <c r="T480">
        <v>0</v>
      </c>
      <c r="U480">
        <v>0</v>
      </c>
      <c r="V480">
        <v>0</v>
      </c>
      <c r="W480">
        <v>0.9</v>
      </c>
      <c r="X480">
        <v>0.81599999999999995</v>
      </c>
      <c r="Y480">
        <v>0.98599999999999999</v>
      </c>
      <c r="Z480">
        <v>0.92</v>
      </c>
      <c r="AA480">
        <v>0.92</v>
      </c>
      <c r="AB480">
        <v>0.92</v>
      </c>
      <c r="AC480">
        <v>100</v>
      </c>
      <c r="AD480">
        <v>0</v>
      </c>
      <c r="AE480" t="s">
        <v>3789</v>
      </c>
      <c r="AF480"/>
      <c r="AG480" t="s">
        <v>1997</v>
      </c>
      <c r="AH480">
        <v>2</v>
      </c>
      <c r="AI480"/>
      <c r="AJ480">
        <v>18</v>
      </c>
      <c r="AK480">
        <v>6.99</v>
      </c>
      <c r="AL480">
        <v>1</v>
      </c>
      <c r="AM480"/>
      <c r="AN480"/>
      <c r="AO480"/>
      <c r="AP480"/>
      <c r="AQ480" t="s">
        <v>3936</v>
      </c>
      <c r="AR480"/>
      <c r="AS480" t="s">
        <v>1996</v>
      </c>
      <c r="AT480"/>
      <c r="AU480" t="s">
        <v>1996</v>
      </c>
      <c r="AV480" t="s">
        <v>1996</v>
      </c>
      <c r="AW480">
        <v>14407</v>
      </c>
      <c r="AX480"/>
    </row>
    <row r="481" spans="1:50" hidden="1" x14ac:dyDescent="0.25">
      <c r="A481">
        <v>2026</v>
      </c>
      <c r="B481" t="s">
        <v>30</v>
      </c>
      <c r="C481" t="s">
        <v>124</v>
      </c>
      <c r="D481">
        <v>6972</v>
      </c>
      <c r="E481" t="s">
        <v>2706</v>
      </c>
      <c r="F481" t="s">
        <v>1995</v>
      </c>
      <c r="G481" t="s">
        <v>2078</v>
      </c>
      <c r="H481">
        <v>4.16</v>
      </c>
      <c r="I481">
        <v>5.0000000000000001E-4</v>
      </c>
      <c r="J481">
        <v>5.0000000000000001E-4</v>
      </c>
      <c r="K481"/>
      <c r="L481">
        <v>0</v>
      </c>
      <c r="M481" t="s">
        <v>1996</v>
      </c>
      <c r="N481" t="s">
        <v>1996</v>
      </c>
      <c r="O481" t="s">
        <v>1996</v>
      </c>
      <c r="P481" t="s">
        <v>1996</v>
      </c>
      <c r="Q481"/>
      <c r="R481"/>
      <c r="S481"/>
      <c r="T481">
        <v>0</v>
      </c>
      <c r="U481">
        <v>0</v>
      </c>
      <c r="V481">
        <v>0</v>
      </c>
      <c r="W481">
        <v>0.9</v>
      </c>
      <c r="X481">
        <v>0.81599999999999995</v>
      </c>
      <c r="Y481">
        <v>0.98599999999999999</v>
      </c>
      <c r="Z481">
        <v>0.92</v>
      </c>
      <c r="AA481">
        <v>0.92</v>
      </c>
      <c r="AB481">
        <v>0.92</v>
      </c>
      <c r="AC481">
        <v>100</v>
      </c>
      <c r="AD481">
        <v>0</v>
      </c>
      <c r="AE481" t="s">
        <v>3789</v>
      </c>
      <c r="AF481"/>
      <c r="AG481" t="s">
        <v>1997</v>
      </c>
      <c r="AH481">
        <v>0.55000000000000004</v>
      </c>
      <c r="AI481"/>
      <c r="AJ481">
        <v>16</v>
      </c>
      <c r="AK481">
        <v>1.03</v>
      </c>
      <c r="AL481">
        <v>1000</v>
      </c>
      <c r="AM481"/>
      <c r="AN481"/>
      <c r="AO481"/>
      <c r="AP481"/>
      <c r="AQ481" t="s">
        <v>3937</v>
      </c>
      <c r="AR481"/>
      <c r="AS481" t="s">
        <v>1996</v>
      </c>
      <c r="AT481"/>
      <c r="AU481" t="s">
        <v>1996</v>
      </c>
      <c r="AV481" t="s">
        <v>1997</v>
      </c>
      <c r="AW481">
        <v>14407</v>
      </c>
      <c r="AX481"/>
    </row>
    <row r="482" spans="1:50" hidden="1" x14ac:dyDescent="0.25">
      <c r="A482">
        <v>2026</v>
      </c>
      <c r="B482" t="s">
        <v>30</v>
      </c>
      <c r="C482" t="s">
        <v>2707</v>
      </c>
      <c r="D482">
        <v>6973</v>
      </c>
      <c r="E482" t="s">
        <v>2708</v>
      </c>
      <c r="F482" t="s">
        <v>1995</v>
      </c>
      <c r="G482" t="s">
        <v>2078</v>
      </c>
      <c r="H482">
        <v>4.16</v>
      </c>
      <c r="I482">
        <v>5.0000000000000001E-4</v>
      </c>
      <c r="J482">
        <v>5.0000000000000001E-4</v>
      </c>
      <c r="K482"/>
      <c r="L482">
        <v>0</v>
      </c>
      <c r="M482" t="s">
        <v>1996</v>
      </c>
      <c r="N482" t="s">
        <v>1996</v>
      </c>
      <c r="O482" t="s">
        <v>1996</v>
      </c>
      <c r="P482" t="s">
        <v>1996</v>
      </c>
      <c r="Q482"/>
      <c r="R482"/>
      <c r="S482"/>
      <c r="T482">
        <v>0</v>
      </c>
      <c r="U482">
        <v>0</v>
      </c>
      <c r="V482">
        <v>0</v>
      </c>
      <c r="W482">
        <v>0.9</v>
      </c>
      <c r="X482">
        <v>0.81599999999999995</v>
      </c>
      <c r="Y482">
        <v>0.98599999999999999</v>
      </c>
      <c r="Z482">
        <v>0.92</v>
      </c>
      <c r="AA482">
        <v>0.92</v>
      </c>
      <c r="AB482">
        <v>0.92</v>
      </c>
      <c r="AC482">
        <v>100</v>
      </c>
      <c r="AD482">
        <v>0</v>
      </c>
      <c r="AE482" t="s">
        <v>3789</v>
      </c>
      <c r="AF482"/>
      <c r="AG482" t="s">
        <v>1997</v>
      </c>
      <c r="AH482">
        <v>0.25</v>
      </c>
      <c r="AI482"/>
      <c r="AJ482">
        <v>12</v>
      </c>
      <c r="AK482">
        <v>1.03</v>
      </c>
      <c r="AL482">
        <v>1000</v>
      </c>
      <c r="AM482"/>
      <c r="AN482"/>
      <c r="AO482"/>
      <c r="AP482"/>
      <c r="AQ482" t="s">
        <v>3938</v>
      </c>
      <c r="AR482"/>
      <c r="AS482" t="s">
        <v>1996</v>
      </c>
      <c r="AT482"/>
      <c r="AU482" t="s">
        <v>1996</v>
      </c>
      <c r="AV482" t="s">
        <v>1997</v>
      </c>
      <c r="AW482">
        <v>14407</v>
      </c>
      <c r="AX482"/>
    </row>
    <row r="483" spans="1:50" hidden="1" x14ac:dyDescent="0.25">
      <c r="A483">
        <v>2026</v>
      </c>
      <c r="B483" t="s">
        <v>30</v>
      </c>
      <c r="C483" t="s">
        <v>112</v>
      </c>
      <c r="D483">
        <v>6974</v>
      </c>
      <c r="E483" t="s">
        <v>2709</v>
      </c>
      <c r="F483" t="s">
        <v>1995</v>
      </c>
      <c r="G483" t="s">
        <v>2078</v>
      </c>
      <c r="H483">
        <v>4.16</v>
      </c>
      <c r="I483">
        <v>5.0000000000000001E-4</v>
      </c>
      <c r="J483">
        <v>5.0000000000000001E-4</v>
      </c>
      <c r="K483"/>
      <c r="L483">
        <v>0</v>
      </c>
      <c r="M483" t="s">
        <v>1996</v>
      </c>
      <c r="N483" t="s">
        <v>1996</v>
      </c>
      <c r="O483" t="s">
        <v>1996</v>
      </c>
      <c r="P483" t="s">
        <v>1996</v>
      </c>
      <c r="Q483"/>
      <c r="R483"/>
      <c r="S483"/>
      <c r="T483">
        <v>0</v>
      </c>
      <c r="U483">
        <v>0</v>
      </c>
      <c r="V483">
        <v>0</v>
      </c>
      <c r="W483">
        <v>0.9</v>
      </c>
      <c r="X483">
        <v>0.81599999999999995</v>
      </c>
      <c r="Y483">
        <v>0.98599999999999999</v>
      </c>
      <c r="Z483">
        <v>0.92</v>
      </c>
      <c r="AA483">
        <v>0.92</v>
      </c>
      <c r="AB483">
        <v>0.92</v>
      </c>
      <c r="AC483">
        <v>100</v>
      </c>
      <c r="AD483">
        <v>0</v>
      </c>
      <c r="AE483" t="s">
        <v>3789</v>
      </c>
      <c r="AF483"/>
      <c r="AG483" t="s">
        <v>1997</v>
      </c>
      <c r="AH483">
        <v>0.4</v>
      </c>
      <c r="AI483"/>
      <c r="AJ483">
        <v>16</v>
      </c>
      <c r="AK483">
        <v>1.03</v>
      </c>
      <c r="AL483">
        <v>1000</v>
      </c>
      <c r="AM483"/>
      <c r="AN483"/>
      <c r="AO483"/>
      <c r="AP483"/>
      <c r="AQ483" t="s">
        <v>3939</v>
      </c>
      <c r="AR483"/>
      <c r="AS483" t="s">
        <v>1996</v>
      </c>
      <c r="AT483"/>
      <c r="AU483" t="s">
        <v>1996</v>
      </c>
      <c r="AV483" t="s">
        <v>1997</v>
      </c>
      <c r="AW483">
        <v>14407</v>
      </c>
      <c r="AX483"/>
    </row>
    <row r="484" spans="1:50" hidden="1" x14ac:dyDescent="0.25">
      <c r="A484">
        <v>2026</v>
      </c>
      <c r="B484" t="s">
        <v>30</v>
      </c>
      <c r="C484" t="s">
        <v>106</v>
      </c>
      <c r="D484">
        <v>6975</v>
      </c>
      <c r="E484" t="s">
        <v>2710</v>
      </c>
      <c r="F484" t="s">
        <v>1995</v>
      </c>
      <c r="G484" t="s">
        <v>2078</v>
      </c>
      <c r="H484">
        <v>4.319</v>
      </c>
      <c r="I484">
        <v>1E-4</v>
      </c>
      <c r="J484">
        <v>0</v>
      </c>
      <c r="K484"/>
      <c r="L484">
        <v>0</v>
      </c>
      <c r="M484" t="s">
        <v>1996</v>
      </c>
      <c r="N484" t="s">
        <v>1996</v>
      </c>
      <c r="O484" t="s">
        <v>1996</v>
      </c>
      <c r="P484" t="s">
        <v>1996</v>
      </c>
      <c r="Q484"/>
      <c r="R484"/>
      <c r="S484"/>
      <c r="T484"/>
      <c r="U484"/>
      <c r="V484"/>
      <c r="W484">
        <v>0.9</v>
      </c>
      <c r="X484">
        <v>0.81599999999999995</v>
      </c>
      <c r="Y484">
        <v>0.98599999999999999</v>
      </c>
      <c r="Z484">
        <v>0.92</v>
      </c>
      <c r="AA484">
        <v>0.92</v>
      </c>
      <c r="AB484">
        <v>0.92</v>
      </c>
      <c r="AC484">
        <v>100</v>
      </c>
      <c r="AD484">
        <v>0</v>
      </c>
      <c r="AE484" t="s">
        <v>3789</v>
      </c>
      <c r="AF484"/>
      <c r="AG484" t="s">
        <v>1997</v>
      </c>
      <c r="AH484">
        <v>0.65</v>
      </c>
      <c r="AI484"/>
      <c r="AJ484">
        <v>16</v>
      </c>
      <c r="AK484">
        <v>1.53</v>
      </c>
      <c r="AL484">
        <v>1</v>
      </c>
      <c r="AM484"/>
      <c r="AN484"/>
      <c r="AO484"/>
      <c r="AP484"/>
      <c r="AQ484" t="s">
        <v>2711</v>
      </c>
      <c r="AR484"/>
      <c r="AS484" t="s">
        <v>1996</v>
      </c>
      <c r="AT484"/>
      <c r="AU484" t="s">
        <v>1996</v>
      </c>
      <c r="AV484" t="s">
        <v>1997</v>
      </c>
      <c r="AW484">
        <v>13867</v>
      </c>
      <c r="AX484"/>
    </row>
    <row r="485" spans="1:50" hidden="1" x14ac:dyDescent="0.25">
      <c r="A485">
        <v>2026</v>
      </c>
      <c r="B485" t="s">
        <v>30</v>
      </c>
      <c r="C485" t="s">
        <v>130</v>
      </c>
      <c r="D485">
        <v>6976</v>
      </c>
      <c r="E485" t="s">
        <v>2712</v>
      </c>
      <c r="F485" t="s">
        <v>1995</v>
      </c>
      <c r="G485" t="s">
        <v>2078</v>
      </c>
      <c r="H485">
        <v>2.669</v>
      </c>
      <c r="I485">
        <v>5.0000000000000001E-4</v>
      </c>
      <c r="J485">
        <v>5.0000000000000001E-4</v>
      </c>
      <c r="K485"/>
      <c r="L485">
        <v>0</v>
      </c>
      <c r="M485" t="s">
        <v>1996</v>
      </c>
      <c r="N485" t="s">
        <v>1996</v>
      </c>
      <c r="O485" t="s">
        <v>1996</v>
      </c>
      <c r="P485" t="s">
        <v>1996</v>
      </c>
      <c r="Q485"/>
      <c r="R485"/>
      <c r="S485"/>
      <c r="T485">
        <v>0</v>
      </c>
      <c r="U485">
        <v>0</v>
      </c>
      <c r="V485">
        <v>0</v>
      </c>
      <c r="W485">
        <v>0.9</v>
      </c>
      <c r="X485">
        <v>0.81599999999999995</v>
      </c>
      <c r="Y485">
        <v>0.98599999999999999</v>
      </c>
      <c r="Z485">
        <v>0.92</v>
      </c>
      <c r="AA485">
        <v>0.92</v>
      </c>
      <c r="AB485">
        <v>0.92</v>
      </c>
      <c r="AC485">
        <v>100</v>
      </c>
      <c r="AD485">
        <v>0</v>
      </c>
      <c r="AE485" t="s">
        <v>3789</v>
      </c>
      <c r="AF485"/>
      <c r="AG485" t="s">
        <v>1997</v>
      </c>
      <c r="AH485">
        <v>0.3</v>
      </c>
      <c r="AI485"/>
      <c r="AJ485">
        <v>18</v>
      </c>
      <c r="AK485">
        <v>1.71</v>
      </c>
      <c r="AL485">
        <v>1000</v>
      </c>
      <c r="AM485"/>
      <c r="AN485"/>
      <c r="AO485"/>
      <c r="AP485"/>
      <c r="AQ485" t="s">
        <v>3940</v>
      </c>
      <c r="AR485"/>
      <c r="AS485" t="s">
        <v>1996</v>
      </c>
      <c r="AT485"/>
      <c r="AU485" t="s">
        <v>1996</v>
      </c>
      <c r="AV485" t="s">
        <v>1997</v>
      </c>
      <c r="AW485">
        <v>14407</v>
      </c>
      <c r="AX485"/>
    </row>
    <row r="486" spans="1:50" hidden="1" x14ac:dyDescent="0.25">
      <c r="A486">
        <v>2026</v>
      </c>
      <c r="B486" t="s">
        <v>30</v>
      </c>
      <c r="C486" t="s">
        <v>118</v>
      </c>
      <c r="D486">
        <v>6977</v>
      </c>
      <c r="E486" t="s">
        <v>2713</v>
      </c>
      <c r="F486" t="s">
        <v>1995</v>
      </c>
      <c r="G486" t="s">
        <v>2078</v>
      </c>
      <c r="H486">
        <v>2.669</v>
      </c>
      <c r="I486">
        <v>5.0000000000000001E-4</v>
      </c>
      <c r="J486">
        <v>5.0000000000000001E-4</v>
      </c>
      <c r="K486"/>
      <c r="L486">
        <v>0</v>
      </c>
      <c r="M486" t="s">
        <v>1996</v>
      </c>
      <c r="N486" t="s">
        <v>1996</v>
      </c>
      <c r="O486" t="s">
        <v>1996</v>
      </c>
      <c r="P486" t="s">
        <v>1996</v>
      </c>
      <c r="Q486"/>
      <c r="R486"/>
      <c r="S486"/>
      <c r="T486">
        <v>0</v>
      </c>
      <c r="U486">
        <v>0</v>
      </c>
      <c r="V486">
        <v>0</v>
      </c>
      <c r="W486">
        <v>0.9</v>
      </c>
      <c r="X486">
        <v>0.81599999999999995</v>
      </c>
      <c r="Y486">
        <v>0.98599999999999999</v>
      </c>
      <c r="Z486">
        <v>0.92</v>
      </c>
      <c r="AA486">
        <v>0.92</v>
      </c>
      <c r="AB486">
        <v>0.92</v>
      </c>
      <c r="AC486">
        <v>100</v>
      </c>
      <c r="AD486">
        <v>0</v>
      </c>
      <c r="AE486" t="s">
        <v>3789</v>
      </c>
      <c r="AF486"/>
      <c r="AG486" t="s">
        <v>1997</v>
      </c>
      <c r="AH486">
        <v>0.35</v>
      </c>
      <c r="AI486"/>
      <c r="AJ486">
        <v>18</v>
      </c>
      <c r="AK486">
        <v>1.71</v>
      </c>
      <c r="AL486">
        <v>1000</v>
      </c>
      <c r="AM486"/>
      <c r="AN486"/>
      <c r="AO486"/>
      <c r="AP486"/>
      <c r="AQ486" t="s">
        <v>3941</v>
      </c>
      <c r="AR486"/>
      <c r="AS486" t="s">
        <v>1996</v>
      </c>
      <c r="AT486"/>
      <c r="AU486" t="s">
        <v>1996</v>
      </c>
      <c r="AV486" t="s">
        <v>1997</v>
      </c>
      <c r="AW486">
        <v>14407</v>
      </c>
      <c r="AX486"/>
    </row>
    <row r="487" spans="1:50" hidden="1" x14ac:dyDescent="0.25">
      <c r="A487">
        <v>2026</v>
      </c>
      <c r="B487" t="s">
        <v>30</v>
      </c>
      <c r="C487" t="s">
        <v>115</v>
      </c>
      <c r="D487">
        <v>6978</v>
      </c>
      <c r="E487" t="s">
        <v>2714</v>
      </c>
      <c r="F487" t="s">
        <v>1995</v>
      </c>
      <c r="G487" t="s">
        <v>2078</v>
      </c>
      <c r="H487">
        <v>8</v>
      </c>
      <c r="I487">
        <v>1E-3</v>
      </c>
      <c r="J487">
        <v>1E-3</v>
      </c>
      <c r="K487"/>
      <c r="L487">
        <v>0</v>
      </c>
      <c r="M487" t="s">
        <v>1996</v>
      </c>
      <c r="N487" t="s">
        <v>1996</v>
      </c>
      <c r="O487" t="s">
        <v>1996</v>
      </c>
      <c r="P487" t="s">
        <v>1996</v>
      </c>
      <c r="Q487"/>
      <c r="R487"/>
      <c r="S487"/>
      <c r="T487">
        <v>0</v>
      </c>
      <c r="U487">
        <v>0</v>
      </c>
      <c r="V487">
        <v>0</v>
      </c>
      <c r="W487">
        <v>0.9</v>
      </c>
      <c r="X487">
        <v>0.81599999999999995</v>
      </c>
      <c r="Y487">
        <v>0.98599999999999999</v>
      </c>
      <c r="Z487">
        <v>0.92</v>
      </c>
      <c r="AA487">
        <v>0.92</v>
      </c>
      <c r="AB487">
        <v>0.92</v>
      </c>
      <c r="AC487">
        <v>100</v>
      </c>
      <c r="AD487">
        <v>0</v>
      </c>
      <c r="AE487" t="s">
        <v>3789</v>
      </c>
      <c r="AF487"/>
      <c r="AG487" t="s">
        <v>1997</v>
      </c>
      <c r="AH487">
        <v>1</v>
      </c>
      <c r="AI487"/>
      <c r="AJ487">
        <v>6</v>
      </c>
      <c r="AK487">
        <v>1.03</v>
      </c>
      <c r="AL487">
        <v>1000</v>
      </c>
      <c r="AM487"/>
      <c r="AN487"/>
      <c r="AO487"/>
      <c r="AP487"/>
      <c r="AQ487" t="s">
        <v>2715</v>
      </c>
      <c r="AR487"/>
      <c r="AS487" t="s">
        <v>1996</v>
      </c>
      <c r="AT487"/>
      <c r="AU487" t="s">
        <v>1996</v>
      </c>
      <c r="AV487" t="s">
        <v>1997</v>
      </c>
      <c r="AW487">
        <v>14407</v>
      </c>
      <c r="AX487"/>
    </row>
    <row r="488" spans="1:50" hidden="1" x14ac:dyDescent="0.25">
      <c r="A488">
        <v>2026</v>
      </c>
      <c r="B488" t="s">
        <v>30</v>
      </c>
      <c r="C488" t="s">
        <v>127</v>
      </c>
      <c r="D488">
        <v>6979</v>
      </c>
      <c r="E488" t="s">
        <v>2716</v>
      </c>
      <c r="F488" t="s">
        <v>1995</v>
      </c>
      <c r="G488" t="s">
        <v>2078</v>
      </c>
      <c r="H488">
        <v>8.76</v>
      </c>
      <c r="I488">
        <v>1E-3</v>
      </c>
      <c r="J488">
        <v>1E-3</v>
      </c>
      <c r="K488"/>
      <c r="L488">
        <v>0</v>
      </c>
      <c r="M488" t="s">
        <v>1996</v>
      </c>
      <c r="N488" t="s">
        <v>1996</v>
      </c>
      <c r="O488" t="s">
        <v>1996</v>
      </c>
      <c r="P488" t="s">
        <v>1996</v>
      </c>
      <c r="Q488"/>
      <c r="R488"/>
      <c r="S488"/>
      <c r="T488">
        <v>0</v>
      </c>
      <c r="U488">
        <v>0</v>
      </c>
      <c r="V488">
        <v>0</v>
      </c>
      <c r="W488">
        <v>0.9</v>
      </c>
      <c r="X488">
        <v>0.81599999999999995</v>
      </c>
      <c r="Y488">
        <v>0.98599999999999999</v>
      </c>
      <c r="Z488">
        <v>0.92</v>
      </c>
      <c r="AA488">
        <v>0.92</v>
      </c>
      <c r="AB488">
        <v>0.92</v>
      </c>
      <c r="AC488">
        <v>100</v>
      </c>
      <c r="AD488">
        <v>0</v>
      </c>
      <c r="AE488" t="s">
        <v>3789</v>
      </c>
      <c r="AF488"/>
      <c r="AG488" t="s">
        <v>1997</v>
      </c>
      <c r="AH488">
        <v>1</v>
      </c>
      <c r="AI488"/>
      <c r="AJ488">
        <v>6</v>
      </c>
      <c r="AK488">
        <v>1.03</v>
      </c>
      <c r="AL488">
        <v>1000</v>
      </c>
      <c r="AM488"/>
      <c r="AN488"/>
      <c r="AO488"/>
      <c r="AP488"/>
      <c r="AQ488" t="s">
        <v>2717</v>
      </c>
      <c r="AR488"/>
      <c r="AS488" t="s">
        <v>1996</v>
      </c>
      <c r="AT488"/>
      <c r="AU488" t="s">
        <v>1996</v>
      </c>
      <c r="AV488" t="s">
        <v>1997</v>
      </c>
      <c r="AW488">
        <v>14407</v>
      </c>
      <c r="AX488"/>
    </row>
    <row r="489" spans="1:50" hidden="1" x14ac:dyDescent="0.25">
      <c r="A489">
        <v>2026</v>
      </c>
      <c r="B489" t="s">
        <v>30</v>
      </c>
      <c r="C489" t="s">
        <v>121</v>
      </c>
      <c r="D489">
        <v>6980</v>
      </c>
      <c r="E489" t="s">
        <v>2718</v>
      </c>
      <c r="F489" t="s">
        <v>1995</v>
      </c>
      <c r="G489" t="s">
        <v>2078</v>
      </c>
      <c r="H489">
        <v>8</v>
      </c>
      <c r="I489">
        <v>1E-3</v>
      </c>
      <c r="J489">
        <v>1E-3</v>
      </c>
      <c r="K489"/>
      <c r="L489">
        <v>0</v>
      </c>
      <c r="M489" t="s">
        <v>1996</v>
      </c>
      <c r="N489" t="s">
        <v>1996</v>
      </c>
      <c r="O489" t="s">
        <v>1996</v>
      </c>
      <c r="P489" t="s">
        <v>1996</v>
      </c>
      <c r="Q489"/>
      <c r="R489"/>
      <c r="S489"/>
      <c r="T489">
        <v>0</v>
      </c>
      <c r="U489">
        <v>0</v>
      </c>
      <c r="V489">
        <v>0</v>
      </c>
      <c r="W489">
        <v>0.9</v>
      </c>
      <c r="X489">
        <v>0.81599999999999995</v>
      </c>
      <c r="Y489">
        <v>0.98599999999999999</v>
      </c>
      <c r="Z489">
        <v>0.92</v>
      </c>
      <c r="AA489">
        <v>0.92</v>
      </c>
      <c r="AB489">
        <v>0.92</v>
      </c>
      <c r="AC489">
        <v>100</v>
      </c>
      <c r="AD489">
        <v>0</v>
      </c>
      <c r="AE489" t="s">
        <v>3789</v>
      </c>
      <c r="AF489"/>
      <c r="AG489" t="s">
        <v>1997</v>
      </c>
      <c r="AH489">
        <v>1</v>
      </c>
      <c r="AI489"/>
      <c r="AJ489">
        <v>6</v>
      </c>
      <c r="AK489">
        <v>1.03</v>
      </c>
      <c r="AL489">
        <v>1000</v>
      </c>
      <c r="AM489"/>
      <c r="AN489"/>
      <c r="AO489"/>
      <c r="AP489"/>
      <c r="AQ489" t="s">
        <v>2719</v>
      </c>
      <c r="AR489"/>
      <c r="AS489" t="s">
        <v>1996</v>
      </c>
      <c r="AT489"/>
      <c r="AU489" t="s">
        <v>1996</v>
      </c>
      <c r="AV489" t="s">
        <v>1997</v>
      </c>
      <c r="AW489">
        <v>14407</v>
      </c>
      <c r="AX489"/>
    </row>
    <row r="490" spans="1:50" hidden="1" x14ac:dyDescent="0.25">
      <c r="A490">
        <v>2026</v>
      </c>
      <c r="B490" t="s">
        <v>30</v>
      </c>
      <c r="C490" t="s">
        <v>2720</v>
      </c>
      <c r="D490">
        <v>8151</v>
      </c>
      <c r="E490" t="s">
        <v>2721</v>
      </c>
      <c r="F490" t="s">
        <v>1995</v>
      </c>
      <c r="G490" t="s">
        <v>2078</v>
      </c>
      <c r="H490">
        <v>8</v>
      </c>
      <c r="I490">
        <v>1E-3</v>
      </c>
      <c r="J490">
        <v>1E-3</v>
      </c>
      <c r="K490"/>
      <c r="L490">
        <v>0</v>
      </c>
      <c r="M490" t="s">
        <v>1996</v>
      </c>
      <c r="N490" t="s">
        <v>1996</v>
      </c>
      <c r="O490" t="s">
        <v>1996</v>
      </c>
      <c r="P490" t="s">
        <v>1996</v>
      </c>
      <c r="Q490"/>
      <c r="R490"/>
      <c r="S490"/>
      <c r="T490">
        <v>0</v>
      </c>
      <c r="U490">
        <v>0</v>
      </c>
      <c r="V490">
        <v>0</v>
      </c>
      <c r="W490">
        <v>0.9</v>
      </c>
      <c r="X490">
        <v>0.81599999999999995</v>
      </c>
      <c r="Y490">
        <v>0.98599999999999999</v>
      </c>
      <c r="Z490">
        <v>0.92</v>
      </c>
      <c r="AA490">
        <v>0.92</v>
      </c>
      <c r="AB490">
        <v>0.92</v>
      </c>
      <c r="AC490">
        <v>100</v>
      </c>
      <c r="AD490">
        <v>0</v>
      </c>
      <c r="AE490" t="s">
        <v>3789</v>
      </c>
      <c r="AF490"/>
      <c r="AG490" t="s">
        <v>1997</v>
      </c>
      <c r="AH490">
        <v>0.4</v>
      </c>
      <c r="AI490"/>
      <c r="AJ490">
        <v>6</v>
      </c>
      <c r="AK490">
        <v>0.31</v>
      </c>
      <c r="AL490">
        <v>1000</v>
      </c>
      <c r="AM490"/>
      <c r="AN490"/>
      <c r="AO490"/>
      <c r="AP490"/>
      <c r="AQ490" t="s">
        <v>2722</v>
      </c>
      <c r="AR490"/>
      <c r="AS490" t="s">
        <v>1996</v>
      </c>
      <c r="AT490"/>
      <c r="AU490" t="s">
        <v>1996</v>
      </c>
      <c r="AV490" t="s">
        <v>1997</v>
      </c>
      <c r="AW490">
        <v>14407</v>
      </c>
      <c r="AX490"/>
    </row>
    <row r="491" spans="1:50" hidden="1" x14ac:dyDescent="0.25">
      <c r="A491">
        <v>2026</v>
      </c>
      <c r="B491" t="s">
        <v>30</v>
      </c>
      <c r="C491" t="s">
        <v>150</v>
      </c>
      <c r="D491">
        <v>355</v>
      </c>
      <c r="E491" t="s">
        <v>2723</v>
      </c>
      <c r="F491" t="s">
        <v>1995</v>
      </c>
      <c r="G491" t="s">
        <v>2078</v>
      </c>
      <c r="H491">
        <v>2.669</v>
      </c>
      <c r="I491">
        <v>4.0000000000000002E-4</v>
      </c>
      <c r="J491">
        <v>5.0000000000000001E-4</v>
      </c>
      <c r="K491"/>
      <c r="L491">
        <v>0</v>
      </c>
      <c r="M491" t="s">
        <v>1996</v>
      </c>
      <c r="N491" t="s">
        <v>1996</v>
      </c>
      <c r="O491" t="s">
        <v>1996</v>
      </c>
      <c r="P491" t="s">
        <v>1996</v>
      </c>
      <c r="Q491"/>
      <c r="R491"/>
      <c r="S491"/>
      <c r="T491"/>
      <c r="U491"/>
      <c r="V491"/>
      <c r="W491">
        <v>0.9</v>
      </c>
      <c r="X491">
        <v>0.81599999999999995</v>
      </c>
      <c r="Y491">
        <v>0.98599999999999999</v>
      </c>
      <c r="Z491">
        <v>0.92</v>
      </c>
      <c r="AA491">
        <v>0.92</v>
      </c>
      <c r="AB491">
        <v>0.92</v>
      </c>
      <c r="AC491">
        <v>100</v>
      </c>
      <c r="AD491">
        <v>0</v>
      </c>
      <c r="AE491" t="s">
        <v>3789</v>
      </c>
      <c r="AF491"/>
      <c r="AG491" t="s">
        <v>1997</v>
      </c>
      <c r="AH491">
        <v>0.3</v>
      </c>
      <c r="AI491"/>
      <c r="AJ491">
        <v>15</v>
      </c>
      <c r="AK491">
        <v>0.22</v>
      </c>
      <c r="AL491">
        <v>1000</v>
      </c>
      <c r="AM491"/>
      <c r="AN491"/>
      <c r="AO491"/>
      <c r="AP491"/>
      <c r="AQ491" t="s">
        <v>2724</v>
      </c>
      <c r="AR491"/>
      <c r="AS491" t="s">
        <v>1996</v>
      </c>
      <c r="AT491"/>
      <c r="AU491" t="s">
        <v>1996</v>
      </c>
      <c r="AV491" t="s">
        <v>1997</v>
      </c>
      <c r="AW491">
        <v>13867</v>
      </c>
      <c r="AX491"/>
    </row>
    <row r="492" spans="1:50" hidden="1" x14ac:dyDescent="0.25">
      <c r="A492">
        <v>2026</v>
      </c>
      <c r="B492" t="s">
        <v>30</v>
      </c>
      <c r="C492" t="s">
        <v>153</v>
      </c>
      <c r="D492">
        <v>2766</v>
      </c>
      <c r="E492" t="s">
        <v>2725</v>
      </c>
      <c r="F492" t="s">
        <v>1995</v>
      </c>
      <c r="G492" t="s">
        <v>2078</v>
      </c>
      <c r="H492">
        <v>4.319</v>
      </c>
      <c r="I492">
        <v>1E-4</v>
      </c>
      <c r="J492">
        <v>0</v>
      </c>
      <c r="K492"/>
      <c r="L492">
        <v>0</v>
      </c>
      <c r="M492" t="s">
        <v>1996</v>
      </c>
      <c r="N492" t="s">
        <v>1996</v>
      </c>
      <c r="O492" t="s">
        <v>1996</v>
      </c>
      <c r="P492" t="s">
        <v>1996</v>
      </c>
      <c r="Q492"/>
      <c r="R492"/>
      <c r="S492"/>
      <c r="T492"/>
      <c r="U492"/>
      <c r="V492"/>
      <c r="W492">
        <v>0.9</v>
      </c>
      <c r="X492">
        <v>0.81599999999999995</v>
      </c>
      <c r="Y492">
        <v>0.98599999999999999</v>
      </c>
      <c r="Z492">
        <v>0.92</v>
      </c>
      <c r="AA492">
        <v>0.92</v>
      </c>
      <c r="AB492">
        <v>0.92</v>
      </c>
      <c r="AC492">
        <v>100</v>
      </c>
      <c r="AD492">
        <v>0</v>
      </c>
      <c r="AE492" t="s">
        <v>3789</v>
      </c>
      <c r="AF492"/>
      <c r="AG492" t="s">
        <v>1997</v>
      </c>
      <c r="AH492">
        <v>0.45</v>
      </c>
      <c r="AI492"/>
      <c r="AJ492">
        <v>12</v>
      </c>
      <c r="AK492">
        <v>0.22</v>
      </c>
      <c r="AL492">
        <v>1000</v>
      </c>
      <c r="AM492"/>
      <c r="AN492"/>
      <c r="AO492"/>
      <c r="AP492"/>
      <c r="AQ492" t="s">
        <v>2726</v>
      </c>
      <c r="AR492"/>
      <c r="AS492" t="s">
        <v>1996</v>
      </c>
      <c r="AT492"/>
      <c r="AU492" t="s">
        <v>1996</v>
      </c>
      <c r="AV492" t="s">
        <v>1997</v>
      </c>
      <c r="AW492">
        <v>13867</v>
      </c>
      <c r="AX492"/>
    </row>
    <row r="493" spans="1:50" hidden="1" x14ac:dyDescent="0.25">
      <c r="A493">
        <v>2026</v>
      </c>
      <c r="B493" t="s">
        <v>30</v>
      </c>
      <c r="C493" t="s">
        <v>156</v>
      </c>
      <c r="D493">
        <v>2780</v>
      </c>
      <c r="E493" t="s">
        <v>2727</v>
      </c>
      <c r="F493" t="s">
        <v>1995</v>
      </c>
      <c r="G493" t="s">
        <v>2078</v>
      </c>
      <c r="H493">
        <v>8.76</v>
      </c>
      <c r="I493">
        <v>8.9999999999999998E-4</v>
      </c>
      <c r="J493">
        <v>8.9999999999999998E-4</v>
      </c>
      <c r="K493"/>
      <c r="L493">
        <v>0</v>
      </c>
      <c r="M493" t="s">
        <v>1996</v>
      </c>
      <c r="N493" t="s">
        <v>1996</v>
      </c>
      <c r="O493" t="s">
        <v>1996</v>
      </c>
      <c r="P493" t="s">
        <v>1996</v>
      </c>
      <c r="Q493"/>
      <c r="R493"/>
      <c r="S493"/>
      <c r="T493"/>
      <c r="U493"/>
      <c r="V493"/>
      <c r="W493">
        <v>0.9</v>
      </c>
      <c r="X493">
        <v>0.81599999999999995</v>
      </c>
      <c r="Y493">
        <v>0.98599999999999999</v>
      </c>
      <c r="Z493">
        <v>0.92</v>
      </c>
      <c r="AA493">
        <v>0.92</v>
      </c>
      <c r="AB493">
        <v>0.92</v>
      </c>
      <c r="AC493">
        <v>100</v>
      </c>
      <c r="AD493">
        <v>0</v>
      </c>
      <c r="AE493" t="s">
        <v>3789</v>
      </c>
      <c r="AF493"/>
      <c r="AG493" t="s">
        <v>1997</v>
      </c>
      <c r="AH493">
        <v>0.8</v>
      </c>
      <c r="AI493"/>
      <c r="AJ493">
        <v>12</v>
      </c>
      <c r="AK493">
        <v>0.22</v>
      </c>
      <c r="AL493">
        <v>1000</v>
      </c>
      <c r="AM493"/>
      <c r="AN493"/>
      <c r="AO493"/>
      <c r="AP493"/>
      <c r="AQ493" t="s">
        <v>2728</v>
      </c>
      <c r="AR493"/>
      <c r="AS493" t="s">
        <v>1996</v>
      </c>
      <c r="AT493"/>
      <c r="AU493" t="s">
        <v>1996</v>
      </c>
      <c r="AV493" t="s">
        <v>1997</v>
      </c>
      <c r="AW493">
        <v>13867</v>
      </c>
      <c r="AX493"/>
    </row>
    <row r="494" spans="1:50" hidden="1" x14ac:dyDescent="0.25">
      <c r="A494">
        <v>2026</v>
      </c>
      <c r="B494" t="s">
        <v>30</v>
      </c>
      <c r="C494" t="s">
        <v>139</v>
      </c>
      <c r="D494">
        <v>6098</v>
      </c>
      <c r="E494" t="s">
        <v>2729</v>
      </c>
      <c r="F494" t="s">
        <v>1995</v>
      </c>
      <c r="G494" t="s">
        <v>1919</v>
      </c>
      <c r="H494">
        <v>141.5</v>
      </c>
      <c r="I494">
        <v>1.7100000000000001E-2</v>
      </c>
      <c r="J494">
        <v>1.7100000000000001E-2</v>
      </c>
      <c r="K494"/>
      <c r="L494">
        <v>0</v>
      </c>
      <c r="M494" t="s">
        <v>1996</v>
      </c>
      <c r="N494" t="s">
        <v>1996</v>
      </c>
      <c r="O494" t="s">
        <v>1996</v>
      </c>
      <c r="P494" t="s">
        <v>1996</v>
      </c>
      <c r="Q494"/>
      <c r="R494"/>
      <c r="S494"/>
      <c r="T494">
        <v>0</v>
      </c>
      <c r="U494">
        <v>0</v>
      </c>
      <c r="V494">
        <v>0</v>
      </c>
      <c r="W494">
        <v>0.9</v>
      </c>
      <c r="X494">
        <v>0.81599999999999995</v>
      </c>
      <c r="Y494">
        <v>0.98699999999999999</v>
      </c>
      <c r="Z494">
        <v>0.92</v>
      </c>
      <c r="AA494">
        <v>0.92</v>
      </c>
      <c r="AB494">
        <v>0.92</v>
      </c>
      <c r="AC494">
        <v>100</v>
      </c>
      <c r="AD494">
        <v>0</v>
      </c>
      <c r="AE494" t="s">
        <v>3789</v>
      </c>
      <c r="AF494"/>
      <c r="AG494" t="s">
        <v>1997</v>
      </c>
      <c r="AH494">
        <v>8</v>
      </c>
      <c r="AI494"/>
      <c r="AJ494">
        <v>1</v>
      </c>
      <c r="AK494">
        <v>0</v>
      </c>
      <c r="AL494">
        <v>1</v>
      </c>
      <c r="AM494"/>
      <c r="AN494"/>
      <c r="AO494"/>
      <c r="AP494"/>
      <c r="AQ494" t="s">
        <v>3942</v>
      </c>
      <c r="AR494"/>
      <c r="AS494" t="s">
        <v>1996</v>
      </c>
      <c r="AT494"/>
      <c r="AU494" t="s">
        <v>1996</v>
      </c>
      <c r="AV494" t="s">
        <v>1997</v>
      </c>
      <c r="AW494">
        <v>14407</v>
      </c>
      <c r="AX494"/>
    </row>
    <row r="495" spans="1:50" hidden="1" x14ac:dyDescent="0.25">
      <c r="A495">
        <v>2026</v>
      </c>
      <c r="B495" t="s">
        <v>159</v>
      </c>
      <c r="C495" t="s">
        <v>170</v>
      </c>
      <c r="D495">
        <v>115</v>
      </c>
      <c r="E495" t="s">
        <v>2730</v>
      </c>
      <c r="F495" t="s">
        <v>1995</v>
      </c>
      <c r="G495" t="s">
        <v>1921</v>
      </c>
      <c r="H495">
        <v>0.80069999999999997</v>
      </c>
      <c r="I495">
        <v>1E-4</v>
      </c>
      <c r="J495">
        <v>1E-4</v>
      </c>
      <c r="K495"/>
      <c r="L495">
        <v>0</v>
      </c>
      <c r="M495" t="s">
        <v>1996</v>
      </c>
      <c r="N495" t="s">
        <v>1996</v>
      </c>
      <c r="O495" t="s">
        <v>1996</v>
      </c>
      <c r="P495" t="s">
        <v>1996</v>
      </c>
      <c r="Q495"/>
      <c r="R495"/>
      <c r="S495"/>
      <c r="T495">
        <v>0</v>
      </c>
      <c r="U495">
        <v>0</v>
      </c>
      <c r="V495">
        <v>0</v>
      </c>
      <c r="W495">
        <v>0.9</v>
      </c>
      <c r="X495">
        <v>0.81599999999999995</v>
      </c>
      <c r="Y495">
        <v>0.98599999999999999</v>
      </c>
      <c r="Z495">
        <v>0.92</v>
      </c>
      <c r="AA495">
        <v>0.92</v>
      </c>
      <c r="AB495">
        <v>0.92</v>
      </c>
      <c r="AC495">
        <v>100</v>
      </c>
      <c r="AD495">
        <v>0</v>
      </c>
      <c r="AE495" t="s">
        <v>3789</v>
      </c>
      <c r="AF495"/>
      <c r="AG495" t="s">
        <v>1997</v>
      </c>
      <c r="AH495">
        <v>0.08</v>
      </c>
      <c r="AI495"/>
      <c r="AJ495">
        <v>10</v>
      </c>
      <c r="AK495">
        <v>0.83</v>
      </c>
      <c r="AL495">
        <v>1000</v>
      </c>
      <c r="AM495"/>
      <c r="AN495" t="s">
        <v>2038</v>
      </c>
      <c r="AO495"/>
      <c r="AP495"/>
      <c r="AQ495" t="s">
        <v>2731</v>
      </c>
      <c r="AR495"/>
      <c r="AS495" t="s">
        <v>1996</v>
      </c>
      <c r="AT495"/>
      <c r="AU495" t="s">
        <v>1996</v>
      </c>
      <c r="AV495" t="s">
        <v>1997</v>
      </c>
      <c r="AW495">
        <v>14407</v>
      </c>
      <c r="AX495"/>
    </row>
    <row r="496" spans="1:50" hidden="1" x14ac:dyDescent="0.25">
      <c r="A496">
        <v>2026</v>
      </c>
      <c r="B496" t="s">
        <v>159</v>
      </c>
      <c r="C496" t="s">
        <v>179</v>
      </c>
      <c r="D496">
        <v>259</v>
      </c>
      <c r="E496" t="s">
        <v>2732</v>
      </c>
      <c r="F496" t="s">
        <v>1995</v>
      </c>
      <c r="G496" t="s">
        <v>1922</v>
      </c>
      <c r="H496">
        <v>0.83409999999999995</v>
      </c>
      <c r="I496">
        <v>1E-4</v>
      </c>
      <c r="J496">
        <v>2.0000000000000001E-4</v>
      </c>
      <c r="K496"/>
      <c r="L496">
        <v>0</v>
      </c>
      <c r="M496" t="s">
        <v>1996</v>
      </c>
      <c r="N496" t="s">
        <v>1996</v>
      </c>
      <c r="O496" t="s">
        <v>1996</v>
      </c>
      <c r="P496" t="s">
        <v>1996</v>
      </c>
      <c r="Q496"/>
      <c r="R496"/>
      <c r="S496"/>
      <c r="T496"/>
      <c r="U496"/>
      <c r="V496"/>
      <c r="W496">
        <v>0.9</v>
      </c>
      <c r="X496">
        <v>0.81599999999999995</v>
      </c>
      <c r="Y496">
        <v>0.98599999999999999</v>
      </c>
      <c r="Z496">
        <v>0.92</v>
      </c>
      <c r="AA496">
        <v>0.92</v>
      </c>
      <c r="AB496">
        <v>0.92</v>
      </c>
      <c r="AC496">
        <v>100</v>
      </c>
      <c r="AD496">
        <v>0</v>
      </c>
      <c r="AE496" t="s">
        <v>3789</v>
      </c>
      <c r="AF496"/>
      <c r="AG496" t="s">
        <v>1997</v>
      </c>
      <c r="AH496">
        <v>0.06</v>
      </c>
      <c r="AI496"/>
      <c r="AJ496">
        <v>12</v>
      </c>
      <c r="AK496">
        <v>0.27</v>
      </c>
      <c r="AL496">
        <v>10000</v>
      </c>
      <c r="AM496"/>
      <c r="AN496"/>
      <c r="AO496"/>
      <c r="AP496"/>
      <c r="AQ496" t="s">
        <v>2733</v>
      </c>
      <c r="AR496"/>
      <c r="AS496" t="s">
        <v>1996</v>
      </c>
      <c r="AT496"/>
      <c r="AU496" t="s">
        <v>1996</v>
      </c>
      <c r="AV496" t="s">
        <v>1997</v>
      </c>
      <c r="AW496">
        <v>13867</v>
      </c>
      <c r="AX496"/>
    </row>
    <row r="497" spans="1:50" hidden="1" x14ac:dyDescent="0.25">
      <c r="A497">
        <v>2026</v>
      </c>
      <c r="B497" t="s">
        <v>159</v>
      </c>
      <c r="C497" t="s">
        <v>186</v>
      </c>
      <c r="D497">
        <v>802</v>
      </c>
      <c r="E497" t="s">
        <v>2734</v>
      </c>
      <c r="F497" t="s">
        <v>1995</v>
      </c>
      <c r="G497" t="s">
        <v>1921</v>
      </c>
      <c r="H497">
        <v>2.42</v>
      </c>
      <c r="I497">
        <v>0</v>
      </c>
      <c r="J497">
        <v>0</v>
      </c>
      <c r="K497"/>
      <c r="L497">
        <v>0</v>
      </c>
      <c r="M497" t="s">
        <v>1996</v>
      </c>
      <c r="N497" t="s">
        <v>1996</v>
      </c>
      <c r="O497" t="s">
        <v>1996</v>
      </c>
      <c r="P497" t="s">
        <v>1996</v>
      </c>
      <c r="Q497"/>
      <c r="R497"/>
      <c r="S497"/>
      <c r="T497">
        <v>0</v>
      </c>
      <c r="U497">
        <v>0</v>
      </c>
      <c r="V497">
        <v>0</v>
      </c>
      <c r="W497">
        <v>0.9</v>
      </c>
      <c r="X497">
        <v>0.81599999999999995</v>
      </c>
      <c r="Y497">
        <v>0.98599999999999999</v>
      </c>
      <c r="Z497">
        <v>0.92</v>
      </c>
      <c r="AA497">
        <v>0.92</v>
      </c>
      <c r="AB497">
        <v>0.92</v>
      </c>
      <c r="AC497">
        <v>100</v>
      </c>
      <c r="AD497">
        <v>0</v>
      </c>
      <c r="AE497" t="s">
        <v>3789</v>
      </c>
      <c r="AF497"/>
      <c r="AG497" t="s">
        <v>1997</v>
      </c>
      <c r="AH497">
        <v>0.15</v>
      </c>
      <c r="AI497"/>
      <c r="AJ497">
        <v>8</v>
      </c>
      <c r="AK497">
        <v>0.6</v>
      </c>
      <c r="AL497">
        <v>1</v>
      </c>
      <c r="AM497"/>
      <c r="AN497"/>
      <c r="AO497"/>
      <c r="AP497"/>
      <c r="AQ497" t="s">
        <v>2735</v>
      </c>
      <c r="AR497"/>
      <c r="AS497" t="s">
        <v>1996</v>
      </c>
      <c r="AT497"/>
      <c r="AU497" t="s">
        <v>1996</v>
      </c>
      <c r="AV497" t="s">
        <v>1997</v>
      </c>
      <c r="AW497">
        <v>14407</v>
      </c>
      <c r="AX497"/>
    </row>
    <row r="498" spans="1:50" hidden="1" x14ac:dyDescent="0.25">
      <c r="A498">
        <v>2026</v>
      </c>
      <c r="B498" t="s">
        <v>159</v>
      </c>
      <c r="C498" t="s">
        <v>182</v>
      </c>
      <c r="D498">
        <v>3182</v>
      </c>
      <c r="E498" t="s">
        <v>2736</v>
      </c>
      <c r="F498" t="s">
        <v>1995</v>
      </c>
      <c r="G498" t="s">
        <v>1921</v>
      </c>
      <c r="H498">
        <v>4.8090000000000002</v>
      </c>
      <c r="I498">
        <v>5.0000000000000001E-4</v>
      </c>
      <c r="J498">
        <v>5.0000000000000001E-4</v>
      </c>
      <c r="K498"/>
      <c r="L498">
        <v>0</v>
      </c>
      <c r="M498" t="s">
        <v>1996</v>
      </c>
      <c r="N498" t="s">
        <v>1996</v>
      </c>
      <c r="O498" t="s">
        <v>1996</v>
      </c>
      <c r="P498" t="s">
        <v>1996</v>
      </c>
      <c r="Q498"/>
      <c r="R498"/>
      <c r="S498"/>
      <c r="T498">
        <v>0</v>
      </c>
      <c r="U498">
        <v>0</v>
      </c>
      <c r="V498">
        <v>0</v>
      </c>
      <c r="W498">
        <v>0.9</v>
      </c>
      <c r="X498">
        <v>0.81599999999999995</v>
      </c>
      <c r="Y498">
        <v>0.98599999999999999</v>
      </c>
      <c r="Z498">
        <v>0.92</v>
      </c>
      <c r="AA498">
        <v>0.92</v>
      </c>
      <c r="AB498">
        <v>0.92</v>
      </c>
      <c r="AC498">
        <v>100</v>
      </c>
      <c r="AD498">
        <v>0</v>
      </c>
      <c r="AE498" t="s">
        <v>3789</v>
      </c>
      <c r="AF498"/>
      <c r="AG498" t="s">
        <v>1997</v>
      </c>
      <c r="AH498">
        <v>0.4</v>
      </c>
      <c r="AI498"/>
      <c r="AJ498">
        <v>9</v>
      </c>
      <c r="AK498">
        <v>0.83</v>
      </c>
      <c r="AL498">
        <v>1000</v>
      </c>
      <c r="AM498"/>
      <c r="AN498"/>
      <c r="AO498"/>
      <c r="AP498"/>
      <c r="AQ498" t="s">
        <v>2737</v>
      </c>
      <c r="AR498"/>
      <c r="AS498" t="s">
        <v>1996</v>
      </c>
      <c r="AT498"/>
      <c r="AU498" t="s">
        <v>1996</v>
      </c>
      <c r="AV498" t="s">
        <v>1997</v>
      </c>
      <c r="AW498">
        <v>14407</v>
      </c>
      <c r="AX498"/>
    </row>
    <row r="499" spans="1:50" hidden="1" x14ac:dyDescent="0.25">
      <c r="A499">
        <v>2026</v>
      </c>
      <c r="B499" t="s">
        <v>159</v>
      </c>
      <c r="C499" t="s">
        <v>192</v>
      </c>
      <c r="D499">
        <v>3183</v>
      </c>
      <c r="E499" t="s">
        <v>2738</v>
      </c>
      <c r="F499" t="s">
        <v>1995</v>
      </c>
      <c r="G499" t="s">
        <v>1921</v>
      </c>
      <c r="H499">
        <v>2.42</v>
      </c>
      <c r="I499">
        <v>0</v>
      </c>
      <c r="J499">
        <v>0</v>
      </c>
      <c r="K499"/>
      <c r="L499">
        <v>0</v>
      </c>
      <c r="M499" t="s">
        <v>1996</v>
      </c>
      <c r="N499" t="s">
        <v>1996</v>
      </c>
      <c r="O499" t="s">
        <v>1996</v>
      </c>
      <c r="P499" t="s">
        <v>1996</v>
      </c>
      <c r="Q499"/>
      <c r="R499"/>
      <c r="S499"/>
      <c r="T499">
        <v>0</v>
      </c>
      <c r="U499">
        <v>0</v>
      </c>
      <c r="V499">
        <v>0</v>
      </c>
      <c r="W499">
        <v>0.9</v>
      </c>
      <c r="X499">
        <v>0.81599999999999995</v>
      </c>
      <c r="Y499">
        <v>0.98599999999999999</v>
      </c>
      <c r="Z499">
        <v>0.92</v>
      </c>
      <c r="AA499">
        <v>0.92</v>
      </c>
      <c r="AB499">
        <v>0.92</v>
      </c>
      <c r="AC499">
        <v>100</v>
      </c>
      <c r="AD499">
        <v>0</v>
      </c>
      <c r="AE499" t="s">
        <v>3789</v>
      </c>
      <c r="AF499"/>
      <c r="AG499" t="s">
        <v>1997</v>
      </c>
      <c r="AH499">
        <v>0.15</v>
      </c>
      <c r="AI499"/>
      <c r="AJ499">
        <v>8</v>
      </c>
      <c r="AK499">
        <v>0.6</v>
      </c>
      <c r="AL499">
        <v>1</v>
      </c>
      <c r="AM499"/>
      <c r="AN499"/>
      <c r="AO499"/>
      <c r="AP499"/>
      <c r="AQ499" t="s">
        <v>2735</v>
      </c>
      <c r="AR499"/>
      <c r="AS499" t="s">
        <v>1996</v>
      </c>
      <c r="AT499"/>
      <c r="AU499" t="s">
        <v>1996</v>
      </c>
      <c r="AV499" t="s">
        <v>1997</v>
      </c>
      <c r="AW499">
        <v>14407</v>
      </c>
      <c r="AX499"/>
    </row>
    <row r="500" spans="1:50" hidden="1" x14ac:dyDescent="0.25">
      <c r="A500">
        <v>2026</v>
      </c>
      <c r="B500" t="s">
        <v>159</v>
      </c>
      <c r="C500" t="s">
        <v>199</v>
      </c>
      <c r="D500">
        <v>4536</v>
      </c>
      <c r="E500" t="s">
        <v>2739</v>
      </c>
      <c r="F500" t="s">
        <v>1995</v>
      </c>
      <c r="G500" t="s">
        <v>1923</v>
      </c>
      <c r="H500"/>
      <c r="I500"/>
      <c r="J500"/>
      <c r="K500"/>
      <c r="L500"/>
      <c r="M500" t="s">
        <v>1996</v>
      </c>
      <c r="N500" t="s">
        <v>1996</v>
      </c>
      <c r="O500" t="s">
        <v>1996</v>
      </c>
      <c r="P500" t="s">
        <v>1996</v>
      </c>
      <c r="Q500"/>
      <c r="R500"/>
      <c r="S500"/>
      <c r="T500"/>
      <c r="U500"/>
      <c r="V500"/>
      <c r="W500">
        <v>0.65500000000000003</v>
      </c>
      <c r="X500">
        <v>0.66700000000000004</v>
      </c>
      <c r="Y500">
        <v>0.98699999999999999</v>
      </c>
      <c r="Z500">
        <v>0.92</v>
      </c>
      <c r="AA500">
        <v>0.92</v>
      </c>
      <c r="AB500">
        <v>0.92</v>
      </c>
      <c r="AC500">
        <v>100</v>
      </c>
      <c r="AD500">
        <v>0</v>
      </c>
      <c r="AE500" t="s">
        <v>3789</v>
      </c>
      <c r="AF500"/>
      <c r="AG500" t="s">
        <v>1997</v>
      </c>
      <c r="AH500">
        <v>0.12</v>
      </c>
      <c r="AI500"/>
      <c r="AJ500"/>
      <c r="AK500"/>
      <c r="AL500"/>
      <c r="AM500"/>
      <c r="AN500"/>
      <c r="AO500"/>
      <c r="AP500"/>
      <c r="AQ500" t="s">
        <v>3615</v>
      </c>
      <c r="AR500"/>
      <c r="AS500" t="s">
        <v>1996</v>
      </c>
      <c r="AT500" t="s">
        <v>2332</v>
      </c>
      <c r="AU500" t="s">
        <v>1996</v>
      </c>
      <c r="AV500" t="s">
        <v>1996</v>
      </c>
      <c r="AW500">
        <v>14147</v>
      </c>
      <c r="AX500"/>
    </row>
    <row r="501" spans="1:50" hidden="1" x14ac:dyDescent="0.25">
      <c r="A501">
        <v>2026</v>
      </c>
      <c r="B501" t="s">
        <v>159</v>
      </c>
      <c r="C501" t="s">
        <v>196</v>
      </c>
      <c r="D501">
        <v>4537</v>
      </c>
      <c r="E501" t="s">
        <v>2740</v>
      </c>
      <c r="F501" t="s">
        <v>1995</v>
      </c>
      <c r="G501" t="s">
        <v>1923</v>
      </c>
      <c r="H501"/>
      <c r="I501"/>
      <c r="J501"/>
      <c r="K501"/>
      <c r="L501"/>
      <c r="M501" t="s">
        <v>1996</v>
      </c>
      <c r="N501" t="s">
        <v>1996</v>
      </c>
      <c r="O501" t="s">
        <v>1996</v>
      </c>
      <c r="P501" t="s">
        <v>1996</v>
      </c>
      <c r="Q501"/>
      <c r="R501"/>
      <c r="S501"/>
      <c r="T501"/>
      <c r="U501"/>
      <c r="V501"/>
      <c r="W501">
        <v>0.65500000000000003</v>
      </c>
      <c r="X501">
        <v>0.66700000000000004</v>
      </c>
      <c r="Y501">
        <v>0.98699999999999999</v>
      </c>
      <c r="Z501">
        <v>0.92</v>
      </c>
      <c r="AA501">
        <v>0.92</v>
      </c>
      <c r="AB501">
        <v>0.92</v>
      </c>
      <c r="AC501">
        <v>100</v>
      </c>
      <c r="AD501">
        <v>0</v>
      </c>
      <c r="AE501" t="s">
        <v>3789</v>
      </c>
      <c r="AF501"/>
      <c r="AG501" t="s">
        <v>1997</v>
      </c>
      <c r="AH501">
        <v>0.12</v>
      </c>
      <c r="AI501"/>
      <c r="AJ501"/>
      <c r="AK501"/>
      <c r="AL501"/>
      <c r="AM501"/>
      <c r="AN501"/>
      <c r="AO501"/>
      <c r="AP501"/>
      <c r="AQ501" t="s">
        <v>3615</v>
      </c>
      <c r="AR501"/>
      <c r="AS501" t="s">
        <v>1996</v>
      </c>
      <c r="AT501" t="s">
        <v>2332</v>
      </c>
      <c r="AU501" t="s">
        <v>1996</v>
      </c>
      <c r="AV501" t="s">
        <v>1996</v>
      </c>
      <c r="AW501">
        <v>14147</v>
      </c>
      <c r="AX501"/>
    </row>
    <row r="502" spans="1:50" hidden="1" x14ac:dyDescent="0.25">
      <c r="A502">
        <v>2026</v>
      </c>
      <c r="B502" t="s">
        <v>159</v>
      </c>
      <c r="C502" t="s">
        <v>189</v>
      </c>
      <c r="D502">
        <v>4949</v>
      </c>
      <c r="E502" t="s">
        <v>2741</v>
      </c>
      <c r="F502" t="s">
        <v>1995</v>
      </c>
      <c r="G502" t="s">
        <v>1921</v>
      </c>
      <c r="H502">
        <v>3.46</v>
      </c>
      <c r="I502">
        <v>1E-4</v>
      </c>
      <c r="J502">
        <v>0</v>
      </c>
      <c r="K502"/>
      <c r="L502">
        <v>0</v>
      </c>
      <c r="M502" t="s">
        <v>1996</v>
      </c>
      <c r="N502" t="s">
        <v>1996</v>
      </c>
      <c r="O502" t="s">
        <v>1996</v>
      </c>
      <c r="P502" t="s">
        <v>1996</v>
      </c>
      <c r="Q502"/>
      <c r="R502"/>
      <c r="S502"/>
      <c r="T502"/>
      <c r="U502"/>
      <c r="V502"/>
      <c r="W502">
        <v>0.9</v>
      </c>
      <c r="X502">
        <v>0.81599999999999995</v>
      </c>
      <c r="Y502">
        <v>0.98599999999999999</v>
      </c>
      <c r="Z502">
        <v>0.92</v>
      </c>
      <c r="AA502">
        <v>0.92</v>
      </c>
      <c r="AB502">
        <v>0.92</v>
      </c>
      <c r="AC502">
        <v>100</v>
      </c>
      <c r="AD502">
        <v>0</v>
      </c>
      <c r="AE502" t="s">
        <v>3789</v>
      </c>
      <c r="AF502"/>
      <c r="AG502" t="s">
        <v>1997</v>
      </c>
      <c r="AH502">
        <v>0.25</v>
      </c>
      <c r="AI502"/>
      <c r="AJ502">
        <v>10</v>
      </c>
      <c r="AK502">
        <v>0.12</v>
      </c>
      <c r="AL502">
        <v>1</v>
      </c>
      <c r="AM502"/>
      <c r="AN502"/>
      <c r="AO502"/>
      <c r="AP502"/>
      <c r="AQ502" t="s">
        <v>2742</v>
      </c>
      <c r="AR502"/>
      <c r="AS502" t="s">
        <v>1996</v>
      </c>
      <c r="AT502"/>
      <c r="AU502" t="s">
        <v>1996</v>
      </c>
      <c r="AV502" t="s">
        <v>1996</v>
      </c>
      <c r="AW502">
        <v>13867</v>
      </c>
      <c r="AX502"/>
    </row>
    <row r="503" spans="1:50" hidden="1" x14ac:dyDescent="0.25">
      <c r="A503">
        <v>2026</v>
      </c>
      <c r="B503" t="s">
        <v>159</v>
      </c>
      <c r="C503" t="s">
        <v>2743</v>
      </c>
      <c r="D503">
        <v>3356</v>
      </c>
      <c r="E503" t="s">
        <v>2744</v>
      </c>
      <c r="F503" t="s">
        <v>1995</v>
      </c>
      <c r="G503" t="s">
        <v>1921</v>
      </c>
      <c r="H503">
        <v>0.80100000000000005</v>
      </c>
      <c r="I503">
        <v>1E-4</v>
      </c>
      <c r="J503">
        <v>2.0000000000000001E-4</v>
      </c>
      <c r="K503"/>
      <c r="L503">
        <v>0</v>
      </c>
      <c r="M503" t="s">
        <v>1996</v>
      </c>
      <c r="N503" t="s">
        <v>1996</v>
      </c>
      <c r="O503" t="s">
        <v>1996</v>
      </c>
      <c r="P503" t="s">
        <v>1996</v>
      </c>
      <c r="Q503"/>
      <c r="R503"/>
      <c r="S503"/>
      <c r="T503"/>
      <c r="U503"/>
      <c r="V503"/>
      <c r="W503">
        <v>0.9</v>
      </c>
      <c r="X503">
        <v>0.81599999999999995</v>
      </c>
      <c r="Y503">
        <v>0.98599999999999999</v>
      </c>
      <c r="Z503">
        <v>0.92</v>
      </c>
      <c r="AA503">
        <v>0.92</v>
      </c>
      <c r="AB503">
        <v>0.92</v>
      </c>
      <c r="AC503">
        <v>100</v>
      </c>
      <c r="AD503">
        <v>0</v>
      </c>
      <c r="AE503" t="s">
        <v>3789</v>
      </c>
      <c r="AF503"/>
      <c r="AG503" t="s">
        <v>1997</v>
      </c>
      <c r="AH503">
        <v>0.09</v>
      </c>
      <c r="AI503"/>
      <c r="AJ503">
        <v>12</v>
      </c>
      <c r="AK503">
        <v>3</v>
      </c>
      <c r="AL503">
        <v>1</v>
      </c>
      <c r="AM503"/>
      <c r="AN503"/>
      <c r="AO503"/>
      <c r="AP503"/>
      <c r="AQ503" t="s">
        <v>2745</v>
      </c>
      <c r="AR503"/>
      <c r="AS503" t="s">
        <v>1996</v>
      </c>
      <c r="AT503"/>
      <c r="AU503" t="s">
        <v>1996</v>
      </c>
      <c r="AV503" t="s">
        <v>1997</v>
      </c>
      <c r="AW503">
        <v>13867</v>
      </c>
      <c r="AX503"/>
    </row>
    <row r="504" spans="1:50" hidden="1" x14ac:dyDescent="0.25">
      <c r="A504">
        <v>2026</v>
      </c>
      <c r="B504" t="s">
        <v>159</v>
      </c>
      <c r="C504" t="s">
        <v>161</v>
      </c>
      <c r="D504">
        <v>5939</v>
      </c>
      <c r="E504" t="s">
        <v>2746</v>
      </c>
      <c r="F504" t="s">
        <v>1995</v>
      </c>
      <c r="G504" t="s">
        <v>1919</v>
      </c>
      <c r="H504">
        <v>96.08</v>
      </c>
      <c r="I504">
        <v>1.6E-2</v>
      </c>
      <c r="J504">
        <v>2.5999999999999999E-3</v>
      </c>
      <c r="K504"/>
      <c r="L504">
        <v>0</v>
      </c>
      <c r="M504" t="s">
        <v>1996</v>
      </c>
      <c r="N504" t="s">
        <v>1996</v>
      </c>
      <c r="O504" t="s">
        <v>1996</v>
      </c>
      <c r="P504" t="s">
        <v>1996</v>
      </c>
      <c r="Q504"/>
      <c r="R504"/>
      <c r="S504"/>
      <c r="T504"/>
      <c r="U504"/>
      <c r="V504"/>
      <c r="W504">
        <v>0.9</v>
      </c>
      <c r="X504">
        <v>0.81599999999999995</v>
      </c>
      <c r="Y504">
        <v>0.98599999999999999</v>
      </c>
      <c r="Z504">
        <v>0.92</v>
      </c>
      <c r="AA504">
        <v>0.92</v>
      </c>
      <c r="AB504">
        <v>0.92</v>
      </c>
      <c r="AC504">
        <v>100</v>
      </c>
      <c r="AD504">
        <v>0</v>
      </c>
      <c r="AE504" t="s">
        <v>3789</v>
      </c>
      <c r="AF504"/>
      <c r="AG504" t="s">
        <v>1997</v>
      </c>
      <c r="AH504">
        <v>12</v>
      </c>
      <c r="AI504"/>
      <c r="AJ504">
        <v>10</v>
      </c>
      <c r="AK504">
        <v>100</v>
      </c>
      <c r="AL504">
        <v>1</v>
      </c>
      <c r="AM504"/>
      <c r="AN504"/>
      <c r="AO504"/>
      <c r="AP504"/>
      <c r="AQ504" t="s">
        <v>2747</v>
      </c>
      <c r="AR504"/>
      <c r="AS504" t="s">
        <v>1996</v>
      </c>
      <c r="AT504"/>
      <c r="AU504" t="s">
        <v>1996</v>
      </c>
      <c r="AV504" t="s">
        <v>1997</v>
      </c>
      <c r="AW504">
        <v>13867</v>
      </c>
      <c r="AX504"/>
    </row>
    <row r="505" spans="1:50" hidden="1" x14ac:dyDescent="0.25">
      <c r="A505">
        <v>2026</v>
      </c>
      <c r="B505" t="s">
        <v>159</v>
      </c>
      <c r="C505" t="s">
        <v>164</v>
      </c>
      <c r="D505">
        <v>5940</v>
      </c>
      <c r="E505" t="s">
        <v>2748</v>
      </c>
      <c r="F505" t="s">
        <v>1995</v>
      </c>
      <c r="G505" t="s">
        <v>1919</v>
      </c>
      <c r="H505">
        <v>288.25</v>
      </c>
      <c r="I505">
        <v>4.8000000000000001E-2</v>
      </c>
      <c r="J505">
        <v>7.7999999999999996E-3</v>
      </c>
      <c r="K505"/>
      <c r="L505">
        <v>0</v>
      </c>
      <c r="M505" t="s">
        <v>1996</v>
      </c>
      <c r="N505" t="s">
        <v>1996</v>
      </c>
      <c r="O505" t="s">
        <v>1996</v>
      </c>
      <c r="P505" t="s">
        <v>1996</v>
      </c>
      <c r="Q505"/>
      <c r="R505"/>
      <c r="S505"/>
      <c r="T505"/>
      <c r="U505"/>
      <c r="V505"/>
      <c r="W505">
        <v>0.9</v>
      </c>
      <c r="X505">
        <v>0.81599999999999995</v>
      </c>
      <c r="Y505">
        <v>0.98599999999999999</v>
      </c>
      <c r="Z505">
        <v>0.92</v>
      </c>
      <c r="AA505">
        <v>0.92</v>
      </c>
      <c r="AB505">
        <v>0.92</v>
      </c>
      <c r="AC505">
        <v>100</v>
      </c>
      <c r="AD505">
        <v>0</v>
      </c>
      <c r="AE505" t="s">
        <v>3789</v>
      </c>
      <c r="AF505"/>
      <c r="AG505" t="s">
        <v>1997</v>
      </c>
      <c r="AH505">
        <v>35</v>
      </c>
      <c r="AI505"/>
      <c r="AJ505">
        <v>10</v>
      </c>
      <c r="AK505">
        <v>100</v>
      </c>
      <c r="AL505">
        <v>1</v>
      </c>
      <c r="AM505"/>
      <c r="AN505"/>
      <c r="AO505"/>
      <c r="AP505"/>
      <c r="AQ505" t="s">
        <v>2749</v>
      </c>
      <c r="AR505"/>
      <c r="AS505" t="s">
        <v>1996</v>
      </c>
      <c r="AT505"/>
      <c r="AU505" t="s">
        <v>1996</v>
      </c>
      <c r="AV505" t="s">
        <v>1997</v>
      </c>
      <c r="AW505">
        <v>13867</v>
      </c>
      <c r="AX505"/>
    </row>
    <row r="506" spans="1:50" hidden="1" x14ac:dyDescent="0.25">
      <c r="A506">
        <v>2026</v>
      </c>
      <c r="B506" t="s">
        <v>159</v>
      </c>
      <c r="C506" t="s">
        <v>167</v>
      </c>
      <c r="D506">
        <v>5941</v>
      </c>
      <c r="E506" t="s">
        <v>2750</v>
      </c>
      <c r="F506" t="s">
        <v>1995</v>
      </c>
      <c r="G506" t="s">
        <v>1919</v>
      </c>
      <c r="H506">
        <v>720.63</v>
      </c>
      <c r="I506">
        <v>0.121</v>
      </c>
      <c r="J506">
        <v>1.9599999999999999E-2</v>
      </c>
      <c r="K506"/>
      <c r="L506">
        <v>0</v>
      </c>
      <c r="M506" t="s">
        <v>1996</v>
      </c>
      <c r="N506" t="s">
        <v>1996</v>
      </c>
      <c r="O506" t="s">
        <v>1996</v>
      </c>
      <c r="P506" t="s">
        <v>1996</v>
      </c>
      <c r="Q506"/>
      <c r="R506"/>
      <c r="S506"/>
      <c r="T506"/>
      <c r="U506"/>
      <c r="V506"/>
      <c r="W506">
        <v>0.9</v>
      </c>
      <c r="X506">
        <v>0.81599999999999995</v>
      </c>
      <c r="Y506">
        <v>0.98599999999999999</v>
      </c>
      <c r="Z506">
        <v>0.92</v>
      </c>
      <c r="AA506">
        <v>0.92</v>
      </c>
      <c r="AB506">
        <v>0.92</v>
      </c>
      <c r="AC506">
        <v>100</v>
      </c>
      <c r="AD506">
        <v>0</v>
      </c>
      <c r="AE506" t="s">
        <v>3789</v>
      </c>
      <c r="AF506"/>
      <c r="AG506" t="s">
        <v>1997</v>
      </c>
      <c r="AH506">
        <v>85</v>
      </c>
      <c r="AI506"/>
      <c r="AJ506">
        <v>10</v>
      </c>
      <c r="AK506">
        <v>200</v>
      </c>
      <c r="AL506">
        <v>1</v>
      </c>
      <c r="AM506"/>
      <c r="AN506"/>
      <c r="AO506"/>
      <c r="AP506"/>
      <c r="AQ506" t="s">
        <v>2751</v>
      </c>
      <c r="AR506"/>
      <c r="AS506" t="s">
        <v>1996</v>
      </c>
      <c r="AT506"/>
      <c r="AU506" t="s">
        <v>1996</v>
      </c>
      <c r="AV506" t="s">
        <v>1997</v>
      </c>
      <c r="AW506">
        <v>13867</v>
      </c>
      <c r="AX506"/>
    </row>
    <row r="507" spans="1:50" hidden="1" x14ac:dyDescent="0.25">
      <c r="A507">
        <v>2026</v>
      </c>
      <c r="B507" t="s">
        <v>548</v>
      </c>
      <c r="C507" t="s">
        <v>631</v>
      </c>
      <c r="D507">
        <v>5389</v>
      </c>
      <c r="E507" t="s">
        <v>2752</v>
      </c>
      <c r="F507" t="s">
        <v>2022</v>
      </c>
      <c r="G507" t="s">
        <v>369</v>
      </c>
      <c r="H507">
        <v>0</v>
      </c>
      <c r="I507">
        <v>0</v>
      </c>
      <c r="J507">
        <v>0</v>
      </c>
      <c r="K507"/>
      <c r="L507">
        <v>0.12659999999999999</v>
      </c>
      <c r="M507" t="s">
        <v>1996</v>
      </c>
      <c r="N507" t="s">
        <v>1996</v>
      </c>
      <c r="O507" t="s">
        <v>1996</v>
      </c>
      <c r="P507" t="s">
        <v>1996</v>
      </c>
      <c r="Q507"/>
      <c r="R507"/>
      <c r="S507"/>
      <c r="T507"/>
      <c r="U507"/>
      <c r="V507"/>
      <c r="W507">
        <v>0.9</v>
      </c>
      <c r="X507">
        <v>0.81599999999999995</v>
      </c>
      <c r="Y507">
        <v>0.98699999999999999</v>
      </c>
      <c r="Z507">
        <v>0.92</v>
      </c>
      <c r="AA507">
        <v>0.92</v>
      </c>
      <c r="AB507">
        <v>0.92</v>
      </c>
      <c r="AC507">
        <v>0</v>
      </c>
      <c r="AD507">
        <v>100</v>
      </c>
      <c r="AE507" t="s">
        <v>3789</v>
      </c>
      <c r="AF507"/>
      <c r="AG507" t="s">
        <v>1997</v>
      </c>
      <c r="AH507">
        <v>1</v>
      </c>
      <c r="AI507"/>
      <c r="AJ507">
        <v>15</v>
      </c>
      <c r="AK507">
        <v>6</v>
      </c>
      <c r="AL507">
        <v>1</v>
      </c>
      <c r="AM507"/>
      <c r="AN507"/>
      <c r="AO507"/>
      <c r="AP507"/>
      <c r="AQ507" t="s">
        <v>2753</v>
      </c>
      <c r="AR507"/>
      <c r="AS507" t="s">
        <v>1996</v>
      </c>
      <c r="AT507"/>
      <c r="AU507" t="s">
        <v>1996</v>
      </c>
      <c r="AV507" t="s">
        <v>1996</v>
      </c>
      <c r="AW507">
        <v>13867</v>
      </c>
      <c r="AX507"/>
    </row>
    <row r="508" spans="1:50" hidden="1" x14ac:dyDescent="0.25">
      <c r="A508">
        <v>2026</v>
      </c>
      <c r="B508" t="s">
        <v>548</v>
      </c>
      <c r="C508" t="s">
        <v>628</v>
      </c>
      <c r="D508">
        <v>5390</v>
      </c>
      <c r="E508" t="s">
        <v>2754</v>
      </c>
      <c r="F508" t="s">
        <v>2022</v>
      </c>
      <c r="G508" t="s">
        <v>369</v>
      </c>
      <c r="H508">
        <v>0</v>
      </c>
      <c r="I508">
        <v>0</v>
      </c>
      <c r="J508">
        <v>0</v>
      </c>
      <c r="K508"/>
      <c r="L508">
        <v>7.5499999999999998E-2</v>
      </c>
      <c r="M508" t="s">
        <v>1996</v>
      </c>
      <c r="N508" t="s">
        <v>1996</v>
      </c>
      <c r="O508" t="s">
        <v>1996</v>
      </c>
      <c r="P508" t="s">
        <v>1996</v>
      </c>
      <c r="Q508"/>
      <c r="R508"/>
      <c r="S508"/>
      <c r="T508"/>
      <c r="U508"/>
      <c r="V508"/>
      <c r="W508">
        <v>0.9</v>
      </c>
      <c r="X508">
        <v>0.81599999999999995</v>
      </c>
      <c r="Y508">
        <v>0.98699999999999999</v>
      </c>
      <c r="Z508">
        <v>0.92</v>
      </c>
      <c r="AA508">
        <v>0.92</v>
      </c>
      <c r="AB508">
        <v>0.92</v>
      </c>
      <c r="AC508">
        <v>0</v>
      </c>
      <c r="AD508">
        <v>100</v>
      </c>
      <c r="AE508" t="s">
        <v>3789</v>
      </c>
      <c r="AF508"/>
      <c r="AG508" t="s">
        <v>1997</v>
      </c>
      <c r="AH508">
        <v>0.6</v>
      </c>
      <c r="AI508"/>
      <c r="AJ508">
        <v>15</v>
      </c>
      <c r="AK508">
        <v>6</v>
      </c>
      <c r="AL508">
        <v>1</v>
      </c>
      <c r="AM508"/>
      <c r="AN508"/>
      <c r="AO508"/>
      <c r="AP508"/>
      <c r="AQ508" t="s">
        <v>2755</v>
      </c>
      <c r="AR508"/>
      <c r="AS508" t="s">
        <v>1996</v>
      </c>
      <c r="AT508"/>
      <c r="AU508" t="s">
        <v>1996</v>
      </c>
      <c r="AV508" t="s">
        <v>1996</v>
      </c>
      <c r="AW508">
        <v>13867</v>
      </c>
      <c r="AX508"/>
    </row>
    <row r="509" spans="1:50" hidden="1" x14ac:dyDescent="0.25">
      <c r="A509">
        <v>2026</v>
      </c>
      <c r="B509" t="s">
        <v>548</v>
      </c>
      <c r="C509" t="s">
        <v>637</v>
      </c>
      <c r="D509">
        <v>5391</v>
      </c>
      <c r="E509" t="s">
        <v>2756</v>
      </c>
      <c r="F509" t="s">
        <v>2022</v>
      </c>
      <c r="G509" t="s">
        <v>369</v>
      </c>
      <c r="H509">
        <v>0</v>
      </c>
      <c r="I509">
        <v>0</v>
      </c>
      <c r="J509">
        <v>0</v>
      </c>
      <c r="K509"/>
      <c r="L509">
        <v>0.1071</v>
      </c>
      <c r="M509" t="s">
        <v>1996</v>
      </c>
      <c r="N509" t="s">
        <v>1996</v>
      </c>
      <c r="O509" t="s">
        <v>1996</v>
      </c>
      <c r="P509" t="s">
        <v>1996</v>
      </c>
      <c r="Q509"/>
      <c r="R509"/>
      <c r="S509"/>
      <c r="T509"/>
      <c r="U509"/>
      <c r="V509"/>
      <c r="W509">
        <v>0.9</v>
      </c>
      <c r="X509">
        <v>0.81599999999999995</v>
      </c>
      <c r="Y509">
        <v>0.98699999999999999</v>
      </c>
      <c r="Z509">
        <v>0.92</v>
      </c>
      <c r="AA509">
        <v>0.92</v>
      </c>
      <c r="AB509">
        <v>0.92</v>
      </c>
      <c r="AC509">
        <v>0</v>
      </c>
      <c r="AD509">
        <v>100</v>
      </c>
      <c r="AE509" t="s">
        <v>3789</v>
      </c>
      <c r="AF509"/>
      <c r="AG509" t="s">
        <v>1997</v>
      </c>
      <c r="AH509">
        <v>1.25</v>
      </c>
      <c r="AI509"/>
      <c r="AJ509">
        <v>15</v>
      </c>
      <c r="AK509">
        <v>6</v>
      </c>
      <c r="AL509">
        <v>1</v>
      </c>
      <c r="AM509"/>
      <c r="AN509"/>
      <c r="AO509"/>
      <c r="AP509"/>
      <c r="AQ509" t="s">
        <v>2757</v>
      </c>
      <c r="AR509"/>
      <c r="AS509" t="s">
        <v>1996</v>
      </c>
      <c r="AT509"/>
      <c r="AU509" t="s">
        <v>1996</v>
      </c>
      <c r="AV509" t="s">
        <v>1996</v>
      </c>
      <c r="AW509">
        <v>13867</v>
      </c>
      <c r="AX509"/>
    </row>
    <row r="510" spans="1:50" hidden="1" x14ac:dyDescent="0.25">
      <c r="A510">
        <v>2026</v>
      </c>
      <c r="B510" t="s">
        <v>548</v>
      </c>
      <c r="C510" t="s">
        <v>634</v>
      </c>
      <c r="D510">
        <v>5392</v>
      </c>
      <c r="E510" t="s">
        <v>2758</v>
      </c>
      <c r="F510" t="s">
        <v>2022</v>
      </c>
      <c r="G510" t="s">
        <v>369</v>
      </c>
      <c r="H510">
        <v>0</v>
      </c>
      <c r="I510">
        <v>0</v>
      </c>
      <c r="J510">
        <v>0</v>
      </c>
      <c r="K510"/>
      <c r="L510">
        <v>6.4000000000000001E-2</v>
      </c>
      <c r="M510" t="s">
        <v>1996</v>
      </c>
      <c r="N510" t="s">
        <v>1996</v>
      </c>
      <c r="O510" t="s">
        <v>1996</v>
      </c>
      <c r="P510" t="s">
        <v>1996</v>
      </c>
      <c r="Q510"/>
      <c r="R510"/>
      <c r="S510"/>
      <c r="T510"/>
      <c r="U510"/>
      <c r="V510"/>
      <c r="W510">
        <v>0.9</v>
      </c>
      <c r="X510">
        <v>0.81599999999999995</v>
      </c>
      <c r="Y510">
        <v>0.98699999999999999</v>
      </c>
      <c r="Z510">
        <v>0.92</v>
      </c>
      <c r="AA510">
        <v>0.92</v>
      </c>
      <c r="AB510">
        <v>0.92</v>
      </c>
      <c r="AC510">
        <v>0</v>
      </c>
      <c r="AD510">
        <v>100</v>
      </c>
      <c r="AE510" t="s">
        <v>3789</v>
      </c>
      <c r="AF510"/>
      <c r="AG510" t="s">
        <v>1997</v>
      </c>
      <c r="AH510">
        <v>0.7</v>
      </c>
      <c r="AI510"/>
      <c r="AJ510">
        <v>15</v>
      </c>
      <c r="AK510">
        <v>6</v>
      </c>
      <c r="AL510">
        <v>1</v>
      </c>
      <c r="AM510"/>
      <c r="AN510"/>
      <c r="AO510"/>
      <c r="AP510"/>
      <c r="AQ510" t="s">
        <v>2759</v>
      </c>
      <c r="AR510"/>
      <c r="AS510" t="s">
        <v>1996</v>
      </c>
      <c r="AT510"/>
      <c r="AU510" t="s">
        <v>1996</v>
      </c>
      <c r="AV510" t="s">
        <v>1996</v>
      </c>
      <c r="AW510">
        <v>13867</v>
      </c>
      <c r="AX510"/>
    </row>
    <row r="511" spans="1:50" hidden="1" x14ac:dyDescent="0.25">
      <c r="A511">
        <v>2026</v>
      </c>
      <c r="B511" t="s">
        <v>548</v>
      </c>
      <c r="C511" t="s">
        <v>556</v>
      </c>
      <c r="D511">
        <v>4863</v>
      </c>
      <c r="E511" t="s">
        <v>2760</v>
      </c>
      <c r="F511" t="s">
        <v>1995</v>
      </c>
      <c r="G511" t="s">
        <v>1949</v>
      </c>
      <c r="H511">
        <v>138.244</v>
      </c>
      <c r="I511">
        <v>1.77E-2</v>
      </c>
      <c r="J511">
        <v>1.77E-2</v>
      </c>
      <c r="K511"/>
      <c r="L511">
        <v>0</v>
      </c>
      <c r="M511" t="s">
        <v>1996</v>
      </c>
      <c r="N511" t="s">
        <v>1996</v>
      </c>
      <c r="O511" t="s">
        <v>1996</v>
      </c>
      <c r="P511" t="s">
        <v>1996</v>
      </c>
      <c r="Q511"/>
      <c r="R511"/>
      <c r="S511"/>
      <c r="T511">
        <v>0</v>
      </c>
      <c r="U511">
        <v>0</v>
      </c>
      <c r="V511">
        <v>0</v>
      </c>
      <c r="W511">
        <v>0.9</v>
      </c>
      <c r="X511">
        <v>0.81599999999999995</v>
      </c>
      <c r="Y511">
        <v>0.98599999999999999</v>
      </c>
      <c r="Z511">
        <v>0.92</v>
      </c>
      <c r="AA511">
        <v>0.92</v>
      </c>
      <c r="AB511">
        <v>0.92</v>
      </c>
      <c r="AC511">
        <v>100</v>
      </c>
      <c r="AD511">
        <v>0</v>
      </c>
      <c r="AE511" t="s">
        <v>3789</v>
      </c>
      <c r="AF511"/>
      <c r="AG511" t="s">
        <v>1997</v>
      </c>
      <c r="AH511">
        <v>18</v>
      </c>
      <c r="AI511"/>
      <c r="AJ511">
        <v>20</v>
      </c>
      <c r="AK511">
        <v>20</v>
      </c>
      <c r="AL511">
        <v>1</v>
      </c>
      <c r="AM511"/>
      <c r="AN511"/>
      <c r="AO511"/>
      <c r="AP511"/>
      <c r="AQ511" t="s">
        <v>3943</v>
      </c>
      <c r="AR511"/>
      <c r="AS511" t="s">
        <v>1996</v>
      </c>
      <c r="AT511"/>
      <c r="AU511" t="s">
        <v>1996</v>
      </c>
      <c r="AV511" t="s">
        <v>1997</v>
      </c>
      <c r="AW511">
        <v>14407</v>
      </c>
      <c r="AX511"/>
    </row>
    <row r="512" spans="1:50" hidden="1" x14ac:dyDescent="0.25">
      <c r="A512">
        <v>2026</v>
      </c>
      <c r="B512" t="s">
        <v>548</v>
      </c>
      <c r="C512" t="s">
        <v>559</v>
      </c>
      <c r="D512">
        <v>6100</v>
      </c>
      <c r="E512" t="s">
        <v>2761</v>
      </c>
      <c r="F512" t="s">
        <v>1995</v>
      </c>
      <c r="G512" t="s">
        <v>1949</v>
      </c>
      <c r="H512">
        <v>82.945999999999998</v>
      </c>
      <c r="I512">
        <v>1.06E-2</v>
      </c>
      <c r="J512">
        <v>1.06E-2</v>
      </c>
      <c r="K512"/>
      <c r="L512">
        <v>0</v>
      </c>
      <c r="M512" t="s">
        <v>1996</v>
      </c>
      <c r="N512" t="s">
        <v>1996</v>
      </c>
      <c r="O512" t="s">
        <v>1996</v>
      </c>
      <c r="P512" t="s">
        <v>1996</v>
      </c>
      <c r="Q512"/>
      <c r="R512"/>
      <c r="S512"/>
      <c r="T512">
        <v>0</v>
      </c>
      <c r="U512">
        <v>0</v>
      </c>
      <c r="V512">
        <v>0</v>
      </c>
      <c r="W512">
        <v>0.9</v>
      </c>
      <c r="X512">
        <v>0.81599999999999995</v>
      </c>
      <c r="Y512">
        <v>0.98599999999999999</v>
      </c>
      <c r="Z512">
        <v>0.92</v>
      </c>
      <c r="AA512">
        <v>0.92</v>
      </c>
      <c r="AB512">
        <v>0.92</v>
      </c>
      <c r="AC512">
        <v>100</v>
      </c>
      <c r="AD512">
        <v>0</v>
      </c>
      <c r="AE512" t="s">
        <v>3789</v>
      </c>
      <c r="AF512"/>
      <c r="AG512" t="s">
        <v>1997</v>
      </c>
      <c r="AH512">
        <v>15</v>
      </c>
      <c r="AI512"/>
      <c r="AJ512">
        <v>20</v>
      </c>
      <c r="AK512">
        <v>20</v>
      </c>
      <c r="AL512">
        <v>1</v>
      </c>
      <c r="AM512"/>
      <c r="AN512"/>
      <c r="AO512"/>
      <c r="AP512"/>
      <c r="AQ512" t="s">
        <v>3944</v>
      </c>
      <c r="AR512"/>
      <c r="AS512" t="s">
        <v>1996</v>
      </c>
      <c r="AT512"/>
      <c r="AU512" t="s">
        <v>1996</v>
      </c>
      <c r="AV512" t="s">
        <v>1997</v>
      </c>
      <c r="AW512">
        <v>14407</v>
      </c>
      <c r="AX512"/>
    </row>
    <row r="513" spans="1:50" hidden="1" x14ac:dyDescent="0.25">
      <c r="A513">
        <v>2026</v>
      </c>
      <c r="B513" t="s">
        <v>548</v>
      </c>
      <c r="C513" t="s">
        <v>3616</v>
      </c>
      <c r="D513">
        <v>8962</v>
      </c>
      <c r="E513" t="s">
        <v>3617</v>
      </c>
      <c r="F513" t="s">
        <v>2033</v>
      </c>
      <c r="G513" t="s">
        <v>369</v>
      </c>
      <c r="H513">
        <v>-0.71160000000000001</v>
      </c>
      <c r="I513">
        <v>5.9999999999999995E-4</v>
      </c>
      <c r="J513">
        <v>5.9999999999999995E-4</v>
      </c>
      <c r="K513"/>
      <c r="L513">
        <v>0.1268</v>
      </c>
      <c r="M513" t="s">
        <v>1996</v>
      </c>
      <c r="N513" t="s">
        <v>1996</v>
      </c>
      <c r="O513" t="s">
        <v>1996</v>
      </c>
      <c r="P513" t="s">
        <v>1997</v>
      </c>
      <c r="Q513"/>
      <c r="R513"/>
      <c r="S513"/>
      <c r="T513">
        <v>0</v>
      </c>
      <c r="U513">
        <v>0</v>
      </c>
      <c r="V513">
        <v>0</v>
      </c>
      <c r="W513">
        <v>0.9</v>
      </c>
      <c r="X513">
        <v>0.81599999999999995</v>
      </c>
      <c r="Y513">
        <v>0.98699999999999999</v>
      </c>
      <c r="Z513">
        <v>0.92</v>
      </c>
      <c r="AA513">
        <v>0.92</v>
      </c>
      <c r="AB513">
        <v>0.92</v>
      </c>
      <c r="AC513">
        <v>0</v>
      </c>
      <c r="AD513">
        <v>100</v>
      </c>
      <c r="AE513" t="s">
        <v>3789</v>
      </c>
      <c r="AF513"/>
      <c r="AG513" t="s">
        <v>1997</v>
      </c>
      <c r="AH513">
        <v>1.5</v>
      </c>
      <c r="AI513"/>
      <c r="AJ513">
        <v>15</v>
      </c>
      <c r="AK513">
        <v>4</v>
      </c>
      <c r="AL513">
        <v>1</v>
      </c>
      <c r="AM513"/>
      <c r="AN513"/>
      <c r="AO513"/>
      <c r="AP513"/>
      <c r="AQ513" t="s">
        <v>2766</v>
      </c>
      <c r="AR513"/>
      <c r="AS513" t="s">
        <v>1996</v>
      </c>
      <c r="AT513"/>
      <c r="AU513" t="s">
        <v>1996</v>
      </c>
      <c r="AV513" t="s">
        <v>1997</v>
      </c>
      <c r="AW513">
        <v>13959</v>
      </c>
      <c r="AX513"/>
    </row>
    <row r="514" spans="1:50" hidden="1" x14ac:dyDescent="0.25">
      <c r="A514">
        <v>2026</v>
      </c>
      <c r="B514" t="s">
        <v>548</v>
      </c>
      <c r="C514" t="s">
        <v>580</v>
      </c>
      <c r="D514">
        <v>3193</v>
      </c>
      <c r="E514" t="s">
        <v>2762</v>
      </c>
      <c r="F514" t="s">
        <v>1995</v>
      </c>
      <c r="G514" t="s">
        <v>369</v>
      </c>
      <c r="H514">
        <v>2.19</v>
      </c>
      <c r="I514">
        <v>2.9999999999999997E-4</v>
      </c>
      <c r="J514">
        <v>5.0000000000000001E-4</v>
      </c>
      <c r="K514"/>
      <c r="L514">
        <v>0</v>
      </c>
      <c r="M514" t="s">
        <v>1996</v>
      </c>
      <c r="N514" t="s">
        <v>1996</v>
      </c>
      <c r="O514" t="s">
        <v>1996</v>
      </c>
      <c r="P514" t="s">
        <v>1996</v>
      </c>
      <c r="Q514"/>
      <c r="R514"/>
      <c r="S514"/>
      <c r="T514"/>
      <c r="U514"/>
      <c r="V514"/>
      <c r="W514">
        <v>0.9</v>
      </c>
      <c r="X514">
        <v>0.81599999999999995</v>
      </c>
      <c r="Y514">
        <v>0.98599999999999999</v>
      </c>
      <c r="Z514">
        <v>0.92</v>
      </c>
      <c r="AA514">
        <v>0.92</v>
      </c>
      <c r="AB514">
        <v>0.92</v>
      </c>
      <c r="AC514">
        <v>100</v>
      </c>
      <c r="AD514">
        <v>0</v>
      </c>
      <c r="AE514" t="s">
        <v>3789</v>
      </c>
      <c r="AF514"/>
      <c r="AG514" t="s">
        <v>1997</v>
      </c>
      <c r="AH514">
        <v>0.15</v>
      </c>
      <c r="AI514"/>
      <c r="AJ514">
        <v>15</v>
      </c>
      <c r="AK514"/>
      <c r="AL514">
        <v>1</v>
      </c>
      <c r="AM514"/>
      <c r="AN514"/>
      <c r="AO514"/>
      <c r="AP514"/>
      <c r="AQ514" t="s">
        <v>2763</v>
      </c>
      <c r="AR514"/>
      <c r="AS514" t="s">
        <v>1996</v>
      </c>
      <c r="AT514"/>
      <c r="AU514" t="s">
        <v>1996</v>
      </c>
      <c r="AV514" t="s">
        <v>1997</v>
      </c>
      <c r="AW514">
        <v>13867</v>
      </c>
      <c r="AX514"/>
    </row>
    <row r="515" spans="1:50" hidden="1" x14ac:dyDescent="0.25">
      <c r="A515">
        <v>2026</v>
      </c>
      <c r="B515" t="s">
        <v>548</v>
      </c>
      <c r="C515" t="s">
        <v>583</v>
      </c>
      <c r="D515">
        <v>3194</v>
      </c>
      <c r="E515" t="s">
        <v>2764</v>
      </c>
      <c r="F515" t="s">
        <v>1995</v>
      </c>
      <c r="G515" t="s">
        <v>1924</v>
      </c>
      <c r="H515">
        <v>2360</v>
      </c>
      <c r="I515">
        <v>0.308</v>
      </c>
      <c r="J515">
        <v>0.308</v>
      </c>
      <c r="K515"/>
      <c r="L515">
        <v>0</v>
      </c>
      <c r="M515" t="s">
        <v>1996</v>
      </c>
      <c r="N515" t="s">
        <v>1996</v>
      </c>
      <c r="O515" t="s">
        <v>1996</v>
      </c>
      <c r="P515" t="s">
        <v>1996</v>
      </c>
      <c r="Q515"/>
      <c r="R515"/>
      <c r="S515"/>
      <c r="T515">
        <v>0</v>
      </c>
      <c r="U515">
        <v>0</v>
      </c>
      <c r="V515">
        <v>0</v>
      </c>
      <c r="W515">
        <v>0.9</v>
      </c>
      <c r="X515">
        <v>0.81599999999999995</v>
      </c>
      <c r="Y515">
        <v>0.98599999999999999</v>
      </c>
      <c r="Z515">
        <v>0.92</v>
      </c>
      <c r="AA515">
        <v>0.92</v>
      </c>
      <c r="AB515">
        <v>0.92</v>
      </c>
      <c r="AC515">
        <v>100</v>
      </c>
      <c r="AD515">
        <v>0</v>
      </c>
      <c r="AE515" t="s">
        <v>3789</v>
      </c>
      <c r="AF515"/>
      <c r="AG515" t="s">
        <v>1997</v>
      </c>
      <c r="AH515">
        <v>175</v>
      </c>
      <c r="AI515"/>
      <c r="AJ515">
        <v>15</v>
      </c>
      <c r="AK515">
        <v>0</v>
      </c>
      <c r="AL515">
        <v>1</v>
      </c>
      <c r="AM515"/>
      <c r="AN515"/>
      <c r="AO515"/>
      <c r="AP515"/>
      <c r="AQ515" t="s">
        <v>3945</v>
      </c>
      <c r="AR515"/>
      <c r="AS515" t="s">
        <v>1996</v>
      </c>
      <c r="AT515"/>
      <c r="AU515" t="s">
        <v>1996</v>
      </c>
      <c r="AV515" t="s">
        <v>1997</v>
      </c>
      <c r="AW515">
        <v>14407</v>
      </c>
      <c r="AX515"/>
    </row>
    <row r="516" spans="1:50" hidden="1" x14ac:dyDescent="0.25">
      <c r="A516">
        <v>2026</v>
      </c>
      <c r="B516" t="s">
        <v>548</v>
      </c>
      <c r="C516" t="s">
        <v>577</v>
      </c>
      <c r="D516">
        <v>2815</v>
      </c>
      <c r="E516" t="s">
        <v>2765</v>
      </c>
      <c r="F516" t="s">
        <v>2022</v>
      </c>
      <c r="G516" t="s">
        <v>369</v>
      </c>
      <c r="H516">
        <v>0</v>
      </c>
      <c r="I516">
        <v>0</v>
      </c>
      <c r="J516">
        <v>0</v>
      </c>
      <c r="K516"/>
      <c r="L516">
        <v>0.1176</v>
      </c>
      <c r="M516" t="s">
        <v>1996</v>
      </c>
      <c r="N516" t="s">
        <v>1996</v>
      </c>
      <c r="O516" t="s">
        <v>1996</v>
      </c>
      <c r="P516" t="s">
        <v>1997</v>
      </c>
      <c r="Q516"/>
      <c r="R516"/>
      <c r="S516"/>
      <c r="T516">
        <v>0</v>
      </c>
      <c r="U516">
        <v>0</v>
      </c>
      <c r="V516">
        <v>0</v>
      </c>
      <c r="W516">
        <v>0.9</v>
      </c>
      <c r="X516">
        <v>0.81599999999999995</v>
      </c>
      <c r="Y516">
        <v>0.98699999999999999</v>
      </c>
      <c r="Z516">
        <v>0.92</v>
      </c>
      <c r="AA516">
        <v>0.92</v>
      </c>
      <c r="AB516">
        <v>0.92</v>
      </c>
      <c r="AC516">
        <v>0</v>
      </c>
      <c r="AD516">
        <v>100</v>
      </c>
      <c r="AE516" t="s">
        <v>3789</v>
      </c>
      <c r="AF516"/>
      <c r="AG516" t="s">
        <v>1997</v>
      </c>
      <c r="AH516">
        <v>1.5</v>
      </c>
      <c r="AI516"/>
      <c r="AJ516">
        <v>15</v>
      </c>
      <c r="AK516">
        <v>4</v>
      </c>
      <c r="AL516">
        <v>1</v>
      </c>
      <c r="AM516"/>
      <c r="AN516"/>
      <c r="AO516"/>
      <c r="AP516"/>
      <c r="AQ516" t="s">
        <v>2766</v>
      </c>
      <c r="AR516"/>
      <c r="AS516" t="s">
        <v>1996</v>
      </c>
      <c r="AT516"/>
      <c r="AU516" t="s">
        <v>1996</v>
      </c>
      <c r="AV516" t="s">
        <v>1997</v>
      </c>
      <c r="AW516">
        <v>13867</v>
      </c>
      <c r="AX516"/>
    </row>
    <row r="517" spans="1:50" hidden="1" x14ac:dyDescent="0.25">
      <c r="A517">
        <v>2026</v>
      </c>
      <c r="B517" t="s">
        <v>548</v>
      </c>
      <c r="C517" t="s">
        <v>618</v>
      </c>
      <c r="D517">
        <v>2762</v>
      </c>
      <c r="E517" t="s">
        <v>2767</v>
      </c>
      <c r="F517" t="s">
        <v>1995</v>
      </c>
      <c r="G517" t="s">
        <v>1919</v>
      </c>
      <c r="H517">
        <v>3638</v>
      </c>
      <c r="I517">
        <v>0</v>
      </c>
      <c r="J517">
        <v>0</v>
      </c>
      <c r="K517"/>
      <c r="L517">
        <v>0</v>
      </c>
      <c r="M517" t="s">
        <v>1996</v>
      </c>
      <c r="N517" t="s">
        <v>1996</v>
      </c>
      <c r="O517" t="s">
        <v>1996</v>
      </c>
      <c r="P517" t="s">
        <v>1996</v>
      </c>
      <c r="Q517"/>
      <c r="R517"/>
      <c r="S517"/>
      <c r="T517"/>
      <c r="U517"/>
      <c r="V517"/>
      <c r="W517">
        <v>0.9</v>
      </c>
      <c r="X517">
        <v>0.81599999999999995</v>
      </c>
      <c r="Y517">
        <v>0.98599999999999999</v>
      </c>
      <c r="Z517">
        <v>0.92</v>
      </c>
      <c r="AA517">
        <v>0.92</v>
      </c>
      <c r="AB517">
        <v>0.92</v>
      </c>
      <c r="AC517">
        <v>100</v>
      </c>
      <c r="AD517">
        <v>0</v>
      </c>
      <c r="AE517" t="s">
        <v>3789</v>
      </c>
      <c r="AF517"/>
      <c r="AG517" t="s">
        <v>1997</v>
      </c>
      <c r="AH517">
        <v>600</v>
      </c>
      <c r="AI517"/>
      <c r="AJ517">
        <v>20</v>
      </c>
      <c r="AK517">
        <v>872.5</v>
      </c>
      <c r="AL517">
        <v>1</v>
      </c>
      <c r="AM517"/>
      <c r="AN517"/>
      <c r="AO517"/>
      <c r="AP517"/>
      <c r="AQ517" t="s">
        <v>2768</v>
      </c>
      <c r="AR517"/>
      <c r="AS517" t="s">
        <v>1996</v>
      </c>
      <c r="AT517"/>
      <c r="AU517" t="s">
        <v>1996</v>
      </c>
      <c r="AV517" t="s">
        <v>1997</v>
      </c>
      <c r="AW517">
        <v>13867</v>
      </c>
      <c r="AX517"/>
    </row>
    <row r="518" spans="1:50" hidden="1" x14ac:dyDescent="0.25">
      <c r="A518">
        <v>2026</v>
      </c>
      <c r="B518" t="s">
        <v>548</v>
      </c>
      <c r="C518" t="s">
        <v>612</v>
      </c>
      <c r="D518">
        <v>2763</v>
      </c>
      <c r="E518" t="s">
        <v>2769</v>
      </c>
      <c r="F518" t="s">
        <v>1995</v>
      </c>
      <c r="G518" t="s">
        <v>1919</v>
      </c>
      <c r="H518">
        <v>1460</v>
      </c>
      <c r="I518">
        <v>0</v>
      </c>
      <c r="J518">
        <v>0</v>
      </c>
      <c r="K518"/>
      <c r="L518">
        <v>0</v>
      </c>
      <c r="M518" t="s">
        <v>1996</v>
      </c>
      <c r="N518" t="s">
        <v>1996</v>
      </c>
      <c r="O518" t="s">
        <v>1996</v>
      </c>
      <c r="P518" t="s">
        <v>1996</v>
      </c>
      <c r="Q518"/>
      <c r="R518"/>
      <c r="S518"/>
      <c r="T518"/>
      <c r="U518"/>
      <c r="V518"/>
      <c r="W518">
        <v>0.9</v>
      </c>
      <c r="X518">
        <v>0.81599999999999995</v>
      </c>
      <c r="Y518">
        <v>0.98599999999999999</v>
      </c>
      <c r="Z518">
        <v>0.92</v>
      </c>
      <c r="AA518">
        <v>0.92</v>
      </c>
      <c r="AB518">
        <v>0.92</v>
      </c>
      <c r="AC518">
        <v>100</v>
      </c>
      <c r="AD518">
        <v>0</v>
      </c>
      <c r="AE518" t="s">
        <v>3789</v>
      </c>
      <c r="AF518"/>
      <c r="AG518" t="s">
        <v>1997</v>
      </c>
      <c r="AH518">
        <v>200</v>
      </c>
      <c r="AI518"/>
      <c r="AJ518">
        <v>20</v>
      </c>
      <c r="AK518">
        <v>872.5</v>
      </c>
      <c r="AL518">
        <v>1</v>
      </c>
      <c r="AM518"/>
      <c r="AN518"/>
      <c r="AO518"/>
      <c r="AP518"/>
      <c r="AQ518" t="s">
        <v>2770</v>
      </c>
      <c r="AR518"/>
      <c r="AS518" t="s">
        <v>1996</v>
      </c>
      <c r="AT518"/>
      <c r="AU518" t="s">
        <v>1996</v>
      </c>
      <c r="AV518" t="s">
        <v>1997</v>
      </c>
      <c r="AW518">
        <v>13867</v>
      </c>
      <c r="AX518"/>
    </row>
    <row r="519" spans="1:50" hidden="1" x14ac:dyDescent="0.25">
      <c r="A519">
        <v>2026</v>
      </c>
      <c r="B519" t="s">
        <v>548</v>
      </c>
      <c r="C519" t="s">
        <v>615</v>
      </c>
      <c r="D519">
        <v>2764</v>
      </c>
      <c r="E519" t="s">
        <v>2771</v>
      </c>
      <c r="F519" t="s">
        <v>1995</v>
      </c>
      <c r="G519" t="s">
        <v>1919</v>
      </c>
      <c r="H519">
        <v>2688</v>
      </c>
      <c r="I519">
        <v>0</v>
      </c>
      <c r="J519">
        <v>0</v>
      </c>
      <c r="K519"/>
      <c r="L519">
        <v>0</v>
      </c>
      <c r="M519" t="s">
        <v>1996</v>
      </c>
      <c r="N519" t="s">
        <v>1996</v>
      </c>
      <c r="O519" t="s">
        <v>1996</v>
      </c>
      <c r="P519" t="s">
        <v>1996</v>
      </c>
      <c r="Q519"/>
      <c r="R519"/>
      <c r="S519"/>
      <c r="T519"/>
      <c r="U519"/>
      <c r="V519"/>
      <c r="W519">
        <v>0.9</v>
      </c>
      <c r="X519">
        <v>0.81599999999999995</v>
      </c>
      <c r="Y519">
        <v>0.98599999999999999</v>
      </c>
      <c r="Z519">
        <v>0.92</v>
      </c>
      <c r="AA519">
        <v>0.92</v>
      </c>
      <c r="AB519">
        <v>0.92</v>
      </c>
      <c r="AC519">
        <v>100</v>
      </c>
      <c r="AD519">
        <v>0</v>
      </c>
      <c r="AE519" t="s">
        <v>3789</v>
      </c>
      <c r="AF519"/>
      <c r="AG519" t="s">
        <v>1997</v>
      </c>
      <c r="AH519">
        <v>400</v>
      </c>
      <c r="AI519"/>
      <c r="AJ519">
        <v>20</v>
      </c>
      <c r="AK519">
        <v>872.5</v>
      </c>
      <c r="AL519">
        <v>1</v>
      </c>
      <c r="AM519"/>
      <c r="AN519"/>
      <c r="AO519"/>
      <c r="AP519"/>
      <c r="AQ519" t="s">
        <v>2772</v>
      </c>
      <c r="AR519"/>
      <c r="AS519" t="s">
        <v>1996</v>
      </c>
      <c r="AT519"/>
      <c r="AU519" t="s">
        <v>1996</v>
      </c>
      <c r="AV519" t="s">
        <v>1997</v>
      </c>
      <c r="AW519">
        <v>13867</v>
      </c>
      <c r="AX519"/>
    </row>
    <row r="520" spans="1:50" hidden="1" x14ac:dyDescent="0.25">
      <c r="A520">
        <v>2026</v>
      </c>
      <c r="B520" t="s">
        <v>548</v>
      </c>
      <c r="C520" t="s">
        <v>621</v>
      </c>
      <c r="D520">
        <v>3380</v>
      </c>
      <c r="E520" t="s">
        <v>2773</v>
      </c>
      <c r="F520" t="s">
        <v>1995</v>
      </c>
      <c r="G520" t="s">
        <v>1922</v>
      </c>
      <c r="H520">
        <v>1210</v>
      </c>
      <c r="I520">
        <v>0.155</v>
      </c>
      <c r="J520">
        <v>0.155</v>
      </c>
      <c r="K520"/>
      <c r="L520">
        <v>0</v>
      </c>
      <c r="M520" t="s">
        <v>1996</v>
      </c>
      <c r="N520" t="s">
        <v>1996</v>
      </c>
      <c r="O520" t="s">
        <v>1996</v>
      </c>
      <c r="P520" t="s">
        <v>1996</v>
      </c>
      <c r="Q520"/>
      <c r="R520"/>
      <c r="S520"/>
      <c r="T520">
        <v>0</v>
      </c>
      <c r="U520">
        <v>0</v>
      </c>
      <c r="V520">
        <v>0</v>
      </c>
      <c r="W520">
        <v>0.9</v>
      </c>
      <c r="X520">
        <v>0.81599999999999995</v>
      </c>
      <c r="Y520">
        <v>0.98599999999999999</v>
      </c>
      <c r="Z520">
        <v>0.92</v>
      </c>
      <c r="AA520">
        <v>0.92</v>
      </c>
      <c r="AB520">
        <v>0.92</v>
      </c>
      <c r="AC520">
        <v>100</v>
      </c>
      <c r="AD520">
        <v>0</v>
      </c>
      <c r="AE520" t="s">
        <v>3789</v>
      </c>
      <c r="AF520"/>
      <c r="AG520" t="s">
        <v>1997</v>
      </c>
      <c r="AH520">
        <v>100</v>
      </c>
      <c r="AI520"/>
      <c r="AJ520">
        <v>5</v>
      </c>
      <c r="AK520">
        <v>2</v>
      </c>
      <c r="AL520">
        <v>1</v>
      </c>
      <c r="AM520"/>
      <c r="AN520"/>
      <c r="AO520"/>
      <c r="AP520"/>
      <c r="AQ520" t="s">
        <v>3946</v>
      </c>
      <c r="AR520"/>
      <c r="AS520" t="s">
        <v>1996</v>
      </c>
      <c r="AT520"/>
      <c r="AU520" t="s">
        <v>1996</v>
      </c>
      <c r="AV520" t="s">
        <v>1997</v>
      </c>
      <c r="AW520">
        <v>14407</v>
      </c>
      <c r="AX520"/>
    </row>
    <row r="521" spans="1:50" hidden="1" x14ac:dyDescent="0.25">
      <c r="A521">
        <v>2026</v>
      </c>
      <c r="B521" t="s">
        <v>548</v>
      </c>
      <c r="C521" t="s">
        <v>550</v>
      </c>
      <c r="D521">
        <v>4091</v>
      </c>
      <c r="E521" t="s">
        <v>2774</v>
      </c>
      <c r="F521" t="s">
        <v>1995</v>
      </c>
      <c r="G521" t="s">
        <v>1949</v>
      </c>
      <c r="H521">
        <v>237</v>
      </c>
      <c r="I521">
        <v>3.04E-2</v>
      </c>
      <c r="J521">
        <v>3.04E-2</v>
      </c>
      <c r="K521"/>
      <c r="L521">
        <v>0</v>
      </c>
      <c r="M521" t="s">
        <v>1996</v>
      </c>
      <c r="N521" t="s">
        <v>1996</v>
      </c>
      <c r="O521" t="s">
        <v>1996</v>
      </c>
      <c r="P521" t="s">
        <v>1996</v>
      </c>
      <c r="Q521"/>
      <c r="R521"/>
      <c r="S521"/>
      <c r="T521">
        <v>0</v>
      </c>
      <c r="U521">
        <v>0</v>
      </c>
      <c r="V521">
        <v>0</v>
      </c>
      <c r="W521">
        <v>0.9</v>
      </c>
      <c r="X521">
        <v>0.81599999999999995</v>
      </c>
      <c r="Y521">
        <v>0.98599999999999999</v>
      </c>
      <c r="Z521">
        <v>0.92</v>
      </c>
      <c r="AA521">
        <v>0.92</v>
      </c>
      <c r="AB521">
        <v>0.92</v>
      </c>
      <c r="AC521">
        <v>100</v>
      </c>
      <c r="AD521">
        <v>0</v>
      </c>
      <c r="AE521" t="s">
        <v>3789</v>
      </c>
      <c r="AF521"/>
      <c r="AG521" t="s">
        <v>1997</v>
      </c>
      <c r="AH521">
        <v>25</v>
      </c>
      <c r="AI521"/>
      <c r="AJ521">
        <v>20</v>
      </c>
      <c r="AK521">
        <v>175</v>
      </c>
      <c r="AL521">
        <v>1</v>
      </c>
      <c r="AM521"/>
      <c r="AN521"/>
      <c r="AO521"/>
      <c r="AP521"/>
      <c r="AQ521" t="s">
        <v>3947</v>
      </c>
      <c r="AR521"/>
      <c r="AS521" t="s">
        <v>1996</v>
      </c>
      <c r="AT521"/>
      <c r="AU521" t="s">
        <v>1996</v>
      </c>
      <c r="AV521" t="s">
        <v>1997</v>
      </c>
      <c r="AW521">
        <v>14407</v>
      </c>
      <c r="AX521"/>
    </row>
    <row r="522" spans="1:50" hidden="1" x14ac:dyDescent="0.25">
      <c r="A522">
        <v>2026</v>
      </c>
      <c r="B522" t="s">
        <v>548</v>
      </c>
      <c r="C522" t="s">
        <v>553</v>
      </c>
      <c r="D522">
        <v>4092</v>
      </c>
      <c r="E522" t="s">
        <v>2775</v>
      </c>
      <c r="F522" t="s">
        <v>1995</v>
      </c>
      <c r="G522" t="s">
        <v>1949</v>
      </c>
      <c r="H522">
        <v>209</v>
      </c>
      <c r="I522">
        <v>2.6800000000000001E-2</v>
      </c>
      <c r="J522">
        <v>2.6800000000000001E-2</v>
      </c>
      <c r="K522"/>
      <c r="L522">
        <v>0</v>
      </c>
      <c r="M522" t="s">
        <v>1996</v>
      </c>
      <c r="N522" t="s">
        <v>1996</v>
      </c>
      <c r="O522" t="s">
        <v>1996</v>
      </c>
      <c r="P522" t="s">
        <v>1996</v>
      </c>
      <c r="Q522"/>
      <c r="R522"/>
      <c r="S522"/>
      <c r="T522">
        <v>0</v>
      </c>
      <c r="U522">
        <v>0</v>
      </c>
      <c r="V522">
        <v>0</v>
      </c>
      <c r="W522">
        <v>0.9</v>
      </c>
      <c r="X522">
        <v>0.81599999999999995</v>
      </c>
      <c r="Y522">
        <v>0.98599999999999999</v>
      </c>
      <c r="Z522">
        <v>0.92</v>
      </c>
      <c r="AA522">
        <v>0.92</v>
      </c>
      <c r="AB522">
        <v>0.92</v>
      </c>
      <c r="AC522">
        <v>100</v>
      </c>
      <c r="AD522">
        <v>0</v>
      </c>
      <c r="AE522" t="s">
        <v>3789</v>
      </c>
      <c r="AF522"/>
      <c r="AG522" t="s">
        <v>1997</v>
      </c>
      <c r="AH522">
        <v>25</v>
      </c>
      <c r="AI522"/>
      <c r="AJ522">
        <v>20</v>
      </c>
      <c r="AK522">
        <v>75</v>
      </c>
      <c r="AL522">
        <v>1</v>
      </c>
      <c r="AM522"/>
      <c r="AN522"/>
      <c r="AO522"/>
      <c r="AP522"/>
      <c r="AQ522" t="s">
        <v>3948</v>
      </c>
      <c r="AR522"/>
      <c r="AS522" t="s">
        <v>1996</v>
      </c>
      <c r="AT522"/>
      <c r="AU522" t="s">
        <v>1996</v>
      </c>
      <c r="AV522" t="s">
        <v>1997</v>
      </c>
      <c r="AW522">
        <v>14407</v>
      </c>
      <c r="AX522"/>
    </row>
    <row r="523" spans="1:50" hidden="1" x14ac:dyDescent="0.25">
      <c r="A523">
        <v>2026</v>
      </c>
      <c r="B523" t="s">
        <v>548</v>
      </c>
      <c r="C523" t="s">
        <v>565</v>
      </c>
      <c r="D523">
        <v>4095</v>
      </c>
      <c r="E523" t="s">
        <v>2776</v>
      </c>
      <c r="F523" t="s">
        <v>1995</v>
      </c>
      <c r="G523" t="s">
        <v>1919</v>
      </c>
      <c r="H523">
        <v>32562</v>
      </c>
      <c r="I523">
        <v>4.26</v>
      </c>
      <c r="J523">
        <v>4.26</v>
      </c>
      <c r="K523"/>
      <c r="L523">
        <v>0</v>
      </c>
      <c r="M523" t="s">
        <v>1996</v>
      </c>
      <c r="N523" t="s">
        <v>1996</v>
      </c>
      <c r="O523" t="s">
        <v>1996</v>
      </c>
      <c r="P523" t="s">
        <v>1996</v>
      </c>
      <c r="Q523"/>
      <c r="R523"/>
      <c r="S523"/>
      <c r="T523">
        <v>0</v>
      </c>
      <c r="U523">
        <v>0</v>
      </c>
      <c r="V523">
        <v>0</v>
      </c>
      <c r="W523">
        <v>0.9</v>
      </c>
      <c r="X523">
        <v>0.81599999999999995</v>
      </c>
      <c r="Y523">
        <v>0.98599999999999999</v>
      </c>
      <c r="Z523">
        <v>0.92</v>
      </c>
      <c r="AA523">
        <v>0.92</v>
      </c>
      <c r="AB523">
        <v>0.92</v>
      </c>
      <c r="AC523">
        <v>100</v>
      </c>
      <c r="AD523">
        <v>0</v>
      </c>
      <c r="AE523" t="s">
        <v>3789</v>
      </c>
      <c r="AF523"/>
      <c r="AG523" t="s">
        <v>1997</v>
      </c>
      <c r="AH523">
        <v>4000</v>
      </c>
      <c r="AI523"/>
      <c r="AJ523">
        <v>20</v>
      </c>
      <c r="AK523">
        <v>90000</v>
      </c>
      <c r="AL523">
        <v>1</v>
      </c>
      <c r="AM523"/>
      <c r="AN523"/>
      <c r="AO523"/>
      <c r="AP523"/>
      <c r="AQ523" t="s">
        <v>3949</v>
      </c>
      <c r="AR523"/>
      <c r="AS523" t="s">
        <v>1996</v>
      </c>
      <c r="AT523"/>
      <c r="AU523" t="s">
        <v>1996</v>
      </c>
      <c r="AV523" t="s">
        <v>1997</v>
      </c>
      <c r="AW523">
        <v>14407</v>
      </c>
      <c r="AX523"/>
    </row>
    <row r="524" spans="1:50" hidden="1" x14ac:dyDescent="0.25">
      <c r="A524">
        <v>2026</v>
      </c>
      <c r="B524" t="s">
        <v>548</v>
      </c>
      <c r="C524" t="s">
        <v>375</v>
      </c>
      <c r="D524">
        <v>4562</v>
      </c>
      <c r="E524" t="s">
        <v>2777</v>
      </c>
      <c r="F524" t="s">
        <v>1995</v>
      </c>
      <c r="G524" t="s">
        <v>1919</v>
      </c>
      <c r="H524">
        <v>565</v>
      </c>
      <c r="I524">
        <v>7.2400000000000006E-2</v>
      </c>
      <c r="J524">
        <v>7.2400000000000006E-2</v>
      </c>
      <c r="K524"/>
      <c r="L524">
        <v>0</v>
      </c>
      <c r="M524" t="s">
        <v>1996</v>
      </c>
      <c r="N524" t="s">
        <v>1996</v>
      </c>
      <c r="O524" t="s">
        <v>1996</v>
      </c>
      <c r="P524" t="s">
        <v>1996</v>
      </c>
      <c r="Q524"/>
      <c r="R524"/>
      <c r="S524"/>
      <c r="T524">
        <v>0</v>
      </c>
      <c r="U524">
        <v>0</v>
      </c>
      <c r="V524">
        <v>0</v>
      </c>
      <c r="W524">
        <v>0.9</v>
      </c>
      <c r="X524">
        <v>0.81599999999999995</v>
      </c>
      <c r="Y524">
        <v>0.98599999999999999</v>
      </c>
      <c r="Z524">
        <v>0.92</v>
      </c>
      <c r="AA524">
        <v>0.92</v>
      </c>
      <c r="AB524">
        <v>0.92</v>
      </c>
      <c r="AC524">
        <v>100</v>
      </c>
      <c r="AD524">
        <v>0</v>
      </c>
      <c r="AE524" t="s">
        <v>3789</v>
      </c>
      <c r="AF524"/>
      <c r="AG524" t="s">
        <v>1997</v>
      </c>
      <c r="AH524">
        <v>50</v>
      </c>
      <c r="AI524"/>
      <c r="AJ524">
        <v>15</v>
      </c>
      <c r="AK524">
        <v>250</v>
      </c>
      <c r="AL524">
        <v>1</v>
      </c>
      <c r="AM524"/>
      <c r="AN524"/>
      <c r="AO524"/>
      <c r="AP524"/>
      <c r="AQ524" t="s">
        <v>3950</v>
      </c>
      <c r="AR524"/>
      <c r="AS524" t="s">
        <v>1996</v>
      </c>
      <c r="AT524"/>
      <c r="AU524" t="s">
        <v>1996</v>
      </c>
      <c r="AV524" t="s">
        <v>1997</v>
      </c>
      <c r="AW524">
        <v>14407</v>
      </c>
      <c r="AX524"/>
    </row>
    <row r="525" spans="1:50" hidden="1" x14ac:dyDescent="0.25">
      <c r="A525">
        <v>2026</v>
      </c>
      <c r="B525" t="s">
        <v>548</v>
      </c>
      <c r="C525" t="s">
        <v>592</v>
      </c>
      <c r="D525">
        <v>4622</v>
      </c>
      <c r="E525" t="s">
        <v>2778</v>
      </c>
      <c r="F525" t="s">
        <v>1995</v>
      </c>
      <c r="G525" t="s">
        <v>369</v>
      </c>
      <c r="H525">
        <v>295.5</v>
      </c>
      <c r="I525">
        <v>3.8699999999999998E-2</v>
      </c>
      <c r="J525">
        <v>3.8699999999999998E-2</v>
      </c>
      <c r="K525"/>
      <c r="L525">
        <v>0</v>
      </c>
      <c r="M525" t="s">
        <v>1996</v>
      </c>
      <c r="N525" t="s">
        <v>1996</v>
      </c>
      <c r="O525" t="s">
        <v>1996</v>
      </c>
      <c r="P525" t="s">
        <v>1996</v>
      </c>
      <c r="Q525"/>
      <c r="R525"/>
      <c r="S525"/>
      <c r="T525">
        <v>0</v>
      </c>
      <c r="U525">
        <v>0</v>
      </c>
      <c r="V525">
        <v>0</v>
      </c>
      <c r="W525">
        <v>0.9</v>
      </c>
      <c r="X525">
        <v>0.81599999999999995</v>
      </c>
      <c r="Y525">
        <v>0.98599999999999999</v>
      </c>
      <c r="Z525">
        <v>0.92</v>
      </c>
      <c r="AA525">
        <v>0.92</v>
      </c>
      <c r="AB525">
        <v>0.92</v>
      </c>
      <c r="AC525">
        <v>100</v>
      </c>
      <c r="AD525">
        <v>0</v>
      </c>
      <c r="AE525" t="s">
        <v>3789</v>
      </c>
      <c r="AF525"/>
      <c r="AG525" t="s">
        <v>1997</v>
      </c>
      <c r="AH525">
        <v>20</v>
      </c>
      <c r="AI525"/>
      <c r="AJ525">
        <v>15</v>
      </c>
      <c r="AK525">
        <v>1</v>
      </c>
      <c r="AL525">
        <v>1</v>
      </c>
      <c r="AM525"/>
      <c r="AN525"/>
      <c r="AO525"/>
      <c r="AP525"/>
      <c r="AQ525" t="s">
        <v>3951</v>
      </c>
      <c r="AR525"/>
      <c r="AS525" t="s">
        <v>1996</v>
      </c>
      <c r="AT525"/>
      <c r="AU525" t="s">
        <v>1996</v>
      </c>
      <c r="AV525" t="s">
        <v>1997</v>
      </c>
      <c r="AW525">
        <v>14407</v>
      </c>
      <c r="AX525"/>
    </row>
    <row r="526" spans="1:50" hidden="1" x14ac:dyDescent="0.25">
      <c r="A526">
        <v>2026</v>
      </c>
      <c r="B526" t="s">
        <v>548</v>
      </c>
      <c r="C526" t="s">
        <v>595</v>
      </c>
      <c r="D526">
        <v>4623</v>
      </c>
      <c r="E526" t="s">
        <v>2779</v>
      </c>
      <c r="F526" t="s">
        <v>1995</v>
      </c>
      <c r="G526" t="s">
        <v>369</v>
      </c>
      <c r="H526">
        <v>468</v>
      </c>
      <c r="I526">
        <v>6.1199999999999997E-2</v>
      </c>
      <c r="J526">
        <v>6.1199999999999997E-2</v>
      </c>
      <c r="K526"/>
      <c r="L526">
        <v>0</v>
      </c>
      <c r="M526" t="s">
        <v>1996</v>
      </c>
      <c r="N526" t="s">
        <v>1996</v>
      </c>
      <c r="O526" t="s">
        <v>1996</v>
      </c>
      <c r="P526" t="s">
        <v>1996</v>
      </c>
      <c r="Q526"/>
      <c r="R526"/>
      <c r="S526"/>
      <c r="T526">
        <v>0</v>
      </c>
      <c r="U526">
        <v>0</v>
      </c>
      <c r="V526">
        <v>0</v>
      </c>
      <c r="W526">
        <v>0.9</v>
      </c>
      <c r="X526">
        <v>0.81599999999999995</v>
      </c>
      <c r="Y526">
        <v>0.98599999999999999</v>
      </c>
      <c r="Z526">
        <v>0.92</v>
      </c>
      <c r="AA526">
        <v>0.92</v>
      </c>
      <c r="AB526">
        <v>0.92</v>
      </c>
      <c r="AC526">
        <v>100</v>
      </c>
      <c r="AD526">
        <v>0</v>
      </c>
      <c r="AE526" t="s">
        <v>3789</v>
      </c>
      <c r="AF526"/>
      <c r="AG526" t="s">
        <v>1997</v>
      </c>
      <c r="AH526">
        <v>30</v>
      </c>
      <c r="AI526"/>
      <c r="AJ526">
        <v>15</v>
      </c>
      <c r="AK526">
        <v>1</v>
      </c>
      <c r="AL526">
        <v>1</v>
      </c>
      <c r="AM526"/>
      <c r="AN526"/>
      <c r="AO526"/>
      <c r="AP526"/>
      <c r="AQ526" t="s">
        <v>3952</v>
      </c>
      <c r="AR526"/>
      <c r="AS526" t="s">
        <v>1996</v>
      </c>
      <c r="AT526"/>
      <c r="AU526" t="s">
        <v>1996</v>
      </c>
      <c r="AV526" t="s">
        <v>1997</v>
      </c>
      <c r="AW526">
        <v>14407</v>
      </c>
      <c r="AX526"/>
    </row>
    <row r="527" spans="1:50" hidden="1" x14ac:dyDescent="0.25">
      <c r="A527">
        <v>2026</v>
      </c>
      <c r="B527" t="s">
        <v>548</v>
      </c>
      <c r="C527" t="s">
        <v>624</v>
      </c>
      <c r="D527">
        <v>4948</v>
      </c>
      <c r="E527" t="s">
        <v>2780</v>
      </c>
      <c r="F527" t="s">
        <v>1995</v>
      </c>
      <c r="G527" t="s">
        <v>1919</v>
      </c>
      <c r="H527">
        <v>1503</v>
      </c>
      <c r="I527">
        <v>0.78600000000000003</v>
      </c>
      <c r="J527">
        <v>0.78600000000000003</v>
      </c>
      <c r="K527"/>
      <c r="L527">
        <v>0</v>
      </c>
      <c r="M527" t="s">
        <v>1996</v>
      </c>
      <c r="N527" t="s">
        <v>1996</v>
      </c>
      <c r="O527" t="s">
        <v>1996</v>
      </c>
      <c r="P527" t="s">
        <v>1996</v>
      </c>
      <c r="Q527"/>
      <c r="R527"/>
      <c r="S527"/>
      <c r="T527">
        <v>0</v>
      </c>
      <c r="U527">
        <v>0</v>
      </c>
      <c r="V527">
        <v>0</v>
      </c>
      <c r="W527">
        <v>0.9</v>
      </c>
      <c r="X527">
        <v>0.81599999999999995</v>
      </c>
      <c r="Y527">
        <v>0.98599999999999999</v>
      </c>
      <c r="Z527">
        <v>0.92</v>
      </c>
      <c r="AA527">
        <v>0.92</v>
      </c>
      <c r="AB527">
        <v>0.92</v>
      </c>
      <c r="AC527">
        <v>100</v>
      </c>
      <c r="AD527">
        <v>0</v>
      </c>
      <c r="AE527" t="s">
        <v>3789</v>
      </c>
      <c r="AF527"/>
      <c r="AG527" t="s">
        <v>1997</v>
      </c>
      <c r="AH527">
        <v>500</v>
      </c>
      <c r="AI527"/>
      <c r="AJ527">
        <v>15</v>
      </c>
      <c r="AK527">
        <v>400</v>
      </c>
      <c r="AL527">
        <v>1</v>
      </c>
      <c r="AM527"/>
      <c r="AN527"/>
      <c r="AO527"/>
      <c r="AP527"/>
      <c r="AQ527" t="s">
        <v>3953</v>
      </c>
      <c r="AR527"/>
      <c r="AS527" t="s">
        <v>1996</v>
      </c>
      <c r="AT527"/>
      <c r="AU527" t="s">
        <v>1996</v>
      </c>
      <c r="AV527" t="s">
        <v>1996</v>
      </c>
      <c r="AW527">
        <v>14407</v>
      </c>
      <c r="AX527"/>
    </row>
    <row r="528" spans="1:50" hidden="1" x14ac:dyDescent="0.25">
      <c r="A528">
        <v>2026</v>
      </c>
      <c r="B528" t="s">
        <v>548</v>
      </c>
      <c r="C528" t="s">
        <v>568</v>
      </c>
      <c r="D528">
        <v>6812</v>
      </c>
      <c r="E528" t="s">
        <v>2781</v>
      </c>
      <c r="F528" t="s">
        <v>1995</v>
      </c>
      <c r="G528" t="s">
        <v>1919</v>
      </c>
      <c r="H528">
        <v>21708</v>
      </c>
      <c r="I528">
        <v>4.26</v>
      </c>
      <c r="J528">
        <v>4.26</v>
      </c>
      <c r="K528"/>
      <c r="L528">
        <v>0</v>
      </c>
      <c r="M528" t="s">
        <v>1996</v>
      </c>
      <c r="N528" t="s">
        <v>1996</v>
      </c>
      <c r="O528" t="s">
        <v>1996</v>
      </c>
      <c r="P528" t="s">
        <v>1996</v>
      </c>
      <c r="Q528"/>
      <c r="R528"/>
      <c r="S528"/>
      <c r="T528">
        <v>0</v>
      </c>
      <c r="U528">
        <v>0</v>
      </c>
      <c r="V528">
        <v>0</v>
      </c>
      <c r="W528">
        <v>0.9</v>
      </c>
      <c r="X528">
        <v>0.81599999999999995</v>
      </c>
      <c r="Y528">
        <v>0.98599999999999999</v>
      </c>
      <c r="Z528">
        <v>0.92</v>
      </c>
      <c r="AA528">
        <v>0.92</v>
      </c>
      <c r="AB528">
        <v>0.92</v>
      </c>
      <c r="AC528">
        <v>100</v>
      </c>
      <c r="AD528">
        <v>0</v>
      </c>
      <c r="AE528" t="s">
        <v>3789</v>
      </c>
      <c r="AF528"/>
      <c r="AG528" t="s">
        <v>1997</v>
      </c>
      <c r="AH528">
        <v>2500</v>
      </c>
      <c r="AI528"/>
      <c r="AJ528">
        <v>20</v>
      </c>
      <c r="AK528">
        <v>90000</v>
      </c>
      <c r="AL528">
        <v>1</v>
      </c>
      <c r="AM528"/>
      <c r="AN528"/>
      <c r="AO528"/>
      <c r="AP528"/>
      <c r="AQ528" t="s">
        <v>3954</v>
      </c>
      <c r="AR528"/>
      <c r="AS528" t="s">
        <v>1996</v>
      </c>
      <c r="AT528"/>
      <c r="AU528" t="s">
        <v>1996</v>
      </c>
      <c r="AV528" t="s">
        <v>1997</v>
      </c>
      <c r="AW528">
        <v>14407</v>
      </c>
      <c r="AX528"/>
    </row>
    <row r="529" spans="1:50" hidden="1" x14ac:dyDescent="0.25">
      <c r="A529">
        <v>2026</v>
      </c>
      <c r="B529" t="s">
        <v>548</v>
      </c>
      <c r="C529" t="s">
        <v>562</v>
      </c>
      <c r="D529">
        <v>6813</v>
      </c>
      <c r="E529" t="s">
        <v>2782</v>
      </c>
      <c r="F529" t="s">
        <v>1995</v>
      </c>
      <c r="G529" t="s">
        <v>1949</v>
      </c>
      <c r="H529">
        <v>55.298000000000002</v>
      </c>
      <c r="I529">
        <v>7.1000000000000004E-3</v>
      </c>
      <c r="J529">
        <v>7.1000000000000004E-3</v>
      </c>
      <c r="K529"/>
      <c r="L529">
        <v>0</v>
      </c>
      <c r="M529" t="s">
        <v>1996</v>
      </c>
      <c r="N529" t="s">
        <v>1996</v>
      </c>
      <c r="O529" t="s">
        <v>1996</v>
      </c>
      <c r="P529" t="s">
        <v>1996</v>
      </c>
      <c r="Q529"/>
      <c r="R529"/>
      <c r="S529"/>
      <c r="T529">
        <v>0</v>
      </c>
      <c r="U529">
        <v>0</v>
      </c>
      <c r="V529">
        <v>0</v>
      </c>
      <c r="W529">
        <v>0.9</v>
      </c>
      <c r="X529">
        <v>0.81599999999999995</v>
      </c>
      <c r="Y529">
        <v>0.98599999999999999</v>
      </c>
      <c r="Z529">
        <v>0.92</v>
      </c>
      <c r="AA529">
        <v>0.92</v>
      </c>
      <c r="AB529">
        <v>0.92</v>
      </c>
      <c r="AC529">
        <v>100</v>
      </c>
      <c r="AD529">
        <v>0</v>
      </c>
      <c r="AE529" t="s">
        <v>3789</v>
      </c>
      <c r="AF529"/>
      <c r="AG529" t="s">
        <v>1997</v>
      </c>
      <c r="AH529">
        <v>7.5</v>
      </c>
      <c r="AI529"/>
      <c r="AJ529">
        <v>20</v>
      </c>
      <c r="AK529">
        <v>20</v>
      </c>
      <c r="AL529">
        <v>1</v>
      </c>
      <c r="AM529"/>
      <c r="AN529"/>
      <c r="AO529"/>
      <c r="AP529"/>
      <c r="AQ529" t="s">
        <v>3955</v>
      </c>
      <c r="AR529"/>
      <c r="AS529" t="s">
        <v>1996</v>
      </c>
      <c r="AT529"/>
      <c r="AU529" t="s">
        <v>1996</v>
      </c>
      <c r="AV529" t="s">
        <v>1997</v>
      </c>
      <c r="AW529">
        <v>14407</v>
      </c>
      <c r="AX529"/>
    </row>
    <row r="530" spans="1:50" hidden="1" x14ac:dyDescent="0.25">
      <c r="A530">
        <v>2026</v>
      </c>
      <c r="B530" t="s">
        <v>548</v>
      </c>
      <c r="C530" t="s">
        <v>571</v>
      </c>
      <c r="D530">
        <v>4101</v>
      </c>
      <c r="E530" t="s">
        <v>2783</v>
      </c>
      <c r="F530" t="s">
        <v>2022</v>
      </c>
      <c r="G530" t="s">
        <v>369</v>
      </c>
      <c r="H530">
        <v>0</v>
      </c>
      <c r="I530">
        <v>0</v>
      </c>
      <c r="J530">
        <v>0</v>
      </c>
      <c r="K530"/>
      <c r="L530">
        <v>0.68440000000000001</v>
      </c>
      <c r="M530" t="s">
        <v>1996</v>
      </c>
      <c r="N530" t="s">
        <v>1996</v>
      </c>
      <c r="O530" t="s">
        <v>1996</v>
      </c>
      <c r="P530" t="s">
        <v>1996</v>
      </c>
      <c r="Q530"/>
      <c r="R530"/>
      <c r="S530"/>
      <c r="T530"/>
      <c r="U530"/>
      <c r="V530"/>
      <c r="W530">
        <v>0.9</v>
      </c>
      <c r="X530">
        <v>0.81599999999999995</v>
      </c>
      <c r="Y530">
        <v>0.98699999999999999</v>
      </c>
      <c r="Z530">
        <v>0.92</v>
      </c>
      <c r="AA530">
        <v>0.92</v>
      </c>
      <c r="AB530">
        <v>0.92</v>
      </c>
      <c r="AC530">
        <v>0</v>
      </c>
      <c r="AD530">
        <v>100</v>
      </c>
      <c r="AE530" t="s">
        <v>3789</v>
      </c>
      <c r="AF530"/>
      <c r="AG530" t="s">
        <v>1997</v>
      </c>
      <c r="AH530">
        <v>4</v>
      </c>
      <c r="AI530"/>
      <c r="AJ530">
        <v>15</v>
      </c>
      <c r="AK530">
        <v>1</v>
      </c>
      <c r="AL530">
        <v>1</v>
      </c>
      <c r="AM530"/>
      <c r="AN530"/>
      <c r="AO530"/>
      <c r="AP530"/>
      <c r="AQ530" t="s">
        <v>2784</v>
      </c>
      <c r="AR530"/>
      <c r="AS530" t="s">
        <v>1996</v>
      </c>
      <c r="AT530"/>
      <c r="AU530" t="s">
        <v>1996</v>
      </c>
      <c r="AV530" t="s">
        <v>1997</v>
      </c>
      <c r="AW530">
        <v>13867</v>
      </c>
      <c r="AX530"/>
    </row>
    <row r="531" spans="1:50" hidden="1" x14ac:dyDescent="0.25">
      <c r="A531">
        <v>2026</v>
      </c>
      <c r="B531" t="s">
        <v>548</v>
      </c>
      <c r="C531" t="s">
        <v>599</v>
      </c>
      <c r="D531">
        <v>4279</v>
      </c>
      <c r="E531" t="s">
        <v>2785</v>
      </c>
      <c r="F531" t="s">
        <v>2022</v>
      </c>
      <c r="G531" t="s">
        <v>369</v>
      </c>
      <c r="H531">
        <v>0</v>
      </c>
      <c r="I531">
        <v>0</v>
      </c>
      <c r="J531">
        <v>0</v>
      </c>
      <c r="K531"/>
      <c r="L531">
        <v>7.2342000000000004</v>
      </c>
      <c r="M531" t="s">
        <v>1996</v>
      </c>
      <c r="N531" t="s">
        <v>1996</v>
      </c>
      <c r="O531" t="s">
        <v>1996</v>
      </c>
      <c r="P531" t="s">
        <v>1996</v>
      </c>
      <c r="Q531"/>
      <c r="R531"/>
      <c r="S531"/>
      <c r="T531"/>
      <c r="U531"/>
      <c r="V531"/>
      <c r="W531">
        <v>0.9</v>
      </c>
      <c r="X531">
        <v>0.81599999999999995</v>
      </c>
      <c r="Y531">
        <v>0.98699999999999999</v>
      </c>
      <c r="Z531">
        <v>0.92</v>
      </c>
      <c r="AA531">
        <v>0.92</v>
      </c>
      <c r="AB531">
        <v>0.92</v>
      </c>
      <c r="AC531">
        <v>0</v>
      </c>
      <c r="AD531">
        <v>100</v>
      </c>
      <c r="AE531" t="s">
        <v>3789</v>
      </c>
      <c r="AF531"/>
      <c r="AG531" t="s">
        <v>1997</v>
      </c>
      <c r="AH531">
        <v>75</v>
      </c>
      <c r="AI531"/>
      <c r="AJ531">
        <v>20</v>
      </c>
      <c r="AK531">
        <v>30</v>
      </c>
      <c r="AL531">
        <v>1</v>
      </c>
      <c r="AM531"/>
      <c r="AN531"/>
      <c r="AO531"/>
      <c r="AP531"/>
      <c r="AQ531" t="s">
        <v>2786</v>
      </c>
      <c r="AR531"/>
      <c r="AS531" t="s">
        <v>1996</v>
      </c>
      <c r="AT531"/>
      <c r="AU531" t="s">
        <v>1996</v>
      </c>
      <c r="AV531" t="s">
        <v>1997</v>
      </c>
      <c r="AW531">
        <v>13867</v>
      </c>
      <c r="AX531"/>
    </row>
    <row r="532" spans="1:50" hidden="1" x14ac:dyDescent="0.25">
      <c r="A532">
        <v>2026</v>
      </c>
      <c r="B532" t="s">
        <v>548</v>
      </c>
      <c r="C532" t="s">
        <v>602</v>
      </c>
      <c r="D532">
        <v>4280</v>
      </c>
      <c r="E532" t="s">
        <v>2787</v>
      </c>
      <c r="F532" t="s">
        <v>2022</v>
      </c>
      <c r="G532" t="s">
        <v>369</v>
      </c>
      <c r="H532">
        <v>0</v>
      </c>
      <c r="I532">
        <v>0</v>
      </c>
      <c r="J532">
        <v>0</v>
      </c>
      <c r="K532"/>
      <c r="L532">
        <v>9.5130999999999997</v>
      </c>
      <c r="M532" t="s">
        <v>1996</v>
      </c>
      <c r="N532" t="s">
        <v>1996</v>
      </c>
      <c r="O532" t="s">
        <v>1996</v>
      </c>
      <c r="P532" t="s">
        <v>1996</v>
      </c>
      <c r="Q532"/>
      <c r="R532"/>
      <c r="S532"/>
      <c r="T532"/>
      <c r="U532"/>
      <c r="V532"/>
      <c r="W532">
        <v>0.9</v>
      </c>
      <c r="X532">
        <v>0.81599999999999995</v>
      </c>
      <c r="Y532">
        <v>0.98699999999999999</v>
      </c>
      <c r="Z532">
        <v>0.92</v>
      </c>
      <c r="AA532">
        <v>0.92</v>
      </c>
      <c r="AB532">
        <v>0.92</v>
      </c>
      <c r="AC532">
        <v>0</v>
      </c>
      <c r="AD532">
        <v>100</v>
      </c>
      <c r="AE532" t="s">
        <v>3789</v>
      </c>
      <c r="AF532"/>
      <c r="AG532" t="s">
        <v>1997</v>
      </c>
      <c r="AH532">
        <v>100</v>
      </c>
      <c r="AI532"/>
      <c r="AJ532">
        <v>20</v>
      </c>
      <c r="AK532">
        <v>30</v>
      </c>
      <c r="AL532">
        <v>1</v>
      </c>
      <c r="AM532"/>
      <c r="AN532"/>
      <c r="AO532"/>
      <c r="AP532"/>
      <c r="AQ532" t="s">
        <v>2788</v>
      </c>
      <c r="AR532"/>
      <c r="AS532" t="s">
        <v>1996</v>
      </c>
      <c r="AT532"/>
      <c r="AU532" t="s">
        <v>1996</v>
      </c>
      <c r="AV532" t="s">
        <v>1997</v>
      </c>
      <c r="AW532">
        <v>13867</v>
      </c>
      <c r="AX532"/>
    </row>
    <row r="533" spans="1:50" hidden="1" x14ac:dyDescent="0.25">
      <c r="A533">
        <v>2026</v>
      </c>
      <c r="B533" t="s">
        <v>548</v>
      </c>
      <c r="C533" t="s">
        <v>605</v>
      </c>
      <c r="D533">
        <v>4281</v>
      </c>
      <c r="E533" t="s">
        <v>2789</v>
      </c>
      <c r="F533" t="s">
        <v>2022</v>
      </c>
      <c r="G533" t="s">
        <v>369</v>
      </c>
      <c r="H533">
        <v>0</v>
      </c>
      <c r="I533">
        <v>0</v>
      </c>
      <c r="J533">
        <v>0</v>
      </c>
      <c r="K533"/>
      <c r="L533">
        <v>1.3567</v>
      </c>
      <c r="M533" t="s">
        <v>1996</v>
      </c>
      <c r="N533" t="s">
        <v>1996</v>
      </c>
      <c r="O533" t="s">
        <v>1996</v>
      </c>
      <c r="P533" t="s">
        <v>1996</v>
      </c>
      <c r="Q533"/>
      <c r="R533"/>
      <c r="S533"/>
      <c r="T533"/>
      <c r="U533"/>
      <c r="V533"/>
      <c r="W533">
        <v>0.9</v>
      </c>
      <c r="X533">
        <v>0.81599999999999995</v>
      </c>
      <c r="Y533">
        <v>0.98699999999999999</v>
      </c>
      <c r="Z533">
        <v>0.92</v>
      </c>
      <c r="AA533">
        <v>0.92</v>
      </c>
      <c r="AB533">
        <v>0.92</v>
      </c>
      <c r="AC533">
        <v>0</v>
      </c>
      <c r="AD533">
        <v>100</v>
      </c>
      <c r="AE533" t="s">
        <v>3789</v>
      </c>
      <c r="AF533"/>
      <c r="AG533" t="s">
        <v>1997</v>
      </c>
      <c r="AH533">
        <v>20</v>
      </c>
      <c r="AI533"/>
      <c r="AJ533">
        <v>20</v>
      </c>
      <c r="AK533">
        <v>30</v>
      </c>
      <c r="AL533">
        <v>1</v>
      </c>
      <c r="AM533"/>
      <c r="AN533"/>
      <c r="AO533"/>
      <c r="AP533"/>
      <c r="AQ533" t="s">
        <v>2790</v>
      </c>
      <c r="AR533"/>
      <c r="AS533" t="s">
        <v>1996</v>
      </c>
      <c r="AT533"/>
      <c r="AU533" t="s">
        <v>1996</v>
      </c>
      <c r="AV533" t="s">
        <v>1996</v>
      </c>
      <c r="AW533">
        <v>13867</v>
      </c>
      <c r="AX533"/>
    </row>
    <row r="534" spans="1:50" hidden="1" x14ac:dyDescent="0.25">
      <c r="A534">
        <v>2026</v>
      </c>
      <c r="B534" t="s">
        <v>548</v>
      </c>
      <c r="C534" t="s">
        <v>608</v>
      </c>
      <c r="D534">
        <v>4282</v>
      </c>
      <c r="E534" t="s">
        <v>2791</v>
      </c>
      <c r="F534" t="s">
        <v>2022</v>
      </c>
      <c r="G534" t="s">
        <v>369</v>
      </c>
      <c r="H534">
        <v>0</v>
      </c>
      <c r="I534">
        <v>0</v>
      </c>
      <c r="J534">
        <v>0</v>
      </c>
      <c r="K534"/>
      <c r="L534">
        <v>1.7833000000000001</v>
      </c>
      <c r="M534" t="s">
        <v>1996</v>
      </c>
      <c r="N534" t="s">
        <v>1996</v>
      </c>
      <c r="O534" t="s">
        <v>1996</v>
      </c>
      <c r="P534" t="s">
        <v>1996</v>
      </c>
      <c r="Q534"/>
      <c r="R534"/>
      <c r="S534"/>
      <c r="T534"/>
      <c r="U534"/>
      <c r="V534"/>
      <c r="W534">
        <v>0.9</v>
      </c>
      <c r="X534">
        <v>0.81599999999999995</v>
      </c>
      <c r="Y534">
        <v>0.98699999999999999</v>
      </c>
      <c r="Z534">
        <v>0.92</v>
      </c>
      <c r="AA534">
        <v>0.92</v>
      </c>
      <c r="AB534">
        <v>0.92</v>
      </c>
      <c r="AC534">
        <v>0</v>
      </c>
      <c r="AD534">
        <v>100</v>
      </c>
      <c r="AE534" t="s">
        <v>3789</v>
      </c>
      <c r="AF534"/>
      <c r="AG534" t="s">
        <v>1997</v>
      </c>
      <c r="AH534">
        <v>25</v>
      </c>
      <c r="AI534"/>
      <c r="AJ534">
        <v>20</v>
      </c>
      <c r="AK534">
        <v>30</v>
      </c>
      <c r="AL534">
        <v>1</v>
      </c>
      <c r="AM534"/>
      <c r="AN534"/>
      <c r="AO534"/>
      <c r="AP534"/>
      <c r="AQ534" t="s">
        <v>2792</v>
      </c>
      <c r="AR534"/>
      <c r="AS534" t="s">
        <v>1996</v>
      </c>
      <c r="AT534"/>
      <c r="AU534" t="s">
        <v>1996</v>
      </c>
      <c r="AV534" t="s">
        <v>1996</v>
      </c>
      <c r="AW534">
        <v>13867</v>
      </c>
      <c r="AX534"/>
    </row>
    <row r="535" spans="1:50" hidden="1" x14ac:dyDescent="0.25">
      <c r="A535">
        <v>2026</v>
      </c>
      <c r="B535" t="s">
        <v>548</v>
      </c>
      <c r="C535" t="s">
        <v>586</v>
      </c>
      <c r="D535">
        <v>4620</v>
      </c>
      <c r="E535" t="s">
        <v>2793</v>
      </c>
      <c r="F535" t="s">
        <v>2022</v>
      </c>
      <c r="G535" t="s">
        <v>369</v>
      </c>
      <c r="H535">
        <v>0</v>
      </c>
      <c r="I535">
        <v>0</v>
      </c>
      <c r="J535">
        <v>0</v>
      </c>
      <c r="K535"/>
      <c r="L535">
        <v>0.104</v>
      </c>
      <c r="M535" t="s">
        <v>1996</v>
      </c>
      <c r="N535" t="s">
        <v>1996</v>
      </c>
      <c r="O535" t="s">
        <v>1996</v>
      </c>
      <c r="P535" t="s">
        <v>1996</v>
      </c>
      <c r="Q535"/>
      <c r="R535"/>
      <c r="S535"/>
      <c r="T535"/>
      <c r="U535"/>
      <c r="V535"/>
      <c r="W535">
        <v>0.9</v>
      </c>
      <c r="X535">
        <v>0.81599999999999995</v>
      </c>
      <c r="Y535">
        <v>0.98699999999999999</v>
      </c>
      <c r="Z535">
        <v>0.92</v>
      </c>
      <c r="AA535">
        <v>0.92</v>
      </c>
      <c r="AB535">
        <v>0.92</v>
      </c>
      <c r="AC535">
        <v>0</v>
      </c>
      <c r="AD535">
        <v>100</v>
      </c>
      <c r="AE535" t="s">
        <v>3789</v>
      </c>
      <c r="AF535"/>
      <c r="AG535" t="s">
        <v>1997</v>
      </c>
      <c r="AH535">
        <v>0.75</v>
      </c>
      <c r="AI535"/>
      <c r="AJ535">
        <v>15</v>
      </c>
      <c r="AK535">
        <v>1</v>
      </c>
      <c r="AL535">
        <v>1</v>
      </c>
      <c r="AM535"/>
      <c r="AN535"/>
      <c r="AO535"/>
      <c r="AP535"/>
      <c r="AQ535" t="s">
        <v>2794</v>
      </c>
      <c r="AR535"/>
      <c r="AS535" t="s">
        <v>1996</v>
      </c>
      <c r="AT535"/>
      <c r="AU535" t="s">
        <v>1996</v>
      </c>
      <c r="AV535" t="s">
        <v>1997</v>
      </c>
      <c r="AW535">
        <v>13867</v>
      </c>
      <c r="AX535"/>
    </row>
    <row r="536" spans="1:50" hidden="1" x14ac:dyDescent="0.25">
      <c r="A536">
        <v>2026</v>
      </c>
      <c r="B536" t="s">
        <v>548</v>
      </c>
      <c r="C536" t="s">
        <v>589</v>
      </c>
      <c r="D536">
        <v>4621</v>
      </c>
      <c r="E536" t="s">
        <v>2795</v>
      </c>
      <c r="F536" t="s">
        <v>2022</v>
      </c>
      <c r="G536" t="s">
        <v>369</v>
      </c>
      <c r="H536">
        <v>0</v>
      </c>
      <c r="I536">
        <v>0</v>
      </c>
      <c r="J536">
        <v>0</v>
      </c>
      <c r="K536"/>
      <c r="L536">
        <v>0.16439999999999999</v>
      </c>
      <c r="M536" t="s">
        <v>1996</v>
      </c>
      <c r="N536" t="s">
        <v>1996</v>
      </c>
      <c r="O536" t="s">
        <v>1996</v>
      </c>
      <c r="P536" t="s">
        <v>1996</v>
      </c>
      <c r="Q536"/>
      <c r="R536"/>
      <c r="S536"/>
      <c r="T536"/>
      <c r="U536"/>
      <c r="V536"/>
      <c r="W536">
        <v>0.9</v>
      </c>
      <c r="X536">
        <v>0.81599999999999995</v>
      </c>
      <c r="Y536">
        <v>0.98699999999999999</v>
      </c>
      <c r="Z536">
        <v>0.92</v>
      </c>
      <c r="AA536">
        <v>0.92</v>
      </c>
      <c r="AB536">
        <v>0.92</v>
      </c>
      <c r="AC536">
        <v>0</v>
      </c>
      <c r="AD536">
        <v>100</v>
      </c>
      <c r="AE536" t="s">
        <v>3789</v>
      </c>
      <c r="AF536"/>
      <c r="AG536" t="s">
        <v>1997</v>
      </c>
      <c r="AH536">
        <v>1.25</v>
      </c>
      <c r="AI536"/>
      <c r="AJ536">
        <v>15</v>
      </c>
      <c r="AK536">
        <v>1</v>
      </c>
      <c r="AL536">
        <v>1</v>
      </c>
      <c r="AM536"/>
      <c r="AN536"/>
      <c r="AO536"/>
      <c r="AP536"/>
      <c r="AQ536" t="s">
        <v>2796</v>
      </c>
      <c r="AR536"/>
      <c r="AS536" t="s">
        <v>1996</v>
      </c>
      <c r="AT536"/>
      <c r="AU536" t="s">
        <v>1996</v>
      </c>
      <c r="AV536" t="s">
        <v>1997</v>
      </c>
      <c r="AW536">
        <v>13867</v>
      </c>
      <c r="AX536"/>
    </row>
    <row r="537" spans="1:50" hidden="1" x14ac:dyDescent="0.25">
      <c r="A537">
        <v>2026</v>
      </c>
      <c r="B537" t="s">
        <v>2797</v>
      </c>
      <c r="C537" t="s">
        <v>176</v>
      </c>
      <c r="D537">
        <v>261</v>
      </c>
      <c r="E537" t="s">
        <v>3618</v>
      </c>
      <c r="F537" t="s">
        <v>1995</v>
      </c>
      <c r="G537" t="s">
        <v>1922</v>
      </c>
      <c r="H537">
        <v>0.88100000000000001</v>
      </c>
      <c r="I537">
        <v>1E-4</v>
      </c>
      <c r="J537">
        <v>1E-4</v>
      </c>
      <c r="K537"/>
      <c r="L537">
        <v>0</v>
      </c>
      <c r="M537" t="s">
        <v>1996</v>
      </c>
      <c r="N537" t="s">
        <v>1996</v>
      </c>
      <c r="O537" t="s">
        <v>1996</v>
      </c>
      <c r="P537" t="s">
        <v>1996</v>
      </c>
      <c r="Q537"/>
      <c r="R537"/>
      <c r="S537"/>
      <c r="T537">
        <v>0</v>
      </c>
      <c r="U537">
        <v>0</v>
      </c>
      <c r="V537">
        <v>0</v>
      </c>
      <c r="W537">
        <v>1</v>
      </c>
      <c r="X537">
        <v>0.95899999999999996</v>
      </c>
      <c r="Y537">
        <v>1</v>
      </c>
      <c r="Z537">
        <v>0.92</v>
      </c>
      <c r="AA537">
        <v>0.92</v>
      </c>
      <c r="AB537">
        <v>0.92</v>
      </c>
      <c r="AC537">
        <v>100</v>
      </c>
      <c r="AD537">
        <v>0</v>
      </c>
      <c r="AE537" t="s">
        <v>3789</v>
      </c>
      <c r="AF537"/>
      <c r="AG537" t="s">
        <v>1997</v>
      </c>
      <c r="AH537">
        <v>0.09</v>
      </c>
      <c r="AI537"/>
      <c r="AJ537">
        <v>12</v>
      </c>
      <c r="AK537">
        <v>0.3</v>
      </c>
      <c r="AL537">
        <v>10000</v>
      </c>
      <c r="AM537"/>
      <c r="AN537" t="s">
        <v>2038</v>
      </c>
      <c r="AO537"/>
      <c r="AP537"/>
      <c r="AQ537" t="s">
        <v>3619</v>
      </c>
      <c r="AR537"/>
      <c r="AS537" t="s">
        <v>1996</v>
      </c>
      <c r="AT537"/>
      <c r="AU537" t="s">
        <v>1996</v>
      </c>
      <c r="AV537" t="s">
        <v>1997</v>
      </c>
      <c r="AW537">
        <v>13959</v>
      </c>
      <c r="AX537"/>
    </row>
    <row r="538" spans="1:50" hidden="1" x14ac:dyDescent="0.25">
      <c r="A538">
        <v>2026</v>
      </c>
      <c r="B538" t="s">
        <v>2797</v>
      </c>
      <c r="C538" t="s">
        <v>2798</v>
      </c>
      <c r="D538">
        <v>5998</v>
      </c>
      <c r="E538" t="s">
        <v>2799</v>
      </c>
      <c r="F538" t="s">
        <v>2033</v>
      </c>
      <c r="G538" t="s">
        <v>369</v>
      </c>
      <c r="H538">
        <v>2.0724</v>
      </c>
      <c r="I538">
        <v>0</v>
      </c>
      <c r="J538">
        <v>0</v>
      </c>
      <c r="K538"/>
      <c r="L538">
        <v>2.7300000000000001E-2</v>
      </c>
      <c r="M538" t="s">
        <v>1996</v>
      </c>
      <c r="N538" t="s">
        <v>1996</v>
      </c>
      <c r="O538" t="s">
        <v>1996</v>
      </c>
      <c r="P538" t="s">
        <v>1997</v>
      </c>
      <c r="Q538"/>
      <c r="R538"/>
      <c r="S538"/>
      <c r="T538">
        <v>0</v>
      </c>
      <c r="U538">
        <v>0</v>
      </c>
      <c r="V538">
        <v>0</v>
      </c>
      <c r="W538">
        <v>1</v>
      </c>
      <c r="X538">
        <v>0.95899999999999996</v>
      </c>
      <c r="Y538">
        <v>1</v>
      </c>
      <c r="Z538">
        <v>0.92</v>
      </c>
      <c r="AA538">
        <v>0.92</v>
      </c>
      <c r="AB538">
        <v>0.92</v>
      </c>
      <c r="AC538">
        <v>50</v>
      </c>
      <c r="AD538">
        <v>50</v>
      </c>
      <c r="AE538" t="s">
        <v>3789</v>
      </c>
      <c r="AF538"/>
      <c r="AG538" t="s">
        <v>1997</v>
      </c>
      <c r="AH538">
        <v>0.4</v>
      </c>
      <c r="AI538"/>
      <c r="AJ538">
        <v>20</v>
      </c>
      <c r="AK538">
        <v>0.21</v>
      </c>
      <c r="AL538">
        <v>1</v>
      </c>
      <c r="AM538"/>
      <c r="AN538"/>
      <c r="AO538"/>
      <c r="AP538"/>
      <c r="AQ538" t="s">
        <v>2800</v>
      </c>
      <c r="AR538"/>
      <c r="AS538" t="s">
        <v>1996</v>
      </c>
      <c r="AT538"/>
      <c r="AU538" t="s">
        <v>1996</v>
      </c>
      <c r="AV538" t="s">
        <v>1997</v>
      </c>
      <c r="AW538">
        <v>13867</v>
      </c>
      <c r="AX538"/>
    </row>
    <row r="539" spans="1:50" hidden="1" x14ac:dyDescent="0.25">
      <c r="A539">
        <v>2026</v>
      </c>
      <c r="B539" t="s">
        <v>2797</v>
      </c>
      <c r="C539" t="s">
        <v>3620</v>
      </c>
      <c r="D539">
        <v>9001</v>
      </c>
      <c r="E539" t="s">
        <v>3621</v>
      </c>
      <c r="F539" t="s">
        <v>2033</v>
      </c>
      <c r="G539" t="s">
        <v>1919</v>
      </c>
      <c r="H539">
        <v>5711.44</v>
      </c>
      <c r="I539">
        <v>1.2702</v>
      </c>
      <c r="J539">
        <v>1.2702</v>
      </c>
      <c r="K539"/>
      <c r="L539">
        <v>28.6356</v>
      </c>
      <c r="M539" t="s">
        <v>1996</v>
      </c>
      <c r="N539" t="s">
        <v>1996</v>
      </c>
      <c r="O539" t="s">
        <v>1996</v>
      </c>
      <c r="P539" t="s">
        <v>1996</v>
      </c>
      <c r="Q539"/>
      <c r="R539"/>
      <c r="S539"/>
      <c r="T539">
        <v>0</v>
      </c>
      <c r="U539">
        <v>0</v>
      </c>
      <c r="V539">
        <v>0</v>
      </c>
      <c r="W539">
        <v>1</v>
      </c>
      <c r="X539">
        <v>0.95899999999999996</v>
      </c>
      <c r="Y539">
        <v>1</v>
      </c>
      <c r="Z539">
        <v>0.92</v>
      </c>
      <c r="AA539">
        <v>0.92</v>
      </c>
      <c r="AB539">
        <v>0.92</v>
      </c>
      <c r="AC539">
        <v>62</v>
      </c>
      <c r="AD539">
        <v>38</v>
      </c>
      <c r="AE539" t="s">
        <v>3789</v>
      </c>
      <c r="AF539"/>
      <c r="AG539" t="s">
        <v>1997</v>
      </c>
      <c r="AH539">
        <v>350</v>
      </c>
      <c r="AI539"/>
      <c r="AJ539">
        <v>15</v>
      </c>
      <c r="AK539">
        <v>770</v>
      </c>
      <c r="AL539">
        <v>1</v>
      </c>
      <c r="AM539"/>
      <c r="AN539"/>
      <c r="AO539"/>
      <c r="AP539"/>
      <c r="AQ539" t="s">
        <v>3956</v>
      </c>
      <c r="AR539"/>
      <c r="AS539" t="s">
        <v>1996</v>
      </c>
      <c r="AT539"/>
      <c r="AU539" t="s">
        <v>1996</v>
      </c>
      <c r="AV539" t="s">
        <v>1997</v>
      </c>
      <c r="AW539">
        <v>14407</v>
      </c>
      <c r="AX539"/>
    </row>
    <row r="540" spans="1:50" hidden="1" x14ac:dyDescent="0.25">
      <c r="A540">
        <v>2026</v>
      </c>
      <c r="B540" t="s">
        <v>2797</v>
      </c>
      <c r="C540" t="s">
        <v>3622</v>
      </c>
      <c r="D540">
        <v>9002</v>
      </c>
      <c r="E540" t="s">
        <v>3623</v>
      </c>
      <c r="F540" t="s">
        <v>2033</v>
      </c>
      <c r="G540" t="s">
        <v>1919</v>
      </c>
      <c r="H540">
        <v>13925.83</v>
      </c>
      <c r="I540">
        <v>3.1015000000000001</v>
      </c>
      <c r="J540">
        <v>3.1015000000000001</v>
      </c>
      <c r="K540"/>
      <c r="L540">
        <v>65.842399999999998</v>
      </c>
      <c r="M540" t="s">
        <v>1996</v>
      </c>
      <c r="N540" t="s">
        <v>1996</v>
      </c>
      <c r="O540" t="s">
        <v>1996</v>
      </c>
      <c r="P540" t="s">
        <v>1996</v>
      </c>
      <c r="Q540"/>
      <c r="R540"/>
      <c r="S540"/>
      <c r="T540">
        <v>0</v>
      </c>
      <c r="U540">
        <v>0</v>
      </c>
      <c r="V540">
        <v>0</v>
      </c>
      <c r="W540">
        <v>1</v>
      </c>
      <c r="X540">
        <v>0.95899999999999996</v>
      </c>
      <c r="Y540">
        <v>1</v>
      </c>
      <c r="Z540">
        <v>0.92</v>
      </c>
      <c r="AA540">
        <v>0.92</v>
      </c>
      <c r="AB540">
        <v>0.92</v>
      </c>
      <c r="AC540">
        <v>63</v>
      </c>
      <c r="AD540">
        <v>37</v>
      </c>
      <c r="AE540" t="s">
        <v>3789</v>
      </c>
      <c r="AF540"/>
      <c r="AG540" t="s">
        <v>1997</v>
      </c>
      <c r="AH540">
        <v>850</v>
      </c>
      <c r="AI540"/>
      <c r="AJ540">
        <v>20</v>
      </c>
      <c r="AK540">
        <v>970</v>
      </c>
      <c r="AL540">
        <v>1</v>
      </c>
      <c r="AM540"/>
      <c r="AN540"/>
      <c r="AO540"/>
      <c r="AP540"/>
      <c r="AQ540" t="s">
        <v>3957</v>
      </c>
      <c r="AR540"/>
      <c r="AS540" t="s">
        <v>1996</v>
      </c>
      <c r="AT540"/>
      <c r="AU540" t="s">
        <v>1996</v>
      </c>
      <c r="AV540" t="s">
        <v>1997</v>
      </c>
      <c r="AW540">
        <v>14407</v>
      </c>
      <c r="AX540"/>
    </row>
    <row r="541" spans="1:50" hidden="1" x14ac:dyDescent="0.25">
      <c r="A541">
        <v>2026</v>
      </c>
      <c r="B541" t="s">
        <v>2797</v>
      </c>
      <c r="C541" t="s">
        <v>3624</v>
      </c>
      <c r="D541">
        <v>9003</v>
      </c>
      <c r="E541" t="s">
        <v>3625</v>
      </c>
      <c r="F541" t="s">
        <v>2033</v>
      </c>
      <c r="G541" t="s">
        <v>1919</v>
      </c>
      <c r="H541">
        <v>1701.44</v>
      </c>
      <c r="I541">
        <v>0.35580000000000001</v>
      </c>
      <c r="J541">
        <v>0.35580000000000001</v>
      </c>
      <c r="K541"/>
      <c r="L541">
        <v>44.901400000000002</v>
      </c>
      <c r="M541" t="s">
        <v>1996</v>
      </c>
      <c r="N541" t="s">
        <v>1996</v>
      </c>
      <c r="O541" t="s">
        <v>1996</v>
      </c>
      <c r="P541" t="s">
        <v>1996</v>
      </c>
      <c r="Q541"/>
      <c r="R541"/>
      <c r="S541"/>
      <c r="T541">
        <v>0</v>
      </c>
      <c r="U541">
        <v>0</v>
      </c>
      <c r="V541">
        <v>0</v>
      </c>
      <c r="W541">
        <v>1</v>
      </c>
      <c r="X541">
        <v>0.95899999999999996</v>
      </c>
      <c r="Y541">
        <v>1</v>
      </c>
      <c r="Z541">
        <v>0.92</v>
      </c>
      <c r="AA541">
        <v>0.92</v>
      </c>
      <c r="AB541">
        <v>0.92</v>
      </c>
      <c r="AC541">
        <v>22</v>
      </c>
      <c r="AD541">
        <v>78</v>
      </c>
      <c r="AE541" t="s">
        <v>3789</v>
      </c>
      <c r="AF541"/>
      <c r="AG541" t="s">
        <v>1997</v>
      </c>
      <c r="AH541">
        <v>350</v>
      </c>
      <c r="AI541"/>
      <c r="AJ541">
        <v>15</v>
      </c>
      <c r="AK541">
        <v>770</v>
      </c>
      <c r="AL541">
        <v>1</v>
      </c>
      <c r="AM541"/>
      <c r="AN541"/>
      <c r="AO541"/>
      <c r="AP541"/>
      <c r="AQ541" t="s">
        <v>3958</v>
      </c>
      <c r="AR541"/>
      <c r="AS541" t="s">
        <v>1996</v>
      </c>
      <c r="AT541"/>
      <c r="AU541" t="s">
        <v>1996</v>
      </c>
      <c r="AV541" t="s">
        <v>1997</v>
      </c>
      <c r="AW541">
        <v>14407</v>
      </c>
      <c r="AX541"/>
    </row>
    <row r="542" spans="1:50" hidden="1" x14ac:dyDescent="0.25">
      <c r="A542">
        <v>2026</v>
      </c>
      <c r="B542" t="s">
        <v>2797</v>
      </c>
      <c r="C542" t="s">
        <v>3626</v>
      </c>
      <c r="D542">
        <v>9004</v>
      </c>
      <c r="E542" t="s">
        <v>3627</v>
      </c>
      <c r="F542" t="s">
        <v>2033</v>
      </c>
      <c r="G542" t="s">
        <v>1919</v>
      </c>
      <c r="H542">
        <v>4645.83</v>
      </c>
      <c r="I542">
        <v>0.98519999999999996</v>
      </c>
      <c r="J542">
        <v>0.98519999999999996</v>
      </c>
      <c r="K542"/>
      <c r="L542">
        <v>103.53619999999999</v>
      </c>
      <c r="M542" t="s">
        <v>1996</v>
      </c>
      <c r="N542" t="s">
        <v>1996</v>
      </c>
      <c r="O542" t="s">
        <v>1996</v>
      </c>
      <c r="P542" t="s">
        <v>1996</v>
      </c>
      <c r="Q542"/>
      <c r="R542"/>
      <c r="S542"/>
      <c r="T542">
        <v>0</v>
      </c>
      <c r="U542">
        <v>0</v>
      </c>
      <c r="V542">
        <v>0</v>
      </c>
      <c r="W542">
        <v>1</v>
      </c>
      <c r="X542">
        <v>0.95899999999999996</v>
      </c>
      <c r="Y542">
        <v>1</v>
      </c>
      <c r="Z542">
        <v>0.92</v>
      </c>
      <c r="AA542">
        <v>0.92</v>
      </c>
      <c r="AB542">
        <v>0.92</v>
      </c>
      <c r="AC542">
        <v>26</v>
      </c>
      <c r="AD542">
        <v>74</v>
      </c>
      <c r="AE542" t="s">
        <v>3789</v>
      </c>
      <c r="AF542"/>
      <c r="AG542" t="s">
        <v>1997</v>
      </c>
      <c r="AH542">
        <v>850</v>
      </c>
      <c r="AI542"/>
      <c r="AJ542">
        <v>20</v>
      </c>
      <c r="AK542">
        <v>970</v>
      </c>
      <c r="AL542">
        <v>1</v>
      </c>
      <c r="AM542"/>
      <c r="AN542"/>
      <c r="AO542"/>
      <c r="AP542"/>
      <c r="AQ542" t="s">
        <v>3959</v>
      </c>
      <c r="AR542"/>
      <c r="AS542" t="s">
        <v>1996</v>
      </c>
      <c r="AT542"/>
      <c r="AU542" t="s">
        <v>1996</v>
      </c>
      <c r="AV542" t="s">
        <v>1997</v>
      </c>
      <c r="AW542">
        <v>14407</v>
      </c>
      <c r="AX542"/>
    </row>
    <row r="543" spans="1:50" hidden="1" x14ac:dyDescent="0.25">
      <c r="A543">
        <v>2026</v>
      </c>
      <c r="B543" t="s">
        <v>2797</v>
      </c>
      <c r="C543" t="s">
        <v>3628</v>
      </c>
      <c r="D543">
        <v>9005</v>
      </c>
      <c r="E543" t="s">
        <v>3629</v>
      </c>
      <c r="F543" t="s">
        <v>2033</v>
      </c>
      <c r="G543" t="s">
        <v>1919</v>
      </c>
      <c r="H543">
        <v>4345.88</v>
      </c>
      <c r="I543">
        <v>0.97150000000000003</v>
      </c>
      <c r="J543">
        <v>0.97150000000000003</v>
      </c>
      <c r="K543"/>
      <c r="L543">
        <v>27.271999999999998</v>
      </c>
      <c r="M543" t="s">
        <v>1996</v>
      </c>
      <c r="N543" t="s">
        <v>1996</v>
      </c>
      <c r="O543" t="s">
        <v>1996</v>
      </c>
      <c r="P543" t="s">
        <v>1996</v>
      </c>
      <c r="Q543"/>
      <c r="R543"/>
      <c r="S543"/>
      <c r="T543">
        <v>0</v>
      </c>
      <c r="U543">
        <v>0</v>
      </c>
      <c r="V543">
        <v>0</v>
      </c>
      <c r="W543">
        <v>1</v>
      </c>
      <c r="X543">
        <v>0.95899999999999996</v>
      </c>
      <c r="Y543">
        <v>1</v>
      </c>
      <c r="Z543">
        <v>0.92</v>
      </c>
      <c r="AA543">
        <v>0.92</v>
      </c>
      <c r="AB543">
        <v>0.92</v>
      </c>
      <c r="AC543">
        <v>56</v>
      </c>
      <c r="AD543">
        <v>44</v>
      </c>
      <c r="AE543" t="s">
        <v>3789</v>
      </c>
      <c r="AF543"/>
      <c r="AG543" t="s">
        <v>1997</v>
      </c>
      <c r="AH543">
        <v>250</v>
      </c>
      <c r="AI543"/>
      <c r="AJ543">
        <v>20</v>
      </c>
      <c r="AK543">
        <v>2050</v>
      </c>
      <c r="AL543">
        <v>1</v>
      </c>
      <c r="AM543"/>
      <c r="AN543"/>
      <c r="AO543"/>
      <c r="AP543"/>
      <c r="AQ543" t="s">
        <v>3960</v>
      </c>
      <c r="AR543"/>
      <c r="AS543" t="s">
        <v>1996</v>
      </c>
      <c r="AT543"/>
      <c r="AU543" t="s">
        <v>1996</v>
      </c>
      <c r="AV543" t="s">
        <v>1997</v>
      </c>
      <c r="AW543">
        <v>14407</v>
      </c>
      <c r="AX543"/>
    </row>
    <row r="544" spans="1:50" hidden="1" x14ac:dyDescent="0.25">
      <c r="A544">
        <v>2026</v>
      </c>
      <c r="B544" t="s">
        <v>2797</v>
      </c>
      <c r="C544" t="s">
        <v>3630</v>
      </c>
      <c r="D544">
        <v>9006</v>
      </c>
      <c r="E544" t="s">
        <v>3631</v>
      </c>
      <c r="F544" t="s">
        <v>2033</v>
      </c>
      <c r="G544" t="s">
        <v>1919</v>
      </c>
      <c r="H544">
        <v>2621.79</v>
      </c>
      <c r="I544">
        <v>0.59289999999999998</v>
      </c>
      <c r="J544">
        <v>0.59289999999999998</v>
      </c>
      <c r="K544"/>
      <c r="L544">
        <v>6.9154</v>
      </c>
      <c r="M544" t="s">
        <v>1996</v>
      </c>
      <c r="N544" t="s">
        <v>1996</v>
      </c>
      <c r="O544" t="s">
        <v>1996</v>
      </c>
      <c r="P544" t="s">
        <v>1996</v>
      </c>
      <c r="Q544"/>
      <c r="R544"/>
      <c r="S544"/>
      <c r="T544">
        <v>0</v>
      </c>
      <c r="U544">
        <v>0</v>
      </c>
      <c r="V544">
        <v>0</v>
      </c>
      <c r="W544">
        <v>1</v>
      </c>
      <c r="X544">
        <v>0.95899999999999996</v>
      </c>
      <c r="Y544">
        <v>1</v>
      </c>
      <c r="Z544">
        <v>0.92</v>
      </c>
      <c r="AA544">
        <v>0.92</v>
      </c>
      <c r="AB544">
        <v>0.92</v>
      </c>
      <c r="AC544">
        <v>76</v>
      </c>
      <c r="AD544">
        <v>24</v>
      </c>
      <c r="AE544" t="s">
        <v>3789</v>
      </c>
      <c r="AF544"/>
      <c r="AG544" t="s">
        <v>1997</v>
      </c>
      <c r="AH544">
        <v>50</v>
      </c>
      <c r="AI544"/>
      <c r="AJ544">
        <v>10</v>
      </c>
      <c r="AK544">
        <v>120</v>
      </c>
      <c r="AL544">
        <v>1</v>
      </c>
      <c r="AM544"/>
      <c r="AN544"/>
      <c r="AO544"/>
      <c r="AP544"/>
      <c r="AQ544" t="s">
        <v>3961</v>
      </c>
      <c r="AR544"/>
      <c r="AS544" t="s">
        <v>1996</v>
      </c>
      <c r="AT544"/>
      <c r="AU544" t="s">
        <v>1996</v>
      </c>
      <c r="AV544" t="s">
        <v>1997</v>
      </c>
      <c r="AW544">
        <v>14407</v>
      </c>
      <c r="AX544"/>
    </row>
    <row r="545" spans="1:50" hidden="1" x14ac:dyDescent="0.25">
      <c r="A545">
        <v>2026</v>
      </c>
      <c r="B545" t="s">
        <v>2797</v>
      </c>
      <c r="C545" t="s">
        <v>3632</v>
      </c>
      <c r="D545">
        <v>9011</v>
      </c>
      <c r="E545" t="s">
        <v>3633</v>
      </c>
      <c r="F545" t="s">
        <v>2033</v>
      </c>
      <c r="G545" t="s">
        <v>1919</v>
      </c>
      <c r="H545">
        <v>1525.32</v>
      </c>
      <c r="I545">
        <v>0.2737</v>
      </c>
      <c r="J545">
        <v>0.2737</v>
      </c>
      <c r="K545"/>
      <c r="L545">
        <v>65.745000000000005</v>
      </c>
      <c r="M545" t="s">
        <v>1996</v>
      </c>
      <c r="N545" t="s">
        <v>1996</v>
      </c>
      <c r="O545" t="s">
        <v>1996</v>
      </c>
      <c r="P545" t="s">
        <v>1996</v>
      </c>
      <c r="Q545"/>
      <c r="R545"/>
      <c r="S545"/>
      <c r="T545">
        <v>0</v>
      </c>
      <c r="U545">
        <v>0</v>
      </c>
      <c r="V545">
        <v>0</v>
      </c>
      <c r="W545">
        <v>1</v>
      </c>
      <c r="X545">
        <v>0.95899999999999996</v>
      </c>
      <c r="Y545">
        <v>1</v>
      </c>
      <c r="Z545">
        <v>0.92</v>
      </c>
      <c r="AA545">
        <v>0.92</v>
      </c>
      <c r="AB545">
        <v>0.92</v>
      </c>
      <c r="AC545">
        <v>13</v>
      </c>
      <c r="AD545">
        <v>87</v>
      </c>
      <c r="AE545" t="s">
        <v>3789</v>
      </c>
      <c r="AF545"/>
      <c r="AG545" t="s">
        <v>1997</v>
      </c>
      <c r="AH545">
        <v>350</v>
      </c>
      <c r="AI545"/>
      <c r="AJ545">
        <v>15</v>
      </c>
      <c r="AK545">
        <v>0</v>
      </c>
      <c r="AL545">
        <v>1</v>
      </c>
      <c r="AM545"/>
      <c r="AN545"/>
      <c r="AO545"/>
      <c r="AP545"/>
      <c r="AQ545" t="s">
        <v>3962</v>
      </c>
      <c r="AR545"/>
      <c r="AS545" t="s">
        <v>1996</v>
      </c>
      <c r="AT545"/>
      <c r="AU545" t="s">
        <v>1996</v>
      </c>
      <c r="AV545" t="s">
        <v>1997</v>
      </c>
      <c r="AW545">
        <v>14407</v>
      </c>
      <c r="AX545"/>
    </row>
    <row r="546" spans="1:50" hidden="1" x14ac:dyDescent="0.25">
      <c r="A546">
        <v>2026</v>
      </c>
      <c r="B546" t="s">
        <v>2797</v>
      </c>
      <c r="C546" t="s">
        <v>3634</v>
      </c>
      <c r="D546">
        <v>9012</v>
      </c>
      <c r="E546" t="s">
        <v>3635</v>
      </c>
      <c r="F546" t="s">
        <v>2033</v>
      </c>
      <c r="G546" t="s">
        <v>1919</v>
      </c>
      <c r="H546">
        <v>5858.87</v>
      </c>
      <c r="I546">
        <v>1.2497</v>
      </c>
      <c r="J546">
        <v>1.2497</v>
      </c>
      <c r="K546"/>
      <c r="L546">
        <v>76.556399999999996</v>
      </c>
      <c r="M546" t="s">
        <v>1996</v>
      </c>
      <c r="N546" t="s">
        <v>1996</v>
      </c>
      <c r="O546" t="s">
        <v>1996</v>
      </c>
      <c r="P546" t="s">
        <v>1996</v>
      </c>
      <c r="Q546"/>
      <c r="R546"/>
      <c r="S546"/>
      <c r="T546">
        <v>0</v>
      </c>
      <c r="U546">
        <v>0</v>
      </c>
      <c r="V546">
        <v>0</v>
      </c>
      <c r="W546">
        <v>1</v>
      </c>
      <c r="X546">
        <v>0.95899999999999996</v>
      </c>
      <c r="Y546">
        <v>1</v>
      </c>
      <c r="Z546">
        <v>0.92</v>
      </c>
      <c r="AA546">
        <v>0.92</v>
      </c>
      <c r="AB546">
        <v>0.92</v>
      </c>
      <c r="AC546">
        <v>37</v>
      </c>
      <c r="AD546">
        <v>63</v>
      </c>
      <c r="AE546" t="s">
        <v>3789</v>
      </c>
      <c r="AF546"/>
      <c r="AG546" t="s">
        <v>1997</v>
      </c>
      <c r="AH546">
        <v>850</v>
      </c>
      <c r="AI546"/>
      <c r="AJ546">
        <v>20</v>
      </c>
      <c r="AK546">
        <v>970</v>
      </c>
      <c r="AL546">
        <v>1</v>
      </c>
      <c r="AM546"/>
      <c r="AN546"/>
      <c r="AO546"/>
      <c r="AP546"/>
      <c r="AQ546" t="s">
        <v>3963</v>
      </c>
      <c r="AR546"/>
      <c r="AS546" t="s">
        <v>1996</v>
      </c>
      <c r="AT546"/>
      <c r="AU546" t="s">
        <v>1996</v>
      </c>
      <c r="AV546" t="s">
        <v>1997</v>
      </c>
      <c r="AW546">
        <v>14407</v>
      </c>
      <c r="AX546"/>
    </row>
    <row r="547" spans="1:50" hidden="1" x14ac:dyDescent="0.25">
      <c r="A547">
        <v>2026</v>
      </c>
      <c r="B547" t="s">
        <v>2797</v>
      </c>
      <c r="C547" t="s">
        <v>3636</v>
      </c>
      <c r="D547">
        <v>9013</v>
      </c>
      <c r="E547" t="s">
        <v>3637</v>
      </c>
      <c r="F547" t="s">
        <v>2033</v>
      </c>
      <c r="G547" t="s">
        <v>1919</v>
      </c>
      <c r="H547">
        <v>4642.68</v>
      </c>
      <c r="I547">
        <v>0.99890000000000001</v>
      </c>
      <c r="J547">
        <v>0.99890000000000001</v>
      </c>
      <c r="K547"/>
      <c r="L547">
        <v>53.082999999999998</v>
      </c>
      <c r="M547" t="s">
        <v>1996</v>
      </c>
      <c r="N547" t="s">
        <v>1996</v>
      </c>
      <c r="O547" t="s">
        <v>1996</v>
      </c>
      <c r="P547" t="s">
        <v>1996</v>
      </c>
      <c r="Q547"/>
      <c r="R547"/>
      <c r="S547"/>
      <c r="T547">
        <v>0</v>
      </c>
      <c r="U547">
        <v>0</v>
      </c>
      <c r="V547">
        <v>0</v>
      </c>
      <c r="W547">
        <v>1</v>
      </c>
      <c r="X547">
        <v>0.95899999999999996</v>
      </c>
      <c r="Y547">
        <v>1</v>
      </c>
      <c r="Z547">
        <v>0.92</v>
      </c>
      <c r="AA547">
        <v>0.92</v>
      </c>
      <c r="AB547">
        <v>0.92</v>
      </c>
      <c r="AC547">
        <v>41</v>
      </c>
      <c r="AD547">
        <v>59</v>
      </c>
      <c r="AE547" t="s">
        <v>3789</v>
      </c>
      <c r="AF547"/>
      <c r="AG547" t="s">
        <v>1997</v>
      </c>
      <c r="AH547">
        <v>250</v>
      </c>
      <c r="AI547"/>
      <c r="AJ547">
        <v>20</v>
      </c>
      <c r="AK547">
        <v>0</v>
      </c>
      <c r="AL547">
        <v>1</v>
      </c>
      <c r="AM547"/>
      <c r="AN547"/>
      <c r="AO547"/>
      <c r="AP547"/>
      <c r="AQ547" t="s">
        <v>3964</v>
      </c>
      <c r="AR547"/>
      <c r="AS547" t="s">
        <v>1996</v>
      </c>
      <c r="AT547"/>
      <c r="AU547" t="s">
        <v>1996</v>
      </c>
      <c r="AV547" t="s">
        <v>1997</v>
      </c>
      <c r="AW547">
        <v>14407</v>
      </c>
      <c r="AX547"/>
    </row>
    <row r="548" spans="1:50" hidden="1" x14ac:dyDescent="0.25">
      <c r="A548">
        <v>2026</v>
      </c>
      <c r="B548" t="s">
        <v>2797</v>
      </c>
      <c r="C548" t="s">
        <v>3638</v>
      </c>
      <c r="D548">
        <v>9014</v>
      </c>
      <c r="E548" t="s">
        <v>3639</v>
      </c>
      <c r="F548" t="s">
        <v>2033</v>
      </c>
      <c r="G548" t="s">
        <v>1919</v>
      </c>
      <c r="H548">
        <v>1461.15</v>
      </c>
      <c r="I548">
        <v>0.3216</v>
      </c>
      <c r="J548">
        <v>0.3216</v>
      </c>
      <c r="K548"/>
      <c r="L548">
        <v>10.324400000000001</v>
      </c>
      <c r="M548" t="s">
        <v>1996</v>
      </c>
      <c r="N548" t="s">
        <v>1996</v>
      </c>
      <c r="O548" t="s">
        <v>1996</v>
      </c>
      <c r="P548" t="s">
        <v>1996</v>
      </c>
      <c r="Q548"/>
      <c r="R548"/>
      <c r="S548"/>
      <c r="T548">
        <v>0</v>
      </c>
      <c r="U548">
        <v>0</v>
      </c>
      <c r="V548">
        <v>0</v>
      </c>
      <c r="W548">
        <v>1</v>
      </c>
      <c r="X548">
        <v>0.95899999999999996</v>
      </c>
      <c r="Y548">
        <v>1</v>
      </c>
      <c r="Z548">
        <v>0.92</v>
      </c>
      <c r="AA548">
        <v>0.92</v>
      </c>
      <c r="AB548">
        <v>0.92</v>
      </c>
      <c r="AC548">
        <v>53</v>
      </c>
      <c r="AD548">
        <v>47</v>
      </c>
      <c r="AE548" t="s">
        <v>3789</v>
      </c>
      <c r="AF548"/>
      <c r="AG548" t="s">
        <v>1997</v>
      </c>
      <c r="AH548">
        <v>50</v>
      </c>
      <c r="AI548"/>
      <c r="AJ548">
        <v>10</v>
      </c>
      <c r="AK548">
        <v>50</v>
      </c>
      <c r="AL548">
        <v>1</v>
      </c>
      <c r="AM548"/>
      <c r="AN548"/>
      <c r="AO548"/>
      <c r="AP548"/>
      <c r="AQ548" t="s">
        <v>3965</v>
      </c>
      <c r="AR548"/>
      <c r="AS548" t="s">
        <v>1996</v>
      </c>
      <c r="AT548"/>
      <c r="AU548" t="s">
        <v>1996</v>
      </c>
      <c r="AV548" t="s">
        <v>1997</v>
      </c>
      <c r="AW548">
        <v>14407</v>
      </c>
      <c r="AX548"/>
    </row>
    <row r="549" spans="1:50" hidden="1" x14ac:dyDescent="0.25">
      <c r="A549">
        <v>2026</v>
      </c>
      <c r="B549" t="s">
        <v>2797</v>
      </c>
      <c r="C549" t="s">
        <v>3640</v>
      </c>
      <c r="D549">
        <v>9016</v>
      </c>
      <c r="E549" t="s">
        <v>3641</v>
      </c>
      <c r="F549" t="s">
        <v>2033</v>
      </c>
      <c r="G549" t="s">
        <v>1919</v>
      </c>
      <c r="H549">
        <v>1682.43</v>
      </c>
      <c r="I549">
        <v>0.374</v>
      </c>
      <c r="J549">
        <v>0.374</v>
      </c>
      <c r="K549"/>
      <c r="L549">
        <v>8.5711999999999993</v>
      </c>
      <c r="M549" t="s">
        <v>1996</v>
      </c>
      <c r="N549" t="s">
        <v>1996</v>
      </c>
      <c r="O549" t="s">
        <v>1996</v>
      </c>
      <c r="P549" t="s">
        <v>1996</v>
      </c>
      <c r="Q549"/>
      <c r="R549"/>
      <c r="S549"/>
      <c r="T549">
        <v>0</v>
      </c>
      <c r="U549">
        <v>0</v>
      </c>
      <c r="V549">
        <v>0</v>
      </c>
      <c r="W549">
        <v>1</v>
      </c>
      <c r="X549">
        <v>0.95899999999999996</v>
      </c>
      <c r="Y549">
        <v>1</v>
      </c>
      <c r="Z549">
        <v>0.92</v>
      </c>
      <c r="AA549">
        <v>0.92</v>
      </c>
      <c r="AB549">
        <v>0.92</v>
      </c>
      <c r="AC549">
        <v>61</v>
      </c>
      <c r="AD549">
        <v>39</v>
      </c>
      <c r="AE549" t="s">
        <v>3789</v>
      </c>
      <c r="AF549"/>
      <c r="AG549" t="s">
        <v>1997</v>
      </c>
      <c r="AH549">
        <v>100</v>
      </c>
      <c r="AI549"/>
      <c r="AJ549">
        <v>10</v>
      </c>
      <c r="AK549">
        <v>1710</v>
      </c>
      <c r="AL549">
        <v>1</v>
      </c>
      <c r="AM549"/>
      <c r="AN549"/>
      <c r="AO549"/>
      <c r="AP549"/>
      <c r="AQ549" t="s">
        <v>3966</v>
      </c>
      <c r="AR549"/>
      <c r="AS549" t="s">
        <v>1996</v>
      </c>
      <c r="AT549"/>
      <c r="AU549" t="s">
        <v>1996</v>
      </c>
      <c r="AV549" t="s">
        <v>1997</v>
      </c>
      <c r="AW549">
        <v>14407</v>
      </c>
      <c r="AX549"/>
    </row>
    <row r="550" spans="1:50" hidden="1" x14ac:dyDescent="0.25">
      <c r="A550">
        <v>2026</v>
      </c>
      <c r="B550" t="s">
        <v>2797</v>
      </c>
      <c r="C550" t="s">
        <v>3642</v>
      </c>
      <c r="D550">
        <v>9017</v>
      </c>
      <c r="E550" t="s">
        <v>3643</v>
      </c>
      <c r="F550" t="s">
        <v>2033</v>
      </c>
      <c r="G550" t="s">
        <v>1919</v>
      </c>
      <c r="H550">
        <v>480.43</v>
      </c>
      <c r="I550">
        <v>9.9900000000000003E-2</v>
      </c>
      <c r="J550">
        <v>9.9900000000000003E-2</v>
      </c>
      <c r="K550"/>
      <c r="L550">
        <v>13.4412</v>
      </c>
      <c r="M550" t="s">
        <v>1996</v>
      </c>
      <c r="N550" t="s">
        <v>1996</v>
      </c>
      <c r="O550" t="s">
        <v>1996</v>
      </c>
      <c r="P550" t="s">
        <v>1996</v>
      </c>
      <c r="Q550"/>
      <c r="R550"/>
      <c r="S550"/>
      <c r="T550">
        <v>0</v>
      </c>
      <c r="U550">
        <v>0</v>
      </c>
      <c r="V550">
        <v>0</v>
      </c>
      <c r="W550">
        <v>1</v>
      </c>
      <c r="X550">
        <v>0.95899999999999996</v>
      </c>
      <c r="Y550">
        <v>1</v>
      </c>
      <c r="Z550">
        <v>0.92</v>
      </c>
      <c r="AA550">
        <v>0.92</v>
      </c>
      <c r="AB550">
        <v>0.92</v>
      </c>
      <c r="AC550">
        <v>21</v>
      </c>
      <c r="AD550">
        <v>79</v>
      </c>
      <c r="AE550" t="s">
        <v>3789</v>
      </c>
      <c r="AF550"/>
      <c r="AG550" t="s">
        <v>1997</v>
      </c>
      <c r="AH550">
        <v>100</v>
      </c>
      <c r="AI550"/>
      <c r="AJ550">
        <v>10</v>
      </c>
      <c r="AK550">
        <v>1710</v>
      </c>
      <c r="AL550">
        <v>1</v>
      </c>
      <c r="AM550"/>
      <c r="AN550"/>
      <c r="AO550"/>
      <c r="AP550"/>
      <c r="AQ550" t="s">
        <v>3967</v>
      </c>
      <c r="AR550"/>
      <c r="AS550" t="s">
        <v>1996</v>
      </c>
      <c r="AT550"/>
      <c r="AU550" t="s">
        <v>1996</v>
      </c>
      <c r="AV550" t="s">
        <v>1997</v>
      </c>
      <c r="AW550">
        <v>14407</v>
      </c>
      <c r="AX550"/>
    </row>
    <row r="551" spans="1:50" hidden="1" x14ac:dyDescent="0.25">
      <c r="A551">
        <v>2026</v>
      </c>
      <c r="B551" t="s">
        <v>2797</v>
      </c>
      <c r="C551" t="s">
        <v>3968</v>
      </c>
      <c r="D551">
        <v>9220</v>
      </c>
      <c r="E551" t="s">
        <v>3852</v>
      </c>
      <c r="F551" t="s">
        <v>2033</v>
      </c>
      <c r="G551" t="s">
        <v>1922</v>
      </c>
      <c r="H551">
        <v>0.80740000000000001</v>
      </c>
      <c r="I551">
        <v>0</v>
      </c>
      <c r="J551">
        <v>0</v>
      </c>
      <c r="K551"/>
      <c r="L551">
        <v>0</v>
      </c>
      <c r="M551" t="s">
        <v>1996</v>
      </c>
      <c r="N551" t="s">
        <v>1996</v>
      </c>
      <c r="O551" t="s">
        <v>1996</v>
      </c>
      <c r="P551" t="s">
        <v>1997</v>
      </c>
      <c r="Q551"/>
      <c r="R551"/>
      <c r="S551"/>
      <c r="T551">
        <v>0</v>
      </c>
      <c r="U551">
        <v>0</v>
      </c>
      <c r="V551">
        <v>0</v>
      </c>
      <c r="W551">
        <v>1</v>
      </c>
      <c r="X551">
        <v>0.95899999999999996</v>
      </c>
      <c r="Y551">
        <v>1</v>
      </c>
      <c r="Z551">
        <v>0.92</v>
      </c>
      <c r="AA551">
        <v>0.92</v>
      </c>
      <c r="AB551">
        <v>0.92</v>
      </c>
      <c r="AC551">
        <v>56</v>
      </c>
      <c r="AD551">
        <v>44</v>
      </c>
      <c r="AE551" t="s">
        <v>3789</v>
      </c>
      <c r="AF551"/>
      <c r="AG551" t="s">
        <v>1997</v>
      </c>
      <c r="AH551">
        <v>0.18</v>
      </c>
      <c r="AI551"/>
      <c r="AJ551">
        <v>20</v>
      </c>
      <c r="AK551">
        <v>5.92</v>
      </c>
      <c r="AL551">
        <v>100</v>
      </c>
      <c r="AM551"/>
      <c r="AN551"/>
      <c r="AO551"/>
      <c r="AP551"/>
      <c r="AQ551" t="s">
        <v>3969</v>
      </c>
      <c r="AR551"/>
      <c r="AS551" t="s">
        <v>1996</v>
      </c>
      <c r="AT551"/>
      <c r="AU551" t="s">
        <v>1996</v>
      </c>
      <c r="AV551" t="s">
        <v>1996</v>
      </c>
      <c r="AW551">
        <v>14407</v>
      </c>
      <c r="AX551">
        <v>14407</v>
      </c>
    </row>
    <row r="552" spans="1:50" hidden="1" x14ac:dyDescent="0.25">
      <c r="A552">
        <v>2026</v>
      </c>
      <c r="B552" t="s">
        <v>2797</v>
      </c>
      <c r="C552" t="s">
        <v>2801</v>
      </c>
      <c r="D552">
        <v>4579</v>
      </c>
      <c r="E552" t="s">
        <v>2802</v>
      </c>
      <c r="F552" t="s">
        <v>1995</v>
      </c>
      <c r="G552" t="s">
        <v>1919</v>
      </c>
      <c r="H552">
        <v>41.8</v>
      </c>
      <c r="I552">
        <v>5.1000000000000004E-3</v>
      </c>
      <c r="J552">
        <v>5.1000000000000004E-3</v>
      </c>
      <c r="K552"/>
      <c r="L552">
        <v>0</v>
      </c>
      <c r="M552" t="s">
        <v>1996</v>
      </c>
      <c r="N552" t="s">
        <v>1996</v>
      </c>
      <c r="O552" t="s">
        <v>1996</v>
      </c>
      <c r="P552" t="s">
        <v>1996</v>
      </c>
      <c r="Q552"/>
      <c r="R552"/>
      <c r="S552"/>
      <c r="T552">
        <v>0</v>
      </c>
      <c r="U552">
        <v>0</v>
      </c>
      <c r="V552">
        <v>0</v>
      </c>
      <c r="W552">
        <v>1</v>
      </c>
      <c r="X552">
        <v>0.95899999999999996</v>
      </c>
      <c r="Y552">
        <v>1</v>
      </c>
      <c r="Z552">
        <v>0.92</v>
      </c>
      <c r="AA552">
        <v>0.92</v>
      </c>
      <c r="AB552">
        <v>0.92</v>
      </c>
      <c r="AC552">
        <v>100</v>
      </c>
      <c r="AD552">
        <v>0</v>
      </c>
      <c r="AE552" t="s">
        <v>3789</v>
      </c>
      <c r="AF552"/>
      <c r="AG552" t="s">
        <v>1997</v>
      </c>
      <c r="AH552">
        <v>4</v>
      </c>
      <c r="AI552"/>
      <c r="AJ552">
        <v>3</v>
      </c>
      <c r="AK552">
        <v>3.21</v>
      </c>
      <c r="AL552">
        <v>1</v>
      </c>
      <c r="AM552"/>
      <c r="AN552"/>
      <c r="AO552"/>
      <c r="AP552"/>
      <c r="AQ552" t="s">
        <v>3970</v>
      </c>
      <c r="AR552"/>
      <c r="AS552" t="s">
        <v>1996</v>
      </c>
      <c r="AT552"/>
      <c r="AU552" t="s">
        <v>1996</v>
      </c>
      <c r="AV552" t="s">
        <v>1997</v>
      </c>
      <c r="AW552">
        <v>14407</v>
      </c>
      <c r="AX552"/>
    </row>
    <row r="553" spans="1:50" hidden="1" x14ac:dyDescent="0.25">
      <c r="A553">
        <v>2026</v>
      </c>
      <c r="B553" t="s">
        <v>2797</v>
      </c>
      <c r="C553" t="s">
        <v>2803</v>
      </c>
      <c r="D553">
        <v>4586</v>
      </c>
      <c r="E553" t="s">
        <v>2804</v>
      </c>
      <c r="F553" t="s">
        <v>1995</v>
      </c>
      <c r="G553" t="s">
        <v>1919</v>
      </c>
      <c r="H553">
        <v>10.7</v>
      </c>
      <c r="I553">
        <v>1.8E-3</v>
      </c>
      <c r="J553">
        <v>2E-3</v>
      </c>
      <c r="K553"/>
      <c r="L553">
        <v>0</v>
      </c>
      <c r="M553" t="s">
        <v>1996</v>
      </c>
      <c r="N553" t="s">
        <v>1996</v>
      </c>
      <c r="O553" t="s">
        <v>1996</v>
      </c>
      <c r="P553" t="s">
        <v>1996</v>
      </c>
      <c r="Q553"/>
      <c r="R553"/>
      <c r="S553"/>
      <c r="T553"/>
      <c r="U553"/>
      <c r="V553"/>
      <c r="W553">
        <v>1</v>
      </c>
      <c r="X553">
        <v>0.95899999999999996</v>
      </c>
      <c r="Y553">
        <v>1</v>
      </c>
      <c r="Z553">
        <v>0.92</v>
      </c>
      <c r="AA553">
        <v>0.92</v>
      </c>
      <c r="AB553">
        <v>0.92</v>
      </c>
      <c r="AC553">
        <v>100</v>
      </c>
      <c r="AD553">
        <v>0</v>
      </c>
      <c r="AE553" t="s">
        <v>3789</v>
      </c>
      <c r="AF553"/>
      <c r="AG553" t="s">
        <v>1997</v>
      </c>
      <c r="AH553">
        <v>1.1499999999999999</v>
      </c>
      <c r="AI553"/>
      <c r="AJ553">
        <v>5</v>
      </c>
      <c r="AK553">
        <v>2</v>
      </c>
      <c r="AL553">
        <v>1</v>
      </c>
      <c r="AM553"/>
      <c r="AN553"/>
      <c r="AO553"/>
      <c r="AP553"/>
      <c r="AQ553" t="s">
        <v>2805</v>
      </c>
      <c r="AR553"/>
      <c r="AS553" t="s">
        <v>1996</v>
      </c>
      <c r="AT553"/>
      <c r="AU553" t="s">
        <v>1996</v>
      </c>
      <c r="AV553" t="s">
        <v>1996</v>
      </c>
      <c r="AW553">
        <v>14049</v>
      </c>
      <c r="AX553"/>
    </row>
    <row r="554" spans="1:50" hidden="1" x14ac:dyDescent="0.25">
      <c r="A554">
        <v>2026</v>
      </c>
      <c r="B554" t="s">
        <v>2797</v>
      </c>
      <c r="C554" t="s">
        <v>2806</v>
      </c>
      <c r="D554">
        <v>4596</v>
      </c>
      <c r="E554" t="s">
        <v>2807</v>
      </c>
      <c r="F554" t="s">
        <v>1995</v>
      </c>
      <c r="G554" t="s">
        <v>1919</v>
      </c>
      <c r="H554">
        <v>0</v>
      </c>
      <c r="I554">
        <v>0</v>
      </c>
      <c r="J554">
        <v>0</v>
      </c>
      <c r="K554"/>
      <c r="L554">
        <v>0</v>
      </c>
      <c r="M554" t="s">
        <v>1996</v>
      </c>
      <c r="N554" t="s">
        <v>1996</v>
      </c>
      <c r="O554" t="s">
        <v>1996</v>
      </c>
      <c r="P554" t="s">
        <v>1996</v>
      </c>
      <c r="Q554"/>
      <c r="R554"/>
      <c r="S554"/>
      <c r="T554"/>
      <c r="U554"/>
      <c r="V554"/>
      <c r="W554">
        <v>1</v>
      </c>
      <c r="X554">
        <v>0.95899999999999996</v>
      </c>
      <c r="Y554">
        <v>1</v>
      </c>
      <c r="Z554">
        <v>0.92</v>
      </c>
      <c r="AA554">
        <v>0.92</v>
      </c>
      <c r="AB554">
        <v>0.92</v>
      </c>
      <c r="AC554">
        <v>100</v>
      </c>
      <c r="AD554">
        <v>0</v>
      </c>
      <c r="AE554" t="s">
        <v>3789</v>
      </c>
      <c r="AF554"/>
      <c r="AG554" t="s">
        <v>1997</v>
      </c>
      <c r="AH554">
        <v>1</v>
      </c>
      <c r="AI554"/>
      <c r="AJ554">
        <v>1</v>
      </c>
      <c r="AK554"/>
      <c r="AL554">
        <v>1</v>
      </c>
      <c r="AM554"/>
      <c r="AN554"/>
      <c r="AO554"/>
      <c r="AP554"/>
      <c r="AQ554" t="s">
        <v>2074</v>
      </c>
      <c r="AR554"/>
      <c r="AS554" t="s">
        <v>1996</v>
      </c>
      <c r="AT554"/>
      <c r="AU554" t="s">
        <v>1996</v>
      </c>
      <c r="AV554" t="s">
        <v>1997</v>
      </c>
      <c r="AW554">
        <v>13867</v>
      </c>
      <c r="AX554"/>
    </row>
    <row r="555" spans="1:50" hidden="1" x14ac:dyDescent="0.25">
      <c r="A555">
        <v>2026</v>
      </c>
      <c r="B555" t="s">
        <v>2797</v>
      </c>
      <c r="C555" t="s">
        <v>2808</v>
      </c>
      <c r="D555">
        <v>4785</v>
      </c>
      <c r="E555" t="s">
        <v>2809</v>
      </c>
      <c r="F555" t="s">
        <v>1995</v>
      </c>
      <c r="G555" t="s">
        <v>1919</v>
      </c>
      <c r="H555">
        <v>289.44499999999999</v>
      </c>
      <c r="I555">
        <v>4.4999999999999998E-2</v>
      </c>
      <c r="J555">
        <v>3.3000000000000002E-2</v>
      </c>
      <c r="K555"/>
      <c r="L555">
        <v>0</v>
      </c>
      <c r="M555" t="s">
        <v>1996</v>
      </c>
      <c r="N555" t="s">
        <v>1996</v>
      </c>
      <c r="O555" t="s">
        <v>1996</v>
      </c>
      <c r="P555" t="s">
        <v>1996</v>
      </c>
      <c r="Q555"/>
      <c r="R555"/>
      <c r="S555"/>
      <c r="T555"/>
      <c r="U555"/>
      <c r="V555"/>
      <c r="W555">
        <v>1</v>
      </c>
      <c r="X555">
        <v>0.95899999999999996</v>
      </c>
      <c r="Y555">
        <v>1</v>
      </c>
      <c r="Z555">
        <v>0.92</v>
      </c>
      <c r="AA555">
        <v>0.92</v>
      </c>
      <c r="AB555">
        <v>0.92</v>
      </c>
      <c r="AC555">
        <v>100</v>
      </c>
      <c r="AD555">
        <v>0</v>
      </c>
      <c r="AE555" t="s">
        <v>3789</v>
      </c>
      <c r="AF555"/>
      <c r="AG555" t="s">
        <v>1997</v>
      </c>
      <c r="AH555">
        <v>50</v>
      </c>
      <c r="AI555"/>
      <c r="AJ555">
        <v>12</v>
      </c>
      <c r="AK555">
        <v>250</v>
      </c>
      <c r="AL555">
        <v>1</v>
      </c>
      <c r="AM555"/>
      <c r="AN555"/>
      <c r="AO555"/>
      <c r="AP555"/>
      <c r="AQ555" t="s">
        <v>2810</v>
      </c>
      <c r="AR555"/>
      <c r="AS555" t="s">
        <v>1996</v>
      </c>
      <c r="AT555"/>
      <c r="AU555" t="s">
        <v>1996</v>
      </c>
      <c r="AV555" t="s">
        <v>1997</v>
      </c>
      <c r="AW555">
        <v>13867</v>
      </c>
      <c r="AX555"/>
    </row>
    <row r="556" spans="1:50" hidden="1" x14ac:dyDescent="0.25">
      <c r="A556">
        <v>2026</v>
      </c>
      <c r="B556" t="s">
        <v>2797</v>
      </c>
      <c r="C556" t="s">
        <v>2811</v>
      </c>
      <c r="D556">
        <v>4786</v>
      </c>
      <c r="E556" t="s">
        <v>2812</v>
      </c>
      <c r="F556" t="s">
        <v>1995</v>
      </c>
      <c r="G556" t="s">
        <v>1919</v>
      </c>
      <c r="H556">
        <v>332.15</v>
      </c>
      <c r="I556">
        <v>5.0999999999999997E-2</v>
      </c>
      <c r="J556">
        <v>3.7900000000000003E-2</v>
      </c>
      <c r="K556"/>
      <c r="L556">
        <v>0</v>
      </c>
      <c r="M556" t="s">
        <v>1996</v>
      </c>
      <c r="N556" t="s">
        <v>1996</v>
      </c>
      <c r="O556" t="s">
        <v>1996</v>
      </c>
      <c r="P556" t="s">
        <v>1996</v>
      </c>
      <c r="Q556"/>
      <c r="R556"/>
      <c r="S556"/>
      <c r="T556"/>
      <c r="U556"/>
      <c r="V556"/>
      <c r="W556">
        <v>1</v>
      </c>
      <c r="X556">
        <v>0.95899999999999996</v>
      </c>
      <c r="Y556">
        <v>1</v>
      </c>
      <c r="Z556">
        <v>0.92</v>
      </c>
      <c r="AA556">
        <v>0.92</v>
      </c>
      <c r="AB556">
        <v>0.92</v>
      </c>
      <c r="AC556">
        <v>100</v>
      </c>
      <c r="AD556">
        <v>0</v>
      </c>
      <c r="AE556" t="s">
        <v>3789</v>
      </c>
      <c r="AF556"/>
      <c r="AG556" t="s">
        <v>1997</v>
      </c>
      <c r="AH556">
        <v>75</v>
      </c>
      <c r="AI556"/>
      <c r="AJ556">
        <v>12</v>
      </c>
      <c r="AK556">
        <v>500</v>
      </c>
      <c r="AL556">
        <v>1</v>
      </c>
      <c r="AM556"/>
      <c r="AN556"/>
      <c r="AO556"/>
      <c r="AP556"/>
      <c r="AQ556" t="s">
        <v>2813</v>
      </c>
      <c r="AR556"/>
      <c r="AS556" t="s">
        <v>1996</v>
      </c>
      <c r="AT556"/>
      <c r="AU556" t="s">
        <v>1996</v>
      </c>
      <c r="AV556" t="s">
        <v>1997</v>
      </c>
      <c r="AW556">
        <v>13867</v>
      </c>
      <c r="AX556"/>
    </row>
    <row r="557" spans="1:50" hidden="1" x14ac:dyDescent="0.25">
      <c r="A557">
        <v>2026</v>
      </c>
      <c r="B557" t="s">
        <v>2797</v>
      </c>
      <c r="C557" t="s">
        <v>2814</v>
      </c>
      <c r="D557">
        <v>4787</v>
      </c>
      <c r="E557" t="s">
        <v>2815</v>
      </c>
      <c r="F557" t="s">
        <v>1995</v>
      </c>
      <c r="G557" t="s">
        <v>1919</v>
      </c>
      <c r="H557">
        <v>332.15</v>
      </c>
      <c r="I557">
        <v>5.0999999999999997E-2</v>
      </c>
      <c r="J557">
        <v>3.7900000000000003E-2</v>
      </c>
      <c r="K557"/>
      <c r="L557">
        <v>0</v>
      </c>
      <c r="M557" t="s">
        <v>1996</v>
      </c>
      <c r="N557" t="s">
        <v>1996</v>
      </c>
      <c r="O557" t="s">
        <v>1996</v>
      </c>
      <c r="P557" t="s">
        <v>1996</v>
      </c>
      <c r="Q557"/>
      <c r="R557"/>
      <c r="S557"/>
      <c r="T557"/>
      <c r="U557"/>
      <c r="V557"/>
      <c r="W557">
        <v>1</v>
      </c>
      <c r="X557">
        <v>0.95899999999999996</v>
      </c>
      <c r="Y557">
        <v>1</v>
      </c>
      <c r="Z557">
        <v>0.92</v>
      </c>
      <c r="AA557">
        <v>0.92</v>
      </c>
      <c r="AB557">
        <v>0.92</v>
      </c>
      <c r="AC557">
        <v>100</v>
      </c>
      <c r="AD557">
        <v>0</v>
      </c>
      <c r="AE557" t="s">
        <v>3789</v>
      </c>
      <c r="AF557"/>
      <c r="AG557" t="s">
        <v>1997</v>
      </c>
      <c r="AH557">
        <v>75</v>
      </c>
      <c r="AI557"/>
      <c r="AJ557">
        <v>12</v>
      </c>
      <c r="AK557">
        <v>750</v>
      </c>
      <c r="AL557">
        <v>1</v>
      </c>
      <c r="AM557"/>
      <c r="AN557"/>
      <c r="AO557"/>
      <c r="AP557"/>
      <c r="AQ557" t="s">
        <v>2816</v>
      </c>
      <c r="AR557"/>
      <c r="AS557" t="s">
        <v>1996</v>
      </c>
      <c r="AT557"/>
      <c r="AU557" t="s">
        <v>1996</v>
      </c>
      <c r="AV557" t="s">
        <v>1997</v>
      </c>
      <c r="AW557">
        <v>13867</v>
      </c>
      <c r="AX557"/>
    </row>
    <row r="558" spans="1:50" hidden="1" x14ac:dyDescent="0.25">
      <c r="A558">
        <v>2026</v>
      </c>
      <c r="B558" t="s">
        <v>2797</v>
      </c>
      <c r="C558" t="s">
        <v>2817</v>
      </c>
      <c r="D558">
        <v>4788</v>
      </c>
      <c r="E558" t="s">
        <v>2818</v>
      </c>
      <c r="F558" t="s">
        <v>1995</v>
      </c>
      <c r="G558" t="s">
        <v>1919</v>
      </c>
      <c r="H558">
        <v>441.9785</v>
      </c>
      <c r="I558">
        <v>6.8000000000000005E-2</v>
      </c>
      <c r="J558">
        <v>5.0500000000000003E-2</v>
      </c>
      <c r="K558"/>
      <c r="L558">
        <v>0</v>
      </c>
      <c r="M558" t="s">
        <v>1996</v>
      </c>
      <c r="N558" t="s">
        <v>1996</v>
      </c>
      <c r="O558" t="s">
        <v>1996</v>
      </c>
      <c r="P558" t="s">
        <v>1996</v>
      </c>
      <c r="Q558"/>
      <c r="R558"/>
      <c r="S558"/>
      <c r="T558"/>
      <c r="U558"/>
      <c r="V558"/>
      <c r="W558">
        <v>1</v>
      </c>
      <c r="X558">
        <v>0.95899999999999996</v>
      </c>
      <c r="Y558">
        <v>1</v>
      </c>
      <c r="Z558">
        <v>0.92</v>
      </c>
      <c r="AA558">
        <v>0.92</v>
      </c>
      <c r="AB558">
        <v>0.92</v>
      </c>
      <c r="AC558">
        <v>100</v>
      </c>
      <c r="AD558">
        <v>0</v>
      </c>
      <c r="AE558" t="s">
        <v>3789</v>
      </c>
      <c r="AF558"/>
      <c r="AG558" t="s">
        <v>1997</v>
      </c>
      <c r="AH558">
        <v>125</v>
      </c>
      <c r="AI558"/>
      <c r="AJ558">
        <v>12</v>
      </c>
      <c r="AK558">
        <v>900</v>
      </c>
      <c r="AL558">
        <v>1</v>
      </c>
      <c r="AM558"/>
      <c r="AN558"/>
      <c r="AO558"/>
      <c r="AP558"/>
      <c r="AQ558" t="s">
        <v>2819</v>
      </c>
      <c r="AR558"/>
      <c r="AS558" t="s">
        <v>1996</v>
      </c>
      <c r="AT558"/>
      <c r="AU558" t="s">
        <v>1996</v>
      </c>
      <c r="AV558" t="s">
        <v>1997</v>
      </c>
      <c r="AW558">
        <v>13867</v>
      </c>
      <c r="AX558"/>
    </row>
    <row r="559" spans="1:50" hidden="1" x14ac:dyDescent="0.25">
      <c r="A559">
        <v>2026</v>
      </c>
      <c r="B559" t="s">
        <v>2797</v>
      </c>
      <c r="C559" t="s">
        <v>2820</v>
      </c>
      <c r="D559">
        <v>4789</v>
      </c>
      <c r="E559" t="s">
        <v>2821</v>
      </c>
      <c r="F559" t="s">
        <v>1995</v>
      </c>
      <c r="G559" t="s">
        <v>1919</v>
      </c>
      <c r="H559">
        <v>211.7</v>
      </c>
      <c r="I559">
        <v>3.3000000000000002E-2</v>
      </c>
      <c r="J559">
        <v>2.4199999999999999E-2</v>
      </c>
      <c r="K559"/>
      <c r="L559">
        <v>0</v>
      </c>
      <c r="M559" t="s">
        <v>1996</v>
      </c>
      <c r="N559" t="s">
        <v>1996</v>
      </c>
      <c r="O559" t="s">
        <v>1996</v>
      </c>
      <c r="P559" t="s">
        <v>1996</v>
      </c>
      <c r="Q559"/>
      <c r="R559"/>
      <c r="S559"/>
      <c r="T559"/>
      <c r="U559"/>
      <c r="V559"/>
      <c r="W559">
        <v>1</v>
      </c>
      <c r="X559">
        <v>0.95899999999999996</v>
      </c>
      <c r="Y559">
        <v>1</v>
      </c>
      <c r="Z559">
        <v>0.92</v>
      </c>
      <c r="AA559">
        <v>0.92</v>
      </c>
      <c r="AB559">
        <v>0.92</v>
      </c>
      <c r="AC559">
        <v>100</v>
      </c>
      <c r="AD559">
        <v>0</v>
      </c>
      <c r="AE559" t="s">
        <v>3789</v>
      </c>
      <c r="AF559"/>
      <c r="AG559" t="s">
        <v>1997</v>
      </c>
      <c r="AH559">
        <v>50</v>
      </c>
      <c r="AI559"/>
      <c r="AJ559">
        <v>12</v>
      </c>
      <c r="AK559">
        <v>150</v>
      </c>
      <c r="AL559">
        <v>1</v>
      </c>
      <c r="AM559"/>
      <c r="AN559"/>
      <c r="AO559"/>
      <c r="AP559"/>
      <c r="AQ559" t="s">
        <v>2822</v>
      </c>
      <c r="AR559"/>
      <c r="AS559" t="s">
        <v>1996</v>
      </c>
      <c r="AT559"/>
      <c r="AU559" t="s">
        <v>1996</v>
      </c>
      <c r="AV559" t="s">
        <v>1997</v>
      </c>
      <c r="AW559">
        <v>13867</v>
      </c>
      <c r="AX559"/>
    </row>
    <row r="560" spans="1:50" hidden="1" x14ac:dyDescent="0.25">
      <c r="A560">
        <v>2026</v>
      </c>
      <c r="B560" t="s">
        <v>2797</v>
      </c>
      <c r="C560" t="s">
        <v>2823</v>
      </c>
      <c r="D560">
        <v>4790</v>
      </c>
      <c r="E560" t="s">
        <v>2824</v>
      </c>
      <c r="F560" t="s">
        <v>1995</v>
      </c>
      <c r="G560" t="s">
        <v>1919</v>
      </c>
      <c r="H560">
        <v>522.67999999999995</v>
      </c>
      <c r="I560">
        <v>0.08</v>
      </c>
      <c r="J560">
        <v>5.9700000000000003E-2</v>
      </c>
      <c r="K560"/>
      <c r="L560">
        <v>0</v>
      </c>
      <c r="M560" t="s">
        <v>1996</v>
      </c>
      <c r="N560" t="s">
        <v>1996</v>
      </c>
      <c r="O560" t="s">
        <v>1996</v>
      </c>
      <c r="P560" t="s">
        <v>1996</v>
      </c>
      <c r="Q560"/>
      <c r="R560"/>
      <c r="S560"/>
      <c r="T560"/>
      <c r="U560"/>
      <c r="V560"/>
      <c r="W560">
        <v>1</v>
      </c>
      <c r="X560">
        <v>0.95899999999999996</v>
      </c>
      <c r="Y560">
        <v>1</v>
      </c>
      <c r="Z560">
        <v>0.92</v>
      </c>
      <c r="AA560">
        <v>0.92</v>
      </c>
      <c r="AB560">
        <v>0.92</v>
      </c>
      <c r="AC560">
        <v>100</v>
      </c>
      <c r="AD560">
        <v>0</v>
      </c>
      <c r="AE560" t="s">
        <v>3789</v>
      </c>
      <c r="AF560"/>
      <c r="AG560" t="s">
        <v>1997</v>
      </c>
      <c r="AH560">
        <v>75</v>
      </c>
      <c r="AI560"/>
      <c r="AJ560">
        <v>12</v>
      </c>
      <c r="AK560">
        <v>400</v>
      </c>
      <c r="AL560">
        <v>1</v>
      </c>
      <c r="AM560"/>
      <c r="AN560"/>
      <c r="AO560"/>
      <c r="AP560"/>
      <c r="AQ560" t="s">
        <v>2825</v>
      </c>
      <c r="AR560"/>
      <c r="AS560" t="s">
        <v>1996</v>
      </c>
      <c r="AT560"/>
      <c r="AU560" t="s">
        <v>1996</v>
      </c>
      <c r="AV560" t="s">
        <v>1997</v>
      </c>
      <c r="AW560">
        <v>13867</v>
      </c>
      <c r="AX560"/>
    </row>
    <row r="561" spans="1:50" hidden="1" x14ac:dyDescent="0.25">
      <c r="A561">
        <v>2026</v>
      </c>
      <c r="B561" t="s">
        <v>2797</v>
      </c>
      <c r="C561" t="s">
        <v>2826</v>
      </c>
      <c r="D561">
        <v>4791</v>
      </c>
      <c r="E561" t="s">
        <v>2827</v>
      </c>
      <c r="F561" t="s">
        <v>1995</v>
      </c>
      <c r="G561" t="s">
        <v>1919</v>
      </c>
      <c r="H561">
        <v>640.35599999999999</v>
      </c>
      <c r="I561">
        <v>9.9000000000000005E-2</v>
      </c>
      <c r="J561">
        <v>7.3099999999999998E-2</v>
      </c>
      <c r="K561"/>
      <c r="L561">
        <v>0</v>
      </c>
      <c r="M561" t="s">
        <v>1996</v>
      </c>
      <c r="N561" t="s">
        <v>1996</v>
      </c>
      <c r="O561" t="s">
        <v>1996</v>
      </c>
      <c r="P561" t="s">
        <v>1996</v>
      </c>
      <c r="Q561"/>
      <c r="R561"/>
      <c r="S561"/>
      <c r="T561"/>
      <c r="U561"/>
      <c r="V561"/>
      <c r="W561">
        <v>1</v>
      </c>
      <c r="X561">
        <v>0.95899999999999996</v>
      </c>
      <c r="Y561">
        <v>1</v>
      </c>
      <c r="Z561">
        <v>0.92</v>
      </c>
      <c r="AA561">
        <v>0.92</v>
      </c>
      <c r="AB561">
        <v>0.92</v>
      </c>
      <c r="AC561">
        <v>100</v>
      </c>
      <c r="AD561">
        <v>0</v>
      </c>
      <c r="AE561" t="s">
        <v>3789</v>
      </c>
      <c r="AF561"/>
      <c r="AG561" t="s">
        <v>1997</v>
      </c>
      <c r="AH561">
        <v>75</v>
      </c>
      <c r="AI561"/>
      <c r="AJ561">
        <v>12</v>
      </c>
      <c r="AK561">
        <v>550</v>
      </c>
      <c r="AL561">
        <v>1</v>
      </c>
      <c r="AM561"/>
      <c r="AN561"/>
      <c r="AO561"/>
      <c r="AP561"/>
      <c r="AQ561" t="s">
        <v>2828</v>
      </c>
      <c r="AR561"/>
      <c r="AS561" t="s">
        <v>1996</v>
      </c>
      <c r="AT561"/>
      <c r="AU561" t="s">
        <v>1996</v>
      </c>
      <c r="AV561" t="s">
        <v>1997</v>
      </c>
      <c r="AW561">
        <v>13867</v>
      </c>
      <c r="AX561"/>
    </row>
    <row r="562" spans="1:50" hidden="1" x14ac:dyDescent="0.25">
      <c r="A562">
        <v>2026</v>
      </c>
      <c r="B562" t="s">
        <v>2797</v>
      </c>
      <c r="C562" t="s">
        <v>2829</v>
      </c>
      <c r="D562">
        <v>4792</v>
      </c>
      <c r="E562" t="s">
        <v>2830</v>
      </c>
      <c r="F562" t="s">
        <v>1995</v>
      </c>
      <c r="G562" t="s">
        <v>1919</v>
      </c>
      <c r="H562">
        <v>883</v>
      </c>
      <c r="I562">
        <v>0.13600000000000001</v>
      </c>
      <c r="J562">
        <v>0.10100000000000001</v>
      </c>
      <c r="K562"/>
      <c r="L562">
        <v>0</v>
      </c>
      <c r="M562" t="s">
        <v>1996</v>
      </c>
      <c r="N562" t="s">
        <v>1996</v>
      </c>
      <c r="O562" t="s">
        <v>1996</v>
      </c>
      <c r="P562" t="s">
        <v>1996</v>
      </c>
      <c r="Q562"/>
      <c r="R562"/>
      <c r="S562"/>
      <c r="T562"/>
      <c r="U562"/>
      <c r="V562"/>
      <c r="W562">
        <v>1</v>
      </c>
      <c r="X562">
        <v>0.95899999999999996</v>
      </c>
      <c r="Y562">
        <v>1</v>
      </c>
      <c r="Z562">
        <v>0.92</v>
      </c>
      <c r="AA562">
        <v>0.92</v>
      </c>
      <c r="AB562">
        <v>0.92</v>
      </c>
      <c r="AC562">
        <v>100</v>
      </c>
      <c r="AD562">
        <v>0</v>
      </c>
      <c r="AE562" t="s">
        <v>3789</v>
      </c>
      <c r="AF562"/>
      <c r="AG562" t="s">
        <v>1997</v>
      </c>
      <c r="AH562">
        <v>125</v>
      </c>
      <c r="AI562"/>
      <c r="AJ562">
        <v>12</v>
      </c>
      <c r="AK562">
        <v>700</v>
      </c>
      <c r="AL562">
        <v>1</v>
      </c>
      <c r="AM562"/>
      <c r="AN562"/>
      <c r="AO562"/>
      <c r="AP562"/>
      <c r="AQ562" t="s">
        <v>2831</v>
      </c>
      <c r="AR562"/>
      <c r="AS562" t="s">
        <v>1996</v>
      </c>
      <c r="AT562"/>
      <c r="AU562" t="s">
        <v>1996</v>
      </c>
      <c r="AV562" t="s">
        <v>1997</v>
      </c>
      <c r="AW562">
        <v>13867</v>
      </c>
      <c r="AX562"/>
    </row>
    <row r="563" spans="1:50" hidden="1" x14ac:dyDescent="0.25">
      <c r="A563">
        <v>2026</v>
      </c>
      <c r="B563" t="s">
        <v>2797</v>
      </c>
      <c r="C563" t="s">
        <v>2832</v>
      </c>
      <c r="D563">
        <v>4793</v>
      </c>
      <c r="E563" t="s">
        <v>2833</v>
      </c>
      <c r="F563" t="s">
        <v>1995</v>
      </c>
      <c r="G563" t="s">
        <v>1919</v>
      </c>
      <c r="H563">
        <v>11188</v>
      </c>
      <c r="I563">
        <v>2.5510000000000002</v>
      </c>
      <c r="J563">
        <v>2.5499999999999998</v>
      </c>
      <c r="K563"/>
      <c r="L563">
        <v>0</v>
      </c>
      <c r="M563" t="s">
        <v>1996</v>
      </c>
      <c r="N563" t="s">
        <v>1996</v>
      </c>
      <c r="O563" t="s">
        <v>1996</v>
      </c>
      <c r="P563" t="s">
        <v>1996</v>
      </c>
      <c r="Q563"/>
      <c r="R563"/>
      <c r="S563"/>
      <c r="T563"/>
      <c r="U563"/>
      <c r="V563"/>
      <c r="W563">
        <v>1</v>
      </c>
      <c r="X563">
        <v>0.95899999999999996</v>
      </c>
      <c r="Y563">
        <v>1</v>
      </c>
      <c r="Z563">
        <v>0.92</v>
      </c>
      <c r="AA563">
        <v>0.92</v>
      </c>
      <c r="AB563">
        <v>0.92</v>
      </c>
      <c r="AC563">
        <v>100</v>
      </c>
      <c r="AD563">
        <v>0</v>
      </c>
      <c r="AE563" t="s">
        <v>3789</v>
      </c>
      <c r="AF563"/>
      <c r="AG563" t="s">
        <v>1997</v>
      </c>
      <c r="AH563">
        <v>1000</v>
      </c>
      <c r="AI563"/>
      <c r="AJ563">
        <v>12</v>
      </c>
      <c r="AK563">
        <v>4150</v>
      </c>
      <c r="AL563">
        <v>1</v>
      </c>
      <c r="AM563"/>
      <c r="AN563"/>
      <c r="AO563"/>
      <c r="AP563"/>
      <c r="AQ563" t="s">
        <v>2834</v>
      </c>
      <c r="AR563"/>
      <c r="AS563" t="s">
        <v>1996</v>
      </c>
      <c r="AT563"/>
      <c r="AU563" t="s">
        <v>1996</v>
      </c>
      <c r="AV563" t="s">
        <v>1997</v>
      </c>
      <c r="AW563">
        <v>13867</v>
      </c>
      <c r="AX563"/>
    </row>
    <row r="564" spans="1:50" hidden="1" x14ac:dyDescent="0.25">
      <c r="A564">
        <v>2026</v>
      </c>
      <c r="B564" t="s">
        <v>2797</v>
      </c>
      <c r="C564" t="s">
        <v>2835</v>
      </c>
      <c r="D564">
        <v>4794</v>
      </c>
      <c r="E564" t="s">
        <v>2836</v>
      </c>
      <c r="F564" t="s">
        <v>1995</v>
      </c>
      <c r="G564" t="s">
        <v>1919</v>
      </c>
      <c r="H564">
        <v>12459</v>
      </c>
      <c r="I564">
        <v>2.8410000000000002</v>
      </c>
      <c r="J564">
        <v>2.85</v>
      </c>
      <c r="K564"/>
      <c r="L564">
        <v>0</v>
      </c>
      <c r="M564" t="s">
        <v>1996</v>
      </c>
      <c r="N564" t="s">
        <v>1996</v>
      </c>
      <c r="O564" t="s">
        <v>1996</v>
      </c>
      <c r="P564" t="s">
        <v>1996</v>
      </c>
      <c r="Q564"/>
      <c r="R564"/>
      <c r="S564"/>
      <c r="T564"/>
      <c r="U564"/>
      <c r="V564"/>
      <c r="W564">
        <v>1</v>
      </c>
      <c r="X564">
        <v>0.95899999999999996</v>
      </c>
      <c r="Y564">
        <v>1</v>
      </c>
      <c r="Z564">
        <v>0.92</v>
      </c>
      <c r="AA564">
        <v>0.92</v>
      </c>
      <c r="AB564">
        <v>0.92</v>
      </c>
      <c r="AC564">
        <v>100</v>
      </c>
      <c r="AD564">
        <v>0</v>
      </c>
      <c r="AE564" t="s">
        <v>3789</v>
      </c>
      <c r="AF564"/>
      <c r="AG564" t="s">
        <v>1997</v>
      </c>
      <c r="AH564">
        <v>1250</v>
      </c>
      <c r="AI564"/>
      <c r="AJ564">
        <v>12</v>
      </c>
      <c r="AK564">
        <v>4150</v>
      </c>
      <c r="AL564">
        <v>1</v>
      </c>
      <c r="AM564"/>
      <c r="AN564"/>
      <c r="AO564"/>
      <c r="AP564"/>
      <c r="AQ564" t="s">
        <v>2837</v>
      </c>
      <c r="AR564"/>
      <c r="AS564" t="s">
        <v>1996</v>
      </c>
      <c r="AT564"/>
      <c r="AU564" t="s">
        <v>1996</v>
      </c>
      <c r="AV564" t="s">
        <v>1997</v>
      </c>
      <c r="AW564">
        <v>13867</v>
      </c>
      <c r="AX564"/>
    </row>
    <row r="565" spans="1:50" hidden="1" x14ac:dyDescent="0.25">
      <c r="A565">
        <v>2026</v>
      </c>
      <c r="B565" t="s">
        <v>2797</v>
      </c>
      <c r="C565" t="s">
        <v>2838</v>
      </c>
      <c r="D565">
        <v>4795</v>
      </c>
      <c r="E565" t="s">
        <v>2839</v>
      </c>
      <c r="F565" t="s">
        <v>1995</v>
      </c>
      <c r="G565" t="s">
        <v>1919</v>
      </c>
      <c r="H565">
        <v>13831</v>
      </c>
      <c r="I565">
        <v>3.1539999999999999</v>
      </c>
      <c r="J565">
        <v>3.16</v>
      </c>
      <c r="K565"/>
      <c r="L565">
        <v>0</v>
      </c>
      <c r="M565" t="s">
        <v>1996</v>
      </c>
      <c r="N565" t="s">
        <v>1996</v>
      </c>
      <c r="O565" t="s">
        <v>1996</v>
      </c>
      <c r="P565" t="s">
        <v>1996</v>
      </c>
      <c r="Q565"/>
      <c r="R565"/>
      <c r="S565"/>
      <c r="T565"/>
      <c r="U565"/>
      <c r="V565"/>
      <c r="W565">
        <v>1</v>
      </c>
      <c r="X565">
        <v>0.95899999999999996</v>
      </c>
      <c r="Y565">
        <v>1</v>
      </c>
      <c r="Z565">
        <v>0.92</v>
      </c>
      <c r="AA565">
        <v>0.92</v>
      </c>
      <c r="AB565">
        <v>0.92</v>
      </c>
      <c r="AC565">
        <v>100</v>
      </c>
      <c r="AD565">
        <v>0</v>
      </c>
      <c r="AE565" t="s">
        <v>3789</v>
      </c>
      <c r="AF565"/>
      <c r="AG565" t="s">
        <v>1997</v>
      </c>
      <c r="AH565">
        <v>1500</v>
      </c>
      <c r="AI565"/>
      <c r="AJ565">
        <v>12</v>
      </c>
      <c r="AK565">
        <v>4150</v>
      </c>
      <c r="AL565">
        <v>1</v>
      </c>
      <c r="AM565"/>
      <c r="AN565"/>
      <c r="AO565"/>
      <c r="AP565"/>
      <c r="AQ565" t="s">
        <v>2840</v>
      </c>
      <c r="AR565"/>
      <c r="AS565" t="s">
        <v>1996</v>
      </c>
      <c r="AT565"/>
      <c r="AU565" t="s">
        <v>1996</v>
      </c>
      <c r="AV565" t="s">
        <v>1997</v>
      </c>
      <c r="AW565">
        <v>13867</v>
      </c>
      <c r="AX565"/>
    </row>
    <row r="566" spans="1:50" hidden="1" x14ac:dyDescent="0.25">
      <c r="A566">
        <v>2026</v>
      </c>
      <c r="B566" t="s">
        <v>2797</v>
      </c>
      <c r="C566" t="s">
        <v>2841</v>
      </c>
      <c r="D566">
        <v>4796</v>
      </c>
      <c r="E566" t="s">
        <v>2842</v>
      </c>
      <c r="F566" t="s">
        <v>1995</v>
      </c>
      <c r="G566" t="s">
        <v>1919</v>
      </c>
      <c r="H566">
        <v>15170</v>
      </c>
      <c r="I566">
        <v>3.4590000000000001</v>
      </c>
      <c r="J566">
        <v>3.46</v>
      </c>
      <c r="K566"/>
      <c r="L566">
        <v>0</v>
      </c>
      <c r="M566" t="s">
        <v>1996</v>
      </c>
      <c r="N566" t="s">
        <v>1996</v>
      </c>
      <c r="O566" t="s">
        <v>1996</v>
      </c>
      <c r="P566" t="s">
        <v>1996</v>
      </c>
      <c r="Q566"/>
      <c r="R566"/>
      <c r="S566"/>
      <c r="T566"/>
      <c r="U566"/>
      <c r="V566"/>
      <c r="W566">
        <v>1</v>
      </c>
      <c r="X566">
        <v>0.95899999999999996</v>
      </c>
      <c r="Y566">
        <v>1</v>
      </c>
      <c r="Z566">
        <v>0.92</v>
      </c>
      <c r="AA566">
        <v>0.92</v>
      </c>
      <c r="AB566">
        <v>0.92</v>
      </c>
      <c r="AC566">
        <v>100</v>
      </c>
      <c r="AD566">
        <v>0</v>
      </c>
      <c r="AE566" t="s">
        <v>3789</v>
      </c>
      <c r="AF566"/>
      <c r="AG566" t="s">
        <v>1997</v>
      </c>
      <c r="AH566">
        <v>1650</v>
      </c>
      <c r="AI566"/>
      <c r="AJ566">
        <v>12</v>
      </c>
      <c r="AK566">
        <v>4150</v>
      </c>
      <c r="AL566">
        <v>1</v>
      </c>
      <c r="AM566"/>
      <c r="AN566"/>
      <c r="AO566"/>
      <c r="AP566"/>
      <c r="AQ566" t="s">
        <v>2843</v>
      </c>
      <c r="AR566"/>
      <c r="AS566" t="s">
        <v>1996</v>
      </c>
      <c r="AT566"/>
      <c r="AU566" t="s">
        <v>1996</v>
      </c>
      <c r="AV566" t="s">
        <v>1997</v>
      </c>
      <c r="AW566">
        <v>13867</v>
      </c>
      <c r="AX566"/>
    </row>
    <row r="567" spans="1:50" hidden="1" x14ac:dyDescent="0.25">
      <c r="A567">
        <v>2026</v>
      </c>
      <c r="B567" t="s">
        <v>2797</v>
      </c>
      <c r="C567" t="s">
        <v>2844</v>
      </c>
      <c r="D567">
        <v>4797</v>
      </c>
      <c r="E567" t="s">
        <v>2845</v>
      </c>
      <c r="F567" t="s">
        <v>1995</v>
      </c>
      <c r="G567" t="s">
        <v>1919</v>
      </c>
      <c r="H567">
        <v>1788</v>
      </c>
      <c r="I567">
        <v>0.40799999999999997</v>
      </c>
      <c r="J567">
        <v>0.33</v>
      </c>
      <c r="K567"/>
      <c r="L567">
        <v>0</v>
      </c>
      <c r="M567" t="s">
        <v>1996</v>
      </c>
      <c r="N567" t="s">
        <v>1996</v>
      </c>
      <c r="O567" t="s">
        <v>1996</v>
      </c>
      <c r="P567" t="s">
        <v>1996</v>
      </c>
      <c r="Q567"/>
      <c r="R567"/>
      <c r="S567"/>
      <c r="T567"/>
      <c r="U567"/>
      <c r="V567"/>
      <c r="W567">
        <v>1</v>
      </c>
      <c r="X567">
        <v>0.95899999999999996</v>
      </c>
      <c r="Y567">
        <v>1</v>
      </c>
      <c r="Z567">
        <v>0.92</v>
      </c>
      <c r="AA567">
        <v>0.92</v>
      </c>
      <c r="AB567">
        <v>0.92</v>
      </c>
      <c r="AC567">
        <v>100</v>
      </c>
      <c r="AD567">
        <v>0</v>
      </c>
      <c r="AE567" t="s">
        <v>3789</v>
      </c>
      <c r="AF567"/>
      <c r="AG567" t="s">
        <v>1997</v>
      </c>
      <c r="AH567">
        <v>275</v>
      </c>
      <c r="AI567"/>
      <c r="AJ567">
        <v>12</v>
      </c>
      <c r="AK567">
        <v>1783</v>
      </c>
      <c r="AL567">
        <v>1</v>
      </c>
      <c r="AM567"/>
      <c r="AN567"/>
      <c r="AO567"/>
      <c r="AP567"/>
      <c r="AQ567" t="s">
        <v>2846</v>
      </c>
      <c r="AR567"/>
      <c r="AS567" t="s">
        <v>1996</v>
      </c>
      <c r="AT567"/>
      <c r="AU567" t="s">
        <v>1996</v>
      </c>
      <c r="AV567" t="s">
        <v>1997</v>
      </c>
      <c r="AW567">
        <v>13867</v>
      </c>
      <c r="AX567"/>
    </row>
    <row r="568" spans="1:50" hidden="1" x14ac:dyDescent="0.25">
      <c r="A568">
        <v>2026</v>
      </c>
      <c r="B568" t="s">
        <v>2797</v>
      </c>
      <c r="C568" t="s">
        <v>2847</v>
      </c>
      <c r="D568">
        <v>4798</v>
      </c>
      <c r="E568" t="s">
        <v>2848</v>
      </c>
      <c r="F568" t="s">
        <v>1995</v>
      </c>
      <c r="G568" t="s">
        <v>1919</v>
      </c>
      <c r="H568">
        <v>2832</v>
      </c>
      <c r="I568">
        <v>0.64600000000000002</v>
      </c>
      <c r="J568">
        <v>0.52</v>
      </c>
      <c r="K568"/>
      <c r="L568">
        <v>0</v>
      </c>
      <c r="M568" t="s">
        <v>1996</v>
      </c>
      <c r="N568" t="s">
        <v>1996</v>
      </c>
      <c r="O568" t="s">
        <v>1996</v>
      </c>
      <c r="P568" t="s">
        <v>1996</v>
      </c>
      <c r="Q568"/>
      <c r="R568"/>
      <c r="S568"/>
      <c r="T568"/>
      <c r="U568"/>
      <c r="V568"/>
      <c r="W568">
        <v>1</v>
      </c>
      <c r="X568">
        <v>0.95899999999999996</v>
      </c>
      <c r="Y568">
        <v>1</v>
      </c>
      <c r="Z568">
        <v>0.92</v>
      </c>
      <c r="AA568">
        <v>0.92</v>
      </c>
      <c r="AB568">
        <v>0.92</v>
      </c>
      <c r="AC568">
        <v>100</v>
      </c>
      <c r="AD568">
        <v>0</v>
      </c>
      <c r="AE568" t="s">
        <v>3789</v>
      </c>
      <c r="AF568"/>
      <c r="AG568" t="s">
        <v>1997</v>
      </c>
      <c r="AH568">
        <v>375</v>
      </c>
      <c r="AI568"/>
      <c r="AJ568">
        <v>12</v>
      </c>
      <c r="AK568">
        <v>1783</v>
      </c>
      <c r="AL568">
        <v>1</v>
      </c>
      <c r="AM568"/>
      <c r="AN568"/>
      <c r="AO568"/>
      <c r="AP568"/>
      <c r="AQ568" t="s">
        <v>2849</v>
      </c>
      <c r="AR568"/>
      <c r="AS568" t="s">
        <v>1996</v>
      </c>
      <c r="AT568"/>
      <c r="AU568" t="s">
        <v>1996</v>
      </c>
      <c r="AV568" t="s">
        <v>1997</v>
      </c>
      <c r="AW568">
        <v>13867</v>
      </c>
      <c r="AX568"/>
    </row>
    <row r="569" spans="1:50" hidden="1" x14ac:dyDescent="0.25">
      <c r="A569">
        <v>2026</v>
      </c>
      <c r="B569" t="s">
        <v>2797</v>
      </c>
      <c r="C569" t="s">
        <v>2850</v>
      </c>
      <c r="D569">
        <v>4799</v>
      </c>
      <c r="E569" t="s">
        <v>2851</v>
      </c>
      <c r="F569" t="s">
        <v>1995</v>
      </c>
      <c r="G569" t="s">
        <v>1919</v>
      </c>
      <c r="H569">
        <v>5278</v>
      </c>
      <c r="I569">
        <v>1.204</v>
      </c>
      <c r="J569">
        <v>0.96</v>
      </c>
      <c r="K569"/>
      <c r="L569">
        <v>0</v>
      </c>
      <c r="M569" t="s">
        <v>1996</v>
      </c>
      <c r="N569" t="s">
        <v>1996</v>
      </c>
      <c r="O569" t="s">
        <v>1996</v>
      </c>
      <c r="P569" t="s">
        <v>1996</v>
      </c>
      <c r="Q569"/>
      <c r="R569"/>
      <c r="S569"/>
      <c r="T569"/>
      <c r="U569"/>
      <c r="V569"/>
      <c r="W569">
        <v>1</v>
      </c>
      <c r="X569">
        <v>0.95899999999999996</v>
      </c>
      <c r="Y569">
        <v>1</v>
      </c>
      <c r="Z569">
        <v>0.92</v>
      </c>
      <c r="AA569">
        <v>0.92</v>
      </c>
      <c r="AB569">
        <v>0.92</v>
      </c>
      <c r="AC569">
        <v>100</v>
      </c>
      <c r="AD569">
        <v>0</v>
      </c>
      <c r="AE569" t="s">
        <v>3789</v>
      </c>
      <c r="AF569"/>
      <c r="AG569" t="s">
        <v>1997</v>
      </c>
      <c r="AH569">
        <v>600</v>
      </c>
      <c r="AI569"/>
      <c r="AJ569">
        <v>12</v>
      </c>
      <c r="AK569">
        <v>1783</v>
      </c>
      <c r="AL569">
        <v>1</v>
      </c>
      <c r="AM569"/>
      <c r="AN569"/>
      <c r="AO569"/>
      <c r="AP569"/>
      <c r="AQ569" t="s">
        <v>2852</v>
      </c>
      <c r="AR569"/>
      <c r="AS569" t="s">
        <v>1996</v>
      </c>
      <c r="AT569"/>
      <c r="AU569" t="s">
        <v>1996</v>
      </c>
      <c r="AV569" t="s">
        <v>1997</v>
      </c>
      <c r="AW569">
        <v>13867</v>
      </c>
      <c r="AX569"/>
    </row>
    <row r="570" spans="1:50" hidden="1" x14ac:dyDescent="0.25">
      <c r="A570">
        <v>2026</v>
      </c>
      <c r="B570" t="s">
        <v>2797</v>
      </c>
      <c r="C570" t="s">
        <v>2853</v>
      </c>
      <c r="D570">
        <v>4800</v>
      </c>
      <c r="E570" t="s">
        <v>2854</v>
      </c>
      <c r="F570" t="s">
        <v>1995</v>
      </c>
      <c r="G570" t="s">
        <v>1919</v>
      </c>
      <c r="H570">
        <v>392</v>
      </c>
      <c r="I570">
        <v>6.0299999999999999E-2</v>
      </c>
      <c r="J570">
        <v>3.7499999999999999E-2</v>
      </c>
      <c r="K570"/>
      <c r="L570">
        <v>0</v>
      </c>
      <c r="M570" t="s">
        <v>1996</v>
      </c>
      <c r="N570" t="s">
        <v>1996</v>
      </c>
      <c r="O570" t="s">
        <v>1996</v>
      </c>
      <c r="P570" t="s">
        <v>1996</v>
      </c>
      <c r="Q570"/>
      <c r="R570"/>
      <c r="S570"/>
      <c r="T570"/>
      <c r="U570"/>
      <c r="V570"/>
      <c r="W570">
        <v>1</v>
      </c>
      <c r="X570">
        <v>0.95899999999999996</v>
      </c>
      <c r="Y570">
        <v>1</v>
      </c>
      <c r="Z570">
        <v>0.92</v>
      </c>
      <c r="AA570">
        <v>0.92</v>
      </c>
      <c r="AB570">
        <v>0.92</v>
      </c>
      <c r="AC570">
        <v>100</v>
      </c>
      <c r="AD570">
        <v>0</v>
      </c>
      <c r="AE570" t="s">
        <v>3789</v>
      </c>
      <c r="AF570"/>
      <c r="AG570" t="s">
        <v>1997</v>
      </c>
      <c r="AH570">
        <v>100</v>
      </c>
      <c r="AI570"/>
      <c r="AJ570">
        <v>8.5</v>
      </c>
      <c r="AK570">
        <v>981</v>
      </c>
      <c r="AL570">
        <v>1</v>
      </c>
      <c r="AM570"/>
      <c r="AN570"/>
      <c r="AO570"/>
      <c r="AP570"/>
      <c r="AQ570" t="s">
        <v>2644</v>
      </c>
      <c r="AR570"/>
      <c r="AS570" t="s">
        <v>1996</v>
      </c>
      <c r="AT570"/>
      <c r="AU570" t="s">
        <v>1996</v>
      </c>
      <c r="AV570" t="s">
        <v>1997</v>
      </c>
      <c r="AW570">
        <v>13867</v>
      </c>
      <c r="AX570"/>
    </row>
    <row r="571" spans="1:50" hidden="1" x14ac:dyDescent="0.25">
      <c r="A571">
        <v>2026</v>
      </c>
      <c r="B571" t="s">
        <v>2797</v>
      </c>
      <c r="C571" t="s">
        <v>2855</v>
      </c>
      <c r="D571">
        <v>4801</v>
      </c>
      <c r="E571" t="s">
        <v>2856</v>
      </c>
      <c r="F571" t="s">
        <v>1995</v>
      </c>
      <c r="G571" t="s">
        <v>1919</v>
      </c>
      <c r="H571">
        <v>698</v>
      </c>
      <c r="I571">
        <v>0.108</v>
      </c>
      <c r="J571">
        <v>6.6699999999999995E-2</v>
      </c>
      <c r="K571"/>
      <c r="L571">
        <v>0</v>
      </c>
      <c r="M571" t="s">
        <v>1996</v>
      </c>
      <c r="N571" t="s">
        <v>1996</v>
      </c>
      <c r="O571" t="s">
        <v>1996</v>
      </c>
      <c r="P571" t="s">
        <v>1996</v>
      </c>
      <c r="Q571"/>
      <c r="R571"/>
      <c r="S571"/>
      <c r="T571"/>
      <c r="U571"/>
      <c r="V571"/>
      <c r="W571">
        <v>1</v>
      </c>
      <c r="X571">
        <v>0.95899999999999996</v>
      </c>
      <c r="Y571">
        <v>1</v>
      </c>
      <c r="Z571">
        <v>0.92</v>
      </c>
      <c r="AA571">
        <v>0.92</v>
      </c>
      <c r="AB571">
        <v>0.92</v>
      </c>
      <c r="AC571">
        <v>100</v>
      </c>
      <c r="AD571">
        <v>0</v>
      </c>
      <c r="AE571" t="s">
        <v>3789</v>
      </c>
      <c r="AF571"/>
      <c r="AG571" t="s">
        <v>1997</v>
      </c>
      <c r="AH571">
        <v>250</v>
      </c>
      <c r="AI571"/>
      <c r="AJ571">
        <v>8.5</v>
      </c>
      <c r="AK571">
        <v>1485</v>
      </c>
      <c r="AL571">
        <v>1</v>
      </c>
      <c r="AM571"/>
      <c r="AN571"/>
      <c r="AO571"/>
      <c r="AP571"/>
      <c r="AQ571" t="s">
        <v>2647</v>
      </c>
      <c r="AR571"/>
      <c r="AS571" t="s">
        <v>1996</v>
      </c>
      <c r="AT571"/>
      <c r="AU571" t="s">
        <v>1996</v>
      </c>
      <c r="AV571" t="s">
        <v>1997</v>
      </c>
      <c r="AW571">
        <v>13867</v>
      </c>
      <c r="AX571"/>
    </row>
    <row r="572" spans="1:50" hidden="1" x14ac:dyDescent="0.25">
      <c r="A572">
        <v>2026</v>
      </c>
      <c r="B572" t="s">
        <v>2797</v>
      </c>
      <c r="C572" t="s">
        <v>2857</v>
      </c>
      <c r="D572">
        <v>4802</v>
      </c>
      <c r="E572" t="s">
        <v>2858</v>
      </c>
      <c r="F572" t="s">
        <v>1995</v>
      </c>
      <c r="G572" t="s">
        <v>1919</v>
      </c>
      <c r="H572">
        <v>1343</v>
      </c>
      <c r="I572">
        <v>0.20699999999999999</v>
      </c>
      <c r="J572">
        <v>0.10299999999999999</v>
      </c>
      <c r="K572"/>
      <c r="L572">
        <v>0</v>
      </c>
      <c r="M572" t="s">
        <v>1996</v>
      </c>
      <c r="N572" t="s">
        <v>1996</v>
      </c>
      <c r="O572" t="s">
        <v>1996</v>
      </c>
      <c r="P572" t="s">
        <v>1996</v>
      </c>
      <c r="Q572"/>
      <c r="R572"/>
      <c r="S572"/>
      <c r="T572"/>
      <c r="U572"/>
      <c r="V572"/>
      <c r="W572">
        <v>1</v>
      </c>
      <c r="X572">
        <v>0.95899999999999996</v>
      </c>
      <c r="Y572">
        <v>1</v>
      </c>
      <c r="Z572">
        <v>0.92</v>
      </c>
      <c r="AA572">
        <v>0.92</v>
      </c>
      <c r="AB572">
        <v>0.92</v>
      </c>
      <c r="AC572">
        <v>100</v>
      </c>
      <c r="AD572">
        <v>0</v>
      </c>
      <c r="AE572" t="s">
        <v>3789</v>
      </c>
      <c r="AF572"/>
      <c r="AG572" t="s">
        <v>1997</v>
      </c>
      <c r="AH572">
        <v>350</v>
      </c>
      <c r="AI572"/>
      <c r="AJ572">
        <v>8.5</v>
      </c>
      <c r="AK572">
        <v>1812</v>
      </c>
      <c r="AL572">
        <v>1</v>
      </c>
      <c r="AM572"/>
      <c r="AN572"/>
      <c r="AO572"/>
      <c r="AP572"/>
      <c r="AQ572" t="s">
        <v>2650</v>
      </c>
      <c r="AR572"/>
      <c r="AS572" t="s">
        <v>1996</v>
      </c>
      <c r="AT572"/>
      <c r="AU572" t="s">
        <v>1996</v>
      </c>
      <c r="AV572" t="s">
        <v>1997</v>
      </c>
      <c r="AW572">
        <v>13867</v>
      </c>
      <c r="AX572"/>
    </row>
    <row r="573" spans="1:50" hidden="1" x14ac:dyDescent="0.25">
      <c r="A573">
        <v>2026</v>
      </c>
      <c r="B573" t="s">
        <v>2797</v>
      </c>
      <c r="C573" t="s">
        <v>2859</v>
      </c>
      <c r="D573">
        <v>4803</v>
      </c>
      <c r="E573" t="s">
        <v>2860</v>
      </c>
      <c r="F573" t="s">
        <v>1995</v>
      </c>
      <c r="G573" t="s">
        <v>1919</v>
      </c>
      <c r="H573">
        <v>697.09</v>
      </c>
      <c r="I573">
        <v>0.104</v>
      </c>
      <c r="J573">
        <v>0.104</v>
      </c>
      <c r="K573"/>
      <c r="L573">
        <v>0</v>
      </c>
      <c r="M573" t="s">
        <v>1996</v>
      </c>
      <c r="N573" t="s">
        <v>1996</v>
      </c>
      <c r="O573" t="s">
        <v>1996</v>
      </c>
      <c r="P573" t="s">
        <v>1996</v>
      </c>
      <c r="Q573"/>
      <c r="R573"/>
      <c r="S573"/>
      <c r="T573"/>
      <c r="U573"/>
      <c r="V573"/>
      <c r="W573">
        <v>1</v>
      </c>
      <c r="X573">
        <v>0.95899999999999996</v>
      </c>
      <c r="Y573">
        <v>1</v>
      </c>
      <c r="Z573">
        <v>0.92</v>
      </c>
      <c r="AA573">
        <v>0.92</v>
      </c>
      <c r="AB573">
        <v>0.92</v>
      </c>
      <c r="AC573">
        <v>100</v>
      </c>
      <c r="AD573">
        <v>0</v>
      </c>
      <c r="AE573" t="s">
        <v>3789</v>
      </c>
      <c r="AF573"/>
      <c r="AG573" t="s">
        <v>1997</v>
      </c>
      <c r="AH573">
        <v>35</v>
      </c>
      <c r="AI573"/>
      <c r="AJ573">
        <v>5</v>
      </c>
      <c r="AK573">
        <v>35</v>
      </c>
      <c r="AL573">
        <v>1</v>
      </c>
      <c r="AM573"/>
      <c r="AN573"/>
      <c r="AO573"/>
      <c r="AP573"/>
      <c r="AQ573" t="s">
        <v>2861</v>
      </c>
      <c r="AR573"/>
      <c r="AS573" t="s">
        <v>1996</v>
      </c>
      <c r="AT573"/>
      <c r="AU573" t="s">
        <v>1996</v>
      </c>
      <c r="AV573" t="s">
        <v>1997</v>
      </c>
      <c r="AW573">
        <v>13867</v>
      </c>
      <c r="AX573"/>
    </row>
    <row r="574" spans="1:50" hidden="1" x14ac:dyDescent="0.25">
      <c r="A574">
        <v>2026</v>
      </c>
      <c r="B574" t="s">
        <v>2797</v>
      </c>
      <c r="C574" t="s">
        <v>2862</v>
      </c>
      <c r="D574">
        <v>4804</v>
      </c>
      <c r="E574" t="s">
        <v>2863</v>
      </c>
      <c r="F574" t="s">
        <v>1995</v>
      </c>
      <c r="G574" t="s">
        <v>1919</v>
      </c>
      <c r="H574">
        <v>170</v>
      </c>
      <c r="I574">
        <v>2.5999999999999999E-2</v>
      </c>
      <c r="J574">
        <v>1.9E-2</v>
      </c>
      <c r="K574"/>
      <c r="L574">
        <v>0</v>
      </c>
      <c r="M574" t="s">
        <v>1996</v>
      </c>
      <c r="N574" t="s">
        <v>1996</v>
      </c>
      <c r="O574" t="s">
        <v>1996</v>
      </c>
      <c r="P574" t="s">
        <v>1996</v>
      </c>
      <c r="Q574"/>
      <c r="R574"/>
      <c r="S574"/>
      <c r="T574"/>
      <c r="U574"/>
      <c r="V574"/>
      <c r="W574">
        <v>1</v>
      </c>
      <c r="X574">
        <v>0.95899999999999996</v>
      </c>
      <c r="Y574">
        <v>1</v>
      </c>
      <c r="Z574">
        <v>0.92</v>
      </c>
      <c r="AA574">
        <v>0.92</v>
      </c>
      <c r="AB574">
        <v>0.92</v>
      </c>
      <c r="AC574">
        <v>100</v>
      </c>
      <c r="AD574">
        <v>0</v>
      </c>
      <c r="AE574" t="s">
        <v>3789</v>
      </c>
      <c r="AF574"/>
      <c r="AG574" t="s">
        <v>1997</v>
      </c>
      <c r="AH574">
        <v>50</v>
      </c>
      <c r="AI574"/>
      <c r="AJ574">
        <v>12</v>
      </c>
      <c r="AK574">
        <v>250</v>
      </c>
      <c r="AL574">
        <v>1</v>
      </c>
      <c r="AM574"/>
      <c r="AN574"/>
      <c r="AO574"/>
      <c r="AP574"/>
      <c r="AQ574" t="s">
        <v>2864</v>
      </c>
      <c r="AR574"/>
      <c r="AS574" t="s">
        <v>1996</v>
      </c>
      <c r="AT574"/>
      <c r="AU574" t="s">
        <v>1996</v>
      </c>
      <c r="AV574" t="s">
        <v>1997</v>
      </c>
      <c r="AW574">
        <v>13867</v>
      </c>
      <c r="AX574"/>
    </row>
    <row r="575" spans="1:50" hidden="1" x14ac:dyDescent="0.25">
      <c r="A575">
        <v>2026</v>
      </c>
      <c r="B575" t="s">
        <v>2797</v>
      </c>
      <c r="C575" t="s">
        <v>2865</v>
      </c>
      <c r="D575">
        <v>4805</v>
      </c>
      <c r="E575" t="s">
        <v>2866</v>
      </c>
      <c r="F575" t="s">
        <v>1995</v>
      </c>
      <c r="G575" t="s">
        <v>1919</v>
      </c>
      <c r="H575">
        <v>325</v>
      </c>
      <c r="I575">
        <v>0.05</v>
      </c>
      <c r="J575">
        <v>3.6999999999999998E-2</v>
      </c>
      <c r="K575"/>
      <c r="L575">
        <v>0</v>
      </c>
      <c r="M575" t="s">
        <v>1996</v>
      </c>
      <c r="N575" t="s">
        <v>1996</v>
      </c>
      <c r="O575" t="s">
        <v>1996</v>
      </c>
      <c r="P575" t="s">
        <v>1996</v>
      </c>
      <c r="Q575"/>
      <c r="R575"/>
      <c r="S575"/>
      <c r="T575"/>
      <c r="U575"/>
      <c r="V575"/>
      <c r="W575">
        <v>1</v>
      </c>
      <c r="X575">
        <v>0.95899999999999996</v>
      </c>
      <c r="Y575">
        <v>1</v>
      </c>
      <c r="Z575">
        <v>0.92</v>
      </c>
      <c r="AA575">
        <v>0.92</v>
      </c>
      <c r="AB575">
        <v>0.92</v>
      </c>
      <c r="AC575">
        <v>100</v>
      </c>
      <c r="AD575">
        <v>0</v>
      </c>
      <c r="AE575" t="s">
        <v>3789</v>
      </c>
      <c r="AF575"/>
      <c r="AG575" t="s">
        <v>1997</v>
      </c>
      <c r="AH575">
        <v>75</v>
      </c>
      <c r="AI575"/>
      <c r="AJ575">
        <v>12</v>
      </c>
      <c r="AK575">
        <v>500</v>
      </c>
      <c r="AL575">
        <v>1</v>
      </c>
      <c r="AM575"/>
      <c r="AN575"/>
      <c r="AO575"/>
      <c r="AP575"/>
      <c r="AQ575" t="s">
        <v>2867</v>
      </c>
      <c r="AR575"/>
      <c r="AS575" t="s">
        <v>1996</v>
      </c>
      <c r="AT575"/>
      <c r="AU575" t="s">
        <v>1996</v>
      </c>
      <c r="AV575" t="s">
        <v>1997</v>
      </c>
      <c r="AW575">
        <v>13867</v>
      </c>
      <c r="AX575"/>
    </row>
    <row r="576" spans="1:50" hidden="1" x14ac:dyDescent="0.25">
      <c r="A576">
        <v>2026</v>
      </c>
      <c r="B576" t="s">
        <v>2797</v>
      </c>
      <c r="C576" t="s">
        <v>2868</v>
      </c>
      <c r="D576">
        <v>4806</v>
      </c>
      <c r="E576" t="s">
        <v>2869</v>
      </c>
      <c r="F576" t="s">
        <v>1995</v>
      </c>
      <c r="G576" t="s">
        <v>1919</v>
      </c>
      <c r="H576">
        <v>540</v>
      </c>
      <c r="I576">
        <v>8.3000000000000004E-2</v>
      </c>
      <c r="J576">
        <v>6.2E-2</v>
      </c>
      <c r="K576"/>
      <c r="L576">
        <v>0</v>
      </c>
      <c r="M576" t="s">
        <v>1996</v>
      </c>
      <c r="N576" t="s">
        <v>1996</v>
      </c>
      <c r="O576" t="s">
        <v>1996</v>
      </c>
      <c r="P576" t="s">
        <v>1996</v>
      </c>
      <c r="Q576"/>
      <c r="R576"/>
      <c r="S576"/>
      <c r="T576"/>
      <c r="U576"/>
      <c r="V576"/>
      <c r="W576">
        <v>1</v>
      </c>
      <c r="X576">
        <v>0.95899999999999996</v>
      </c>
      <c r="Y576">
        <v>1</v>
      </c>
      <c r="Z576">
        <v>0.92</v>
      </c>
      <c r="AA576">
        <v>0.92</v>
      </c>
      <c r="AB576">
        <v>0.92</v>
      </c>
      <c r="AC576">
        <v>100</v>
      </c>
      <c r="AD576">
        <v>0</v>
      </c>
      <c r="AE576" t="s">
        <v>3789</v>
      </c>
      <c r="AF576"/>
      <c r="AG576" t="s">
        <v>1997</v>
      </c>
      <c r="AH576">
        <v>100</v>
      </c>
      <c r="AI576"/>
      <c r="AJ576">
        <v>12</v>
      </c>
      <c r="AK576">
        <v>750</v>
      </c>
      <c r="AL576">
        <v>1</v>
      </c>
      <c r="AM576"/>
      <c r="AN576"/>
      <c r="AO576"/>
      <c r="AP576"/>
      <c r="AQ576" t="s">
        <v>2870</v>
      </c>
      <c r="AR576"/>
      <c r="AS576" t="s">
        <v>1996</v>
      </c>
      <c r="AT576"/>
      <c r="AU576" t="s">
        <v>1996</v>
      </c>
      <c r="AV576" t="s">
        <v>1997</v>
      </c>
      <c r="AW576">
        <v>13867</v>
      </c>
      <c r="AX576"/>
    </row>
    <row r="577" spans="1:50" hidden="1" x14ac:dyDescent="0.25">
      <c r="A577">
        <v>2026</v>
      </c>
      <c r="B577" t="s">
        <v>2797</v>
      </c>
      <c r="C577" t="s">
        <v>2871</v>
      </c>
      <c r="D577">
        <v>4807</v>
      </c>
      <c r="E577" t="s">
        <v>2872</v>
      </c>
      <c r="F577" t="s">
        <v>1995</v>
      </c>
      <c r="G577" t="s">
        <v>1919</v>
      </c>
      <c r="H577">
        <v>606</v>
      </c>
      <c r="I577">
        <v>9.2999999999999999E-2</v>
      </c>
      <c r="J577">
        <v>6.9000000000000006E-2</v>
      </c>
      <c r="K577"/>
      <c r="L577">
        <v>0</v>
      </c>
      <c r="M577" t="s">
        <v>1996</v>
      </c>
      <c r="N577" t="s">
        <v>1996</v>
      </c>
      <c r="O577" t="s">
        <v>1996</v>
      </c>
      <c r="P577" t="s">
        <v>1996</v>
      </c>
      <c r="Q577"/>
      <c r="R577"/>
      <c r="S577"/>
      <c r="T577"/>
      <c r="U577"/>
      <c r="V577"/>
      <c r="W577">
        <v>1</v>
      </c>
      <c r="X577">
        <v>0.95899999999999996</v>
      </c>
      <c r="Y577">
        <v>1</v>
      </c>
      <c r="Z577">
        <v>0.92</v>
      </c>
      <c r="AA577">
        <v>0.92</v>
      </c>
      <c r="AB577">
        <v>0.92</v>
      </c>
      <c r="AC577">
        <v>100</v>
      </c>
      <c r="AD577">
        <v>0</v>
      </c>
      <c r="AE577" t="s">
        <v>3789</v>
      </c>
      <c r="AF577"/>
      <c r="AG577" t="s">
        <v>1997</v>
      </c>
      <c r="AH577">
        <v>125</v>
      </c>
      <c r="AI577"/>
      <c r="AJ577">
        <v>12</v>
      </c>
      <c r="AK577">
        <v>900</v>
      </c>
      <c r="AL577">
        <v>1</v>
      </c>
      <c r="AM577"/>
      <c r="AN577"/>
      <c r="AO577"/>
      <c r="AP577"/>
      <c r="AQ577" t="s">
        <v>2873</v>
      </c>
      <c r="AR577"/>
      <c r="AS577" t="s">
        <v>1996</v>
      </c>
      <c r="AT577"/>
      <c r="AU577" t="s">
        <v>1996</v>
      </c>
      <c r="AV577" t="s">
        <v>1997</v>
      </c>
      <c r="AW577">
        <v>13867</v>
      </c>
      <c r="AX577"/>
    </row>
    <row r="578" spans="1:50" hidden="1" x14ac:dyDescent="0.25">
      <c r="A578">
        <v>2026</v>
      </c>
      <c r="B578" t="s">
        <v>2797</v>
      </c>
      <c r="C578" t="s">
        <v>2874</v>
      </c>
      <c r="D578">
        <v>4808</v>
      </c>
      <c r="E578" t="s">
        <v>2875</v>
      </c>
      <c r="F578" t="s">
        <v>1995</v>
      </c>
      <c r="G578" t="s">
        <v>1919</v>
      </c>
      <c r="H578">
        <v>427</v>
      </c>
      <c r="I578">
        <v>6.6000000000000003E-2</v>
      </c>
      <c r="J578">
        <v>4.9000000000000002E-2</v>
      </c>
      <c r="K578"/>
      <c r="L578">
        <v>0</v>
      </c>
      <c r="M578" t="s">
        <v>1996</v>
      </c>
      <c r="N578" t="s">
        <v>1996</v>
      </c>
      <c r="O578" t="s">
        <v>1996</v>
      </c>
      <c r="P578" t="s">
        <v>1996</v>
      </c>
      <c r="Q578"/>
      <c r="R578"/>
      <c r="S578"/>
      <c r="T578"/>
      <c r="U578"/>
      <c r="V578"/>
      <c r="W578">
        <v>1</v>
      </c>
      <c r="X578">
        <v>0.95899999999999996</v>
      </c>
      <c r="Y578">
        <v>1</v>
      </c>
      <c r="Z578">
        <v>0.92</v>
      </c>
      <c r="AA578">
        <v>0.92</v>
      </c>
      <c r="AB578">
        <v>0.92</v>
      </c>
      <c r="AC578">
        <v>100</v>
      </c>
      <c r="AD578">
        <v>0</v>
      </c>
      <c r="AE578" t="s">
        <v>3789</v>
      </c>
      <c r="AF578"/>
      <c r="AG578" t="s">
        <v>1997</v>
      </c>
      <c r="AH578">
        <v>50</v>
      </c>
      <c r="AI578"/>
      <c r="AJ578">
        <v>12</v>
      </c>
      <c r="AK578">
        <v>150</v>
      </c>
      <c r="AL578">
        <v>1</v>
      </c>
      <c r="AM578"/>
      <c r="AN578"/>
      <c r="AO578"/>
      <c r="AP578"/>
      <c r="AQ578" t="s">
        <v>2876</v>
      </c>
      <c r="AR578"/>
      <c r="AS578" t="s">
        <v>1996</v>
      </c>
      <c r="AT578"/>
      <c r="AU578" t="s">
        <v>1996</v>
      </c>
      <c r="AV578" t="s">
        <v>1997</v>
      </c>
      <c r="AW578">
        <v>13867</v>
      </c>
      <c r="AX578"/>
    </row>
    <row r="579" spans="1:50" hidden="1" x14ac:dyDescent="0.25">
      <c r="A579">
        <v>2026</v>
      </c>
      <c r="B579" t="s">
        <v>2797</v>
      </c>
      <c r="C579" t="s">
        <v>2877</v>
      </c>
      <c r="D579">
        <v>4809</v>
      </c>
      <c r="E579" t="s">
        <v>2878</v>
      </c>
      <c r="F579" t="s">
        <v>1995</v>
      </c>
      <c r="G579" t="s">
        <v>1919</v>
      </c>
      <c r="H579">
        <v>702</v>
      </c>
      <c r="I579">
        <v>0.108</v>
      </c>
      <c r="J579">
        <v>0.08</v>
      </c>
      <c r="K579"/>
      <c r="L579">
        <v>0</v>
      </c>
      <c r="M579" t="s">
        <v>1996</v>
      </c>
      <c r="N579" t="s">
        <v>1996</v>
      </c>
      <c r="O579" t="s">
        <v>1996</v>
      </c>
      <c r="P579" t="s">
        <v>1996</v>
      </c>
      <c r="Q579"/>
      <c r="R579"/>
      <c r="S579"/>
      <c r="T579"/>
      <c r="U579"/>
      <c r="V579"/>
      <c r="W579">
        <v>1</v>
      </c>
      <c r="X579">
        <v>0.95899999999999996</v>
      </c>
      <c r="Y579">
        <v>1</v>
      </c>
      <c r="Z579">
        <v>0.92</v>
      </c>
      <c r="AA579">
        <v>0.92</v>
      </c>
      <c r="AB579">
        <v>0.92</v>
      </c>
      <c r="AC579">
        <v>100</v>
      </c>
      <c r="AD579">
        <v>0</v>
      </c>
      <c r="AE579" t="s">
        <v>3789</v>
      </c>
      <c r="AF579"/>
      <c r="AG579" t="s">
        <v>1997</v>
      </c>
      <c r="AH579">
        <v>75</v>
      </c>
      <c r="AI579"/>
      <c r="AJ579">
        <v>12</v>
      </c>
      <c r="AK579">
        <v>400</v>
      </c>
      <c r="AL579">
        <v>1</v>
      </c>
      <c r="AM579"/>
      <c r="AN579"/>
      <c r="AO579"/>
      <c r="AP579"/>
      <c r="AQ579" t="s">
        <v>2879</v>
      </c>
      <c r="AR579"/>
      <c r="AS579" t="s">
        <v>1996</v>
      </c>
      <c r="AT579"/>
      <c r="AU579" t="s">
        <v>1996</v>
      </c>
      <c r="AV579" t="s">
        <v>1997</v>
      </c>
      <c r="AW579">
        <v>13867</v>
      </c>
      <c r="AX579"/>
    </row>
    <row r="580" spans="1:50" hidden="1" x14ac:dyDescent="0.25">
      <c r="A580">
        <v>2026</v>
      </c>
      <c r="B580" t="s">
        <v>2797</v>
      </c>
      <c r="C580" t="s">
        <v>2880</v>
      </c>
      <c r="D580">
        <v>4810</v>
      </c>
      <c r="E580" t="s">
        <v>2881</v>
      </c>
      <c r="F580" t="s">
        <v>1995</v>
      </c>
      <c r="G580" t="s">
        <v>1919</v>
      </c>
      <c r="H580">
        <v>1062</v>
      </c>
      <c r="I580">
        <v>0.16400000000000001</v>
      </c>
      <c r="J580">
        <v>0.121</v>
      </c>
      <c r="K580"/>
      <c r="L580">
        <v>0</v>
      </c>
      <c r="M580" t="s">
        <v>1996</v>
      </c>
      <c r="N580" t="s">
        <v>1996</v>
      </c>
      <c r="O580" t="s">
        <v>1996</v>
      </c>
      <c r="P580" t="s">
        <v>1996</v>
      </c>
      <c r="Q580"/>
      <c r="R580"/>
      <c r="S580"/>
      <c r="T580"/>
      <c r="U580"/>
      <c r="V580"/>
      <c r="W580">
        <v>1</v>
      </c>
      <c r="X580">
        <v>0.95899999999999996</v>
      </c>
      <c r="Y580">
        <v>1</v>
      </c>
      <c r="Z580">
        <v>0.92</v>
      </c>
      <c r="AA580">
        <v>0.92</v>
      </c>
      <c r="AB580">
        <v>0.92</v>
      </c>
      <c r="AC580">
        <v>100</v>
      </c>
      <c r="AD580">
        <v>0</v>
      </c>
      <c r="AE580" t="s">
        <v>3789</v>
      </c>
      <c r="AF580"/>
      <c r="AG580" t="s">
        <v>1997</v>
      </c>
      <c r="AH580">
        <v>115</v>
      </c>
      <c r="AI580"/>
      <c r="AJ580">
        <v>12</v>
      </c>
      <c r="AK580">
        <v>550</v>
      </c>
      <c r="AL580">
        <v>1</v>
      </c>
      <c r="AM580"/>
      <c r="AN580"/>
      <c r="AO580"/>
      <c r="AP580"/>
      <c r="AQ580" t="s">
        <v>2882</v>
      </c>
      <c r="AR580"/>
      <c r="AS580" t="s">
        <v>1996</v>
      </c>
      <c r="AT580"/>
      <c r="AU580" t="s">
        <v>1996</v>
      </c>
      <c r="AV580" t="s">
        <v>1997</v>
      </c>
      <c r="AW580">
        <v>13867</v>
      </c>
      <c r="AX580"/>
    </row>
    <row r="581" spans="1:50" hidden="1" x14ac:dyDescent="0.25">
      <c r="A581">
        <v>2026</v>
      </c>
      <c r="B581" t="s">
        <v>2797</v>
      </c>
      <c r="C581" t="s">
        <v>2883</v>
      </c>
      <c r="D581">
        <v>4811</v>
      </c>
      <c r="E581" t="s">
        <v>2884</v>
      </c>
      <c r="F581" t="s">
        <v>1995</v>
      </c>
      <c r="G581" t="s">
        <v>1919</v>
      </c>
      <c r="H581">
        <v>1549</v>
      </c>
      <c r="I581">
        <v>0.23899999999999999</v>
      </c>
      <c r="J581">
        <v>0.17699999999999999</v>
      </c>
      <c r="K581"/>
      <c r="L581">
        <v>0</v>
      </c>
      <c r="M581" t="s">
        <v>1996</v>
      </c>
      <c r="N581" t="s">
        <v>1996</v>
      </c>
      <c r="O581" t="s">
        <v>1996</v>
      </c>
      <c r="P581" t="s">
        <v>1996</v>
      </c>
      <c r="Q581"/>
      <c r="R581"/>
      <c r="S581"/>
      <c r="T581"/>
      <c r="U581"/>
      <c r="V581"/>
      <c r="W581">
        <v>1</v>
      </c>
      <c r="X581">
        <v>0.95899999999999996</v>
      </c>
      <c r="Y581">
        <v>1</v>
      </c>
      <c r="Z581">
        <v>0.92</v>
      </c>
      <c r="AA581">
        <v>0.92</v>
      </c>
      <c r="AB581">
        <v>0.92</v>
      </c>
      <c r="AC581">
        <v>100</v>
      </c>
      <c r="AD581">
        <v>0</v>
      </c>
      <c r="AE581" t="s">
        <v>3789</v>
      </c>
      <c r="AF581"/>
      <c r="AG581" t="s">
        <v>1997</v>
      </c>
      <c r="AH581">
        <v>150</v>
      </c>
      <c r="AI581"/>
      <c r="AJ581">
        <v>12</v>
      </c>
      <c r="AK581">
        <v>700</v>
      </c>
      <c r="AL581">
        <v>1</v>
      </c>
      <c r="AM581"/>
      <c r="AN581"/>
      <c r="AO581"/>
      <c r="AP581"/>
      <c r="AQ581" t="s">
        <v>2885</v>
      </c>
      <c r="AR581"/>
      <c r="AS581" t="s">
        <v>1996</v>
      </c>
      <c r="AT581"/>
      <c r="AU581" t="s">
        <v>1996</v>
      </c>
      <c r="AV581" t="s">
        <v>1997</v>
      </c>
      <c r="AW581">
        <v>13867</v>
      </c>
      <c r="AX581"/>
    </row>
    <row r="582" spans="1:50" hidden="1" x14ac:dyDescent="0.25">
      <c r="A582">
        <v>2026</v>
      </c>
      <c r="B582" t="s">
        <v>2797</v>
      </c>
      <c r="C582" t="s">
        <v>2886</v>
      </c>
      <c r="D582">
        <v>4812</v>
      </c>
      <c r="E582" t="s">
        <v>2887</v>
      </c>
      <c r="F582" t="s">
        <v>1995</v>
      </c>
      <c r="G582" t="s">
        <v>1919</v>
      </c>
      <c r="H582">
        <v>2573</v>
      </c>
      <c r="I582">
        <v>0.58699999999999997</v>
      </c>
      <c r="J582">
        <v>0.2</v>
      </c>
      <c r="K582"/>
      <c r="L582">
        <v>0</v>
      </c>
      <c r="M582" t="s">
        <v>1996</v>
      </c>
      <c r="N582" t="s">
        <v>1996</v>
      </c>
      <c r="O582" t="s">
        <v>1996</v>
      </c>
      <c r="P582" t="s">
        <v>1996</v>
      </c>
      <c r="Q582"/>
      <c r="R582"/>
      <c r="S582"/>
      <c r="T582"/>
      <c r="U582"/>
      <c r="V582"/>
      <c r="W582">
        <v>1</v>
      </c>
      <c r="X582">
        <v>0.95899999999999996</v>
      </c>
      <c r="Y582">
        <v>1</v>
      </c>
      <c r="Z582">
        <v>0.92</v>
      </c>
      <c r="AA582">
        <v>0.92</v>
      </c>
      <c r="AB582">
        <v>0.92</v>
      </c>
      <c r="AC582">
        <v>100</v>
      </c>
      <c r="AD582">
        <v>0</v>
      </c>
      <c r="AE582" t="s">
        <v>3789</v>
      </c>
      <c r="AF582"/>
      <c r="AG582" t="s">
        <v>1997</v>
      </c>
      <c r="AH582">
        <v>150</v>
      </c>
      <c r="AI582"/>
      <c r="AJ582">
        <v>12</v>
      </c>
      <c r="AK582">
        <v>1706</v>
      </c>
      <c r="AL582">
        <v>1</v>
      </c>
      <c r="AM582"/>
      <c r="AN582"/>
      <c r="AO582"/>
      <c r="AP582"/>
      <c r="AQ582" t="s">
        <v>2888</v>
      </c>
      <c r="AR582"/>
      <c r="AS582" t="s">
        <v>1996</v>
      </c>
      <c r="AT582"/>
      <c r="AU582" t="s">
        <v>1996</v>
      </c>
      <c r="AV582" t="s">
        <v>1997</v>
      </c>
      <c r="AW582">
        <v>13867</v>
      </c>
      <c r="AX582"/>
    </row>
    <row r="583" spans="1:50" hidden="1" x14ac:dyDescent="0.25">
      <c r="A583">
        <v>2026</v>
      </c>
      <c r="B583" t="s">
        <v>2797</v>
      </c>
      <c r="C583" t="s">
        <v>2889</v>
      </c>
      <c r="D583">
        <v>4813</v>
      </c>
      <c r="E583" t="s">
        <v>2890</v>
      </c>
      <c r="F583" t="s">
        <v>1995</v>
      </c>
      <c r="G583" t="s">
        <v>1919</v>
      </c>
      <c r="H583">
        <v>2594</v>
      </c>
      <c r="I583">
        <v>0.59160000000000001</v>
      </c>
      <c r="J583">
        <v>0.59299999999999997</v>
      </c>
      <c r="K583"/>
      <c r="L583">
        <v>0</v>
      </c>
      <c r="M583" t="s">
        <v>1996</v>
      </c>
      <c r="N583" t="s">
        <v>1996</v>
      </c>
      <c r="O583" t="s">
        <v>1996</v>
      </c>
      <c r="P583" t="s">
        <v>1996</v>
      </c>
      <c r="Q583"/>
      <c r="R583"/>
      <c r="S583"/>
      <c r="T583"/>
      <c r="U583"/>
      <c r="V583"/>
      <c r="W583">
        <v>1</v>
      </c>
      <c r="X583">
        <v>0.95899999999999996</v>
      </c>
      <c r="Y583">
        <v>1</v>
      </c>
      <c r="Z583">
        <v>0.92</v>
      </c>
      <c r="AA583">
        <v>0.92</v>
      </c>
      <c r="AB583">
        <v>0.92</v>
      </c>
      <c r="AC583">
        <v>100</v>
      </c>
      <c r="AD583">
        <v>0</v>
      </c>
      <c r="AE583" t="s">
        <v>3789</v>
      </c>
      <c r="AF583"/>
      <c r="AG583" t="s">
        <v>1997</v>
      </c>
      <c r="AH583">
        <v>300</v>
      </c>
      <c r="AI583"/>
      <c r="AJ583">
        <v>12</v>
      </c>
      <c r="AK583">
        <v>3604</v>
      </c>
      <c r="AL583">
        <v>1</v>
      </c>
      <c r="AM583"/>
      <c r="AN583"/>
      <c r="AO583"/>
      <c r="AP583"/>
      <c r="AQ583" t="s">
        <v>2891</v>
      </c>
      <c r="AR583"/>
      <c r="AS583" t="s">
        <v>1996</v>
      </c>
      <c r="AT583"/>
      <c r="AU583" t="s">
        <v>1996</v>
      </c>
      <c r="AV583" t="s">
        <v>1997</v>
      </c>
      <c r="AW583">
        <v>13867</v>
      </c>
      <c r="AX583"/>
    </row>
    <row r="584" spans="1:50" hidden="1" x14ac:dyDescent="0.25">
      <c r="A584">
        <v>2026</v>
      </c>
      <c r="B584" t="s">
        <v>2797</v>
      </c>
      <c r="C584" t="s">
        <v>2892</v>
      </c>
      <c r="D584">
        <v>4814</v>
      </c>
      <c r="E584" t="s">
        <v>2893</v>
      </c>
      <c r="F584" t="s">
        <v>1995</v>
      </c>
      <c r="G584" t="s">
        <v>1919</v>
      </c>
      <c r="H584">
        <v>3890</v>
      </c>
      <c r="I584">
        <v>0.88700000000000001</v>
      </c>
      <c r="J584">
        <v>0.88800000000000001</v>
      </c>
      <c r="K584"/>
      <c r="L584">
        <v>0</v>
      </c>
      <c r="M584" t="s">
        <v>1996</v>
      </c>
      <c r="N584" t="s">
        <v>1996</v>
      </c>
      <c r="O584" t="s">
        <v>1996</v>
      </c>
      <c r="P584" t="s">
        <v>1996</v>
      </c>
      <c r="Q584"/>
      <c r="R584"/>
      <c r="S584"/>
      <c r="T584"/>
      <c r="U584"/>
      <c r="V584"/>
      <c r="W584">
        <v>1</v>
      </c>
      <c r="X584">
        <v>0.95899999999999996</v>
      </c>
      <c r="Y584">
        <v>1</v>
      </c>
      <c r="Z584">
        <v>0.92</v>
      </c>
      <c r="AA584">
        <v>0.92</v>
      </c>
      <c r="AB584">
        <v>0.92</v>
      </c>
      <c r="AC584">
        <v>100</v>
      </c>
      <c r="AD584">
        <v>0</v>
      </c>
      <c r="AE584" t="s">
        <v>3789</v>
      </c>
      <c r="AF584"/>
      <c r="AG584" t="s">
        <v>1997</v>
      </c>
      <c r="AH584">
        <v>250</v>
      </c>
      <c r="AI584"/>
      <c r="AJ584">
        <v>12</v>
      </c>
      <c r="AK584">
        <v>471</v>
      </c>
      <c r="AL584">
        <v>1</v>
      </c>
      <c r="AM584"/>
      <c r="AN584"/>
      <c r="AO584"/>
      <c r="AP584"/>
      <c r="AQ584" t="s">
        <v>2894</v>
      </c>
      <c r="AR584"/>
      <c r="AS584" t="s">
        <v>1996</v>
      </c>
      <c r="AT584"/>
      <c r="AU584" t="s">
        <v>1996</v>
      </c>
      <c r="AV584" t="s">
        <v>1997</v>
      </c>
      <c r="AW584">
        <v>13867</v>
      </c>
      <c r="AX584"/>
    </row>
    <row r="585" spans="1:50" hidden="1" x14ac:dyDescent="0.25">
      <c r="A585">
        <v>2026</v>
      </c>
      <c r="B585" t="s">
        <v>2797</v>
      </c>
      <c r="C585" t="s">
        <v>2895</v>
      </c>
      <c r="D585">
        <v>4815</v>
      </c>
      <c r="E585" t="s">
        <v>2896</v>
      </c>
      <c r="F585" t="s">
        <v>1995</v>
      </c>
      <c r="G585" t="s">
        <v>1919</v>
      </c>
      <c r="H585">
        <v>17224</v>
      </c>
      <c r="I585">
        <v>3.9580000000000002</v>
      </c>
      <c r="J585">
        <v>4.2</v>
      </c>
      <c r="K585"/>
      <c r="L585">
        <v>0</v>
      </c>
      <c r="M585" t="s">
        <v>1996</v>
      </c>
      <c r="N585" t="s">
        <v>1996</v>
      </c>
      <c r="O585" t="s">
        <v>1996</v>
      </c>
      <c r="P585" t="s">
        <v>1996</v>
      </c>
      <c r="Q585"/>
      <c r="R585"/>
      <c r="S585"/>
      <c r="T585"/>
      <c r="U585"/>
      <c r="V585"/>
      <c r="W585">
        <v>1</v>
      </c>
      <c r="X585">
        <v>0.95899999999999996</v>
      </c>
      <c r="Y585">
        <v>1</v>
      </c>
      <c r="Z585">
        <v>0.92</v>
      </c>
      <c r="AA585">
        <v>0.92</v>
      </c>
      <c r="AB585">
        <v>0.92</v>
      </c>
      <c r="AC585">
        <v>100</v>
      </c>
      <c r="AD585">
        <v>0</v>
      </c>
      <c r="AE585" t="s">
        <v>3789</v>
      </c>
      <c r="AF585"/>
      <c r="AG585" t="s">
        <v>1997</v>
      </c>
      <c r="AH585">
        <v>1800</v>
      </c>
      <c r="AI585"/>
      <c r="AJ585">
        <v>12</v>
      </c>
      <c r="AK585">
        <v>16884</v>
      </c>
      <c r="AL585">
        <v>1</v>
      </c>
      <c r="AM585"/>
      <c r="AN585"/>
      <c r="AO585"/>
      <c r="AP585"/>
      <c r="AQ585" t="s">
        <v>2897</v>
      </c>
      <c r="AR585"/>
      <c r="AS585" t="s">
        <v>1996</v>
      </c>
      <c r="AT585"/>
      <c r="AU585" t="s">
        <v>1996</v>
      </c>
      <c r="AV585" t="s">
        <v>1997</v>
      </c>
      <c r="AW585">
        <v>13867</v>
      </c>
      <c r="AX585"/>
    </row>
    <row r="586" spans="1:50" hidden="1" x14ac:dyDescent="0.25">
      <c r="A586">
        <v>2026</v>
      </c>
      <c r="B586" t="s">
        <v>2797</v>
      </c>
      <c r="C586" t="s">
        <v>2898</v>
      </c>
      <c r="D586">
        <v>4841</v>
      </c>
      <c r="E586" t="s">
        <v>2899</v>
      </c>
      <c r="F586" t="s">
        <v>1995</v>
      </c>
      <c r="G586" t="s">
        <v>1919</v>
      </c>
      <c r="H586">
        <v>201</v>
      </c>
      <c r="I586">
        <v>2.3E-2</v>
      </c>
      <c r="J586">
        <v>2.3E-2</v>
      </c>
      <c r="K586"/>
      <c r="L586">
        <v>0</v>
      </c>
      <c r="M586" t="s">
        <v>1996</v>
      </c>
      <c r="N586" t="s">
        <v>1996</v>
      </c>
      <c r="O586" t="s">
        <v>1996</v>
      </c>
      <c r="P586" t="s">
        <v>1996</v>
      </c>
      <c r="Q586"/>
      <c r="R586"/>
      <c r="S586"/>
      <c r="T586"/>
      <c r="U586"/>
      <c r="V586"/>
      <c r="W586">
        <v>1</v>
      </c>
      <c r="X586">
        <v>0.95899999999999996</v>
      </c>
      <c r="Y586">
        <v>1</v>
      </c>
      <c r="Z586">
        <v>0.92</v>
      </c>
      <c r="AA586">
        <v>0.92</v>
      </c>
      <c r="AB586">
        <v>0.92</v>
      </c>
      <c r="AC586">
        <v>100</v>
      </c>
      <c r="AD586">
        <v>0</v>
      </c>
      <c r="AE586" t="s">
        <v>3789</v>
      </c>
      <c r="AF586"/>
      <c r="AG586" t="s">
        <v>1997</v>
      </c>
      <c r="AH586">
        <v>7</v>
      </c>
      <c r="AI586"/>
      <c r="AJ586">
        <v>15</v>
      </c>
      <c r="AK586">
        <v>25</v>
      </c>
      <c r="AL586">
        <v>1</v>
      </c>
      <c r="AM586"/>
      <c r="AN586"/>
      <c r="AO586"/>
      <c r="AP586"/>
      <c r="AQ586" t="s">
        <v>2480</v>
      </c>
      <c r="AR586"/>
      <c r="AS586" t="s">
        <v>1996</v>
      </c>
      <c r="AT586"/>
      <c r="AU586" t="s">
        <v>1996</v>
      </c>
      <c r="AV586" t="s">
        <v>1997</v>
      </c>
      <c r="AW586">
        <v>13867</v>
      </c>
      <c r="AX586"/>
    </row>
    <row r="587" spans="1:50" hidden="1" x14ac:dyDescent="0.25">
      <c r="A587">
        <v>2026</v>
      </c>
      <c r="B587" t="s">
        <v>2797</v>
      </c>
      <c r="C587" t="s">
        <v>2900</v>
      </c>
      <c r="D587">
        <v>5312</v>
      </c>
      <c r="E587" t="s">
        <v>2901</v>
      </c>
      <c r="F587" t="s">
        <v>1995</v>
      </c>
      <c r="G587" t="s">
        <v>1919</v>
      </c>
      <c r="H587">
        <v>639</v>
      </c>
      <c r="I587">
        <v>3.6499999999999998E-2</v>
      </c>
      <c r="J587">
        <v>3.5999999999999997E-2</v>
      </c>
      <c r="K587"/>
      <c r="L587">
        <v>0</v>
      </c>
      <c r="M587" t="s">
        <v>1996</v>
      </c>
      <c r="N587" t="s">
        <v>1996</v>
      </c>
      <c r="O587" t="s">
        <v>1996</v>
      </c>
      <c r="P587" t="s">
        <v>1996</v>
      </c>
      <c r="Q587"/>
      <c r="R587"/>
      <c r="S587"/>
      <c r="T587"/>
      <c r="U587"/>
      <c r="V587"/>
      <c r="W587">
        <v>1</v>
      </c>
      <c r="X587">
        <v>0.95899999999999996</v>
      </c>
      <c r="Y587">
        <v>1</v>
      </c>
      <c r="Z587">
        <v>0.92</v>
      </c>
      <c r="AA587">
        <v>0.92</v>
      </c>
      <c r="AB587">
        <v>0.92</v>
      </c>
      <c r="AC587">
        <v>100</v>
      </c>
      <c r="AD587">
        <v>0</v>
      </c>
      <c r="AE587" t="s">
        <v>3789</v>
      </c>
      <c r="AF587"/>
      <c r="AG587" t="s">
        <v>1997</v>
      </c>
      <c r="AH587">
        <v>50</v>
      </c>
      <c r="AI587"/>
      <c r="AJ587">
        <v>20</v>
      </c>
      <c r="AK587">
        <v>519</v>
      </c>
      <c r="AL587">
        <v>1</v>
      </c>
      <c r="AM587"/>
      <c r="AN587"/>
      <c r="AO587"/>
      <c r="AP587"/>
      <c r="AQ587" t="s">
        <v>2312</v>
      </c>
      <c r="AR587"/>
      <c r="AS587" t="s">
        <v>1996</v>
      </c>
      <c r="AT587"/>
      <c r="AU587" t="s">
        <v>1996</v>
      </c>
      <c r="AV587" t="s">
        <v>1997</v>
      </c>
      <c r="AW587">
        <v>13867</v>
      </c>
      <c r="AX587"/>
    </row>
    <row r="588" spans="1:50" hidden="1" x14ac:dyDescent="0.25">
      <c r="A588">
        <v>2026</v>
      </c>
      <c r="B588" t="s">
        <v>2797</v>
      </c>
      <c r="C588" t="s">
        <v>2902</v>
      </c>
      <c r="D588">
        <v>5313</v>
      </c>
      <c r="E588" t="s">
        <v>2903</v>
      </c>
      <c r="F588" t="s">
        <v>1995</v>
      </c>
      <c r="G588" t="s">
        <v>1949</v>
      </c>
      <c r="H588">
        <v>371.53570000000002</v>
      </c>
      <c r="I588">
        <v>2.8400000000000002E-2</v>
      </c>
      <c r="J588">
        <v>2.8400000000000002E-2</v>
      </c>
      <c r="K588"/>
      <c r="L588">
        <v>0</v>
      </c>
      <c r="M588" t="s">
        <v>1996</v>
      </c>
      <c r="N588" t="s">
        <v>1996</v>
      </c>
      <c r="O588" t="s">
        <v>1996</v>
      </c>
      <c r="P588" t="s">
        <v>1997</v>
      </c>
      <c r="Q588"/>
      <c r="R588"/>
      <c r="S588"/>
      <c r="T588">
        <v>0</v>
      </c>
      <c r="U588">
        <v>0</v>
      </c>
      <c r="V588">
        <v>0</v>
      </c>
      <c r="W588">
        <v>1</v>
      </c>
      <c r="X588">
        <v>0.95899999999999996</v>
      </c>
      <c r="Y588">
        <v>1</v>
      </c>
      <c r="Z588">
        <v>0.92</v>
      </c>
      <c r="AA588">
        <v>0.92</v>
      </c>
      <c r="AB588">
        <v>0.92</v>
      </c>
      <c r="AC588">
        <v>100</v>
      </c>
      <c r="AD588">
        <v>0</v>
      </c>
      <c r="AE588" t="s">
        <v>3789</v>
      </c>
      <c r="AF588"/>
      <c r="AG588" t="s">
        <v>1997</v>
      </c>
      <c r="AH588">
        <v>285</v>
      </c>
      <c r="AI588"/>
      <c r="AJ588">
        <v>15</v>
      </c>
      <c r="AK588">
        <v>103.78</v>
      </c>
      <c r="AL588">
        <v>1</v>
      </c>
      <c r="AM588"/>
      <c r="AN588"/>
      <c r="AO588"/>
      <c r="AP588"/>
      <c r="AQ588" t="s">
        <v>3923</v>
      </c>
      <c r="AR588"/>
      <c r="AS588" t="s">
        <v>1996</v>
      </c>
      <c r="AT588"/>
      <c r="AU588" t="s">
        <v>1996</v>
      </c>
      <c r="AV588" t="s">
        <v>1997</v>
      </c>
      <c r="AW588">
        <v>13867</v>
      </c>
      <c r="AX588"/>
    </row>
    <row r="589" spans="1:50" hidden="1" x14ac:dyDescent="0.25">
      <c r="A589">
        <v>2026</v>
      </c>
      <c r="B589" t="s">
        <v>2797</v>
      </c>
      <c r="C589" t="s">
        <v>2904</v>
      </c>
      <c r="D589">
        <v>5314</v>
      </c>
      <c r="E589" t="s">
        <v>2905</v>
      </c>
      <c r="F589" t="s">
        <v>1995</v>
      </c>
      <c r="G589" t="s">
        <v>1949</v>
      </c>
      <c r="H589">
        <v>66.73</v>
      </c>
      <c r="I589">
        <v>5.5199999999999999E-2</v>
      </c>
      <c r="J589">
        <v>5.5199999999999999E-2</v>
      </c>
      <c r="K589"/>
      <c r="L589">
        <v>0</v>
      </c>
      <c r="M589" t="s">
        <v>1996</v>
      </c>
      <c r="N589" t="s">
        <v>1996</v>
      </c>
      <c r="O589" t="s">
        <v>1996</v>
      </c>
      <c r="P589" t="s">
        <v>1997</v>
      </c>
      <c r="Q589"/>
      <c r="R589"/>
      <c r="S589"/>
      <c r="T589">
        <v>0</v>
      </c>
      <c r="U589">
        <v>0</v>
      </c>
      <c r="V589">
        <v>0</v>
      </c>
      <c r="W589">
        <v>1</v>
      </c>
      <c r="X589">
        <v>0.95899999999999996</v>
      </c>
      <c r="Y589">
        <v>1</v>
      </c>
      <c r="Z589">
        <v>0.92</v>
      </c>
      <c r="AA589">
        <v>0.92</v>
      </c>
      <c r="AB589">
        <v>0.92</v>
      </c>
      <c r="AC589">
        <v>100</v>
      </c>
      <c r="AD589">
        <v>0</v>
      </c>
      <c r="AE589" t="s">
        <v>3789</v>
      </c>
      <c r="AF589"/>
      <c r="AG589" t="s">
        <v>1997</v>
      </c>
      <c r="AH589">
        <v>200</v>
      </c>
      <c r="AI589"/>
      <c r="AJ589">
        <v>15</v>
      </c>
      <c r="AK589">
        <v>89.61</v>
      </c>
      <c r="AL589">
        <v>1</v>
      </c>
      <c r="AM589"/>
      <c r="AN589"/>
      <c r="AO589"/>
      <c r="AP589"/>
      <c r="AQ589" t="s">
        <v>2906</v>
      </c>
      <c r="AR589"/>
      <c r="AS589" t="s">
        <v>1996</v>
      </c>
      <c r="AT589"/>
      <c r="AU589" t="s">
        <v>1996</v>
      </c>
      <c r="AV589" t="s">
        <v>1997</v>
      </c>
      <c r="AW589">
        <v>13867</v>
      </c>
      <c r="AX589"/>
    </row>
    <row r="590" spans="1:50" hidden="1" x14ac:dyDescent="0.25">
      <c r="A590">
        <v>2026</v>
      </c>
      <c r="B590" t="s">
        <v>2797</v>
      </c>
      <c r="C590" t="s">
        <v>2907</v>
      </c>
      <c r="D590">
        <v>5315</v>
      </c>
      <c r="E590" t="s">
        <v>2908</v>
      </c>
      <c r="F590" t="s">
        <v>1995</v>
      </c>
      <c r="G590" t="s">
        <v>1949</v>
      </c>
      <c r="H590">
        <v>66.989900000000006</v>
      </c>
      <c r="I590">
        <v>0.1095</v>
      </c>
      <c r="J590">
        <v>0.1095</v>
      </c>
      <c r="K590"/>
      <c r="L590">
        <v>0</v>
      </c>
      <c r="M590" t="s">
        <v>1996</v>
      </c>
      <c r="N590" t="s">
        <v>1996</v>
      </c>
      <c r="O590" t="s">
        <v>1996</v>
      </c>
      <c r="P590" t="s">
        <v>1997</v>
      </c>
      <c r="Q590"/>
      <c r="R590"/>
      <c r="S590"/>
      <c r="T590">
        <v>0</v>
      </c>
      <c r="U590">
        <v>0</v>
      </c>
      <c r="V590">
        <v>0</v>
      </c>
      <c r="W590">
        <v>1</v>
      </c>
      <c r="X590">
        <v>0.95899999999999996</v>
      </c>
      <c r="Y590">
        <v>1</v>
      </c>
      <c r="Z590">
        <v>0.92</v>
      </c>
      <c r="AA590">
        <v>0.92</v>
      </c>
      <c r="AB590">
        <v>0.92</v>
      </c>
      <c r="AC590">
        <v>100</v>
      </c>
      <c r="AD590">
        <v>0</v>
      </c>
      <c r="AE590" t="s">
        <v>3789</v>
      </c>
      <c r="AF590"/>
      <c r="AG590" t="s">
        <v>1997</v>
      </c>
      <c r="AH590">
        <v>625</v>
      </c>
      <c r="AI590"/>
      <c r="AJ590">
        <v>15</v>
      </c>
      <c r="AK590">
        <v>255.66</v>
      </c>
      <c r="AL590">
        <v>1</v>
      </c>
      <c r="AM590"/>
      <c r="AN590"/>
      <c r="AO590"/>
      <c r="AP590"/>
      <c r="AQ590" t="s">
        <v>2509</v>
      </c>
      <c r="AR590"/>
      <c r="AS590" t="s">
        <v>1996</v>
      </c>
      <c r="AT590"/>
      <c r="AU590" t="s">
        <v>1996</v>
      </c>
      <c r="AV590" t="s">
        <v>1997</v>
      </c>
      <c r="AW590">
        <v>13867</v>
      </c>
      <c r="AX590"/>
    </row>
    <row r="591" spans="1:50" hidden="1" x14ac:dyDescent="0.25">
      <c r="A591">
        <v>2026</v>
      </c>
      <c r="B591" t="s">
        <v>2797</v>
      </c>
      <c r="C591" t="s">
        <v>2909</v>
      </c>
      <c r="D591">
        <v>5316</v>
      </c>
      <c r="E591" t="s">
        <v>2910</v>
      </c>
      <c r="F591" t="s">
        <v>1995</v>
      </c>
      <c r="G591" t="s">
        <v>1949</v>
      </c>
      <c r="H591">
        <v>51.020899999999997</v>
      </c>
      <c r="I591">
        <v>4.9000000000000002E-2</v>
      </c>
      <c r="J591">
        <v>4.9000000000000002E-2</v>
      </c>
      <c r="K591"/>
      <c r="L591">
        <v>0</v>
      </c>
      <c r="M591" t="s">
        <v>1996</v>
      </c>
      <c r="N591" t="s">
        <v>1996</v>
      </c>
      <c r="O591" t="s">
        <v>1996</v>
      </c>
      <c r="P591" t="s">
        <v>1997</v>
      </c>
      <c r="Q591"/>
      <c r="R591"/>
      <c r="S591"/>
      <c r="T591">
        <v>0</v>
      </c>
      <c r="U591">
        <v>0</v>
      </c>
      <c r="V591">
        <v>0</v>
      </c>
      <c r="W591">
        <v>1</v>
      </c>
      <c r="X591">
        <v>0.95899999999999996</v>
      </c>
      <c r="Y591">
        <v>1</v>
      </c>
      <c r="Z591">
        <v>0.92</v>
      </c>
      <c r="AA591">
        <v>0.92</v>
      </c>
      <c r="AB591">
        <v>0.92</v>
      </c>
      <c r="AC591">
        <v>100</v>
      </c>
      <c r="AD591">
        <v>0</v>
      </c>
      <c r="AE591" t="s">
        <v>3789</v>
      </c>
      <c r="AF591"/>
      <c r="AG591" t="s">
        <v>1997</v>
      </c>
      <c r="AH591">
        <v>225</v>
      </c>
      <c r="AI591"/>
      <c r="AJ591">
        <v>15</v>
      </c>
      <c r="AK591">
        <v>112.59</v>
      </c>
      <c r="AL591">
        <v>1</v>
      </c>
      <c r="AM591"/>
      <c r="AN591"/>
      <c r="AO591"/>
      <c r="AP591"/>
      <c r="AQ591" t="s">
        <v>2129</v>
      </c>
      <c r="AR591"/>
      <c r="AS591" t="s">
        <v>1996</v>
      </c>
      <c r="AT591"/>
      <c r="AU591" t="s">
        <v>1996</v>
      </c>
      <c r="AV591" t="s">
        <v>1997</v>
      </c>
      <c r="AW591">
        <v>13867</v>
      </c>
      <c r="AX591"/>
    </row>
    <row r="592" spans="1:50" hidden="1" x14ac:dyDescent="0.25">
      <c r="A592">
        <v>2026</v>
      </c>
      <c r="B592" t="s">
        <v>2797</v>
      </c>
      <c r="C592" t="s">
        <v>2911</v>
      </c>
      <c r="D592">
        <v>5319</v>
      </c>
      <c r="E592" t="s">
        <v>2912</v>
      </c>
      <c r="F592" t="s">
        <v>1995</v>
      </c>
      <c r="G592" t="s">
        <v>1919</v>
      </c>
      <c r="H592">
        <v>0</v>
      </c>
      <c r="I592">
        <v>0</v>
      </c>
      <c r="J592">
        <v>0</v>
      </c>
      <c r="K592"/>
      <c r="L592">
        <v>0</v>
      </c>
      <c r="M592" t="s">
        <v>1996</v>
      </c>
      <c r="N592" t="s">
        <v>1996</v>
      </c>
      <c r="O592" t="s">
        <v>1996</v>
      </c>
      <c r="P592" t="s">
        <v>1997</v>
      </c>
      <c r="Q592" t="s">
        <v>1949</v>
      </c>
      <c r="R592">
        <v>1</v>
      </c>
      <c r="S592">
        <v>1</v>
      </c>
      <c r="T592">
        <v>57.704700000000003</v>
      </c>
      <c r="U592">
        <v>3.7900000000000003E-2</v>
      </c>
      <c r="V592">
        <v>0</v>
      </c>
      <c r="W592">
        <v>1</v>
      </c>
      <c r="X592">
        <v>0.95899999999999996</v>
      </c>
      <c r="Y592">
        <v>1</v>
      </c>
      <c r="Z592">
        <v>0.92</v>
      </c>
      <c r="AA592">
        <v>0.92</v>
      </c>
      <c r="AB592">
        <v>0.92</v>
      </c>
      <c r="AC592">
        <v>100</v>
      </c>
      <c r="AD592">
        <v>0</v>
      </c>
      <c r="AE592" t="s">
        <v>3789</v>
      </c>
      <c r="AF592"/>
      <c r="AG592" t="s">
        <v>1997</v>
      </c>
      <c r="AH592">
        <v>50</v>
      </c>
      <c r="AI592"/>
      <c r="AJ592">
        <v>15</v>
      </c>
      <c r="AK592">
        <v>2259.0700000000002</v>
      </c>
      <c r="AL592">
        <v>1</v>
      </c>
      <c r="AM592"/>
      <c r="AN592"/>
      <c r="AO592"/>
      <c r="AP592"/>
      <c r="AQ592" t="s">
        <v>2913</v>
      </c>
      <c r="AR592"/>
      <c r="AS592" t="s">
        <v>1996</v>
      </c>
      <c r="AT592"/>
      <c r="AU592" t="s">
        <v>1996</v>
      </c>
      <c r="AV592" t="s">
        <v>1997</v>
      </c>
      <c r="AW592">
        <v>13867</v>
      </c>
      <c r="AX592"/>
    </row>
    <row r="593" spans="1:50" hidden="1" x14ac:dyDescent="0.25">
      <c r="A593">
        <v>2026</v>
      </c>
      <c r="B593" t="s">
        <v>2797</v>
      </c>
      <c r="C593" t="s">
        <v>2914</v>
      </c>
      <c r="D593">
        <v>5320</v>
      </c>
      <c r="E593" t="s">
        <v>2915</v>
      </c>
      <c r="F593" t="s">
        <v>1995</v>
      </c>
      <c r="G593" t="s">
        <v>1919</v>
      </c>
      <c r="H593">
        <v>0</v>
      </c>
      <c r="I593">
        <v>0</v>
      </c>
      <c r="J593"/>
      <c r="K593"/>
      <c r="L593">
        <v>0</v>
      </c>
      <c r="M593" t="s">
        <v>1996</v>
      </c>
      <c r="N593" t="s">
        <v>1996</v>
      </c>
      <c r="O593" t="s">
        <v>1996</v>
      </c>
      <c r="P593" t="s">
        <v>1997</v>
      </c>
      <c r="Q593" t="s">
        <v>1949</v>
      </c>
      <c r="R593">
        <v>1</v>
      </c>
      <c r="S593">
        <v>1</v>
      </c>
      <c r="T593">
        <v>74.102699999999999</v>
      </c>
      <c r="U593">
        <v>5.0200000000000002E-2</v>
      </c>
      <c r="V593">
        <v>0</v>
      </c>
      <c r="W593">
        <v>1</v>
      </c>
      <c r="X593">
        <v>0.95899999999999996</v>
      </c>
      <c r="Y593">
        <v>1</v>
      </c>
      <c r="Z593">
        <v>0.92</v>
      </c>
      <c r="AA593">
        <v>0.92</v>
      </c>
      <c r="AB593">
        <v>0.92</v>
      </c>
      <c r="AC593">
        <v>100</v>
      </c>
      <c r="AD593">
        <v>0</v>
      </c>
      <c r="AE593" t="s">
        <v>3789</v>
      </c>
      <c r="AF593"/>
      <c r="AG593" t="s">
        <v>1997</v>
      </c>
      <c r="AH593">
        <v>60</v>
      </c>
      <c r="AI593"/>
      <c r="AJ593">
        <v>15</v>
      </c>
      <c r="AK593">
        <v>1648.4</v>
      </c>
      <c r="AL593">
        <v>1</v>
      </c>
      <c r="AM593"/>
      <c r="AN593" t="s">
        <v>2218</v>
      </c>
      <c r="AO593"/>
      <c r="AP593"/>
      <c r="AQ593" t="s">
        <v>2916</v>
      </c>
      <c r="AR593"/>
      <c r="AS593" t="s">
        <v>1996</v>
      </c>
      <c r="AT593"/>
      <c r="AU593" t="s">
        <v>1996</v>
      </c>
      <c r="AV593" t="s">
        <v>1997</v>
      </c>
      <c r="AW593">
        <v>13867</v>
      </c>
      <c r="AX593"/>
    </row>
    <row r="594" spans="1:50" hidden="1" x14ac:dyDescent="0.25">
      <c r="A594">
        <v>2026</v>
      </c>
      <c r="B594" t="s">
        <v>2797</v>
      </c>
      <c r="C594" t="s">
        <v>2917</v>
      </c>
      <c r="D594">
        <v>5321</v>
      </c>
      <c r="E594" t="s">
        <v>2918</v>
      </c>
      <c r="F594" t="s">
        <v>1995</v>
      </c>
      <c r="G594" t="s">
        <v>1919</v>
      </c>
      <c r="H594">
        <v>0</v>
      </c>
      <c r="I594">
        <v>0</v>
      </c>
      <c r="J594">
        <v>0</v>
      </c>
      <c r="K594"/>
      <c r="L594">
        <v>0</v>
      </c>
      <c r="M594" t="s">
        <v>1996</v>
      </c>
      <c r="N594" t="s">
        <v>1996</v>
      </c>
      <c r="O594" t="s">
        <v>1996</v>
      </c>
      <c r="P594" t="s">
        <v>1997</v>
      </c>
      <c r="Q594" t="s">
        <v>1949</v>
      </c>
      <c r="R594">
        <v>1</v>
      </c>
      <c r="S594">
        <v>1</v>
      </c>
      <c r="T594">
        <v>89.183300000000003</v>
      </c>
      <c r="U594">
        <v>5.9799999999999999E-2</v>
      </c>
      <c r="V594">
        <v>0</v>
      </c>
      <c r="W594">
        <v>1</v>
      </c>
      <c r="X594">
        <v>0.95899999999999996</v>
      </c>
      <c r="Y594">
        <v>1</v>
      </c>
      <c r="Z594">
        <v>0.92</v>
      </c>
      <c r="AA594">
        <v>0.92</v>
      </c>
      <c r="AB594">
        <v>0.92</v>
      </c>
      <c r="AC594">
        <v>100</v>
      </c>
      <c r="AD594">
        <v>0</v>
      </c>
      <c r="AE594" t="s">
        <v>3789</v>
      </c>
      <c r="AF594"/>
      <c r="AG594" t="s">
        <v>1997</v>
      </c>
      <c r="AH594">
        <v>70</v>
      </c>
      <c r="AI594"/>
      <c r="AJ594">
        <v>15</v>
      </c>
      <c r="AK594">
        <v>1412.4</v>
      </c>
      <c r="AL594">
        <v>1</v>
      </c>
      <c r="AM594"/>
      <c r="AN594"/>
      <c r="AO594"/>
      <c r="AP594"/>
      <c r="AQ594" t="s">
        <v>2919</v>
      </c>
      <c r="AR594"/>
      <c r="AS594" t="s">
        <v>1996</v>
      </c>
      <c r="AT594"/>
      <c r="AU594" t="s">
        <v>1996</v>
      </c>
      <c r="AV594" t="s">
        <v>1997</v>
      </c>
      <c r="AW594">
        <v>13867</v>
      </c>
      <c r="AX594"/>
    </row>
    <row r="595" spans="1:50" hidden="1" x14ac:dyDescent="0.25">
      <c r="A595">
        <v>2026</v>
      </c>
      <c r="B595" t="s">
        <v>2797</v>
      </c>
      <c r="C595" t="s">
        <v>2920</v>
      </c>
      <c r="D595">
        <v>5337</v>
      </c>
      <c r="E595" t="s">
        <v>2921</v>
      </c>
      <c r="F595" t="s">
        <v>1995</v>
      </c>
      <c r="G595" t="s">
        <v>1919</v>
      </c>
      <c r="H595">
        <v>1029.02</v>
      </c>
      <c r="I595">
        <v>0.14099999999999999</v>
      </c>
      <c r="J595">
        <v>2.4E-2</v>
      </c>
      <c r="K595"/>
      <c r="L595">
        <v>0</v>
      </c>
      <c r="M595" t="s">
        <v>1996</v>
      </c>
      <c r="N595" t="s">
        <v>1996</v>
      </c>
      <c r="O595" t="s">
        <v>1996</v>
      </c>
      <c r="P595" t="s">
        <v>1996</v>
      </c>
      <c r="Q595"/>
      <c r="R595"/>
      <c r="S595"/>
      <c r="T595"/>
      <c r="U595"/>
      <c r="V595"/>
      <c r="W595">
        <v>1</v>
      </c>
      <c r="X595">
        <v>0.95899999999999996</v>
      </c>
      <c r="Y595">
        <v>1</v>
      </c>
      <c r="Z595">
        <v>0.92</v>
      </c>
      <c r="AA595">
        <v>0.92</v>
      </c>
      <c r="AB595">
        <v>0.92</v>
      </c>
      <c r="AC595">
        <v>100</v>
      </c>
      <c r="AD595">
        <v>0</v>
      </c>
      <c r="AE595" t="s">
        <v>3789</v>
      </c>
      <c r="AF595"/>
      <c r="AG595" t="s">
        <v>1997</v>
      </c>
      <c r="AH595">
        <v>90</v>
      </c>
      <c r="AI595"/>
      <c r="AJ595">
        <v>7</v>
      </c>
      <c r="AK595">
        <v>250</v>
      </c>
      <c r="AL595">
        <v>1</v>
      </c>
      <c r="AM595"/>
      <c r="AN595"/>
      <c r="AO595"/>
      <c r="AP595"/>
      <c r="AQ595" t="s">
        <v>2922</v>
      </c>
      <c r="AR595"/>
      <c r="AS595" t="s">
        <v>1996</v>
      </c>
      <c r="AT595"/>
      <c r="AU595" t="s">
        <v>1996</v>
      </c>
      <c r="AV595" t="s">
        <v>1997</v>
      </c>
      <c r="AW595">
        <v>13867</v>
      </c>
      <c r="AX595"/>
    </row>
    <row r="596" spans="1:50" hidden="1" x14ac:dyDescent="0.25">
      <c r="A596">
        <v>2026</v>
      </c>
      <c r="B596" t="s">
        <v>2797</v>
      </c>
      <c r="C596" t="s">
        <v>2923</v>
      </c>
      <c r="D596">
        <v>5339</v>
      </c>
      <c r="E596" t="s">
        <v>2924</v>
      </c>
      <c r="F596" t="s">
        <v>1995</v>
      </c>
      <c r="G596" t="s">
        <v>1919</v>
      </c>
      <c r="H596">
        <v>758.02</v>
      </c>
      <c r="I596">
        <v>0.1</v>
      </c>
      <c r="J596">
        <v>1.7000000000000001E-2</v>
      </c>
      <c r="K596"/>
      <c r="L596">
        <v>0</v>
      </c>
      <c r="M596" t="s">
        <v>1996</v>
      </c>
      <c r="N596" t="s">
        <v>1996</v>
      </c>
      <c r="O596" t="s">
        <v>1996</v>
      </c>
      <c r="P596" t="s">
        <v>1996</v>
      </c>
      <c r="Q596"/>
      <c r="R596"/>
      <c r="S596"/>
      <c r="T596"/>
      <c r="U596"/>
      <c r="V596"/>
      <c r="W596">
        <v>1</v>
      </c>
      <c r="X596">
        <v>0.95899999999999996</v>
      </c>
      <c r="Y596">
        <v>1</v>
      </c>
      <c r="Z596">
        <v>0.92</v>
      </c>
      <c r="AA596">
        <v>0.92</v>
      </c>
      <c r="AB596">
        <v>0.92</v>
      </c>
      <c r="AC596">
        <v>100</v>
      </c>
      <c r="AD596">
        <v>0</v>
      </c>
      <c r="AE596" t="s">
        <v>3789</v>
      </c>
      <c r="AF596"/>
      <c r="AG596" t="s">
        <v>1997</v>
      </c>
      <c r="AH596">
        <v>70</v>
      </c>
      <c r="AI596"/>
      <c r="AJ596">
        <v>7</v>
      </c>
      <c r="AK596">
        <v>250</v>
      </c>
      <c r="AL596">
        <v>1</v>
      </c>
      <c r="AM596"/>
      <c r="AN596"/>
      <c r="AO596"/>
      <c r="AP596"/>
      <c r="AQ596" t="s">
        <v>2925</v>
      </c>
      <c r="AR596"/>
      <c r="AS596" t="s">
        <v>1996</v>
      </c>
      <c r="AT596"/>
      <c r="AU596" t="s">
        <v>1996</v>
      </c>
      <c r="AV596" t="s">
        <v>1997</v>
      </c>
      <c r="AW596">
        <v>13867</v>
      </c>
      <c r="AX596"/>
    </row>
    <row r="597" spans="1:50" hidden="1" x14ac:dyDescent="0.25">
      <c r="A597">
        <v>2026</v>
      </c>
      <c r="B597" t="s">
        <v>2797</v>
      </c>
      <c r="C597" t="s">
        <v>2926</v>
      </c>
      <c r="D597">
        <v>5340</v>
      </c>
      <c r="E597" t="s">
        <v>2927</v>
      </c>
      <c r="F597" t="s">
        <v>1995</v>
      </c>
      <c r="G597" t="s">
        <v>1919</v>
      </c>
      <c r="H597">
        <v>605</v>
      </c>
      <c r="I597">
        <v>0</v>
      </c>
      <c r="J597">
        <v>0</v>
      </c>
      <c r="K597"/>
      <c r="L597">
        <v>0</v>
      </c>
      <c r="M597" t="s">
        <v>1996</v>
      </c>
      <c r="N597" t="s">
        <v>1996</v>
      </c>
      <c r="O597" t="s">
        <v>1996</v>
      </c>
      <c r="P597" t="s">
        <v>1996</v>
      </c>
      <c r="Q597"/>
      <c r="R597"/>
      <c r="S597"/>
      <c r="T597"/>
      <c r="U597"/>
      <c r="V597"/>
      <c r="W597">
        <v>1</v>
      </c>
      <c r="X597">
        <v>0.95899999999999996</v>
      </c>
      <c r="Y597">
        <v>1</v>
      </c>
      <c r="Z597">
        <v>0.92</v>
      </c>
      <c r="AA597">
        <v>0.92</v>
      </c>
      <c r="AB597">
        <v>0.92</v>
      </c>
      <c r="AC597">
        <v>100</v>
      </c>
      <c r="AD597">
        <v>0</v>
      </c>
      <c r="AE597" t="s">
        <v>3789</v>
      </c>
      <c r="AF597"/>
      <c r="AG597" t="s">
        <v>1997</v>
      </c>
      <c r="AH597">
        <v>50</v>
      </c>
      <c r="AI597"/>
      <c r="AJ597">
        <v>5</v>
      </c>
      <c r="AK597">
        <v>190</v>
      </c>
      <c r="AL597">
        <v>1</v>
      </c>
      <c r="AM597"/>
      <c r="AN597"/>
      <c r="AO597"/>
      <c r="AP597"/>
      <c r="AQ597" t="s">
        <v>2492</v>
      </c>
      <c r="AR597"/>
      <c r="AS597" t="s">
        <v>1996</v>
      </c>
      <c r="AT597"/>
      <c r="AU597" t="s">
        <v>1996</v>
      </c>
      <c r="AV597" t="s">
        <v>1997</v>
      </c>
      <c r="AW597">
        <v>13867</v>
      </c>
      <c r="AX597"/>
    </row>
    <row r="598" spans="1:50" hidden="1" x14ac:dyDescent="0.25">
      <c r="A598">
        <v>2026</v>
      </c>
      <c r="B598" t="s">
        <v>2797</v>
      </c>
      <c r="C598" t="s">
        <v>2928</v>
      </c>
      <c r="D598">
        <v>5341</v>
      </c>
      <c r="E598" t="s">
        <v>2929</v>
      </c>
      <c r="F598" t="s">
        <v>1995</v>
      </c>
      <c r="G598" t="s">
        <v>1919</v>
      </c>
      <c r="H598">
        <v>342.5</v>
      </c>
      <c r="I598">
        <v>0</v>
      </c>
      <c r="J598">
        <v>0</v>
      </c>
      <c r="K598"/>
      <c r="L598">
        <v>0</v>
      </c>
      <c r="M598" t="s">
        <v>1996</v>
      </c>
      <c r="N598" t="s">
        <v>1996</v>
      </c>
      <c r="O598" t="s">
        <v>1996</v>
      </c>
      <c r="P598" t="s">
        <v>1996</v>
      </c>
      <c r="Q598"/>
      <c r="R598"/>
      <c r="S598"/>
      <c r="T598"/>
      <c r="U598"/>
      <c r="V598"/>
      <c r="W598">
        <v>1</v>
      </c>
      <c r="X598">
        <v>0.95899999999999996</v>
      </c>
      <c r="Y598">
        <v>1</v>
      </c>
      <c r="Z598">
        <v>0.92</v>
      </c>
      <c r="AA598">
        <v>0.92</v>
      </c>
      <c r="AB598">
        <v>0.92</v>
      </c>
      <c r="AC598">
        <v>100</v>
      </c>
      <c r="AD598">
        <v>0</v>
      </c>
      <c r="AE598" t="s">
        <v>3789</v>
      </c>
      <c r="AF598"/>
      <c r="AG598" t="s">
        <v>1997</v>
      </c>
      <c r="AH598">
        <v>25</v>
      </c>
      <c r="AI598"/>
      <c r="AJ598">
        <v>5</v>
      </c>
      <c r="AK598">
        <v>80</v>
      </c>
      <c r="AL598">
        <v>1</v>
      </c>
      <c r="AM598"/>
      <c r="AN598"/>
      <c r="AO598"/>
      <c r="AP598"/>
      <c r="AQ598" t="s">
        <v>2490</v>
      </c>
      <c r="AR598"/>
      <c r="AS598" t="s">
        <v>1996</v>
      </c>
      <c r="AT598"/>
      <c r="AU598" t="s">
        <v>1996</v>
      </c>
      <c r="AV598" t="s">
        <v>1997</v>
      </c>
      <c r="AW598">
        <v>13867</v>
      </c>
      <c r="AX598"/>
    </row>
    <row r="599" spans="1:50" hidden="1" x14ac:dyDescent="0.25">
      <c r="A599">
        <v>2026</v>
      </c>
      <c r="B599" t="s">
        <v>2797</v>
      </c>
      <c r="C599" t="s">
        <v>2930</v>
      </c>
      <c r="D599">
        <v>5342</v>
      </c>
      <c r="E599" t="s">
        <v>2931</v>
      </c>
      <c r="F599" t="s">
        <v>1995</v>
      </c>
      <c r="G599" t="s">
        <v>1919</v>
      </c>
      <c r="H599">
        <v>0.80100000000000005</v>
      </c>
      <c r="I599">
        <v>1E-4</v>
      </c>
      <c r="J599">
        <v>2.0000000000000001E-4</v>
      </c>
      <c r="K599"/>
      <c r="L599">
        <v>0</v>
      </c>
      <c r="M599" t="s">
        <v>1996</v>
      </c>
      <c r="N599" t="s">
        <v>1996</v>
      </c>
      <c r="O599" t="s">
        <v>1996</v>
      </c>
      <c r="P599" t="s">
        <v>1996</v>
      </c>
      <c r="Q599"/>
      <c r="R599"/>
      <c r="S599"/>
      <c r="T599"/>
      <c r="U599"/>
      <c r="V599"/>
      <c r="W599">
        <v>1</v>
      </c>
      <c r="X599">
        <v>0.95899999999999996</v>
      </c>
      <c r="Y599">
        <v>1</v>
      </c>
      <c r="Z599">
        <v>0.92</v>
      </c>
      <c r="AA599">
        <v>0.92</v>
      </c>
      <c r="AB599">
        <v>0.92</v>
      </c>
      <c r="AC599">
        <v>100</v>
      </c>
      <c r="AD599">
        <v>0</v>
      </c>
      <c r="AE599" t="s">
        <v>3789</v>
      </c>
      <c r="AF599"/>
      <c r="AG599" t="s">
        <v>1997</v>
      </c>
      <c r="AH599">
        <v>15</v>
      </c>
      <c r="AI599"/>
      <c r="AJ599">
        <v>12</v>
      </c>
      <c r="AK599">
        <v>3</v>
      </c>
      <c r="AL599">
        <v>1</v>
      </c>
      <c r="AM599"/>
      <c r="AN599"/>
      <c r="AO599"/>
      <c r="AP599"/>
      <c r="AQ599" t="s">
        <v>2745</v>
      </c>
      <c r="AR599"/>
      <c r="AS599" t="s">
        <v>1996</v>
      </c>
      <c r="AT599"/>
      <c r="AU599" t="s">
        <v>1996</v>
      </c>
      <c r="AV599" t="s">
        <v>1997</v>
      </c>
      <c r="AW599">
        <v>13867</v>
      </c>
      <c r="AX599"/>
    </row>
    <row r="600" spans="1:50" hidden="1" x14ac:dyDescent="0.25">
      <c r="A600">
        <v>2026</v>
      </c>
      <c r="B600" t="s">
        <v>2797</v>
      </c>
      <c r="C600" t="s">
        <v>2932</v>
      </c>
      <c r="D600">
        <v>5465</v>
      </c>
      <c r="E600" t="s">
        <v>2933</v>
      </c>
      <c r="F600" t="s">
        <v>1995</v>
      </c>
      <c r="G600" t="s">
        <v>1919</v>
      </c>
      <c r="H600">
        <v>24.937999999999999</v>
      </c>
      <c r="I600">
        <v>4.5999999999999999E-3</v>
      </c>
      <c r="J600">
        <v>4.5999999999999999E-3</v>
      </c>
      <c r="K600"/>
      <c r="L600">
        <v>0</v>
      </c>
      <c r="M600" t="s">
        <v>1996</v>
      </c>
      <c r="N600" t="s">
        <v>1996</v>
      </c>
      <c r="O600" t="s">
        <v>1996</v>
      </c>
      <c r="P600" t="s">
        <v>1996</v>
      </c>
      <c r="Q600"/>
      <c r="R600"/>
      <c r="S600"/>
      <c r="T600">
        <v>0</v>
      </c>
      <c r="U600">
        <v>0</v>
      </c>
      <c r="V600">
        <v>0</v>
      </c>
      <c r="W600">
        <v>1</v>
      </c>
      <c r="X600">
        <v>0.95899999999999996</v>
      </c>
      <c r="Y600">
        <v>1</v>
      </c>
      <c r="Z600">
        <v>0.92</v>
      </c>
      <c r="AA600">
        <v>0.92</v>
      </c>
      <c r="AB600">
        <v>0.92</v>
      </c>
      <c r="AC600">
        <v>100</v>
      </c>
      <c r="AD600">
        <v>0</v>
      </c>
      <c r="AE600" t="s">
        <v>3789</v>
      </c>
      <c r="AF600"/>
      <c r="AG600" t="s">
        <v>1997</v>
      </c>
      <c r="AH600">
        <v>3</v>
      </c>
      <c r="AI600"/>
      <c r="AJ600">
        <v>18</v>
      </c>
      <c r="AK600">
        <v>5.99</v>
      </c>
      <c r="AL600">
        <v>1</v>
      </c>
      <c r="AM600"/>
      <c r="AN600"/>
      <c r="AO600"/>
      <c r="AP600"/>
      <c r="AQ600" t="s">
        <v>2934</v>
      </c>
      <c r="AR600"/>
      <c r="AS600" t="s">
        <v>1996</v>
      </c>
      <c r="AT600"/>
      <c r="AU600" t="s">
        <v>1996</v>
      </c>
      <c r="AV600" t="s">
        <v>1997</v>
      </c>
      <c r="AW600">
        <v>14407</v>
      </c>
      <c r="AX600"/>
    </row>
    <row r="601" spans="1:50" hidden="1" x14ac:dyDescent="0.25">
      <c r="A601">
        <v>2026</v>
      </c>
      <c r="B601" t="s">
        <v>2797</v>
      </c>
      <c r="C601" t="s">
        <v>2935</v>
      </c>
      <c r="D601">
        <v>5466</v>
      </c>
      <c r="E601" t="s">
        <v>2936</v>
      </c>
      <c r="F601" t="s">
        <v>1995</v>
      </c>
      <c r="G601" t="s">
        <v>1919</v>
      </c>
      <c r="H601">
        <v>50.338000000000001</v>
      </c>
      <c r="I601">
        <v>9.2999999999999992E-3</v>
      </c>
      <c r="J601">
        <v>9.2999999999999992E-3</v>
      </c>
      <c r="K601"/>
      <c r="L601">
        <v>0</v>
      </c>
      <c r="M601" t="s">
        <v>1996</v>
      </c>
      <c r="N601" t="s">
        <v>1996</v>
      </c>
      <c r="O601" t="s">
        <v>1996</v>
      </c>
      <c r="P601" t="s">
        <v>1996</v>
      </c>
      <c r="Q601"/>
      <c r="R601"/>
      <c r="S601"/>
      <c r="T601">
        <v>0</v>
      </c>
      <c r="U601">
        <v>0</v>
      </c>
      <c r="V601">
        <v>0</v>
      </c>
      <c r="W601">
        <v>1</v>
      </c>
      <c r="X601">
        <v>0.95899999999999996</v>
      </c>
      <c r="Y601">
        <v>1</v>
      </c>
      <c r="Z601">
        <v>0.92</v>
      </c>
      <c r="AA601">
        <v>0.92</v>
      </c>
      <c r="AB601">
        <v>0.92</v>
      </c>
      <c r="AC601">
        <v>100</v>
      </c>
      <c r="AD601">
        <v>0</v>
      </c>
      <c r="AE601" t="s">
        <v>3789</v>
      </c>
      <c r="AF601"/>
      <c r="AG601" t="s">
        <v>1997</v>
      </c>
      <c r="AH601">
        <v>4</v>
      </c>
      <c r="AI601"/>
      <c r="AJ601">
        <v>18</v>
      </c>
      <c r="AK601">
        <v>6.99</v>
      </c>
      <c r="AL601">
        <v>1</v>
      </c>
      <c r="AM601"/>
      <c r="AN601"/>
      <c r="AO601"/>
      <c r="AP601"/>
      <c r="AQ601" t="s">
        <v>2934</v>
      </c>
      <c r="AR601"/>
      <c r="AS601" t="s">
        <v>1996</v>
      </c>
      <c r="AT601"/>
      <c r="AU601" t="s">
        <v>1996</v>
      </c>
      <c r="AV601" t="s">
        <v>1997</v>
      </c>
      <c r="AW601">
        <v>14407</v>
      </c>
      <c r="AX601"/>
    </row>
    <row r="602" spans="1:50" hidden="1" x14ac:dyDescent="0.25">
      <c r="A602">
        <v>2026</v>
      </c>
      <c r="B602" t="s">
        <v>2797</v>
      </c>
      <c r="C602" t="s">
        <v>2937</v>
      </c>
      <c r="D602">
        <v>5467</v>
      </c>
      <c r="E602" t="s">
        <v>2938</v>
      </c>
      <c r="F602" t="s">
        <v>1995</v>
      </c>
      <c r="G602" t="s">
        <v>1919</v>
      </c>
      <c r="H602">
        <v>57.926000000000002</v>
      </c>
      <c r="I602">
        <v>1.0699999999999999E-2</v>
      </c>
      <c r="J602">
        <v>1.0699999999999999E-2</v>
      </c>
      <c r="K602"/>
      <c r="L602">
        <v>0</v>
      </c>
      <c r="M602" t="s">
        <v>1996</v>
      </c>
      <c r="N602" t="s">
        <v>1996</v>
      </c>
      <c r="O602" t="s">
        <v>1996</v>
      </c>
      <c r="P602" t="s">
        <v>1996</v>
      </c>
      <c r="Q602"/>
      <c r="R602"/>
      <c r="S602"/>
      <c r="T602">
        <v>0</v>
      </c>
      <c r="U602">
        <v>0</v>
      </c>
      <c r="V602">
        <v>0</v>
      </c>
      <c r="W602">
        <v>1</v>
      </c>
      <c r="X602">
        <v>0.95899999999999996</v>
      </c>
      <c r="Y602">
        <v>1</v>
      </c>
      <c r="Z602">
        <v>0.92</v>
      </c>
      <c r="AA602">
        <v>0.92</v>
      </c>
      <c r="AB602">
        <v>0.92</v>
      </c>
      <c r="AC602">
        <v>100</v>
      </c>
      <c r="AD602">
        <v>0</v>
      </c>
      <c r="AE602" t="s">
        <v>3789</v>
      </c>
      <c r="AF602"/>
      <c r="AG602" t="s">
        <v>1997</v>
      </c>
      <c r="AH602">
        <v>5</v>
      </c>
      <c r="AI602"/>
      <c r="AJ602">
        <v>18</v>
      </c>
      <c r="AK602">
        <v>4.34</v>
      </c>
      <c r="AL602">
        <v>1</v>
      </c>
      <c r="AM602"/>
      <c r="AN602"/>
      <c r="AO602"/>
      <c r="AP602"/>
      <c r="AQ602" t="s">
        <v>2934</v>
      </c>
      <c r="AR602"/>
      <c r="AS602" t="s">
        <v>1996</v>
      </c>
      <c r="AT602"/>
      <c r="AU602" t="s">
        <v>1996</v>
      </c>
      <c r="AV602" t="s">
        <v>1997</v>
      </c>
      <c r="AW602">
        <v>14407</v>
      </c>
      <c r="AX602"/>
    </row>
    <row r="603" spans="1:50" hidden="1" x14ac:dyDescent="0.25">
      <c r="A603">
        <v>2026</v>
      </c>
      <c r="B603" t="s">
        <v>2797</v>
      </c>
      <c r="C603" t="s">
        <v>2939</v>
      </c>
      <c r="D603">
        <v>5468</v>
      </c>
      <c r="E603" t="s">
        <v>2940</v>
      </c>
      <c r="F603" t="s">
        <v>1995</v>
      </c>
      <c r="G603" t="s">
        <v>1919</v>
      </c>
      <c r="H603">
        <v>68.95</v>
      </c>
      <c r="I603">
        <v>1.2699999999999999E-2</v>
      </c>
      <c r="J603">
        <v>1.2699999999999999E-2</v>
      </c>
      <c r="K603"/>
      <c r="L603">
        <v>0</v>
      </c>
      <c r="M603" t="s">
        <v>1996</v>
      </c>
      <c r="N603" t="s">
        <v>1996</v>
      </c>
      <c r="O603" t="s">
        <v>1996</v>
      </c>
      <c r="P603" t="s">
        <v>1996</v>
      </c>
      <c r="Q603"/>
      <c r="R603"/>
      <c r="S603"/>
      <c r="T603">
        <v>0</v>
      </c>
      <c r="U603">
        <v>0</v>
      </c>
      <c r="V603">
        <v>0</v>
      </c>
      <c r="W603">
        <v>1</v>
      </c>
      <c r="X603">
        <v>0.95899999999999996</v>
      </c>
      <c r="Y603">
        <v>1</v>
      </c>
      <c r="Z603">
        <v>0.92</v>
      </c>
      <c r="AA603">
        <v>0.92</v>
      </c>
      <c r="AB603">
        <v>0.92</v>
      </c>
      <c r="AC603">
        <v>100</v>
      </c>
      <c r="AD603">
        <v>0</v>
      </c>
      <c r="AE603" t="s">
        <v>3789</v>
      </c>
      <c r="AF603"/>
      <c r="AG603" t="s">
        <v>1997</v>
      </c>
      <c r="AH603">
        <v>8</v>
      </c>
      <c r="AI603"/>
      <c r="AJ603">
        <v>18</v>
      </c>
      <c r="AK603">
        <v>18.899999999999999</v>
      </c>
      <c r="AL603">
        <v>1</v>
      </c>
      <c r="AM603"/>
      <c r="AN603"/>
      <c r="AO603"/>
      <c r="AP603"/>
      <c r="AQ603" t="s">
        <v>2934</v>
      </c>
      <c r="AR603"/>
      <c r="AS603" t="s">
        <v>1996</v>
      </c>
      <c r="AT603"/>
      <c r="AU603" t="s">
        <v>1996</v>
      </c>
      <c r="AV603" t="s">
        <v>1997</v>
      </c>
      <c r="AW603">
        <v>14407</v>
      </c>
      <c r="AX603"/>
    </row>
    <row r="604" spans="1:50" hidden="1" x14ac:dyDescent="0.25">
      <c r="A604">
        <v>2026</v>
      </c>
      <c r="B604" t="s">
        <v>2797</v>
      </c>
      <c r="C604" t="s">
        <v>2941</v>
      </c>
      <c r="D604">
        <v>6370</v>
      </c>
      <c r="E604" t="s">
        <v>2942</v>
      </c>
      <c r="F604" t="s">
        <v>1995</v>
      </c>
      <c r="G604" t="s">
        <v>1919</v>
      </c>
      <c r="H604">
        <v>576</v>
      </c>
      <c r="I604">
        <v>0</v>
      </c>
      <c r="J604">
        <v>0</v>
      </c>
      <c r="K604"/>
      <c r="L604">
        <v>0</v>
      </c>
      <c r="M604" t="s">
        <v>1996</v>
      </c>
      <c r="N604" t="s">
        <v>1996</v>
      </c>
      <c r="O604" t="s">
        <v>1996</v>
      </c>
      <c r="P604" t="s">
        <v>1996</v>
      </c>
      <c r="Q604"/>
      <c r="R604"/>
      <c r="S604"/>
      <c r="T604"/>
      <c r="U604"/>
      <c r="V604"/>
      <c r="W604">
        <v>1</v>
      </c>
      <c r="X604">
        <v>0.95899999999999996</v>
      </c>
      <c r="Y604">
        <v>1</v>
      </c>
      <c r="Z604">
        <v>0.92</v>
      </c>
      <c r="AA604">
        <v>0.92</v>
      </c>
      <c r="AB604">
        <v>0.92</v>
      </c>
      <c r="AC604">
        <v>100</v>
      </c>
      <c r="AD604">
        <v>0</v>
      </c>
      <c r="AE604" t="s">
        <v>3789</v>
      </c>
      <c r="AF604"/>
      <c r="AG604" t="s">
        <v>1997</v>
      </c>
      <c r="AH604">
        <v>60</v>
      </c>
      <c r="AI604"/>
      <c r="AJ604">
        <v>5</v>
      </c>
      <c r="AK604">
        <v>50</v>
      </c>
      <c r="AL604">
        <v>1</v>
      </c>
      <c r="AM604"/>
      <c r="AN604"/>
      <c r="AO604"/>
      <c r="AP604"/>
      <c r="AQ604" t="s">
        <v>2943</v>
      </c>
      <c r="AR604"/>
      <c r="AS604" t="s">
        <v>1996</v>
      </c>
      <c r="AT604"/>
      <c r="AU604" t="s">
        <v>1996</v>
      </c>
      <c r="AV604" t="s">
        <v>1997</v>
      </c>
      <c r="AW604">
        <v>13867</v>
      </c>
      <c r="AX604"/>
    </row>
    <row r="605" spans="1:50" hidden="1" x14ac:dyDescent="0.25">
      <c r="A605">
        <v>2026</v>
      </c>
      <c r="B605" t="s">
        <v>2797</v>
      </c>
      <c r="C605" t="s">
        <v>2944</v>
      </c>
      <c r="D605">
        <v>6371</v>
      </c>
      <c r="E605" t="s">
        <v>2945</v>
      </c>
      <c r="F605" t="s">
        <v>1995</v>
      </c>
      <c r="G605" t="s">
        <v>1919</v>
      </c>
      <c r="H605">
        <v>1596</v>
      </c>
      <c r="I605">
        <v>0.30099999999999999</v>
      </c>
      <c r="J605">
        <v>0.30099999999999999</v>
      </c>
      <c r="K605"/>
      <c r="L605">
        <v>0</v>
      </c>
      <c r="M605" t="s">
        <v>1996</v>
      </c>
      <c r="N605" t="s">
        <v>1996</v>
      </c>
      <c r="O605" t="s">
        <v>1996</v>
      </c>
      <c r="P605" t="s">
        <v>1996</v>
      </c>
      <c r="Q605"/>
      <c r="R605"/>
      <c r="S605"/>
      <c r="T605">
        <v>0</v>
      </c>
      <c r="U605">
        <v>0</v>
      </c>
      <c r="V605">
        <v>0</v>
      </c>
      <c r="W605">
        <v>1</v>
      </c>
      <c r="X605">
        <v>0.95899999999999996</v>
      </c>
      <c r="Y605">
        <v>1</v>
      </c>
      <c r="Z605">
        <v>0.92</v>
      </c>
      <c r="AA605">
        <v>0.92</v>
      </c>
      <c r="AB605">
        <v>0.92</v>
      </c>
      <c r="AC605">
        <v>100</v>
      </c>
      <c r="AD605">
        <v>0</v>
      </c>
      <c r="AE605" t="s">
        <v>3789</v>
      </c>
      <c r="AF605"/>
      <c r="AG605" t="s">
        <v>1997</v>
      </c>
      <c r="AH605">
        <v>125</v>
      </c>
      <c r="AI605"/>
      <c r="AJ605">
        <v>10</v>
      </c>
      <c r="AK605">
        <v>788</v>
      </c>
      <c r="AL605">
        <v>1</v>
      </c>
      <c r="AM605"/>
      <c r="AN605"/>
      <c r="AO605"/>
      <c r="AP605"/>
      <c r="AQ605" t="s">
        <v>3971</v>
      </c>
      <c r="AR605"/>
      <c r="AS605" t="s">
        <v>1996</v>
      </c>
      <c r="AT605"/>
      <c r="AU605" t="s">
        <v>1996</v>
      </c>
      <c r="AV605" t="s">
        <v>1997</v>
      </c>
      <c r="AW605">
        <v>14407</v>
      </c>
      <c r="AX605"/>
    </row>
    <row r="606" spans="1:50" hidden="1" x14ac:dyDescent="0.25">
      <c r="A606">
        <v>2026</v>
      </c>
      <c r="B606" t="s">
        <v>2797</v>
      </c>
      <c r="C606" t="s">
        <v>2946</v>
      </c>
      <c r="D606">
        <v>6372</v>
      </c>
      <c r="E606" t="s">
        <v>2947</v>
      </c>
      <c r="F606" t="s">
        <v>1995</v>
      </c>
      <c r="G606" t="s">
        <v>1919</v>
      </c>
      <c r="H606">
        <v>372.14</v>
      </c>
      <c r="I606">
        <v>7.0099999999999996E-2</v>
      </c>
      <c r="J606">
        <v>7.0099999999999996E-2</v>
      </c>
      <c r="K606"/>
      <c r="L606">
        <v>0</v>
      </c>
      <c r="M606" t="s">
        <v>1996</v>
      </c>
      <c r="N606" t="s">
        <v>1996</v>
      </c>
      <c r="O606" t="s">
        <v>1996</v>
      </c>
      <c r="P606" t="s">
        <v>1996</v>
      </c>
      <c r="Q606"/>
      <c r="R606"/>
      <c r="S606"/>
      <c r="T606">
        <v>0</v>
      </c>
      <c r="U606">
        <v>0</v>
      </c>
      <c r="V606">
        <v>0</v>
      </c>
      <c r="W606">
        <v>1</v>
      </c>
      <c r="X606">
        <v>0.95899999999999996</v>
      </c>
      <c r="Y606">
        <v>1</v>
      </c>
      <c r="Z606">
        <v>0.92</v>
      </c>
      <c r="AA606">
        <v>0.92</v>
      </c>
      <c r="AB606">
        <v>0.92</v>
      </c>
      <c r="AC606">
        <v>100</v>
      </c>
      <c r="AD606">
        <v>0</v>
      </c>
      <c r="AE606" t="s">
        <v>3789</v>
      </c>
      <c r="AF606"/>
      <c r="AG606" t="s">
        <v>1997</v>
      </c>
      <c r="AH606">
        <v>30</v>
      </c>
      <c r="AI606"/>
      <c r="AJ606">
        <v>7</v>
      </c>
      <c r="AK606">
        <v>150</v>
      </c>
      <c r="AL606">
        <v>1</v>
      </c>
      <c r="AM606"/>
      <c r="AN606"/>
      <c r="AO606"/>
      <c r="AP606"/>
      <c r="AQ606" t="s">
        <v>3802</v>
      </c>
      <c r="AR606"/>
      <c r="AS606" t="s">
        <v>1996</v>
      </c>
      <c r="AT606"/>
      <c r="AU606" t="s">
        <v>1996</v>
      </c>
      <c r="AV606" t="s">
        <v>1997</v>
      </c>
      <c r="AW606">
        <v>14407</v>
      </c>
      <c r="AX606"/>
    </row>
    <row r="607" spans="1:50" hidden="1" x14ac:dyDescent="0.25">
      <c r="A607">
        <v>2026</v>
      </c>
      <c r="B607" t="s">
        <v>2797</v>
      </c>
      <c r="C607" t="s">
        <v>2948</v>
      </c>
      <c r="D607">
        <v>6373</v>
      </c>
      <c r="E607" t="s">
        <v>2949</v>
      </c>
      <c r="F607" t="s">
        <v>1995</v>
      </c>
      <c r="G607" t="s">
        <v>1919</v>
      </c>
      <c r="H607">
        <v>625.23</v>
      </c>
      <c r="I607">
        <v>0.11799999999999999</v>
      </c>
      <c r="J607">
        <v>0.11799999999999999</v>
      </c>
      <c r="K607"/>
      <c r="L607">
        <v>0</v>
      </c>
      <c r="M607" t="s">
        <v>1996</v>
      </c>
      <c r="N607" t="s">
        <v>1996</v>
      </c>
      <c r="O607" t="s">
        <v>1996</v>
      </c>
      <c r="P607" t="s">
        <v>1996</v>
      </c>
      <c r="Q607"/>
      <c r="R607"/>
      <c r="S607"/>
      <c r="T607">
        <v>0</v>
      </c>
      <c r="U607">
        <v>0</v>
      </c>
      <c r="V607">
        <v>0</v>
      </c>
      <c r="W607">
        <v>1</v>
      </c>
      <c r="X607">
        <v>0.95899999999999996</v>
      </c>
      <c r="Y607">
        <v>1</v>
      </c>
      <c r="Z607">
        <v>0.92</v>
      </c>
      <c r="AA607">
        <v>0.92</v>
      </c>
      <c r="AB607">
        <v>0.92</v>
      </c>
      <c r="AC607">
        <v>100</v>
      </c>
      <c r="AD607">
        <v>0</v>
      </c>
      <c r="AE607" t="s">
        <v>3789</v>
      </c>
      <c r="AF607"/>
      <c r="AG607" t="s">
        <v>1997</v>
      </c>
      <c r="AH607">
        <v>55</v>
      </c>
      <c r="AI607"/>
      <c r="AJ607">
        <v>7</v>
      </c>
      <c r="AK607">
        <v>150</v>
      </c>
      <c r="AL607">
        <v>1</v>
      </c>
      <c r="AM607"/>
      <c r="AN607"/>
      <c r="AO607"/>
      <c r="AP607"/>
      <c r="AQ607" t="s">
        <v>3803</v>
      </c>
      <c r="AR607"/>
      <c r="AS607" t="s">
        <v>1996</v>
      </c>
      <c r="AT607"/>
      <c r="AU607" t="s">
        <v>1996</v>
      </c>
      <c r="AV607" t="s">
        <v>1997</v>
      </c>
      <c r="AW607">
        <v>14407</v>
      </c>
      <c r="AX607"/>
    </row>
    <row r="608" spans="1:50" hidden="1" x14ac:dyDescent="0.25">
      <c r="A608">
        <v>2026</v>
      </c>
      <c r="B608" t="s">
        <v>2797</v>
      </c>
      <c r="C608" t="s">
        <v>2950</v>
      </c>
      <c r="D608">
        <v>6374</v>
      </c>
      <c r="E608" t="s">
        <v>2951</v>
      </c>
      <c r="F608" t="s">
        <v>1995</v>
      </c>
      <c r="G608" t="s">
        <v>1919</v>
      </c>
      <c r="H608">
        <v>1122.3599999999999</v>
      </c>
      <c r="I608">
        <v>0.21099999999999999</v>
      </c>
      <c r="J608">
        <v>0.21099999999999999</v>
      </c>
      <c r="K608"/>
      <c r="L608">
        <v>0</v>
      </c>
      <c r="M608" t="s">
        <v>1996</v>
      </c>
      <c r="N608" t="s">
        <v>1996</v>
      </c>
      <c r="O608" t="s">
        <v>1996</v>
      </c>
      <c r="P608" t="s">
        <v>1996</v>
      </c>
      <c r="Q608"/>
      <c r="R608"/>
      <c r="S608"/>
      <c r="T608">
        <v>0</v>
      </c>
      <c r="U608">
        <v>0</v>
      </c>
      <c r="V608">
        <v>0</v>
      </c>
      <c r="W608">
        <v>1</v>
      </c>
      <c r="X608">
        <v>0.95899999999999996</v>
      </c>
      <c r="Y608">
        <v>1</v>
      </c>
      <c r="Z608">
        <v>0.92</v>
      </c>
      <c r="AA608">
        <v>0.92</v>
      </c>
      <c r="AB608">
        <v>0.92</v>
      </c>
      <c r="AC608">
        <v>100</v>
      </c>
      <c r="AD608">
        <v>0</v>
      </c>
      <c r="AE608" t="s">
        <v>3789</v>
      </c>
      <c r="AF608"/>
      <c r="AG608" t="s">
        <v>1997</v>
      </c>
      <c r="AH608">
        <v>100</v>
      </c>
      <c r="AI608"/>
      <c r="AJ608">
        <v>7</v>
      </c>
      <c r="AK608">
        <v>150</v>
      </c>
      <c r="AL608">
        <v>1</v>
      </c>
      <c r="AM608"/>
      <c r="AN608"/>
      <c r="AO608"/>
      <c r="AP608"/>
      <c r="AQ608" t="s">
        <v>3804</v>
      </c>
      <c r="AR608"/>
      <c r="AS608" t="s">
        <v>1996</v>
      </c>
      <c r="AT608"/>
      <c r="AU608" t="s">
        <v>1996</v>
      </c>
      <c r="AV608" t="s">
        <v>1997</v>
      </c>
      <c r="AW608">
        <v>14407</v>
      </c>
      <c r="AX608"/>
    </row>
    <row r="609" spans="1:50" hidden="1" x14ac:dyDescent="0.25">
      <c r="A609">
        <v>2026</v>
      </c>
      <c r="B609" t="s">
        <v>2797</v>
      </c>
      <c r="C609" t="s">
        <v>2952</v>
      </c>
      <c r="D609">
        <v>6375</v>
      </c>
      <c r="E609" t="s">
        <v>2953</v>
      </c>
      <c r="F609" t="s">
        <v>1995</v>
      </c>
      <c r="G609" t="s">
        <v>1919</v>
      </c>
      <c r="H609">
        <v>164.6</v>
      </c>
      <c r="I609">
        <v>3.0999999999999999E-3</v>
      </c>
      <c r="J609">
        <v>3.0999999999999999E-3</v>
      </c>
      <c r="K609"/>
      <c r="L609">
        <v>0</v>
      </c>
      <c r="M609" t="s">
        <v>1996</v>
      </c>
      <c r="N609" t="s">
        <v>1996</v>
      </c>
      <c r="O609" t="s">
        <v>1996</v>
      </c>
      <c r="P609" t="s">
        <v>1996</v>
      </c>
      <c r="Q609"/>
      <c r="R609"/>
      <c r="S609"/>
      <c r="T609">
        <v>0</v>
      </c>
      <c r="U609">
        <v>0</v>
      </c>
      <c r="V609">
        <v>0</v>
      </c>
      <c r="W609">
        <v>1</v>
      </c>
      <c r="X609">
        <v>0.95899999999999996</v>
      </c>
      <c r="Y609">
        <v>1</v>
      </c>
      <c r="Z609">
        <v>0.92</v>
      </c>
      <c r="AA609">
        <v>0.92</v>
      </c>
      <c r="AB609">
        <v>0.92</v>
      </c>
      <c r="AC609">
        <v>100</v>
      </c>
      <c r="AD609">
        <v>0</v>
      </c>
      <c r="AE609" t="s">
        <v>3789</v>
      </c>
      <c r="AF609"/>
      <c r="AG609" t="s">
        <v>1997</v>
      </c>
      <c r="AH609">
        <v>15</v>
      </c>
      <c r="AI609"/>
      <c r="AJ609">
        <v>12</v>
      </c>
      <c r="AK609">
        <v>200</v>
      </c>
      <c r="AL609">
        <v>1</v>
      </c>
      <c r="AM609"/>
      <c r="AN609"/>
      <c r="AO609"/>
      <c r="AP609"/>
      <c r="AQ609" t="s">
        <v>3972</v>
      </c>
      <c r="AR609"/>
      <c r="AS609" t="s">
        <v>1996</v>
      </c>
      <c r="AT609"/>
      <c r="AU609" t="s">
        <v>1996</v>
      </c>
      <c r="AV609" t="s">
        <v>1997</v>
      </c>
      <c r="AW609">
        <v>14407</v>
      </c>
      <c r="AX609"/>
    </row>
    <row r="610" spans="1:50" hidden="1" x14ac:dyDescent="0.25">
      <c r="A610">
        <v>2026</v>
      </c>
      <c r="B610" t="s">
        <v>2797</v>
      </c>
      <c r="C610" t="s">
        <v>2954</v>
      </c>
      <c r="D610">
        <v>6376</v>
      </c>
      <c r="E610" t="s">
        <v>2955</v>
      </c>
      <c r="F610" t="s">
        <v>1995</v>
      </c>
      <c r="G610" t="s">
        <v>1919</v>
      </c>
      <c r="H610">
        <v>393</v>
      </c>
      <c r="I610">
        <v>7.3000000000000001E-3</v>
      </c>
      <c r="J610">
        <v>7.3000000000000001E-3</v>
      </c>
      <c r="K610"/>
      <c r="L610">
        <v>0</v>
      </c>
      <c r="M610" t="s">
        <v>1996</v>
      </c>
      <c r="N610" t="s">
        <v>1996</v>
      </c>
      <c r="O610" t="s">
        <v>1996</v>
      </c>
      <c r="P610" t="s">
        <v>1996</v>
      </c>
      <c r="Q610"/>
      <c r="R610"/>
      <c r="S610"/>
      <c r="T610">
        <v>0</v>
      </c>
      <c r="U610">
        <v>0</v>
      </c>
      <c r="V610">
        <v>0</v>
      </c>
      <c r="W610">
        <v>1</v>
      </c>
      <c r="X610">
        <v>0.95899999999999996</v>
      </c>
      <c r="Y610">
        <v>1</v>
      </c>
      <c r="Z610">
        <v>0.92</v>
      </c>
      <c r="AA610">
        <v>0.92</v>
      </c>
      <c r="AB610">
        <v>0.92</v>
      </c>
      <c r="AC610">
        <v>100</v>
      </c>
      <c r="AD610">
        <v>0</v>
      </c>
      <c r="AE610" t="s">
        <v>3789</v>
      </c>
      <c r="AF610"/>
      <c r="AG610" t="s">
        <v>1997</v>
      </c>
      <c r="AH610">
        <v>30</v>
      </c>
      <c r="AI610"/>
      <c r="AJ610">
        <v>12</v>
      </c>
      <c r="AK610">
        <v>400</v>
      </c>
      <c r="AL610">
        <v>1</v>
      </c>
      <c r="AM610"/>
      <c r="AN610"/>
      <c r="AO610"/>
      <c r="AP610"/>
      <c r="AQ610" t="s">
        <v>3973</v>
      </c>
      <c r="AR610"/>
      <c r="AS610" t="s">
        <v>1996</v>
      </c>
      <c r="AT610"/>
      <c r="AU610" t="s">
        <v>1996</v>
      </c>
      <c r="AV610" t="s">
        <v>1997</v>
      </c>
      <c r="AW610">
        <v>14407</v>
      </c>
      <c r="AX610"/>
    </row>
    <row r="611" spans="1:50" hidden="1" x14ac:dyDescent="0.25">
      <c r="A611">
        <v>2026</v>
      </c>
      <c r="B611" t="s">
        <v>2797</v>
      </c>
      <c r="C611" t="s">
        <v>2956</v>
      </c>
      <c r="D611">
        <v>6377</v>
      </c>
      <c r="E611" t="s">
        <v>2957</v>
      </c>
      <c r="F611" t="s">
        <v>1995</v>
      </c>
      <c r="G611" t="s">
        <v>1919</v>
      </c>
      <c r="H611">
        <v>726.1</v>
      </c>
      <c r="I611">
        <v>1.35E-2</v>
      </c>
      <c r="J611">
        <v>1.35E-2</v>
      </c>
      <c r="K611"/>
      <c r="L611">
        <v>0</v>
      </c>
      <c r="M611" t="s">
        <v>1996</v>
      </c>
      <c r="N611" t="s">
        <v>1996</v>
      </c>
      <c r="O611" t="s">
        <v>1996</v>
      </c>
      <c r="P611" t="s">
        <v>1996</v>
      </c>
      <c r="Q611"/>
      <c r="R611"/>
      <c r="S611"/>
      <c r="T611">
        <v>0</v>
      </c>
      <c r="U611">
        <v>0</v>
      </c>
      <c r="V611">
        <v>0</v>
      </c>
      <c r="W611">
        <v>1</v>
      </c>
      <c r="X611">
        <v>0.95899999999999996</v>
      </c>
      <c r="Y611">
        <v>1</v>
      </c>
      <c r="Z611">
        <v>0.92</v>
      </c>
      <c r="AA611">
        <v>0.92</v>
      </c>
      <c r="AB611">
        <v>0.92</v>
      </c>
      <c r="AC611">
        <v>100</v>
      </c>
      <c r="AD611">
        <v>0</v>
      </c>
      <c r="AE611" t="s">
        <v>3789</v>
      </c>
      <c r="AF611"/>
      <c r="AG611" t="s">
        <v>1997</v>
      </c>
      <c r="AH611">
        <v>50</v>
      </c>
      <c r="AI611"/>
      <c r="AJ611">
        <v>12</v>
      </c>
      <c r="AK611">
        <v>500</v>
      </c>
      <c r="AL611">
        <v>1</v>
      </c>
      <c r="AM611"/>
      <c r="AN611"/>
      <c r="AO611"/>
      <c r="AP611"/>
      <c r="AQ611" t="s">
        <v>3974</v>
      </c>
      <c r="AR611"/>
      <c r="AS611" t="s">
        <v>1996</v>
      </c>
      <c r="AT611"/>
      <c r="AU611" t="s">
        <v>1996</v>
      </c>
      <c r="AV611" t="s">
        <v>1997</v>
      </c>
      <c r="AW611">
        <v>14407</v>
      </c>
      <c r="AX611"/>
    </row>
    <row r="612" spans="1:50" hidden="1" x14ac:dyDescent="0.25">
      <c r="A612">
        <v>2026</v>
      </c>
      <c r="B612" t="s">
        <v>2797</v>
      </c>
      <c r="C612" t="s">
        <v>2958</v>
      </c>
      <c r="D612">
        <v>6378</v>
      </c>
      <c r="E612" t="s">
        <v>2959</v>
      </c>
      <c r="F612" t="s">
        <v>1995</v>
      </c>
      <c r="G612" t="s">
        <v>1919</v>
      </c>
      <c r="H612">
        <v>2425.6</v>
      </c>
      <c r="I612">
        <v>4.4999999999999998E-2</v>
      </c>
      <c r="J612">
        <v>4.4999999999999998E-2</v>
      </c>
      <c r="K612"/>
      <c r="L612">
        <v>0</v>
      </c>
      <c r="M612" t="s">
        <v>1996</v>
      </c>
      <c r="N612" t="s">
        <v>1996</v>
      </c>
      <c r="O612" t="s">
        <v>1996</v>
      </c>
      <c r="P612" t="s">
        <v>1996</v>
      </c>
      <c r="Q612"/>
      <c r="R612"/>
      <c r="S612"/>
      <c r="T612">
        <v>0</v>
      </c>
      <c r="U612">
        <v>0</v>
      </c>
      <c r="V612">
        <v>0</v>
      </c>
      <c r="W612">
        <v>1</v>
      </c>
      <c r="X612">
        <v>0.95899999999999996</v>
      </c>
      <c r="Y612">
        <v>1</v>
      </c>
      <c r="Z612">
        <v>0.92</v>
      </c>
      <c r="AA612">
        <v>0.92</v>
      </c>
      <c r="AB612">
        <v>0.92</v>
      </c>
      <c r="AC612">
        <v>100</v>
      </c>
      <c r="AD612">
        <v>0</v>
      </c>
      <c r="AE612" t="s">
        <v>3789</v>
      </c>
      <c r="AF612"/>
      <c r="AG612" t="s">
        <v>1997</v>
      </c>
      <c r="AH612">
        <v>100</v>
      </c>
      <c r="AI612"/>
      <c r="AJ612">
        <v>12</v>
      </c>
      <c r="AK612">
        <v>800</v>
      </c>
      <c r="AL612">
        <v>1</v>
      </c>
      <c r="AM612"/>
      <c r="AN612"/>
      <c r="AO612"/>
      <c r="AP612"/>
      <c r="AQ612" t="s">
        <v>3975</v>
      </c>
      <c r="AR612"/>
      <c r="AS612" t="s">
        <v>1996</v>
      </c>
      <c r="AT612"/>
      <c r="AU612" t="s">
        <v>1996</v>
      </c>
      <c r="AV612" t="s">
        <v>1997</v>
      </c>
      <c r="AW612">
        <v>14407</v>
      </c>
      <c r="AX612"/>
    </row>
    <row r="613" spans="1:50" hidden="1" x14ac:dyDescent="0.25">
      <c r="A613">
        <v>2026</v>
      </c>
      <c r="B613" t="s">
        <v>2797</v>
      </c>
      <c r="C613" t="s">
        <v>2960</v>
      </c>
      <c r="D613">
        <v>6484</v>
      </c>
      <c r="E613" t="s">
        <v>2961</v>
      </c>
      <c r="F613" t="s">
        <v>1995</v>
      </c>
      <c r="G613" t="s">
        <v>369</v>
      </c>
      <c r="H613">
        <v>0.1913</v>
      </c>
      <c r="I613">
        <v>0</v>
      </c>
      <c r="J613">
        <v>0</v>
      </c>
      <c r="K613"/>
      <c r="L613">
        <v>0</v>
      </c>
      <c r="M613" t="s">
        <v>1996</v>
      </c>
      <c r="N613" t="s">
        <v>1996</v>
      </c>
      <c r="O613" t="s">
        <v>1996</v>
      </c>
      <c r="P613" t="s">
        <v>1997</v>
      </c>
      <c r="Q613"/>
      <c r="R613"/>
      <c r="S613"/>
      <c r="T613">
        <v>0</v>
      </c>
      <c r="U613">
        <v>0</v>
      </c>
      <c r="V613">
        <v>0</v>
      </c>
      <c r="W613">
        <v>1</v>
      </c>
      <c r="X613">
        <v>0.95899999999999996</v>
      </c>
      <c r="Y613">
        <v>1</v>
      </c>
      <c r="Z613">
        <v>0.92</v>
      </c>
      <c r="AA613">
        <v>0.92</v>
      </c>
      <c r="AB613">
        <v>0.92</v>
      </c>
      <c r="AC613">
        <v>100</v>
      </c>
      <c r="AD613">
        <v>0</v>
      </c>
      <c r="AE613" t="s">
        <v>3789</v>
      </c>
      <c r="AF613"/>
      <c r="AG613" t="s">
        <v>1997</v>
      </c>
      <c r="AH613">
        <v>13</v>
      </c>
      <c r="AI613"/>
      <c r="AJ613">
        <v>2</v>
      </c>
      <c r="AK613">
        <v>15</v>
      </c>
      <c r="AL613">
        <v>1</v>
      </c>
      <c r="AM613"/>
      <c r="AN613"/>
      <c r="AO613"/>
      <c r="AP613"/>
      <c r="AQ613" t="s">
        <v>2962</v>
      </c>
      <c r="AR613"/>
      <c r="AS613" t="s">
        <v>1996</v>
      </c>
      <c r="AT613"/>
      <c r="AU613" t="s">
        <v>1996</v>
      </c>
      <c r="AV613" t="s">
        <v>1997</v>
      </c>
      <c r="AW613">
        <v>13867</v>
      </c>
      <c r="AX613"/>
    </row>
    <row r="614" spans="1:50" hidden="1" x14ac:dyDescent="0.25">
      <c r="A614">
        <v>2026</v>
      </c>
      <c r="B614" t="s">
        <v>2797</v>
      </c>
      <c r="C614" t="s">
        <v>2963</v>
      </c>
      <c r="D614">
        <v>6485</v>
      </c>
      <c r="E614" t="s">
        <v>2964</v>
      </c>
      <c r="F614" t="s">
        <v>1995</v>
      </c>
      <c r="G614" t="s">
        <v>369</v>
      </c>
      <c r="H614">
        <v>0.99419999999999997</v>
      </c>
      <c r="I614">
        <v>2.0000000000000001E-4</v>
      </c>
      <c r="J614">
        <v>2.0000000000000001E-4</v>
      </c>
      <c r="K614"/>
      <c r="L614">
        <v>0</v>
      </c>
      <c r="M614" t="s">
        <v>1996</v>
      </c>
      <c r="N614" t="s">
        <v>1996</v>
      </c>
      <c r="O614" t="s">
        <v>1996</v>
      </c>
      <c r="P614" t="s">
        <v>1997</v>
      </c>
      <c r="Q614"/>
      <c r="R614"/>
      <c r="S614"/>
      <c r="T614">
        <v>0</v>
      </c>
      <c r="U614">
        <v>0</v>
      </c>
      <c r="V614">
        <v>0</v>
      </c>
      <c r="W614">
        <v>1</v>
      </c>
      <c r="X614">
        <v>0.95899999999999996</v>
      </c>
      <c r="Y614">
        <v>1</v>
      </c>
      <c r="Z614">
        <v>0.92</v>
      </c>
      <c r="AA614">
        <v>0.92</v>
      </c>
      <c r="AB614">
        <v>0.92</v>
      </c>
      <c r="AC614">
        <v>100</v>
      </c>
      <c r="AD614">
        <v>0</v>
      </c>
      <c r="AE614" t="s">
        <v>3789</v>
      </c>
      <c r="AF614"/>
      <c r="AG614" t="s">
        <v>1997</v>
      </c>
      <c r="AH614">
        <v>80</v>
      </c>
      <c r="AI614"/>
      <c r="AJ614">
        <v>4</v>
      </c>
      <c r="AK614">
        <v>125</v>
      </c>
      <c r="AL614">
        <v>1</v>
      </c>
      <c r="AM614"/>
      <c r="AN614"/>
      <c r="AO614"/>
      <c r="AP614"/>
      <c r="AQ614" t="s">
        <v>2965</v>
      </c>
      <c r="AR614"/>
      <c r="AS614" t="s">
        <v>1996</v>
      </c>
      <c r="AT614"/>
      <c r="AU614" t="s">
        <v>1996</v>
      </c>
      <c r="AV614" t="s">
        <v>1997</v>
      </c>
      <c r="AW614">
        <v>13867</v>
      </c>
      <c r="AX614"/>
    </row>
    <row r="615" spans="1:50" hidden="1" x14ac:dyDescent="0.25">
      <c r="A615">
        <v>2026</v>
      </c>
      <c r="B615" t="s">
        <v>2797</v>
      </c>
      <c r="C615" t="s">
        <v>2966</v>
      </c>
      <c r="D615">
        <v>6738</v>
      </c>
      <c r="E615" t="s">
        <v>2967</v>
      </c>
      <c r="F615" t="s">
        <v>1995</v>
      </c>
      <c r="G615" t="s">
        <v>1919</v>
      </c>
      <c r="H615">
        <v>0</v>
      </c>
      <c r="I615">
        <v>0</v>
      </c>
      <c r="J615">
        <v>0</v>
      </c>
      <c r="K615"/>
      <c r="L615">
        <v>0</v>
      </c>
      <c r="M615" t="s">
        <v>1996</v>
      </c>
      <c r="N615" t="s">
        <v>1996</v>
      </c>
      <c r="O615" t="s">
        <v>1996</v>
      </c>
      <c r="P615" t="s">
        <v>1997</v>
      </c>
      <c r="Q615" t="s">
        <v>1949</v>
      </c>
      <c r="R615">
        <v>1</v>
      </c>
      <c r="S615">
        <v>1</v>
      </c>
      <c r="T615">
        <v>300.95159999999998</v>
      </c>
      <c r="U615">
        <v>5.9799999999999999E-2</v>
      </c>
      <c r="V615">
        <v>0</v>
      </c>
      <c r="W615">
        <v>1</v>
      </c>
      <c r="X615">
        <v>0.95899999999999996</v>
      </c>
      <c r="Y615">
        <v>1</v>
      </c>
      <c r="Z615">
        <v>0.92</v>
      </c>
      <c r="AA615">
        <v>0.92</v>
      </c>
      <c r="AB615">
        <v>0.92</v>
      </c>
      <c r="AC615">
        <v>100</v>
      </c>
      <c r="AD615">
        <v>0</v>
      </c>
      <c r="AE615" t="s">
        <v>3789</v>
      </c>
      <c r="AF615"/>
      <c r="AG615" t="s">
        <v>1997</v>
      </c>
      <c r="AH615">
        <v>50</v>
      </c>
      <c r="AI615"/>
      <c r="AJ615">
        <v>15</v>
      </c>
      <c r="AK615">
        <v>1434.42</v>
      </c>
      <c r="AL615">
        <v>1</v>
      </c>
      <c r="AM615"/>
      <c r="AN615"/>
      <c r="AO615"/>
      <c r="AP615"/>
      <c r="AQ615" t="s">
        <v>2968</v>
      </c>
      <c r="AR615"/>
      <c r="AS615" t="s">
        <v>1996</v>
      </c>
      <c r="AT615"/>
      <c r="AU615" t="s">
        <v>1996</v>
      </c>
      <c r="AV615" t="s">
        <v>1997</v>
      </c>
      <c r="AW615">
        <v>13867</v>
      </c>
      <c r="AX615"/>
    </row>
    <row r="616" spans="1:50" hidden="1" x14ac:dyDescent="0.25">
      <c r="A616">
        <v>2026</v>
      </c>
      <c r="B616" t="s">
        <v>2797</v>
      </c>
      <c r="C616" t="s">
        <v>2969</v>
      </c>
      <c r="D616">
        <v>6739</v>
      </c>
      <c r="E616" t="s">
        <v>2970</v>
      </c>
      <c r="F616" t="s">
        <v>1995</v>
      </c>
      <c r="G616" t="s">
        <v>1919</v>
      </c>
      <c r="H616">
        <v>0</v>
      </c>
      <c r="I616">
        <v>0</v>
      </c>
      <c r="J616"/>
      <c r="K616"/>
      <c r="L616">
        <v>0</v>
      </c>
      <c r="M616" t="s">
        <v>1996</v>
      </c>
      <c r="N616" t="s">
        <v>1996</v>
      </c>
      <c r="O616" t="s">
        <v>1996</v>
      </c>
      <c r="P616" t="s">
        <v>1997</v>
      </c>
      <c r="Q616" t="s">
        <v>1949</v>
      </c>
      <c r="R616">
        <v>1</v>
      </c>
      <c r="S616">
        <v>1</v>
      </c>
      <c r="T616">
        <v>218.4479</v>
      </c>
      <c r="U616">
        <v>5.0299999999999997E-2</v>
      </c>
      <c r="V616">
        <v>0</v>
      </c>
      <c r="W616">
        <v>1</v>
      </c>
      <c r="X616">
        <v>0.95899999999999996</v>
      </c>
      <c r="Y616">
        <v>1</v>
      </c>
      <c r="Z616">
        <v>0.92</v>
      </c>
      <c r="AA616">
        <v>0.92</v>
      </c>
      <c r="AB616">
        <v>0.92</v>
      </c>
      <c r="AC616">
        <v>100</v>
      </c>
      <c r="AD616">
        <v>0</v>
      </c>
      <c r="AE616" t="s">
        <v>3789</v>
      </c>
      <c r="AF616"/>
      <c r="AG616" t="s">
        <v>1997</v>
      </c>
      <c r="AH616">
        <v>60</v>
      </c>
      <c r="AI616"/>
      <c r="AJ616">
        <v>15</v>
      </c>
      <c r="AK616">
        <v>1652.45</v>
      </c>
      <c r="AL616">
        <v>1</v>
      </c>
      <c r="AM616"/>
      <c r="AN616" t="s">
        <v>2218</v>
      </c>
      <c r="AO616"/>
      <c r="AP616"/>
      <c r="AQ616" t="s">
        <v>2971</v>
      </c>
      <c r="AR616"/>
      <c r="AS616" t="s">
        <v>1996</v>
      </c>
      <c r="AT616"/>
      <c r="AU616" t="s">
        <v>1996</v>
      </c>
      <c r="AV616" t="s">
        <v>1997</v>
      </c>
      <c r="AW616">
        <v>13867</v>
      </c>
      <c r="AX616"/>
    </row>
    <row r="617" spans="1:50" hidden="1" x14ac:dyDescent="0.25">
      <c r="A617">
        <v>2026</v>
      </c>
      <c r="B617" t="s">
        <v>2797</v>
      </c>
      <c r="C617" t="s">
        <v>2972</v>
      </c>
      <c r="D617">
        <v>6740</v>
      </c>
      <c r="E617" t="s">
        <v>2973</v>
      </c>
      <c r="F617" t="s">
        <v>1995</v>
      </c>
      <c r="G617" t="s">
        <v>1919</v>
      </c>
      <c r="H617">
        <v>0</v>
      </c>
      <c r="I617">
        <v>0</v>
      </c>
      <c r="J617">
        <v>0</v>
      </c>
      <c r="K617"/>
      <c r="L617">
        <v>0</v>
      </c>
      <c r="M617" t="s">
        <v>1996</v>
      </c>
      <c r="N617" t="s">
        <v>1996</v>
      </c>
      <c r="O617" t="s">
        <v>1996</v>
      </c>
      <c r="P617" t="s">
        <v>1997</v>
      </c>
      <c r="Q617" t="s">
        <v>1949</v>
      </c>
      <c r="R617">
        <v>1</v>
      </c>
      <c r="S617">
        <v>1</v>
      </c>
      <c r="T617">
        <v>388.69450000000001</v>
      </c>
      <c r="U617">
        <v>3.7900000000000003E-2</v>
      </c>
      <c r="V617">
        <v>0</v>
      </c>
      <c r="W617">
        <v>1</v>
      </c>
      <c r="X617">
        <v>0.95899999999999996</v>
      </c>
      <c r="Y617">
        <v>1</v>
      </c>
      <c r="Z617">
        <v>0.92</v>
      </c>
      <c r="AA617">
        <v>0.92</v>
      </c>
      <c r="AB617">
        <v>0.92</v>
      </c>
      <c r="AC617">
        <v>100</v>
      </c>
      <c r="AD617">
        <v>0</v>
      </c>
      <c r="AE617" t="s">
        <v>3789</v>
      </c>
      <c r="AF617"/>
      <c r="AG617" t="s">
        <v>1997</v>
      </c>
      <c r="AH617">
        <v>50</v>
      </c>
      <c r="AI617"/>
      <c r="AJ617">
        <v>15</v>
      </c>
      <c r="AK617">
        <v>2245.16</v>
      </c>
      <c r="AL617">
        <v>1</v>
      </c>
      <c r="AM617"/>
      <c r="AN617"/>
      <c r="AO617"/>
      <c r="AP617"/>
      <c r="AQ617" t="s">
        <v>2974</v>
      </c>
      <c r="AR617"/>
      <c r="AS617" t="s">
        <v>1996</v>
      </c>
      <c r="AT617"/>
      <c r="AU617" t="s">
        <v>1996</v>
      </c>
      <c r="AV617" t="s">
        <v>1997</v>
      </c>
      <c r="AW617">
        <v>13867</v>
      </c>
      <c r="AX617"/>
    </row>
    <row r="618" spans="1:50" hidden="1" x14ac:dyDescent="0.25">
      <c r="A618">
        <v>2026</v>
      </c>
      <c r="B618" t="s">
        <v>2797</v>
      </c>
      <c r="C618" t="s">
        <v>2975</v>
      </c>
      <c r="D618">
        <v>6821</v>
      </c>
      <c r="E618" t="s">
        <v>2976</v>
      </c>
      <c r="F618" t="s">
        <v>1995</v>
      </c>
      <c r="G618" t="s">
        <v>1919</v>
      </c>
      <c r="H618">
        <v>1460</v>
      </c>
      <c r="I618">
        <v>0</v>
      </c>
      <c r="J618">
        <v>0</v>
      </c>
      <c r="K618"/>
      <c r="L618">
        <v>0</v>
      </c>
      <c r="M618" t="s">
        <v>1996</v>
      </c>
      <c r="N618" t="s">
        <v>1996</v>
      </c>
      <c r="O618" t="s">
        <v>1996</v>
      </c>
      <c r="P618" t="s">
        <v>1996</v>
      </c>
      <c r="Q618"/>
      <c r="R618"/>
      <c r="S618"/>
      <c r="T618"/>
      <c r="U618"/>
      <c r="V618"/>
      <c r="W618">
        <v>1</v>
      </c>
      <c r="X618">
        <v>0.95899999999999996</v>
      </c>
      <c r="Y618">
        <v>1</v>
      </c>
      <c r="Z618">
        <v>0.92</v>
      </c>
      <c r="AA618">
        <v>0.92</v>
      </c>
      <c r="AB618">
        <v>0.92</v>
      </c>
      <c r="AC618">
        <v>100</v>
      </c>
      <c r="AD618">
        <v>0</v>
      </c>
      <c r="AE618" t="s">
        <v>3789</v>
      </c>
      <c r="AF618"/>
      <c r="AG618" t="s">
        <v>1997</v>
      </c>
      <c r="AH618">
        <v>175</v>
      </c>
      <c r="AI618"/>
      <c r="AJ618">
        <v>20</v>
      </c>
      <c r="AK618">
        <v>872.5</v>
      </c>
      <c r="AL618">
        <v>1</v>
      </c>
      <c r="AM618"/>
      <c r="AN618"/>
      <c r="AO618"/>
      <c r="AP618"/>
      <c r="AQ618" t="s">
        <v>2770</v>
      </c>
      <c r="AR618"/>
      <c r="AS618" t="s">
        <v>1996</v>
      </c>
      <c r="AT618"/>
      <c r="AU618" t="s">
        <v>1996</v>
      </c>
      <c r="AV618" t="s">
        <v>1997</v>
      </c>
      <c r="AW618">
        <v>13867</v>
      </c>
      <c r="AX618"/>
    </row>
    <row r="619" spans="1:50" hidden="1" x14ac:dyDescent="0.25">
      <c r="A619">
        <v>2026</v>
      </c>
      <c r="B619" t="s">
        <v>2797</v>
      </c>
      <c r="C619" t="s">
        <v>2977</v>
      </c>
      <c r="D619">
        <v>6822</v>
      </c>
      <c r="E619" t="s">
        <v>2978</v>
      </c>
      <c r="F619" t="s">
        <v>1995</v>
      </c>
      <c r="G619" t="s">
        <v>1919</v>
      </c>
      <c r="H619">
        <v>2688</v>
      </c>
      <c r="I619">
        <v>0</v>
      </c>
      <c r="J619">
        <v>0</v>
      </c>
      <c r="K619"/>
      <c r="L619">
        <v>0</v>
      </c>
      <c r="M619" t="s">
        <v>1996</v>
      </c>
      <c r="N619" t="s">
        <v>1996</v>
      </c>
      <c r="O619" t="s">
        <v>1996</v>
      </c>
      <c r="P619" t="s">
        <v>1996</v>
      </c>
      <c r="Q619"/>
      <c r="R619"/>
      <c r="S619"/>
      <c r="T619"/>
      <c r="U619"/>
      <c r="V619"/>
      <c r="W619">
        <v>1</v>
      </c>
      <c r="X619">
        <v>0.95899999999999996</v>
      </c>
      <c r="Y619">
        <v>1</v>
      </c>
      <c r="Z619">
        <v>0.92</v>
      </c>
      <c r="AA619">
        <v>0.92</v>
      </c>
      <c r="AB619">
        <v>0.92</v>
      </c>
      <c r="AC619">
        <v>100</v>
      </c>
      <c r="AD619">
        <v>0</v>
      </c>
      <c r="AE619" t="s">
        <v>3789</v>
      </c>
      <c r="AF619"/>
      <c r="AG619" t="s">
        <v>1997</v>
      </c>
      <c r="AH619">
        <v>275</v>
      </c>
      <c r="AI619"/>
      <c r="AJ619">
        <v>20</v>
      </c>
      <c r="AK619">
        <v>872.5</v>
      </c>
      <c r="AL619">
        <v>1</v>
      </c>
      <c r="AM619"/>
      <c r="AN619"/>
      <c r="AO619"/>
      <c r="AP619"/>
      <c r="AQ619" t="s">
        <v>2772</v>
      </c>
      <c r="AR619"/>
      <c r="AS619" t="s">
        <v>1996</v>
      </c>
      <c r="AT619"/>
      <c r="AU619" t="s">
        <v>1996</v>
      </c>
      <c r="AV619" t="s">
        <v>1997</v>
      </c>
      <c r="AW619">
        <v>13867</v>
      </c>
      <c r="AX619"/>
    </row>
    <row r="620" spans="1:50" hidden="1" x14ac:dyDescent="0.25">
      <c r="A620">
        <v>2026</v>
      </c>
      <c r="B620" t="s">
        <v>2797</v>
      </c>
      <c r="C620" t="s">
        <v>2979</v>
      </c>
      <c r="D620">
        <v>6823</v>
      </c>
      <c r="E620" t="s">
        <v>2980</v>
      </c>
      <c r="F620" t="s">
        <v>1995</v>
      </c>
      <c r="G620" t="s">
        <v>1919</v>
      </c>
      <c r="H620">
        <v>3638</v>
      </c>
      <c r="I620">
        <v>0</v>
      </c>
      <c r="J620">
        <v>0</v>
      </c>
      <c r="K620"/>
      <c r="L620">
        <v>0</v>
      </c>
      <c r="M620" t="s">
        <v>1996</v>
      </c>
      <c r="N620" t="s">
        <v>1996</v>
      </c>
      <c r="O620" t="s">
        <v>1996</v>
      </c>
      <c r="P620" t="s">
        <v>1996</v>
      </c>
      <c r="Q620"/>
      <c r="R620"/>
      <c r="S620"/>
      <c r="T620"/>
      <c r="U620"/>
      <c r="V620"/>
      <c r="W620">
        <v>1</v>
      </c>
      <c r="X620">
        <v>0.95899999999999996</v>
      </c>
      <c r="Y620">
        <v>1</v>
      </c>
      <c r="Z620">
        <v>0.92</v>
      </c>
      <c r="AA620">
        <v>0.92</v>
      </c>
      <c r="AB620">
        <v>0.92</v>
      </c>
      <c r="AC620">
        <v>100</v>
      </c>
      <c r="AD620">
        <v>0</v>
      </c>
      <c r="AE620" t="s">
        <v>3789</v>
      </c>
      <c r="AF620"/>
      <c r="AG620" t="s">
        <v>1997</v>
      </c>
      <c r="AH620">
        <v>375</v>
      </c>
      <c r="AI620"/>
      <c r="AJ620">
        <v>20</v>
      </c>
      <c r="AK620">
        <v>872.5</v>
      </c>
      <c r="AL620">
        <v>1</v>
      </c>
      <c r="AM620"/>
      <c r="AN620"/>
      <c r="AO620"/>
      <c r="AP620"/>
      <c r="AQ620" t="s">
        <v>2768</v>
      </c>
      <c r="AR620"/>
      <c r="AS620" t="s">
        <v>1996</v>
      </c>
      <c r="AT620"/>
      <c r="AU620" t="s">
        <v>1996</v>
      </c>
      <c r="AV620" t="s">
        <v>1997</v>
      </c>
      <c r="AW620">
        <v>13867</v>
      </c>
      <c r="AX620"/>
    </row>
    <row r="621" spans="1:50" hidden="1" x14ac:dyDescent="0.25">
      <c r="A621">
        <v>2026</v>
      </c>
      <c r="B621" t="s">
        <v>2797</v>
      </c>
      <c r="C621" t="s">
        <v>2981</v>
      </c>
      <c r="D621">
        <v>6824</v>
      </c>
      <c r="E621" t="s">
        <v>2982</v>
      </c>
      <c r="F621" t="s">
        <v>1995</v>
      </c>
      <c r="G621" t="s">
        <v>1919</v>
      </c>
      <c r="H621">
        <v>755.33</v>
      </c>
      <c r="I621">
        <v>0.11600000000000001</v>
      </c>
      <c r="J621">
        <v>0.11899999999999999</v>
      </c>
      <c r="K621"/>
      <c r="L621">
        <v>0</v>
      </c>
      <c r="M621" t="s">
        <v>1996</v>
      </c>
      <c r="N621" t="s">
        <v>1996</v>
      </c>
      <c r="O621" t="s">
        <v>1996</v>
      </c>
      <c r="P621" t="s">
        <v>1996</v>
      </c>
      <c r="Q621"/>
      <c r="R621"/>
      <c r="S621"/>
      <c r="T621"/>
      <c r="U621"/>
      <c r="V621"/>
      <c r="W621">
        <v>1</v>
      </c>
      <c r="X621">
        <v>0.95899999999999996</v>
      </c>
      <c r="Y621">
        <v>1</v>
      </c>
      <c r="Z621">
        <v>0.92</v>
      </c>
      <c r="AA621">
        <v>0.92</v>
      </c>
      <c r="AB621">
        <v>0.92</v>
      </c>
      <c r="AC621">
        <v>100</v>
      </c>
      <c r="AD621">
        <v>0</v>
      </c>
      <c r="AE621" t="s">
        <v>3789</v>
      </c>
      <c r="AF621"/>
      <c r="AG621" t="s">
        <v>1997</v>
      </c>
      <c r="AH621">
        <v>75</v>
      </c>
      <c r="AI621"/>
      <c r="AJ621">
        <v>10</v>
      </c>
      <c r="AK621">
        <v>738.29</v>
      </c>
      <c r="AL621">
        <v>1</v>
      </c>
      <c r="AM621"/>
      <c r="AN621"/>
      <c r="AO621"/>
      <c r="AP621"/>
      <c r="AQ621" t="s">
        <v>2983</v>
      </c>
      <c r="AR621"/>
      <c r="AS621" t="s">
        <v>1996</v>
      </c>
      <c r="AT621"/>
      <c r="AU621" t="s">
        <v>1996</v>
      </c>
      <c r="AV621" t="s">
        <v>1997</v>
      </c>
      <c r="AW621">
        <v>13867</v>
      </c>
      <c r="AX621"/>
    </row>
    <row r="622" spans="1:50" hidden="1" x14ac:dyDescent="0.25">
      <c r="A622">
        <v>2026</v>
      </c>
      <c r="B622" t="s">
        <v>2797</v>
      </c>
      <c r="C622" t="s">
        <v>2984</v>
      </c>
      <c r="D622">
        <v>7609</v>
      </c>
      <c r="E622" t="s">
        <v>2985</v>
      </c>
      <c r="F622" t="s">
        <v>1995</v>
      </c>
      <c r="G622" t="s">
        <v>1919</v>
      </c>
      <c r="H622">
        <v>27.7</v>
      </c>
      <c r="I622">
        <v>5.1000000000000004E-3</v>
      </c>
      <c r="J622">
        <v>5.1000000000000004E-3</v>
      </c>
      <c r="K622"/>
      <c r="L622">
        <v>0</v>
      </c>
      <c r="M622" t="s">
        <v>1996</v>
      </c>
      <c r="N622" t="s">
        <v>1996</v>
      </c>
      <c r="O622" t="s">
        <v>1996</v>
      </c>
      <c r="P622" t="s">
        <v>1996</v>
      </c>
      <c r="Q622"/>
      <c r="R622"/>
      <c r="S622"/>
      <c r="T622"/>
      <c r="U622"/>
      <c r="V622"/>
      <c r="W622">
        <v>1</v>
      </c>
      <c r="X622">
        <v>0.95899999999999996</v>
      </c>
      <c r="Y622">
        <v>1</v>
      </c>
      <c r="Z622">
        <v>0.92</v>
      </c>
      <c r="AA622">
        <v>0.92</v>
      </c>
      <c r="AB622">
        <v>0.92</v>
      </c>
      <c r="AC622">
        <v>100</v>
      </c>
      <c r="AD622">
        <v>0</v>
      </c>
      <c r="AE622" t="s">
        <v>3789</v>
      </c>
      <c r="AF622"/>
      <c r="AG622" t="s">
        <v>1997</v>
      </c>
      <c r="AH622">
        <v>3</v>
      </c>
      <c r="AI622"/>
      <c r="AJ622">
        <v>18</v>
      </c>
      <c r="AK622">
        <v>74.8</v>
      </c>
      <c r="AL622">
        <v>1</v>
      </c>
      <c r="AM622"/>
      <c r="AN622"/>
      <c r="AO622"/>
      <c r="AP622"/>
      <c r="AQ622" t="s">
        <v>2986</v>
      </c>
      <c r="AR622"/>
      <c r="AS622" t="s">
        <v>1996</v>
      </c>
      <c r="AT622"/>
      <c r="AU622" t="s">
        <v>1996</v>
      </c>
      <c r="AV622" t="s">
        <v>1997</v>
      </c>
      <c r="AW622">
        <v>13867</v>
      </c>
      <c r="AX622"/>
    </row>
    <row r="623" spans="1:50" hidden="1" x14ac:dyDescent="0.25">
      <c r="A623">
        <v>2026</v>
      </c>
      <c r="B623" t="s">
        <v>2797</v>
      </c>
      <c r="C623" t="s">
        <v>2987</v>
      </c>
      <c r="D623">
        <v>7610</v>
      </c>
      <c r="E623" t="s">
        <v>2988</v>
      </c>
      <c r="F623" t="s">
        <v>1995</v>
      </c>
      <c r="G623" t="s">
        <v>1919</v>
      </c>
      <c r="H623">
        <v>63.31</v>
      </c>
      <c r="I623">
        <v>1.17E-2</v>
      </c>
      <c r="J623">
        <v>1.17E-2</v>
      </c>
      <c r="K623"/>
      <c r="L623">
        <v>0</v>
      </c>
      <c r="M623" t="s">
        <v>1996</v>
      </c>
      <c r="N623" t="s">
        <v>1996</v>
      </c>
      <c r="O623" t="s">
        <v>1996</v>
      </c>
      <c r="P623" t="s">
        <v>1996</v>
      </c>
      <c r="Q623"/>
      <c r="R623"/>
      <c r="S623"/>
      <c r="T623"/>
      <c r="U623"/>
      <c r="V623"/>
      <c r="W623">
        <v>1</v>
      </c>
      <c r="X623">
        <v>0.95899999999999996</v>
      </c>
      <c r="Y623">
        <v>1</v>
      </c>
      <c r="Z623">
        <v>0.92</v>
      </c>
      <c r="AA623">
        <v>0.92</v>
      </c>
      <c r="AB623">
        <v>0.92</v>
      </c>
      <c r="AC623">
        <v>100</v>
      </c>
      <c r="AD623">
        <v>0</v>
      </c>
      <c r="AE623" t="s">
        <v>3789</v>
      </c>
      <c r="AF623"/>
      <c r="AG623" t="s">
        <v>1997</v>
      </c>
      <c r="AH623">
        <v>4</v>
      </c>
      <c r="AI623"/>
      <c r="AJ623">
        <v>18</v>
      </c>
      <c r="AK623">
        <v>74.8</v>
      </c>
      <c r="AL623">
        <v>1</v>
      </c>
      <c r="AM623"/>
      <c r="AN623"/>
      <c r="AO623"/>
      <c r="AP623"/>
      <c r="AQ623" t="s">
        <v>2989</v>
      </c>
      <c r="AR623"/>
      <c r="AS623" t="s">
        <v>1996</v>
      </c>
      <c r="AT623"/>
      <c r="AU623" t="s">
        <v>1996</v>
      </c>
      <c r="AV623" t="s">
        <v>1997</v>
      </c>
      <c r="AW623">
        <v>13867</v>
      </c>
      <c r="AX623"/>
    </row>
    <row r="624" spans="1:50" hidden="1" x14ac:dyDescent="0.25">
      <c r="A624">
        <v>2026</v>
      </c>
      <c r="B624" t="s">
        <v>2797</v>
      </c>
      <c r="C624" t="s">
        <v>2990</v>
      </c>
      <c r="D624">
        <v>7611</v>
      </c>
      <c r="E624" t="s">
        <v>2991</v>
      </c>
      <c r="F624" t="s">
        <v>1995</v>
      </c>
      <c r="G624" t="s">
        <v>1919</v>
      </c>
      <c r="H624">
        <v>126.965</v>
      </c>
      <c r="I624">
        <v>2.3300000000000001E-2</v>
      </c>
      <c r="J624">
        <v>2.3300000000000001E-2</v>
      </c>
      <c r="K624"/>
      <c r="L624">
        <v>0</v>
      </c>
      <c r="M624" t="s">
        <v>1996</v>
      </c>
      <c r="N624" t="s">
        <v>1996</v>
      </c>
      <c r="O624" t="s">
        <v>1996</v>
      </c>
      <c r="P624" t="s">
        <v>1996</v>
      </c>
      <c r="Q624"/>
      <c r="R624"/>
      <c r="S624"/>
      <c r="T624"/>
      <c r="U624"/>
      <c r="V624"/>
      <c r="W624">
        <v>1</v>
      </c>
      <c r="X624">
        <v>0.95899999999999996</v>
      </c>
      <c r="Y624">
        <v>1</v>
      </c>
      <c r="Z624">
        <v>0.92</v>
      </c>
      <c r="AA624">
        <v>0.92</v>
      </c>
      <c r="AB624">
        <v>0.92</v>
      </c>
      <c r="AC624">
        <v>100</v>
      </c>
      <c r="AD624">
        <v>0</v>
      </c>
      <c r="AE624" t="s">
        <v>3789</v>
      </c>
      <c r="AF624"/>
      <c r="AG624" t="s">
        <v>1997</v>
      </c>
      <c r="AH624">
        <v>7</v>
      </c>
      <c r="AI624"/>
      <c r="AJ624">
        <v>18</v>
      </c>
      <c r="AK624">
        <v>74.8</v>
      </c>
      <c r="AL624">
        <v>1</v>
      </c>
      <c r="AM624"/>
      <c r="AN624"/>
      <c r="AO624"/>
      <c r="AP624"/>
      <c r="AQ624" t="s">
        <v>2992</v>
      </c>
      <c r="AR624"/>
      <c r="AS624" t="s">
        <v>1996</v>
      </c>
      <c r="AT624"/>
      <c r="AU624" t="s">
        <v>1996</v>
      </c>
      <c r="AV624" t="s">
        <v>1997</v>
      </c>
      <c r="AW624">
        <v>13867</v>
      </c>
      <c r="AX624"/>
    </row>
    <row r="625" spans="1:50" hidden="1" x14ac:dyDescent="0.25">
      <c r="A625">
        <v>2026</v>
      </c>
      <c r="B625" t="s">
        <v>2797</v>
      </c>
      <c r="C625" t="s">
        <v>2993</v>
      </c>
      <c r="D625">
        <v>7612</v>
      </c>
      <c r="E625" t="s">
        <v>2994</v>
      </c>
      <c r="F625" t="s">
        <v>1995</v>
      </c>
      <c r="G625" t="s">
        <v>1919</v>
      </c>
      <c r="H625">
        <v>87.61</v>
      </c>
      <c r="I625">
        <v>1.61E-2</v>
      </c>
      <c r="J625">
        <v>1.61E-2</v>
      </c>
      <c r="K625"/>
      <c r="L625">
        <v>0</v>
      </c>
      <c r="M625" t="s">
        <v>1996</v>
      </c>
      <c r="N625" t="s">
        <v>1996</v>
      </c>
      <c r="O625" t="s">
        <v>1996</v>
      </c>
      <c r="P625" t="s">
        <v>1996</v>
      </c>
      <c r="Q625"/>
      <c r="R625"/>
      <c r="S625"/>
      <c r="T625"/>
      <c r="U625"/>
      <c r="V625"/>
      <c r="W625">
        <v>1</v>
      </c>
      <c r="X625">
        <v>0.95899999999999996</v>
      </c>
      <c r="Y625">
        <v>1</v>
      </c>
      <c r="Z625">
        <v>0.92</v>
      </c>
      <c r="AA625">
        <v>0.92</v>
      </c>
      <c r="AB625">
        <v>0.92</v>
      </c>
      <c r="AC625">
        <v>100</v>
      </c>
      <c r="AD625">
        <v>0</v>
      </c>
      <c r="AE625" t="s">
        <v>3789</v>
      </c>
      <c r="AF625"/>
      <c r="AG625" t="s">
        <v>1997</v>
      </c>
      <c r="AH625">
        <v>6</v>
      </c>
      <c r="AI625"/>
      <c r="AJ625">
        <v>18</v>
      </c>
      <c r="AK625">
        <v>60</v>
      </c>
      <c r="AL625">
        <v>1</v>
      </c>
      <c r="AM625"/>
      <c r="AN625"/>
      <c r="AO625"/>
      <c r="AP625"/>
      <c r="AQ625" t="s">
        <v>2995</v>
      </c>
      <c r="AR625"/>
      <c r="AS625" t="s">
        <v>1996</v>
      </c>
      <c r="AT625"/>
      <c r="AU625" t="s">
        <v>1996</v>
      </c>
      <c r="AV625" t="s">
        <v>1997</v>
      </c>
      <c r="AW625">
        <v>13867</v>
      </c>
      <c r="AX625"/>
    </row>
    <row r="626" spans="1:50" hidden="1" x14ac:dyDescent="0.25">
      <c r="A626">
        <v>2026</v>
      </c>
      <c r="B626" t="s">
        <v>2797</v>
      </c>
      <c r="C626" t="s">
        <v>2996</v>
      </c>
      <c r="D626">
        <v>7613</v>
      </c>
      <c r="E626" t="s">
        <v>2997</v>
      </c>
      <c r="F626" t="s">
        <v>1995</v>
      </c>
      <c r="G626" t="s">
        <v>1919</v>
      </c>
      <c r="H626">
        <v>138.965</v>
      </c>
      <c r="I626">
        <v>2.5499999999999998E-2</v>
      </c>
      <c r="J626">
        <v>2.5499999999999998E-2</v>
      </c>
      <c r="K626"/>
      <c r="L626">
        <v>0</v>
      </c>
      <c r="M626" t="s">
        <v>1996</v>
      </c>
      <c r="N626" t="s">
        <v>1996</v>
      </c>
      <c r="O626" t="s">
        <v>1996</v>
      </c>
      <c r="P626" t="s">
        <v>1996</v>
      </c>
      <c r="Q626"/>
      <c r="R626"/>
      <c r="S626"/>
      <c r="T626"/>
      <c r="U626"/>
      <c r="V626"/>
      <c r="W626">
        <v>1</v>
      </c>
      <c r="X626">
        <v>0.95899999999999996</v>
      </c>
      <c r="Y626">
        <v>1</v>
      </c>
      <c r="Z626">
        <v>0.92</v>
      </c>
      <c r="AA626">
        <v>0.92</v>
      </c>
      <c r="AB626">
        <v>0.92</v>
      </c>
      <c r="AC626">
        <v>100</v>
      </c>
      <c r="AD626">
        <v>0</v>
      </c>
      <c r="AE626" t="s">
        <v>3789</v>
      </c>
      <c r="AF626"/>
      <c r="AG626" t="s">
        <v>1997</v>
      </c>
      <c r="AH626">
        <v>8</v>
      </c>
      <c r="AI626"/>
      <c r="AJ626">
        <v>18</v>
      </c>
      <c r="AK626">
        <v>60</v>
      </c>
      <c r="AL626">
        <v>1</v>
      </c>
      <c r="AM626"/>
      <c r="AN626"/>
      <c r="AO626"/>
      <c r="AP626"/>
      <c r="AQ626" t="s">
        <v>2998</v>
      </c>
      <c r="AR626"/>
      <c r="AS626" t="s">
        <v>1996</v>
      </c>
      <c r="AT626"/>
      <c r="AU626" t="s">
        <v>1996</v>
      </c>
      <c r="AV626" t="s">
        <v>1997</v>
      </c>
      <c r="AW626">
        <v>13867</v>
      </c>
      <c r="AX626"/>
    </row>
    <row r="627" spans="1:50" hidden="1" x14ac:dyDescent="0.25">
      <c r="A627">
        <v>2026</v>
      </c>
      <c r="B627" t="s">
        <v>2797</v>
      </c>
      <c r="C627" t="s">
        <v>2999</v>
      </c>
      <c r="D627">
        <v>7614</v>
      </c>
      <c r="E627" t="s">
        <v>3000</v>
      </c>
      <c r="F627" t="s">
        <v>1995</v>
      </c>
      <c r="G627" t="s">
        <v>1919</v>
      </c>
      <c r="H627">
        <v>64.31</v>
      </c>
      <c r="I627">
        <v>1.18E-2</v>
      </c>
      <c r="J627">
        <v>1.18E-2</v>
      </c>
      <c r="K627"/>
      <c r="L627">
        <v>0</v>
      </c>
      <c r="M627" t="s">
        <v>1996</v>
      </c>
      <c r="N627" t="s">
        <v>1996</v>
      </c>
      <c r="O627" t="s">
        <v>1996</v>
      </c>
      <c r="P627" t="s">
        <v>1996</v>
      </c>
      <c r="Q627"/>
      <c r="R627"/>
      <c r="S627"/>
      <c r="T627"/>
      <c r="U627"/>
      <c r="V627"/>
      <c r="W627">
        <v>1</v>
      </c>
      <c r="X627">
        <v>0.95899999999999996</v>
      </c>
      <c r="Y627">
        <v>1</v>
      </c>
      <c r="Z627">
        <v>0.92</v>
      </c>
      <c r="AA627">
        <v>0.92</v>
      </c>
      <c r="AB627">
        <v>0.92</v>
      </c>
      <c r="AC627">
        <v>100</v>
      </c>
      <c r="AD627">
        <v>0</v>
      </c>
      <c r="AE627" t="s">
        <v>3789</v>
      </c>
      <c r="AF627"/>
      <c r="AG627" t="s">
        <v>1997</v>
      </c>
      <c r="AH627">
        <v>4</v>
      </c>
      <c r="AI627"/>
      <c r="AJ627">
        <v>18</v>
      </c>
      <c r="AK627">
        <v>70</v>
      </c>
      <c r="AL627">
        <v>1</v>
      </c>
      <c r="AM627"/>
      <c r="AN627"/>
      <c r="AO627"/>
      <c r="AP627"/>
      <c r="AQ627" t="s">
        <v>3001</v>
      </c>
      <c r="AR627"/>
      <c r="AS627" t="s">
        <v>1996</v>
      </c>
      <c r="AT627"/>
      <c r="AU627" t="s">
        <v>1996</v>
      </c>
      <c r="AV627" t="s">
        <v>1997</v>
      </c>
      <c r="AW627">
        <v>13867</v>
      </c>
      <c r="AX627"/>
    </row>
    <row r="628" spans="1:50" hidden="1" x14ac:dyDescent="0.25">
      <c r="A628">
        <v>2026</v>
      </c>
      <c r="B628" t="s">
        <v>2797</v>
      </c>
      <c r="C628" t="s">
        <v>3002</v>
      </c>
      <c r="D628">
        <v>7615</v>
      </c>
      <c r="E628" t="s">
        <v>3003</v>
      </c>
      <c r="F628" t="s">
        <v>1995</v>
      </c>
      <c r="G628" t="s">
        <v>1919</v>
      </c>
      <c r="H628">
        <v>114.35</v>
      </c>
      <c r="I628">
        <v>2.1000000000000001E-2</v>
      </c>
      <c r="J628">
        <v>2.1000000000000001E-2</v>
      </c>
      <c r="K628"/>
      <c r="L628">
        <v>0</v>
      </c>
      <c r="M628" t="s">
        <v>1996</v>
      </c>
      <c r="N628" t="s">
        <v>1996</v>
      </c>
      <c r="O628" t="s">
        <v>1996</v>
      </c>
      <c r="P628" t="s">
        <v>1996</v>
      </c>
      <c r="Q628"/>
      <c r="R628"/>
      <c r="S628"/>
      <c r="T628"/>
      <c r="U628"/>
      <c r="V628"/>
      <c r="W628">
        <v>1</v>
      </c>
      <c r="X628">
        <v>0.95899999999999996</v>
      </c>
      <c r="Y628">
        <v>1</v>
      </c>
      <c r="Z628">
        <v>0.92</v>
      </c>
      <c r="AA628">
        <v>0.92</v>
      </c>
      <c r="AB628">
        <v>0.92</v>
      </c>
      <c r="AC628">
        <v>100</v>
      </c>
      <c r="AD628">
        <v>0</v>
      </c>
      <c r="AE628" t="s">
        <v>3789</v>
      </c>
      <c r="AF628"/>
      <c r="AG628" t="s">
        <v>1997</v>
      </c>
      <c r="AH628">
        <v>7</v>
      </c>
      <c r="AI628"/>
      <c r="AJ628">
        <v>18</v>
      </c>
      <c r="AK628">
        <v>70</v>
      </c>
      <c r="AL628">
        <v>1</v>
      </c>
      <c r="AM628"/>
      <c r="AN628"/>
      <c r="AO628"/>
      <c r="AP628"/>
      <c r="AQ628" t="s">
        <v>3004</v>
      </c>
      <c r="AR628"/>
      <c r="AS628" t="s">
        <v>1996</v>
      </c>
      <c r="AT628"/>
      <c r="AU628" t="s">
        <v>1996</v>
      </c>
      <c r="AV628" t="s">
        <v>1997</v>
      </c>
      <c r="AW628">
        <v>13867</v>
      </c>
      <c r="AX628"/>
    </row>
    <row r="629" spans="1:50" hidden="1" x14ac:dyDescent="0.25">
      <c r="A629">
        <v>2026</v>
      </c>
      <c r="B629" t="s">
        <v>2797</v>
      </c>
      <c r="C629" t="s">
        <v>3005</v>
      </c>
      <c r="D629">
        <v>7616</v>
      </c>
      <c r="E629" t="s">
        <v>3006</v>
      </c>
      <c r="F629" t="s">
        <v>1995</v>
      </c>
      <c r="G629" t="s">
        <v>1919</v>
      </c>
      <c r="H629">
        <v>127.145</v>
      </c>
      <c r="I629">
        <v>2.3400000000000001E-2</v>
      </c>
      <c r="J629">
        <v>2.3400000000000001E-2</v>
      </c>
      <c r="K629"/>
      <c r="L629">
        <v>0</v>
      </c>
      <c r="M629" t="s">
        <v>1996</v>
      </c>
      <c r="N629" t="s">
        <v>1996</v>
      </c>
      <c r="O629" t="s">
        <v>1996</v>
      </c>
      <c r="P629" t="s">
        <v>1996</v>
      </c>
      <c r="Q629"/>
      <c r="R629"/>
      <c r="S629"/>
      <c r="T629"/>
      <c r="U629"/>
      <c r="V629"/>
      <c r="W629">
        <v>1</v>
      </c>
      <c r="X629">
        <v>0.95899999999999996</v>
      </c>
      <c r="Y629">
        <v>1</v>
      </c>
      <c r="Z629">
        <v>0.92</v>
      </c>
      <c r="AA629">
        <v>0.92</v>
      </c>
      <c r="AB629">
        <v>0.92</v>
      </c>
      <c r="AC629">
        <v>100</v>
      </c>
      <c r="AD629">
        <v>0</v>
      </c>
      <c r="AE629" t="s">
        <v>3789</v>
      </c>
      <c r="AF629"/>
      <c r="AG629" t="s">
        <v>1997</v>
      </c>
      <c r="AH629">
        <v>9</v>
      </c>
      <c r="AI629"/>
      <c r="AJ629">
        <v>18</v>
      </c>
      <c r="AK629">
        <v>70</v>
      </c>
      <c r="AL629">
        <v>1</v>
      </c>
      <c r="AM629"/>
      <c r="AN629"/>
      <c r="AO629"/>
      <c r="AP629"/>
      <c r="AQ629" t="s">
        <v>3007</v>
      </c>
      <c r="AR629"/>
      <c r="AS629" t="s">
        <v>1996</v>
      </c>
      <c r="AT629"/>
      <c r="AU629" t="s">
        <v>1996</v>
      </c>
      <c r="AV629" t="s">
        <v>1997</v>
      </c>
      <c r="AW629">
        <v>13867</v>
      </c>
      <c r="AX629"/>
    </row>
    <row r="630" spans="1:50" hidden="1" x14ac:dyDescent="0.25">
      <c r="A630">
        <v>2026</v>
      </c>
      <c r="B630" t="s">
        <v>2797</v>
      </c>
      <c r="C630" t="s">
        <v>3008</v>
      </c>
      <c r="D630">
        <v>8009</v>
      </c>
      <c r="E630" t="s">
        <v>3009</v>
      </c>
      <c r="F630" t="s">
        <v>1995</v>
      </c>
      <c r="G630" t="s">
        <v>1919</v>
      </c>
      <c r="H630">
        <v>503.25099999999998</v>
      </c>
      <c r="I630">
        <v>9.7600000000000006E-2</v>
      </c>
      <c r="J630">
        <v>9.7600000000000006E-2</v>
      </c>
      <c r="K630"/>
      <c r="L630">
        <v>0</v>
      </c>
      <c r="M630" t="s">
        <v>1996</v>
      </c>
      <c r="N630" t="s">
        <v>1996</v>
      </c>
      <c r="O630" t="s">
        <v>1996</v>
      </c>
      <c r="P630" t="s">
        <v>1996</v>
      </c>
      <c r="Q630"/>
      <c r="R630"/>
      <c r="S630"/>
      <c r="T630"/>
      <c r="U630"/>
      <c r="V630"/>
      <c r="W630">
        <v>1</v>
      </c>
      <c r="X630">
        <v>0.95899999999999996</v>
      </c>
      <c r="Y630">
        <v>1</v>
      </c>
      <c r="Z630">
        <v>0.92</v>
      </c>
      <c r="AA630">
        <v>0.92</v>
      </c>
      <c r="AB630">
        <v>0.92</v>
      </c>
      <c r="AC630">
        <v>100</v>
      </c>
      <c r="AD630">
        <v>0</v>
      </c>
      <c r="AE630" t="s">
        <v>3789</v>
      </c>
      <c r="AF630"/>
      <c r="AG630" t="s">
        <v>1997</v>
      </c>
      <c r="AH630">
        <v>75</v>
      </c>
      <c r="AI630"/>
      <c r="AJ630">
        <v>5</v>
      </c>
      <c r="AK630">
        <v>26</v>
      </c>
      <c r="AL630">
        <v>1</v>
      </c>
      <c r="AM630"/>
      <c r="AN630"/>
      <c r="AO630"/>
      <c r="AP630"/>
      <c r="AQ630" t="s">
        <v>3010</v>
      </c>
      <c r="AR630"/>
      <c r="AS630" t="s">
        <v>1996</v>
      </c>
      <c r="AT630"/>
      <c r="AU630" t="s">
        <v>1996</v>
      </c>
      <c r="AV630" t="s">
        <v>1996</v>
      </c>
      <c r="AW630">
        <v>14049</v>
      </c>
      <c r="AX630"/>
    </row>
    <row r="631" spans="1:50" hidden="1" x14ac:dyDescent="0.25">
      <c r="A631">
        <v>2026</v>
      </c>
      <c r="B631" t="s">
        <v>2797</v>
      </c>
      <c r="C631" t="s">
        <v>3011</v>
      </c>
      <c r="D631">
        <v>8446</v>
      </c>
      <c r="E631" t="s">
        <v>3012</v>
      </c>
      <c r="F631" t="s">
        <v>1995</v>
      </c>
      <c r="G631" t="s">
        <v>1919</v>
      </c>
      <c r="H631">
        <v>27.7</v>
      </c>
      <c r="I631">
        <v>5.1000000000000004E-3</v>
      </c>
      <c r="J631">
        <v>5.1000000000000004E-3</v>
      </c>
      <c r="K631"/>
      <c r="L631">
        <v>0</v>
      </c>
      <c r="M631" t="s">
        <v>1996</v>
      </c>
      <c r="N631" t="s">
        <v>1996</v>
      </c>
      <c r="O631" t="s">
        <v>1996</v>
      </c>
      <c r="P631" t="s">
        <v>1996</v>
      </c>
      <c r="Q631"/>
      <c r="R631"/>
      <c r="S631"/>
      <c r="T631"/>
      <c r="U631"/>
      <c r="V631"/>
      <c r="W631">
        <v>1</v>
      </c>
      <c r="X631">
        <v>0.95899999999999996</v>
      </c>
      <c r="Y631">
        <v>1</v>
      </c>
      <c r="Z631">
        <v>0.92</v>
      </c>
      <c r="AA631">
        <v>0.92</v>
      </c>
      <c r="AB631">
        <v>0.92</v>
      </c>
      <c r="AC631">
        <v>100</v>
      </c>
      <c r="AD631">
        <v>0</v>
      </c>
      <c r="AE631" t="s">
        <v>3789</v>
      </c>
      <c r="AF631"/>
      <c r="AG631" t="s">
        <v>1997</v>
      </c>
      <c r="AH631">
        <v>3</v>
      </c>
      <c r="AI631"/>
      <c r="AJ631">
        <v>18</v>
      </c>
      <c r="AK631">
        <v>74.8</v>
      </c>
      <c r="AL631">
        <v>1</v>
      </c>
      <c r="AM631"/>
      <c r="AN631"/>
      <c r="AO631"/>
      <c r="AP631"/>
      <c r="AQ631" t="s">
        <v>2986</v>
      </c>
      <c r="AR631"/>
      <c r="AS631" t="s">
        <v>1996</v>
      </c>
      <c r="AT631"/>
      <c r="AU631" t="s">
        <v>1996</v>
      </c>
      <c r="AV631" t="s">
        <v>1997</v>
      </c>
      <c r="AW631">
        <v>13867</v>
      </c>
      <c r="AX631"/>
    </row>
    <row r="632" spans="1:50" hidden="1" x14ac:dyDescent="0.25">
      <c r="A632">
        <v>2026</v>
      </c>
      <c r="B632" t="s">
        <v>2797</v>
      </c>
      <c r="C632" t="s">
        <v>3013</v>
      </c>
      <c r="D632">
        <v>8447</v>
      </c>
      <c r="E632" t="s">
        <v>3014</v>
      </c>
      <c r="F632" t="s">
        <v>1995</v>
      </c>
      <c r="G632" t="s">
        <v>1919</v>
      </c>
      <c r="H632">
        <v>63.31</v>
      </c>
      <c r="I632">
        <v>1.17E-2</v>
      </c>
      <c r="J632">
        <v>1.17E-2</v>
      </c>
      <c r="K632"/>
      <c r="L632">
        <v>0</v>
      </c>
      <c r="M632" t="s">
        <v>1996</v>
      </c>
      <c r="N632" t="s">
        <v>1996</v>
      </c>
      <c r="O632" t="s">
        <v>1996</v>
      </c>
      <c r="P632" t="s">
        <v>1996</v>
      </c>
      <c r="Q632"/>
      <c r="R632"/>
      <c r="S632"/>
      <c r="T632"/>
      <c r="U632"/>
      <c r="V632"/>
      <c r="W632">
        <v>1</v>
      </c>
      <c r="X632">
        <v>0.95899999999999996</v>
      </c>
      <c r="Y632">
        <v>1</v>
      </c>
      <c r="Z632">
        <v>0.92</v>
      </c>
      <c r="AA632">
        <v>0.92</v>
      </c>
      <c r="AB632">
        <v>0.92</v>
      </c>
      <c r="AC632">
        <v>100</v>
      </c>
      <c r="AD632">
        <v>0</v>
      </c>
      <c r="AE632" t="s">
        <v>3789</v>
      </c>
      <c r="AF632"/>
      <c r="AG632" t="s">
        <v>1997</v>
      </c>
      <c r="AH632">
        <v>4</v>
      </c>
      <c r="AI632"/>
      <c r="AJ632">
        <v>18</v>
      </c>
      <c r="AK632">
        <v>74.8</v>
      </c>
      <c r="AL632">
        <v>1</v>
      </c>
      <c r="AM632"/>
      <c r="AN632"/>
      <c r="AO632"/>
      <c r="AP632"/>
      <c r="AQ632" t="s">
        <v>2989</v>
      </c>
      <c r="AR632"/>
      <c r="AS632" t="s">
        <v>1996</v>
      </c>
      <c r="AT632"/>
      <c r="AU632" t="s">
        <v>1996</v>
      </c>
      <c r="AV632" t="s">
        <v>1997</v>
      </c>
      <c r="AW632">
        <v>13867</v>
      </c>
      <c r="AX632"/>
    </row>
    <row r="633" spans="1:50" hidden="1" x14ac:dyDescent="0.25">
      <c r="A633">
        <v>2026</v>
      </c>
      <c r="B633" t="s">
        <v>2797</v>
      </c>
      <c r="C633" t="s">
        <v>3015</v>
      </c>
      <c r="D633">
        <v>8448</v>
      </c>
      <c r="E633" t="s">
        <v>3016</v>
      </c>
      <c r="F633" t="s">
        <v>1995</v>
      </c>
      <c r="G633" t="s">
        <v>1919</v>
      </c>
      <c r="H633">
        <v>126.965</v>
      </c>
      <c r="I633">
        <v>2.3300000000000001E-2</v>
      </c>
      <c r="J633">
        <v>2.3300000000000001E-2</v>
      </c>
      <c r="K633"/>
      <c r="L633">
        <v>0</v>
      </c>
      <c r="M633" t="s">
        <v>1996</v>
      </c>
      <c r="N633" t="s">
        <v>1996</v>
      </c>
      <c r="O633" t="s">
        <v>1996</v>
      </c>
      <c r="P633" t="s">
        <v>1996</v>
      </c>
      <c r="Q633"/>
      <c r="R633"/>
      <c r="S633"/>
      <c r="T633"/>
      <c r="U633"/>
      <c r="V633"/>
      <c r="W633">
        <v>1</v>
      </c>
      <c r="X633">
        <v>0.95899999999999996</v>
      </c>
      <c r="Y633">
        <v>1</v>
      </c>
      <c r="Z633">
        <v>0.92</v>
      </c>
      <c r="AA633">
        <v>0.92</v>
      </c>
      <c r="AB633">
        <v>0.92</v>
      </c>
      <c r="AC633">
        <v>100</v>
      </c>
      <c r="AD633">
        <v>0</v>
      </c>
      <c r="AE633" t="s">
        <v>3789</v>
      </c>
      <c r="AF633"/>
      <c r="AG633" t="s">
        <v>1997</v>
      </c>
      <c r="AH633">
        <v>7</v>
      </c>
      <c r="AI633"/>
      <c r="AJ633">
        <v>18</v>
      </c>
      <c r="AK633">
        <v>74.8</v>
      </c>
      <c r="AL633">
        <v>1</v>
      </c>
      <c r="AM633"/>
      <c r="AN633"/>
      <c r="AO633"/>
      <c r="AP633"/>
      <c r="AQ633" t="s">
        <v>2992</v>
      </c>
      <c r="AR633"/>
      <c r="AS633" t="s">
        <v>1996</v>
      </c>
      <c r="AT633"/>
      <c r="AU633" t="s">
        <v>1996</v>
      </c>
      <c r="AV633" t="s">
        <v>1997</v>
      </c>
      <c r="AW633">
        <v>13867</v>
      </c>
      <c r="AX633"/>
    </row>
    <row r="634" spans="1:50" hidden="1" x14ac:dyDescent="0.25">
      <c r="A634">
        <v>2026</v>
      </c>
      <c r="B634" t="s">
        <v>2797</v>
      </c>
      <c r="C634" t="s">
        <v>3017</v>
      </c>
      <c r="D634">
        <v>8449</v>
      </c>
      <c r="E634" t="s">
        <v>3018</v>
      </c>
      <c r="F634" t="s">
        <v>1995</v>
      </c>
      <c r="G634" t="s">
        <v>1919</v>
      </c>
      <c r="H634">
        <v>87.61</v>
      </c>
      <c r="I634">
        <v>1.61E-2</v>
      </c>
      <c r="J634">
        <v>1.61E-2</v>
      </c>
      <c r="K634"/>
      <c r="L634">
        <v>0</v>
      </c>
      <c r="M634" t="s">
        <v>1996</v>
      </c>
      <c r="N634" t="s">
        <v>1996</v>
      </c>
      <c r="O634" t="s">
        <v>1996</v>
      </c>
      <c r="P634" t="s">
        <v>1996</v>
      </c>
      <c r="Q634"/>
      <c r="R634"/>
      <c r="S634"/>
      <c r="T634"/>
      <c r="U634"/>
      <c r="V634"/>
      <c r="W634">
        <v>1</v>
      </c>
      <c r="X634">
        <v>0.95899999999999996</v>
      </c>
      <c r="Y634">
        <v>1</v>
      </c>
      <c r="Z634">
        <v>0.92</v>
      </c>
      <c r="AA634">
        <v>0.92</v>
      </c>
      <c r="AB634">
        <v>0.92</v>
      </c>
      <c r="AC634">
        <v>100</v>
      </c>
      <c r="AD634">
        <v>0</v>
      </c>
      <c r="AE634" t="s">
        <v>3789</v>
      </c>
      <c r="AF634"/>
      <c r="AG634" t="s">
        <v>1997</v>
      </c>
      <c r="AH634">
        <v>6</v>
      </c>
      <c r="AI634"/>
      <c r="AJ634">
        <v>18</v>
      </c>
      <c r="AK634">
        <v>60</v>
      </c>
      <c r="AL634">
        <v>1</v>
      </c>
      <c r="AM634"/>
      <c r="AN634"/>
      <c r="AO634"/>
      <c r="AP634"/>
      <c r="AQ634" t="s">
        <v>2995</v>
      </c>
      <c r="AR634"/>
      <c r="AS634" t="s">
        <v>1996</v>
      </c>
      <c r="AT634"/>
      <c r="AU634" t="s">
        <v>1996</v>
      </c>
      <c r="AV634" t="s">
        <v>1997</v>
      </c>
      <c r="AW634">
        <v>13867</v>
      </c>
      <c r="AX634"/>
    </row>
    <row r="635" spans="1:50" hidden="1" x14ac:dyDescent="0.25">
      <c r="A635">
        <v>2026</v>
      </c>
      <c r="B635" t="s">
        <v>2797</v>
      </c>
      <c r="C635" t="s">
        <v>3019</v>
      </c>
      <c r="D635">
        <v>8450</v>
      </c>
      <c r="E635" t="s">
        <v>3020</v>
      </c>
      <c r="F635" t="s">
        <v>1995</v>
      </c>
      <c r="G635" t="s">
        <v>1919</v>
      </c>
      <c r="H635">
        <v>138.965</v>
      </c>
      <c r="I635">
        <v>2.5499999999999998E-2</v>
      </c>
      <c r="J635">
        <v>2.5499999999999998E-2</v>
      </c>
      <c r="K635"/>
      <c r="L635">
        <v>0</v>
      </c>
      <c r="M635" t="s">
        <v>1996</v>
      </c>
      <c r="N635" t="s">
        <v>1996</v>
      </c>
      <c r="O635" t="s">
        <v>1996</v>
      </c>
      <c r="P635" t="s">
        <v>1996</v>
      </c>
      <c r="Q635"/>
      <c r="R635"/>
      <c r="S635"/>
      <c r="T635"/>
      <c r="U635"/>
      <c r="V635"/>
      <c r="W635">
        <v>1</v>
      </c>
      <c r="X635">
        <v>0.95899999999999996</v>
      </c>
      <c r="Y635">
        <v>1</v>
      </c>
      <c r="Z635">
        <v>0.92</v>
      </c>
      <c r="AA635">
        <v>0.92</v>
      </c>
      <c r="AB635">
        <v>0.92</v>
      </c>
      <c r="AC635">
        <v>100</v>
      </c>
      <c r="AD635">
        <v>0</v>
      </c>
      <c r="AE635" t="s">
        <v>3789</v>
      </c>
      <c r="AF635"/>
      <c r="AG635" t="s">
        <v>1997</v>
      </c>
      <c r="AH635">
        <v>8</v>
      </c>
      <c r="AI635"/>
      <c r="AJ635">
        <v>18</v>
      </c>
      <c r="AK635">
        <v>60</v>
      </c>
      <c r="AL635">
        <v>1</v>
      </c>
      <c r="AM635"/>
      <c r="AN635"/>
      <c r="AO635"/>
      <c r="AP635"/>
      <c r="AQ635" t="s">
        <v>2998</v>
      </c>
      <c r="AR635"/>
      <c r="AS635" t="s">
        <v>1996</v>
      </c>
      <c r="AT635"/>
      <c r="AU635" t="s">
        <v>1996</v>
      </c>
      <c r="AV635" t="s">
        <v>1997</v>
      </c>
      <c r="AW635">
        <v>13867</v>
      </c>
      <c r="AX635"/>
    </row>
    <row r="636" spans="1:50" hidden="1" x14ac:dyDescent="0.25">
      <c r="A636">
        <v>2026</v>
      </c>
      <c r="B636" t="s">
        <v>2797</v>
      </c>
      <c r="C636" t="s">
        <v>3021</v>
      </c>
      <c r="D636">
        <v>8451</v>
      </c>
      <c r="E636" t="s">
        <v>3022</v>
      </c>
      <c r="F636" t="s">
        <v>1995</v>
      </c>
      <c r="G636" t="s">
        <v>1919</v>
      </c>
      <c r="H636">
        <v>64.31</v>
      </c>
      <c r="I636">
        <v>1.18E-2</v>
      </c>
      <c r="J636">
        <v>1.18E-2</v>
      </c>
      <c r="K636"/>
      <c r="L636">
        <v>0</v>
      </c>
      <c r="M636" t="s">
        <v>1996</v>
      </c>
      <c r="N636" t="s">
        <v>1996</v>
      </c>
      <c r="O636" t="s">
        <v>1996</v>
      </c>
      <c r="P636" t="s">
        <v>1996</v>
      </c>
      <c r="Q636"/>
      <c r="R636"/>
      <c r="S636"/>
      <c r="T636"/>
      <c r="U636"/>
      <c r="V636"/>
      <c r="W636">
        <v>1</v>
      </c>
      <c r="X636">
        <v>0.95899999999999996</v>
      </c>
      <c r="Y636">
        <v>1</v>
      </c>
      <c r="Z636">
        <v>0.92</v>
      </c>
      <c r="AA636">
        <v>0.92</v>
      </c>
      <c r="AB636">
        <v>0.92</v>
      </c>
      <c r="AC636">
        <v>100</v>
      </c>
      <c r="AD636">
        <v>0</v>
      </c>
      <c r="AE636" t="s">
        <v>3789</v>
      </c>
      <c r="AF636"/>
      <c r="AG636" t="s">
        <v>1997</v>
      </c>
      <c r="AH636">
        <v>4</v>
      </c>
      <c r="AI636"/>
      <c r="AJ636">
        <v>18</v>
      </c>
      <c r="AK636">
        <v>70</v>
      </c>
      <c r="AL636">
        <v>1</v>
      </c>
      <c r="AM636"/>
      <c r="AN636"/>
      <c r="AO636"/>
      <c r="AP636"/>
      <c r="AQ636" t="s">
        <v>3001</v>
      </c>
      <c r="AR636"/>
      <c r="AS636" t="s">
        <v>1996</v>
      </c>
      <c r="AT636"/>
      <c r="AU636" t="s">
        <v>1996</v>
      </c>
      <c r="AV636" t="s">
        <v>1997</v>
      </c>
      <c r="AW636">
        <v>13867</v>
      </c>
      <c r="AX636"/>
    </row>
    <row r="637" spans="1:50" hidden="1" x14ac:dyDescent="0.25">
      <c r="A637">
        <v>2026</v>
      </c>
      <c r="B637" t="s">
        <v>2797</v>
      </c>
      <c r="C637" t="s">
        <v>3023</v>
      </c>
      <c r="D637">
        <v>8452</v>
      </c>
      <c r="E637" t="s">
        <v>3024</v>
      </c>
      <c r="F637" t="s">
        <v>1995</v>
      </c>
      <c r="G637" t="s">
        <v>1919</v>
      </c>
      <c r="H637">
        <v>114.35</v>
      </c>
      <c r="I637">
        <v>2.1000000000000001E-2</v>
      </c>
      <c r="J637">
        <v>2.1000000000000001E-2</v>
      </c>
      <c r="K637"/>
      <c r="L637">
        <v>0</v>
      </c>
      <c r="M637" t="s">
        <v>1996</v>
      </c>
      <c r="N637" t="s">
        <v>1996</v>
      </c>
      <c r="O637" t="s">
        <v>1996</v>
      </c>
      <c r="P637" t="s">
        <v>1996</v>
      </c>
      <c r="Q637"/>
      <c r="R637"/>
      <c r="S637"/>
      <c r="T637"/>
      <c r="U637"/>
      <c r="V637"/>
      <c r="W637">
        <v>1</v>
      </c>
      <c r="X637">
        <v>0.95899999999999996</v>
      </c>
      <c r="Y637">
        <v>1</v>
      </c>
      <c r="Z637">
        <v>0.92</v>
      </c>
      <c r="AA637">
        <v>0.92</v>
      </c>
      <c r="AB637">
        <v>0.92</v>
      </c>
      <c r="AC637">
        <v>100</v>
      </c>
      <c r="AD637">
        <v>0</v>
      </c>
      <c r="AE637" t="s">
        <v>3789</v>
      </c>
      <c r="AF637"/>
      <c r="AG637" t="s">
        <v>1997</v>
      </c>
      <c r="AH637">
        <v>7</v>
      </c>
      <c r="AI637"/>
      <c r="AJ637">
        <v>18</v>
      </c>
      <c r="AK637">
        <v>70</v>
      </c>
      <c r="AL637">
        <v>1</v>
      </c>
      <c r="AM637"/>
      <c r="AN637"/>
      <c r="AO637"/>
      <c r="AP637"/>
      <c r="AQ637" t="s">
        <v>3004</v>
      </c>
      <c r="AR637"/>
      <c r="AS637" t="s">
        <v>1996</v>
      </c>
      <c r="AT637"/>
      <c r="AU637" t="s">
        <v>1996</v>
      </c>
      <c r="AV637" t="s">
        <v>1997</v>
      </c>
      <c r="AW637">
        <v>13867</v>
      </c>
      <c r="AX637"/>
    </row>
    <row r="638" spans="1:50" hidden="1" x14ac:dyDescent="0.25">
      <c r="A638">
        <v>2026</v>
      </c>
      <c r="B638" t="s">
        <v>2797</v>
      </c>
      <c r="C638" t="s">
        <v>3025</v>
      </c>
      <c r="D638">
        <v>8453</v>
      </c>
      <c r="E638" t="s">
        <v>3026</v>
      </c>
      <c r="F638" t="s">
        <v>1995</v>
      </c>
      <c r="G638" t="s">
        <v>1919</v>
      </c>
      <c r="H638">
        <v>127.145</v>
      </c>
      <c r="I638">
        <v>2.3400000000000001E-2</v>
      </c>
      <c r="J638">
        <v>2.3400000000000001E-2</v>
      </c>
      <c r="K638"/>
      <c r="L638">
        <v>0</v>
      </c>
      <c r="M638" t="s">
        <v>1996</v>
      </c>
      <c r="N638" t="s">
        <v>1996</v>
      </c>
      <c r="O638" t="s">
        <v>1996</v>
      </c>
      <c r="P638" t="s">
        <v>1996</v>
      </c>
      <c r="Q638"/>
      <c r="R638"/>
      <c r="S638"/>
      <c r="T638"/>
      <c r="U638"/>
      <c r="V638"/>
      <c r="W638">
        <v>1</v>
      </c>
      <c r="X638">
        <v>0.95899999999999996</v>
      </c>
      <c r="Y638">
        <v>1</v>
      </c>
      <c r="Z638">
        <v>0.92</v>
      </c>
      <c r="AA638">
        <v>0.92</v>
      </c>
      <c r="AB638">
        <v>0.92</v>
      </c>
      <c r="AC638">
        <v>100</v>
      </c>
      <c r="AD638">
        <v>0</v>
      </c>
      <c r="AE638" t="s">
        <v>3789</v>
      </c>
      <c r="AF638"/>
      <c r="AG638" t="s">
        <v>1997</v>
      </c>
      <c r="AH638">
        <v>9</v>
      </c>
      <c r="AI638"/>
      <c r="AJ638">
        <v>18</v>
      </c>
      <c r="AK638">
        <v>70</v>
      </c>
      <c r="AL638">
        <v>1</v>
      </c>
      <c r="AM638"/>
      <c r="AN638"/>
      <c r="AO638"/>
      <c r="AP638"/>
      <c r="AQ638" t="s">
        <v>3007</v>
      </c>
      <c r="AR638"/>
      <c r="AS638" t="s">
        <v>1996</v>
      </c>
      <c r="AT638"/>
      <c r="AU638" t="s">
        <v>1996</v>
      </c>
      <c r="AV638" t="s">
        <v>1997</v>
      </c>
      <c r="AW638">
        <v>13867</v>
      </c>
      <c r="AX638"/>
    </row>
    <row r="639" spans="1:50" hidden="1" x14ac:dyDescent="0.25">
      <c r="A639">
        <v>2026</v>
      </c>
      <c r="B639" t="s">
        <v>2797</v>
      </c>
      <c r="C639" t="s">
        <v>3027</v>
      </c>
      <c r="D639">
        <v>8454</v>
      </c>
      <c r="E639" t="s">
        <v>3028</v>
      </c>
      <c r="F639" t="s">
        <v>1995</v>
      </c>
      <c r="G639" t="s">
        <v>1949</v>
      </c>
      <c r="H639">
        <v>371.53570000000002</v>
      </c>
      <c r="I639">
        <v>2.8400000000000002E-2</v>
      </c>
      <c r="J639">
        <v>2.8400000000000002E-2</v>
      </c>
      <c r="K639"/>
      <c r="L639">
        <v>0</v>
      </c>
      <c r="M639" t="s">
        <v>1996</v>
      </c>
      <c r="N639" t="s">
        <v>1996</v>
      </c>
      <c r="O639" t="s">
        <v>1996</v>
      </c>
      <c r="P639" t="s">
        <v>1997</v>
      </c>
      <c r="Q639"/>
      <c r="R639"/>
      <c r="S639"/>
      <c r="T639">
        <v>0</v>
      </c>
      <c r="U639">
        <v>0</v>
      </c>
      <c r="V639">
        <v>0</v>
      </c>
      <c r="W639">
        <v>1</v>
      </c>
      <c r="X639">
        <v>0.95899999999999996</v>
      </c>
      <c r="Y639">
        <v>1</v>
      </c>
      <c r="Z639">
        <v>0.92</v>
      </c>
      <c r="AA639">
        <v>0.92</v>
      </c>
      <c r="AB639">
        <v>0.92</v>
      </c>
      <c r="AC639">
        <v>100</v>
      </c>
      <c r="AD639">
        <v>0</v>
      </c>
      <c r="AE639" t="s">
        <v>3789</v>
      </c>
      <c r="AF639"/>
      <c r="AG639" t="s">
        <v>1997</v>
      </c>
      <c r="AH639">
        <v>285</v>
      </c>
      <c r="AI639"/>
      <c r="AJ639">
        <v>15</v>
      </c>
      <c r="AK639">
        <v>103.78</v>
      </c>
      <c r="AL639">
        <v>1</v>
      </c>
      <c r="AM639"/>
      <c r="AN639"/>
      <c r="AO639"/>
      <c r="AP639"/>
      <c r="AQ639" t="s">
        <v>3923</v>
      </c>
      <c r="AR639"/>
      <c r="AS639" t="s">
        <v>1996</v>
      </c>
      <c r="AT639"/>
      <c r="AU639" t="s">
        <v>1996</v>
      </c>
      <c r="AV639" t="s">
        <v>1997</v>
      </c>
      <c r="AW639">
        <v>13867</v>
      </c>
      <c r="AX639"/>
    </row>
    <row r="640" spans="1:50" hidden="1" x14ac:dyDescent="0.25">
      <c r="A640">
        <v>2026</v>
      </c>
      <c r="B640" t="s">
        <v>2797</v>
      </c>
      <c r="C640" t="s">
        <v>3029</v>
      </c>
      <c r="D640">
        <v>8455</v>
      </c>
      <c r="E640" t="s">
        <v>3030</v>
      </c>
      <c r="F640" t="s">
        <v>1995</v>
      </c>
      <c r="G640" t="s">
        <v>1949</v>
      </c>
      <c r="H640">
        <v>51.020899999999997</v>
      </c>
      <c r="I640">
        <v>4.9000000000000002E-2</v>
      </c>
      <c r="J640">
        <v>4.9000000000000002E-2</v>
      </c>
      <c r="K640"/>
      <c r="L640">
        <v>0</v>
      </c>
      <c r="M640" t="s">
        <v>1996</v>
      </c>
      <c r="N640" t="s">
        <v>1996</v>
      </c>
      <c r="O640" t="s">
        <v>1996</v>
      </c>
      <c r="P640" t="s">
        <v>1997</v>
      </c>
      <c r="Q640"/>
      <c r="R640"/>
      <c r="S640"/>
      <c r="T640">
        <v>0</v>
      </c>
      <c r="U640">
        <v>0</v>
      </c>
      <c r="V640">
        <v>0</v>
      </c>
      <c r="W640">
        <v>1</v>
      </c>
      <c r="X640">
        <v>0.95899999999999996</v>
      </c>
      <c r="Y640">
        <v>1</v>
      </c>
      <c r="Z640">
        <v>0.92</v>
      </c>
      <c r="AA640">
        <v>0.92</v>
      </c>
      <c r="AB640">
        <v>0.92</v>
      </c>
      <c r="AC640">
        <v>100</v>
      </c>
      <c r="AD640">
        <v>0</v>
      </c>
      <c r="AE640" t="s">
        <v>3789</v>
      </c>
      <c r="AF640"/>
      <c r="AG640" t="s">
        <v>1997</v>
      </c>
      <c r="AH640">
        <v>225</v>
      </c>
      <c r="AI640"/>
      <c r="AJ640">
        <v>15</v>
      </c>
      <c r="AK640">
        <v>112.59</v>
      </c>
      <c r="AL640">
        <v>1</v>
      </c>
      <c r="AM640"/>
      <c r="AN640"/>
      <c r="AO640"/>
      <c r="AP640"/>
      <c r="AQ640" t="s">
        <v>2129</v>
      </c>
      <c r="AR640"/>
      <c r="AS640" t="s">
        <v>1996</v>
      </c>
      <c r="AT640"/>
      <c r="AU640" t="s">
        <v>1996</v>
      </c>
      <c r="AV640" t="s">
        <v>1997</v>
      </c>
      <c r="AW640">
        <v>13867</v>
      </c>
      <c r="AX640"/>
    </row>
    <row r="641" spans="1:50" hidden="1" x14ac:dyDescent="0.25">
      <c r="A641">
        <v>2026</v>
      </c>
      <c r="B641" t="s">
        <v>2797</v>
      </c>
      <c r="C641" t="s">
        <v>3031</v>
      </c>
      <c r="D641">
        <v>8456</v>
      </c>
      <c r="E641" t="s">
        <v>3032</v>
      </c>
      <c r="F641" t="s">
        <v>1995</v>
      </c>
      <c r="G641" t="s">
        <v>1949</v>
      </c>
      <c r="H641">
        <v>66.989900000000006</v>
      </c>
      <c r="I641">
        <v>0.1095</v>
      </c>
      <c r="J641">
        <v>0.1095</v>
      </c>
      <c r="K641"/>
      <c r="L641">
        <v>0</v>
      </c>
      <c r="M641" t="s">
        <v>1996</v>
      </c>
      <c r="N641" t="s">
        <v>1996</v>
      </c>
      <c r="O641" t="s">
        <v>1996</v>
      </c>
      <c r="P641" t="s">
        <v>1997</v>
      </c>
      <c r="Q641"/>
      <c r="R641"/>
      <c r="S641"/>
      <c r="T641">
        <v>0</v>
      </c>
      <c r="U641">
        <v>0</v>
      </c>
      <c r="V641">
        <v>0</v>
      </c>
      <c r="W641">
        <v>1</v>
      </c>
      <c r="X641">
        <v>0.95899999999999996</v>
      </c>
      <c r="Y641">
        <v>1</v>
      </c>
      <c r="Z641">
        <v>0.92</v>
      </c>
      <c r="AA641">
        <v>0.92</v>
      </c>
      <c r="AB641">
        <v>0.92</v>
      </c>
      <c r="AC641">
        <v>100</v>
      </c>
      <c r="AD641">
        <v>0</v>
      </c>
      <c r="AE641" t="s">
        <v>3789</v>
      </c>
      <c r="AF641"/>
      <c r="AG641" t="s">
        <v>1997</v>
      </c>
      <c r="AH641">
        <v>625</v>
      </c>
      <c r="AI641"/>
      <c r="AJ641">
        <v>15</v>
      </c>
      <c r="AK641">
        <v>255.66</v>
      </c>
      <c r="AL641">
        <v>1</v>
      </c>
      <c r="AM641"/>
      <c r="AN641"/>
      <c r="AO641"/>
      <c r="AP641"/>
      <c r="AQ641" t="s">
        <v>2509</v>
      </c>
      <c r="AR641"/>
      <c r="AS641" t="s">
        <v>1996</v>
      </c>
      <c r="AT641"/>
      <c r="AU641" t="s">
        <v>1996</v>
      </c>
      <c r="AV641" t="s">
        <v>1997</v>
      </c>
      <c r="AW641">
        <v>13867</v>
      </c>
      <c r="AX641"/>
    </row>
    <row r="642" spans="1:50" hidden="1" x14ac:dyDescent="0.25">
      <c r="A642">
        <v>2026</v>
      </c>
      <c r="B642" t="s">
        <v>2797</v>
      </c>
      <c r="C642" t="s">
        <v>3033</v>
      </c>
      <c r="D642">
        <v>8457</v>
      </c>
      <c r="E642" t="s">
        <v>3034</v>
      </c>
      <c r="F642" t="s">
        <v>1995</v>
      </c>
      <c r="G642" t="s">
        <v>1949</v>
      </c>
      <c r="H642">
        <v>66.73</v>
      </c>
      <c r="I642">
        <v>5.5199999999999999E-2</v>
      </c>
      <c r="J642">
        <v>5.5199999999999999E-2</v>
      </c>
      <c r="K642"/>
      <c r="L642">
        <v>0</v>
      </c>
      <c r="M642" t="s">
        <v>1996</v>
      </c>
      <c r="N642" t="s">
        <v>1996</v>
      </c>
      <c r="O642" t="s">
        <v>1996</v>
      </c>
      <c r="P642" t="s">
        <v>1997</v>
      </c>
      <c r="Q642"/>
      <c r="R642"/>
      <c r="S642"/>
      <c r="T642">
        <v>0</v>
      </c>
      <c r="U642">
        <v>0</v>
      </c>
      <c r="V642">
        <v>0</v>
      </c>
      <c r="W642">
        <v>1</v>
      </c>
      <c r="X642">
        <v>0.95899999999999996</v>
      </c>
      <c r="Y642">
        <v>1</v>
      </c>
      <c r="Z642">
        <v>0.92</v>
      </c>
      <c r="AA642">
        <v>0.92</v>
      </c>
      <c r="AB642">
        <v>0.92</v>
      </c>
      <c r="AC642">
        <v>100</v>
      </c>
      <c r="AD642">
        <v>0</v>
      </c>
      <c r="AE642" t="s">
        <v>3789</v>
      </c>
      <c r="AF642"/>
      <c r="AG642" t="s">
        <v>1997</v>
      </c>
      <c r="AH642">
        <v>200</v>
      </c>
      <c r="AI642"/>
      <c r="AJ642">
        <v>15</v>
      </c>
      <c r="AK642">
        <v>89.61</v>
      </c>
      <c r="AL642">
        <v>1</v>
      </c>
      <c r="AM642"/>
      <c r="AN642"/>
      <c r="AO642"/>
      <c r="AP642"/>
      <c r="AQ642" t="s">
        <v>2906</v>
      </c>
      <c r="AR642"/>
      <c r="AS642" t="s">
        <v>1996</v>
      </c>
      <c r="AT642"/>
      <c r="AU642" t="s">
        <v>1996</v>
      </c>
      <c r="AV642" t="s">
        <v>1997</v>
      </c>
      <c r="AW642">
        <v>13867</v>
      </c>
      <c r="AX642"/>
    </row>
    <row r="643" spans="1:50" hidden="1" x14ac:dyDescent="0.25">
      <c r="A643">
        <v>2026</v>
      </c>
      <c r="B643" t="s">
        <v>2797</v>
      </c>
      <c r="C643" t="s">
        <v>3035</v>
      </c>
      <c r="D643">
        <v>8458</v>
      </c>
      <c r="E643" t="s">
        <v>3036</v>
      </c>
      <c r="F643" t="s">
        <v>1995</v>
      </c>
      <c r="G643" t="s">
        <v>1919</v>
      </c>
      <c r="H643">
        <v>164.6</v>
      </c>
      <c r="I643">
        <v>3.0999999999999999E-3</v>
      </c>
      <c r="J643">
        <v>3.0999999999999999E-3</v>
      </c>
      <c r="K643"/>
      <c r="L643">
        <v>0</v>
      </c>
      <c r="M643" t="s">
        <v>1996</v>
      </c>
      <c r="N643" t="s">
        <v>1996</v>
      </c>
      <c r="O643" t="s">
        <v>1996</v>
      </c>
      <c r="P643" t="s">
        <v>1996</v>
      </c>
      <c r="Q643"/>
      <c r="R643"/>
      <c r="S643"/>
      <c r="T643">
        <v>0</v>
      </c>
      <c r="U643">
        <v>0</v>
      </c>
      <c r="V643">
        <v>0</v>
      </c>
      <c r="W643">
        <v>1</v>
      </c>
      <c r="X643">
        <v>0.95899999999999996</v>
      </c>
      <c r="Y643">
        <v>1</v>
      </c>
      <c r="Z643">
        <v>0.92</v>
      </c>
      <c r="AA643">
        <v>0.92</v>
      </c>
      <c r="AB643">
        <v>0.92</v>
      </c>
      <c r="AC643">
        <v>100</v>
      </c>
      <c r="AD643">
        <v>0</v>
      </c>
      <c r="AE643" t="s">
        <v>3789</v>
      </c>
      <c r="AF643"/>
      <c r="AG643" t="s">
        <v>1997</v>
      </c>
      <c r="AH643">
        <v>15</v>
      </c>
      <c r="AI643"/>
      <c r="AJ643">
        <v>12</v>
      </c>
      <c r="AK643">
        <v>200</v>
      </c>
      <c r="AL643">
        <v>1</v>
      </c>
      <c r="AM643"/>
      <c r="AN643"/>
      <c r="AO643"/>
      <c r="AP643"/>
      <c r="AQ643" t="s">
        <v>3972</v>
      </c>
      <c r="AR643"/>
      <c r="AS643" t="s">
        <v>1996</v>
      </c>
      <c r="AT643"/>
      <c r="AU643" t="s">
        <v>1996</v>
      </c>
      <c r="AV643" t="s">
        <v>1997</v>
      </c>
      <c r="AW643">
        <v>14407</v>
      </c>
      <c r="AX643"/>
    </row>
    <row r="644" spans="1:50" hidden="1" x14ac:dyDescent="0.25">
      <c r="A644">
        <v>2026</v>
      </c>
      <c r="B644" t="s">
        <v>2797</v>
      </c>
      <c r="C644" t="s">
        <v>3037</v>
      </c>
      <c r="D644">
        <v>8459</v>
      </c>
      <c r="E644" t="s">
        <v>3038</v>
      </c>
      <c r="F644" t="s">
        <v>1995</v>
      </c>
      <c r="G644" t="s">
        <v>1919</v>
      </c>
      <c r="H644">
        <v>2425.6</v>
      </c>
      <c r="I644">
        <v>4.4999999999999998E-2</v>
      </c>
      <c r="J644">
        <v>4.4999999999999998E-2</v>
      </c>
      <c r="K644"/>
      <c r="L644">
        <v>0</v>
      </c>
      <c r="M644" t="s">
        <v>1996</v>
      </c>
      <c r="N644" t="s">
        <v>1996</v>
      </c>
      <c r="O644" t="s">
        <v>1996</v>
      </c>
      <c r="P644" t="s">
        <v>1996</v>
      </c>
      <c r="Q644"/>
      <c r="R644"/>
      <c r="S644"/>
      <c r="T644">
        <v>0</v>
      </c>
      <c r="U644">
        <v>0</v>
      </c>
      <c r="V644">
        <v>0</v>
      </c>
      <c r="W644">
        <v>1</v>
      </c>
      <c r="X644">
        <v>0.95899999999999996</v>
      </c>
      <c r="Y644">
        <v>1</v>
      </c>
      <c r="Z644">
        <v>0.92</v>
      </c>
      <c r="AA644">
        <v>0.92</v>
      </c>
      <c r="AB644">
        <v>0.92</v>
      </c>
      <c r="AC644">
        <v>100</v>
      </c>
      <c r="AD644">
        <v>0</v>
      </c>
      <c r="AE644" t="s">
        <v>3789</v>
      </c>
      <c r="AF644"/>
      <c r="AG644" t="s">
        <v>1997</v>
      </c>
      <c r="AH644">
        <v>100</v>
      </c>
      <c r="AI644"/>
      <c r="AJ644">
        <v>12</v>
      </c>
      <c r="AK644">
        <v>800</v>
      </c>
      <c r="AL644">
        <v>1</v>
      </c>
      <c r="AM644"/>
      <c r="AN644"/>
      <c r="AO644"/>
      <c r="AP644"/>
      <c r="AQ644" t="s">
        <v>3975</v>
      </c>
      <c r="AR644"/>
      <c r="AS644" t="s">
        <v>1996</v>
      </c>
      <c r="AT644"/>
      <c r="AU644" t="s">
        <v>1996</v>
      </c>
      <c r="AV644" t="s">
        <v>1997</v>
      </c>
      <c r="AW644">
        <v>14407</v>
      </c>
      <c r="AX644"/>
    </row>
    <row r="645" spans="1:50" hidden="1" x14ac:dyDescent="0.25">
      <c r="A645">
        <v>2026</v>
      </c>
      <c r="B645" t="s">
        <v>2797</v>
      </c>
      <c r="C645" t="s">
        <v>3039</v>
      </c>
      <c r="D645">
        <v>8460</v>
      </c>
      <c r="E645" t="s">
        <v>3040</v>
      </c>
      <c r="F645" t="s">
        <v>1995</v>
      </c>
      <c r="G645" t="s">
        <v>1919</v>
      </c>
      <c r="H645">
        <v>726.1</v>
      </c>
      <c r="I645">
        <v>1.35E-2</v>
      </c>
      <c r="J645">
        <v>1.35E-2</v>
      </c>
      <c r="K645"/>
      <c r="L645">
        <v>0</v>
      </c>
      <c r="M645" t="s">
        <v>1996</v>
      </c>
      <c r="N645" t="s">
        <v>1996</v>
      </c>
      <c r="O645" t="s">
        <v>1996</v>
      </c>
      <c r="P645" t="s">
        <v>1996</v>
      </c>
      <c r="Q645"/>
      <c r="R645"/>
      <c r="S645"/>
      <c r="T645">
        <v>0</v>
      </c>
      <c r="U645">
        <v>0</v>
      </c>
      <c r="V645">
        <v>0</v>
      </c>
      <c r="W645">
        <v>1</v>
      </c>
      <c r="X645">
        <v>0.95899999999999996</v>
      </c>
      <c r="Y645">
        <v>1</v>
      </c>
      <c r="Z645">
        <v>0.92</v>
      </c>
      <c r="AA645">
        <v>0.92</v>
      </c>
      <c r="AB645">
        <v>0.92</v>
      </c>
      <c r="AC645">
        <v>100</v>
      </c>
      <c r="AD645">
        <v>0</v>
      </c>
      <c r="AE645" t="s">
        <v>3789</v>
      </c>
      <c r="AF645"/>
      <c r="AG645" t="s">
        <v>1997</v>
      </c>
      <c r="AH645">
        <v>50</v>
      </c>
      <c r="AI645"/>
      <c r="AJ645">
        <v>12</v>
      </c>
      <c r="AK645">
        <v>500</v>
      </c>
      <c r="AL645">
        <v>1</v>
      </c>
      <c r="AM645"/>
      <c r="AN645"/>
      <c r="AO645"/>
      <c r="AP645"/>
      <c r="AQ645" t="s">
        <v>3974</v>
      </c>
      <c r="AR645"/>
      <c r="AS645" t="s">
        <v>1996</v>
      </c>
      <c r="AT645"/>
      <c r="AU645" t="s">
        <v>1996</v>
      </c>
      <c r="AV645" t="s">
        <v>1997</v>
      </c>
      <c r="AW645">
        <v>14407</v>
      </c>
      <c r="AX645"/>
    </row>
    <row r="646" spans="1:50" hidden="1" x14ac:dyDescent="0.25">
      <c r="A646">
        <v>2026</v>
      </c>
      <c r="B646" t="s">
        <v>2797</v>
      </c>
      <c r="C646" t="s">
        <v>3041</v>
      </c>
      <c r="D646">
        <v>8461</v>
      </c>
      <c r="E646" t="s">
        <v>3042</v>
      </c>
      <c r="F646" t="s">
        <v>1995</v>
      </c>
      <c r="G646" t="s">
        <v>1919</v>
      </c>
      <c r="H646">
        <v>393</v>
      </c>
      <c r="I646">
        <v>7.3000000000000001E-3</v>
      </c>
      <c r="J646">
        <v>7.3000000000000001E-3</v>
      </c>
      <c r="K646"/>
      <c r="L646">
        <v>0</v>
      </c>
      <c r="M646" t="s">
        <v>1996</v>
      </c>
      <c r="N646" t="s">
        <v>1996</v>
      </c>
      <c r="O646" t="s">
        <v>1996</v>
      </c>
      <c r="P646" t="s">
        <v>1996</v>
      </c>
      <c r="Q646"/>
      <c r="R646"/>
      <c r="S646"/>
      <c r="T646">
        <v>0</v>
      </c>
      <c r="U646">
        <v>0</v>
      </c>
      <c r="V646">
        <v>0</v>
      </c>
      <c r="W646">
        <v>1</v>
      </c>
      <c r="X646">
        <v>0.95899999999999996</v>
      </c>
      <c r="Y646">
        <v>1</v>
      </c>
      <c r="Z646">
        <v>0.92</v>
      </c>
      <c r="AA646">
        <v>0.92</v>
      </c>
      <c r="AB646">
        <v>0.92</v>
      </c>
      <c r="AC646">
        <v>100</v>
      </c>
      <c r="AD646">
        <v>0</v>
      </c>
      <c r="AE646" t="s">
        <v>3789</v>
      </c>
      <c r="AF646"/>
      <c r="AG646" t="s">
        <v>1997</v>
      </c>
      <c r="AH646">
        <v>30</v>
      </c>
      <c r="AI646"/>
      <c r="AJ646">
        <v>12</v>
      </c>
      <c r="AK646">
        <v>400</v>
      </c>
      <c r="AL646">
        <v>1</v>
      </c>
      <c r="AM646"/>
      <c r="AN646"/>
      <c r="AO646"/>
      <c r="AP646"/>
      <c r="AQ646" t="s">
        <v>3973</v>
      </c>
      <c r="AR646"/>
      <c r="AS646" t="s">
        <v>1996</v>
      </c>
      <c r="AT646"/>
      <c r="AU646" t="s">
        <v>1996</v>
      </c>
      <c r="AV646" t="s">
        <v>1997</v>
      </c>
      <c r="AW646">
        <v>14407</v>
      </c>
      <c r="AX646"/>
    </row>
    <row r="647" spans="1:50" hidden="1" x14ac:dyDescent="0.25">
      <c r="A647">
        <v>2026</v>
      </c>
      <c r="B647" t="s">
        <v>2797</v>
      </c>
      <c r="C647" t="s">
        <v>3043</v>
      </c>
      <c r="D647">
        <v>8462</v>
      </c>
      <c r="E647" t="s">
        <v>3044</v>
      </c>
      <c r="F647" t="s">
        <v>1995</v>
      </c>
      <c r="G647" t="s">
        <v>1949</v>
      </c>
      <c r="H647">
        <v>273.09739999999999</v>
      </c>
      <c r="I647">
        <v>6.7000000000000004E-2</v>
      </c>
      <c r="J647">
        <v>6.7000000000000004E-2</v>
      </c>
      <c r="K647"/>
      <c r="L647">
        <v>0</v>
      </c>
      <c r="M647" t="s">
        <v>1996</v>
      </c>
      <c r="N647" t="s">
        <v>1996</v>
      </c>
      <c r="O647" t="s">
        <v>1996</v>
      </c>
      <c r="P647" t="s">
        <v>1997</v>
      </c>
      <c r="Q647"/>
      <c r="R647"/>
      <c r="S647"/>
      <c r="T647">
        <v>0</v>
      </c>
      <c r="U647">
        <v>0</v>
      </c>
      <c r="V647">
        <v>0</v>
      </c>
      <c r="W647">
        <v>1</v>
      </c>
      <c r="X647">
        <v>0.95899999999999996</v>
      </c>
      <c r="Y647">
        <v>1</v>
      </c>
      <c r="Z647">
        <v>0.92</v>
      </c>
      <c r="AA647">
        <v>0.92</v>
      </c>
      <c r="AB647">
        <v>0.92</v>
      </c>
      <c r="AC647">
        <v>100</v>
      </c>
      <c r="AD647">
        <v>0</v>
      </c>
      <c r="AE647" t="s">
        <v>3789</v>
      </c>
      <c r="AF647"/>
      <c r="AG647" t="s">
        <v>1997</v>
      </c>
      <c r="AH647">
        <v>50</v>
      </c>
      <c r="AI647"/>
      <c r="AJ647">
        <v>15</v>
      </c>
      <c r="AK647">
        <v>801.85</v>
      </c>
      <c r="AL647">
        <v>1</v>
      </c>
      <c r="AM647"/>
      <c r="AN647"/>
      <c r="AO647"/>
      <c r="AP647"/>
      <c r="AQ647" t="s">
        <v>3045</v>
      </c>
      <c r="AR647"/>
      <c r="AS647" t="s">
        <v>1996</v>
      </c>
      <c r="AT647"/>
      <c r="AU647" t="s">
        <v>1996</v>
      </c>
      <c r="AV647" t="s">
        <v>1997</v>
      </c>
      <c r="AW647">
        <v>13867</v>
      </c>
      <c r="AX647"/>
    </row>
    <row r="648" spans="1:50" hidden="1" x14ac:dyDescent="0.25">
      <c r="A648">
        <v>2026</v>
      </c>
      <c r="B648" t="s">
        <v>2797</v>
      </c>
      <c r="C648" t="s">
        <v>3046</v>
      </c>
      <c r="D648">
        <v>8463</v>
      </c>
      <c r="E648" t="s">
        <v>3047</v>
      </c>
      <c r="F648" t="s">
        <v>1995</v>
      </c>
      <c r="G648" t="s">
        <v>1919</v>
      </c>
      <c r="H648">
        <v>442.81849999999997</v>
      </c>
      <c r="I648">
        <v>0.1011</v>
      </c>
      <c r="J648">
        <v>0.1011</v>
      </c>
      <c r="K648"/>
      <c r="L648">
        <v>0</v>
      </c>
      <c r="M648" t="s">
        <v>1996</v>
      </c>
      <c r="N648" t="s">
        <v>1996</v>
      </c>
      <c r="O648" t="s">
        <v>1996</v>
      </c>
      <c r="P648" t="s">
        <v>1996</v>
      </c>
      <c r="Q648"/>
      <c r="R648"/>
      <c r="S648"/>
      <c r="T648"/>
      <c r="U648"/>
      <c r="V648"/>
      <c r="W648">
        <v>1</v>
      </c>
      <c r="X648">
        <v>0.95899999999999996</v>
      </c>
      <c r="Y648">
        <v>1</v>
      </c>
      <c r="Z648">
        <v>0.92</v>
      </c>
      <c r="AA648">
        <v>0.92</v>
      </c>
      <c r="AB648">
        <v>0.92</v>
      </c>
      <c r="AC648">
        <v>100</v>
      </c>
      <c r="AD648">
        <v>0</v>
      </c>
      <c r="AE648" t="s">
        <v>3789</v>
      </c>
      <c r="AF648"/>
      <c r="AG648" t="s">
        <v>1997</v>
      </c>
      <c r="AH648">
        <v>55</v>
      </c>
      <c r="AI648"/>
      <c r="AJ648">
        <v>12</v>
      </c>
      <c r="AK648">
        <v>32.5</v>
      </c>
      <c r="AL648">
        <v>1</v>
      </c>
      <c r="AM648"/>
      <c r="AN648"/>
      <c r="AO648"/>
      <c r="AP648"/>
      <c r="AQ648" t="s">
        <v>3048</v>
      </c>
      <c r="AR648"/>
      <c r="AS648" t="s">
        <v>1996</v>
      </c>
      <c r="AT648"/>
      <c r="AU648" t="s">
        <v>1996</v>
      </c>
      <c r="AV648" t="s">
        <v>1997</v>
      </c>
      <c r="AW648">
        <v>13867</v>
      </c>
      <c r="AX648"/>
    </row>
    <row r="649" spans="1:50" hidden="1" x14ac:dyDescent="0.25">
      <c r="A649">
        <v>2026</v>
      </c>
      <c r="B649" t="s">
        <v>2797</v>
      </c>
      <c r="C649" t="s">
        <v>3049</v>
      </c>
      <c r="D649">
        <v>8464</v>
      </c>
      <c r="E649" t="s">
        <v>3050</v>
      </c>
      <c r="F649" t="s">
        <v>1995</v>
      </c>
      <c r="G649" t="s">
        <v>1919</v>
      </c>
      <c r="H649">
        <v>596.62</v>
      </c>
      <c r="I649">
        <v>0.13619999999999999</v>
      </c>
      <c r="J649">
        <v>0.13619999999999999</v>
      </c>
      <c r="K649"/>
      <c r="L649">
        <v>0</v>
      </c>
      <c r="M649" t="s">
        <v>1996</v>
      </c>
      <c r="N649" t="s">
        <v>1996</v>
      </c>
      <c r="O649" t="s">
        <v>1996</v>
      </c>
      <c r="P649" t="s">
        <v>1996</v>
      </c>
      <c r="Q649"/>
      <c r="R649"/>
      <c r="S649"/>
      <c r="T649">
        <v>0</v>
      </c>
      <c r="U649">
        <v>0</v>
      </c>
      <c r="V649">
        <v>0</v>
      </c>
      <c r="W649">
        <v>1</v>
      </c>
      <c r="X649">
        <v>0.95899999999999996</v>
      </c>
      <c r="Y649">
        <v>1</v>
      </c>
      <c r="Z649">
        <v>0.92</v>
      </c>
      <c r="AA649">
        <v>0.92</v>
      </c>
      <c r="AB649">
        <v>0.92</v>
      </c>
      <c r="AC649">
        <v>100</v>
      </c>
      <c r="AD649">
        <v>0</v>
      </c>
      <c r="AE649" t="s">
        <v>3789</v>
      </c>
      <c r="AF649"/>
      <c r="AG649" t="s">
        <v>1997</v>
      </c>
      <c r="AH649">
        <v>75</v>
      </c>
      <c r="AI649"/>
      <c r="AJ649">
        <v>12</v>
      </c>
      <c r="AK649">
        <v>43.79</v>
      </c>
      <c r="AL649">
        <v>1</v>
      </c>
      <c r="AM649"/>
      <c r="AN649"/>
      <c r="AO649"/>
      <c r="AP649"/>
      <c r="AQ649" t="s">
        <v>3048</v>
      </c>
      <c r="AR649"/>
      <c r="AS649" t="s">
        <v>1996</v>
      </c>
      <c r="AT649"/>
      <c r="AU649" t="s">
        <v>1996</v>
      </c>
      <c r="AV649" t="s">
        <v>1997</v>
      </c>
      <c r="AW649">
        <v>14407</v>
      </c>
      <c r="AX649"/>
    </row>
    <row r="650" spans="1:50" hidden="1" x14ac:dyDescent="0.25">
      <c r="A650">
        <v>2026</v>
      </c>
      <c r="B650" t="s">
        <v>2797</v>
      </c>
      <c r="C650" t="s">
        <v>3051</v>
      </c>
      <c r="D650">
        <v>8465</v>
      </c>
      <c r="E650" t="s">
        <v>3052</v>
      </c>
      <c r="F650" t="s">
        <v>1995</v>
      </c>
      <c r="G650" t="s">
        <v>1919</v>
      </c>
      <c r="H650">
        <v>648.91</v>
      </c>
      <c r="I650">
        <v>0.1482</v>
      </c>
      <c r="J650">
        <v>0.1482</v>
      </c>
      <c r="K650"/>
      <c r="L650">
        <v>0</v>
      </c>
      <c r="M650" t="s">
        <v>1996</v>
      </c>
      <c r="N650" t="s">
        <v>1996</v>
      </c>
      <c r="O650" t="s">
        <v>1996</v>
      </c>
      <c r="P650" t="s">
        <v>1996</v>
      </c>
      <c r="Q650"/>
      <c r="R650"/>
      <c r="S650"/>
      <c r="T650">
        <v>0</v>
      </c>
      <c r="U650">
        <v>0</v>
      </c>
      <c r="V650">
        <v>0</v>
      </c>
      <c r="W650">
        <v>1</v>
      </c>
      <c r="X650">
        <v>0.95899999999999996</v>
      </c>
      <c r="Y650">
        <v>1</v>
      </c>
      <c r="Z650">
        <v>0.92</v>
      </c>
      <c r="AA650">
        <v>0.92</v>
      </c>
      <c r="AB650">
        <v>0.92</v>
      </c>
      <c r="AC650">
        <v>100</v>
      </c>
      <c r="AD650">
        <v>0</v>
      </c>
      <c r="AE650" t="s">
        <v>3789</v>
      </c>
      <c r="AF650"/>
      <c r="AG650" t="s">
        <v>1997</v>
      </c>
      <c r="AH650">
        <v>80</v>
      </c>
      <c r="AI650"/>
      <c r="AJ650">
        <v>12</v>
      </c>
      <c r="AK650">
        <v>47.63</v>
      </c>
      <c r="AL650">
        <v>1</v>
      </c>
      <c r="AM650"/>
      <c r="AN650"/>
      <c r="AO650"/>
      <c r="AP650"/>
      <c r="AQ650" t="s">
        <v>3048</v>
      </c>
      <c r="AR650"/>
      <c r="AS650" t="s">
        <v>1996</v>
      </c>
      <c r="AT650"/>
      <c r="AU650" t="s">
        <v>1996</v>
      </c>
      <c r="AV650" t="s">
        <v>1997</v>
      </c>
      <c r="AW650">
        <v>14407</v>
      </c>
      <c r="AX650"/>
    </row>
    <row r="651" spans="1:50" hidden="1" x14ac:dyDescent="0.25">
      <c r="A651">
        <v>2026</v>
      </c>
      <c r="B651" t="s">
        <v>2797</v>
      </c>
      <c r="C651" t="s">
        <v>3053</v>
      </c>
      <c r="D651">
        <v>8466</v>
      </c>
      <c r="E651" t="s">
        <v>3054</v>
      </c>
      <c r="F651" t="s">
        <v>1995</v>
      </c>
      <c r="G651" t="s">
        <v>1919</v>
      </c>
      <c r="H651">
        <v>216.21530000000001</v>
      </c>
      <c r="I651">
        <v>4.9399999999999999E-2</v>
      </c>
      <c r="J651">
        <v>4.9399999999999999E-2</v>
      </c>
      <c r="K651"/>
      <c r="L651">
        <v>0</v>
      </c>
      <c r="M651" t="s">
        <v>1996</v>
      </c>
      <c r="N651" t="s">
        <v>1996</v>
      </c>
      <c r="O651" t="s">
        <v>1996</v>
      </c>
      <c r="P651" t="s">
        <v>1996</v>
      </c>
      <c r="Q651"/>
      <c r="R651"/>
      <c r="S651"/>
      <c r="T651"/>
      <c r="U651"/>
      <c r="V651"/>
      <c r="W651">
        <v>1</v>
      </c>
      <c r="X651">
        <v>0.95899999999999996</v>
      </c>
      <c r="Y651">
        <v>1</v>
      </c>
      <c r="Z651">
        <v>0.92</v>
      </c>
      <c r="AA651">
        <v>0.92</v>
      </c>
      <c r="AB651">
        <v>0.92</v>
      </c>
      <c r="AC651">
        <v>100</v>
      </c>
      <c r="AD651">
        <v>0</v>
      </c>
      <c r="AE651" t="s">
        <v>3789</v>
      </c>
      <c r="AF651"/>
      <c r="AG651" t="s">
        <v>1997</v>
      </c>
      <c r="AH651">
        <v>25</v>
      </c>
      <c r="AI651"/>
      <c r="AJ651">
        <v>12</v>
      </c>
      <c r="AK651">
        <v>15.87</v>
      </c>
      <c r="AL651">
        <v>1</v>
      </c>
      <c r="AM651"/>
      <c r="AN651"/>
      <c r="AO651"/>
      <c r="AP651"/>
      <c r="AQ651" t="s">
        <v>3048</v>
      </c>
      <c r="AR651"/>
      <c r="AS651" t="s">
        <v>1996</v>
      </c>
      <c r="AT651"/>
      <c r="AU651" t="s">
        <v>1996</v>
      </c>
      <c r="AV651" t="s">
        <v>1997</v>
      </c>
      <c r="AW651">
        <v>13867</v>
      </c>
      <c r="AX651"/>
    </row>
    <row r="652" spans="1:50" hidden="1" x14ac:dyDescent="0.25">
      <c r="A652">
        <v>2026</v>
      </c>
      <c r="B652" t="s">
        <v>2797</v>
      </c>
      <c r="C652" t="s">
        <v>3055</v>
      </c>
      <c r="D652">
        <v>8467</v>
      </c>
      <c r="E652" t="s">
        <v>3056</v>
      </c>
      <c r="F652" t="s">
        <v>1995</v>
      </c>
      <c r="G652" t="s">
        <v>1919</v>
      </c>
      <c r="H652">
        <v>289.0154</v>
      </c>
      <c r="I652">
        <v>6.6000000000000003E-2</v>
      </c>
      <c r="J652">
        <v>6.6000000000000003E-2</v>
      </c>
      <c r="K652"/>
      <c r="L652">
        <v>0</v>
      </c>
      <c r="M652" t="s">
        <v>1996</v>
      </c>
      <c r="N652" t="s">
        <v>1996</v>
      </c>
      <c r="O652" t="s">
        <v>1996</v>
      </c>
      <c r="P652" t="s">
        <v>1996</v>
      </c>
      <c r="Q652"/>
      <c r="R652"/>
      <c r="S652"/>
      <c r="T652"/>
      <c r="U652"/>
      <c r="V652"/>
      <c r="W652">
        <v>1</v>
      </c>
      <c r="X652">
        <v>0.95899999999999996</v>
      </c>
      <c r="Y652">
        <v>1</v>
      </c>
      <c r="Z652">
        <v>0.92</v>
      </c>
      <c r="AA652">
        <v>0.92</v>
      </c>
      <c r="AB652">
        <v>0.92</v>
      </c>
      <c r="AC652">
        <v>100</v>
      </c>
      <c r="AD652">
        <v>0</v>
      </c>
      <c r="AE652" t="s">
        <v>3789</v>
      </c>
      <c r="AF652"/>
      <c r="AG652" t="s">
        <v>1997</v>
      </c>
      <c r="AH652">
        <v>35</v>
      </c>
      <c r="AI652"/>
      <c r="AJ652">
        <v>12</v>
      </c>
      <c r="AK652">
        <v>21.21</v>
      </c>
      <c r="AL652">
        <v>1</v>
      </c>
      <c r="AM652"/>
      <c r="AN652"/>
      <c r="AO652"/>
      <c r="AP652"/>
      <c r="AQ652" t="s">
        <v>3048</v>
      </c>
      <c r="AR652"/>
      <c r="AS652" t="s">
        <v>1996</v>
      </c>
      <c r="AT652"/>
      <c r="AU652" t="s">
        <v>1996</v>
      </c>
      <c r="AV652" t="s">
        <v>1997</v>
      </c>
      <c r="AW652">
        <v>13867</v>
      </c>
      <c r="AX652"/>
    </row>
    <row r="653" spans="1:50" hidden="1" x14ac:dyDescent="0.25">
      <c r="A653">
        <v>2026</v>
      </c>
      <c r="B653" t="s">
        <v>2797</v>
      </c>
      <c r="C653" t="s">
        <v>3057</v>
      </c>
      <c r="D653">
        <v>8468</v>
      </c>
      <c r="E653" t="s">
        <v>3058</v>
      </c>
      <c r="F653" t="s">
        <v>1995</v>
      </c>
      <c r="G653" t="s">
        <v>1919</v>
      </c>
      <c r="H653">
        <v>471.24630000000002</v>
      </c>
      <c r="I653">
        <v>0.1076</v>
      </c>
      <c r="J653">
        <v>0.1076</v>
      </c>
      <c r="K653"/>
      <c r="L653">
        <v>0</v>
      </c>
      <c r="M653" t="s">
        <v>1996</v>
      </c>
      <c r="N653" t="s">
        <v>1996</v>
      </c>
      <c r="O653" t="s">
        <v>1996</v>
      </c>
      <c r="P653" t="s">
        <v>1996</v>
      </c>
      <c r="Q653"/>
      <c r="R653"/>
      <c r="S653"/>
      <c r="T653"/>
      <c r="U653"/>
      <c r="V653"/>
      <c r="W653">
        <v>1</v>
      </c>
      <c r="X653">
        <v>0.95899999999999996</v>
      </c>
      <c r="Y653">
        <v>1</v>
      </c>
      <c r="Z653">
        <v>0.92</v>
      </c>
      <c r="AA653">
        <v>0.92</v>
      </c>
      <c r="AB653">
        <v>0.92</v>
      </c>
      <c r="AC653">
        <v>100</v>
      </c>
      <c r="AD653">
        <v>0</v>
      </c>
      <c r="AE653" t="s">
        <v>3789</v>
      </c>
      <c r="AF653"/>
      <c r="AG653" t="s">
        <v>1997</v>
      </c>
      <c r="AH653">
        <v>55</v>
      </c>
      <c r="AI653"/>
      <c r="AJ653">
        <v>16</v>
      </c>
      <c r="AK653">
        <v>117.09</v>
      </c>
      <c r="AL653">
        <v>1</v>
      </c>
      <c r="AM653"/>
      <c r="AN653"/>
      <c r="AO653"/>
      <c r="AP653"/>
      <c r="AQ653" t="s">
        <v>3048</v>
      </c>
      <c r="AR653"/>
      <c r="AS653" t="s">
        <v>1996</v>
      </c>
      <c r="AT653"/>
      <c r="AU653" t="s">
        <v>1996</v>
      </c>
      <c r="AV653" t="s">
        <v>1997</v>
      </c>
      <c r="AW653">
        <v>13867</v>
      </c>
      <c r="AX653"/>
    </row>
    <row r="654" spans="1:50" hidden="1" x14ac:dyDescent="0.25">
      <c r="A654">
        <v>2026</v>
      </c>
      <c r="B654" t="s">
        <v>2797</v>
      </c>
      <c r="C654" t="s">
        <v>3059</v>
      </c>
      <c r="D654">
        <v>8469</v>
      </c>
      <c r="E654" t="s">
        <v>3060</v>
      </c>
      <c r="F654" t="s">
        <v>1995</v>
      </c>
      <c r="G654" t="s">
        <v>1919</v>
      </c>
      <c r="H654">
        <v>672.65139999999997</v>
      </c>
      <c r="I654">
        <v>0.15359999999999999</v>
      </c>
      <c r="J654">
        <v>0.15359999999999999</v>
      </c>
      <c r="K654"/>
      <c r="L654">
        <v>0</v>
      </c>
      <c r="M654" t="s">
        <v>1996</v>
      </c>
      <c r="N654" t="s">
        <v>1996</v>
      </c>
      <c r="O654" t="s">
        <v>1996</v>
      </c>
      <c r="P654" t="s">
        <v>1996</v>
      </c>
      <c r="Q654"/>
      <c r="R654"/>
      <c r="S654"/>
      <c r="T654"/>
      <c r="U654"/>
      <c r="V654"/>
      <c r="W654">
        <v>1</v>
      </c>
      <c r="X654">
        <v>0.95899999999999996</v>
      </c>
      <c r="Y654">
        <v>1</v>
      </c>
      <c r="Z654">
        <v>0.92</v>
      </c>
      <c r="AA654">
        <v>0.92</v>
      </c>
      <c r="AB654">
        <v>0.92</v>
      </c>
      <c r="AC654">
        <v>100</v>
      </c>
      <c r="AD654">
        <v>0</v>
      </c>
      <c r="AE654" t="s">
        <v>3789</v>
      </c>
      <c r="AF654"/>
      <c r="AG654" t="s">
        <v>1997</v>
      </c>
      <c r="AH654">
        <v>75</v>
      </c>
      <c r="AI654"/>
      <c r="AJ654">
        <v>16</v>
      </c>
      <c r="AK654">
        <v>167.14</v>
      </c>
      <c r="AL654">
        <v>1</v>
      </c>
      <c r="AM654"/>
      <c r="AN654"/>
      <c r="AO654"/>
      <c r="AP654"/>
      <c r="AQ654" t="s">
        <v>3048</v>
      </c>
      <c r="AR654"/>
      <c r="AS654" t="s">
        <v>1996</v>
      </c>
      <c r="AT654"/>
      <c r="AU654" t="s">
        <v>1996</v>
      </c>
      <c r="AV654" t="s">
        <v>1997</v>
      </c>
      <c r="AW654">
        <v>13867</v>
      </c>
      <c r="AX654"/>
    </row>
    <row r="655" spans="1:50" hidden="1" x14ac:dyDescent="0.25">
      <c r="A655">
        <v>2026</v>
      </c>
      <c r="B655" t="s">
        <v>2797</v>
      </c>
      <c r="C655" t="s">
        <v>3061</v>
      </c>
      <c r="D655">
        <v>8470</v>
      </c>
      <c r="E655" t="s">
        <v>3062</v>
      </c>
      <c r="F655" t="s">
        <v>1995</v>
      </c>
      <c r="G655" t="s">
        <v>1919</v>
      </c>
      <c r="H655">
        <v>741.12909999999999</v>
      </c>
      <c r="I655">
        <v>0.16919999999999999</v>
      </c>
      <c r="J655">
        <v>0.16919999999999999</v>
      </c>
      <c r="K655"/>
      <c r="L655">
        <v>0</v>
      </c>
      <c r="M655" t="s">
        <v>1996</v>
      </c>
      <c r="N655" t="s">
        <v>1996</v>
      </c>
      <c r="O655" t="s">
        <v>1996</v>
      </c>
      <c r="P655" t="s">
        <v>1996</v>
      </c>
      <c r="Q655"/>
      <c r="R655"/>
      <c r="S655"/>
      <c r="T655"/>
      <c r="U655"/>
      <c r="V655"/>
      <c r="W655">
        <v>1</v>
      </c>
      <c r="X655">
        <v>0.95899999999999996</v>
      </c>
      <c r="Y655">
        <v>1</v>
      </c>
      <c r="Z655">
        <v>0.92</v>
      </c>
      <c r="AA655">
        <v>0.92</v>
      </c>
      <c r="AB655">
        <v>0.92</v>
      </c>
      <c r="AC655">
        <v>100</v>
      </c>
      <c r="AD655">
        <v>0</v>
      </c>
      <c r="AE655" t="s">
        <v>3789</v>
      </c>
      <c r="AF655"/>
      <c r="AG655" t="s">
        <v>1997</v>
      </c>
      <c r="AH655">
        <v>80</v>
      </c>
      <c r="AI655"/>
      <c r="AJ655">
        <v>16</v>
      </c>
      <c r="AK655">
        <v>184.15</v>
      </c>
      <c r="AL655">
        <v>1</v>
      </c>
      <c r="AM655"/>
      <c r="AN655"/>
      <c r="AO655"/>
      <c r="AP655"/>
      <c r="AQ655" t="s">
        <v>3048</v>
      </c>
      <c r="AR655"/>
      <c r="AS655" t="s">
        <v>1996</v>
      </c>
      <c r="AT655"/>
      <c r="AU655" t="s">
        <v>1996</v>
      </c>
      <c r="AV655" t="s">
        <v>1997</v>
      </c>
      <c r="AW655">
        <v>13867</v>
      </c>
      <c r="AX655"/>
    </row>
    <row r="656" spans="1:50" hidden="1" x14ac:dyDescent="0.25">
      <c r="A656">
        <v>2026</v>
      </c>
      <c r="B656" t="s">
        <v>2797</v>
      </c>
      <c r="C656" t="s">
        <v>3063</v>
      </c>
      <c r="D656">
        <v>8471</v>
      </c>
      <c r="E656" t="s">
        <v>3064</v>
      </c>
      <c r="F656" t="s">
        <v>1995</v>
      </c>
      <c r="G656" t="s">
        <v>1919</v>
      </c>
      <c r="H656">
        <v>174.51</v>
      </c>
      <c r="I656">
        <v>3.9899999999999998E-2</v>
      </c>
      <c r="J656">
        <v>3.9899999999999998E-2</v>
      </c>
      <c r="K656"/>
      <c r="L656">
        <v>0</v>
      </c>
      <c r="M656" t="s">
        <v>1996</v>
      </c>
      <c r="N656" t="s">
        <v>1996</v>
      </c>
      <c r="O656" t="s">
        <v>1996</v>
      </c>
      <c r="P656" t="s">
        <v>1996</v>
      </c>
      <c r="Q656"/>
      <c r="R656"/>
      <c r="S656"/>
      <c r="T656">
        <v>0</v>
      </c>
      <c r="U656">
        <v>0</v>
      </c>
      <c r="V656">
        <v>0</v>
      </c>
      <c r="W656">
        <v>1</v>
      </c>
      <c r="X656">
        <v>0.95899999999999996</v>
      </c>
      <c r="Y656">
        <v>1</v>
      </c>
      <c r="Z656">
        <v>0.92</v>
      </c>
      <c r="AA656">
        <v>0.92</v>
      </c>
      <c r="AB656">
        <v>0.92</v>
      </c>
      <c r="AC656">
        <v>100</v>
      </c>
      <c r="AD656">
        <v>0</v>
      </c>
      <c r="AE656" t="s">
        <v>3789</v>
      </c>
      <c r="AF656"/>
      <c r="AG656" t="s">
        <v>1997</v>
      </c>
      <c r="AH656">
        <v>20</v>
      </c>
      <c r="AI656"/>
      <c r="AJ656">
        <v>16</v>
      </c>
      <c r="AK656">
        <v>43.36</v>
      </c>
      <c r="AL656">
        <v>1</v>
      </c>
      <c r="AM656"/>
      <c r="AN656"/>
      <c r="AO656"/>
      <c r="AP656"/>
      <c r="AQ656" t="s">
        <v>3048</v>
      </c>
      <c r="AR656"/>
      <c r="AS656" t="s">
        <v>1996</v>
      </c>
      <c r="AT656"/>
      <c r="AU656" t="s">
        <v>1996</v>
      </c>
      <c r="AV656" t="s">
        <v>1997</v>
      </c>
      <c r="AW656">
        <v>14407</v>
      </c>
      <c r="AX656"/>
    </row>
    <row r="657" spans="1:50" hidden="1" x14ac:dyDescent="0.25">
      <c r="A657">
        <v>2026</v>
      </c>
      <c r="B657" t="s">
        <v>2797</v>
      </c>
      <c r="C657" t="s">
        <v>3065</v>
      </c>
      <c r="D657">
        <v>8472</v>
      </c>
      <c r="E657" t="s">
        <v>3066</v>
      </c>
      <c r="F657" t="s">
        <v>1995</v>
      </c>
      <c r="G657" t="s">
        <v>1919</v>
      </c>
      <c r="H657">
        <v>269.84120000000001</v>
      </c>
      <c r="I657">
        <v>6.1600000000000002E-2</v>
      </c>
      <c r="J657">
        <v>6.1600000000000002E-2</v>
      </c>
      <c r="K657"/>
      <c r="L657">
        <v>0</v>
      </c>
      <c r="M657" t="s">
        <v>1996</v>
      </c>
      <c r="N657" t="s">
        <v>1996</v>
      </c>
      <c r="O657" t="s">
        <v>1996</v>
      </c>
      <c r="P657" t="s">
        <v>1996</v>
      </c>
      <c r="Q657"/>
      <c r="R657"/>
      <c r="S657"/>
      <c r="T657"/>
      <c r="U657"/>
      <c r="V657"/>
      <c r="W657">
        <v>1</v>
      </c>
      <c r="X657">
        <v>0.95899999999999996</v>
      </c>
      <c r="Y657">
        <v>1</v>
      </c>
      <c r="Z657">
        <v>0.92</v>
      </c>
      <c r="AA657">
        <v>0.92</v>
      </c>
      <c r="AB657">
        <v>0.92</v>
      </c>
      <c r="AC657">
        <v>100</v>
      </c>
      <c r="AD657">
        <v>0</v>
      </c>
      <c r="AE657" t="s">
        <v>3789</v>
      </c>
      <c r="AF657"/>
      <c r="AG657" t="s">
        <v>1997</v>
      </c>
      <c r="AH657">
        <v>35</v>
      </c>
      <c r="AI657"/>
      <c r="AJ657">
        <v>16</v>
      </c>
      <c r="AK657">
        <v>67.05</v>
      </c>
      <c r="AL657">
        <v>1</v>
      </c>
      <c r="AM657"/>
      <c r="AN657"/>
      <c r="AO657"/>
      <c r="AP657"/>
      <c r="AQ657" t="s">
        <v>3048</v>
      </c>
      <c r="AR657"/>
      <c r="AS657" t="s">
        <v>1996</v>
      </c>
      <c r="AT657"/>
      <c r="AU657" t="s">
        <v>1996</v>
      </c>
      <c r="AV657" t="s">
        <v>1997</v>
      </c>
      <c r="AW657">
        <v>13867</v>
      </c>
      <c r="AX657"/>
    </row>
    <row r="658" spans="1:50" hidden="1" x14ac:dyDescent="0.25">
      <c r="A658">
        <v>2026</v>
      </c>
      <c r="B658" t="s">
        <v>2797</v>
      </c>
      <c r="C658" t="s">
        <v>3067</v>
      </c>
      <c r="D658">
        <v>8473</v>
      </c>
      <c r="E658" t="s">
        <v>3068</v>
      </c>
      <c r="F658" t="s">
        <v>1995</v>
      </c>
      <c r="G658" t="s">
        <v>1919</v>
      </c>
      <c r="H658">
        <v>965</v>
      </c>
      <c r="I658">
        <v>7.7100000000000002E-2</v>
      </c>
      <c r="J658">
        <v>7.7100000000000002E-2</v>
      </c>
      <c r="K658"/>
      <c r="L658">
        <v>0</v>
      </c>
      <c r="M658" t="s">
        <v>1996</v>
      </c>
      <c r="N658" t="s">
        <v>1996</v>
      </c>
      <c r="O658" t="s">
        <v>1996</v>
      </c>
      <c r="P658" t="s">
        <v>1996</v>
      </c>
      <c r="Q658"/>
      <c r="R658"/>
      <c r="S658"/>
      <c r="T658"/>
      <c r="U658"/>
      <c r="V658"/>
      <c r="W658">
        <v>1</v>
      </c>
      <c r="X658">
        <v>0.95899999999999996</v>
      </c>
      <c r="Y658">
        <v>1</v>
      </c>
      <c r="Z658">
        <v>0.92</v>
      </c>
      <c r="AA658">
        <v>0.92</v>
      </c>
      <c r="AB658">
        <v>0.92</v>
      </c>
      <c r="AC658">
        <v>100</v>
      </c>
      <c r="AD658">
        <v>0</v>
      </c>
      <c r="AE658" t="s">
        <v>3789</v>
      </c>
      <c r="AF658"/>
      <c r="AG658" t="s">
        <v>1997</v>
      </c>
      <c r="AH658">
        <v>100</v>
      </c>
      <c r="AI658"/>
      <c r="AJ658">
        <v>10</v>
      </c>
      <c r="AK658">
        <v>450</v>
      </c>
      <c r="AL658">
        <v>1</v>
      </c>
      <c r="AM658"/>
      <c r="AN658"/>
      <c r="AO658"/>
      <c r="AP658"/>
      <c r="AQ658" t="s">
        <v>2498</v>
      </c>
      <c r="AR658"/>
      <c r="AS658" t="s">
        <v>1996</v>
      </c>
      <c r="AT658"/>
      <c r="AU658" t="s">
        <v>1996</v>
      </c>
      <c r="AV658" t="s">
        <v>1997</v>
      </c>
      <c r="AW658">
        <v>13867</v>
      </c>
      <c r="AX658"/>
    </row>
    <row r="659" spans="1:50" hidden="1" x14ac:dyDescent="0.25">
      <c r="A659">
        <v>2026</v>
      </c>
      <c r="B659" t="s">
        <v>2797</v>
      </c>
      <c r="C659" t="s">
        <v>3069</v>
      </c>
      <c r="D659">
        <v>8474</v>
      </c>
      <c r="E659" t="s">
        <v>3070</v>
      </c>
      <c r="F659" t="s">
        <v>1995</v>
      </c>
      <c r="G659" t="s">
        <v>1919</v>
      </c>
      <c r="H659">
        <v>531.83860000000004</v>
      </c>
      <c r="I659">
        <v>0.1215</v>
      </c>
      <c r="J659">
        <v>0.1215</v>
      </c>
      <c r="K659"/>
      <c r="L659">
        <v>0</v>
      </c>
      <c r="M659" t="s">
        <v>1996</v>
      </c>
      <c r="N659" t="s">
        <v>1996</v>
      </c>
      <c r="O659" t="s">
        <v>1996</v>
      </c>
      <c r="P659" t="s">
        <v>1996</v>
      </c>
      <c r="Q659"/>
      <c r="R659"/>
      <c r="S659"/>
      <c r="T659"/>
      <c r="U659"/>
      <c r="V659"/>
      <c r="W659">
        <v>1</v>
      </c>
      <c r="X659">
        <v>0.95899999999999996</v>
      </c>
      <c r="Y659">
        <v>1</v>
      </c>
      <c r="Z659">
        <v>0.92</v>
      </c>
      <c r="AA659">
        <v>0.92</v>
      </c>
      <c r="AB659">
        <v>0.92</v>
      </c>
      <c r="AC659">
        <v>100</v>
      </c>
      <c r="AD659">
        <v>0</v>
      </c>
      <c r="AE659" t="s">
        <v>3789</v>
      </c>
      <c r="AF659"/>
      <c r="AG659" t="s">
        <v>1997</v>
      </c>
      <c r="AH659">
        <v>55</v>
      </c>
      <c r="AI659"/>
      <c r="AJ659">
        <v>12</v>
      </c>
      <c r="AK659">
        <v>39.04</v>
      </c>
      <c r="AL659">
        <v>1</v>
      </c>
      <c r="AM659"/>
      <c r="AN659"/>
      <c r="AO659"/>
      <c r="AP659"/>
      <c r="AQ659" t="s">
        <v>3048</v>
      </c>
      <c r="AR659"/>
      <c r="AS659" t="s">
        <v>1996</v>
      </c>
      <c r="AT659"/>
      <c r="AU659" t="s">
        <v>1996</v>
      </c>
      <c r="AV659" t="s">
        <v>1997</v>
      </c>
      <c r="AW659">
        <v>13867</v>
      </c>
      <c r="AX659"/>
    </row>
    <row r="660" spans="1:50" hidden="1" x14ac:dyDescent="0.25">
      <c r="A660">
        <v>2026</v>
      </c>
      <c r="B660" t="s">
        <v>2797</v>
      </c>
      <c r="C660" t="s">
        <v>3071</v>
      </c>
      <c r="D660">
        <v>8475</v>
      </c>
      <c r="E660" t="s">
        <v>3072</v>
      </c>
      <c r="F660" t="s">
        <v>1995</v>
      </c>
      <c r="G660" t="s">
        <v>1919</v>
      </c>
      <c r="H660">
        <v>730</v>
      </c>
      <c r="I660">
        <v>0.16669999999999999</v>
      </c>
      <c r="J660">
        <v>0.16669999999999999</v>
      </c>
      <c r="K660"/>
      <c r="L660">
        <v>0</v>
      </c>
      <c r="M660" t="s">
        <v>1996</v>
      </c>
      <c r="N660" t="s">
        <v>1996</v>
      </c>
      <c r="O660" t="s">
        <v>1996</v>
      </c>
      <c r="P660" t="s">
        <v>1996</v>
      </c>
      <c r="Q660"/>
      <c r="R660"/>
      <c r="S660"/>
      <c r="T660">
        <v>0</v>
      </c>
      <c r="U660">
        <v>0</v>
      </c>
      <c r="V660">
        <v>0</v>
      </c>
      <c r="W660">
        <v>1</v>
      </c>
      <c r="X660">
        <v>0.95899999999999996</v>
      </c>
      <c r="Y660">
        <v>1</v>
      </c>
      <c r="Z660">
        <v>0.92</v>
      </c>
      <c r="AA660">
        <v>0.92</v>
      </c>
      <c r="AB660">
        <v>0.92</v>
      </c>
      <c r="AC660">
        <v>100</v>
      </c>
      <c r="AD660">
        <v>0</v>
      </c>
      <c r="AE660" t="s">
        <v>3789</v>
      </c>
      <c r="AF660"/>
      <c r="AG660" t="s">
        <v>1997</v>
      </c>
      <c r="AH660">
        <v>75</v>
      </c>
      <c r="AI660"/>
      <c r="AJ660">
        <v>12</v>
      </c>
      <c r="AK660">
        <v>53.58</v>
      </c>
      <c r="AL660">
        <v>1</v>
      </c>
      <c r="AM660"/>
      <c r="AN660"/>
      <c r="AO660"/>
      <c r="AP660"/>
      <c r="AQ660" t="s">
        <v>3048</v>
      </c>
      <c r="AR660"/>
      <c r="AS660" t="s">
        <v>1996</v>
      </c>
      <c r="AT660"/>
      <c r="AU660" t="s">
        <v>1996</v>
      </c>
      <c r="AV660" t="s">
        <v>1997</v>
      </c>
      <c r="AW660">
        <v>14407</v>
      </c>
      <c r="AX660"/>
    </row>
    <row r="661" spans="1:50" hidden="1" x14ac:dyDescent="0.25">
      <c r="A661">
        <v>2026</v>
      </c>
      <c r="B661" t="s">
        <v>2797</v>
      </c>
      <c r="C661" t="s">
        <v>3073</v>
      </c>
      <c r="D661">
        <v>8476</v>
      </c>
      <c r="E661" t="s">
        <v>3074</v>
      </c>
      <c r="F661" t="s">
        <v>1995</v>
      </c>
      <c r="G661" t="s">
        <v>1919</v>
      </c>
      <c r="H661">
        <v>797.38009999999997</v>
      </c>
      <c r="I661">
        <v>0.18210000000000001</v>
      </c>
      <c r="J661">
        <v>0.18210000000000001</v>
      </c>
      <c r="K661"/>
      <c r="L661">
        <v>0</v>
      </c>
      <c r="M661" t="s">
        <v>1996</v>
      </c>
      <c r="N661" t="s">
        <v>1996</v>
      </c>
      <c r="O661" t="s">
        <v>1996</v>
      </c>
      <c r="P661" t="s">
        <v>1996</v>
      </c>
      <c r="Q661"/>
      <c r="R661"/>
      <c r="S661"/>
      <c r="T661"/>
      <c r="U661"/>
      <c r="V661"/>
      <c r="W661">
        <v>1</v>
      </c>
      <c r="X661">
        <v>0.95899999999999996</v>
      </c>
      <c r="Y661">
        <v>1</v>
      </c>
      <c r="Z661">
        <v>0.92</v>
      </c>
      <c r="AA661">
        <v>0.92</v>
      </c>
      <c r="AB661">
        <v>0.92</v>
      </c>
      <c r="AC661">
        <v>100</v>
      </c>
      <c r="AD661">
        <v>0</v>
      </c>
      <c r="AE661" t="s">
        <v>3789</v>
      </c>
      <c r="AF661"/>
      <c r="AG661" t="s">
        <v>1997</v>
      </c>
      <c r="AH661">
        <v>80</v>
      </c>
      <c r="AI661"/>
      <c r="AJ661">
        <v>12</v>
      </c>
      <c r="AK661">
        <v>58.53</v>
      </c>
      <c r="AL661">
        <v>1</v>
      </c>
      <c r="AM661"/>
      <c r="AN661"/>
      <c r="AO661"/>
      <c r="AP661"/>
      <c r="AQ661" t="s">
        <v>3048</v>
      </c>
      <c r="AR661"/>
      <c r="AS661" t="s">
        <v>1996</v>
      </c>
      <c r="AT661"/>
      <c r="AU661" t="s">
        <v>1996</v>
      </c>
      <c r="AV661" t="s">
        <v>1997</v>
      </c>
      <c r="AW661">
        <v>13867</v>
      </c>
      <c r="AX661"/>
    </row>
    <row r="662" spans="1:50" hidden="1" x14ac:dyDescent="0.25">
      <c r="A662">
        <v>2026</v>
      </c>
      <c r="B662" t="s">
        <v>2797</v>
      </c>
      <c r="C662" t="s">
        <v>3075</v>
      </c>
      <c r="D662">
        <v>8477</v>
      </c>
      <c r="E662" t="s">
        <v>3076</v>
      </c>
      <c r="F662" t="s">
        <v>1995</v>
      </c>
      <c r="G662" t="s">
        <v>1919</v>
      </c>
      <c r="H662">
        <v>239.88</v>
      </c>
      <c r="I662">
        <v>5.4800000000000001E-2</v>
      </c>
      <c r="J662">
        <v>5.4800000000000001E-2</v>
      </c>
      <c r="K662"/>
      <c r="L662">
        <v>0</v>
      </c>
      <c r="M662" t="s">
        <v>1996</v>
      </c>
      <c r="N662" t="s">
        <v>1996</v>
      </c>
      <c r="O662" t="s">
        <v>1996</v>
      </c>
      <c r="P662" t="s">
        <v>1996</v>
      </c>
      <c r="Q662"/>
      <c r="R662"/>
      <c r="S662"/>
      <c r="T662">
        <v>0</v>
      </c>
      <c r="U662">
        <v>0</v>
      </c>
      <c r="V662">
        <v>0</v>
      </c>
      <c r="W662">
        <v>1</v>
      </c>
      <c r="X662">
        <v>0.95899999999999996</v>
      </c>
      <c r="Y662">
        <v>1</v>
      </c>
      <c r="Z662">
        <v>0.92</v>
      </c>
      <c r="AA662">
        <v>0.92</v>
      </c>
      <c r="AB662">
        <v>0.92</v>
      </c>
      <c r="AC662">
        <v>100</v>
      </c>
      <c r="AD662">
        <v>0</v>
      </c>
      <c r="AE662" t="s">
        <v>3789</v>
      </c>
      <c r="AF662"/>
      <c r="AG662" t="s">
        <v>1997</v>
      </c>
      <c r="AH662">
        <v>25</v>
      </c>
      <c r="AI662"/>
      <c r="AJ662">
        <v>12</v>
      </c>
      <c r="AK662">
        <v>17.61</v>
      </c>
      <c r="AL662">
        <v>1</v>
      </c>
      <c r="AM662"/>
      <c r="AN662"/>
      <c r="AO662"/>
      <c r="AP662"/>
      <c r="AQ662" t="s">
        <v>3048</v>
      </c>
      <c r="AR662"/>
      <c r="AS662" t="s">
        <v>1996</v>
      </c>
      <c r="AT662"/>
      <c r="AU662" t="s">
        <v>1996</v>
      </c>
      <c r="AV662" t="s">
        <v>1997</v>
      </c>
      <c r="AW662">
        <v>14407</v>
      </c>
      <c r="AX662"/>
    </row>
    <row r="663" spans="1:50" hidden="1" x14ac:dyDescent="0.25">
      <c r="A663">
        <v>2026</v>
      </c>
      <c r="B663" t="s">
        <v>2797</v>
      </c>
      <c r="C663" t="s">
        <v>3077</v>
      </c>
      <c r="D663">
        <v>8478</v>
      </c>
      <c r="E663" t="s">
        <v>3078</v>
      </c>
      <c r="F663" t="s">
        <v>1995</v>
      </c>
      <c r="G663" t="s">
        <v>1919</v>
      </c>
      <c r="H663">
        <v>333.67</v>
      </c>
      <c r="I663">
        <v>7.6200000000000004E-2</v>
      </c>
      <c r="J663">
        <v>7.6200000000000004E-2</v>
      </c>
      <c r="K663"/>
      <c r="L663">
        <v>0</v>
      </c>
      <c r="M663" t="s">
        <v>1996</v>
      </c>
      <c r="N663" t="s">
        <v>1996</v>
      </c>
      <c r="O663" t="s">
        <v>1996</v>
      </c>
      <c r="P663" t="s">
        <v>1996</v>
      </c>
      <c r="Q663"/>
      <c r="R663"/>
      <c r="S663"/>
      <c r="T663">
        <v>0</v>
      </c>
      <c r="U663">
        <v>0</v>
      </c>
      <c r="V663">
        <v>0</v>
      </c>
      <c r="W663">
        <v>1</v>
      </c>
      <c r="X663">
        <v>0.95899999999999996</v>
      </c>
      <c r="Y663">
        <v>1</v>
      </c>
      <c r="Z663">
        <v>0.92</v>
      </c>
      <c r="AA663">
        <v>0.92</v>
      </c>
      <c r="AB663">
        <v>0.92</v>
      </c>
      <c r="AC663">
        <v>100</v>
      </c>
      <c r="AD663">
        <v>0</v>
      </c>
      <c r="AE663" t="s">
        <v>3789</v>
      </c>
      <c r="AF663"/>
      <c r="AG663" t="s">
        <v>1997</v>
      </c>
      <c r="AH663">
        <v>35</v>
      </c>
      <c r="AI663"/>
      <c r="AJ663">
        <v>12</v>
      </c>
      <c r="AK663">
        <v>24.49</v>
      </c>
      <c r="AL663">
        <v>1</v>
      </c>
      <c r="AM663"/>
      <c r="AN663"/>
      <c r="AO663"/>
      <c r="AP663"/>
      <c r="AQ663" t="s">
        <v>3048</v>
      </c>
      <c r="AR663"/>
      <c r="AS663" t="s">
        <v>1996</v>
      </c>
      <c r="AT663"/>
      <c r="AU663" t="s">
        <v>1996</v>
      </c>
      <c r="AV663" t="s">
        <v>1997</v>
      </c>
      <c r="AW663">
        <v>14407</v>
      </c>
      <c r="AX663"/>
    </row>
    <row r="664" spans="1:50" hidden="1" x14ac:dyDescent="0.25">
      <c r="A664">
        <v>2026</v>
      </c>
      <c r="B664" t="s">
        <v>2797</v>
      </c>
      <c r="C664" t="s">
        <v>3079</v>
      </c>
      <c r="D664">
        <v>8479</v>
      </c>
      <c r="E664" t="s">
        <v>3080</v>
      </c>
      <c r="F664" t="s">
        <v>1995</v>
      </c>
      <c r="G664" t="s">
        <v>1919</v>
      </c>
      <c r="H664">
        <v>164.6</v>
      </c>
      <c r="I664">
        <v>3.0999999999999999E-3</v>
      </c>
      <c r="J664">
        <v>3.0999999999999999E-3</v>
      </c>
      <c r="K664"/>
      <c r="L664">
        <v>0</v>
      </c>
      <c r="M664" t="s">
        <v>1996</v>
      </c>
      <c r="N664" t="s">
        <v>1996</v>
      </c>
      <c r="O664" t="s">
        <v>1996</v>
      </c>
      <c r="P664" t="s">
        <v>1996</v>
      </c>
      <c r="Q664"/>
      <c r="R664"/>
      <c r="S664"/>
      <c r="T664">
        <v>0</v>
      </c>
      <c r="U664">
        <v>0</v>
      </c>
      <c r="V664">
        <v>0</v>
      </c>
      <c r="W664">
        <v>1</v>
      </c>
      <c r="X664">
        <v>0.95899999999999996</v>
      </c>
      <c r="Y664">
        <v>1</v>
      </c>
      <c r="Z664">
        <v>0.92</v>
      </c>
      <c r="AA664">
        <v>0.92</v>
      </c>
      <c r="AB664">
        <v>0.92</v>
      </c>
      <c r="AC664">
        <v>100</v>
      </c>
      <c r="AD664">
        <v>0</v>
      </c>
      <c r="AE664" t="s">
        <v>3789</v>
      </c>
      <c r="AF664"/>
      <c r="AG664" t="s">
        <v>1997</v>
      </c>
      <c r="AH664">
        <v>15</v>
      </c>
      <c r="AI664"/>
      <c r="AJ664">
        <v>12</v>
      </c>
      <c r="AK664">
        <v>200</v>
      </c>
      <c r="AL664">
        <v>1</v>
      </c>
      <c r="AM664"/>
      <c r="AN664"/>
      <c r="AO664"/>
      <c r="AP664"/>
      <c r="AQ664" t="s">
        <v>3972</v>
      </c>
      <c r="AR664"/>
      <c r="AS664" t="s">
        <v>1996</v>
      </c>
      <c r="AT664"/>
      <c r="AU664" t="s">
        <v>1996</v>
      </c>
      <c r="AV664" t="s">
        <v>1997</v>
      </c>
      <c r="AW664">
        <v>14407</v>
      </c>
      <c r="AX664"/>
    </row>
    <row r="665" spans="1:50" hidden="1" x14ac:dyDescent="0.25">
      <c r="A665">
        <v>2026</v>
      </c>
      <c r="B665" t="s">
        <v>2797</v>
      </c>
      <c r="C665" t="s">
        <v>3081</v>
      </c>
      <c r="D665">
        <v>8480</v>
      </c>
      <c r="E665" t="s">
        <v>3082</v>
      </c>
      <c r="F665" t="s">
        <v>1995</v>
      </c>
      <c r="G665" t="s">
        <v>1919</v>
      </c>
      <c r="H665">
        <v>2425.6</v>
      </c>
      <c r="I665">
        <v>4.4999999999999998E-2</v>
      </c>
      <c r="J665">
        <v>4.4999999999999998E-2</v>
      </c>
      <c r="K665"/>
      <c r="L665">
        <v>0</v>
      </c>
      <c r="M665" t="s">
        <v>1996</v>
      </c>
      <c r="N665" t="s">
        <v>1996</v>
      </c>
      <c r="O665" t="s">
        <v>1996</v>
      </c>
      <c r="P665" t="s">
        <v>1996</v>
      </c>
      <c r="Q665"/>
      <c r="R665"/>
      <c r="S665"/>
      <c r="T665">
        <v>0</v>
      </c>
      <c r="U665">
        <v>0</v>
      </c>
      <c r="V665">
        <v>0</v>
      </c>
      <c r="W665">
        <v>1</v>
      </c>
      <c r="X665">
        <v>0.95899999999999996</v>
      </c>
      <c r="Y665">
        <v>1</v>
      </c>
      <c r="Z665">
        <v>0.92</v>
      </c>
      <c r="AA665">
        <v>0.92</v>
      </c>
      <c r="AB665">
        <v>0.92</v>
      </c>
      <c r="AC665">
        <v>100</v>
      </c>
      <c r="AD665">
        <v>0</v>
      </c>
      <c r="AE665" t="s">
        <v>3789</v>
      </c>
      <c r="AF665"/>
      <c r="AG665" t="s">
        <v>1997</v>
      </c>
      <c r="AH665">
        <v>100</v>
      </c>
      <c r="AI665"/>
      <c r="AJ665">
        <v>12</v>
      </c>
      <c r="AK665">
        <v>800</v>
      </c>
      <c r="AL665">
        <v>1</v>
      </c>
      <c r="AM665"/>
      <c r="AN665"/>
      <c r="AO665"/>
      <c r="AP665"/>
      <c r="AQ665" t="s">
        <v>3975</v>
      </c>
      <c r="AR665"/>
      <c r="AS665" t="s">
        <v>1996</v>
      </c>
      <c r="AT665"/>
      <c r="AU665" t="s">
        <v>1996</v>
      </c>
      <c r="AV665" t="s">
        <v>1997</v>
      </c>
      <c r="AW665">
        <v>14407</v>
      </c>
      <c r="AX665"/>
    </row>
    <row r="666" spans="1:50" hidden="1" x14ac:dyDescent="0.25">
      <c r="A666">
        <v>2026</v>
      </c>
      <c r="B666" t="s">
        <v>2797</v>
      </c>
      <c r="C666" t="s">
        <v>3083</v>
      </c>
      <c r="D666">
        <v>8481</v>
      </c>
      <c r="E666" t="s">
        <v>3084</v>
      </c>
      <c r="F666" t="s">
        <v>1995</v>
      </c>
      <c r="G666" t="s">
        <v>1919</v>
      </c>
      <c r="H666">
        <v>726.1</v>
      </c>
      <c r="I666">
        <v>1.35E-2</v>
      </c>
      <c r="J666">
        <v>1.35E-2</v>
      </c>
      <c r="K666"/>
      <c r="L666">
        <v>0</v>
      </c>
      <c r="M666" t="s">
        <v>1996</v>
      </c>
      <c r="N666" t="s">
        <v>1996</v>
      </c>
      <c r="O666" t="s">
        <v>1996</v>
      </c>
      <c r="P666" t="s">
        <v>1996</v>
      </c>
      <c r="Q666"/>
      <c r="R666"/>
      <c r="S666"/>
      <c r="T666">
        <v>0</v>
      </c>
      <c r="U666">
        <v>0</v>
      </c>
      <c r="V666">
        <v>0</v>
      </c>
      <c r="W666">
        <v>1</v>
      </c>
      <c r="X666">
        <v>0.95899999999999996</v>
      </c>
      <c r="Y666">
        <v>1</v>
      </c>
      <c r="Z666">
        <v>0.92</v>
      </c>
      <c r="AA666">
        <v>0.92</v>
      </c>
      <c r="AB666">
        <v>0.92</v>
      </c>
      <c r="AC666">
        <v>100</v>
      </c>
      <c r="AD666">
        <v>0</v>
      </c>
      <c r="AE666" t="s">
        <v>3789</v>
      </c>
      <c r="AF666"/>
      <c r="AG666" t="s">
        <v>1997</v>
      </c>
      <c r="AH666">
        <v>50</v>
      </c>
      <c r="AI666"/>
      <c r="AJ666">
        <v>12</v>
      </c>
      <c r="AK666">
        <v>500</v>
      </c>
      <c r="AL666">
        <v>1</v>
      </c>
      <c r="AM666"/>
      <c r="AN666"/>
      <c r="AO666"/>
      <c r="AP666"/>
      <c r="AQ666" t="s">
        <v>3974</v>
      </c>
      <c r="AR666"/>
      <c r="AS666" t="s">
        <v>1996</v>
      </c>
      <c r="AT666"/>
      <c r="AU666" t="s">
        <v>1996</v>
      </c>
      <c r="AV666" t="s">
        <v>1997</v>
      </c>
      <c r="AW666">
        <v>14407</v>
      </c>
      <c r="AX666"/>
    </row>
    <row r="667" spans="1:50" hidden="1" x14ac:dyDescent="0.25">
      <c r="A667">
        <v>2026</v>
      </c>
      <c r="B667" t="s">
        <v>2797</v>
      </c>
      <c r="C667" t="s">
        <v>3085</v>
      </c>
      <c r="D667">
        <v>8482</v>
      </c>
      <c r="E667" t="s">
        <v>3086</v>
      </c>
      <c r="F667" t="s">
        <v>1995</v>
      </c>
      <c r="G667" t="s">
        <v>1919</v>
      </c>
      <c r="H667">
        <v>393</v>
      </c>
      <c r="I667">
        <v>7.3000000000000001E-3</v>
      </c>
      <c r="J667">
        <v>7.3000000000000001E-3</v>
      </c>
      <c r="K667"/>
      <c r="L667">
        <v>0</v>
      </c>
      <c r="M667" t="s">
        <v>1996</v>
      </c>
      <c r="N667" t="s">
        <v>1996</v>
      </c>
      <c r="O667" t="s">
        <v>1996</v>
      </c>
      <c r="P667" t="s">
        <v>1996</v>
      </c>
      <c r="Q667"/>
      <c r="R667"/>
      <c r="S667"/>
      <c r="T667">
        <v>0</v>
      </c>
      <c r="U667">
        <v>0</v>
      </c>
      <c r="V667">
        <v>0</v>
      </c>
      <c r="W667">
        <v>1</v>
      </c>
      <c r="X667">
        <v>0.95899999999999996</v>
      </c>
      <c r="Y667">
        <v>1</v>
      </c>
      <c r="Z667">
        <v>0.92</v>
      </c>
      <c r="AA667">
        <v>0.92</v>
      </c>
      <c r="AB667">
        <v>0.92</v>
      </c>
      <c r="AC667">
        <v>100</v>
      </c>
      <c r="AD667">
        <v>0</v>
      </c>
      <c r="AE667" t="s">
        <v>3789</v>
      </c>
      <c r="AF667"/>
      <c r="AG667" t="s">
        <v>1997</v>
      </c>
      <c r="AH667">
        <v>30</v>
      </c>
      <c r="AI667"/>
      <c r="AJ667">
        <v>12</v>
      </c>
      <c r="AK667">
        <v>400</v>
      </c>
      <c r="AL667">
        <v>1</v>
      </c>
      <c r="AM667"/>
      <c r="AN667"/>
      <c r="AO667"/>
      <c r="AP667"/>
      <c r="AQ667" t="s">
        <v>3973</v>
      </c>
      <c r="AR667"/>
      <c r="AS667" t="s">
        <v>1996</v>
      </c>
      <c r="AT667"/>
      <c r="AU667" t="s">
        <v>1996</v>
      </c>
      <c r="AV667" t="s">
        <v>1997</v>
      </c>
      <c r="AW667">
        <v>14407</v>
      </c>
      <c r="AX667"/>
    </row>
    <row r="668" spans="1:50" hidden="1" x14ac:dyDescent="0.25">
      <c r="A668">
        <v>2026</v>
      </c>
      <c r="B668" t="s">
        <v>2797</v>
      </c>
      <c r="C668" t="s">
        <v>3087</v>
      </c>
      <c r="D668">
        <v>8483</v>
      </c>
      <c r="E668" t="s">
        <v>3088</v>
      </c>
      <c r="F668" t="s">
        <v>1995</v>
      </c>
      <c r="G668" t="s">
        <v>1919</v>
      </c>
      <c r="H668">
        <v>49.43</v>
      </c>
      <c r="I668">
        <v>6.0000000000000001E-3</v>
      </c>
      <c r="J668">
        <v>6.0000000000000001E-3</v>
      </c>
      <c r="K668"/>
      <c r="L668">
        <v>0</v>
      </c>
      <c r="M668" t="s">
        <v>1996</v>
      </c>
      <c r="N668" t="s">
        <v>1996</v>
      </c>
      <c r="O668" t="s">
        <v>1996</v>
      </c>
      <c r="P668" t="s">
        <v>1996</v>
      </c>
      <c r="Q668"/>
      <c r="R668"/>
      <c r="S668"/>
      <c r="T668">
        <v>0</v>
      </c>
      <c r="U668">
        <v>0</v>
      </c>
      <c r="V668">
        <v>0</v>
      </c>
      <c r="W668">
        <v>1</v>
      </c>
      <c r="X668">
        <v>0.95899999999999996</v>
      </c>
      <c r="Y668">
        <v>1</v>
      </c>
      <c r="Z668">
        <v>0.92</v>
      </c>
      <c r="AA668">
        <v>0.92</v>
      </c>
      <c r="AB668">
        <v>0.92</v>
      </c>
      <c r="AC668">
        <v>100</v>
      </c>
      <c r="AD668">
        <v>0</v>
      </c>
      <c r="AE668" t="s">
        <v>3789</v>
      </c>
      <c r="AF668"/>
      <c r="AG668" t="s">
        <v>1997</v>
      </c>
      <c r="AH668">
        <v>5</v>
      </c>
      <c r="AI668"/>
      <c r="AJ668">
        <v>18</v>
      </c>
      <c r="AK668">
        <v>4.34</v>
      </c>
      <c r="AL668">
        <v>1</v>
      </c>
      <c r="AM668"/>
      <c r="AN668"/>
      <c r="AO668"/>
      <c r="AP668"/>
      <c r="AQ668" t="s">
        <v>3929</v>
      </c>
      <c r="AR668"/>
      <c r="AS668" t="s">
        <v>1996</v>
      </c>
      <c r="AT668"/>
      <c r="AU668" t="s">
        <v>1996</v>
      </c>
      <c r="AV668" t="s">
        <v>1997</v>
      </c>
      <c r="AW668">
        <v>14407</v>
      </c>
      <c r="AX668"/>
    </row>
    <row r="669" spans="1:50" hidden="1" x14ac:dyDescent="0.25">
      <c r="A669">
        <v>2026</v>
      </c>
      <c r="B669" t="s">
        <v>2797</v>
      </c>
      <c r="C669" t="s">
        <v>3089</v>
      </c>
      <c r="D669">
        <v>8524</v>
      </c>
      <c r="E669" t="s">
        <v>3090</v>
      </c>
      <c r="F669" t="s">
        <v>1995</v>
      </c>
      <c r="G669" t="s">
        <v>1919</v>
      </c>
      <c r="H669">
        <v>0</v>
      </c>
      <c r="I669">
        <v>0</v>
      </c>
      <c r="J669">
        <v>0</v>
      </c>
      <c r="K669"/>
      <c r="L669">
        <v>0</v>
      </c>
      <c r="M669" t="s">
        <v>1996</v>
      </c>
      <c r="N669" t="s">
        <v>1996</v>
      </c>
      <c r="O669" t="s">
        <v>1996</v>
      </c>
      <c r="P669" t="s">
        <v>1996</v>
      </c>
      <c r="Q669"/>
      <c r="R669"/>
      <c r="S669"/>
      <c r="T669"/>
      <c r="U669"/>
      <c r="V669"/>
      <c r="W669">
        <v>1</v>
      </c>
      <c r="X669">
        <v>0.95899999999999996</v>
      </c>
      <c r="Y669">
        <v>1</v>
      </c>
      <c r="Z669">
        <v>0.92</v>
      </c>
      <c r="AA669">
        <v>0.92</v>
      </c>
      <c r="AB669">
        <v>0.92</v>
      </c>
      <c r="AC669">
        <v>100</v>
      </c>
      <c r="AD669">
        <v>0</v>
      </c>
      <c r="AE669" t="s">
        <v>3789</v>
      </c>
      <c r="AF669"/>
      <c r="AG669" t="s">
        <v>1997</v>
      </c>
      <c r="AH669">
        <v>1</v>
      </c>
      <c r="AI669"/>
      <c r="AJ669">
        <v>1</v>
      </c>
      <c r="AK669">
        <v>0</v>
      </c>
      <c r="AL669">
        <v>1</v>
      </c>
      <c r="AM669"/>
      <c r="AN669"/>
      <c r="AO669"/>
      <c r="AP669"/>
      <c r="AQ669" t="s">
        <v>2074</v>
      </c>
      <c r="AR669"/>
      <c r="AS669" t="s">
        <v>1996</v>
      </c>
      <c r="AT669"/>
      <c r="AU669" t="s">
        <v>1996</v>
      </c>
      <c r="AV669" t="s">
        <v>1997</v>
      </c>
      <c r="AW669">
        <v>13867</v>
      </c>
      <c r="AX669"/>
    </row>
    <row r="670" spans="1:50" hidden="1" x14ac:dyDescent="0.25">
      <c r="A670">
        <v>2026</v>
      </c>
      <c r="B670" t="s">
        <v>2797</v>
      </c>
      <c r="C670" t="s">
        <v>3091</v>
      </c>
      <c r="D670">
        <v>8525</v>
      </c>
      <c r="E670" t="s">
        <v>3092</v>
      </c>
      <c r="F670" t="s">
        <v>1995</v>
      </c>
      <c r="G670" t="s">
        <v>1919</v>
      </c>
      <c r="H670">
        <v>21.352</v>
      </c>
      <c r="I670">
        <v>3.0000000000000001E-3</v>
      </c>
      <c r="J670">
        <v>3.0000000000000001E-3</v>
      </c>
      <c r="K670"/>
      <c r="L670">
        <v>0</v>
      </c>
      <c r="M670" t="s">
        <v>1996</v>
      </c>
      <c r="N670" t="s">
        <v>1996</v>
      </c>
      <c r="O670" t="s">
        <v>1996</v>
      </c>
      <c r="P670" t="s">
        <v>1996</v>
      </c>
      <c r="Q670"/>
      <c r="R670"/>
      <c r="S670"/>
      <c r="T670"/>
      <c r="U670"/>
      <c r="V670"/>
      <c r="W670">
        <v>1</v>
      </c>
      <c r="X670">
        <v>0.95899999999999996</v>
      </c>
      <c r="Y670">
        <v>1</v>
      </c>
      <c r="Z670">
        <v>0.92</v>
      </c>
      <c r="AA670">
        <v>0.92</v>
      </c>
      <c r="AB670">
        <v>0.92</v>
      </c>
      <c r="AC670">
        <v>100</v>
      </c>
      <c r="AD670">
        <v>0</v>
      </c>
      <c r="AE670" t="s">
        <v>3789</v>
      </c>
      <c r="AF670"/>
      <c r="AG670" t="s">
        <v>1997</v>
      </c>
      <c r="AH670">
        <v>4</v>
      </c>
      <c r="AI670"/>
      <c r="AJ670">
        <v>3</v>
      </c>
      <c r="AK670">
        <v>12.74</v>
      </c>
      <c r="AL670"/>
      <c r="AM670"/>
      <c r="AN670"/>
      <c r="AO670"/>
      <c r="AP670"/>
      <c r="AQ670" t="s">
        <v>3093</v>
      </c>
      <c r="AR670"/>
      <c r="AS670" t="s">
        <v>1996</v>
      </c>
      <c r="AT670"/>
      <c r="AU670" t="s">
        <v>1996</v>
      </c>
      <c r="AV670" t="s">
        <v>1997</v>
      </c>
      <c r="AW670">
        <v>13867</v>
      </c>
      <c r="AX670"/>
    </row>
    <row r="671" spans="1:50" hidden="1" x14ac:dyDescent="0.25">
      <c r="A671">
        <v>2026</v>
      </c>
      <c r="B671" t="s">
        <v>2797</v>
      </c>
      <c r="C671" t="s">
        <v>3094</v>
      </c>
      <c r="D671">
        <v>8526</v>
      </c>
      <c r="E671" t="s">
        <v>3095</v>
      </c>
      <c r="F671" t="s">
        <v>1995</v>
      </c>
      <c r="G671" t="s">
        <v>1919</v>
      </c>
      <c r="H671">
        <v>85.45</v>
      </c>
      <c r="I671">
        <v>1.5699999999999999E-2</v>
      </c>
      <c r="J671">
        <v>1.5699999999999999E-2</v>
      </c>
      <c r="K671"/>
      <c r="L671">
        <v>0</v>
      </c>
      <c r="M671" t="s">
        <v>1996</v>
      </c>
      <c r="N671" t="s">
        <v>1996</v>
      </c>
      <c r="O671" t="s">
        <v>1996</v>
      </c>
      <c r="P671" t="s">
        <v>1996</v>
      </c>
      <c r="Q671"/>
      <c r="R671"/>
      <c r="S671"/>
      <c r="T671"/>
      <c r="U671"/>
      <c r="V671"/>
      <c r="W671">
        <v>1</v>
      </c>
      <c r="X671">
        <v>0.95899999999999996</v>
      </c>
      <c r="Y671">
        <v>1</v>
      </c>
      <c r="Z671">
        <v>0.92</v>
      </c>
      <c r="AA671">
        <v>0.92</v>
      </c>
      <c r="AB671">
        <v>0.92</v>
      </c>
      <c r="AC671">
        <v>100</v>
      </c>
      <c r="AD671">
        <v>0</v>
      </c>
      <c r="AE671" t="s">
        <v>3789</v>
      </c>
      <c r="AF671"/>
      <c r="AG671" t="s">
        <v>1997</v>
      </c>
      <c r="AH671">
        <v>8</v>
      </c>
      <c r="AI671"/>
      <c r="AJ671">
        <v>3</v>
      </c>
      <c r="AK671">
        <v>12.74</v>
      </c>
      <c r="AL671">
        <v>1</v>
      </c>
      <c r="AM671"/>
      <c r="AN671"/>
      <c r="AO671"/>
      <c r="AP671"/>
      <c r="AQ671" t="s">
        <v>3093</v>
      </c>
      <c r="AR671"/>
      <c r="AS671" t="s">
        <v>1996</v>
      </c>
      <c r="AT671"/>
      <c r="AU671" t="s">
        <v>1996</v>
      </c>
      <c r="AV671" t="s">
        <v>1997</v>
      </c>
      <c r="AW671">
        <v>13867</v>
      </c>
      <c r="AX671"/>
    </row>
    <row r="672" spans="1:50" hidden="1" x14ac:dyDescent="0.25">
      <c r="A672">
        <v>2026</v>
      </c>
      <c r="B672" t="s">
        <v>2797</v>
      </c>
      <c r="C672" t="s">
        <v>3644</v>
      </c>
      <c r="D672">
        <v>8985</v>
      </c>
      <c r="E672" t="s">
        <v>3645</v>
      </c>
      <c r="F672" t="s">
        <v>1995</v>
      </c>
      <c r="G672" t="s">
        <v>1919</v>
      </c>
      <c r="H672">
        <v>322</v>
      </c>
      <c r="I672">
        <v>5.7299999999999997E-2</v>
      </c>
      <c r="J672">
        <v>5.7299999999999997E-2</v>
      </c>
      <c r="K672"/>
      <c r="L672">
        <v>0</v>
      </c>
      <c r="M672" t="s">
        <v>1996</v>
      </c>
      <c r="N672" t="s">
        <v>1996</v>
      </c>
      <c r="O672" t="s">
        <v>1996</v>
      </c>
      <c r="P672" t="s">
        <v>1996</v>
      </c>
      <c r="Q672"/>
      <c r="R672"/>
      <c r="S672"/>
      <c r="T672">
        <v>0</v>
      </c>
      <c r="U672">
        <v>0</v>
      </c>
      <c r="V672">
        <v>0</v>
      </c>
      <c r="W672">
        <v>1</v>
      </c>
      <c r="X672">
        <v>0.95899999999999996</v>
      </c>
      <c r="Y672">
        <v>1</v>
      </c>
      <c r="Z672">
        <v>0.92</v>
      </c>
      <c r="AA672">
        <v>0.92</v>
      </c>
      <c r="AB672">
        <v>0.92</v>
      </c>
      <c r="AC672">
        <v>100</v>
      </c>
      <c r="AD672">
        <v>0</v>
      </c>
      <c r="AE672" t="s">
        <v>3789</v>
      </c>
      <c r="AF672"/>
      <c r="AG672" t="s">
        <v>1997</v>
      </c>
      <c r="AH672">
        <v>50</v>
      </c>
      <c r="AI672"/>
      <c r="AJ672">
        <v>12</v>
      </c>
      <c r="AK672">
        <v>5344</v>
      </c>
      <c r="AL672">
        <v>0</v>
      </c>
      <c r="AM672"/>
      <c r="AN672"/>
      <c r="AO672"/>
      <c r="AP672"/>
      <c r="AQ672" t="s">
        <v>3976</v>
      </c>
      <c r="AR672"/>
      <c r="AS672" t="s">
        <v>1996</v>
      </c>
      <c r="AT672"/>
      <c r="AU672" t="s">
        <v>1996</v>
      </c>
      <c r="AV672" t="s">
        <v>1997</v>
      </c>
      <c r="AW672">
        <v>14407</v>
      </c>
      <c r="AX672"/>
    </row>
    <row r="673" spans="1:50" hidden="1" x14ac:dyDescent="0.25">
      <c r="A673">
        <v>2026</v>
      </c>
      <c r="B673" t="s">
        <v>2797</v>
      </c>
      <c r="C673" t="s">
        <v>3646</v>
      </c>
      <c r="D673">
        <v>8986</v>
      </c>
      <c r="E673" t="s">
        <v>3647</v>
      </c>
      <c r="F673" t="s">
        <v>1995</v>
      </c>
      <c r="G673" t="s">
        <v>1919</v>
      </c>
      <c r="H673">
        <v>783</v>
      </c>
      <c r="I673">
        <v>0.13900000000000001</v>
      </c>
      <c r="J673">
        <v>0.13900000000000001</v>
      </c>
      <c r="K673"/>
      <c r="L673">
        <v>0</v>
      </c>
      <c r="M673" t="s">
        <v>1996</v>
      </c>
      <c r="N673" t="s">
        <v>1996</v>
      </c>
      <c r="O673" t="s">
        <v>1996</v>
      </c>
      <c r="P673" t="s">
        <v>1996</v>
      </c>
      <c r="Q673"/>
      <c r="R673"/>
      <c r="S673"/>
      <c r="T673">
        <v>0</v>
      </c>
      <c r="U673">
        <v>0</v>
      </c>
      <c r="V673">
        <v>0</v>
      </c>
      <c r="W673">
        <v>1</v>
      </c>
      <c r="X673">
        <v>0.95899999999999996</v>
      </c>
      <c r="Y673">
        <v>1</v>
      </c>
      <c r="Z673">
        <v>0.92</v>
      </c>
      <c r="AA673">
        <v>0.92</v>
      </c>
      <c r="AB673">
        <v>0.92</v>
      </c>
      <c r="AC673">
        <v>100</v>
      </c>
      <c r="AD673">
        <v>0</v>
      </c>
      <c r="AE673" t="s">
        <v>3789</v>
      </c>
      <c r="AF673"/>
      <c r="AG673" t="s">
        <v>1997</v>
      </c>
      <c r="AH673">
        <v>50</v>
      </c>
      <c r="AI673"/>
      <c r="AJ673">
        <v>12</v>
      </c>
      <c r="AK673">
        <v>1153</v>
      </c>
      <c r="AL673">
        <v>0</v>
      </c>
      <c r="AM673"/>
      <c r="AN673"/>
      <c r="AO673"/>
      <c r="AP673"/>
      <c r="AQ673" t="s">
        <v>3977</v>
      </c>
      <c r="AR673"/>
      <c r="AS673" t="s">
        <v>1996</v>
      </c>
      <c r="AT673"/>
      <c r="AU673" t="s">
        <v>1996</v>
      </c>
      <c r="AV673" t="s">
        <v>1997</v>
      </c>
      <c r="AW673">
        <v>14407</v>
      </c>
      <c r="AX673"/>
    </row>
    <row r="674" spans="1:50" hidden="1" x14ac:dyDescent="0.25">
      <c r="A674">
        <v>2026</v>
      </c>
      <c r="B674" t="s">
        <v>2797</v>
      </c>
      <c r="C674" t="s">
        <v>3648</v>
      </c>
      <c r="D674">
        <v>8987</v>
      </c>
      <c r="E674" t="s">
        <v>3649</v>
      </c>
      <c r="F674" t="s">
        <v>1995</v>
      </c>
      <c r="G674" t="s">
        <v>1919</v>
      </c>
      <c r="H674">
        <v>1260</v>
      </c>
      <c r="I674">
        <v>0.22500000000000001</v>
      </c>
      <c r="J674">
        <v>0.22500000000000001</v>
      </c>
      <c r="K674"/>
      <c r="L674">
        <v>0</v>
      </c>
      <c r="M674" t="s">
        <v>1996</v>
      </c>
      <c r="N674" t="s">
        <v>1996</v>
      </c>
      <c r="O674" t="s">
        <v>1996</v>
      </c>
      <c r="P674" t="s">
        <v>1996</v>
      </c>
      <c r="Q674"/>
      <c r="R674"/>
      <c r="S674"/>
      <c r="T674">
        <v>0</v>
      </c>
      <c r="U674">
        <v>0</v>
      </c>
      <c r="V674">
        <v>0</v>
      </c>
      <c r="W674">
        <v>1</v>
      </c>
      <c r="X674">
        <v>0.95899999999999996</v>
      </c>
      <c r="Y674">
        <v>1</v>
      </c>
      <c r="Z674">
        <v>0.92</v>
      </c>
      <c r="AA674">
        <v>0.92</v>
      </c>
      <c r="AB674">
        <v>0.92</v>
      </c>
      <c r="AC674">
        <v>100</v>
      </c>
      <c r="AD674">
        <v>0</v>
      </c>
      <c r="AE674" t="s">
        <v>3789</v>
      </c>
      <c r="AF674"/>
      <c r="AG674" t="s">
        <v>1997</v>
      </c>
      <c r="AH674">
        <v>75</v>
      </c>
      <c r="AI674"/>
      <c r="AJ674">
        <v>12</v>
      </c>
      <c r="AK674">
        <v>4478</v>
      </c>
      <c r="AL674">
        <v>0</v>
      </c>
      <c r="AM674"/>
      <c r="AN674"/>
      <c r="AO674"/>
      <c r="AP674"/>
      <c r="AQ674" t="s">
        <v>3978</v>
      </c>
      <c r="AR674"/>
      <c r="AS674" t="s">
        <v>1996</v>
      </c>
      <c r="AT674"/>
      <c r="AU674" t="s">
        <v>1996</v>
      </c>
      <c r="AV674" t="s">
        <v>1997</v>
      </c>
      <c r="AW674">
        <v>14407</v>
      </c>
      <c r="AX674"/>
    </row>
    <row r="675" spans="1:50" hidden="1" x14ac:dyDescent="0.25">
      <c r="A675">
        <v>2026</v>
      </c>
      <c r="B675" t="s">
        <v>2797</v>
      </c>
      <c r="C675" t="s">
        <v>3650</v>
      </c>
      <c r="D675">
        <v>8988</v>
      </c>
      <c r="E675" t="s">
        <v>3651</v>
      </c>
      <c r="F675" t="s">
        <v>1995</v>
      </c>
      <c r="G675" t="s">
        <v>1919</v>
      </c>
      <c r="H675">
        <v>1710</v>
      </c>
      <c r="I675">
        <v>0.30399999999999999</v>
      </c>
      <c r="J675">
        <v>0.30399999999999999</v>
      </c>
      <c r="K675"/>
      <c r="L675">
        <v>0</v>
      </c>
      <c r="M675" t="s">
        <v>1996</v>
      </c>
      <c r="N675" t="s">
        <v>1996</v>
      </c>
      <c r="O675" t="s">
        <v>1996</v>
      </c>
      <c r="P675" t="s">
        <v>1996</v>
      </c>
      <c r="Q675"/>
      <c r="R675"/>
      <c r="S675"/>
      <c r="T675">
        <v>0</v>
      </c>
      <c r="U675">
        <v>0</v>
      </c>
      <c r="V675">
        <v>0</v>
      </c>
      <c r="W675">
        <v>1</v>
      </c>
      <c r="X675">
        <v>0.95899999999999996</v>
      </c>
      <c r="Y675">
        <v>1</v>
      </c>
      <c r="Z675">
        <v>0.92</v>
      </c>
      <c r="AA675">
        <v>0.92</v>
      </c>
      <c r="AB675">
        <v>0.92</v>
      </c>
      <c r="AC675">
        <v>100</v>
      </c>
      <c r="AD675">
        <v>0</v>
      </c>
      <c r="AE675" t="s">
        <v>3789</v>
      </c>
      <c r="AF675"/>
      <c r="AG675" t="s">
        <v>1997</v>
      </c>
      <c r="AH675">
        <v>75</v>
      </c>
      <c r="AI675"/>
      <c r="AJ675">
        <v>12</v>
      </c>
      <c r="AK675">
        <v>734.7</v>
      </c>
      <c r="AL675">
        <v>0</v>
      </c>
      <c r="AM675"/>
      <c r="AN675"/>
      <c r="AO675"/>
      <c r="AP675"/>
      <c r="AQ675" t="s">
        <v>3652</v>
      </c>
      <c r="AR675"/>
      <c r="AS675" t="s">
        <v>1996</v>
      </c>
      <c r="AT675"/>
      <c r="AU675" t="s">
        <v>1996</v>
      </c>
      <c r="AV675" t="s">
        <v>1997</v>
      </c>
      <c r="AW675">
        <v>13959</v>
      </c>
      <c r="AX675"/>
    </row>
    <row r="676" spans="1:50" hidden="1" x14ac:dyDescent="0.25">
      <c r="A676">
        <v>2026</v>
      </c>
      <c r="B676" t="s">
        <v>2797</v>
      </c>
      <c r="C676" t="s">
        <v>3653</v>
      </c>
      <c r="D676">
        <v>8989</v>
      </c>
      <c r="E676" t="s">
        <v>3654</v>
      </c>
      <c r="F676" t="s">
        <v>1995</v>
      </c>
      <c r="G676" t="s">
        <v>1919</v>
      </c>
      <c r="H676">
        <v>1120</v>
      </c>
      <c r="I676">
        <v>0</v>
      </c>
      <c r="J676">
        <v>0</v>
      </c>
      <c r="K676"/>
      <c r="L676">
        <v>0</v>
      </c>
      <c r="M676" t="s">
        <v>1996</v>
      </c>
      <c r="N676" t="s">
        <v>1996</v>
      </c>
      <c r="O676" t="s">
        <v>1996</v>
      </c>
      <c r="P676" t="s">
        <v>1996</v>
      </c>
      <c r="Q676"/>
      <c r="R676"/>
      <c r="S676"/>
      <c r="T676">
        <v>0</v>
      </c>
      <c r="U676">
        <v>0</v>
      </c>
      <c r="V676">
        <v>0</v>
      </c>
      <c r="W676">
        <v>1</v>
      </c>
      <c r="X676">
        <v>0.95899999999999996</v>
      </c>
      <c r="Y676">
        <v>1</v>
      </c>
      <c r="Z676">
        <v>0.92</v>
      </c>
      <c r="AA676">
        <v>0.92</v>
      </c>
      <c r="AB676">
        <v>0.92</v>
      </c>
      <c r="AC676">
        <v>100</v>
      </c>
      <c r="AD676">
        <v>0</v>
      </c>
      <c r="AE676" t="s">
        <v>3789</v>
      </c>
      <c r="AF676"/>
      <c r="AG676" t="s">
        <v>1997</v>
      </c>
      <c r="AH676">
        <v>75</v>
      </c>
      <c r="AI676"/>
      <c r="AJ676">
        <v>12</v>
      </c>
      <c r="AK676">
        <v>419.52</v>
      </c>
      <c r="AL676">
        <v>0</v>
      </c>
      <c r="AM676"/>
      <c r="AN676"/>
      <c r="AO676"/>
      <c r="AP676"/>
      <c r="AQ676" t="s">
        <v>3655</v>
      </c>
      <c r="AR676"/>
      <c r="AS676" t="s">
        <v>1996</v>
      </c>
      <c r="AT676"/>
      <c r="AU676" t="s">
        <v>1996</v>
      </c>
      <c r="AV676" t="s">
        <v>1997</v>
      </c>
      <c r="AW676">
        <v>13959</v>
      </c>
      <c r="AX676"/>
    </row>
    <row r="677" spans="1:50" hidden="1" x14ac:dyDescent="0.25">
      <c r="A677">
        <v>2026</v>
      </c>
      <c r="B677" t="s">
        <v>2797</v>
      </c>
      <c r="C677" t="s">
        <v>3656</v>
      </c>
      <c r="D677">
        <v>8990</v>
      </c>
      <c r="E677" t="s">
        <v>3657</v>
      </c>
      <c r="F677" t="s">
        <v>2022</v>
      </c>
      <c r="G677" t="s">
        <v>1919</v>
      </c>
      <c r="H677">
        <v>0</v>
      </c>
      <c r="I677">
        <v>0</v>
      </c>
      <c r="J677">
        <v>0</v>
      </c>
      <c r="K677"/>
      <c r="L677">
        <v>71.394199999999998</v>
      </c>
      <c r="M677" t="s">
        <v>1996</v>
      </c>
      <c r="N677" t="s">
        <v>1996</v>
      </c>
      <c r="O677" t="s">
        <v>1996</v>
      </c>
      <c r="P677" t="s">
        <v>1996</v>
      </c>
      <c r="Q677"/>
      <c r="R677"/>
      <c r="S677"/>
      <c r="T677">
        <v>0</v>
      </c>
      <c r="U677">
        <v>0</v>
      </c>
      <c r="V677">
        <v>0</v>
      </c>
      <c r="W677">
        <v>1</v>
      </c>
      <c r="X677">
        <v>0.95899999999999996</v>
      </c>
      <c r="Y677">
        <v>1</v>
      </c>
      <c r="Z677">
        <v>0.92</v>
      </c>
      <c r="AA677">
        <v>0.92</v>
      </c>
      <c r="AB677">
        <v>0.92</v>
      </c>
      <c r="AC677">
        <v>0</v>
      </c>
      <c r="AD677">
        <v>100</v>
      </c>
      <c r="AE677" t="s">
        <v>3789</v>
      </c>
      <c r="AF677"/>
      <c r="AG677" t="s">
        <v>1997</v>
      </c>
      <c r="AH677">
        <v>345</v>
      </c>
      <c r="AI677"/>
      <c r="AJ677">
        <v>12</v>
      </c>
      <c r="AK677">
        <v>1751</v>
      </c>
      <c r="AL677">
        <v>1</v>
      </c>
      <c r="AM677"/>
      <c r="AN677"/>
      <c r="AO677"/>
      <c r="AP677"/>
      <c r="AQ677" t="s">
        <v>3161</v>
      </c>
      <c r="AR677"/>
      <c r="AS677" t="s">
        <v>1996</v>
      </c>
      <c r="AT677"/>
      <c r="AU677" t="s">
        <v>1996</v>
      </c>
      <c r="AV677" t="s">
        <v>1997</v>
      </c>
      <c r="AW677">
        <v>14407</v>
      </c>
      <c r="AX677"/>
    </row>
    <row r="678" spans="1:50" hidden="1" x14ac:dyDescent="0.25">
      <c r="A678">
        <v>2026</v>
      </c>
      <c r="B678" t="s">
        <v>2797</v>
      </c>
      <c r="C678" t="s">
        <v>3658</v>
      </c>
      <c r="D678">
        <v>8997</v>
      </c>
      <c r="E678" t="s">
        <v>3659</v>
      </c>
      <c r="F678" t="s">
        <v>1995</v>
      </c>
      <c r="G678" t="s">
        <v>1919</v>
      </c>
      <c r="H678">
        <v>12741.44</v>
      </c>
      <c r="I678">
        <v>2.8734000000000002</v>
      </c>
      <c r="J678">
        <v>2.8734000000000002</v>
      </c>
      <c r="K678"/>
      <c r="L678">
        <v>0</v>
      </c>
      <c r="M678" t="s">
        <v>1996</v>
      </c>
      <c r="N678" t="s">
        <v>1996</v>
      </c>
      <c r="O678" t="s">
        <v>1996</v>
      </c>
      <c r="P678" t="s">
        <v>1996</v>
      </c>
      <c r="Q678"/>
      <c r="R678"/>
      <c r="S678"/>
      <c r="T678">
        <v>0</v>
      </c>
      <c r="U678">
        <v>0</v>
      </c>
      <c r="V678">
        <v>0</v>
      </c>
      <c r="W678">
        <v>1</v>
      </c>
      <c r="X678">
        <v>0.95899999999999996</v>
      </c>
      <c r="Y678">
        <v>1</v>
      </c>
      <c r="Z678">
        <v>0.92</v>
      </c>
      <c r="AA678">
        <v>0.92</v>
      </c>
      <c r="AB678">
        <v>0.92</v>
      </c>
      <c r="AC678">
        <v>100</v>
      </c>
      <c r="AD678">
        <v>0</v>
      </c>
      <c r="AE678" t="s">
        <v>3789</v>
      </c>
      <c r="AF678"/>
      <c r="AG678" t="s">
        <v>1997</v>
      </c>
      <c r="AH678">
        <v>350</v>
      </c>
      <c r="AI678"/>
      <c r="AJ678">
        <v>15</v>
      </c>
      <c r="AK678">
        <v>770</v>
      </c>
      <c r="AL678">
        <v>1</v>
      </c>
      <c r="AM678"/>
      <c r="AN678"/>
      <c r="AO678"/>
      <c r="AP678"/>
      <c r="AQ678" t="s">
        <v>3979</v>
      </c>
      <c r="AR678"/>
      <c r="AS678" t="s">
        <v>1996</v>
      </c>
      <c r="AT678"/>
      <c r="AU678" t="s">
        <v>1996</v>
      </c>
      <c r="AV678" t="s">
        <v>1997</v>
      </c>
      <c r="AW678">
        <v>14407</v>
      </c>
      <c r="AX678"/>
    </row>
    <row r="679" spans="1:50" hidden="1" x14ac:dyDescent="0.25">
      <c r="A679">
        <v>2026</v>
      </c>
      <c r="B679" t="s">
        <v>2797</v>
      </c>
      <c r="C679" t="s">
        <v>3660</v>
      </c>
      <c r="D679">
        <v>8998</v>
      </c>
      <c r="E679" t="s">
        <v>3661</v>
      </c>
      <c r="F679" t="s">
        <v>1995</v>
      </c>
      <c r="G679" t="s">
        <v>1919</v>
      </c>
      <c r="H679">
        <v>30025.83</v>
      </c>
      <c r="I679">
        <v>6.7731000000000003</v>
      </c>
      <c r="J679">
        <v>6.7731000000000003</v>
      </c>
      <c r="K679"/>
      <c r="L679">
        <v>0</v>
      </c>
      <c r="M679" t="s">
        <v>1996</v>
      </c>
      <c r="N679" t="s">
        <v>1996</v>
      </c>
      <c r="O679" t="s">
        <v>1996</v>
      </c>
      <c r="P679" t="s">
        <v>1996</v>
      </c>
      <c r="Q679"/>
      <c r="R679"/>
      <c r="S679"/>
      <c r="T679">
        <v>0</v>
      </c>
      <c r="U679">
        <v>0</v>
      </c>
      <c r="V679">
        <v>0</v>
      </c>
      <c r="W679">
        <v>1</v>
      </c>
      <c r="X679">
        <v>0.95899999999999996</v>
      </c>
      <c r="Y679">
        <v>1</v>
      </c>
      <c r="Z679">
        <v>0.92</v>
      </c>
      <c r="AA679">
        <v>0.92</v>
      </c>
      <c r="AB679">
        <v>0.92</v>
      </c>
      <c r="AC679">
        <v>100</v>
      </c>
      <c r="AD679">
        <v>0</v>
      </c>
      <c r="AE679" t="s">
        <v>3789</v>
      </c>
      <c r="AF679"/>
      <c r="AG679" t="s">
        <v>1997</v>
      </c>
      <c r="AH679">
        <v>850</v>
      </c>
      <c r="AI679"/>
      <c r="AJ679">
        <v>20</v>
      </c>
      <c r="AK679">
        <v>970</v>
      </c>
      <c r="AL679">
        <v>1</v>
      </c>
      <c r="AM679"/>
      <c r="AN679"/>
      <c r="AO679"/>
      <c r="AP679"/>
      <c r="AQ679" t="s">
        <v>3980</v>
      </c>
      <c r="AR679"/>
      <c r="AS679" t="s">
        <v>1996</v>
      </c>
      <c r="AT679"/>
      <c r="AU679" t="s">
        <v>1996</v>
      </c>
      <c r="AV679" t="s">
        <v>1997</v>
      </c>
      <c r="AW679">
        <v>14407</v>
      </c>
      <c r="AX679"/>
    </row>
    <row r="680" spans="1:50" hidden="1" x14ac:dyDescent="0.25">
      <c r="A680">
        <v>2026</v>
      </c>
      <c r="B680" t="s">
        <v>2797</v>
      </c>
      <c r="C680" t="s">
        <v>3662</v>
      </c>
      <c r="D680">
        <v>8999</v>
      </c>
      <c r="E680" t="s">
        <v>3663</v>
      </c>
      <c r="F680" t="s">
        <v>1995</v>
      </c>
      <c r="G680" t="s">
        <v>1919</v>
      </c>
      <c r="H680">
        <v>11085.88</v>
      </c>
      <c r="I680">
        <v>2.5085000000000002</v>
      </c>
      <c r="J680">
        <v>2.5085000000000002</v>
      </c>
      <c r="K680"/>
      <c r="L680">
        <v>0</v>
      </c>
      <c r="M680" t="s">
        <v>1996</v>
      </c>
      <c r="N680" t="s">
        <v>1996</v>
      </c>
      <c r="O680" t="s">
        <v>1996</v>
      </c>
      <c r="P680" t="s">
        <v>1996</v>
      </c>
      <c r="Q680"/>
      <c r="R680"/>
      <c r="S680"/>
      <c r="T680">
        <v>0</v>
      </c>
      <c r="U680">
        <v>0</v>
      </c>
      <c r="V680">
        <v>0</v>
      </c>
      <c r="W680">
        <v>1</v>
      </c>
      <c r="X680">
        <v>0.95899999999999996</v>
      </c>
      <c r="Y680">
        <v>1</v>
      </c>
      <c r="Z680">
        <v>0.92</v>
      </c>
      <c r="AA680">
        <v>0.92</v>
      </c>
      <c r="AB680">
        <v>0.92</v>
      </c>
      <c r="AC680">
        <v>100</v>
      </c>
      <c r="AD680">
        <v>0</v>
      </c>
      <c r="AE680" t="s">
        <v>3789</v>
      </c>
      <c r="AF680"/>
      <c r="AG680" t="s">
        <v>1997</v>
      </c>
      <c r="AH680">
        <v>250</v>
      </c>
      <c r="AI680"/>
      <c r="AJ680">
        <v>20</v>
      </c>
      <c r="AK680">
        <v>2050</v>
      </c>
      <c r="AL680">
        <v>1</v>
      </c>
      <c r="AM680"/>
      <c r="AN680"/>
      <c r="AO680"/>
      <c r="AP680"/>
      <c r="AQ680" t="s">
        <v>3981</v>
      </c>
      <c r="AR680"/>
      <c r="AS680" t="s">
        <v>1996</v>
      </c>
      <c r="AT680"/>
      <c r="AU680" t="s">
        <v>1996</v>
      </c>
      <c r="AV680" t="s">
        <v>1997</v>
      </c>
      <c r="AW680">
        <v>14407</v>
      </c>
      <c r="AX680"/>
    </row>
    <row r="681" spans="1:50" hidden="1" x14ac:dyDescent="0.25">
      <c r="A681">
        <v>2026</v>
      </c>
      <c r="B681" t="s">
        <v>2797</v>
      </c>
      <c r="C681" t="s">
        <v>3664</v>
      </c>
      <c r="D681">
        <v>9000</v>
      </c>
      <c r="E681" t="s">
        <v>3665</v>
      </c>
      <c r="F681" t="s">
        <v>1995</v>
      </c>
      <c r="G681" t="s">
        <v>1919</v>
      </c>
      <c r="H681">
        <v>4321.79</v>
      </c>
      <c r="I681">
        <v>0.98060000000000003</v>
      </c>
      <c r="J681">
        <v>0.98060000000000003</v>
      </c>
      <c r="K681"/>
      <c r="L681">
        <v>0</v>
      </c>
      <c r="M681" t="s">
        <v>1996</v>
      </c>
      <c r="N681" t="s">
        <v>1996</v>
      </c>
      <c r="O681" t="s">
        <v>1996</v>
      </c>
      <c r="P681" t="s">
        <v>1996</v>
      </c>
      <c r="Q681"/>
      <c r="R681"/>
      <c r="S681"/>
      <c r="T681">
        <v>0</v>
      </c>
      <c r="U681">
        <v>0</v>
      </c>
      <c r="V681">
        <v>0</v>
      </c>
      <c r="W681">
        <v>1</v>
      </c>
      <c r="X681">
        <v>0.95899999999999996</v>
      </c>
      <c r="Y681">
        <v>1</v>
      </c>
      <c r="Z681">
        <v>0.92</v>
      </c>
      <c r="AA681">
        <v>0.92</v>
      </c>
      <c r="AB681">
        <v>0.92</v>
      </c>
      <c r="AC681">
        <v>100</v>
      </c>
      <c r="AD681">
        <v>0</v>
      </c>
      <c r="AE681" t="s">
        <v>3789</v>
      </c>
      <c r="AF681"/>
      <c r="AG681" t="s">
        <v>1997</v>
      </c>
      <c r="AH681">
        <v>50</v>
      </c>
      <c r="AI681"/>
      <c r="AJ681">
        <v>10</v>
      </c>
      <c r="AK681">
        <v>120</v>
      </c>
      <c r="AL681">
        <v>1</v>
      </c>
      <c r="AM681"/>
      <c r="AN681"/>
      <c r="AO681"/>
      <c r="AP681"/>
      <c r="AQ681" t="s">
        <v>3982</v>
      </c>
      <c r="AR681"/>
      <c r="AS681" t="s">
        <v>1996</v>
      </c>
      <c r="AT681"/>
      <c r="AU681" t="s">
        <v>1996</v>
      </c>
      <c r="AV681" t="s">
        <v>1997</v>
      </c>
      <c r="AW681">
        <v>14407</v>
      </c>
      <c r="AX681"/>
    </row>
    <row r="682" spans="1:50" hidden="1" x14ac:dyDescent="0.25">
      <c r="A682">
        <v>2026</v>
      </c>
      <c r="B682" t="s">
        <v>2797</v>
      </c>
      <c r="C682" t="s">
        <v>3666</v>
      </c>
      <c r="D682">
        <v>9007</v>
      </c>
      <c r="E682" t="s">
        <v>3667</v>
      </c>
      <c r="F682" t="s">
        <v>1995</v>
      </c>
      <c r="G682" t="s">
        <v>1919</v>
      </c>
      <c r="H682">
        <v>17725.32</v>
      </c>
      <c r="I682">
        <v>3.9681000000000002</v>
      </c>
      <c r="J682">
        <v>3.9681000000000002</v>
      </c>
      <c r="K682"/>
      <c r="L682">
        <v>0</v>
      </c>
      <c r="M682" t="s">
        <v>1996</v>
      </c>
      <c r="N682" t="s">
        <v>1996</v>
      </c>
      <c r="O682" t="s">
        <v>1996</v>
      </c>
      <c r="P682" t="s">
        <v>1996</v>
      </c>
      <c r="Q682"/>
      <c r="R682"/>
      <c r="S682"/>
      <c r="T682">
        <v>0</v>
      </c>
      <c r="U682">
        <v>0</v>
      </c>
      <c r="V682">
        <v>0</v>
      </c>
      <c r="W682">
        <v>1</v>
      </c>
      <c r="X682">
        <v>0.95899999999999996</v>
      </c>
      <c r="Y682">
        <v>1</v>
      </c>
      <c r="Z682">
        <v>0.92</v>
      </c>
      <c r="AA682">
        <v>0.92</v>
      </c>
      <c r="AB682">
        <v>0.92</v>
      </c>
      <c r="AC682">
        <v>100</v>
      </c>
      <c r="AD682">
        <v>0</v>
      </c>
      <c r="AE682" t="s">
        <v>3789</v>
      </c>
      <c r="AF682"/>
      <c r="AG682" t="s">
        <v>1997</v>
      </c>
      <c r="AH682">
        <v>350</v>
      </c>
      <c r="AI682"/>
      <c r="AJ682">
        <v>15</v>
      </c>
      <c r="AK682">
        <v>0</v>
      </c>
      <c r="AL682">
        <v>1</v>
      </c>
      <c r="AM682"/>
      <c r="AN682"/>
      <c r="AO682"/>
      <c r="AP682"/>
      <c r="AQ682" t="s">
        <v>3983</v>
      </c>
      <c r="AR682"/>
      <c r="AS682" t="s">
        <v>1996</v>
      </c>
      <c r="AT682"/>
      <c r="AU682" t="s">
        <v>1996</v>
      </c>
      <c r="AV682" t="s">
        <v>1997</v>
      </c>
      <c r="AW682">
        <v>14407</v>
      </c>
      <c r="AX682"/>
    </row>
    <row r="683" spans="1:50" hidden="1" x14ac:dyDescent="0.25">
      <c r="A683">
        <v>2026</v>
      </c>
      <c r="B683" t="s">
        <v>2797</v>
      </c>
      <c r="C683" t="s">
        <v>3668</v>
      </c>
      <c r="D683">
        <v>9008</v>
      </c>
      <c r="E683" t="s">
        <v>3669</v>
      </c>
      <c r="F683" t="s">
        <v>1995</v>
      </c>
      <c r="G683" t="s">
        <v>1919</v>
      </c>
      <c r="H683">
        <v>24678.87</v>
      </c>
      <c r="I683">
        <v>5.5415999999999999</v>
      </c>
      <c r="J683">
        <v>5.5415999999999999</v>
      </c>
      <c r="K683"/>
      <c r="L683">
        <v>0</v>
      </c>
      <c r="M683" t="s">
        <v>1996</v>
      </c>
      <c r="N683" t="s">
        <v>1996</v>
      </c>
      <c r="O683" t="s">
        <v>1996</v>
      </c>
      <c r="P683" t="s">
        <v>1996</v>
      </c>
      <c r="Q683"/>
      <c r="R683"/>
      <c r="S683"/>
      <c r="T683">
        <v>0</v>
      </c>
      <c r="U683">
        <v>0</v>
      </c>
      <c r="V683">
        <v>0</v>
      </c>
      <c r="W683">
        <v>1</v>
      </c>
      <c r="X683">
        <v>0.95899999999999996</v>
      </c>
      <c r="Y683">
        <v>1</v>
      </c>
      <c r="Z683">
        <v>0.92</v>
      </c>
      <c r="AA683">
        <v>0.92</v>
      </c>
      <c r="AB683">
        <v>0.92</v>
      </c>
      <c r="AC683">
        <v>100</v>
      </c>
      <c r="AD683">
        <v>0</v>
      </c>
      <c r="AE683" t="s">
        <v>3789</v>
      </c>
      <c r="AF683"/>
      <c r="AG683" t="s">
        <v>1997</v>
      </c>
      <c r="AH683">
        <v>850</v>
      </c>
      <c r="AI683"/>
      <c r="AJ683">
        <v>20</v>
      </c>
      <c r="AK683">
        <v>970</v>
      </c>
      <c r="AL683">
        <v>1</v>
      </c>
      <c r="AM683"/>
      <c r="AN683"/>
      <c r="AO683"/>
      <c r="AP683"/>
      <c r="AQ683" t="s">
        <v>3984</v>
      </c>
      <c r="AR683"/>
      <c r="AS683" t="s">
        <v>1996</v>
      </c>
      <c r="AT683"/>
      <c r="AU683" t="s">
        <v>1996</v>
      </c>
      <c r="AV683" t="s">
        <v>1997</v>
      </c>
      <c r="AW683">
        <v>14407</v>
      </c>
      <c r="AX683"/>
    </row>
    <row r="684" spans="1:50" hidden="1" x14ac:dyDescent="0.25">
      <c r="A684">
        <v>2026</v>
      </c>
      <c r="B684" t="s">
        <v>2797</v>
      </c>
      <c r="C684" t="s">
        <v>3670</v>
      </c>
      <c r="D684">
        <v>9009</v>
      </c>
      <c r="E684" t="s">
        <v>3671</v>
      </c>
      <c r="F684" t="s">
        <v>1995</v>
      </c>
      <c r="G684" t="s">
        <v>1919</v>
      </c>
      <c r="H684">
        <v>17662.68</v>
      </c>
      <c r="I684">
        <v>3.9681000000000002</v>
      </c>
      <c r="J684">
        <v>3.9681000000000002</v>
      </c>
      <c r="K684"/>
      <c r="L684">
        <v>0</v>
      </c>
      <c r="M684" t="s">
        <v>1996</v>
      </c>
      <c r="N684" t="s">
        <v>1996</v>
      </c>
      <c r="O684" t="s">
        <v>1996</v>
      </c>
      <c r="P684" t="s">
        <v>1996</v>
      </c>
      <c r="Q684"/>
      <c r="R684"/>
      <c r="S684"/>
      <c r="T684">
        <v>0</v>
      </c>
      <c r="U684">
        <v>0</v>
      </c>
      <c r="V684">
        <v>0</v>
      </c>
      <c r="W684">
        <v>1</v>
      </c>
      <c r="X684">
        <v>0.95899999999999996</v>
      </c>
      <c r="Y684">
        <v>1</v>
      </c>
      <c r="Z684">
        <v>0.92</v>
      </c>
      <c r="AA684">
        <v>0.92</v>
      </c>
      <c r="AB684">
        <v>0.92</v>
      </c>
      <c r="AC684">
        <v>100</v>
      </c>
      <c r="AD684">
        <v>0</v>
      </c>
      <c r="AE684" t="s">
        <v>3789</v>
      </c>
      <c r="AF684"/>
      <c r="AG684" t="s">
        <v>1997</v>
      </c>
      <c r="AH684">
        <v>250</v>
      </c>
      <c r="AI684"/>
      <c r="AJ684">
        <v>20</v>
      </c>
      <c r="AK684">
        <v>0</v>
      </c>
      <c r="AL684">
        <v>1</v>
      </c>
      <c r="AM684"/>
      <c r="AN684"/>
      <c r="AO684"/>
      <c r="AP684"/>
      <c r="AQ684" t="s">
        <v>3985</v>
      </c>
      <c r="AR684"/>
      <c r="AS684" t="s">
        <v>1996</v>
      </c>
      <c r="AT684"/>
      <c r="AU684" t="s">
        <v>1996</v>
      </c>
      <c r="AV684" t="s">
        <v>1997</v>
      </c>
      <c r="AW684">
        <v>14407</v>
      </c>
      <c r="AX684"/>
    </row>
    <row r="685" spans="1:50" hidden="1" x14ac:dyDescent="0.25">
      <c r="A685">
        <v>2026</v>
      </c>
      <c r="B685" t="s">
        <v>2797</v>
      </c>
      <c r="C685" t="s">
        <v>3672</v>
      </c>
      <c r="D685">
        <v>9010</v>
      </c>
      <c r="E685" t="s">
        <v>3673</v>
      </c>
      <c r="F685" t="s">
        <v>1995</v>
      </c>
      <c r="G685" t="s">
        <v>1919</v>
      </c>
      <c r="H685">
        <v>4001.15</v>
      </c>
      <c r="I685">
        <v>0.90080000000000005</v>
      </c>
      <c r="J685">
        <v>0.90080000000000005</v>
      </c>
      <c r="K685"/>
      <c r="L685">
        <v>0</v>
      </c>
      <c r="M685" t="s">
        <v>1996</v>
      </c>
      <c r="N685" t="s">
        <v>1996</v>
      </c>
      <c r="O685" t="s">
        <v>1996</v>
      </c>
      <c r="P685" t="s">
        <v>1996</v>
      </c>
      <c r="Q685"/>
      <c r="R685"/>
      <c r="S685"/>
      <c r="T685">
        <v>0</v>
      </c>
      <c r="U685">
        <v>0</v>
      </c>
      <c r="V685">
        <v>0</v>
      </c>
      <c r="W685">
        <v>1</v>
      </c>
      <c r="X685">
        <v>0.95899999999999996</v>
      </c>
      <c r="Y685">
        <v>1</v>
      </c>
      <c r="Z685">
        <v>0.92</v>
      </c>
      <c r="AA685">
        <v>0.92</v>
      </c>
      <c r="AB685">
        <v>0.92</v>
      </c>
      <c r="AC685">
        <v>100</v>
      </c>
      <c r="AD685">
        <v>0</v>
      </c>
      <c r="AE685" t="s">
        <v>3789</v>
      </c>
      <c r="AF685"/>
      <c r="AG685" t="s">
        <v>1997</v>
      </c>
      <c r="AH685">
        <v>50</v>
      </c>
      <c r="AI685"/>
      <c r="AJ685">
        <v>10</v>
      </c>
      <c r="AK685">
        <v>50</v>
      </c>
      <c r="AL685">
        <v>1</v>
      </c>
      <c r="AM685"/>
      <c r="AN685"/>
      <c r="AO685"/>
      <c r="AP685"/>
      <c r="AQ685" t="s">
        <v>3986</v>
      </c>
      <c r="AR685"/>
      <c r="AS685" t="s">
        <v>1996</v>
      </c>
      <c r="AT685"/>
      <c r="AU685" t="s">
        <v>1996</v>
      </c>
      <c r="AV685" t="s">
        <v>1997</v>
      </c>
      <c r="AW685">
        <v>14407</v>
      </c>
      <c r="AX685"/>
    </row>
    <row r="686" spans="1:50" hidden="1" x14ac:dyDescent="0.25">
      <c r="A686">
        <v>2026</v>
      </c>
      <c r="B686" t="s">
        <v>2797</v>
      </c>
      <c r="C686" t="s">
        <v>3674</v>
      </c>
      <c r="D686">
        <v>9015</v>
      </c>
      <c r="E686" t="s">
        <v>3675</v>
      </c>
      <c r="F686" t="s">
        <v>1995</v>
      </c>
      <c r="G686" t="s">
        <v>1919</v>
      </c>
      <c r="H686">
        <v>3792.56</v>
      </c>
      <c r="I686">
        <v>0.85519999999999996</v>
      </c>
      <c r="J686">
        <v>0.85519999999999996</v>
      </c>
      <c r="K686"/>
      <c r="L686">
        <v>0</v>
      </c>
      <c r="M686" t="s">
        <v>1996</v>
      </c>
      <c r="N686" t="s">
        <v>1996</v>
      </c>
      <c r="O686" t="s">
        <v>1996</v>
      </c>
      <c r="P686" t="s">
        <v>1996</v>
      </c>
      <c r="Q686"/>
      <c r="R686"/>
      <c r="S686"/>
      <c r="T686">
        <v>0</v>
      </c>
      <c r="U686">
        <v>0</v>
      </c>
      <c r="V686">
        <v>0</v>
      </c>
      <c r="W686">
        <v>1</v>
      </c>
      <c r="X686">
        <v>0.95899999999999996</v>
      </c>
      <c r="Y686">
        <v>1</v>
      </c>
      <c r="Z686">
        <v>0.92</v>
      </c>
      <c r="AA686">
        <v>0.92</v>
      </c>
      <c r="AB686">
        <v>0.92</v>
      </c>
      <c r="AC686">
        <v>100</v>
      </c>
      <c r="AD686">
        <v>0</v>
      </c>
      <c r="AE686" t="s">
        <v>3789</v>
      </c>
      <c r="AF686"/>
      <c r="AG686" t="s">
        <v>1997</v>
      </c>
      <c r="AH686">
        <v>100</v>
      </c>
      <c r="AI686"/>
      <c r="AJ686">
        <v>10</v>
      </c>
      <c r="AK686">
        <v>1710</v>
      </c>
      <c r="AL686">
        <v>1</v>
      </c>
      <c r="AM686"/>
      <c r="AN686"/>
      <c r="AO686"/>
      <c r="AP686"/>
      <c r="AQ686" t="s">
        <v>3987</v>
      </c>
      <c r="AR686"/>
      <c r="AS686" t="s">
        <v>1996</v>
      </c>
      <c r="AT686"/>
      <c r="AU686" t="s">
        <v>1996</v>
      </c>
      <c r="AV686" t="s">
        <v>1997</v>
      </c>
      <c r="AW686">
        <v>14407</v>
      </c>
      <c r="AX686"/>
    </row>
    <row r="687" spans="1:50" hidden="1" x14ac:dyDescent="0.25">
      <c r="A687">
        <v>2026</v>
      </c>
      <c r="B687" t="s">
        <v>2797</v>
      </c>
      <c r="C687" t="s">
        <v>3676</v>
      </c>
      <c r="D687">
        <v>9018</v>
      </c>
      <c r="E687" t="s">
        <v>2961</v>
      </c>
      <c r="F687" t="s">
        <v>1995</v>
      </c>
      <c r="G687" t="s">
        <v>1919</v>
      </c>
      <c r="H687">
        <v>0</v>
      </c>
      <c r="I687">
        <v>0</v>
      </c>
      <c r="J687">
        <v>0</v>
      </c>
      <c r="K687"/>
      <c r="L687">
        <v>0</v>
      </c>
      <c r="M687" t="s">
        <v>1996</v>
      </c>
      <c r="N687" t="s">
        <v>1996</v>
      </c>
      <c r="O687" t="s">
        <v>1996</v>
      </c>
      <c r="P687" t="s">
        <v>1997</v>
      </c>
      <c r="Q687" t="s">
        <v>369</v>
      </c>
      <c r="R687">
        <v>1E-3</v>
      </c>
      <c r="S687">
        <v>1</v>
      </c>
      <c r="T687">
        <v>0.1913</v>
      </c>
      <c r="U687">
        <v>0</v>
      </c>
      <c r="V687">
        <v>0</v>
      </c>
      <c r="W687">
        <v>1</v>
      </c>
      <c r="X687">
        <v>0.95899999999999996</v>
      </c>
      <c r="Y687">
        <v>1</v>
      </c>
      <c r="Z687">
        <v>0.92</v>
      </c>
      <c r="AA687">
        <v>0.92</v>
      </c>
      <c r="AB687">
        <v>0.92</v>
      </c>
      <c r="AC687">
        <v>100</v>
      </c>
      <c r="AD687">
        <v>0</v>
      </c>
      <c r="AE687" t="s">
        <v>3789</v>
      </c>
      <c r="AF687"/>
      <c r="AG687" t="s">
        <v>1997</v>
      </c>
      <c r="AH687">
        <v>3.25</v>
      </c>
      <c r="AI687"/>
      <c r="AJ687">
        <v>2</v>
      </c>
      <c r="AK687">
        <v>15</v>
      </c>
      <c r="AL687">
        <v>1</v>
      </c>
      <c r="AM687"/>
      <c r="AN687"/>
      <c r="AO687"/>
      <c r="AP687"/>
      <c r="AQ687" t="s">
        <v>2962</v>
      </c>
      <c r="AR687"/>
      <c r="AS687" t="s">
        <v>1996</v>
      </c>
      <c r="AT687"/>
      <c r="AU687" t="s">
        <v>1996</v>
      </c>
      <c r="AV687" t="s">
        <v>1996</v>
      </c>
      <c r="AW687">
        <v>14407</v>
      </c>
      <c r="AX687"/>
    </row>
    <row r="688" spans="1:50" hidden="1" x14ac:dyDescent="0.25">
      <c r="A688">
        <v>2026</v>
      </c>
      <c r="B688" t="s">
        <v>2797</v>
      </c>
      <c r="C688" t="s">
        <v>3677</v>
      </c>
      <c r="D688">
        <v>9019</v>
      </c>
      <c r="E688" t="s">
        <v>2964</v>
      </c>
      <c r="F688" t="s">
        <v>1995</v>
      </c>
      <c r="G688" t="s">
        <v>1919</v>
      </c>
      <c r="H688">
        <v>0</v>
      </c>
      <c r="I688">
        <v>0</v>
      </c>
      <c r="J688">
        <v>0</v>
      </c>
      <c r="K688"/>
      <c r="L688">
        <v>0</v>
      </c>
      <c r="M688" t="s">
        <v>1996</v>
      </c>
      <c r="N688" t="s">
        <v>1996</v>
      </c>
      <c r="O688" t="s">
        <v>1996</v>
      </c>
      <c r="P688" t="s">
        <v>1997</v>
      </c>
      <c r="Q688" t="s">
        <v>369</v>
      </c>
      <c r="R688">
        <v>1E-3</v>
      </c>
      <c r="S688">
        <v>1</v>
      </c>
      <c r="T688">
        <v>0.99419999999999997</v>
      </c>
      <c r="U688">
        <v>2.0000000000000001E-4</v>
      </c>
      <c r="V688">
        <v>0</v>
      </c>
      <c r="W688">
        <v>1</v>
      </c>
      <c r="X688">
        <v>0.95899999999999996</v>
      </c>
      <c r="Y688">
        <v>1</v>
      </c>
      <c r="Z688">
        <v>0.92</v>
      </c>
      <c r="AA688">
        <v>0.92</v>
      </c>
      <c r="AB688">
        <v>0.92</v>
      </c>
      <c r="AC688">
        <v>100</v>
      </c>
      <c r="AD688">
        <v>0</v>
      </c>
      <c r="AE688" t="s">
        <v>3789</v>
      </c>
      <c r="AF688"/>
      <c r="AG688" t="s">
        <v>1997</v>
      </c>
      <c r="AH688">
        <v>10</v>
      </c>
      <c r="AI688"/>
      <c r="AJ688">
        <v>4</v>
      </c>
      <c r="AK688">
        <v>125</v>
      </c>
      <c r="AL688">
        <v>1</v>
      </c>
      <c r="AM688"/>
      <c r="AN688"/>
      <c r="AO688"/>
      <c r="AP688"/>
      <c r="AQ688" t="s">
        <v>2965</v>
      </c>
      <c r="AR688"/>
      <c r="AS688" t="s">
        <v>1996</v>
      </c>
      <c r="AT688"/>
      <c r="AU688" t="s">
        <v>1996</v>
      </c>
      <c r="AV688" t="s">
        <v>1996</v>
      </c>
      <c r="AW688">
        <v>14407</v>
      </c>
      <c r="AX688"/>
    </row>
    <row r="689" spans="1:50" hidden="1" x14ac:dyDescent="0.25">
      <c r="A689">
        <v>2026</v>
      </c>
      <c r="B689" t="s">
        <v>2797</v>
      </c>
      <c r="C689" t="s">
        <v>3988</v>
      </c>
      <c r="D689">
        <v>9056</v>
      </c>
      <c r="E689" t="s">
        <v>2082</v>
      </c>
      <c r="F689" t="s">
        <v>1995</v>
      </c>
      <c r="G689" t="s">
        <v>1919</v>
      </c>
      <c r="H689">
        <v>1586</v>
      </c>
      <c r="I689">
        <v>0.29899999999999999</v>
      </c>
      <c r="J689">
        <v>0.29899999999999999</v>
      </c>
      <c r="K689"/>
      <c r="L689">
        <v>0</v>
      </c>
      <c r="M689" t="s">
        <v>1996</v>
      </c>
      <c r="N689" t="s">
        <v>1996</v>
      </c>
      <c r="O689" t="s">
        <v>1996</v>
      </c>
      <c r="P689" t="s">
        <v>1996</v>
      </c>
      <c r="Q689"/>
      <c r="R689"/>
      <c r="S689"/>
      <c r="T689">
        <v>0</v>
      </c>
      <c r="U689">
        <v>0</v>
      </c>
      <c r="V689">
        <v>0</v>
      </c>
      <c r="W689">
        <v>1</v>
      </c>
      <c r="X689">
        <v>0.95899999999999996</v>
      </c>
      <c r="Y689">
        <v>1</v>
      </c>
      <c r="Z689">
        <v>0.92</v>
      </c>
      <c r="AA689">
        <v>0.92</v>
      </c>
      <c r="AB689">
        <v>0.92</v>
      </c>
      <c r="AC689">
        <v>100</v>
      </c>
      <c r="AD689">
        <v>0</v>
      </c>
      <c r="AE689" t="s">
        <v>3789</v>
      </c>
      <c r="AF689"/>
      <c r="AG689" t="s">
        <v>1997</v>
      </c>
      <c r="AH689">
        <v>190</v>
      </c>
      <c r="AI689"/>
      <c r="AJ689">
        <v>15</v>
      </c>
      <c r="AK689">
        <v>50</v>
      </c>
      <c r="AL689">
        <v>1</v>
      </c>
      <c r="AM689"/>
      <c r="AN689"/>
      <c r="AO689"/>
      <c r="AP689"/>
      <c r="AQ689" t="s">
        <v>3796</v>
      </c>
      <c r="AR689"/>
      <c r="AS689" t="s">
        <v>1996</v>
      </c>
      <c r="AT689"/>
      <c r="AU689" t="s">
        <v>1996</v>
      </c>
      <c r="AV689" t="s">
        <v>1996</v>
      </c>
      <c r="AW689">
        <v>14360</v>
      </c>
      <c r="AX689"/>
    </row>
    <row r="690" spans="1:50" hidden="1" x14ac:dyDescent="0.25">
      <c r="A690">
        <v>2026</v>
      </c>
      <c r="B690" t="s">
        <v>2797</v>
      </c>
      <c r="C690" t="s">
        <v>3989</v>
      </c>
      <c r="D690">
        <v>9057</v>
      </c>
      <c r="E690" t="s">
        <v>2119</v>
      </c>
      <c r="F690" t="s">
        <v>1995</v>
      </c>
      <c r="G690" t="s">
        <v>1919</v>
      </c>
      <c r="H690">
        <v>765.5</v>
      </c>
      <c r="I690">
        <v>0.14399999999999999</v>
      </c>
      <c r="J690">
        <v>0.14399999999999999</v>
      </c>
      <c r="K690"/>
      <c r="L690">
        <v>0</v>
      </c>
      <c r="M690" t="s">
        <v>1996</v>
      </c>
      <c r="N690" t="s">
        <v>1996</v>
      </c>
      <c r="O690" t="s">
        <v>1996</v>
      </c>
      <c r="P690" t="s">
        <v>1996</v>
      </c>
      <c r="Q690"/>
      <c r="R690"/>
      <c r="S690"/>
      <c r="T690">
        <v>0</v>
      </c>
      <c r="U690">
        <v>0</v>
      </c>
      <c r="V690">
        <v>0</v>
      </c>
      <c r="W690">
        <v>1</v>
      </c>
      <c r="X690">
        <v>0.95899999999999996</v>
      </c>
      <c r="Y690">
        <v>1</v>
      </c>
      <c r="Z690">
        <v>0.92</v>
      </c>
      <c r="AA690">
        <v>0.92</v>
      </c>
      <c r="AB690">
        <v>0.92</v>
      </c>
      <c r="AC690">
        <v>100</v>
      </c>
      <c r="AD690">
        <v>0</v>
      </c>
      <c r="AE690" t="s">
        <v>3789</v>
      </c>
      <c r="AF690"/>
      <c r="AG690" t="s">
        <v>1997</v>
      </c>
      <c r="AH690">
        <v>100</v>
      </c>
      <c r="AI690"/>
      <c r="AJ690">
        <v>15</v>
      </c>
      <c r="AK690">
        <v>250</v>
      </c>
      <c r="AL690">
        <v>1</v>
      </c>
      <c r="AM690"/>
      <c r="AN690"/>
      <c r="AO690"/>
      <c r="AP690"/>
      <c r="AQ690" t="s">
        <v>3853</v>
      </c>
      <c r="AR690"/>
      <c r="AS690" t="s">
        <v>1996</v>
      </c>
      <c r="AT690"/>
      <c r="AU690" t="s">
        <v>1996</v>
      </c>
      <c r="AV690" t="s">
        <v>1996</v>
      </c>
      <c r="AW690">
        <v>14360</v>
      </c>
      <c r="AX690"/>
    </row>
    <row r="691" spans="1:50" hidden="1" x14ac:dyDescent="0.25">
      <c r="A691">
        <v>2026</v>
      </c>
      <c r="B691" t="s">
        <v>2797</v>
      </c>
      <c r="C691" t="s">
        <v>3990</v>
      </c>
      <c r="D691">
        <v>9058</v>
      </c>
      <c r="E691" t="s">
        <v>2120</v>
      </c>
      <c r="F691" t="s">
        <v>1995</v>
      </c>
      <c r="G691" t="s">
        <v>1919</v>
      </c>
      <c r="H691">
        <v>382.85700000000003</v>
      </c>
      <c r="I691">
        <v>7.2099999999999997E-2</v>
      </c>
      <c r="J691">
        <v>7.2099999999999997E-2</v>
      </c>
      <c r="K691"/>
      <c r="L691">
        <v>0</v>
      </c>
      <c r="M691" t="s">
        <v>1996</v>
      </c>
      <c r="N691" t="s">
        <v>1996</v>
      </c>
      <c r="O691" t="s">
        <v>1996</v>
      </c>
      <c r="P691" t="s">
        <v>1996</v>
      </c>
      <c r="Q691"/>
      <c r="R691"/>
      <c r="S691"/>
      <c r="T691">
        <v>0</v>
      </c>
      <c r="U691">
        <v>0</v>
      </c>
      <c r="V691">
        <v>0</v>
      </c>
      <c r="W691">
        <v>1</v>
      </c>
      <c r="X691">
        <v>0.95899999999999996</v>
      </c>
      <c r="Y691">
        <v>1</v>
      </c>
      <c r="Z691">
        <v>0.92</v>
      </c>
      <c r="AA691">
        <v>0.92</v>
      </c>
      <c r="AB691">
        <v>0.92</v>
      </c>
      <c r="AC691">
        <v>100</v>
      </c>
      <c r="AD691">
        <v>0</v>
      </c>
      <c r="AE691" t="s">
        <v>3789</v>
      </c>
      <c r="AF691"/>
      <c r="AG691" t="s">
        <v>1997</v>
      </c>
      <c r="AH691">
        <v>50</v>
      </c>
      <c r="AI691"/>
      <c r="AJ691">
        <v>15</v>
      </c>
      <c r="AK691">
        <v>125</v>
      </c>
      <c r="AL691">
        <v>1</v>
      </c>
      <c r="AM691"/>
      <c r="AN691"/>
      <c r="AO691"/>
      <c r="AP691"/>
      <c r="AQ691" t="s">
        <v>3814</v>
      </c>
      <c r="AR691"/>
      <c r="AS691" t="s">
        <v>1996</v>
      </c>
      <c r="AT691"/>
      <c r="AU691" t="s">
        <v>1996</v>
      </c>
      <c r="AV691" t="s">
        <v>1996</v>
      </c>
      <c r="AW691">
        <v>14360</v>
      </c>
      <c r="AX691"/>
    </row>
    <row r="692" spans="1:50" hidden="1" x14ac:dyDescent="0.25">
      <c r="A692">
        <v>2026</v>
      </c>
      <c r="B692" t="s">
        <v>2797</v>
      </c>
      <c r="C692" t="s">
        <v>3991</v>
      </c>
      <c r="D692">
        <v>9198</v>
      </c>
      <c r="E692" t="s">
        <v>3992</v>
      </c>
      <c r="F692" t="s">
        <v>1995</v>
      </c>
      <c r="G692" t="s">
        <v>2088</v>
      </c>
      <c r="H692">
        <v>2.6913999999999998</v>
      </c>
      <c r="I692">
        <v>4.0000000000000002E-4</v>
      </c>
      <c r="J692">
        <v>4.0000000000000002E-4</v>
      </c>
      <c r="K692"/>
      <c r="L692">
        <v>0</v>
      </c>
      <c r="M692" t="s">
        <v>1996</v>
      </c>
      <c r="N692" t="s">
        <v>1996</v>
      </c>
      <c r="O692" t="s">
        <v>1996</v>
      </c>
      <c r="P692" t="s">
        <v>1996</v>
      </c>
      <c r="Q692"/>
      <c r="R692"/>
      <c r="S692"/>
      <c r="T692"/>
      <c r="U692"/>
      <c r="V692"/>
      <c r="W692">
        <v>1</v>
      </c>
      <c r="X692">
        <v>0.95899999999999996</v>
      </c>
      <c r="Y692">
        <v>1</v>
      </c>
      <c r="Z692">
        <v>0.92</v>
      </c>
      <c r="AA692">
        <v>0.92</v>
      </c>
      <c r="AB692">
        <v>0.92</v>
      </c>
      <c r="AC692">
        <v>100</v>
      </c>
      <c r="AD692">
        <v>0</v>
      </c>
      <c r="AE692" t="s">
        <v>3789</v>
      </c>
      <c r="AF692"/>
      <c r="AG692" t="s">
        <v>1997</v>
      </c>
      <c r="AH692">
        <v>0.19</v>
      </c>
      <c r="AI692"/>
      <c r="AJ692">
        <v>18</v>
      </c>
      <c r="AK692"/>
      <c r="AL692"/>
      <c r="AM692"/>
      <c r="AN692"/>
      <c r="AO692"/>
      <c r="AP692"/>
      <c r="AQ692" t="s">
        <v>3993</v>
      </c>
      <c r="AR692"/>
      <c r="AS692" t="s">
        <v>1996</v>
      </c>
      <c r="AT692"/>
      <c r="AU692" t="s">
        <v>1996</v>
      </c>
      <c r="AV692" t="s">
        <v>1996</v>
      </c>
      <c r="AW692">
        <v>14407</v>
      </c>
      <c r="AX692">
        <v>14407</v>
      </c>
    </row>
    <row r="693" spans="1:50" hidden="1" x14ac:dyDescent="0.25">
      <c r="A693">
        <v>2026</v>
      </c>
      <c r="B693" t="s">
        <v>2797</v>
      </c>
      <c r="C693" t="s">
        <v>3994</v>
      </c>
      <c r="D693">
        <v>9213</v>
      </c>
      <c r="E693" t="s">
        <v>2109</v>
      </c>
      <c r="F693" t="s">
        <v>1995</v>
      </c>
      <c r="G693" t="s">
        <v>1919</v>
      </c>
      <c r="H693">
        <v>6576.85</v>
      </c>
      <c r="I693">
        <v>1.24</v>
      </c>
      <c r="J693">
        <v>1.24</v>
      </c>
      <c r="K693"/>
      <c r="L693">
        <v>0</v>
      </c>
      <c r="M693" t="s">
        <v>1996</v>
      </c>
      <c r="N693" t="s">
        <v>1996</v>
      </c>
      <c r="O693" t="s">
        <v>1996</v>
      </c>
      <c r="P693" t="s">
        <v>1996</v>
      </c>
      <c r="Q693"/>
      <c r="R693"/>
      <c r="S693"/>
      <c r="T693">
        <v>0</v>
      </c>
      <c r="U693">
        <v>0</v>
      </c>
      <c r="V693">
        <v>0</v>
      </c>
      <c r="W693">
        <v>1</v>
      </c>
      <c r="X693">
        <v>0.95899999999999996</v>
      </c>
      <c r="Y693">
        <v>1</v>
      </c>
      <c r="Z693">
        <v>0.92</v>
      </c>
      <c r="AA693">
        <v>0.92</v>
      </c>
      <c r="AB693">
        <v>0.92</v>
      </c>
      <c r="AC693">
        <v>100</v>
      </c>
      <c r="AD693">
        <v>0</v>
      </c>
      <c r="AE693" t="s">
        <v>3789</v>
      </c>
      <c r="AF693"/>
      <c r="AG693" t="s">
        <v>1997</v>
      </c>
      <c r="AH693">
        <v>500</v>
      </c>
      <c r="AI693"/>
      <c r="AJ693">
        <v>10</v>
      </c>
      <c r="AK693">
        <v>4150</v>
      </c>
      <c r="AL693">
        <v>1</v>
      </c>
      <c r="AM693"/>
      <c r="AN693"/>
      <c r="AO693"/>
      <c r="AP693"/>
      <c r="AQ693" t="s">
        <v>3805</v>
      </c>
      <c r="AR693"/>
      <c r="AS693" t="s">
        <v>1996</v>
      </c>
      <c r="AT693"/>
      <c r="AU693" t="s">
        <v>1996</v>
      </c>
      <c r="AV693" t="s">
        <v>1996</v>
      </c>
      <c r="AW693">
        <v>14407</v>
      </c>
      <c r="AX693">
        <v>14407</v>
      </c>
    </row>
    <row r="694" spans="1:50" hidden="1" x14ac:dyDescent="0.25">
      <c r="A694">
        <v>2026</v>
      </c>
      <c r="B694" t="s">
        <v>2797</v>
      </c>
      <c r="C694" t="s">
        <v>3995</v>
      </c>
      <c r="D694">
        <v>9214</v>
      </c>
      <c r="E694" t="s">
        <v>2110</v>
      </c>
      <c r="F694" t="s">
        <v>1995</v>
      </c>
      <c r="G694" t="s">
        <v>1919</v>
      </c>
      <c r="H694">
        <v>8543.34</v>
      </c>
      <c r="I694">
        <v>1.61</v>
      </c>
      <c r="J694">
        <v>1.61</v>
      </c>
      <c r="K694"/>
      <c r="L694">
        <v>0</v>
      </c>
      <c r="M694" t="s">
        <v>1996</v>
      </c>
      <c r="N694" t="s">
        <v>1996</v>
      </c>
      <c r="O694" t="s">
        <v>1996</v>
      </c>
      <c r="P694" t="s">
        <v>1996</v>
      </c>
      <c r="Q694"/>
      <c r="R694"/>
      <c r="S694"/>
      <c r="T694">
        <v>0</v>
      </c>
      <c r="U694">
        <v>0</v>
      </c>
      <c r="V694">
        <v>0</v>
      </c>
      <c r="W694">
        <v>1</v>
      </c>
      <c r="X694">
        <v>0.95899999999999996</v>
      </c>
      <c r="Y694">
        <v>1</v>
      </c>
      <c r="Z694">
        <v>0.92</v>
      </c>
      <c r="AA694">
        <v>0.92</v>
      </c>
      <c r="AB694">
        <v>0.92</v>
      </c>
      <c r="AC694">
        <v>100</v>
      </c>
      <c r="AD694">
        <v>0</v>
      </c>
      <c r="AE694" t="s">
        <v>3789</v>
      </c>
      <c r="AF694"/>
      <c r="AG694" t="s">
        <v>1997</v>
      </c>
      <c r="AH694">
        <v>700</v>
      </c>
      <c r="AI694"/>
      <c r="AJ694">
        <v>10</v>
      </c>
      <c r="AK694">
        <v>4180</v>
      </c>
      <c r="AL694">
        <v>1</v>
      </c>
      <c r="AM694"/>
      <c r="AN694"/>
      <c r="AO694"/>
      <c r="AP694"/>
      <c r="AQ694" t="s">
        <v>3806</v>
      </c>
      <c r="AR694"/>
      <c r="AS694" t="s">
        <v>1996</v>
      </c>
      <c r="AT694"/>
      <c r="AU694" t="s">
        <v>1996</v>
      </c>
      <c r="AV694" t="s">
        <v>1996</v>
      </c>
      <c r="AW694">
        <v>14407</v>
      </c>
      <c r="AX694">
        <v>14407</v>
      </c>
    </row>
    <row r="695" spans="1:50" hidden="1" x14ac:dyDescent="0.25">
      <c r="A695">
        <v>2026</v>
      </c>
      <c r="B695" t="s">
        <v>2797</v>
      </c>
      <c r="C695" t="s">
        <v>3996</v>
      </c>
      <c r="D695">
        <v>9215</v>
      </c>
      <c r="E695" t="s">
        <v>2111</v>
      </c>
      <c r="F695" t="s">
        <v>1995</v>
      </c>
      <c r="G695" t="s">
        <v>1919</v>
      </c>
      <c r="H695">
        <v>10018.120000000001</v>
      </c>
      <c r="I695">
        <v>1.89</v>
      </c>
      <c r="J695">
        <v>1.89</v>
      </c>
      <c r="K695"/>
      <c r="L695">
        <v>0</v>
      </c>
      <c r="M695" t="s">
        <v>1996</v>
      </c>
      <c r="N695" t="s">
        <v>1996</v>
      </c>
      <c r="O695" t="s">
        <v>1996</v>
      </c>
      <c r="P695" t="s">
        <v>1996</v>
      </c>
      <c r="Q695"/>
      <c r="R695"/>
      <c r="S695"/>
      <c r="T695">
        <v>0</v>
      </c>
      <c r="U695">
        <v>0</v>
      </c>
      <c r="V695">
        <v>0</v>
      </c>
      <c r="W695">
        <v>1</v>
      </c>
      <c r="X695">
        <v>0.95899999999999996</v>
      </c>
      <c r="Y695">
        <v>1</v>
      </c>
      <c r="Z695">
        <v>0.92</v>
      </c>
      <c r="AA695">
        <v>0.92</v>
      </c>
      <c r="AB695">
        <v>0.92</v>
      </c>
      <c r="AC695">
        <v>100</v>
      </c>
      <c r="AD695">
        <v>0</v>
      </c>
      <c r="AE695" t="s">
        <v>3789</v>
      </c>
      <c r="AF695"/>
      <c r="AG695" t="s">
        <v>1997</v>
      </c>
      <c r="AH695">
        <v>800</v>
      </c>
      <c r="AI695"/>
      <c r="AJ695">
        <v>10</v>
      </c>
      <c r="AK695">
        <v>4225</v>
      </c>
      <c r="AL695">
        <v>1</v>
      </c>
      <c r="AM695"/>
      <c r="AN695"/>
      <c r="AO695"/>
      <c r="AP695"/>
      <c r="AQ695" t="s">
        <v>3807</v>
      </c>
      <c r="AR695"/>
      <c r="AS695" t="s">
        <v>1996</v>
      </c>
      <c r="AT695"/>
      <c r="AU695" t="s">
        <v>1996</v>
      </c>
      <c r="AV695" t="s">
        <v>1996</v>
      </c>
      <c r="AW695">
        <v>14407</v>
      </c>
      <c r="AX695">
        <v>14407</v>
      </c>
    </row>
    <row r="696" spans="1:50" hidden="1" x14ac:dyDescent="0.25">
      <c r="A696">
        <v>2026</v>
      </c>
      <c r="B696" t="s">
        <v>2797</v>
      </c>
      <c r="C696" t="s">
        <v>3997</v>
      </c>
      <c r="D696">
        <v>9216</v>
      </c>
      <c r="E696" t="s">
        <v>2112</v>
      </c>
      <c r="F696" t="s">
        <v>1995</v>
      </c>
      <c r="G696" t="s">
        <v>1919</v>
      </c>
      <c r="H696">
        <v>3217</v>
      </c>
      <c r="I696">
        <v>0.60599999999999998</v>
      </c>
      <c r="J696">
        <v>0.60599999999999998</v>
      </c>
      <c r="K696"/>
      <c r="L696">
        <v>0</v>
      </c>
      <c r="M696" t="s">
        <v>1996</v>
      </c>
      <c r="N696" t="s">
        <v>1996</v>
      </c>
      <c r="O696" t="s">
        <v>1996</v>
      </c>
      <c r="P696" t="s">
        <v>1996</v>
      </c>
      <c r="Q696"/>
      <c r="R696"/>
      <c r="S696"/>
      <c r="T696">
        <v>0</v>
      </c>
      <c r="U696">
        <v>0</v>
      </c>
      <c r="V696">
        <v>0</v>
      </c>
      <c r="W696">
        <v>1</v>
      </c>
      <c r="X696">
        <v>0.95899999999999996</v>
      </c>
      <c r="Y696">
        <v>1</v>
      </c>
      <c r="Z696">
        <v>0.92</v>
      </c>
      <c r="AA696">
        <v>0.92</v>
      </c>
      <c r="AB696">
        <v>0.92</v>
      </c>
      <c r="AC696">
        <v>100</v>
      </c>
      <c r="AD696">
        <v>0</v>
      </c>
      <c r="AE696" t="s">
        <v>3789</v>
      </c>
      <c r="AF696"/>
      <c r="AG696" t="s">
        <v>1997</v>
      </c>
      <c r="AH696">
        <v>250</v>
      </c>
      <c r="AI696"/>
      <c r="AJ696">
        <v>10</v>
      </c>
      <c r="AK696">
        <v>4072</v>
      </c>
      <c r="AL696">
        <v>1</v>
      </c>
      <c r="AM696"/>
      <c r="AN696"/>
      <c r="AO696"/>
      <c r="AP696"/>
      <c r="AQ696" t="s">
        <v>3808</v>
      </c>
      <c r="AR696"/>
      <c r="AS696" t="s">
        <v>1996</v>
      </c>
      <c r="AT696"/>
      <c r="AU696" t="s">
        <v>1996</v>
      </c>
      <c r="AV696" t="s">
        <v>1996</v>
      </c>
      <c r="AW696">
        <v>14407</v>
      </c>
      <c r="AX696">
        <v>14407</v>
      </c>
    </row>
    <row r="697" spans="1:50" hidden="1" x14ac:dyDescent="0.25">
      <c r="A697">
        <v>2026</v>
      </c>
      <c r="B697" t="s">
        <v>2797</v>
      </c>
      <c r="C697" t="s">
        <v>3998</v>
      </c>
      <c r="D697">
        <v>9217</v>
      </c>
      <c r="E697" t="s">
        <v>2113</v>
      </c>
      <c r="F697" t="s">
        <v>1995</v>
      </c>
      <c r="G697" t="s">
        <v>1919</v>
      </c>
      <c r="H697">
        <v>4938</v>
      </c>
      <c r="I697">
        <v>0.93</v>
      </c>
      <c r="J697">
        <v>0.93</v>
      </c>
      <c r="K697"/>
      <c r="L697">
        <v>0</v>
      </c>
      <c r="M697" t="s">
        <v>1996</v>
      </c>
      <c r="N697" t="s">
        <v>1996</v>
      </c>
      <c r="O697" t="s">
        <v>1996</v>
      </c>
      <c r="P697" t="s">
        <v>1996</v>
      </c>
      <c r="Q697"/>
      <c r="R697"/>
      <c r="S697"/>
      <c r="T697">
        <v>0</v>
      </c>
      <c r="U697">
        <v>0</v>
      </c>
      <c r="V697">
        <v>0</v>
      </c>
      <c r="W697">
        <v>1</v>
      </c>
      <c r="X697">
        <v>0.95899999999999996</v>
      </c>
      <c r="Y697">
        <v>1</v>
      </c>
      <c r="Z697">
        <v>0.92</v>
      </c>
      <c r="AA697">
        <v>0.92</v>
      </c>
      <c r="AB697">
        <v>0.92</v>
      </c>
      <c r="AC697">
        <v>100</v>
      </c>
      <c r="AD697">
        <v>0</v>
      </c>
      <c r="AE697" t="s">
        <v>3789</v>
      </c>
      <c r="AF697"/>
      <c r="AG697" t="s">
        <v>1997</v>
      </c>
      <c r="AH697">
        <v>400</v>
      </c>
      <c r="AI697"/>
      <c r="AJ697">
        <v>10</v>
      </c>
      <c r="AK697">
        <v>4110</v>
      </c>
      <c r="AL697">
        <v>1</v>
      </c>
      <c r="AM697"/>
      <c r="AN697"/>
      <c r="AO697"/>
      <c r="AP697"/>
      <c r="AQ697" t="s">
        <v>3809</v>
      </c>
      <c r="AR697"/>
      <c r="AS697" t="s">
        <v>1996</v>
      </c>
      <c r="AT697"/>
      <c r="AU697" t="s">
        <v>1996</v>
      </c>
      <c r="AV697" t="s">
        <v>1996</v>
      </c>
      <c r="AW697">
        <v>14407</v>
      </c>
      <c r="AX697">
        <v>14407</v>
      </c>
    </row>
    <row r="698" spans="1:50" hidden="1" x14ac:dyDescent="0.25">
      <c r="A698">
        <v>2026</v>
      </c>
      <c r="B698" t="s">
        <v>2797</v>
      </c>
      <c r="C698" t="s">
        <v>3999</v>
      </c>
      <c r="D698">
        <v>9219</v>
      </c>
      <c r="E698" t="s">
        <v>4000</v>
      </c>
      <c r="F698" t="s">
        <v>1995</v>
      </c>
      <c r="G698" t="s">
        <v>1919</v>
      </c>
      <c r="H698">
        <v>1161</v>
      </c>
      <c r="I698">
        <v>1.0754999999999999</v>
      </c>
      <c r="J698">
        <v>1.0754999999999999</v>
      </c>
      <c r="K698"/>
      <c r="L698">
        <v>0</v>
      </c>
      <c r="M698" t="s">
        <v>1996</v>
      </c>
      <c r="N698" t="s">
        <v>1996</v>
      </c>
      <c r="O698" t="s">
        <v>1996</v>
      </c>
      <c r="P698" t="s">
        <v>1996</v>
      </c>
      <c r="Q698"/>
      <c r="R698"/>
      <c r="S698"/>
      <c r="T698">
        <v>0</v>
      </c>
      <c r="U698">
        <v>0</v>
      </c>
      <c r="V698">
        <v>0</v>
      </c>
      <c r="W698">
        <v>1</v>
      </c>
      <c r="X698">
        <v>0.95899999999999996</v>
      </c>
      <c r="Y698">
        <v>1</v>
      </c>
      <c r="Z698">
        <v>0.92</v>
      </c>
      <c r="AA698">
        <v>0.92</v>
      </c>
      <c r="AB698">
        <v>0.92</v>
      </c>
      <c r="AC698">
        <v>100</v>
      </c>
      <c r="AD698">
        <v>0</v>
      </c>
      <c r="AE698" t="s">
        <v>3789</v>
      </c>
      <c r="AF698"/>
      <c r="AG698" t="s">
        <v>1997</v>
      </c>
      <c r="AH698">
        <v>80</v>
      </c>
      <c r="AI698"/>
      <c r="AJ698">
        <v>4.5999999999999996</v>
      </c>
      <c r="AK698">
        <v>2</v>
      </c>
      <c r="AL698">
        <v>1</v>
      </c>
      <c r="AM698"/>
      <c r="AN698"/>
      <c r="AO698"/>
      <c r="AP698"/>
      <c r="AQ698" t="s">
        <v>4001</v>
      </c>
      <c r="AR698"/>
      <c r="AS698" t="s">
        <v>1996</v>
      </c>
      <c r="AT698"/>
      <c r="AU698" t="s">
        <v>1996</v>
      </c>
      <c r="AV698" t="s">
        <v>1996</v>
      </c>
      <c r="AW698">
        <v>14407</v>
      </c>
      <c r="AX698">
        <v>14407</v>
      </c>
    </row>
    <row r="699" spans="1:50" hidden="1" x14ac:dyDescent="0.25">
      <c r="A699">
        <v>2026</v>
      </c>
      <c r="B699" t="s">
        <v>2797</v>
      </c>
      <c r="C699" t="s">
        <v>4002</v>
      </c>
      <c r="D699">
        <v>9221</v>
      </c>
      <c r="E699" t="s">
        <v>3855</v>
      </c>
      <c r="F699" t="s">
        <v>1995</v>
      </c>
      <c r="G699" t="s">
        <v>1922</v>
      </c>
      <c r="H699">
        <v>0.80740000000000001</v>
      </c>
      <c r="I699">
        <v>0</v>
      </c>
      <c r="J699">
        <v>0</v>
      </c>
      <c r="K699"/>
      <c r="L699">
        <v>0</v>
      </c>
      <c r="M699" t="s">
        <v>1996</v>
      </c>
      <c r="N699" t="s">
        <v>1996</v>
      </c>
      <c r="O699" t="s">
        <v>1996</v>
      </c>
      <c r="P699" t="s">
        <v>1997</v>
      </c>
      <c r="Q699"/>
      <c r="R699"/>
      <c r="S699"/>
      <c r="T699">
        <v>0</v>
      </c>
      <c r="U699">
        <v>0</v>
      </c>
      <c r="V699">
        <v>0</v>
      </c>
      <c r="W699">
        <v>1</v>
      </c>
      <c r="X699">
        <v>0.95899999999999996</v>
      </c>
      <c r="Y699">
        <v>1</v>
      </c>
      <c r="Z699">
        <v>0.92</v>
      </c>
      <c r="AA699">
        <v>0.92</v>
      </c>
      <c r="AB699">
        <v>0.92</v>
      </c>
      <c r="AC699">
        <v>100</v>
      </c>
      <c r="AD699">
        <v>0</v>
      </c>
      <c r="AE699" t="s">
        <v>3789</v>
      </c>
      <c r="AF699"/>
      <c r="AG699" t="s">
        <v>1997</v>
      </c>
      <c r="AH699">
        <v>0.1</v>
      </c>
      <c r="AI699"/>
      <c r="AJ699">
        <v>20</v>
      </c>
      <c r="AK699">
        <v>5.92</v>
      </c>
      <c r="AL699">
        <v>100</v>
      </c>
      <c r="AM699"/>
      <c r="AN699"/>
      <c r="AO699"/>
      <c r="AP699"/>
      <c r="AQ699" t="s">
        <v>4003</v>
      </c>
      <c r="AR699"/>
      <c r="AS699" t="s">
        <v>1996</v>
      </c>
      <c r="AT699"/>
      <c r="AU699" t="s">
        <v>1996</v>
      </c>
      <c r="AV699" t="s">
        <v>1996</v>
      </c>
      <c r="AW699">
        <v>14407</v>
      </c>
      <c r="AX699">
        <v>14407</v>
      </c>
    </row>
    <row r="700" spans="1:50" hidden="1" x14ac:dyDescent="0.25">
      <c r="A700">
        <v>2026</v>
      </c>
      <c r="B700" t="s">
        <v>2797</v>
      </c>
      <c r="C700" t="s">
        <v>4004</v>
      </c>
      <c r="D700">
        <v>9242</v>
      </c>
      <c r="E700" t="s">
        <v>4005</v>
      </c>
      <c r="F700" t="s">
        <v>1995</v>
      </c>
      <c r="G700" t="s">
        <v>1919</v>
      </c>
      <c r="H700">
        <v>12.010999999999999</v>
      </c>
      <c r="I700">
        <v>2E-3</v>
      </c>
      <c r="J700">
        <v>2E-3</v>
      </c>
      <c r="K700"/>
      <c r="L700">
        <v>0</v>
      </c>
      <c r="M700" t="s">
        <v>1996</v>
      </c>
      <c r="N700" t="s">
        <v>1996</v>
      </c>
      <c r="O700" t="s">
        <v>1996</v>
      </c>
      <c r="P700" t="s">
        <v>1996</v>
      </c>
      <c r="Q700"/>
      <c r="R700"/>
      <c r="S700"/>
      <c r="T700"/>
      <c r="U700"/>
      <c r="V700"/>
      <c r="W700">
        <v>1</v>
      </c>
      <c r="X700">
        <v>0.95899999999999996</v>
      </c>
      <c r="Y700">
        <v>1</v>
      </c>
      <c r="Z700">
        <v>0.92</v>
      </c>
      <c r="AA700">
        <v>0.92</v>
      </c>
      <c r="AB700">
        <v>0.92</v>
      </c>
      <c r="AC700">
        <v>100</v>
      </c>
      <c r="AD700">
        <v>0</v>
      </c>
      <c r="AE700" t="s">
        <v>3789</v>
      </c>
      <c r="AF700"/>
      <c r="AG700" t="s">
        <v>1997</v>
      </c>
      <c r="AH700">
        <v>1.2</v>
      </c>
      <c r="AI700"/>
      <c r="AJ700">
        <v>10</v>
      </c>
      <c r="AK700">
        <v>45</v>
      </c>
      <c r="AL700"/>
      <c r="AM700"/>
      <c r="AN700"/>
      <c r="AO700"/>
      <c r="AP700"/>
      <c r="AQ700" t="s">
        <v>4006</v>
      </c>
      <c r="AR700"/>
      <c r="AS700" t="s">
        <v>1996</v>
      </c>
      <c r="AT700"/>
      <c r="AU700" t="s">
        <v>1996</v>
      </c>
      <c r="AV700" t="s">
        <v>1997</v>
      </c>
      <c r="AW700">
        <v>14407</v>
      </c>
      <c r="AX700">
        <v>14407</v>
      </c>
    </row>
    <row r="701" spans="1:50" hidden="1" x14ac:dyDescent="0.25">
      <c r="A701">
        <v>2026</v>
      </c>
      <c r="B701" t="s">
        <v>2797</v>
      </c>
      <c r="C701" t="s">
        <v>4007</v>
      </c>
      <c r="D701">
        <v>9243</v>
      </c>
      <c r="E701" t="s">
        <v>4008</v>
      </c>
      <c r="F701" t="s">
        <v>1995</v>
      </c>
      <c r="G701" t="s">
        <v>1919</v>
      </c>
      <c r="H701">
        <v>32.027999999999999</v>
      </c>
      <c r="I701">
        <v>4.0000000000000001E-3</v>
      </c>
      <c r="J701">
        <v>4.0000000000000001E-3</v>
      </c>
      <c r="K701"/>
      <c r="L701">
        <v>0</v>
      </c>
      <c r="M701" t="s">
        <v>1996</v>
      </c>
      <c r="N701" t="s">
        <v>1996</v>
      </c>
      <c r="O701" t="s">
        <v>1996</v>
      </c>
      <c r="P701" t="s">
        <v>1996</v>
      </c>
      <c r="Q701"/>
      <c r="R701"/>
      <c r="S701"/>
      <c r="T701"/>
      <c r="U701"/>
      <c r="V701"/>
      <c r="W701">
        <v>1</v>
      </c>
      <c r="X701">
        <v>0.95899999999999996</v>
      </c>
      <c r="Y701">
        <v>1</v>
      </c>
      <c r="Z701">
        <v>0.92</v>
      </c>
      <c r="AA701">
        <v>0.92</v>
      </c>
      <c r="AB701">
        <v>0.92</v>
      </c>
      <c r="AC701">
        <v>100</v>
      </c>
      <c r="AD701">
        <v>0</v>
      </c>
      <c r="AE701" t="s">
        <v>3789</v>
      </c>
      <c r="AF701"/>
      <c r="AG701" t="s">
        <v>1997</v>
      </c>
      <c r="AH701">
        <v>3</v>
      </c>
      <c r="AI701"/>
      <c r="AJ701">
        <v>10</v>
      </c>
      <c r="AK701">
        <v>120</v>
      </c>
      <c r="AL701"/>
      <c r="AM701"/>
      <c r="AN701"/>
      <c r="AO701"/>
      <c r="AP701"/>
      <c r="AQ701" t="s">
        <v>4006</v>
      </c>
      <c r="AR701"/>
      <c r="AS701" t="s">
        <v>1996</v>
      </c>
      <c r="AT701"/>
      <c r="AU701" t="s">
        <v>1996</v>
      </c>
      <c r="AV701" t="s">
        <v>1997</v>
      </c>
      <c r="AW701">
        <v>14407</v>
      </c>
      <c r="AX701">
        <v>14407</v>
      </c>
    </row>
    <row r="702" spans="1:50" hidden="1" x14ac:dyDescent="0.25">
      <c r="A702">
        <v>2026</v>
      </c>
      <c r="B702" t="s">
        <v>2797</v>
      </c>
      <c r="C702" t="s">
        <v>4009</v>
      </c>
      <c r="D702">
        <v>9244</v>
      </c>
      <c r="E702" t="s">
        <v>4010</v>
      </c>
      <c r="F702" t="s">
        <v>1995</v>
      </c>
      <c r="G702" t="s">
        <v>1919</v>
      </c>
      <c r="H702">
        <v>60.4529</v>
      </c>
      <c r="I702">
        <v>7.6E-3</v>
      </c>
      <c r="J702">
        <v>7.6E-3</v>
      </c>
      <c r="K702"/>
      <c r="L702">
        <v>0</v>
      </c>
      <c r="M702" t="s">
        <v>1996</v>
      </c>
      <c r="N702" t="s">
        <v>1996</v>
      </c>
      <c r="O702" t="s">
        <v>1996</v>
      </c>
      <c r="P702" t="s">
        <v>1996</v>
      </c>
      <c r="Q702"/>
      <c r="R702"/>
      <c r="S702"/>
      <c r="T702"/>
      <c r="U702"/>
      <c r="V702"/>
      <c r="W702">
        <v>1</v>
      </c>
      <c r="X702">
        <v>0.95899999999999996</v>
      </c>
      <c r="Y702">
        <v>1</v>
      </c>
      <c r="Z702">
        <v>0.92</v>
      </c>
      <c r="AA702">
        <v>0.92</v>
      </c>
      <c r="AB702">
        <v>0.92</v>
      </c>
      <c r="AC702">
        <v>100</v>
      </c>
      <c r="AD702">
        <v>0</v>
      </c>
      <c r="AE702" t="s">
        <v>3789</v>
      </c>
      <c r="AF702"/>
      <c r="AG702" t="s">
        <v>1997</v>
      </c>
      <c r="AH702">
        <v>6</v>
      </c>
      <c r="AI702"/>
      <c r="AJ702">
        <v>10</v>
      </c>
      <c r="AK702">
        <v>226.5</v>
      </c>
      <c r="AL702"/>
      <c r="AM702"/>
      <c r="AN702"/>
      <c r="AO702"/>
      <c r="AP702"/>
      <c r="AQ702" t="s">
        <v>4006</v>
      </c>
      <c r="AR702"/>
      <c r="AS702" t="s">
        <v>1996</v>
      </c>
      <c r="AT702"/>
      <c r="AU702" t="s">
        <v>1996</v>
      </c>
      <c r="AV702" t="s">
        <v>1997</v>
      </c>
      <c r="AW702">
        <v>14407</v>
      </c>
      <c r="AX702">
        <v>14407</v>
      </c>
    </row>
    <row r="703" spans="1:50" hidden="1" x14ac:dyDescent="0.25">
      <c r="A703">
        <v>2026</v>
      </c>
      <c r="B703" t="s">
        <v>2797</v>
      </c>
      <c r="C703" t="s">
        <v>4011</v>
      </c>
      <c r="D703">
        <v>9245</v>
      </c>
      <c r="E703" t="s">
        <v>4012</v>
      </c>
      <c r="F703" t="s">
        <v>1995</v>
      </c>
      <c r="G703" t="s">
        <v>1919</v>
      </c>
      <c r="H703">
        <v>120.50539999999999</v>
      </c>
      <c r="I703">
        <v>1.5100000000000001E-2</v>
      </c>
      <c r="J703">
        <v>1.5100000000000001E-2</v>
      </c>
      <c r="K703"/>
      <c r="L703">
        <v>0</v>
      </c>
      <c r="M703" t="s">
        <v>1996</v>
      </c>
      <c r="N703" t="s">
        <v>1996</v>
      </c>
      <c r="O703" t="s">
        <v>1996</v>
      </c>
      <c r="P703" t="s">
        <v>1996</v>
      </c>
      <c r="Q703"/>
      <c r="R703"/>
      <c r="S703"/>
      <c r="T703"/>
      <c r="U703"/>
      <c r="V703"/>
      <c r="W703">
        <v>1</v>
      </c>
      <c r="X703">
        <v>0.95899999999999996</v>
      </c>
      <c r="Y703">
        <v>1</v>
      </c>
      <c r="Z703">
        <v>0.92</v>
      </c>
      <c r="AA703">
        <v>0.92</v>
      </c>
      <c r="AB703">
        <v>0.92</v>
      </c>
      <c r="AC703">
        <v>100</v>
      </c>
      <c r="AD703">
        <v>0</v>
      </c>
      <c r="AE703" t="s">
        <v>3789</v>
      </c>
      <c r="AF703"/>
      <c r="AG703" t="s">
        <v>1997</v>
      </c>
      <c r="AH703">
        <v>12</v>
      </c>
      <c r="AI703"/>
      <c r="AJ703">
        <v>10</v>
      </c>
      <c r="AK703">
        <v>451.5</v>
      </c>
      <c r="AL703"/>
      <c r="AM703"/>
      <c r="AN703"/>
      <c r="AO703"/>
      <c r="AP703"/>
      <c r="AQ703" t="s">
        <v>4006</v>
      </c>
      <c r="AR703"/>
      <c r="AS703" t="s">
        <v>1996</v>
      </c>
      <c r="AT703"/>
      <c r="AU703" t="s">
        <v>1996</v>
      </c>
      <c r="AV703" t="s">
        <v>1997</v>
      </c>
      <c r="AW703">
        <v>14407</v>
      </c>
      <c r="AX703">
        <v>14407</v>
      </c>
    </row>
    <row r="704" spans="1:50" hidden="1" x14ac:dyDescent="0.25">
      <c r="A704">
        <v>2026</v>
      </c>
      <c r="B704" t="s">
        <v>2797</v>
      </c>
      <c r="C704" t="s">
        <v>4013</v>
      </c>
      <c r="D704">
        <v>9246</v>
      </c>
      <c r="E704" t="s">
        <v>4014</v>
      </c>
      <c r="F704" t="s">
        <v>1995</v>
      </c>
      <c r="G704" t="s">
        <v>1919</v>
      </c>
      <c r="H704">
        <v>180.55789999999999</v>
      </c>
      <c r="I704">
        <v>2.2599999999999999E-2</v>
      </c>
      <c r="J704">
        <v>2.2599999999999999E-2</v>
      </c>
      <c r="K704"/>
      <c r="L704">
        <v>0</v>
      </c>
      <c r="M704" t="s">
        <v>1996</v>
      </c>
      <c r="N704" t="s">
        <v>1996</v>
      </c>
      <c r="O704" t="s">
        <v>1996</v>
      </c>
      <c r="P704" t="s">
        <v>1996</v>
      </c>
      <c r="Q704"/>
      <c r="R704"/>
      <c r="S704"/>
      <c r="T704"/>
      <c r="U704"/>
      <c r="V704"/>
      <c r="W704">
        <v>1</v>
      </c>
      <c r="X704">
        <v>0.95899999999999996</v>
      </c>
      <c r="Y704">
        <v>1</v>
      </c>
      <c r="Z704">
        <v>0.92</v>
      </c>
      <c r="AA704">
        <v>0.92</v>
      </c>
      <c r="AB704">
        <v>0.92</v>
      </c>
      <c r="AC704">
        <v>100</v>
      </c>
      <c r="AD704">
        <v>0</v>
      </c>
      <c r="AE704" t="s">
        <v>3789</v>
      </c>
      <c r="AF704"/>
      <c r="AG704" t="s">
        <v>1997</v>
      </c>
      <c r="AH704">
        <v>18</v>
      </c>
      <c r="AI704"/>
      <c r="AJ704">
        <v>10</v>
      </c>
      <c r="AK704">
        <v>676.5</v>
      </c>
      <c r="AL704"/>
      <c r="AM704"/>
      <c r="AN704"/>
      <c r="AO704"/>
      <c r="AP704"/>
      <c r="AQ704" t="s">
        <v>4006</v>
      </c>
      <c r="AR704"/>
      <c r="AS704" t="s">
        <v>1996</v>
      </c>
      <c r="AT704"/>
      <c r="AU704" t="s">
        <v>1996</v>
      </c>
      <c r="AV704" t="s">
        <v>1997</v>
      </c>
      <c r="AW704">
        <v>14407</v>
      </c>
      <c r="AX704">
        <v>14407</v>
      </c>
    </row>
    <row r="705" spans="1:50" hidden="1" x14ac:dyDescent="0.25">
      <c r="A705">
        <v>2026</v>
      </c>
      <c r="B705" t="s">
        <v>2797</v>
      </c>
      <c r="C705" t="s">
        <v>4015</v>
      </c>
      <c r="D705">
        <v>9247</v>
      </c>
      <c r="E705" t="s">
        <v>4016</v>
      </c>
      <c r="F705" t="s">
        <v>1995</v>
      </c>
      <c r="G705" t="s">
        <v>1919</v>
      </c>
      <c r="H705">
        <v>200.97569999999999</v>
      </c>
      <c r="I705">
        <v>2.5100000000000001E-2</v>
      </c>
      <c r="J705">
        <v>2.5100000000000001E-2</v>
      </c>
      <c r="K705"/>
      <c r="L705">
        <v>0</v>
      </c>
      <c r="M705" t="s">
        <v>1996</v>
      </c>
      <c r="N705" t="s">
        <v>1996</v>
      </c>
      <c r="O705" t="s">
        <v>1996</v>
      </c>
      <c r="P705" t="s">
        <v>1996</v>
      </c>
      <c r="Q705"/>
      <c r="R705"/>
      <c r="S705"/>
      <c r="T705"/>
      <c r="U705"/>
      <c r="V705"/>
      <c r="W705">
        <v>1</v>
      </c>
      <c r="X705">
        <v>0.95899999999999996</v>
      </c>
      <c r="Y705">
        <v>1</v>
      </c>
      <c r="Z705">
        <v>0.92</v>
      </c>
      <c r="AA705">
        <v>0.92</v>
      </c>
      <c r="AB705">
        <v>0.92</v>
      </c>
      <c r="AC705">
        <v>100</v>
      </c>
      <c r="AD705">
        <v>0</v>
      </c>
      <c r="AE705" t="s">
        <v>3789</v>
      </c>
      <c r="AF705"/>
      <c r="AG705" t="s">
        <v>1997</v>
      </c>
      <c r="AH705">
        <v>20</v>
      </c>
      <c r="AI705"/>
      <c r="AJ705">
        <v>10</v>
      </c>
      <c r="AK705">
        <v>753</v>
      </c>
      <c r="AL705"/>
      <c r="AM705"/>
      <c r="AN705"/>
      <c r="AO705"/>
      <c r="AP705"/>
      <c r="AQ705" t="s">
        <v>4006</v>
      </c>
      <c r="AR705"/>
      <c r="AS705" t="s">
        <v>1996</v>
      </c>
      <c r="AT705"/>
      <c r="AU705" t="s">
        <v>1996</v>
      </c>
      <c r="AV705" t="s">
        <v>1997</v>
      </c>
      <c r="AW705">
        <v>14407</v>
      </c>
      <c r="AX705">
        <v>14407</v>
      </c>
    </row>
    <row r="706" spans="1:50" hidden="1" x14ac:dyDescent="0.25">
      <c r="A706">
        <v>2026</v>
      </c>
      <c r="B706" t="s">
        <v>2797</v>
      </c>
      <c r="C706" t="s">
        <v>4017</v>
      </c>
      <c r="D706">
        <v>9263</v>
      </c>
      <c r="E706" t="s">
        <v>4018</v>
      </c>
      <c r="F706" t="s">
        <v>1995</v>
      </c>
      <c r="G706" t="s">
        <v>1919</v>
      </c>
      <c r="H706">
        <v>0</v>
      </c>
      <c r="I706">
        <v>0</v>
      </c>
      <c r="J706">
        <v>0</v>
      </c>
      <c r="K706"/>
      <c r="L706">
        <v>0</v>
      </c>
      <c r="M706" t="s">
        <v>1996</v>
      </c>
      <c r="N706" t="s">
        <v>1996</v>
      </c>
      <c r="O706" t="s">
        <v>1996</v>
      </c>
      <c r="P706" t="s">
        <v>1996</v>
      </c>
      <c r="Q706" t="s">
        <v>2088</v>
      </c>
      <c r="R706">
        <v>1</v>
      </c>
      <c r="S706">
        <v>1</v>
      </c>
      <c r="T706">
        <v>2.4497</v>
      </c>
      <c r="U706">
        <v>2.9999999999999997E-4</v>
      </c>
      <c r="V706">
        <v>0</v>
      </c>
      <c r="W706">
        <v>1</v>
      </c>
      <c r="X706">
        <v>0.95899999999999996</v>
      </c>
      <c r="Y706">
        <v>1</v>
      </c>
      <c r="Z706">
        <v>0.92</v>
      </c>
      <c r="AA706">
        <v>0.92</v>
      </c>
      <c r="AB706">
        <v>0.92</v>
      </c>
      <c r="AC706">
        <v>100</v>
      </c>
      <c r="AD706">
        <v>0</v>
      </c>
      <c r="AE706" t="s">
        <v>3789</v>
      </c>
      <c r="AF706"/>
      <c r="AG706" t="s">
        <v>1997</v>
      </c>
      <c r="AH706">
        <v>4</v>
      </c>
      <c r="AI706"/>
      <c r="AJ706">
        <v>18</v>
      </c>
      <c r="AK706">
        <v>0.28999999999999998</v>
      </c>
      <c r="AL706"/>
      <c r="AM706"/>
      <c r="AN706"/>
      <c r="AO706"/>
      <c r="AP706"/>
      <c r="AQ706" t="s">
        <v>3993</v>
      </c>
      <c r="AR706"/>
      <c r="AS706" t="s">
        <v>1996</v>
      </c>
      <c r="AT706"/>
      <c r="AU706" t="s">
        <v>1996</v>
      </c>
      <c r="AV706" t="s">
        <v>1996</v>
      </c>
      <c r="AW706">
        <v>14457</v>
      </c>
      <c r="AX706">
        <v>14457</v>
      </c>
    </row>
    <row r="707" spans="1:50" hidden="1" x14ac:dyDescent="0.25">
      <c r="A707">
        <v>2026</v>
      </c>
      <c r="B707" t="s">
        <v>2797</v>
      </c>
      <c r="C707" t="s">
        <v>4019</v>
      </c>
      <c r="D707">
        <v>9264</v>
      </c>
      <c r="E707" t="s">
        <v>4020</v>
      </c>
      <c r="F707" t="s">
        <v>1995</v>
      </c>
      <c r="G707" t="s">
        <v>1919</v>
      </c>
      <c r="H707">
        <v>0</v>
      </c>
      <c r="I707">
        <v>0</v>
      </c>
      <c r="J707">
        <v>0</v>
      </c>
      <c r="K707"/>
      <c r="L707">
        <v>0</v>
      </c>
      <c r="M707" t="s">
        <v>1996</v>
      </c>
      <c r="N707" t="s">
        <v>1996</v>
      </c>
      <c r="O707" t="s">
        <v>1996</v>
      </c>
      <c r="P707" t="s">
        <v>1996</v>
      </c>
      <c r="Q707" t="s">
        <v>2088</v>
      </c>
      <c r="R707">
        <v>1</v>
      </c>
      <c r="S707">
        <v>1</v>
      </c>
      <c r="T707">
        <v>2.4497</v>
      </c>
      <c r="U707">
        <v>2.9999999999999997E-4</v>
      </c>
      <c r="V707">
        <v>0</v>
      </c>
      <c r="W707">
        <v>1</v>
      </c>
      <c r="X707">
        <v>0.95899999999999996</v>
      </c>
      <c r="Y707">
        <v>1</v>
      </c>
      <c r="Z707">
        <v>0.92</v>
      </c>
      <c r="AA707">
        <v>0.92</v>
      </c>
      <c r="AB707">
        <v>0.92</v>
      </c>
      <c r="AC707">
        <v>100</v>
      </c>
      <c r="AD707">
        <v>0</v>
      </c>
      <c r="AE707" t="s">
        <v>3789</v>
      </c>
      <c r="AF707"/>
      <c r="AG707" t="s">
        <v>1997</v>
      </c>
      <c r="AH707">
        <v>5</v>
      </c>
      <c r="AI707"/>
      <c r="AJ707">
        <v>18</v>
      </c>
      <c r="AK707">
        <v>0.33</v>
      </c>
      <c r="AL707"/>
      <c r="AM707"/>
      <c r="AN707"/>
      <c r="AO707"/>
      <c r="AP707"/>
      <c r="AQ707" t="s">
        <v>3993</v>
      </c>
      <c r="AR707"/>
      <c r="AS707" t="s">
        <v>1996</v>
      </c>
      <c r="AT707"/>
      <c r="AU707" t="s">
        <v>1996</v>
      </c>
      <c r="AV707" t="s">
        <v>1996</v>
      </c>
      <c r="AW707">
        <v>14457</v>
      </c>
      <c r="AX707">
        <v>14457</v>
      </c>
    </row>
    <row r="708" spans="1:50" hidden="1" x14ac:dyDescent="0.25">
      <c r="A708">
        <v>2026</v>
      </c>
      <c r="B708" t="s">
        <v>2797</v>
      </c>
      <c r="C708" t="s">
        <v>4021</v>
      </c>
      <c r="D708">
        <v>9265</v>
      </c>
      <c r="E708" t="s">
        <v>4022</v>
      </c>
      <c r="F708" t="s">
        <v>1995</v>
      </c>
      <c r="G708" t="s">
        <v>1919</v>
      </c>
      <c r="H708">
        <v>0</v>
      </c>
      <c r="I708">
        <v>0</v>
      </c>
      <c r="J708">
        <v>0</v>
      </c>
      <c r="K708"/>
      <c r="L708">
        <v>0</v>
      </c>
      <c r="M708" t="s">
        <v>1996</v>
      </c>
      <c r="N708" t="s">
        <v>1996</v>
      </c>
      <c r="O708" t="s">
        <v>1996</v>
      </c>
      <c r="P708" t="s">
        <v>1996</v>
      </c>
      <c r="Q708" t="s">
        <v>2088</v>
      </c>
      <c r="R708">
        <v>1</v>
      </c>
      <c r="S708">
        <v>1</v>
      </c>
      <c r="T708">
        <v>2.4497</v>
      </c>
      <c r="U708">
        <v>2.9999999999999997E-4</v>
      </c>
      <c r="V708">
        <v>0</v>
      </c>
      <c r="W708">
        <v>1</v>
      </c>
      <c r="X708">
        <v>0.95899999999999996</v>
      </c>
      <c r="Y708">
        <v>1</v>
      </c>
      <c r="Z708">
        <v>0.92</v>
      </c>
      <c r="AA708">
        <v>0.92</v>
      </c>
      <c r="AB708">
        <v>0.92</v>
      </c>
      <c r="AC708">
        <v>100</v>
      </c>
      <c r="AD708">
        <v>0</v>
      </c>
      <c r="AE708" t="s">
        <v>3789</v>
      </c>
      <c r="AF708"/>
      <c r="AG708" t="s">
        <v>1997</v>
      </c>
      <c r="AH708">
        <v>6</v>
      </c>
      <c r="AI708"/>
      <c r="AJ708">
        <v>18</v>
      </c>
      <c r="AK708">
        <v>0.32</v>
      </c>
      <c r="AL708"/>
      <c r="AM708"/>
      <c r="AN708"/>
      <c r="AO708"/>
      <c r="AP708"/>
      <c r="AQ708" t="s">
        <v>3993</v>
      </c>
      <c r="AR708"/>
      <c r="AS708" t="s">
        <v>1996</v>
      </c>
      <c r="AT708"/>
      <c r="AU708" t="s">
        <v>1996</v>
      </c>
      <c r="AV708" t="s">
        <v>1996</v>
      </c>
      <c r="AW708">
        <v>14457</v>
      </c>
      <c r="AX708">
        <v>14457</v>
      </c>
    </row>
    <row r="709" spans="1:50" hidden="1" x14ac:dyDescent="0.25">
      <c r="A709">
        <v>2026</v>
      </c>
      <c r="B709" t="s">
        <v>2797</v>
      </c>
      <c r="C709" t="s">
        <v>4023</v>
      </c>
      <c r="D709">
        <v>9266</v>
      </c>
      <c r="E709" t="s">
        <v>4024</v>
      </c>
      <c r="F709" t="s">
        <v>1995</v>
      </c>
      <c r="G709" t="s">
        <v>1919</v>
      </c>
      <c r="H709">
        <v>0</v>
      </c>
      <c r="I709">
        <v>0</v>
      </c>
      <c r="J709">
        <v>0</v>
      </c>
      <c r="K709"/>
      <c r="L709">
        <v>0</v>
      </c>
      <c r="M709" t="s">
        <v>1996</v>
      </c>
      <c r="N709" t="s">
        <v>1996</v>
      </c>
      <c r="O709" t="s">
        <v>1996</v>
      </c>
      <c r="P709" t="s">
        <v>1996</v>
      </c>
      <c r="Q709" t="s">
        <v>2088</v>
      </c>
      <c r="R709">
        <v>1</v>
      </c>
      <c r="S709">
        <v>1</v>
      </c>
      <c r="T709">
        <v>2.4497</v>
      </c>
      <c r="U709">
        <v>2.9999999999999997E-4</v>
      </c>
      <c r="V709">
        <v>0</v>
      </c>
      <c r="W709">
        <v>1</v>
      </c>
      <c r="X709">
        <v>0.95899999999999996</v>
      </c>
      <c r="Y709">
        <v>1</v>
      </c>
      <c r="Z709">
        <v>0.92</v>
      </c>
      <c r="AA709">
        <v>0.92</v>
      </c>
      <c r="AB709">
        <v>0.92</v>
      </c>
      <c r="AC709">
        <v>100</v>
      </c>
      <c r="AD709">
        <v>0</v>
      </c>
      <c r="AE709" t="s">
        <v>3789</v>
      </c>
      <c r="AF709"/>
      <c r="AG709" t="s">
        <v>1997</v>
      </c>
      <c r="AH709">
        <v>16</v>
      </c>
      <c r="AI709"/>
      <c r="AJ709">
        <v>18</v>
      </c>
      <c r="AK709">
        <v>0.28999999999999998</v>
      </c>
      <c r="AL709"/>
      <c r="AM709"/>
      <c r="AN709"/>
      <c r="AO709"/>
      <c r="AP709"/>
      <c r="AQ709" t="s">
        <v>3993</v>
      </c>
      <c r="AR709"/>
      <c r="AS709" t="s">
        <v>1996</v>
      </c>
      <c r="AT709"/>
      <c r="AU709" t="s">
        <v>1996</v>
      </c>
      <c r="AV709" t="s">
        <v>1996</v>
      </c>
      <c r="AW709">
        <v>14457</v>
      </c>
      <c r="AX709">
        <v>14457</v>
      </c>
    </row>
    <row r="710" spans="1:50" hidden="1" x14ac:dyDescent="0.25">
      <c r="A710">
        <v>2026</v>
      </c>
      <c r="B710" t="s">
        <v>2797</v>
      </c>
      <c r="C710" t="s">
        <v>3096</v>
      </c>
      <c r="D710">
        <v>4587</v>
      </c>
      <c r="E710" t="s">
        <v>3097</v>
      </c>
      <c r="F710" t="s">
        <v>2022</v>
      </c>
      <c r="G710" t="s">
        <v>1919</v>
      </c>
      <c r="H710">
        <v>0</v>
      </c>
      <c r="I710">
        <v>0</v>
      </c>
      <c r="J710">
        <v>0</v>
      </c>
      <c r="K710"/>
      <c r="L710">
        <v>3.8433000000000002</v>
      </c>
      <c r="M710" t="s">
        <v>1996</v>
      </c>
      <c r="N710" t="s">
        <v>1996</v>
      </c>
      <c r="O710" t="s">
        <v>1996</v>
      </c>
      <c r="P710" t="s">
        <v>1997</v>
      </c>
      <c r="Q710"/>
      <c r="R710"/>
      <c r="S710"/>
      <c r="T710">
        <v>0</v>
      </c>
      <c r="U710">
        <v>0</v>
      </c>
      <c r="V710">
        <v>0</v>
      </c>
      <c r="W710">
        <v>1</v>
      </c>
      <c r="X710">
        <v>0.95899999999999996</v>
      </c>
      <c r="Y710">
        <v>1</v>
      </c>
      <c r="Z710">
        <v>0.92</v>
      </c>
      <c r="AA710">
        <v>0.92</v>
      </c>
      <c r="AB710">
        <v>0.92</v>
      </c>
      <c r="AC710">
        <v>0</v>
      </c>
      <c r="AD710">
        <v>100</v>
      </c>
      <c r="AE710" t="s">
        <v>3789</v>
      </c>
      <c r="AF710"/>
      <c r="AG710" t="s">
        <v>1997</v>
      </c>
      <c r="AH710">
        <v>35</v>
      </c>
      <c r="AI710"/>
      <c r="AJ710">
        <v>15</v>
      </c>
      <c r="AK710">
        <v>15</v>
      </c>
      <c r="AL710">
        <v>1</v>
      </c>
      <c r="AM710"/>
      <c r="AN710"/>
      <c r="AO710"/>
      <c r="AP710"/>
      <c r="AQ710" t="s">
        <v>2667</v>
      </c>
      <c r="AR710"/>
      <c r="AS710" t="s">
        <v>1996</v>
      </c>
      <c r="AT710"/>
      <c r="AU710" t="s">
        <v>1996</v>
      </c>
      <c r="AV710" t="s">
        <v>1997</v>
      </c>
      <c r="AW710">
        <v>13867</v>
      </c>
      <c r="AX710"/>
    </row>
    <row r="711" spans="1:50" hidden="1" x14ac:dyDescent="0.25">
      <c r="A711">
        <v>2026</v>
      </c>
      <c r="B711" t="s">
        <v>2797</v>
      </c>
      <c r="C711" t="s">
        <v>3098</v>
      </c>
      <c r="D711">
        <v>4588</v>
      </c>
      <c r="E711" t="s">
        <v>3099</v>
      </c>
      <c r="F711" t="s">
        <v>2022</v>
      </c>
      <c r="G711" t="s">
        <v>1919</v>
      </c>
      <c r="H711">
        <v>0</v>
      </c>
      <c r="I711">
        <v>0</v>
      </c>
      <c r="J711">
        <v>0</v>
      </c>
      <c r="K711"/>
      <c r="L711">
        <v>19.577400000000001</v>
      </c>
      <c r="M711" t="s">
        <v>1996</v>
      </c>
      <c r="N711" t="s">
        <v>1996</v>
      </c>
      <c r="O711" t="s">
        <v>1996</v>
      </c>
      <c r="P711" t="s">
        <v>1996</v>
      </c>
      <c r="Q711"/>
      <c r="R711"/>
      <c r="S711"/>
      <c r="T711"/>
      <c r="U711"/>
      <c r="V711"/>
      <c r="W711">
        <v>1</v>
      </c>
      <c r="X711">
        <v>0.95899999999999996</v>
      </c>
      <c r="Y711">
        <v>1</v>
      </c>
      <c r="Z711">
        <v>0.92</v>
      </c>
      <c r="AA711">
        <v>0.92</v>
      </c>
      <c r="AB711">
        <v>0.92</v>
      </c>
      <c r="AC711">
        <v>0</v>
      </c>
      <c r="AD711">
        <v>100</v>
      </c>
      <c r="AE711" t="s">
        <v>3789</v>
      </c>
      <c r="AF711"/>
      <c r="AG711" t="s">
        <v>1997</v>
      </c>
      <c r="AH711">
        <v>260</v>
      </c>
      <c r="AI711"/>
      <c r="AJ711">
        <v>10</v>
      </c>
      <c r="AK711">
        <v>2857</v>
      </c>
      <c r="AL711">
        <v>1</v>
      </c>
      <c r="AM711"/>
      <c r="AN711"/>
      <c r="AO711"/>
      <c r="AP711"/>
      <c r="AQ711" t="s">
        <v>3100</v>
      </c>
      <c r="AR711"/>
      <c r="AS711" t="s">
        <v>1996</v>
      </c>
      <c r="AT711"/>
      <c r="AU711" t="s">
        <v>1996</v>
      </c>
      <c r="AV711" t="s">
        <v>1997</v>
      </c>
      <c r="AW711">
        <v>13867</v>
      </c>
      <c r="AX711"/>
    </row>
    <row r="712" spans="1:50" hidden="1" x14ac:dyDescent="0.25">
      <c r="A712">
        <v>2026</v>
      </c>
      <c r="B712" t="s">
        <v>2797</v>
      </c>
      <c r="C712" t="s">
        <v>3101</v>
      </c>
      <c r="D712">
        <v>4589</v>
      </c>
      <c r="E712" t="s">
        <v>3102</v>
      </c>
      <c r="F712" t="s">
        <v>2022</v>
      </c>
      <c r="G712" t="s">
        <v>1919</v>
      </c>
      <c r="H712">
        <v>0</v>
      </c>
      <c r="I712">
        <v>0</v>
      </c>
      <c r="J712">
        <v>0</v>
      </c>
      <c r="K712"/>
      <c r="L712">
        <v>5.0648</v>
      </c>
      <c r="M712" t="s">
        <v>1996</v>
      </c>
      <c r="N712" t="s">
        <v>1996</v>
      </c>
      <c r="O712" t="s">
        <v>1996</v>
      </c>
      <c r="P712" t="s">
        <v>1996</v>
      </c>
      <c r="Q712"/>
      <c r="R712"/>
      <c r="S712"/>
      <c r="T712"/>
      <c r="U712"/>
      <c r="V712"/>
      <c r="W712">
        <v>1</v>
      </c>
      <c r="X712">
        <v>0.95899999999999996</v>
      </c>
      <c r="Y712">
        <v>1</v>
      </c>
      <c r="Z712">
        <v>0.92</v>
      </c>
      <c r="AA712">
        <v>0.92</v>
      </c>
      <c r="AB712">
        <v>0.92</v>
      </c>
      <c r="AC712">
        <v>0</v>
      </c>
      <c r="AD712">
        <v>100</v>
      </c>
      <c r="AE712" t="s">
        <v>3789</v>
      </c>
      <c r="AF712"/>
      <c r="AG712" t="s">
        <v>1997</v>
      </c>
      <c r="AH712">
        <v>84.5</v>
      </c>
      <c r="AI712"/>
      <c r="AJ712">
        <v>10</v>
      </c>
      <c r="AK712">
        <v>780</v>
      </c>
      <c r="AL712">
        <v>1</v>
      </c>
      <c r="AM712"/>
      <c r="AN712"/>
      <c r="AO712"/>
      <c r="AP712"/>
      <c r="AQ712" t="s">
        <v>3103</v>
      </c>
      <c r="AR712"/>
      <c r="AS712" t="s">
        <v>1996</v>
      </c>
      <c r="AT712"/>
      <c r="AU712" t="s">
        <v>1996</v>
      </c>
      <c r="AV712" t="s">
        <v>1997</v>
      </c>
      <c r="AW712">
        <v>13867</v>
      </c>
      <c r="AX712"/>
    </row>
    <row r="713" spans="1:50" hidden="1" x14ac:dyDescent="0.25">
      <c r="A713">
        <v>2026</v>
      </c>
      <c r="B713" t="s">
        <v>2797</v>
      </c>
      <c r="C713" t="s">
        <v>3104</v>
      </c>
      <c r="D713">
        <v>4590</v>
      </c>
      <c r="E713" t="s">
        <v>3105</v>
      </c>
      <c r="F713" t="s">
        <v>2022</v>
      </c>
      <c r="G713" t="s">
        <v>1919</v>
      </c>
      <c r="H713">
        <v>0</v>
      </c>
      <c r="I713">
        <v>0</v>
      </c>
      <c r="J713">
        <v>0</v>
      </c>
      <c r="K713"/>
      <c r="L713">
        <v>2.8246000000000002</v>
      </c>
      <c r="M713" t="s">
        <v>1996</v>
      </c>
      <c r="N713" t="s">
        <v>1996</v>
      </c>
      <c r="O713" t="s">
        <v>1996</v>
      </c>
      <c r="P713" t="s">
        <v>1996</v>
      </c>
      <c r="Q713"/>
      <c r="R713"/>
      <c r="S713"/>
      <c r="T713"/>
      <c r="U713"/>
      <c r="V713"/>
      <c r="W713">
        <v>1</v>
      </c>
      <c r="X713">
        <v>0.95899999999999996</v>
      </c>
      <c r="Y713">
        <v>1</v>
      </c>
      <c r="Z713">
        <v>0.92</v>
      </c>
      <c r="AA713">
        <v>0.92</v>
      </c>
      <c r="AB713">
        <v>0.92</v>
      </c>
      <c r="AC713">
        <v>0</v>
      </c>
      <c r="AD713">
        <v>100</v>
      </c>
      <c r="AE713" t="s">
        <v>3789</v>
      </c>
      <c r="AF713"/>
      <c r="AG713" t="s">
        <v>1997</v>
      </c>
      <c r="AH713">
        <v>30</v>
      </c>
      <c r="AI713"/>
      <c r="AJ713">
        <v>5</v>
      </c>
      <c r="AK713">
        <v>35</v>
      </c>
      <c r="AL713">
        <v>1</v>
      </c>
      <c r="AM713"/>
      <c r="AN713"/>
      <c r="AO713"/>
      <c r="AP713"/>
      <c r="AQ713" t="s">
        <v>3106</v>
      </c>
      <c r="AR713"/>
      <c r="AS713" t="s">
        <v>1996</v>
      </c>
      <c r="AT713"/>
      <c r="AU713" t="s">
        <v>1996</v>
      </c>
      <c r="AV713" t="s">
        <v>1997</v>
      </c>
      <c r="AW713">
        <v>13867</v>
      </c>
      <c r="AX713"/>
    </row>
    <row r="714" spans="1:50" hidden="1" x14ac:dyDescent="0.25">
      <c r="A714">
        <v>2026</v>
      </c>
      <c r="B714" t="s">
        <v>2797</v>
      </c>
      <c r="C714" t="s">
        <v>3107</v>
      </c>
      <c r="D714">
        <v>4591</v>
      </c>
      <c r="E714" t="s">
        <v>3108</v>
      </c>
      <c r="F714" t="s">
        <v>2022</v>
      </c>
      <c r="G714" t="s">
        <v>1919</v>
      </c>
      <c r="H714">
        <v>0</v>
      </c>
      <c r="I714">
        <v>0</v>
      </c>
      <c r="J714">
        <v>0</v>
      </c>
      <c r="K714"/>
      <c r="L714">
        <v>18.915099999999999</v>
      </c>
      <c r="M714" t="s">
        <v>1996</v>
      </c>
      <c r="N714" t="s">
        <v>1996</v>
      </c>
      <c r="O714" t="s">
        <v>1996</v>
      </c>
      <c r="P714" t="s">
        <v>1996</v>
      </c>
      <c r="Q714"/>
      <c r="R714"/>
      <c r="S714"/>
      <c r="T714">
        <v>0</v>
      </c>
      <c r="U714">
        <v>0</v>
      </c>
      <c r="V714">
        <v>0</v>
      </c>
      <c r="W714">
        <v>1</v>
      </c>
      <c r="X714">
        <v>0.95899999999999996</v>
      </c>
      <c r="Y714">
        <v>1</v>
      </c>
      <c r="Z714">
        <v>0.92</v>
      </c>
      <c r="AA714">
        <v>0.92</v>
      </c>
      <c r="AB714">
        <v>0.92</v>
      </c>
      <c r="AC714">
        <v>0</v>
      </c>
      <c r="AD714">
        <v>100</v>
      </c>
      <c r="AE714" t="s">
        <v>3789</v>
      </c>
      <c r="AF714"/>
      <c r="AG714" t="s">
        <v>1997</v>
      </c>
      <c r="AH714">
        <v>150</v>
      </c>
      <c r="AI714"/>
      <c r="AJ714">
        <v>20</v>
      </c>
      <c r="AK714">
        <v>1412</v>
      </c>
      <c r="AL714">
        <v>1</v>
      </c>
      <c r="AM714"/>
      <c r="AN714"/>
      <c r="AO714"/>
      <c r="AP714"/>
      <c r="AQ714" t="s">
        <v>2633</v>
      </c>
      <c r="AR714"/>
      <c r="AS714" t="s">
        <v>1996</v>
      </c>
      <c r="AT714"/>
      <c r="AU714" t="s">
        <v>1996</v>
      </c>
      <c r="AV714" t="s">
        <v>1997</v>
      </c>
      <c r="AW714">
        <v>14407</v>
      </c>
      <c r="AX714"/>
    </row>
    <row r="715" spans="1:50" hidden="1" x14ac:dyDescent="0.25">
      <c r="A715">
        <v>2026</v>
      </c>
      <c r="B715" t="s">
        <v>2797</v>
      </c>
      <c r="C715" t="s">
        <v>3109</v>
      </c>
      <c r="D715">
        <v>4592</v>
      </c>
      <c r="E715" t="s">
        <v>3110</v>
      </c>
      <c r="F715" t="s">
        <v>2022</v>
      </c>
      <c r="G715" t="s">
        <v>1919</v>
      </c>
      <c r="H715">
        <v>0</v>
      </c>
      <c r="I715">
        <v>0</v>
      </c>
      <c r="J715">
        <v>0</v>
      </c>
      <c r="K715"/>
      <c r="L715">
        <v>23.853300000000001</v>
      </c>
      <c r="M715" t="s">
        <v>1996</v>
      </c>
      <c r="N715" t="s">
        <v>1996</v>
      </c>
      <c r="O715" t="s">
        <v>1996</v>
      </c>
      <c r="P715" t="s">
        <v>1996</v>
      </c>
      <c r="Q715"/>
      <c r="R715"/>
      <c r="S715"/>
      <c r="T715">
        <v>0</v>
      </c>
      <c r="U715">
        <v>0</v>
      </c>
      <c r="V715">
        <v>0</v>
      </c>
      <c r="W715">
        <v>1</v>
      </c>
      <c r="X715">
        <v>0.95899999999999996</v>
      </c>
      <c r="Y715">
        <v>1</v>
      </c>
      <c r="Z715">
        <v>0.92</v>
      </c>
      <c r="AA715">
        <v>0.92</v>
      </c>
      <c r="AB715">
        <v>0.92</v>
      </c>
      <c r="AC715">
        <v>0</v>
      </c>
      <c r="AD715">
        <v>100</v>
      </c>
      <c r="AE715" t="s">
        <v>3789</v>
      </c>
      <c r="AF715"/>
      <c r="AG715" t="s">
        <v>1997</v>
      </c>
      <c r="AH715">
        <v>100</v>
      </c>
      <c r="AI715"/>
      <c r="AJ715">
        <v>13</v>
      </c>
      <c r="AK715">
        <v>506</v>
      </c>
      <c r="AL715">
        <v>1</v>
      </c>
      <c r="AM715"/>
      <c r="AN715"/>
      <c r="AO715"/>
      <c r="AP715"/>
      <c r="AQ715" t="s">
        <v>2320</v>
      </c>
      <c r="AR715"/>
      <c r="AS715" t="s">
        <v>1996</v>
      </c>
      <c r="AT715"/>
      <c r="AU715" t="s">
        <v>1996</v>
      </c>
      <c r="AV715" t="s">
        <v>1997</v>
      </c>
      <c r="AW715">
        <v>14407</v>
      </c>
      <c r="AX715"/>
    </row>
    <row r="716" spans="1:50" hidden="1" x14ac:dyDescent="0.25">
      <c r="A716">
        <v>2026</v>
      </c>
      <c r="B716" t="s">
        <v>2797</v>
      </c>
      <c r="C716" t="s">
        <v>3111</v>
      </c>
      <c r="D716">
        <v>4594</v>
      </c>
      <c r="E716" t="s">
        <v>3112</v>
      </c>
      <c r="F716" t="s">
        <v>2022</v>
      </c>
      <c r="G716" t="s">
        <v>1950</v>
      </c>
      <c r="H716">
        <v>0</v>
      </c>
      <c r="I716">
        <v>0</v>
      </c>
      <c r="J716">
        <v>0</v>
      </c>
      <c r="K716"/>
      <c r="L716">
        <v>0.15010000000000001</v>
      </c>
      <c r="M716" t="s">
        <v>1996</v>
      </c>
      <c r="N716" t="s">
        <v>1996</v>
      </c>
      <c r="O716" t="s">
        <v>1996</v>
      </c>
      <c r="P716" t="s">
        <v>1996</v>
      </c>
      <c r="Q716"/>
      <c r="R716"/>
      <c r="S716"/>
      <c r="T716">
        <v>0</v>
      </c>
      <c r="U716">
        <v>0</v>
      </c>
      <c r="V716">
        <v>0</v>
      </c>
      <c r="W716">
        <v>1</v>
      </c>
      <c r="X716">
        <v>0.95899999999999996</v>
      </c>
      <c r="Y716">
        <v>1</v>
      </c>
      <c r="Z716">
        <v>0.92</v>
      </c>
      <c r="AA716">
        <v>0.92</v>
      </c>
      <c r="AB716">
        <v>0.92</v>
      </c>
      <c r="AC716">
        <v>0</v>
      </c>
      <c r="AD716">
        <v>100</v>
      </c>
      <c r="AE716" t="s">
        <v>3789</v>
      </c>
      <c r="AF716"/>
      <c r="AG716" t="s">
        <v>1997</v>
      </c>
      <c r="AH716">
        <v>275</v>
      </c>
      <c r="AI716"/>
      <c r="AJ716">
        <v>13</v>
      </c>
      <c r="AK716">
        <v>5.68</v>
      </c>
      <c r="AL716">
        <v>1</v>
      </c>
      <c r="AM716"/>
      <c r="AN716"/>
      <c r="AO716"/>
      <c r="AP716"/>
      <c r="AQ716" t="s">
        <v>2316</v>
      </c>
      <c r="AR716"/>
      <c r="AS716" t="s">
        <v>1996</v>
      </c>
      <c r="AT716"/>
      <c r="AU716" t="s">
        <v>1996</v>
      </c>
      <c r="AV716" t="s">
        <v>1997</v>
      </c>
      <c r="AW716">
        <v>14407</v>
      </c>
      <c r="AX716"/>
    </row>
    <row r="717" spans="1:50" hidden="1" x14ac:dyDescent="0.25">
      <c r="A717">
        <v>2026</v>
      </c>
      <c r="B717" t="s">
        <v>2797</v>
      </c>
      <c r="C717" t="s">
        <v>3113</v>
      </c>
      <c r="D717">
        <v>4595</v>
      </c>
      <c r="E717" t="s">
        <v>3114</v>
      </c>
      <c r="F717" t="s">
        <v>2022</v>
      </c>
      <c r="G717" t="s">
        <v>1919</v>
      </c>
      <c r="H717">
        <v>0</v>
      </c>
      <c r="I717">
        <v>0</v>
      </c>
      <c r="J717">
        <v>0</v>
      </c>
      <c r="K717"/>
      <c r="L717">
        <v>29.025200000000002</v>
      </c>
      <c r="M717" t="s">
        <v>1996</v>
      </c>
      <c r="N717" t="s">
        <v>1996</v>
      </c>
      <c r="O717" t="s">
        <v>1996</v>
      </c>
      <c r="P717" t="s">
        <v>1996</v>
      </c>
      <c r="Q717"/>
      <c r="R717"/>
      <c r="S717"/>
      <c r="T717"/>
      <c r="U717"/>
      <c r="V717"/>
      <c r="W717">
        <v>1</v>
      </c>
      <c r="X717">
        <v>0.95899999999999996</v>
      </c>
      <c r="Y717">
        <v>0.5</v>
      </c>
      <c r="Z717">
        <v>0.92</v>
      </c>
      <c r="AA717">
        <v>0.92</v>
      </c>
      <c r="AB717">
        <v>0.92</v>
      </c>
      <c r="AC717">
        <v>0</v>
      </c>
      <c r="AD717">
        <v>100</v>
      </c>
      <c r="AE717" t="s">
        <v>3789</v>
      </c>
      <c r="AF717"/>
      <c r="AG717" t="s">
        <v>1997</v>
      </c>
      <c r="AH717">
        <v>75</v>
      </c>
      <c r="AI717"/>
      <c r="AJ717">
        <v>6</v>
      </c>
      <c r="AK717">
        <v>168</v>
      </c>
      <c r="AL717">
        <v>1</v>
      </c>
      <c r="AM717"/>
      <c r="AN717"/>
      <c r="AO717"/>
      <c r="AP717"/>
      <c r="AQ717" t="s">
        <v>3115</v>
      </c>
      <c r="AR717"/>
      <c r="AS717" t="s">
        <v>1996</v>
      </c>
      <c r="AT717"/>
      <c r="AU717" t="s">
        <v>1996</v>
      </c>
      <c r="AV717" t="s">
        <v>1996</v>
      </c>
      <c r="AW717">
        <v>14318</v>
      </c>
      <c r="AX717"/>
    </row>
    <row r="718" spans="1:50" hidden="1" x14ac:dyDescent="0.25">
      <c r="A718">
        <v>2026</v>
      </c>
      <c r="B718" t="s">
        <v>2797</v>
      </c>
      <c r="C718" t="s">
        <v>3116</v>
      </c>
      <c r="D718">
        <v>4597</v>
      </c>
      <c r="E718" t="s">
        <v>3117</v>
      </c>
      <c r="F718" t="s">
        <v>2022</v>
      </c>
      <c r="G718" t="s">
        <v>1919</v>
      </c>
      <c r="H718">
        <v>0</v>
      </c>
      <c r="I718">
        <v>0</v>
      </c>
      <c r="J718">
        <v>0</v>
      </c>
      <c r="K718"/>
      <c r="L718">
        <v>0</v>
      </c>
      <c r="M718" t="s">
        <v>1996</v>
      </c>
      <c r="N718" t="s">
        <v>1996</v>
      </c>
      <c r="O718" t="s">
        <v>1996</v>
      </c>
      <c r="P718" t="s">
        <v>1996</v>
      </c>
      <c r="Q718"/>
      <c r="R718"/>
      <c r="S718"/>
      <c r="T718"/>
      <c r="U718"/>
      <c r="V718"/>
      <c r="W718">
        <v>1</v>
      </c>
      <c r="X718">
        <v>0.95899999999999996</v>
      </c>
      <c r="Y718">
        <v>1</v>
      </c>
      <c r="Z718">
        <v>0.92</v>
      </c>
      <c r="AA718">
        <v>0.92</v>
      </c>
      <c r="AB718">
        <v>0.92</v>
      </c>
      <c r="AC718">
        <v>0</v>
      </c>
      <c r="AD718">
        <v>100</v>
      </c>
      <c r="AE718" t="s">
        <v>3789</v>
      </c>
      <c r="AF718"/>
      <c r="AG718" t="s">
        <v>1997</v>
      </c>
      <c r="AH718">
        <v>1</v>
      </c>
      <c r="AI718"/>
      <c r="AJ718">
        <v>1</v>
      </c>
      <c r="AK718"/>
      <c r="AL718">
        <v>1</v>
      </c>
      <c r="AM718"/>
      <c r="AN718"/>
      <c r="AO718"/>
      <c r="AP718"/>
      <c r="AQ718" t="s">
        <v>2074</v>
      </c>
      <c r="AR718"/>
      <c r="AS718" t="s">
        <v>1996</v>
      </c>
      <c r="AT718"/>
      <c r="AU718" t="s">
        <v>1996</v>
      </c>
      <c r="AV718" t="s">
        <v>1997</v>
      </c>
      <c r="AW718">
        <v>13867</v>
      </c>
      <c r="AX718"/>
    </row>
    <row r="719" spans="1:50" hidden="1" x14ac:dyDescent="0.25">
      <c r="A719">
        <v>2026</v>
      </c>
      <c r="B719" t="s">
        <v>2797</v>
      </c>
      <c r="C719" t="s">
        <v>3118</v>
      </c>
      <c r="D719">
        <v>4598</v>
      </c>
      <c r="E719" t="s">
        <v>3119</v>
      </c>
      <c r="F719" t="s">
        <v>2022</v>
      </c>
      <c r="G719" t="s">
        <v>1955</v>
      </c>
      <c r="H719">
        <v>0</v>
      </c>
      <c r="I719">
        <v>0</v>
      </c>
      <c r="J719">
        <v>0</v>
      </c>
      <c r="K719"/>
      <c r="L719">
        <v>0.2049</v>
      </c>
      <c r="M719" t="s">
        <v>1996</v>
      </c>
      <c r="N719" t="s">
        <v>1996</v>
      </c>
      <c r="O719" t="s">
        <v>1996</v>
      </c>
      <c r="P719" t="s">
        <v>1997</v>
      </c>
      <c r="Q719"/>
      <c r="R719"/>
      <c r="S719"/>
      <c r="T719">
        <v>0</v>
      </c>
      <c r="U719">
        <v>0</v>
      </c>
      <c r="V719">
        <v>0</v>
      </c>
      <c r="W719">
        <v>1</v>
      </c>
      <c r="X719">
        <v>0.95899999999999996</v>
      </c>
      <c r="Y719">
        <v>1</v>
      </c>
      <c r="Z719">
        <v>0.92</v>
      </c>
      <c r="AA719">
        <v>0.92</v>
      </c>
      <c r="AB719">
        <v>0.92</v>
      </c>
      <c r="AC719">
        <v>0</v>
      </c>
      <c r="AD719">
        <v>100</v>
      </c>
      <c r="AE719" t="s">
        <v>3789</v>
      </c>
      <c r="AF719"/>
      <c r="AG719" t="s">
        <v>1997</v>
      </c>
      <c r="AH719">
        <v>300</v>
      </c>
      <c r="AI719"/>
      <c r="AJ719">
        <v>22</v>
      </c>
      <c r="AK719">
        <v>9.58</v>
      </c>
      <c r="AL719">
        <v>1</v>
      </c>
      <c r="AM719"/>
      <c r="AN719"/>
      <c r="AO719"/>
      <c r="AP719"/>
      <c r="AQ719" t="s">
        <v>2623</v>
      </c>
      <c r="AR719"/>
      <c r="AS719" t="s">
        <v>1996</v>
      </c>
      <c r="AT719"/>
      <c r="AU719" t="s">
        <v>1996</v>
      </c>
      <c r="AV719" t="s">
        <v>1997</v>
      </c>
      <c r="AW719">
        <v>13867</v>
      </c>
      <c r="AX719"/>
    </row>
    <row r="720" spans="1:50" hidden="1" x14ac:dyDescent="0.25">
      <c r="A720">
        <v>2026</v>
      </c>
      <c r="B720" t="s">
        <v>2797</v>
      </c>
      <c r="C720" t="s">
        <v>3120</v>
      </c>
      <c r="D720">
        <v>4599</v>
      </c>
      <c r="E720" t="s">
        <v>3121</v>
      </c>
      <c r="F720" t="s">
        <v>2022</v>
      </c>
      <c r="G720" t="s">
        <v>1955</v>
      </c>
      <c r="H720">
        <v>0</v>
      </c>
      <c r="I720">
        <v>0</v>
      </c>
      <c r="J720">
        <v>0</v>
      </c>
      <c r="K720"/>
      <c r="L720">
        <v>0.2049</v>
      </c>
      <c r="M720" t="s">
        <v>1996</v>
      </c>
      <c r="N720" t="s">
        <v>1996</v>
      </c>
      <c r="O720" t="s">
        <v>1996</v>
      </c>
      <c r="P720" t="s">
        <v>1997</v>
      </c>
      <c r="Q720"/>
      <c r="R720"/>
      <c r="S720"/>
      <c r="T720">
        <v>0</v>
      </c>
      <c r="U720">
        <v>0</v>
      </c>
      <c r="V720">
        <v>0</v>
      </c>
      <c r="W720">
        <v>1</v>
      </c>
      <c r="X720">
        <v>0.95899999999999996</v>
      </c>
      <c r="Y720">
        <v>1</v>
      </c>
      <c r="Z720">
        <v>0.92</v>
      </c>
      <c r="AA720">
        <v>0.92</v>
      </c>
      <c r="AB720">
        <v>0.92</v>
      </c>
      <c r="AC720">
        <v>0</v>
      </c>
      <c r="AD720">
        <v>100</v>
      </c>
      <c r="AE720" t="s">
        <v>3789</v>
      </c>
      <c r="AF720"/>
      <c r="AG720" t="s">
        <v>1997</v>
      </c>
      <c r="AH720">
        <v>350</v>
      </c>
      <c r="AI720"/>
      <c r="AJ720">
        <v>22</v>
      </c>
      <c r="AK720">
        <v>9.58</v>
      </c>
      <c r="AL720">
        <v>1</v>
      </c>
      <c r="AM720"/>
      <c r="AN720"/>
      <c r="AO720"/>
      <c r="AP720"/>
      <c r="AQ720" t="s">
        <v>2623</v>
      </c>
      <c r="AR720"/>
      <c r="AS720" t="s">
        <v>1996</v>
      </c>
      <c r="AT720"/>
      <c r="AU720" t="s">
        <v>1996</v>
      </c>
      <c r="AV720" t="s">
        <v>1997</v>
      </c>
      <c r="AW720">
        <v>13867</v>
      </c>
      <c r="AX720"/>
    </row>
    <row r="721" spans="1:50" hidden="1" x14ac:dyDescent="0.25">
      <c r="A721">
        <v>2026</v>
      </c>
      <c r="B721" t="s">
        <v>2797</v>
      </c>
      <c r="C721" t="s">
        <v>3122</v>
      </c>
      <c r="D721">
        <v>4600</v>
      </c>
      <c r="E721" t="s">
        <v>3123</v>
      </c>
      <c r="F721" t="s">
        <v>2022</v>
      </c>
      <c r="G721" t="s">
        <v>1955</v>
      </c>
      <c r="H721">
        <v>0</v>
      </c>
      <c r="I721">
        <v>0</v>
      </c>
      <c r="J721">
        <v>0</v>
      </c>
      <c r="K721"/>
      <c r="L721">
        <v>0.2681</v>
      </c>
      <c r="M721" t="s">
        <v>1996</v>
      </c>
      <c r="N721" t="s">
        <v>1996</v>
      </c>
      <c r="O721" t="s">
        <v>1996</v>
      </c>
      <c r="P721" t="s">
        <v>1997</v>
      </c>
      <c r="Q721"/>
      <c r="R721"/>
      <c r="S721"/>
      <c r="T721">
        <v>0</v>
      </c>
      <c r="U721">
        <v>0</v>
      </c>
      <c r="V721">
        <v>0</v>
      </c>
      <c r="W721">
        <v>1</v>
      </c>
      <c r="X721">
        <v>0.95899999999999996</v>
      </c>
      <c r="Y721">
        <v>1</v>
      </c>
      <c r="Z721">
        <v>0.92</v>
      </c>
      <c r="AA721">
        <v>0.92</v>
      </c>
      <c r="AB721">
        <v>0.92</v>
      </c>
      <c r="AC721">
        <v>0</v>
      </c>
      <c r="AD721">
        <v>100</v>
      </c>
      <c r="AE721" t="s">
        <v>3789</v>
      </c>
      <c r="AF721"/>
      <c r="AG721" t="s">
        <v>1997</v>
      </c>
      <c r="AH721">
        <v>325</v>
      </c>
      <c r="AI721"/>
      <c r="AJ721">
        <v>22</v>
      </c>
      <c r="AK721">
        <v>9.58</v>
      </c>
      <c r="AL721">
        <v>1</v>
      </c>
      <c r="AM721"/>
      <c r="AN721"/>
      <c r="AO721"/>
      <c r="AP721"/>
      <c r="AQ721" t="s">
        <v>2626</v>
      </c>
      <c r="AR721"/>
      <c r="AS721" t="s">
        <v>1996</v>
      </c>
      <c r="AT721"/>
      <c r="AU721" t="s">
        <v>1996</v>
      </c>
      <c r="AV721" t="s">
        <v>1997</v>
      </c>
      <c r="AW721">
        <v>13867</v>
      </c>
      <c r="AX721"/>
    </row>
    <row r="722" spans="1:50" hidden="1" x14ac:dyDescent="0.25">
      <c r="A722">
        <v>2026</v>
      </c>
      <c r="B722" t="s">
        <v>2797</v>
      </c>
      <c r="C722" t="s">
        <v>3124</v>
      </c>
      <c r="D722">
        <v>4601</v>
      </c>
      <c r="E722" t="s">
        <v>3125</v>
      </c>
      <c r="F722" t="s">
        <v>2022</v>
      </c>
      <c r="G722" t="s">
        <v>1955</v>
      </c>
      <c r="H722">
        <v>0</v>
      </c>
      <c r="I722">
        <v>0</v>
      </c>
      <c r="J722">
        <v>0</v>
      </c>
      <c r="K722"/>
      <c r="L722">
        <v>0.2681</v>
      </c>
      <c r="M722" t="s">
        <v>1996</v>
      </c>
      <c r="N722" t="s">
        <v>1996</v>
      </c>
      <c r="O722" t="s">
        <v>1996</v>
      </c>
      <c r="P722" t="s">
        <v>1997</v>
      </c>
      <c r="Q722"/>
      <c r="R722"/>
      <c r="S722"/>
      <c r="T722">
        <v>0</v>
      </c>
      <c r="U722">
        <v>0</v>
      </c>
      <c r="V722">
        <v>0</v>
      </c>
      <c r="W722">
        <v>1</v>
      </c>
      <c r="X722">
        <v>0.95899999999999996</v>
      </c>
      <c r="Y722">
        <v>1</v>
      </c>
      <c r="Z722">
        <v>0.92</v>
      </c>
      <c r="AA722">
        <v>0.92</v>
      </c>
      <c r="AB722">
        <v>0.92</v>
      </c>
      <c r="AC722">
        <v>0</v>
      </c>
      <c r="AD722">
        <v>100</v>
      </c>
      <c r="AE722" t="s">
        <v>3789</v>
      </c>
      <c r="AF722"/>
      <c r="AG722" t="s">
        <v>1997</v>
      </c>
      <c r="AH722">
        <v>400</v>
      </c>
      <c r="AI722"/>
      <c r="AJ722">
        <v>22</v>
      </c>
      <c r="AK722">
        <v>9.58</v>
      </c>
      <c r="AL722">
        <v>1</v>
      </c>
      <c r="AM722"/>
      <c r="AN722"/>
      <c r="AO722"/>
      <c r="AP722"/>
      <c r="AQ722" t="s">
        <v>2626</v>
      </c>
      <c r="AR722"/>
      <c r="AS722" t="s">
        <v>1996</v>
      </c>
      <c r="AT722"/>
      <c r="AU722" t="s">
        <v>1996</v>
      </c>
      <c r="AV722" t="s">
        <v>1997</v>
      </c>
      <c r="AW722">
        <v>13867</v>
      </c>
      <c r="AX722"/>
    </row>
    <row r="723" spans="1:50" hidden="1" x14ac:dyDescent="0.25">
      <c r="A723">
        <v>2026</v>
      </c>
      <c r="B723" t="s">
        <v>2797</v>
      </c>
      <c r="C723" t="s">
        <v>3126</v>
      </c>
      <c r="D723">
        <v>4776</v>
      </c>
      <c r="E723" t="s">
        <v>3127</v>
      </c>
      <c r="F723" t="s">
        <v>2022</v>
      </c>
      <c r="G723" t="s">
        <v>1919</v>
      </c>
      <c r="H723">
        <v>0</v>
      </c>
      <c r="I723">
        <v>0</v>
      </c>
      <c r="J723">
        <v>0</v>
      </c>
      <c r="K723"/>
      <c r="L723">
        <v>23.853300000000001</v>
      </c>
      <c r="M723" t="s">
        <v>1996</v>
      </c>
      <c r="N723" t="s">
        <v>1996</v>
      </c>
      <c r="O723" t="s">
        <v>1996</v>
      </c>
      <c r="P723" t="s">
        <v>1996</v>
      </c>
      <c r="Q723"/>
      <c r="R723"/>
      <c r="S723"/>
      <c r="T723">
        <v>0</v>
      </c>
      <c r="U723">
        <v>0</v>
      </c>
      <c r="V723">
        <v>0</v>
      </c>
      <c r="W723">
        <v>1</v>
      </c>
      <c r="X723">
        <v>0.95899999999999996</v>
      </c>
      <c r="Y723">
        <v>1</v>
      </c>
      <c r="Z723">
        <v>0.92</v>
      </c>
      <c r="AA723">
        <v>0.92</v>
      </c>
      <c r="AB723">
        <v>0.92</v>
      </c>
      <c r="AC723">
        <v>0</v>
      </c>
      <c r="AD723">
        <v>100</v>
      </c>
      <c r="AE723" t="s">
        <v>3789</v>
      </c>
      <c r="AF723"/>
      <c r="AG723" t="s">
        <v>1997</v>
      </c>
      <c r="AH723">
        <v>78</v>
      </c>
      <c r="AI723"/>
      <c r="AJ723">
        <v>13</v>
      </c>
      <c r="AK723">
        <v>506</v>
      </c>
      <c r="AL723">
        <v>1</v>
      </c>
      <c r="AM723"/>
      <c r="AN723"/>
      <c r="AO723"/>
      <c r="AP723"/>
      <c r="AQ723" t="s">
        <v>2320</v>
      </c>
      <c r="AR723"/>
      <c r="AS723" t="s">
        <v>1996</v>
      </c>
      <c r="AT723"/>
      <c r="AU723" t="s">
        <v>1996</v>
      </c>
      <c r="AV723" t="s">
        <v>1997</v>
      </c>
      <c r="AW723">
        <v>14407</v>
      </c>
      <c r="AX723"/>
    </row>
    <row r="724" spans="1:50" hidden="1" x14ac:dyDescent="0.25">
      <c r="A724">
        <v>2026</v>
      </c>
      <c r="B724" t="s">
        <v>2797</v>
      </c>
      <c r="C724" t="s">
        <v>3128</v>
      </c>
      <c r="D724">
        <v>4779</v>
      </c>
      <c r="E724" t="s">
        <v>3129</v>
      </c>
      <c r="F724" t="s">
        <v>2022</v>
      </c>
      <c r="G724" t="s">
        <v>1919</v>
      </c>
      <c r="H724">
        <v>0</v>
      </c>
      <c r="I724">
        <v>0</v>
      </c>
      <c r="J724">
        <v>0</v>
      </c>
      <c r="K724"/>
      <c r="L724">
        <v>30.028199999999998</v>
      </c>
      <c r="M724" t="s">
        <v>1996</v>
      </c>
      <c r="N724" t="s">
        <v>1996</v>
      </c>
      <c r="O724" t="s">
        <v>1996</v>
      </c>
      <c r="P724" t="s">
        <v>1996</v>
      </c>
      <c r="Q724"/>
      <c r="R724"/>
      <c r="S724"/>
      <c r="T724"/>
      <c r="U724"/>
      <c r="V724"/>
      <c r="W724">
        <v>1</v>
      </c>
      <c r="X724">
        <v>0.95899999999999996</v>
      </c>
      <c r="Y724">
        <v>1</v>
      </c>
      <c r="Z724">
        <v>0.92</v>
      </c>
      <c r="AA724">
        <v>0.92</v>
      </c>
      <c r="AB724">
        <v>0.92</v>
      </c>
      <c r="AC724">
        <v>0</v>
      </c>
      <c r="AD724">
        <v>100</v>
      </c>
      <c r="AE724" t="s">
        <v>3789</v>
      </c>
      <c r="AF724"/>
      <c r="AG724" t="s">
        <v>1997</v>
      </c>
      <c r="AH724">
        <v>357.5</v>
      </c>
      <c r="AI724"/>
      <c r="AJ724">
        <v>13</v>
      </c>
      <c r="AK724">
        <v>1135</v>
      </c>
      <c r="AL724">
        <v>1</v>
      </c>
      <c r="AM724"/>
      <c r="AN724"/>
      <c r="AO724"/>
      <c r="AP724"/>
      <c r="AQ724" t="s">
        <v>2314</v>
      </c>
      <c r="AR724"/>
      <c r="AS724" t="s">
        <v>1996</v>
      </c>
      <c r="AT724"/>
      <c r="AU724" t="s">
        <v>1996</v>
      </c>
      <c r="AV724" t="s">
        <v>1997</v>
      </c>
      <c r="AW724">
        <v>13867</v>
      </c>
      <c r="AX724"/>
    </row>
    <row r="725" spans="1:50" hidden="1" x14ac:dyDescent="0.25">
      <c r="A725">
        <v>2026</v>
      </c>
      <c r="B725" t="s">
        <v>2797</v>
      </c>
      <c r="C725" t="s">
        <v>3130</v>
      </c>
      <c r="D725">
        <v>4816</v>
      </c>
      <c r="E725" t="s">
        <v>3131</v>
      </c>
      <c r="F725" t="s">
        <v>2022</v>
      </c>
      <c r="G725" t="s">
        <v>1919</v>
      </c>
      <c r="H725">
        <v>0</v>
      </c>
      <c r="I725">
        <v>0</v>
      </c>
      <c r="J725">
        <v>0</v>
      </c>
      <c r="K725"/>
      <c r="L725">
        <v>198.11160000000001</v>
      </c>
      <c r="M725" t="s">
        <v>1996</v>
      </c>
      <c r="N725" t="s">
        <v>1996</v>
      </c>
      <c r="O725" t="s">
        <v>1996</v>
      </c>
      <c r="P725" t="s">
        <v>1996</v>
      </c>
      <c r="Q725"/>
      <c r="R725"/>
      <c r="S725"/>
      <c r="T725"/>
      <c r="U725"/>
      <c r="V725"/>
      <c r="W725">
        <v>1</v>
      </c>
      <c r="X725">
        <v>0.95899999999999996</v>
      </c>
      <c r="Y725">
        <v>1</v>
      </c>
      <c r="Z725">
        <v>0.92</v>
      </c>
      <c r="AA725">
        <v>0.92</v>
      </c>
      <c r="AB725">
        <v>0.92</v>
      </c>
      <c r="AC725">
        <v>0</v>
      </c>
      <c r="AD725">
        <v>100</v>
      </c>
      <c r="AE725" t="s">
        <v>3789</v>
      </c>
      <c r="AF725"/>
      <c r="AG725" t="s">
        <v>1997</v>
      </c>
      <c r="AH725">
        <v>1725</v>
      </c>
      <c r="AI725"/>
      <c r="AJ725">
        <v>12</v>
      </c>
      <c r="AK725">
        <v>6221</v>
      </c>
      <c r="AL725">
        <v>1</v>
      </c>
      <c r="AM725"/>
      <c r="AN725"/>
      <c r="AO725"/>
      <c r="AP725"/>
      <c r="AQ725" t="s">
        <v>3132</v>
      </c>
      <c r="AR725"/>
      <c r="AS725" t="s">
        <v>1996</v>
      </c>
      <c r="AT725"/>
      <c r="AU725" t="s">
        <v>1996</v>
      </c>
      <c r="AV725" t="s">
        <v>1997</v>
      </c>
      <c r="AW725">
        <v>13867</v>
      </c>
      <c r="AX725"/>
    </row>
    <row r="726" spans="1:50" hidden="1" x14ac:dyDescent="0.25">
      <c r="A726">
        <v>2026</v>
      </c>
      <c r="B726" t="s">
        <v>2797</v>
      </c>
      <c r="C726" t="s">
        <v>3133</v>
      </c>
      <c r="D726">
        <v>4817</v>
      </c>
      <c r="E726" t="s">
        <v>3134</v>
      </c>
      <c r="F726" t="s">
        <v>2022</v>
      </c>
      <c r="G726" t="s">
        <v>1919</v>
      </c>
      <c r="H726">
        <v>0</v>
      </c>
      <c r="I726">
        <v>0</v>
      </c>
      <c r="J726">
        <v>0</v>
      </c>
      <c r="K726"/>
      <c r="L726">
        <v>202.98159999999999</v>
      </c>
      <c r="M726" t="s">
        <v>1996</v>
      </c>
      <c r="N726" t="s">
        <v>1996</v>
      </c>
      <c r="O726" t="s">
        <v>1996</v>
      </c>
      <c r="P726" t="s">
        <v>1996</v>
      </c>
      <c r="Q726"/>
      <c r="R726"/>
      <c r="S726"/>
      <c r="T726"/>
      <c r="U726"/>
      <c r="V726"/>
      <c r="W726">
        <v>1</v>
      </c>
      <c r="X726">
        <v>0.95899999999999996</v>
      </c>
      <c r="Y726">
        <v>1</v>
      </c>
      <c r="Z726">
        <v>0.92</v>
      </c>
      <c r="AA726">
        <v>0.92</v>
      </c>
      <c r="AB726">
        <v>0.92</v>
      </c>
      <c r="AC726">
        <v>0</v>
      </c>
      <c r="AD726">
        <v>100</v>
      </c>
      <c r="AE726" t="s">
        <v>3789</v>
      </c>
      <c r="AF726"/>
      <c r="AG726" t="s">
        <v>1997</v>
      </c>
      <c r="AH726">
        <v>2070</v>
      </c>
      <c r="AI726"/>
      <c r="AJ726">
        <v>12</v>
      </c>
      <c r="AK726">
        <v>6221</v>
      </c>
      <c r="AL726">
        <v>1</v>
      </c>
      <c r="AM726"/>
      <c r="AN726"/>
      <c r="AO726"/>
      <c r="AP726"/>
      <c r="AQ726" t="s">
        <v>3135</v>
      </c>
      <c r="AR726"/>
      <c r="AS726" t="s">
        <v>1996</v>
      </c>
      <c r="AT726"/>
      <c r="AU726" t="s">
        <v>1996</v>
      </c>
      <c r="AV726" t="s">
        <v>1997</v>
      </c>
      <c r="AW726">
        <v>13867</v>
      </c>
      <c r="AX726"/>
    </row>
    <row r="727" spans="1:50" hidden="1" x14ac:dyDescent="0.25">
      <c r="A727">
        <v>2026</v>
      </c>
      <c r="B727" t="s">
        <v>2797</v>
      </c>
      <c r="C727" t="s">
        <v>3136</v>
      </c>
      <c r="D727">
        <v>4818</v>
      </c>
      <c r="E727" t="s">
        <v>3137</v>
      </c>
      <c r="F727" t="s">
        <v>2022</v>
      </c>
      <c r="G727" t="s">
        <v>1919</v>
      </c>
      <c r="H727">
        <v>0</v>
      </c>
      <c r="I727">
        <v>0</v>
      </c>
      <c r="J727">
        <v>0</v>
      </c>
      <c r="K727"/>
      <c r="L727">
        <v>44.901400000000002</v>
      </c>
      <c r="M727" t="s">
        <v>1996</v>
      </c>
      <c r="N727" t="s">
        <v>1996</v>
      </c>
      <c r="O727" t="s">
        <v>1996</v>
      </c>
      <c r="P727" t="s">
        <v>1996</v>
      </c>
      <c r="Q727"/>
      <c r="R727"/>
      <c r="S727"/>
      <c r="T727"/>
      <c r="U727"/>
      <c r="V727"/>
      <c r="W727">
        <v>1</v>
      </c>
      <c r="X727">
        <v>0.95899999999999996</v>
      </c>
      <c r="Y727">
        <v>1</v>
      </c>
      <c r="Z727">
        <v>0.92</v>
      </c>
      <c r="AA727">
        <v>0.92</v>
      </c>
      <c r="AB727">
        <v>0.92</v>
      </c>
      <c r="AC727">
        <v>0</v>
      </c>
      <c r="AD727">
        <v>100</v>
      </c>
      <c r="AE727" t="s">
        <v>3789</v>
      </c>
      <c r="AF727"/>
      <c r="AG727" t="s">
        <v>1997</v>
      </c>
      <c r="AH727">
        <v>475</v>
      </c>
      <c r="AI727"/>
      <c r="AJ727">
        <v>12</v>
      </c>
      <c r="AK727">
        <v>326</v>
      </c>
      <c r="AL727">
        <v>1</v>
      </c>
      <c r="AM727"/>
      <c r="AN727"/>
      <c r="AO727"/>
      <c r="AP727"/>
      <c r="AQ727" t="s">
        <v>3138</v>
      </c>
      <c r="AR727"/>
      <c r="AS727" t="s">
        <v>1996</v>
      </c>
      <c r="AT727"/>
      <c r="AU727" t="s">
        <v>1996</v>
      </c>
      <c r="AV727" t="s">
        <v>1997</v>
      </c>
      <c r="AW727">
        <v>13867</v>
      </c>
      <c r="AX727"/>
    </row>
    <row r="728" spans="1:50" hidden="1" x14ac:dyDescent="0.25">
      <c r="A728">
        <v>2026</v>
      </c>
      <c r="B728" t="s">
        <v>2797</v>
      </c>
      <c r="C728" t="s">
        <v>3139</v>
      </c>
      <c r="D728">
        <v>4819</v>
      </c>
      <c r="E728" t="s">
        <v>3140</v>
      </c>
      <c r="F728" t="s">
        <v>2022</v>
      </c>
      <c r="G728" t="s">
        <v>1919</v>
      </c>
      <c r="H728">
        <v>0</v>
      </c>
      <c r="I728">
        <v>0</v>
      </c>
      <c r="J728">
        <v>0</v>
      </c>
      <c r="K728"/>
      <c r="L728">
        <v>76.166799999999995</v>
      </c>
      <c r="M728" t="s">
        <v>1996</v>
      </c>
      <c r="N728" t="s">
        <v>1996</v>
      </c>
      <c r="O728" t="s">
        <v>1996</v>
      </c>
      <c r="P728" t="s">
        <v>1996</v>
      </c>
      <c r="Q728"/>
      <c r="R728"/>
      <c r="S728"/>
      <c r="T728"/>
      <c r="U728"/>
      <c r="V728"/>
      <c r="W728">
        <v>1</v>
      </c>
      <c r="X728">
        <v>0.95899999999999996</v>
      </c>
      <c r="Y728">
        <v>1</v>
      </c>
      <c r="Z728">
        <v>0.92</v>
      </c>
      <c r="AA728">
        <v>0.92</v>
      </c>
      <c r="AB728">
        <v>0.92</v>
      </c>
      <c r="AC728">
        <v>0</v>
      </c>
      <c r="AD728">
        <v>100</v>
      </c>
      <c r="AE728" t="s">
        <v>3789</v>
      </c>
      <c r="AF728"/>
      <c r="AG728" t="s">
        <v>1997</v>
      </c>
      <c r="AH728">
        <v>1500</v>
      </c>
      <c r="AI728"/>
      <c r="AJ728">
        <v>12</v>
      </c>
      <c r="AK728">
        <v>21797</v>
      </c>
      <c r="AL728">
        <v>1</v>
      </c>
      <c r="AM728"/>
      <c r="AN728"/>
      <c r="AO728"/>
      <c r="AP728"/>
      <c r="AQ728" t="s">
        <v>3141</v>
      </c>
      <c r="AR728"/>
      <c r="AS728" t="s">
        <v>1996</v>
      </c>
      <c r="AT728"/>
      <c r="AU728" t="s">
        <v>1996</v>
      </c>
      <c r="AV728" t="s">
        <v>1997</v>
      </c>
      <c r="AW728">
        <v>13867</v>
      </c>
      <c r="AX728"/>
    </row>
    <row r="729" spans="1:50" hidden="1" x14ac:dyDescent="0.25">
      <c r="A729">
        <v>2026</v>
      </c>
      <c r="B729" t="s">
        <v>2797</v>
      </c>
      <c r="C729" t="s">
        <v>3142</v>
      </c>
      <c r="D729">
        <v>4820</v>
      </c>
      <c r="E729" t="s">
        <v>3143</v>
      </c>
      <c r="F729" t="s">
        <v>2022</v>
      </c>
      <c r="G729" t="s">
        <v>1919</v>
      </c>
      <c r="H729">
        <v>0</v>
      </c>
      <c r="I729">
        <v>0</v>
      </c>
      <c r="J729">
        <v>0</v>
      </c>
      <c r="K729"/>
      <c r="L729">
        <v>100.7116</v>
      </c>
      <c r="M729" t="s">
        <v>1996</v>
      </c>
      <c r="N729" t="s">
        <v>1996</v>
      </c>
      <c r="O729" t="s">
        <v>1996</v>
      </c>
      <c r="P729" t="s">
        <v>1996</v>
      </c>
      <c r="Q729"/>
      <c r="R729"/>
      <c r="S729"/>
      <c r="T729"/>
      <c r="U729"/>
      <c r="V729"/>
      <c r="W729">
        <v>1</v>
      </c>
      <c r="X729">
        <v>0.95899999999999996</v>
      </c>
      <c r="Y729">
        <v>1</v>
      </c>
      <c r="Z729">
        <v>0.92</v>
      </c>
      <c r="AA729">
        <v>0.92</v>
      </c>
      <c r="AB729">
        <v>0.92</v>
      </c>
      <c r="AC729">
        <v>0</v>
      </c>
      <c r="AD729">
        <v>100</v>
      </c>
      <c r="AE729" t="s">
        <v>3789</v>
      </c>
      <c r="AF729"/>
      <c r="AG729" t="s">
        <v>1997</v>
      </c>
      <c r="AH729">
        <v>920</v>
      </c>
      <c r="AI729"/>
      <c r="AJ729">
        <v>12</v>
      </c>
      <c r="AK729">
        <v>8221</v>
      </c>
      <c r="AL729">
        <v>1</v>
      </c>
      <c r="AM729"/>
      <c r="AN729"/>
      <c r="AO729"/>
      <c r="AP729"/>
      <c r="AQ729" t="s">
        <v>3144</v>
      </c>
      <c r="AR729"/>
      <c r="AS729" t="s">
        <v>1996</v>
      </c>
      <c r="AT729"/>
      <c r="AU729" t="s">
        <v>1996</v>
      </c>
      <c r="AV729" t="s">
        <v>1997</v>
      </c>
      <c r="AW729">
        <v>13867</v>
      </c>
      <c r="AX729"/>
    </row>
    <row r="730" spans="1:50" hidden="1" x14ac:dyDescent="0.25">
      <c r="A730">
        <v>2026</v>
      </c>
      <c r="B730" t="s">
        <v>2797</v>
      </c>
      <c r="C730" t="s">
        <v>3145</v>
      </c>
      <c r="D730">
        <v>4821</v>
      </c>
      <c r="E730" t="s">
        <v>3146</v>
      </c>
      <c r="F730" t="s">
        <v>2022</v>
      </c>
      <c r="G730" t="s">
        <v>1919</v>
      </c>
      <c r="H730">
        <v>0</v>
      </c>
      <c r="I730">
        <v>0</v>
      </c>
      <c r="J730">
        <v>0</v>
      </c>
      <c r="K730"/>
      <c r="L730">
        <v>205.80619999999999</v>
      </c>
      <c r="M730" t="s">
        <v>1996</v>
      </c>
      <c r="N730" t="s">
        <v>1996</v>
      </c>
      <c r="O730" t="s">
        <v>1996</v>
      </c>
      <c r="P730" t="s">
        <v>1996</v>
      </c>
      <c r="Q730"/>
      <c r="R730"/>
      <c r="S730"/>
      <c r="T730"/>
      <c r="U730"/>
      <c r="V730"/>
      <c r="W730">
        <v>1</v>
      </c>
      <c r="X730">
        <v>0.95899999999999996</v>
      </c>
      <c r="Y730">
        <v>1</v>
      </c>
      <c r="Z730">
        <v>0.92</v>
      </c>
      <c r="AA730">
        <v>0.92</v>
      </c>
      <c r="AB730">
        <v>0.92</v>
      </c>
      <c r="AC730">
        <v>0</v>
      </c>
      <c r="AD730">
        <v>100</v>
      </c>
      <c r="AE730" t="s">
        <v>3789</v>
      </c>
      <c r="AF730"/>
      <c r="AG730" t="s">
        <v>1997</v>
      </c>
      <c r="AH730">
        <v>1840</v>
      </c>
      <c r="AI730"/>
      <c r="AJ730">
        <v>12</v>
      </c>
      <c r="AK730">
        <v>8646</v>
      </c>
      <c r="AL730">
        <v>1</v>
      </c>
      <c r="AM730"/>
      <c r="AN730"/>
      <c r="AO730"/>
      <c r="AP730"/>
      <c r="AQ730" t="s">
        <v>3147</v>
      </c>
      <c r="AR730"/>
      <c r="AS730" t="s">
        <v>1996</v>
      </c>
      <c r="AT730"/>
      <c r="AU730" t="s">
        <v>1996</v>
      </c>
      <c r="AV730" t="s">
        <v>1997</v>
      </c>
      <c r="AW730">
        <v>13867</v>
      </c>
      <c r="AX730"/>
    </row>
    <row r="731" spans="1:50" hidden="1" x14ac:dyDescent="0.25">
      <c r="A731">
        <v>2026</v>
      </c>
      <c r="B731" t="s">
        <v>2797</v>
      </c>
      <c r="C731" t="s">
        <v>3148</v>
      </c>
      <c r="D731">
        <v>4822</v>
      </c>
      <c r="E731" t="s">
        <v>3149</v>
      </c>
      <c r="F731" t="s">
        <v>2022</v>
      </c>
      <c r="G731" t="s">
        <v>1919</v>
      </c>
      <c r="H731">
        <v>0</v>
      </c>
      <c r="I731">
        <v>0</v>
      </c>
      <c r="J731">
        <v>0</v>
      </c>
      <c r="K731"/>
      <c r="L731">
        <v>49.186999999999998</v>
      </c>
      <c r="M731" t="s">
        <v>1996</v>
      </c>
      <c r="N731" t="s">
        <v>1996</v>
      </c>
      <c r="O731" t="s">
        <v>1996</v>
      </c>
      <c r="P731" t="s">
        <v>1996</v>
      </c>
      <c r="Q731"/>
      <c r="R731"/>
      <c r="S731"/>
      <c r="T731"/>
      <c r="U731"/>
      <c r="V731"/>
      <c r="W731">
        <v>1</v>
      </c>
      <c r="X731">
        <v>0.95899999999999996</v>
      </c>
      <c r="Y731">
        <v>1</v>
      </c>
      <c r="Z731">
        <v>0.92</v>
      </c>
      <c r="AA731">
        <v>0.92</v>
      </c>
      <c r="AB731">
        <v>0.92</v>
      </c>
      <c r="AC731">
        <v>0</v>
      </c>
      <c r="AD731">
        <v>100</v>
      </c>
      <c r="AE731" t="s">
        <v>3789</v>
      </c>
      <c r="AF731"/>
      <c r="AG731" t="s">
        <v>1997</v>
      </c>
      <c r="AH731">
        <v>500</v>
      </c>
      <c r="AI731"/>
      <c r="AJ731">
        <v>12</v>
      </c>
      <c r="AK731">
        <v>1477</v>
      </c>
      <c r="AL731">
        <v>1</v>
      </c>
      <c r="AM731"/>
      <c r="AN731"/>
      <c r="AO731"/>
      <c r="AP731"/>
      <c r="AQ731" t="s">
        <v>3150</v>
      </c>
      <c r="AR731"/>
      <c r="AS731" t="s">
        <v>1996</v>
      </c>
      <c r="AT731"/>
      <c r="AU731" t="s">
        <v>1996</v>
      </c>
      <c r="AV731" t="s">
        <v>1997</v>
      </c>
      <c r="AW731">
        <v>13867</v>
      </c>
      <c r="AX731"/>
    </row>
    <row r="732" spans="1:50" hidden="1" x14ac:dyDescent="0.25">
      <c r="A732">
        <v>2026</v>
      </c>
      <c r="B732" t="s">
        <v>2797</v>
      </c>
      <c r="C732" t="s">
        <v>3151</v>
      </c>
      <c r="D732">
        <v>4823</v>
      </c>
      <c r="E732" t="s">
        <v>3152</v>
      </c>
      <c r="F732" t="s">
        <v>2022</v>
      </c>
      <c r="G732" t="s">
        <v>1919</v>
      </c>
      <c r="H732">
        <v>0</v>
      </c>
      <c r="I732">
        <v>0</v>
      </c>
      <c r="J732">
        <v>0</v>
      </c>
      <c r="K732"/>
      <c r="L732">
        <v>56.199800000000003</v>
      </c>
      <c r="M732" t="s">
        <v>1996</v>
      </c>
      <c r="N732" t="s">
        <v>1996</v>
      </c>
      <c r="O732" t="s">
        <v>1996</v>
      </c>
      <c r="P732" t="s">
        <v>1996</v>
      </c>
      <c r="Q732"/>
      <c r="R732"/>
      <c r="S732"/>
      <c r="T732"/>
      <c r="U732"/>
      <c r="V732"/>
      <c r="W732">
        <v>1</v>
      </c>
      <c r="X732">
        <v>0.95899999999999996</v>
      </c>
      <c r="Y732">
        <v>1</v>
      </c>
      <c r="Z732">
        <v>0.92</v>
      </c>
      <c r="AA732">
        <v>0.92</v>
      </c>
      <c r="AB732">
        <v>0.92</v>
      </c>
      <c r="AC732">
        <v>0</v>
      </c>
      <c r="AD732">
        <v>100</v>
      </c>
      <c r="AE732" t="s">
        <v>3789</v>
      </c>
      <c r="AF732"/>
      <c r="AG732" t="s">
        <v>1997</v>
      </c>
      <c r="AH732">
        <v>625</v>
      </c>
      <c r="AI732"/>
      <c r="AJ732">
        <v>12</v>
      </c>
      <c r="AK732">
        <v>3122</v>
      </c>
      <c r="AL732">
        <v>1</v>
      </c>
      <c r="AM732"/>
      <c r="AN732"/>
      <c r="AO732"/>
      <c r="AP732"/>
      <c r="AQ732" t="s">
        <v>3153</v>
      </c>
      <c r="AR732"/>
      <c r="AS732" t="s">
        <v>1996</v>
      </c>
      <c r="AT732"/>
      <c r="AU732" t="s">
        <v>1996</v>
      </c>
      <c r="AV732" t="s">
        <v>1997</v>
      </c>
      <c r="AW732">
        <v>13867</v>
      </c>
      <c r="AX732"/>
    </row>
    <row r="733" spans="1:50" hidden="1" x14ac:dyDescent="0.25">
      <c r="A733">
        <v>2026</v>
      </c>
      <c r="B733" t="s">
        <v>2797</v>
      </c>
      <c r="C733" t="s">
        <v>3154</v>
      </c>
      <c r="D733">
        <v>4824</v>
      </c>
      <c r="E733" t="s">
        <v>3155</v>
      </c>
      <c r="F733" t="s">
        <v>2022</v>
      </c>
      <c r="G733" t="s">
        <v>1919</v>
      </c>
      <c r="H733">
        <v>0</v>
      </c>
      <c r="I733">
        <v>0</v>
      </c>
      <c r="J733">
        <v>0</v>
      </c>
      <c r="K733"/>
      <c r="L733">
        <v>14.512600000000001</v>
      </c>
      <c r="M733" t="s">
        <v>1996</v>
      </c>
      <c r="N733" t="s">
        <v>1996</v>
      </c>
      <c r="O733" t="s">
        <v>1996</v>
      </c>
      <c r="P733" t="s">
        <v>1996</v>
      </c>
      <c r="Q733"/>
      <c r="R733"/>
      <c r="S733"/>
      <c r="T733"/>
      <c r="U733"/>
      <c r="V733"/>
      <c r="W733">
        <v>1</v>
      </c>
      <c r="X733">
        <v>0.95899999999999996</v>
      </c>
      <c r="Y733">
        <v>1</v>
      </c>
      <c r="Z733">
        <v>0.92</v>
      </c>
      <c r="AA733">
        <v>0.92</v>
      </c>
      <c r="AB733">
        <v>0.92</v>
      </c>
      <c r="AC733">
        <v>0</v>
      </c>
      <c r="AD733">
        <v>100</v>
      </c>
      <c r="AE733" t="s">
        <v>3789</v>
      </c>
      <c r="AF733"/>
      <c r="AG733" t="s">
        <v>1997</v>
      </c>
      <c r="AH733">
        <v>350</v>
      </c>
      <c r="AI733"/>
      <c r="AJ733">
        <v>12</v>
      </c>
      <c r="AK733">
        <v>4575</v>
      </c>
      <c r="AL733">
        <v>1</v>
      </c>
      <c r="AM733"/>
      <c r="AN733"/>
      <c r="AO733"/>
      <c r="AP733"/>
      <c r="AQ733" t="s">
        <v>3156</v>
      </c>
      <c r="AR733"/>
      <c r="AS733" t="s">
        <v>1996</v>
      </c>
      <c r="AT733"/>
      <c r="AU733" t="s">
        <v>1996</v>
      </c>
      <c r="AV733" t="s">
        <v>1997</v>
      </c>
      <c r="AW733">
        <v>13867</v>
      </c>
      <c r="AX733"/>
    </row>
    <row r="734" spans="1:50" hidden="1" x14ac:dyDescent="0.25">
      <c r="A734">
        <v>2026</v>
      </c>
      <c r="B734" t="s">
        <v>2797</v>
      </c>
      <c r="C734" t="s">
        <v>3157</v>
      </c>
      <c r="D734">
        <v>4825</v>
      </c>
      <c r="E734" t="s">
        <v>3678</v>
      </c>
      <c r="F734" t="s">
        <v>2033</v>
      </c>
      <c r="G734" t="s">
        <v>1919</v>
      </c>
      <c r="H734">
        <v>6785.88</v>
      </c>
      <c r="I734">
        <v>1.5279</v>
      </c>
      <c r="J734">
        <v>1.5279</v>
      </c>
      <c r="K734"/>
      <c r="L734">
        <v>17.337199999999999</v>
      </c>
      <c r="M734" t="s">
        <v>1996</v>
      </c>
      <c r="N734" t="s">
        <v>1996</v>
      </c>
      <c r="O734" t="s">
        <v>1996</v>
      </c>
      <c r="P734" t="s">
        <v>1996</v>
      </c>
      <c r="Q734"/>
      <c r="R734"/>
      <c r="S734"/>
      <c r="T734">
        <v>0</v>
      </c>
      <c r="U734">
        <v>0</v>
      </c>
      <c r="V734">
        <v>0</v>
      </c>
      <c r="W734">
        <v>1</v>
      </c>
      <c r="X734">
        <v>0.95899999999999996</v>
      </c>
      <c r="Y734">
        <v>1</v>
      </c>
      <c r="Z734">
        <v>0.92</v>
      </c>
      <c r="AA734">
        <v>0.92</v>
      </c>
      <c r="AB734">
        <v>0.92</v>
      </c>
      <c r="AC734">
        <v>0</v>
      </c>
      <c r="AD734">
        <v>100</v>
      </c>
      <c r="AE734" t="s">
        <v>3789</v>
      </c>
      <c r="AF734"/>
      <c r="AG734" t="s">
        <v>1997</v>
      </c>
      <c r="AH734">
        <v>250</v>
      </c>
      <c r="AI734"/>
      <c r="AJ734">
        <v>20</v>
      </c>
      <c r="AK734">
        <v>2050</v>
      </c>
      <c r="AL734">
        <v>1</v>
      </c>
      <c r="AM734"/>
      <c r="AN734"/>
      <c r="AO734"/>
      <c r="AP734"/>
      <c r="AQ734" t="s">
        <v>4025</v>
      </c>
      <c r="AR734"/>
      <c r="AS734" t="s">
        <v>1996</v>
      </c>
      <c r="AT734"/>
      <c r="AU734" t="s">
        <v>1996</v>
      </c>
      <c r="AV734" t="s">
        <v>1997</v>
      </c>
      <c r="AW734">
        <v>14407</v>
      </c>
      <c r="AX734"/>
    </row>
    <row r="735" spans="1:50" hidden="1" x14ac:dyDescent="0.25">
      <c r="A735">
        <v>2026</v>
      </c>
      <c r="B735" t="s">
        <v>2797</v>
      </c>
      <c r="C735" t="s">
        <v>3158</v>
      </c>
      <c r="D735">
        <v>4826</v>
      </c>
      <c r="E735" t="s">
        <v>3679</v>
      </c>
      <c r="F735" t="s">
        <v>2033</v>
      </c>
      <c r="G735" t="s">
        <v>1919</v>
      </c>
      <c r="H735">
        <v>3241.79</v>
      </c>
      <c r="I735">
        <v>0.73429999999999995</v>
      </c>
      <c r="J735">
        <v>0.73429999999999995</v>
      </c>
      <c r="K735"/>
      <c r="L735">
        <v>4.383</v>
      </c>
      <c r="M735" t="s">
        <v>1996</v>
      </c>
      <c r="N735" t="s">
        <v>1996</v>
      </c>
      <c r="O735" t="s">
        <v>1996</v>
      </c>
      <c r="P735" t="s">
        <v>1996</v>
      </c>
      <c r="Q735"/>
      <c r="R735"/>
      <c r="S735"/>
      <c r="T735">
        <v>0</v>
      </c>
      <c r="U735">
        <v>0</v>
      </c>
      <c r="V735">
        <v>0</v>
      </c>
      <c r="W735">
        <v>1</v>
      </c>
      <c r="X735">
        <v>0.95899999999999996</v>
      </c>
      <c r="Y735">
        <v>1</v>
      </c>
      <c r="Z735">
        <v>0.92</v>
      </c>
      <c r="AA735">
        <v>0.92</v>
      </c>
      <c r="AB735">
        <v>0.92</v>
      </c>
      <c r="AC735">
        <v>0</v>
      </c>
      <c r="AD735">
        <v>100</v>
      </c>
      <c r="AE735" t="s">
        <v>3789</v>
      </c>
      <c r="AF735"/>
      <c r="AG735" t="s">
        <v>1997</v>
      </c>
      <c r="AH735">
        <v>50</v>
      </c>
      <c r="AI735"/>
      <c r="AJ735">
        <v>10</v>
      </c>
      <c r="AK735">
        <v>120</v>
      </c>
      <c r="AL735">
        <v>1</v>
      </c>
      <c r="AM735"/>
      <c r="AN735"/>
      <c r="AO735"/>
      <c r="AP735"/>
      <c r="AQ735" t="s">
        <v>4026</v>
      </c>
      <c r="AR735"/>
      <c r="AS735" t="s">
        <v>1996</v>
      </c>
      <c r="AT735"/>
      <c r="AU735" t="s">
        <v>1996</v>
      </c>
      <c r="AV735" t="s">
        <v>1997</v>
      </c>
      <c r="AW735">
        <v>14407</v>
      </c>
      <c r="AX735"/>
    </row>
    <row r="736" spans="1:50" hidden="1" x14ac:dyDescent="0.25">
      <c r="A736">
        <v>2026</v>
      </c>
      <c r="B736" t="s">
        <v>2797</v>
      </c>
      <c r="C736" t="s">
        <v>3159</v>
      </c>
      <c r="D736">
        <v>4827</v>
      </c>
      <c r="E736" t="s">
        <v>3160</v>
      </c>
      <c r="F736" t="s">
        <v>2022</v>
      </c>
      <c r="G736" t="s">
        <v>1919</v>
      </c>
      <c r="H736">
        <v>0</v>
      </c>
      <c r="I736">
        <v>0</v>
      </c>
      <c r="J736">
        <v>0</v>
      </c>
      <c r="K736"/>
      <c r="L736">
        <v>71.394199999999998</v>
      </c>
      <c r="M736" t="s">
        <v>1996</v>
      </c>
      <c r="N736" t="s">
        <v>1996</v>
      </c>
      <c r="O736" t="s">
        <v>1996</v>
      </c>
      <c r="P736" t="s">
        <v>1996</v>
      </c>
      <c r="Q736"/>
      <c r="R736"/>
      <c r="S736"/>
      <c r="T736"/>
      <c r="U736"/>
      <c r="V736"/>
      <c r="W736">
        <v>1</v>
      </c>
      <c r="X736">
        <v>0.95899999999999996</v>
      </c>
      <c r="Y736">
        <v>1</v>
      </c>
      <c r="Z736">
        <v>0.92</v>
      </c>
      <c r="AA736">
        <v>0.92</v>
      </c>
      <c r="AB736">
        <v>0.92</v>
      </c>
      <c r="AC736">
        <v>0</v>
      </c>
      <c r="AD736">
        <v>100</v>
      </c>
      <c r="AE736" t="s">
        <v>3789</v>
      </c>
      <c r="AF736"/>
      <c r="AG736" t="s">
        <v>1997</v>
      </c>
      <c r="AH736">
        <v>345</v>
      </c>
      <c r="AI736"/>
      <c r="AJ736">
        <v>12</v>
      </c>
      <c r="AK736">
        <v>1751</v>
      </c>
      <c r="AL736">
        <v>1</v>
      </c>
      <c r="AM736"/>
      <c r="AN736"/>
      <c r="AO736"/>
      <c r="AP736"/>
      <c r="AQ736" t="s">
        <v>3161</v>
      </c>
      <c r="AR736"/>
      <c r="AS736" t="s">
        <v>1996</v>
      </c>
      <c r="AT736"/>
      <c r="AU736" t="s">
        <v>1996</v>
      </c>
      <c r="AV736" t="s">
        <v>1997</v>
      </c>
      <c r="AW736">
        <v>13867</v>
      </c>
      <c r="AX736"/>
    </row>
    <row r="737" spans="1:50" hidden="1" x14ac:dyDescent="0.25">
      <c r="A737">
        <v>2026</v>
      </c>
      <c r="B737" t="s">
        <v>2797</v>
      </c>
      <c r="C737" t="s">
        <v>3162</v>
      </c>
      <c r="D737">
        <v>4828</v>
      </c>
      <c r="E737" t="s">
        <v>3163</v>
      </c>
      <c r="F737" t="s">
        <v>2022</v>
      </c>
      <c r="G737" t="s">
        <v>1919</v>
      </c>
      <c r="H737">
        <v>0</v>
      </c>
      <c r="I737">
        <v>0</v>
      </c>
      <c r="J737">
        <v>0</v>
      </c>
      <c r="K737"/>
      <c r="L737">
        <v>86.101600000000005</v>
      </c>
      <c r="M737" t="s">
        <v>1996</v>
      </c>
      <c r="N737" t="s">
        <v>1996</v>
      </c>
      <c r="O737" t="s">
        <v>1996</v>
      </c>
      <c r="P737" t="s">
        <v>1996</v>
      </c>
      <c r="Q737"/>
      <c r="R737"/>
      <c r="S737"/>
      <c r="T737"/>
      <c r="U737"/>
      <c r="V737"/>
      <c r="W737">
        <v>1</v>
      </c>
      <c r="X737">
        <v>0.95899999999999996</v>
      </c>
      <c r="Y737">
        <v>1</v>
      </c>
      <c r="Z737">
        <v>0.92</v>
      </c>
      <c r="AA737">
        <v>0.92</v>
      </c>
      <c r="AB737">
        <v>0.92</v>
      </c>
      <c r="AC737">
        <v>0</v>
      </c>
      <c r="AD737">
        <v>100</v>
      </c>
      <c r="AE737" t="s">
        <v>3789</v>
      </c>
      <c r="AF737"/>
      <c r="AG737" t="s">
        <v>1997</v>
      </c>
      <c r="AH737">
        <v>460</v>
      </c>
      <c r="AI737"/>
      <c r="AJ737">
        <v>12</v>
      </c>
      <c r="AK737">
        <v>4731</v>
      </c>
      <c r="AL737">
        <v>1</v>
      </c>
      <c r="AM737"/>
      <c r="AN737"/>
      <c r="AO737"/>
      <c r="AP737"/>
      <c r="AQ737" t="s">
        <v>3164</v>
      </c>
      <c r="AR737"/>
      <c r="AS737" t="s">
        <v>1996</v>
      </c>
      <c r="AT737"/>
      <c r="AU737" t="s">
        <v>1996</v>
      </c>
      <c r="AV737" t="s">
        <v>1997</v>
      </c>
      <c r="AW737">
        <v>13867</v>
      </c>
      <c r="AX737"/>
    </row>
    <row r="738" spans="1:50" hidden="1" x14ac:dyDescent="0.25">
      <c r="A738">
        <v>2026</v>
      </c>
      <c r="B738" t="s">
        <v>2797</v>
      </c>
      <c r="C738" t="s">
        <v>3165</v>
      </c>
      <c r="D738">
        <v>4923</v>
      </c>
      <c r="E738" t="s">
        <v>3166</v>
      </c>
      <c r="F738" t="s">
        <v>2022</v>
      </c>
      <c r="G738" t="s">
        <v>1919</v>
      </c>
      <c r="H738">
        <v>0</v>
      </c>
      <c r="I738">
        <v>0</v>
      </c>
      <c r="J738">
        <v>0</v>
      </c>
      <c r="K738"/>
      <c r="L738">
        <v>29.025200000000002</v>
      </c>
      <c r="M738" t="s">
        <v>1996</v>
      </c>
      <c r="N738" t="s">
        <v>1996</v>
      </c>
      <c r="O738" t="s">
        <v>1996</v>
      </c>
      <c r="P738" t="s">
        <v>1996</v>
      </c>
      <c r="Q738"/>
      <c r="R738"/>
      <c r="S738"/>
      <c r="T738"/>
      <c r="U738"/>
      <c r="V738"/>
      <c r="W738">
        <v>1</v>
      </c>
      <c r="X738">
        <v>0.95899999999999996</v>
      </c>
      <c r="Y738">
        <v>0.5</v>
      </c>
      <c r="Z738">
        <v>0.92</v>
      </c>
      <c r="AA738">
        <v>0.92</v>
      </c>
      <c r="AB738">
        <v>0.92</v>
      </c>
      <c r="AC738">
        <v>0</v>
      </c>
      <c r="AD738">
        <v>100</v>
      </c>
      <c r="AE738" t="s">
        <v>3789</v>
      </c>
      <c r="AF738"/>
      <c r="AG738" t="s">
        <v>1997</v>
      </c>
      <c r="AH738">
        <v>90</v>
      </c>
      <c r="AI738"/>
      <c r="AJ738">
        <v>6</v>
      </c>
      <c r="AK738">
        <v>168</v>
      </c>
      <c r="AL738">
        <v>1</v>
      </c>
      <c r="AM738"/>
      <c r="AN738"/>
      <c r="AO738"/>
      <c r="AP738"/>
      <c r="AQ738" t="s">
        <v>3115</v>
      </c>
      <c r="AR738"/>
      <c r="AS738" t="s">
        <v>1996</v>
      </c>
      <c r="AT738"/>
      <c r="AU738" t="s">
        <v>1996</v>
      </c>
      <c r="AV738" t="s">
        <v>1997</v>
      </c>
      <c r="AW738">
        <v>13867</v>
      </c>
      <c r="AX738"/>
    </row>
    <row r="739" spans="1:50" hidden="1" x14ac:dyDescent="0.25">
      <c r="A739">
        <v>2026</v>
      </c>
      <c r="B739" t="s">
        <v>2797</v>
      </c>
      <c r="C739" t="s">
        <v>3167</v>
      </c>
      <c r="D739">
        <v>4984</v>
      </c>
      <c r="E739" t="s">
        <v>3168</v>
      </c>
      <c r="F739" t="s">
        <v>2022</v>
      </c>
      <c r="G739" t="s">
        <v>1919</v>
      </c>
      <c r="H739">
        <v>0</v>
      </c>
      <c r="I739">
        <v>0</v>
      </c>
      <c r="J739">
        <v>0</v>
      </c>
      <c r="K739"/>
      <c r="L739">
        <v>110.2568</v>
      </c>
      <c r="M739" t="s">
        <v>1996</v>
      </c>
      <c r="N739" t="s">
        <v>1996</v>
      </c>
      <c r="O739" t="s">
        <v>1996</v>
      </c>
      <c r="P739" t="s">
        <v>1996</v>
      </c>
      <c r="Q739"/>
      <c r="R739"/>
      <c r="S739"/>
      <c r="T739"/>
      <c r="U739"/>
      <c r="V739"/>
      <c r="W739">
        <v>1</v>
      </c>
      <c r="X739">
        <v>0.95899999999999996</v>
      </c>
      <c r="Y739">
        <v>1</v>
      </c>
      <c r="Z739">
        <v>0.92</v>
      </c>
      <c r="AA739">
        <v>0.92</v>
      </c>
      <c r="AB739">
        <v>0.92</v>
      </c>
      <c r="AC739">
        <v>0</v>
      </c>
      <c r="AD739">
        <v>100</v>
      </c>
      <c r="AE739" t="s">
        <v>3789</v>
      </c>
      <c r="AF739"/>
      <c r="AG739" t="s">
        <v>1997</v>
      </c>
      <c r="AH739">
        <v>950</v>
      </c>
      <c r="AI739"/>
      <c r="AJ739">
        <v>12</v>
      </c>
      <c r="AK739">
        <v>11970</v>
      </c>
      <c r="AL739">
        <v>1</v>
      </c>
      <c r="AM739"/>
      <c r="AN739"/>
      <c r="AO739"/>
      <c r="AP739"/>
      <c r="AQ739" t="s">
        <v>3169</v>
      </c>
      <c r="AR739"/>
      <c r="AS739" t="s">
        <v>1996</v>
      </c>
      <c r="AT739"/>
      <c r="AU739" t="s">
        <v>1996</v>
      </c>
      <c r="AV739" t="s">
        <v>1997</v>
      </c>
      <c r="AW739">
        <v>13867</v>
      </c>
      <c r="AX739"/>
    </row>
    <row r="740" spans="1:50" hidden="1" x14ac:dyDescent="0.25">
      <c r="A740">
        <v>2026</v>
      </c>
      <c r="B740" t="s">
        <v>2797</v>
      </c>
      <c r="C740" t="s">
        <v>3170</v>
      </c>
      <c r="D740">
        <v>4985</v>
      </c>
      <c r="E740" t="s">
        <v>3171</v>
      </c>
      <c r="F740" t="s">
        <v>2022</v>
      </c>
      <c r="G740" t="s">
        <v>1919</v>
      </c>
      <c r="H740">
        <v>0</v>
      </c>
      <c r="I740">
        <v>0</v>
      </c>
      <c r="J740">
        <v>0</v>
      </c>
      <c r="K740"/>
      <c r="L740">
        <v>26.979800000000001</v>
      </c>
      <c r="M740" t="s">
        <v>1996</v>
      </c>
      <c r="N740" t="s">
        <v>1996</v>
      </c>
      <c r="O740" t="s">
        <v>1996</v>
      </c>
      <c r="P740" t="s">
        <v>1996</v>
      </c>
      <c r="Q740"/>
      <c r="R740"/>
      <c r="S740"/>
      <c r="T740"/>
      <c r="U740"/>
      <c r="V740"/>
      <c r="W740">
        <v>1</v>
      </c>
      <c r="X740">
        <v>0.95899999999999996</v>
      </c>
      <c r="Y740">
        <v>1</v>
      </c>
      <c r="Z740">
        <v>0.92</v>
      </c>
      <c r="AA740">
        <v>0.92</v>
      </c>
      <c r="AB740">
        <v>0.92</v>
      </c>
      <c r="AC740">
        <v>0</v>
      </c>
      <c r="AD740">
        <v>100</v>
      </c>
      <c r="AE740" t="s">
        <v>3789</v>
      </c>
      <c r="AF740"/>
      <c r="AG740" t="s">
        <v>1997</v>
      </c>
      <c r="AH740">
        <v>225</v>
      </c>
      <c r="AI740"/>
      <c r="AJ740">
        <v>12</v>
      </c>
      <c r="AK740">
        <v>1350</v>
      </c>
      <c r="AL740">
        <v>1</v>
      </c>
      <c r="AM740"/>
      <c r="AN740"/>
      <c r="AO740"/>
      <c r="AP740"/>
      <c r="AQ740" t="s">
        <v>3172</v>
      </c>
      <c r="AR740"/>
      <c r="AS740" t="s">
        <v>1996</v>
      </c>
      <c r="AT740"/>
      <c r="AU740" t="s">
        <v>1996</v>
      </c>
      <c r="AV740" t="s">
        <v>1997</v>
      </c>
      <c r="AW740">
        <v>13867</v>
      </c>
      <c r="AX740"/>
    </row>
    <row r="741" spans="1:50" hidden="1" x14ac:dyDescent="0.25">
      <c r="A741">
        <v>2026</v>
      </c>
      <c r="B741" t="s">
        <v>2797</v>
      </c>
      <c r="C741" t="s">
        <v>3173</v>
      </c>
      <c r="D741">
        <v>4986</v>
      </c>
      <c r="E741" t="s">
        <v>3174</v>
      </c>
      <c r="F741" t="s">
        <v>2022</v>
      </c>
      <c r="G741" t="s">
        <v>1919</v>
      </c>
      <c r="H741">
        <v>0</v>
      </c>
      <c r="I741">
        <v>0</v>
      </c>
      <c r="J741">
        <v>0</v>
      </c>
      <c r="K741"/>
      <c r="L741">
        <v>33.2134</v>
      </c>
      <c r="M741" t="s">
        <v>1996</v>
      </c>
      <c r="N741" t="s">
        <v>1996</v>
      </c>
      <c r="O741" t="s">
        <v>1996</v>
      </c>
      <c r="P741" t="s">
        <v>1996</v>
      </c>
      <c r="Q741"/>
      <c r="R741"/>
      <c r="S741"/>
      <c r="T741"/>
      <c r="U741"/>
      <c r="V741"/>
      <c r="W741">
        <v>1</v>
      </c>
      <c r="X741">
        <v>0.95899999999999996</v>
      </c>
      <c r="Y741">
        <v>1</v>
      </c>
      <c r="Z741">
        <v>0.92</v>
      </c>
      <c r="AA741">
        <v>0.92</v>
      </c>
      <c r="AB741">
        <v>0.92</v>
      </c>
      <c r="AC741">
        <v>0</v>
      </c>
      <c r="AD741">
        <v>100</v>
      </c>
      <c r="AE741" t="s">
        <v>3789</v>
      </c>
      <c r="AF741"/>
      <c r="AG741" t="s">
        <v>1997</v>
      </c>
      <c r="AH741">
        <v>275</v>
      </c>
      <c r="AI741"/>
      <c r="AJ741">
        <v>12</v>
      </c>
      <c r="AK741">
        <v>1100</v>
      </c>
      <c r="AL741">
        <v>1</v>
      </c>
      <c r="AM741"/>
      <c r="AN741"/>
      <c r="AO741"/>
      <c r="AP741"/>
      <c r="AQ741" t="s">
        <v>3175</v>
      </c>
      <c r="AR741"/>
      <c r="AS741" t="s">
        <v>1996</v>
      </c>
      <c r="AT741"/>
      <c r="AU741" t="s">
        <v>1996</v>
      </c>
      <c r="AV741" t="s">
        <v>1997</v>
      </c>
      <c r="AW741">
        <v>13867</v>
      </c>
      <c r="AX741"/>
    </row>
    <row r="742" spans="1:50" hidden="1" x14ac:dyDescent="0.25">
      <c r="A742">
        <v>2026</v>
      </c>
      <c r="B742" t="s">
        <v>2797</v>
      </c>
      <c r="C742" t="s">
        <v>3176</v>
      </c>
      <c r="D742">
        <v>4987</v>
      </c>
      <c r="E742" t="s">
        <v>3177</v>
      </c>
      <c r="F742" t="s">
        <v>2022</v>
      </c>
      <c r="G742" t="s">
        <v>1919</v>
      </c>
      <c r="H742">
        <v>0</v>
      </c>
      <c r="I742">
        <v>0</v>
      </c>
      <c r="J742">
        <v>0</v>
      </c>
      <c r="K742"/>
      <c r="L742">
        <v>91.263800000000003</v>
      </c>
      <c r="M742" t="s">
        <v>1996</v>
      </c>
      <c r="N742" t="s">
        <v>1996</v>
      </c>
      <c r="O742" t="s">
        <v>1996</v>
      </c>
      <c r="P742" t="s">
        <v>1996</v>
      </c>
      <c r="Q742"/>
      <c r="R742"/>
      <c r="S742"/>
      <c r="T742"/>
      <c r="U742"/>
      <c r="V742"/>
      <c r="W742">
        <v>1</v>
      </c>
      <c r="X742">
        <v>0.95899999999999996</v>
      </c>
      <c r="Y742">
        <v>1</v>
      </c>
      <c r="Z742">
        <v>0.92</v>
      </c>
      <c r="AA742">
        <v>0.92</v>
      </c>
      <c r="AB742">
        <v>0.92</v>
      </c>
      <c r="AC742">
        <v>0</v>
      </c>
      <c r="AD742">
        <v>100</v>
      </c>
      <c r="AE742" t="s">
        <v>3789</v>
      </c>
      <c r="AF742"/>
      <c r="AG742" t="s">
        <v>1997</v>
      </c>
      <c r="AH742">
        <v>750</v>
      </c>
      <c r="AI742"/>
      <c r="AJ742">
        <v>12</v>
      </c>
      <c r="AK742">
        <v>5040</v>
      </c>
      <c r="AL742">
        <v>1</v>
      </c>
      <c r="AM742"/>
      <c r="AN742"/>
      <c r="AO742"/>
      <c r="AP742"/>
      <c r="AQ742" t="s">
        <v>3178</v>
      </c>
      <c r="AR742"/>
      <c r="AS742" t="s">
        <v>1996</v>
      </c>
      <c r="AT742"/>
      <c r="AU742" t="s">
        <v>1996</v>
      </c>
      <c r="AV742" t="s">
        <v>1997</v>
      </c>
      <c r="AW742">
        <v>13867</v>
      </c>
      <c r="AX742"/>
    </row>
    <row r="743" spans="1:50" hidden="1" x14ac:dyDescent="0.25">
      <c r="A743">
        <v>2026</v>
      </c>
      <c r="B743" t="s">
        <v>2797</v>
      </c>
      <c r="C743" t="s">
        <v>3179</v>
      </c>
      <c r="D743">
        <v>4988</v>
      </c>
      <c r="E743" t="s">
        <v>3180</v>
      </c>
      <c r="F743" t="s">
        <v>2022</v>
      </c>
      <c r="G743" t="s">
        <v>1919</v>
      </c>
      <c r="H743">
        <v>0</v>
      </c>
      <c r="I743">
        <v>0</v>
      </c>
      <c r="J743">
        <v>0</v>
      </c>
      <c r="K743"/>
      <c r="L743">
        <v>136.5548</v>
      </c>
      <c r="M743" t="s">
        <v>1996</v>
      </c>
      <c r="N743" t="s">
        <v>1996</v>
      </c>
      <c r="O743" t="s">
        <v>1996</v>
      </c>
      <c r="P743" t="s">
        <v>1996</v>
      </c>
      <c r="Q743"/>
      <c r="R743"/>
      <c r="S743"/>
      <c r="T743"/>
      <c r="U743"/>
      <c r="V743"/>
      <c r="W743">
        <v>1</v>
      </c>
      <c r="X743">
        <v>0.95899999999999996</v>
      </c>
      <c r="Y743">
        <v>1</v>
      </c>
      <c r="Z743">
        <v>0.92</v>
      </c>
      <c r="AA743">
        <v>0.92</v>
      </c>
      <c r="AB743">
        <v>0.92</v>
      </c>
      <c r="AC743">
        <v>0</v>
      </c>
      <c r="AD743">
        <v>100</v>
      </c>
      <c r="AE743" t="s">
        <v>3789</v>
      </c>
      <c r="AF743"/>
      <c r="AG743" t="s">
        <v>1997</v>
      </c>
      <c r="AH743">
        <v>1100</v>
      </c>
      <c r="AI743"/>
      <c r="AJ743">
        <v>12</v>
      </c>
      <c r="AK743">
        <v>9562</v>
      </c>
      <c r="AL743">
        <v>1</v>
      </c>
      <c r="AM743"/>
      <c r="AN743"/>
      <c r="AO743"/>
      <c r="AP743"/>
      <c r="AQ743" t="s">
        <v>3181</v>
      </c>
      <c r="AR743"/>
      <c r="AS743" t="s">
        <v>1996</v>
      </c>
      <c r="AT743"/>
      <c r="AU743" t="s">
        <v>1996</v>
      </c>
      <c r="AV743" t="s">
        <v>1997</v>
      </c>
      <c r="AW743">
        <v>13867</v>
      </c>
      <c r="AX743"/>
    </row>
    <row r="744" spans="1:50" hidden="1" x14ac:dyDescent="0.25">
      <c r="A744">
        <v>2026</v>
      </c>
      <c r="B744" t="s">
        <v>2797</v>
      </c>
      <c r="C744" t="s">
        <v>3182</v>
      </c>
      <c r="D744">
        <v>5322</v>
      </c>
      <c r="E744" t="s">
        <v>3183</v>
      </c>
      <c r="F744" t="s">
        <v>2022</v>
      </c>
      <c r="G744" t="s">
        <v>1919</v>
      </c>
      <c r="H744">
        <v>0</v>
      </c>
      <c r="I744">
        <v>0</v>
      </c>
      <c r="J744">
        <v>0</v>
      </c>
      <c r="K744"/>
      <c r="L744">
        <v>122.4286</v>
      </c>
      <c r="M744" t="s">
        <v>1996</v>
      </c>
      <c r="N744" t="s">
        <v>1996</v>
      </c>
      <c r="O744" t="s">
        <v>1996</v>
      </c>
      <c r="P744" t="s">
        <v>1996</v>
      </c>
      <c r="Q744"/>
      <c r="R744"/>
      <c r="S744"/>
      <c r="T744">
        <v>0</v>
      </c>
      <c r="U744">
        <v>0</v>
      </c>
      <c r="V744">
        <v>0</v>
      </c>
      <c r="W744">
        <v>1</v>
      </c>
      <c r="X744">
        <v>0.95899999999999996</v>
      </c>
      <c r="Y744">
        <v>1</v>
      </c>
      <c r="Z744">
        <v>0.92</v>
      </c>
      <c r="AA744">
        <v>0.92</v>
      </c>
      <c r="AB744">
        <v>0.92</v>
      </c>
      <c r="AC744">
        <v>0</v>
      </c>
      <c r="AD744">
        <v>100</v>
      </c>
      <c r="AE744" t="s">
        <v>3789</v>
      </c>
      <c r="AF744"/>
      <c r="AG744" t="s">
        <v>1997</v>
      </c>
      <c r="AH744">
        <v>700</v>
      </c>
      <c r="AI744"/>
      <c r="AJ744">
        <v>10</v>
      </c>
      <c r="AK744">
        <v>3142.86</v>
      </c>
      <c r="AL744">
        <v>6.9999999999999999E-4</v>
      </c>
      <c r="AM744"/>
      <c r="AN744"/>
      <c r="AO744"/>
      <c r="AP744"/>
      <c r="AQ744" t="s">
        <v>3184</v>
      </c>
      <c r="AR744"/>
      <c r="AS744" t="s">
        <v>1996</v>
      </c>
      <c r="AT744"/>
      <c r="AU744" t="s">
        <v>1996</v>
      </c>
      <c r="AV744" t="s">
        <v>1997</v>
      </c>
      <c r="AW744">
        <v>14407</v>
      </c>
      <c r="AX744"/>
    </row>
    <row r="745" spans="1:50" hidden="1" x14ac:dyDescent="0.25">
      <c r="A745">
        <v>2026</v>
      </c>
      <c r="B745" t="s">
        <v>2797</v>
      </c>
      <c r="C745" t="s">
        <v>3185</v>
      </c>
      <c r="D745">
        <v>5323</v>
      </c>
      <c r="E745" t="s">
        <v>3186</v>
      </c>
      <c r="F745" t="s">
        <v>2022</v>
      </c>
      <c r="G745" t="s">
        <v>1919</v>
      </c>
      <c r="H745">
        <v>0</v>
      </c>
      <c r="I745">
        <v>0</v>
      </c>
      <c r="J745">
        <v>0</v>
      </c>
      <c r="K745"/>
      <c r="L745">
        <v>285.66669999999999</v>
      </c>
      <c r="M745" t="s">
        <v>1996</v>
      </c>
      <c r="N745" t="s">
        <v>1996</v>
      </c>
      <c r="O745" t="s">
        <v>1996</v>
      </c>
      <c r="P745" t="s">
        <v>1996</v>
      </c>
      <c r="Q745"/>
      <c r="R745"/>
      <c r="S745"/>
      <c r="T745">
        <v>0</v>
      </c>
      <c r="U745">
        <v>0</v>
      </c>
      <c r="V745">
        <v>0</v>
      </c>
      <c r="W745">
        <v>1</v>
      </c>
      <c r="X745">
        <v>0.95899999999999996</v>
      </c>
      <c r="Y745">
        <v>1</v>
      </c>
      <c r="Z745">
        <v>0.92</v>
      </c>
      <c r="AA745">
        <v>0.92</v>
      </c>
      <c r="AB745">
        <v>0.92</v>
      </c>
      <c r="AC745">
        <v>0</v>
      </c>
      <c r="AD745">
        <v>100</v>
      </c>
      <c r="AE745" t="s">
        <v>3789</v>
      </c>
      <c r="AF745"/>
      <c r="AG745" t="s">
        <v>1997</v>
      </c>
      <c r="AH745">
        <v>1800</v>
      </c>
      <c r="AI745"/>
      <c r="AJ745">
        <v>10</v>
      </c>
      <c r="AK745">
        <v>7333.33</v>
      </c>
      <c r="AL745">
        <v>2.9999999999999997E-4</v>
      </c>
      <c r="AM745"/>
      <c r="AN745"/>
      <c r="AO745"/>
      <c r="AP745"/>
      <c r="AQ745" t="s">
        <v>3184</v>
      </c>
      <c r="AR745"/>
      <c r="AS745" t="s">
        <v>1996</v>
      </c>
      <c r="AT745"/>
      <c r="AU745" t="s">
        <v>1996</v>
      </c>
      <c r="AV745" t="s">
        <v>1997</v>
      </c>
      <c r="AW745">
        <v>14407</v>
      </c>
      <c r="AX745"/>
    </row>
    <row r="746" spans="1:50" hidden="1" x14ac:dyDescent="0.25">
      <c r="A746">
        <v>2026</v>
      </c>
      <c r="B746" t="s">
        <v>2797</v>
      </c>
      <c r="C746" t="s">
        <v>3187</v>
      </c>
      <c r="D746">
        <v>5324</v>
      </c>
      <c r="E746" t="s">
        <v>3188</v>
      </c>
      <c r="F746" t="s">
        <v>2022</v>
      </c>
      <c r="G746" t="s">
        <v>1919</v>
      </c>
      <c r="H746">
        <v>0</v>
      </c>
      <c r="I746">
        <v>0</v>
      </c>
      <c r="J746">
        <v>0</v>
      </c>
      <c r="K746"/>
      <c r="L746">
        <v>428.5</v>
      </c>
      <c r="M746" t="s">
        <v>1996</v>
      </c>
      <c r="N746" t="s">
        <v>1996</v>
      </c>
      <c r="O746" t="s">
        <v>1996</v>
      </c>
      <c r="P746" t="s">
        <v>1996</v>
      </c>
      <c r="Q746"/>
      <c r="R746"/>
      <c r="S746"/>
      <c r="T746"/>
      <c r="U746"/>
      <c r="V746"/>
      <c r="W746">
        <v>1</v>
      </c>
      <c r="X746">
        <v>0.95899999999999996</v>
      </c>
      <c r="Y746">
        <v>1</v>
      </c>
      <c r="Z746">
        <v>0.92</v>
      </c>
      <c r="AA746">
        <v>0.92</v>
      </c>
      <c r="AB746">
        <v>0.92</v>
      </c>
      <c r="AC746">
        <v>0</v>
      </c>
      <c r="AD746">
        <v>100</v>
      </c>
      <c r="AE746" t="s">
        <v>3789</v>
      </c>
      <c r="AF746"/>
      <c r="AG746" t="s">
        <v>1997</v>
      </c>
      <c r="AH746">
        <v>2900</v>
      </c>
      <c r="AI746"/>
      <c r="AJ746">
        <v>10</v>
      </c>
      <c r="AK746">
        <v>11000</v>
      </c>
      <c r="AL746">
        <v>2.0000000000000001E-4</v>
      </c>
      <c r="AM746"/>
      <c r="AN746"/>
      <c r="AO746"/>
      <c r="AP746"/>
      <c r="AQ746" t="s">
        <v>3184</v>
      </c>
      <c r="AR746"/>
      <c r="AS746" t="s">
        <v>1996</v>
      </c>
      <c r="AT746"/>
      <c r="AU746" t="s">
        <v>1996</v>
      </c>
      <c r="AV746" t="s">
        <v>1997</v>
      </c>
      <c r="AW746">
        <v>13867</v>
      </c>
      <c r="AX746"/>
    </row>
    <row r="747" spans="1:50" hidden="1" x14ac:dyDescent="0.25">
      <c r="A747">
        <v>2026</v>
      </c>
      <c r="B747" t="s">
        <v>2797</v>
      </c>
      <c r="C747" t="s">
        <v>3189</v>
      </c>
      <c r="D747">
        <v>5325</v>
      </c>
      <c r="E747" t="s">
        <v>3190</v>
      </c>
      <c r="F747" t="s">
        <v>2022</v>
      </c>
      <c r="G747" t="s">
        <v>1919</v>
      </c>
      <c r="H747">
        <v>0</v>
      </c>
      <c r="I747">
        <v>0</v>
      </c>
      <c r="J747">
        <v>0</v>
      </c>
      <c r="K747"/>
      <c r="L747">
        <v>857</v>
      </c>
      <c r="M747" t="s">
        <v>1996</v>
      </c>
      <c r="N747" t="s">
        <v>1996</v>
      </c>
      <c r="O747" t="s">
        <v>1996</v>
      </c>
      <c r="P747" t="s">
        <v>1996</v>
      </c>
      <c r="Q747"/>
      <c r="R747"/>
      <c r="S747"/>
      <c r="T747"/>
      <c r="U747"/>
      <c r="V747"/>
      <c r="W747">
        <v>1</v>
      </c>
      <c r="X747">
        <v>0.95899999999999996</v>
      </c>
      <c r="Y747">
        <v>1</v>
      </c>
      <c r="Z747">
        <v>0.92</v>
      </c>
      <c r="AA747">
        <v>0.92</v>
      </c>
      <c r="AB747">
        <v>0.92</v>
      </c>
      <c r="AC747">
        <v>0</v>
      </c>
      <c r="AD747">
        <v>100</v>
      </c>
      <c r="AE747" t="s">
        <v>3789</v>
      </c>
      <c r="AF747"/>
      <c r="AG747" t="s">
        <v>1997</v>
      </c>
      <c r="AH747">
        <v>4000</v>
      </c>
      <c r="AI747"/>
      <c r="AJ747">
        <v>10</v>
      </c>
      <c r="AK747">
        <v>22000</v>
      </c>
      <c r="AL747">
        <v>1E-4</v>
      </c>
      <c r="AM747"/>
      <c r="AN747"/>
      <c r="AO747"/>
      <c r="AP747"/>
      <c r="AQ747" t="s">
        <v>3184</v>
      </c>
      <c r="AR747"/>
      <c r="AS747" t="s">
        <v>1996</v>
      </c>
      <c r="AT747"/>
      <c r="AU747" t="s">
        <v>1996</v>
      </c>
      <c r="AV747" t="s">
        <v>1997</v>
      </c>
      <c r="AW747">
        <v>13867</v>
      </c>
      <c r="AX747"/>
    </row>
    <row r="748" spans="1:50" hidden="1" x14ac:dyDescent="0.25">
      <c r="A748">
        <v>2026</v>
      </c>
      <c r="B748" t="s">
        <v>2797</v>
      </c>
      <c r="C748" t="s">
        <v>3191</v>
      </c>
      <c r="D748">
        <v>5326</v>
      </c>
      <c r="E748" t="s">
        <v>3192</v>
      </c>
      <c r="F748" t="s">
        <v>2022</v>
      </c>
      <c r="G748" t="s">
        <v>1919</v>
      </c>
      <c r="H748">
        <v>0</v>
      </c>
      <c r="I748">
        <v>0</v>
      </c>
      <c r="J748">
        <v>0</v>
      </c>
      <c r="K748"/>
      <c r="L748">
        <v>857</v>
      </c>
      <c r="M748" t="s">
        <v>1996</v>
      </c>
      <c r="N748" t="s">
        <v>1996</v>
      </c>
      <c r="O748" t="s">
        <v>1996</v>
      </c>
      <c r="P748" t="s">
        <v>1996</v>
      </c>
      <c r="Q748"/>
      <c r="R748"/>
      <c r="S748"/>
      <c r="T748"/>
      <c r="U748"/>
      <c r="V748"/>
      <c r="W748">
        <v>1</v>
      </c>
      <c r="X748">
        <v>0.95899999999999996</v>
      </c>
      <c r="Y748">
        <v>1</v>
      </c>
      <c r="Z748">
        <v>0.92</v>
      </c>
      <c r="AA748">
        <v>0.92</v>
      </c>
      <c r="AB748">
        <v>0.92</v>
      </c>
      <c r="AC748">
        <v>0</v>
      </c>
      <c r="AD748">
        <v>100</v>
      </c>
      <c r="AE748" t="s">
        <v>3789</v>
      </c>
      <c r="AF748"/>
      <c r="AG748" t="s">
        <v>1997</v>
      </c>
      <c r="AH748">
        <v>4800</v>
      </c>
      <c r="AI748"/>
      <c r="AJ748">
        <v>10</v>
      </c>
      <c r="AK748">
        <v>22000</v>
      </c>
      <c r="AL748">
        <v>1E-4</v>
      </c>
      <c r="AM748"/>
      <c r="AN748"/>
      <c r="AO748"/>
      <c r="AP748"/>
      <c r="AQ748" t="s">
        <v>3184</v>
      </c>
      <c r="AR748"/>
      <c r="AS748" t="s">
        <v>1996</v>
      </c>
      <c r="AT748"/>
      <c r="AU748" t="s">
        <v>1996</v>
      </c>
      <c r="AV748" t="s">
        <v>1997</v>
      </c>
      <c r="AW748">
        <v>13867</v>
      </c>
      <c r="AX748"/>
    </row>
    <row r="749" spans="1:50" hidden="1" x14ac:dyDescent="0.25">
      <c r="A749">
        <v>2026</v>
      </c>
      <c r="B749" t="s">
        <v>2797</v>
      </c>
      <c r="C749" t="s">
        <v>3193</v>
      </c>
      <c r="D749">
        <v>5327</v>
      </c>
      <c r="E749" t="s">
        <v>3194</v>
      </c>
      <c r="F749" t="s">
        <v>2022</v>
      </c>
      <c r="G749" t="s">
        <v>1919</v>
      </c>
      <c r="H749">
        <v>0</v>
      </c>
      <c r="I749">
        <v>0</v>
      </c>
      <c r="J749">
        <v>0</v>
      </c>
      <c r="K749"/>
      <c r="L749">
        <v>122.4286</v>
      </c>
      <c r="M749" t="s">
        <v>1996</v>
      </c>
      <c r="N749" t="s">
        <v>1996</v>
      </c>
      <c r="O749" t="s">
        <v>1996</v>
      </c>
      <c r="P749" t="s">
        <v>1996</v>
      </c>
      <c r="Q749"/>
      <c r="R749"/>
      <c r="S749"/>
      <c r="T749">
        <v>0</v>
      </c>
      <c r="U749">
        <v>0</v>
      </c>
      <c r="V749">
        <v>0</v>
      </c>
      <c r="W749">
        <v>1</v>
      </c>
      <c r="X749">
        <v>0.95899999999999996</v>
      </c>
      <c r="Y749">
        <v>1</v>
      </c>
      <c r="Z749">
        <v>0.92</v>
      </c>
      <c r="AA749">
        <v>0.92</v>
      </c>
      <c r="AB749">
        <v>0.92</v>
      </c>
      <c r="AC749">
        <v>0</v>
      </c>
      <c r="AD749">
        <v>100</v>
      </c>
      <c r="AE749" t="s">
        <v>3789</v>
      </c>
      <c r="AF749"/>
      <c r="AG749" t="s">
        <v>1997</v>
      </c>
      <c r="AH749">
        <v>1400</v>
      </c>
      <c r="AI749"/>
      <c r="AJ749">
        <v>10</v>
      </c>
      <c r="AK749">
        <v>3142.86</v>
      </c>
      <c r="AL749">
        <v>6.9999999999999999E-4</v>
      </c>
      <c r="AM749"/>
      <c r="AN749"/>
      <c r="AO749"/>
      <c r="AP749"/>
      <c r="AQ749" t="s">
        <v>3184</v>
      </c>
      <c r="AR749"/>
      <c r="AS749" t="s">
        <v>1996</v>
      </c>
      <c r="AT749"/>
      <c r="AU749" t="s">
        <v>1996</v>
      </c>
      <c r="AV749" t="s">
        <v>1997</v>
      </c>
      <c r="AW749">
        <v>14407</v>
      </c>
      <c r="AX749"/>
    </row>
    <row r="750" spans="1:50" hidden="1" x14ac:dyDescent="0.25">
      <c r="A750">
        <v>2026</v>
      </c>
      <c r="B750" t="s">
        <v>2797</v>
      </c>
      <c r="C750" t="s">
        <v>3195</v>
      </c>
      <c r="D750">
        <v>5328</v>
      </c>
      <c r="E750" t="s">
        <v>3196</v>
      </c>
      <c r="F750" t="s">
        <v>2022</v>
      </c>
      <c r="G750" t="s">
        <v>1919</v>
      </c>
      <c r="H750">
        <v>0</v>
      </c>
      <c r="I750">
        <v>0</v>
      </c>
      <c r="J750">
        <v>0</v>
      </c>
      <c r="K750"/>
      <c r="L750">
        <v>285.66669999999999</v>
      </c>
      <c r="M750" t="s">
        <v>1996</v>
      </c>
      <c r="N750" t="s">
        <v>1996</v>
      </c>
      <c r="O750" t="s">
        <v>1996</v>
      </c>
      <c r="P750" t="s">
        <v>1996</v>
      </c>
      <c r="Q750"/>
      <c r="R750"/>
      <c r="S750"/>
      <c r="T750">
        <v>0</v>
      </c>
      <c r="U750">
        <v>0</v>
      </c>
      <c r="V750">
        <v>0</v>
      </c>
      <c r="W750">
        <v>1</v>
      </c>
      <c r="X750">
        <v>0.95899999999999996</v>
      </c>
      <c r="Y750">
        <v>1</v>
      </c>
      <c r="Z750">
        <v>0.92</v>
      </c>
      <c r="AA750">
        <v>0.92</v>
      </c>
      <c r="AB750">
        <v>0.92</v>
      </c>
      <c r="AC750">
        <v>0</v>
      </c>
      <c r="AD750">
        <v>100</v>
      </c>
      <c r="AE750" t="s">
        <v>3789</v>
      </c>
      <c r="AF750"/>
      <c r="AG750" t="s">
        <v>1997</v>
      </c>
      <c r="AH750">
        <v>3600</v>
      </c>
      <c r="AI750"/>
      <c r="AJ750">
        <v>10</v>
      </c>
      <c r="AK750">
        <v>7333.33</v>
      </c>
      <c r="AL750">
        <v>2.9999999999999997E-4</v>
      </c>
      <c r="AM750"/>
      <c r="AN750"/>
      <c r="AO750"/>
      <c r="AP750"/>
      <c r="AQ750" t="s">
        <v>3184</v>
      </c>
      <c r="AR750"/>
      <c r="AS750" t="s">
        <v>1996</v>
      </c>
      <c r="AT750"/>
      <c r="AU750" t="s">
        <v>1996</v>
      </c>
      <c r="AV750" t="s">
        <v>1997</v>
      </c>
      <c r="AW750">
        <v>14407</v>
      </c>
      <c r="AX750"/>
    </row>
    <row r="751" spans="1:50" hidden="1" x14ac:dyDescent="0.25">
      <c r="A751">
        <v>2026</v>
      </c>
      <c r="B751" t="s">
        <v>2797</v>
      </c>
      <c r="C751" t="s">
        <v>3197</v>
      </c>
      <c r="D751">
        <v>5329</v>
      </c>
      <c r="E751" t="s">
        <v>3198</v>
      </c>
      <c r="F751" t="s">
        <v>2022</v>
      </c>
      <c r="G751" t="s">
        <v>1919</v>
      </c>
      <c r="H751">
        <v>0</v>
      </c>
      <c r="I751">
        <v>0</v>
      </c>
      <c r="J751">
        <v>0</v>
      </c>
      <c r="K751"/>
      <c r="L751">
        <v>428.5</v>
      </c>
      <c r="M751" t="s">
        <v>1996</v>
      </c>
      <c r="N751" t="s">
        <v>1996</v>
      </c>
      <c r="O751" t="s">
        <v>1996</v>
      </c>
      <c r="P751" t="s">
        <v>1996</v>
      </c>
      <c r="Q751"/>
      <c r="R751"/>
      <c r="S751"/>
      <c r="T751"/>
      <c r="U751"/>
      <c r="V751"/>
      <c r="W751">
        <v>1</v>
      </c>
      <c r="X751">
        <v>0.95899999999999996</v>
      </c>
      <c r="Y751">
        <v>1</v>
      </c>
      <c r="Z751">
        <v>0.92</v>
      </c>
      <c r="AA751">
        <v>0.92</v>
      </c>
      <c r="AB751">
        <v>0.92</v>
      </c>
      <c r="AC751">
        <v>0</v>
      </c>
      <c r="AD751">
        <v>100</v>
      </c>
      <c r="AE751" t="s">
        <v>3789</v>
      </c>
      <c r="AF751"/>
      <c r="AG751" t="s">
        <v>1997</v>
      </c>
      <c r="AH751">
        <v>5800</v>
      </c>
      <c r="AI751"/>
      <c r="AJ751">
        <v>10</v>
      </c>
      <c r="AK751">
        <v>11000</v>
      </c>
      <c r="AL751">
        <v>2.0000000000000001E-4</v>
      </c>
      <c r="AM751"/>
      <c r="AN751"/>
      <c r="AO751"/>
      <c r="AP751"/>
      <c r="AQ751" t="s">
        <v>3184</v>
      </c>
      <c r="AR751"/>
      <c r="AS751" t="s">
        <v>1996</v>
      </c>
      <c r="AT751"/>
      <c r="AU751" t="s">
        <v>1996</v>
      </c>
      <c r="AV751" t="s">
        <v>1997</v>
      </c>
      <c r="AW751">
        <v>13867</v>
      </c>
      <c r="AX751"/>
    </row>
    <row r="752" spans="1:50" hidden="1" x14ac:dyDescent="0.25">
      <c r="A752">
        <v>2026</v>
      </c>
      <c r="B752" t="s">
        <v>2797</v>
      </c>
      <c r="C752" t="s">
        <v>3199</v>
      </c>
      <c r="D752">
        <v>5330</v>
      </c>
      <c r="E752" t="s">
        <v>3200</v>
      </c>
      <c r="F752" t="s">
        <v>2022</v>
      </c>
      <c r="G752" t="s">
        <v>1919</v>
      </c>
      <c r="H752">
        <v>0</v>
      </c>
      <c r="I752">
        <v>0</v>
      </c>
      <c r="J752">
        <v>0</v>
      </c>
      <c r="K752"/>
      <c r="L752">
        <v>857</v>
      </c>
      <c r="M752" t="s">
        <v>1996</v>
      </c>
      <c r="N752" t="s">
        <v>1996</v>
      </c>
      <c r="O752" t="s">
        <v>1996</v>
      </c>
      <c r="P752" t="s">
        <v>1996</v>
      </c>
      <c r="Q752"/>
      <c r="R752"/>
      <c r="S752"/>
      <c r="T752"/>
      <c r="U752"/>
      <c r="V752"/>
      <c r="W752">
        <v>1</v>
      </c>
      <c r="X752">
        <v>0.95899999999999996</v>
      </c>
      <c r="Y752">
        <v>1</v>
      </c>
      <c r="Z752">
        <v>0.92</v>
      </c>
      <c r="AA752">
        <v>0.92</v>
      </c>
      <c r="AB752">
        <v>0.92</v>
      </c>
      <c r="AC752">
        <v>0</v>
      </c>
      <c r="AD752">
        <v>100</v>
      </c>
      <c r="AE752" t="s">
        <v>3789</v>
      </c>
      <c r="AF752"/>
      <c r="AG752" t="s">
        <v>1997</v>
      </c>
      <c r="AH752">
        <v>8000</v>
      </c>
      <c r="AI752"/>
      <c r="AJ752">
        <v>10</v>
      </c>
      <c r="AK752">
        <v>22000</v>
      </c>
      <c r="AL752">
        <v>1E-4</v>
      </c>
      <c r="AM752"/>
      <c r="AN752"/>
      <c r="AO752"/>
      <c r="AP752"/>
      <c r="AQ752" t="s">
        <v>3184</v>
      </c>
      <c r="AR752"/>
      <c r="AS752" t="s">
        <v>1996</v>
      </c>
      <c r="AT752"/>
      <c r="AU752" t="s">
        <v>1996</v>
      </c>
      <c r="AV752" t="s">
        <v>1997</v>
      </c>
      <c r="AW752">
        <v>13867</v>
      </c>
      <c r="AX752"/>
    </row>
    <row r="753" spans="1:50" hidden="1" x14ac:dyDescent="0.25">
      <c r="A753">
        <v>2026</v>
      </c>
      <c r="B753" t="s">
        <v>2797</v>
      </c>
      <c r="C753" t="s">
        <v>3201</v>
      </c>
      <c r="D753">
        <v>5331</v>
      </c>
      <c r="E753" t="s">
        <v>3202</v>
      </c>
      <c r="F753" t="s">
        <v>2022</v>
      </c>
      <c r="G753" t="s">
        <v>1919</v>
      </c>
      <c r="H753">
        <v>0</v>
      </c>
      <c r="I753">
        <v>0</v>
      </c>
      <c r="J753">
        <v>0</v>
      </c>
      <c r="K753"/>
      <c r="L753">
        <v>857</v>
      </c>
      <c r="M753" t="s">
        <v>1996</v>
      </c>
      <c r="N753" t="s">
        <v>1996</v>
      </c>
      <c r="O753" t="s">
        <v>1996</v>
      </c>
      <c r="P753" t="s">
        <v>1996</v>
      </c>
      <c r="Q753"/>
      <c r="R753"/>
      <c r="S753"/>
      <c r="T753"/>
      <c r="U753"/>
      <c r="V753"/>
      <c r="W753">
        <v>1</v>
      </c>
      <c r="X753">
        <v>0.95899999999999996</v>
      </c>
      <c r="Y753">
        <v>1</v>
      </c>
      <c r="Z753">
        <v>0.92</v>
      </c>
      <c r="AA753">
        <v>0.92</v>
      </c>
      <c r="AB753">
        <v>0.92</v>
      </c>
      <c r="AC753">
        <v>0</v>
      </c>
      <c r="AD753">
        <v>100</v>
      </c>
      <c r="AE753" t="s">
        <v>3789</v>
      </c>
      <c r="AF753"/>
      <c r="AG753" t="s">
        <v>1997</v>
      </c>
      <c r="AH753">
        <v>9600</v>
      </c>
      <c r="AI753"/>
      <c r="AJ753">
        <v>10</v>
      </c>
      <c r="AK753">
        <v>22000</v>
      </c>
      <c r="AL753">
        <v>1E-4</v>
      </c>
      <c r="AM753"/>
      <c r="AN753"/>
      <c r="AO753"/>
      <c r="AP753"/>
      <c r="AQ753" t="s">
        <v>3184</v>
      </c>
      <c r="AR753"/>
      <c r="AS753" t="s">
        <v>1996</v>
      </c>
      <c r="AT753"/>
      <c r="AU753" t="s">
        <v>1996</v>
      </c>
      <c r="AV753" t="s">
        <v>1997</v>
      </c>
      <c r="AW753">
        <v>13867</v>
      </c>
      <c r="AX753"/>
    </row>
    <row r="754" spans="1:50" hidden="1" x14ac:dyDescent="0.25">
      <c r="A754">
        <v>2026</v>
      </c>
      <c r="B754" t="s">
        <v>2797</v>
      </c>
      <c r="C754" t="s">
        <v>3203</v>
      </c>
      <c r="D754">
        <v>5336</v>
      </c>
      <c r="E754" t="s">
        <v>3204</v>
      </c>
      <c r="F754" t="s">
        <v>2022</v>
      </c>
      <c r="G754" t="s">
        <v>1919</v>
      </c>
      <c r="H754">
        <v>0</v>
      </c>
      <c r="I754">
        <v>0</v>
      </c>
      <c r="J754">
        <v>0</v>
      </c>
      <c r="K754"/>
      <c r="L754">
        <v>2.7038000000000002</v>
      </c>
      <c r="M754" t="s">
        <v>1996</v>
      </c>
      <c r="N754" t="s">
        <v>1996</v>
      </c>
      <c r="O754" t="s">
        <v>1996</v>
      </c>
      <c r="P754" t="s">
        <v>1996</v>
      </c>
      <c r="Q754"/>
      <c r="R754"/>
      <c r="S754"/>
      <c r="T754"/>
      <c r="U754"/>
      <c r="V754"/>
      <c r="W754">
        <v>1</v>
      </c>
      <c r="X754">
        <v>0.95899999999999996</v>
      </c>
      <c r="Y754">
        <v>1</v>
      </c>
      <c r="Z754">
        <v>0.92</v>
      </c>
      <c r="AA754">
        <v>0.92</v>
      </c>
      <c r="AB754">
        <v>0.92</v>
      </c>
      <c r="AC754">
        <v>0</v>
      </c>
      <c r="AD754">
        <v>100</v>
      </c>
      <c r="AE754" t="s">
        <v>3789</v>
      </c>
      <c r="AF754"/>
      <c r="AG754" t="s">
        <v>1997</v>
      </c>
      <c r="AH754">
        <v>25</v>
      </c>
      <c r="AI754"/>
      <c r="AJ754">
        <v>7</v>
      </c>
      <c r="AK754">
        <v>250</v>
      </c>
      <c r="AL754">
        <v>1</v>
      </c>
      <c r="AM754"/>
      <c r="AN754"/>
      <c r="AO754"/>
      <c r="AP754"/>
      <c r="AQ754" t="s">
        <v>2925</v>
      </c>
      <c r="AR754"/>
      <c r="AS754" t="s">
        <v>1996</v>
      </c>
      <c r="AT754"/>
      <c r="AU754" t="s">
        <v>1996</v>
      </c>
      <c r="AV754" t="s">
        <v>1997</v>
      </c>
      <c r="AW754">
        <v>13867</v>
      </c>
      <c r="AX754"/>
    </row>
    <row r="755" spans="1:50" hidden="1" x14ac:dyDescent="0.25">
      <c r="A755">
        <v>2026</v>
      </c>
      <c r="B755" t="s">
        <v>2797</v>
      </c>
      <c r="C755" t="s">
        <v>3205</v>
      </c>
      <c r="D755">
        <v>5338</v>
      </c>
      <c r="E755" t="s">
        <v>3206</v>
      </c>
      <c r="F755" t="s">
        <v>2022</v>
      </c>
      <c r="G755" t="s">
        <v>1919</v>
      </c>
      <c r="H755">
        <v>0</v>
      </c>
      <c r="I755">
        <v>0</v>
      </c>
      <c r="J755">
        <v>0</v>
      </c>
      <c r="K755"/>
      <c r="L755">
        <v>2.2723</v>
      </c>
      <c r="M755" t="s">
        <v>1996</v>
      </c>
      <c r="N755" t="s">
        <v>1996</v>
      </c>
      <c r="O755" t="s">
        <v>1996</v>
      </c>
      <c r="P755" t="s">
        <v>1996</v>
      </c>
      <c r="Q755"/>
      <c r="R755"/>
      <c r="S755"/>
      <c r="T755"/>
      <c r="U755"/>
      <c r="V755"/>
      <c r="W755">
        <v>1</v>
      </c>
      <c r="X755">
        <v>0.95899999999999996</v>
      </c>
      <c r="Y755">
        <v>1</v>
      </c>
      <c r="Z755">
        <v>0.92</v>
      </c>
      <c r="AA755">
        <v>0.92</v>
      </c>
      <c r="AB755">
        <v>0.92</v>
      </c>
      <c r="AC755">
        <v>0</v>
      </c>
      <c r="AD755">
        <v>100</v>
      </c>
      <c r="AE755" t="s">
        <v>3789</v>
      </c>
      <c r="AF755"/>
      <c r="AG755" t="s">
        <v>1997</v>
      </c>
      <c r="AH755">
        <v>20</v>
      </c>
      <c r="AI755"/>
      <c r="AJ755">
        <v>7</v>
      </c>
      <c r="AK755">
        <v>250</v>
      </c>
      <c r="AL755">
        <v>1</v>
      </c>
      <c r="AM755"/>
      <c r="AN755"/>
      <c r="AO755"/>
      <c r="AP755"/>
      <c r="AQ755" t="s">
        <v>2922</v>
      </c>
      <c r="AR755"/>
      <c r="AS755" t="s">
        <v>1996</v>
      </c>
      <c r="AT755"/>
      <c r="AU755" t="s">
        <v>1996</v>
      </c>
      <c r="AV755" t="s">
        <v>1997</v>
      </c>
      <c r="AW755">
        <v>13867</v>
      </c>
      <c r="AX755"/>
    </row>
    <row r="756" spans="1:50" hidden="1" x14ac:dyDescent="0.25">
      <c r="A756">
        <v>2026</v>
      </c>
      <c r="B756" t="s">
        <v>2797</v>
      </c>
      <c r="C756" t="s">
        <v>3207</v>
      </c>
      <c r="D756">
        <v>5360</v>
      </c>
      <c r="E756" t="s">
        <v>3208</v>
      </c>
      <c r="F756" t="s">
        <v>2022</v>
      </c>
      <c r="G756" t="s">
        <v>1919</v>
      </c>
      <c r="H756">
        <v>0</v>
      </c>
      <c r="I756">
        <v>0</v>
      </c>
      <c r="J756">
        <v>0</v>
      </c>
      <c r="K756"/>
      <c r="L756">
        <v>21.038399999999999</v>
      </c>
      <c r="M756" t="s">
        <v>1996</v>
      </c>
      <c r="N756" t="s">
        <v>1996</v>
      </c>
      <c r="O756" t="s">
        <v>1996</v>
      </c>
      <c r="P756" t="s">
        <v>1996</v>
      </c>
      <c r="Q756"/>
      <c r="R756"/>
      <c r="S756"/>
      <c r="T756">
        <v>0</v>
      </c>
      <c r="U756">
        <v>0</v>
      </c>
      <c r="V756">
        <v>0</v>
      </c>
      <c r="W756">
        <v>1</v>
      </c>
      <c r="X756">
        <v>0.95899999999999996</v>
      </c>
      <c r="Y756">
        <v>1</v>
      </c>
      <c r="Z756">
        <v>0.92</v>
      </c>
      <c r="AA756">
        <v>0.92</v>
      </c>
      <c r="AB756">
        <v>0.92</v>
      </c>
      <c r="AC756">
        <v>0</v>
      </c>
      <c r="AD756">
        <v>100</v>
      </c>
      <c r="AE756" t="s">
        <v>3789</v>
      </c>
      <c r="AF756"/>
      <c r="AG756" t="s">
        <v>1997</v>
      </c>
      <c r="AH756">
        <v>60</v>
      </c>
      <c r="AI756"/>
      <c r="AJ756">
        <v>13</v>
      </c>
      <c r="AK756">
        <v>440</v>
      </c>
      <c r="AL756">
        <v>1</v>
      </c>
      <c r="AM756"/>
      <c r="AN756"/>
      <c r="AO756"/>
      <c r="AP756"/>
      <c r="AQ756" t="s">
        <v>2318</v>
      </c>
      <c r="AR756"/>
      <c r="AS756" t="s">
        <v>1996</v>
      </c>
      <c r="AT756"/>
      <c r="AU756" t="s">
        <v>1996</v>
      </c>
      <c r="AV756" t="s">
        <v>1997</v>
      </c>
      <c r="AW756">
        <v>14407</v>
      </c>
      <c r="AX756"/>
    </row>
    <row r="757" spans="1:50" hidden="1" x14ac:dyDescent="0.25">
      <c r="A757">
        <v>2026</v>
      </c>
      <c r="B757" t="s">
        <v>2797</v>
      </c>
      <c r="C757" t="s">
        <v>3209</v>
      </c>
      <c r="D757">
        <v>5361</v>
      </c>
      <c r="E757" t="s">
        <v>3210</v>
      </c>
      <c r="F757" t="s">
        <v>2022</v>
      </c>
      <c r="G757" t="s">
        <v>1919</v>
      </c>
      <c r="H757">
        <v>0</v>
      </c>
      <c r="I757">
        <v>0</v>
      </c>
      <c r="J757">
        <v>0</v>
      </c>
      <c r="K757"/>
      <c r="L757">
        <v>23.853300000000001</v>
      </c>
      <c r="M757" t="s">
        <v>1996</v>
      </c>
      <c r="N757" t="s">
        <v>1996</v>
      </c>
      <c r="O757" t="s">
        <v>1996</v>
      </c>
      <c r="P757" t="s">
        <v>1996</v>
      </c>
      <c r="Q757"/>
      <c r="R757"/>
      <c r="S757"/>
      <c r="T757">
        <v>0</v>
      </c>
      <c r="U757">
        <v>0</v>
      </c>
      <c r="V757">
        <v>0</v>
      </c>
      <c r="W757">
        <v>1</v>
      </c>
      <c r="X757">
        <v>0.95899999999999996</v>
      </c>
      <c r="Y757">
        <v>1</v>
      </c>
      <c r="Z757">
        <v>0.92</v>
      </c>
      <c r="AA757">
        <v>0.92</v>
      </c>
      <c r="AB757">
        <v>0.92</v>
      </c>
      <c r="AC757">
        <v>0</v>
      </c>
      <c r="AD757">
        <v>100</v>
      </c>
      <c r="AE757" t="s">
        <v>3789</v>
      </c>
      <c r="AF757"/>
      <c r="AG757" t="s">
        <v>1997</v>
      </c>
      <c r="AH757">
        <v>150</v>
      </c>
      <c r="AI757"/>
      <c r="AJ757">
        <v>13</v>
      </c>
      <c r="AK757">
        <v>506</v>
      </c>
      <c r="AL757">
        <v>1</v>
      </c>
      <c r="AM757"/>
      <c r="AN757"/>
      <c r="AO757"/>
      <c r="AP757"/>
      <c r="AQ757" t="s">
        <v>2320</v>
      </c>
      <c r="AR757"/>
      <c r="AS757" t="s">
        <v>1996</v>
      </c>
      <c r="AT757"/>
      <c r="AU757" t="s">
        <v>1996</v>
      </c>
      <c r="AV757" t="s">
        <v>1997</v>
      </c>
      <c r="AW757">
        <v>14407</v>
      </c>
      <c r="AX757"/>
    </row>
    <row r="758" spans="1:50" hidden="1" x14ac:dyDescent="0.25">
      <c r="A758">
        <v>2026</v>
      </c>
      <c r="B758" t="s">
        <v>2797</v>
      </c>
      <c r="C758" t="s">
        <v>3211</v>
      </c>
      <c r="D758">
        <v>5362</v>
      </c>
      <c r="E758" t="s">
        <v>3212</v>
      </c>
      <c r="F758" t="s">
        <v>2022</v>
      </c>
      <c r="G758" t="s">
        <v>1919</v>
      </c>
      <c r="H758">
        <v>0</v>
      </c>
      <c r="I758">
        <v>0</v>
      </c>
      <c r="J758">
        <v>0</v>
      </c>
      <c r="K758"/>
      <c r="L758">
        <v>6.2317</v>
      </c>
      <c r="M758" t="s">
        <v>1996</v>
      </c>
      <c r="N758" t="s">
        <v>1996</v>
      </c>
      <c r="O758" t="s">
        <v>1996</v>
      </c>
      <c r="P758" t="s">
        <v>1996</v>
      </c>
      <c r="Q758"/>
      <c r="R758"/>
      <c r="S758"/>
      <c r="T758"/>
      <c r="U758"/>
      <c r="V758"/>
      <c r="W758">
        <v>1</v>
      </c>
      <c r="X758">
        <v>0.95899999999999996</v>
      </c>
      <c r="Y758">
        <v>1</v>
      </c>
      <c r="Z758">
        <v>0.92</v>
      </c>
      <c r="AA758">
        <v>0.92</v>
      </c>
      <c r="AB758">
        <v>0.92</v>
      </c>
      <c r="AC758">
        <v>0</v>
      </c>
      <c r="AD758">
        <v>100</v>
      </c>
      <c r="AE758" t="s">
        <v>3789</v>
      </c>
      <c r="AF758"/>
      <c r="AG758" t="s">
        <v>1997</v>
      </c>
      <c r="AH758">
        <v>50</v>
      </c>
      <c r="AI758"/>
      <c r="AJ758">
        <v>13</v>
      </c>
      <c r="AK758">
        <v>520</v>
      </c>
      <c r="AL758">
        <v>1</v>
      </c>
      <c r="AM758"/>
      <c r="AN758"/>
      <c r="AO758"/>
      <c r="AP758"/>
      <c r="AQ758" t="s">
        <v>2322</v>
      </c>
      <c r="AR758"/>
      <c r="AS758" t="s">
        <v>1996</v>
      </c>
      <c r="AT758"/>
      <c r="AU758" t="s">
        <v>1996</v>
      </c>
      <c r="AV758" t="s">
        <v>1997</v>
      </c>
      <c r="AW758">
        <v>13867</v>
      </c>
      <c r="AX758"/>
    </row>
    <row r="759" spans="1:50" hidden="1" x14ac:dyDescent="0.25">
      <c r="A759">
        <v>2026</v>
      </c>
      <c r="B759" t="s">
        <v>2797</v>
      </c>
      <c r="C759" t="s">
        <v>3213</v>
      </c>
      <c r="D759">
        <v>5363</v>
      </c>
      <c r="E759" t="s">
        <v>3214</v>
      </c>
      <c r="F759" t="s">
        <v>2022</v>
      </c>
      <c r="G759" t="s">
        <v>1919</v>
      </c>
      <c r="H759">
        <v>0</v>
      </c>
      <c r="I759">
        <v>0</v>
      </c>
      <c r="J759">
        <v>0</v>
      </c>
      <c r="K759"/>
      <c r="L759">
        <v>30.028199999999998</v>
      </c>
      <c r="M759" t="s">
        <v>1996</v>
      </c>
      <c r="N759" t="s">
        <v>1996</v>
      </c>
      <c r="O759" t="s">
        <v>1996</v>
      </c>
      <c r="P759" t="s">
        <v>1996</v>
      </c>
      <c r="Q759"/>
      <c r="R759"/>
      <c r="S759"/>
      <c r="T759"/>
      <c r="U759"/>
      <c r="V759"/>
      <c r="W759">
        <v>1</v>
      </c>
      <c r="X759">
        <v>0.95899999999999996</v>
      </c>
      <c r="Y759">
        <v>1</v>
      </c>
      <c r="Z759">
        <v>0.92</v>
      </c>
      <c r="AA759">
        <v>0.92</v>
      </c>
      <c r="AB759">
        <v>0.92</v>
      </c>
      <c r="AC759">
        <v>0</v>
      </c>
      <c r="AD759">
        <v>100</v>
      </c>
      <c r="AE759" t="s">
        <v>3789</v>
      </c>
      <c r="AF759"/>
      <c r="AG759" t="s">
        <v>1997</v>
      </c>
      <c r="AH759">
        <v>275</v>
      </c>
      <c r="AI759"/>
      <c r="AJ759">
        <v>13</v>
      </c>
      <c r="AK759">
        <v>1135</v>
      </c>
      <c r="AL759">
        <v>1</v>
      </c>
      <c r="AM759"/>
      <c r="AN759"/>
      <c r="AO759"/>
      <c r="AP759"/>
      <c r="AQ759" t="s">
        <v>2314</v>
      </c>
      <c r="AR759"/>
      <c r="AS759" t="s">
        <v>1996</v>
      </c>
      <c r="AT759"/>
      <c r="AU759" t="s">
        <v>1996</v>
      </c>
      <c r="AV759" t="s">
        <v>1997</v>
      </c>
      <c r="AW759">
        <v>13867</v>
      </c>
      <c r="AX759"/>
    </row>
    <row r="760" spans="1:50" hidden="1" x14ac:dyDescent="0.25">
      <c r="A760">
        <v>2026</v>
      </c>
      <c r="B760" t="s">
        <v>2797</v>
      </c>
      <c r="C760" t="s">
        <v>3215</v>
      </c>
      <c r="D760">
        <v>5999</v>
      </c>
      <c r="E760" t="s">
        <v>3216</v>
      </c>
      <c r="F760" t="s">
        <v>2022</v>
      </c>
      <c r="G760" t="s">
        <v>369</v>
      </c>
      <c r="H760">
        <v>0</v>
      </c>
      <c r="I760">
        <v>0</v>
      </c>
      <c r="J760">
        <v>0</v>
      </c>
      <c r="K760"/>
      <c r="L760">
        <v>2.1999999999999999E-2</v>
      </c>
      <c r="M760" t="s">
        <v>1996</v>
      </c>
      <c r="N760" t="s">
        <v>1996</v>
      </c>
      <c r="O760" t="s">
        <v>1996</v>
      </c>
      <c r="P760" t="s">
        <v>1997</v>
      </c>
      <c r="Q760"/>
      <c r="R760"/>
      <c r="S760"/>
      <c r="T760"/>
      <c r="U760"/>
      <c r="V760"/>
      <c r="W760">
        <v>1</v>
      </c>
      <c r="X760">
        <v>0.95899999999999996</v>
      </c>
      <c r="Y760">
        <v>1</v>
      </c>
      <c r="Z760">
        <v>0.92</v>
      </c>
      <c r="AA760">
        <v>0.92</v>
      </c>
      <c r="AB760">
        <v>0.92</v>
      </c>
      <c r="AC760">
        <v>0</v>
      </c>
      <c r="AD760">
        <v>100</v>
      </c>
      <c r="AE760" t="s">
        <v>3789</v>
      </c>
      <c r="AF760"/>
      <c r="AG760" t="s">
        <v>1997</v>
      </c>
      <c r="AH760">
        <v>0.4</v>
      </c>
      <c r="AI760"/>
      <c r="AJ760">
        <v>20</v>
      </c>
      <c r="AK760">
        <v>0.21</v>
      </c>
      <c r="AL760">
        <v>1</v>
      </c>
      <c r="AM760"/>
      <c r="AN760"/>
      <c r="AO760"/>
      <c r="AP760"/>
      <c r="AQ760" t="s">
        <v>2800</v>
      </c>
      <c r="AR760"/>
      <c r="AS760" t="s">
        <v>1996</v>
      </c>
      <c r="AT760"/>
      <c r="AU760" t="s">
        <v>1996</v>
      </c>
      <c r="AV760" t="s">
        <v>1997</v>
      </c>
      <c r="AW760">
        <v>13867</v>
      </c>
      <c r="AX760"/>
    </row>
    <row r="761" spans="1:50" hidden="1" x14ac:dyDescent="0.25">
      <c r="A761">
        <v>2026</v>
      </c>
      <c r="B761" t="s">
        <v>2797</v>
      </c>
      <c r="C761" t="s">
        <v>3217</v>
      </c>
      <c r="D761">
        <v>6368</v>
      </c>
      <c r="E761" t="s">
        <v>3218</v>
      </c>
      <c r="F761" t="s">
        <v>2022</v>
      </c>
      <c r="G761" t="s">
        <v>1950</v>
      </c>
      <c r="H761">
        <v>0</v>
      </c>
      <c r="I761">
        <v>0</v>
      </c>
      <c r="J761">
        <v>0</v>
      </c>
      <c r="K761"/>
      <c r="L761">
        <v>0.2049</v>
      </c>
      <c r="M761" t="s">
        <v>1996</v>
      </c>
      <c r="N761" t="s">
        <v>1996</v>
      </c>
      <c r="O761" t="s">
        <v>1996</v>
      </c>
      <c r="P761" t="s">
        <v>1997</v>
      </c>
      <c r="Q761"/>
      <c r="R761"/>
      <c r="S761"/>
      <c r="T761">
        <v>0</v>
      </c>
      <c r="U761">
        <v>0</v>
      </c>
      <c r="V761">
        <v>0</v>
      </c>
      <c r="W761">
        <v>1</v>
      </c>
      <c r="X761">
        <v>0.95899999999999996</v>
      </c>
      <c r="Y761">
        <v>1</v>
      </c>
      <c r="Z761">
        <v>0.92</v>
      </c>
      <c r="AA761">
        <v>0.92</v>
      </c>
      <c r="AB761">
        <v>0.92</v>
      </c>
      <c r="AC761">
        <v>0</v>
      </c>
      <c r="AD761">
        <v>100</v>
      </c>
      <c r="AE761" t="s">
        <v>3789</v>
      </c>
      <c r="AF761"/>
      <c r="AG761" t="s">
        <v>1997</v>
      </c>
      <c r="AH761">
        <v>2.25</v>
      </c>
      <c r="AI761"/>
      <c r="AJ761">
        <v>22</v>
      </c>
      <c r="AK761">
        <v>9.58</v>
      </c>
      <c r="AL761">
        <v>1</v>
      </c>
      <c r="AM761"/>
      <c r="AN761"/>
      <c r="AO761"/>
      <c r="AP761"/>
      <c r="AQ761" t="s">
        <v>2623</v>
      </c>
      <c r="AR761"/>
      <c r="AS761" t="s">
        <v>1996</v>
      </c>
      <c r="AT761"/>
      <c r="AU761" t="s">
        <v>1996</v>
      </c>
      <c r="AV761" t="s">
        <v>1997</v>
      </c>
      <c r="AW761">
        <v>13867</v>
      </c>
      <c r="AX761"/>
    </row>
    <row r="762" spans="1:50" hidden="1" x14ac:dyDescent="0.25">
      <c r="A762">
        <v>2026</v>
      </c>
      <c r="B762" t="s">
        <v>2797</v>
      </c>
      <c r="C762" t="s">
        <v>3219</v>
      </c>
      <c r="D762">
        <v>6369</v>
      </c>
      <c r="E762" t="s">
        <v>3220</v>
      </c>
      <c r="F762" t="s">
        <v>2022</v>
      </c>
      <c r="G762" t="s">
        <v>1950</v>
      </c>
      <c r="H762">
        <v>0</v>
      </c>
      <c r="I762">
        <v>0</v>
      </c>
      <c r="J762">
        <v>0</v>
      </c>
      <c r="K762"/>
      <c r="L762">
        <v>0.25879999999999997</v>
      </c>
      <c r="M762" t="s">
        <v>1996</v>
      </c>
      <c r="N762" t="s">
        <v>1996</v>
      </c>
      <c r="O762" t="s">
        <v>1996</v>
      </c>
      <c r="P762" t="s">
        <v>1997</v>
      </c>
      <c r="Q762"/>
      <c r="R762"/>
      <c r="S762"/>
      <c r="T762">
        <v>0</v>
      </c>
      <c r="U762">
        <v>0</v>
      </c>
      <c r="V762">
        <v>0</v>
      </c>
      <c r="W762">
        <v>1</v>
      </c>
      <c r="X762">
        <v>0.95899999999999996</v>
      </c>
      <c r="Y762">
        <v>1</v>
      </c>
      <c r="Z762">
        <v>0.92</v>
      </c>
      <c r="AA762">
        <v>0.92</v>
      </c>
      <c r="AB762">
        <v>0.92</v>
      </c>
      <c r="AC762">
        <v>0</v>
      </c>
      <c r="AD762">
        <v>100</v>
      </c>
      <c r="AE762" t="s">
        <v>3789</v>
      </c>
      <c r="AF762"/>
      <c r="AG762" t="s">
        <v>1997</v>
      </c>
      <c r="AH762">
        <v>2.75</v>
      </c>
      <c r="AI762"/>
      <c r="AJ762">
        <v>22</v>
      </c>
      <c r="AK762">
        <v>9.58</v>
      </c>
      <c r="AL762">
        <v>1</v>
      </c>
      <c r="AM762"/>
      <c r="AN762"/>
      <c r="AO762"/>
      <c r="AP762"/>
      <c r="AQ762" t="s">
        <v>2626</v>
      </c>
      <c r="AR762"/>
      <c r="AS762" t="s">
        <v>1996</v>
      </c>
      <c r="AT762"/>
      <c r="AU762" t="s">
        <v>1996</v>
      </c>
      <c r="AV762" t="s">
        <v>1997</v>
      </c>
      <c r="AW762">
        <v>13867</v>
      </c>
      <c r="AX762"/>
    </row>
    <row r="763" spans="1:50" hidden="1" x14ac:dyDescent="0.25">
      <c r="A763">
        <v>2026</v>
      </c>
      <c r="B763" t="s">
        <v>2797</v>
      </c>
      <c r="C763" t="s">
        <v>3221</v>
      </c>
      <c r="D763">
        <v>7484</v>
      </c>
      <c r="E763" t="s">
        <v>3222</v>
      </c>
      <c r="F763" t="s">
        <v>2022</v>
      </c>
      <c r="G763" t="s">
        <v>1950</v>
      </c>
      <c r="H763">
        <v>0</v>
      </c>
      <c r="I763">
        <v>0</v>
      </c>
      <c r="J763">
        <v>0</v>
      </c>
      <c r="K763"/>
      <c r="L763">
        <v>8.77E-2</v>
      </c>
      <c r="M763" t="s">
        <v>1996</v>
      </c>
      <c r="N763" t="s">
        <v>1996</v>
      </c>
      <c r="O763" t="s">
        <v>1996</v>
      </c>
      <c r="P763" t="s">
        <v>1997</v>
      </c>
      <c r="Q763"/>
      <c r="R763"/>
      <c r="S763"/>
      <c r="T763">
        <v>0</v>
      </c>
      <c r="U763">
        <v>0</v>
      </c>
      <c r="V763">
        <v>0</v>
      </c>
      <c r="W763">
        <v>1</v>
      </c>
      <c r="X763">
        <v>0.95899999999999996</v>
      </c>
      <c r="Y763">
        <v>1</v>
      </c>
      <c r="Z763">
        <v>0.92</v>
      </c>
      <c r="AA763">
        <v>0.92</v>
      </c>
      <c r="AB763">
        <v>0.92</v>
      </c>
      <c r="AC763">
        <v>0</v>
      </c>
      <c r="AD763">
        <v>100</v>
      </c>
      <c r="AE763" t="s">
        <v>3789</v>
      </c>
      <c r="AF763"/>
      <c r="AG763" t="s">
        <v>1997</v>
      </c>
      <c r="AH763">
        <v>2</v>
      </c>
      <c r="AI763"/>
      <c r="AJ763">
        <v>25</v>
      </c>
      <c r="AK763">
        <v>25.18</v>
      </c>
      <c r="AL763">
        <v>1</v>
      </c>
      <c r="AM763"/>
      <c r="AN763"/>
      <c r="AO763"/>
      <c r="AP763"/>
      <c r="AQ763" t="s">
        <v>2611</v>
      </c>
      <c r="AR763"/>
      <c r="AS763" t="s">
        <v>1996</v>
      </c>
      <c r="AT763"/>
      <c r="AU763" t="s">
        <v>1996</v>
      </c>
      <c r="AV763" t="s">
        <v>1997</v>
      </c>
      <c r="AW763">
        <v>13867</v>
      </c>
      <c r="AX763"/>
    </row>
    <row r="764" spans="1:50" hidden="1" x14ac:dyDescent="0.25">
      <c r="A764">
        <v>2026</v>
      </c>
      <c r="B764" t="s">
        <v>2797</v>
      </c>
      <c r="C764" t="s">
        <v>3223</v>
      </c>
      <c r="D764">
        <v>7485</v>
      </c>
      <c r="E764" t="s">
        <v>3224</v>
      </c>
      <c r="F764" t="s">
        <v>2022</v>
      </c>
      <c r="G764" t="s">
        <v>1950</v>
      </c>
      <c r="H764">
        <v>0</v>
      </c>
      <c r="I764">
        <v>0</v>
      </c>
      <c r="J764">
        <v>0</v>
      </c>
      <c r="K764"/>
      <c r="L764">
        <v>9.7900000000000001E-2</v>
      </c>
      <c r="M764" t="s">
        <v>1996</v>
      </c>
      <c r="N764" t="s">
        <v>1996</v>
      </c>
      <c r="O764" t="s">
        <v>1996</v>
      </c>
      <c r="P764" t="s">
        <v>1997</v>
      </c>
      <c r="Q764"/>
      <c r="R764"/>
      <c r="S764"/>
      <c r="T764">
        <v>0</v>
      </c>
      <c r="U764">
        <v>0</v>
      </c>
      <c r="V764">
        <v>0</v>
      </c>
      <c r="W764">
        <v>1</v>
      </c>
      <c r="X764">
        <v>0.95899999999999996</v>
      </c>
      <c r="Y764">
        <v>1</v>
      </c>
      <c r="Z764">
        <v>0.92</v>
      </c>
      <c r="AA764">
        <v>0.92</v>
      </c>
      <c r="AB764">
        <v>0.92</v>
      </c>
      <c r="AC764">
        <v>0</v>
      </c>
      <c r="AD764">
        <v>100</v>
      </c>
      <c r="AE764" t="s">
        <v>3789</v>
      </c>
      <c r="AF764"/>
      <c r="AG764" t="s">
        <v>1997</v>
      </c>
      <c r="AH764">
        <v>2</v>
      </c>
      <c r="AI764"/>
      <c r="AJ764">
        <v>25</v>
      </c>
      <c r="AK764">
        <v>20.420000000000002</v>
      </c>
      <c r="AL764">
        <v>1</v>
      </c>
      <c r="AM764"/>
      <c r="AN764"/>
      <c r="AO764"/>
      <c r="AP764"/>
      <c r="AQ764" t="s">
        <v>4027</v>
      </c>
      <c r="AR764"/>
      <c r="AS764" t="s">
        <v>1996</v>
      </c>
      <c r="AT764"/>
      <c r="AU764" t="s">
        <v>1996</v>
      </c>
      <c r="AV764" t="s">
        <v>1997</v>
      </c>
      <c r="AW764">
        <v>13867</v>
      </c>
      <c r="AX764"/>
    </row>
    <row r="765" spans="1:50" hidden="1" x14ac:dyDescent="0.25">
      <c r="A765">
        <v>2026</v>
      </c>
      <c r="B765" t="s">
        <v>2797</v>
      </c>
      <c r="C765" t="s">
        <v>3225</v>
      </c>
      <c r="D765">
        <v>7486</v>
      </c>
      <c r="E765" t="s">
        <v>3226</v>
      </c>
      <c r="F765" t="s">
        <v>2022</v>
      </c>
      <c r="G765" t="s">
        <v>1950</v>
      </c>
      <c r="H765">
        <v>0</v>
      </c>
      <c r="I765">
        <v>0</v>
      </c>
      <c r="J765">
        <v>0</v>
      </c>
      <c r="K765"/>
      <c r="L765">
        <v>0.17180000000000001</v>
      </c>
      <c r="M765" t="s">
        <v>1996</v>
      </c>
      <c r="N765" t="s">
        <v>1996</v>
      </c>
      <c r="O765" t="s">
        <v>1996</v>
      </c>
      <c r="P765" t="s">
        <v>1997</v>
      </c>
      <c r="Q765"/>
      <c r="R765"/>
      <c r="S765"/>
      <c r="T765">
        <v>0</v>
      </c>
      <c r="U765">
        <v>0</v>
      </c>
      <c r="V765">
        <v>0</v>
      </c>
      <c r="W765">
        <v>1</v>
      </c>
      <c r="X765">
        <v>0.95899999999999996</v>
      </c>
      <c r="Y765">
        <v>1</v>
      </c>
      <c r="Z765">
        <v>0.92</v>
      </c>
      <c r="AA765">
        <v>0.92</v>
      </c>
      <c r="AB765">
        <v>0.92</v>
      </c>
      <c r="AC765">
        <v>0</v>
      </c>
      <c r="AD765">
        <v>100</v>
      </c>
      <c r="AE765" t="s">
        <v>3789</v>
      </c>
      <c r="AF765"/>
      <c r="AG765" t="s">
        <v>1997</v>
      </c>
      <c r="AH765">
        <v>2</v>
      </c>
      <c r="AI765"/>
      <c r="AJ765">
        <v>25</v>
      </c>
      <c r="AK765">
        <v>20.420000000000002</v>
      </c>
      <c r="AL765">
        <v>1</v>
      </c>
      <c r="AM765"/>
      <c r="AN765"/>
      <c r="AO765"/>
      <c r="AP765"/>
      <c r="AQ765" t="s">
        <v>4028</v>
      </c>
      <c r="AR765"/>
      <c r="AS765" t="s">
        <v>1996</v>
      </c>
      <c r="AT765"/>
      <c r="AU765" t="s">
        <v>1996</v>
      </c>
      <c r="AV765" t="s">
        <v>1997</v>
      </c>
      <c r="AW765">
        <v>13867</v>
      </c>
      <c r="AX765"/>
    </row>
    <row r="766" spans="1:50" hidden="1" x14ac:dyDescent="0.25">
      <c r="A766">
        <v>2026</v>
      </c>
      <c r="B766" t="s">
        <v>2797</v>
      </c>
      <c r="C766" t="s">
        <v>3227</v>
      </c>
      <c r="D766">
        <v>7487</v>
      </c>
      <c r="E766" t="s">
        <v>3228</v>
      </c>
      <c r="F766" t="s">
        <v>2022</v>
      </c>
      <c r="G766" t="s">
        <v>1950</v>
      </c>
      <c r="H766">
        <v>0</v>
      </c>
      <c r="I766">
        <v>0</v>
      </c>
      <c r="J766">
        <v>0</v>
      </c>
      <c r="K766"/>
      <c r="L766">
        <v>0.32819999999999999</v>
      </c>
      <c r="M766" t="s">
        <v>1996</v>
      </c>
      <c r="N766" t="s">
        <v>1996</v>
      </c>
      <c r="O766" t="s">
        <v>1996</v>
      </c>
      <c r="P766" t="s">
        <v>1996</v>
      </c>
      <c r="Q766"/>
      <c r="R766"/>
      <c r="S766"/>
      <c r="T766"/>
      <c r="U766"/>
      <c r="V766"/>
      <c r="W766">
        <v>1</v>
      </c>
      <c r="X766">
        <v>0.95899999999999996</v>
      </c>
      <c r="Y766">
        <v>1</v>
      </c>
      <c r="Z766">
        <v>0.92</v>
      </c>
      <c r="AA766">
        <v>0.92</v>
      </c>
      <c r="AB766">
        <v>0.92</v>
      </c>
      <c r="AC766">
        <v>0</v>
      </c>
      <c r="AD766">
        <v>100</v>
      </c>
      <c r="AE766" t="s">
        <v>3789</v>
      </c>
      <c r="AF766"/>
      <c r="AG766" t="s">
        <v>1997</v>
      </c>
      <c r="AH766">
        <v>2.5</v>
      </c>
      <c r="AI766"/>
      <c r="AJ766">
        <v>20</v>
      </c>
      <c r="AK766">
        <v>5.2</v>
      </c>
      <c r="AL766">
        <v>1</v>
      </c>
      <c r="AM766"/>
      <c r="AN766"/>
      <c r="AO766"/>
      <c r="AP766"/>
      <c r="AQ766" t="s">
        <v>3229</v>
      </c>
      <c r="AR766"/>
      <c r="AS766" t="s">
        <v>1996</v>
      </c>
      <c r="AT766"/>
      <c r="AU766" t="s">
        <v>1996</v>
      </c>
      <c r="AV766" t="s">
        <v>1997</v>
      </c>
      <c r="AW766">
        <v>13867</v>
      </c>
      <c r="AX766"/>
    </row>
    <row r="767" spans="1:50" hidden="1" x14ac:dyDescent="0.25">
      <c r="A767">
        <v>2026</v>
      </c>
      <c r="B767" t="s">
        <v>2797</v>
      </c>
      <c r="C767" t="s">
        <v>4029</v>
      </c>
      <c r="D767">
        <v>9222</v>
      </c>
      <c r="E767" t="s">
        <v>3858</v>
      </c>
      <c r="F767" t="s">
        <v>2022</v>
      </c>
      <c r="G767" t="s">
        <v>1922</v>
      </c>
      <c r="H767">
        <v>0</v>
      </c>
      <c r="I767">
        <v>0</v>
      </c>
      <c r="J767">
        <v>0</v>
      </c>
      <c r="K767"/>
      <c r="L767">
        <v>8.2000000000000007E-3</v>
      </c>
      <c r="M767" t="s">
        <v>1996</v>
      </c>
      <c r="N767" t="s">
        <v>1996</v>
      </c>
      <c r="O767" t="s">
        <v>1996</v>
      </c>
      <c r="P767" t="s">
        <v>1997</v>
      </c>
      <c r="Q767"/>
      <c r="R767"/>
      <c r="S767"/>
      <c r="T767">
        <v>0</v>
      </c>
      <c r="U767">
        <v>0</v>
      </c>
      <c r="V767">
        <v>0</v>
      </c>
      <c r="W767">
        <v>1</v>
      </c>
      <c r="X767">
        <v>0.95899999999999996</v>
      </c>
      <c r="Y767">
        <v>1</v>
      </c>
      <c r="Z767">
        <v>0.92</v>
      </c>
      <c r="AA767">
        <v>0.92</v>
      </c>
      <c r="AB767">
        <v>0.92</v>
      </c>
      <c r="AC767">
        <v>0</v>
      </c>
      <c r="AD767">
        <v>100</v>
      </c>
      <c r="AE767" t="s">
        <v>3789</v>
      </c>
      <c r="AF767"/>
      <c r="AG767" t="s">
        <v>1997</v>
      </c>
      <c r="AH767">
        <v>0.08</v>
      </c>
      <c r="AI767"/>
      <c r="AJ767">
        <v>20</v>
      </c>
      <c r="AK767">
        <v>5.92</v>
      </c>
      <c r="AL767">
        <v>100</v>
      </c>
      <c r="AM767"/>
      <c r="AN767"/>
      <c r="AO767"/>
      <c r="AP767"/>
      <c r="AQ767" t="s">
        <v>4030</v>
      </c>
      <c r="AR767"/>
      <c r="AS767" t="s">
        <v>1996</v>
      </c>
      <c r="AT767"/>
      <c r="AU767" t="s">
        <v>1996</v>
      </c>
      <c r="AV767" t="s">
        <v>1996</v>
      </c>
      <c r="AW767">
        <v>14407</v>
      </c>
      <c r="AX767">
        <v>14407</v>
      </c>
    </row>
    <row r="768" spans="1:50" hidden="1" x14ac:dyDescent="0.25">
      <c r="A768">
        <v>2026</v>
      </c>
      <c r="B768" t="s">
        <v>497</v>
      </c>
      <c r="C768" t="s">
        <v>505</v>
      </c>
      <c r="D768">
        <v>3192</v>
      </c>
      <c r="E768" t="s">
        <v>3230</v>
      </c>
      <c r="F768" t="s">
        <v>1995</v>
      </c>
      <c r="G768" t="s">
        <v>1919</v>
      </c>
      <c r="H768">
        <v>576</v>
      </c>
      <c r="I768">
        <v>0</v>
      </c>
      <c r="J768">
        <v>0</v>
      </c>
      <c r="K768"/>
      <c r="L768">
        <v>0</v>
      </c>
      <c r="M768" t="s">
        <v>1996</v>
      </c>
      <c r="N768" t="s">
        <v>1996</v>
      </c>
      <c r="O768" t="s">
        <v>1996</v>
      </c>
      <c r="P768" t="s">
        <v>1996</v>
      </c>
      <c r="Q768"/>
      <c r="R768"/>
      <c r="S768"/>
      <c r="T768"/>
      <c r="U768"/>
      <c r="V768"/>
      <c r="W768">
        <v>0.9</v>
      </c>
      <c r="X768">
        <v>0.81599999999999995</v>
      </c>
      <c r="Y768">
        <v>0.98599999999999999</v>
      </c>
      <c r="Z768">
        <v>0.92</v>
      </c>
      <c r="AA768">
        <v>0.92</v>
      </c>
      <c r="AB768">
        <v>0.92</v>
      </c>
      <c r="AC768">
        <v>100</v>
      </c>
      <c r="AD768">
        <v>0</v>
      </c>
      <c r="AE768" t="s">
        <v>3789</v>
      </c>
      <c r="AF768"/>
      <c r="AG768" t="s">
        <v>1997</v>
      </c>
      <c r="AH768">
        <v>100</v>
      </c>
      <c r="AI768"/>
      <c r="AJ768">
        <v>5</v>
      </c>
      <c r="AK768">
        <v>50</v>
      </c>
      <c r="AL768">
        <v>1</v>
      </c>
      <c r="AM768"/>
      <c r="AN768"/>
      <c r="AO768"/>
      <c r="AP768"/>
      <c r="AQ768" t="s">
        <v>2943</v>
      </c>
      <c r="AR768"/>
      <c r="AS768" t="s">
        <v>1996</v>
      </c>
      <c r="AT768"/>
      <c r="AU768" t="s">
        <v>1996</v>
      </c>
      <c r="AV768" t="s">
        <v>1997</v>
      </c>
      <c r="AW768">
        <v>13867</v>
      </c>
      <c r="AX768"/>
    </row>
    <row r="769" spans="1:50" hidden="1" x14ac:dyDescent="0.25">
      <c r="A769">
        <v>2026</v>
      </c>
      <c r="B769" t="s">
        <v>497</v>
      </c>
      <c r="C769" t="s">
        <v>522</v>
      </c>
      <c r="D769">
        <v>3170</v>
      </c>
      <c r="E769" t="s">
        <v>3231</v>
      </c>
      <c r="F769" t="s">
        <v>1995</v>
      </c>
      <c r="G769" t="s">
        <v>1924</v>
      </c>
      <c r="H769">
        <v>72</v>
      </c>
      <c r="I769">
        <v>3.9199999999999999E-2</v>
      </c>
      <c r="J769">
        <v>1.4999999999999999E-2</v>
      </c>
      <c r="K769"/>
      <c r="L769">
        <v>0</v>
      </c>
      <c r="M769" t="s">
        <v>1996</v>
      </c>
      <c r="N769" t="s">
        <v>1996</v>
      </c>
      <c r="O769" t="s">
        <v>1996</v>
      </c>
      <c r="P769" t="s">
        <v>1996</v>
      </c>
      <c r="Q769"/>
      <c r="R769"/>
      <c r="S769"/>
      <c r="T769"/>
      <c r="U769"/>
      <c r="V769"/>
      <c r="W769">
        <v>0.9</v>
      </c>
      <c r="X769">
        <v>0.81599999999999995</v>
      </c>
      <c r="Y769">
        <v>0.98599999999999999</v>
      </c>
      <c r="Z769">
        <v>0.92</v>
      </c>
      <c r="AA769">
        <v>0.92</v>
      </c>
      <c r="AB769">
        <v>0.92</v>
      </c>
      <c r="AC769">
        <v>100</v>
      </c>
      <c r="AD769">
        <v>0</v>
      </c>
      <c r="AE769" t="s">
        <v>3789</v>
      </c>
      <c r="AF769"/>
      <c r="AG769" t="s">
        <v>1997</v>
      </c>
      <c r="AH769">
        <v>5</v>
      </c>
      <c r="AI769"/>
      <c r="AJ769">
        <v>5</v>
      </c>
      <c r="AK769">
        <v>2</v>
      </c>
      <c r="AL769">
        <v>1</v>
      </c>
      <c r="AM769"/>
      <c r="AN769"/>
      <c r="AO769"/>
      <c r="AP769"/>
      <c r="AQ769" t="s">
        <v>3232</v>
      </c>
      <c r="AR769"/>
      <c r="AS769" t="s">
        <v>1996</v>
      </c>
      <c r="AT769"/>
      <c r="AU769" t="s">
        <v>1996</v>
      </c>
      <c r="AV769" t="s">
        <v>1997</v>
      </c>
      <c r="AW769">
        <v>13867</v>
      </c>
      <c r="AX769"/>
    </row>
    <row r="770" spans="1:50" hidden="1" x14ac:dyDescent="0.25">
      <c r="A770">
        <v>2026</v>
      </c>
      <c r="B770" t="s">
        <v>497</v>
      </c>
      <c r="C770" t="s">
        <v>525</v>
      </c>
      <c r="D770">
        <v>3171</v>
      </c>
      <c r="E770" t="s">
        <v>3233</v>
      </c>
      <c r="F770" t="s">
        <v>1995</v>
      </c>
      <c r="G770" t="s">
        <v>1924</v>
      </c>
      <c r="H770">
        <v>65.400000000000006</v>
      </c>
      <c r="I770">
        <v>3.56E-2</v>
      </c>
      <c r="J770">
        <v>1.3599999999999999E-2</v>
      </c>
      <c r="K770"/>
      <c r="L770">
        <v>0</v>
      </c>
      <c r="M770" t="s">
        <v>1996</v>
      </c>
      <c r="N770" t="s">
        <v>1996</v>
      </c>
      <c r="O770" t="s">
        <v>1996</v>
      </c>
      <c r="P770" t="s">
        <v>1996</v>
      </c>
      <c r="Q770"/>
      <c r="R770"/>
      <c r="S770"/>
      <c r="T770"/>
      <c r="U770"/>
      <c r="V770"/>
      <c r="W770">
        <v>0.9</v>
      </c>
      <c r="X770">
        <v>0.81599999999999995</v>
      </c>
      <c r="Y770">
        <v>0.98599999999999999</v>
      </c>
      <c r="Z770">
        <v>0.92</v>
      </c>
      <c r="AA770">
        <v>0.92</v>
      </c>
      <c r="AB770">
        <v>0.92</v>
      </c>
      <c r="AC770">
        <v>100</v>
      </c>
      <c r="AD770">
        <v>0</v>
      </c>
      <c r="AE770" t="s">
        <v>3789</v>
      </c>
      <c r="AF770"/>
      <c r="AG770" t="s">
        <v>1997</v>
      </c>
      <c r="AH770">
        <v>2.5</v>
      </c>
      <c r="AI770"/>
      <c r="AJ770">
        <v>5</v>
      </c>
      <c r="AK770"/>
      <c r="AL770">
        <v>1</v>
      </c>
      <c r="AM770"/>
      <c r="AN770"/>
      <c r="AO770"/>
      <c r="AP770"/>
      <c r="AQ770" t="s">
        <v>3234</v>
      </c>
      <c r="AR770"/>
      <c r="AS770" t="s">
        <v>1996</v>
      </c>
      <c r="AT770"/>
      <c r="AU770" t="s">
        <v>1996</v>
      </c>
      <c r="AV770" t="s">
        <v>1997</v>
      </c>
      <c r="AW770">
        <v>13867</v>
      </c>
      <c r="AX770"/>
    </row>
    <row r="771" spans="1:50" hidden="1" x14ac:dyDescent="0.25">
      <c r="A771">
        <v>2026</v>
      </c>
      <c r="B771" t="s">
        <v>497</v>
      </c>
      <c r="C771" t="s">
        <v>508</v>
      </c>
      <c r="D771">
        <v>159</v>
      </c>
      <c r="E771" t="s">
        <v>2488</v>
      </c>
      <c r="F771" t="s">
        <v>1995</v>
      </c>
      <c r="G771" t="s">
        <v>1919</v>
      </c>
      <c r="H771">
        <v>800</v>
      </c>
      <c r="I771">
        <v>4.2000000000000003E-2</v>
      </c>
      <c r="J771">
        <v>4.2000000000000003E-2</v>
      </c>
      <c r="K771"/>
      <c r="L771">
        <v>0</v>
      </c>
      <c r="M771" t="s">
        <v>1996</v>
      </c>
      <c r="N771" t="s">
        <v>1996</v>
      </c>
      <c r="O771" t="s">
        <v>1996</v>
      </c>
      <c r="P771" t="s">
        <v>1996</v>
      </c>
      <c r="Q771"/>
      <c r="R771"/>
      <c r="S771"/>
      <c r="T771">
        <v>0</v>
      </c>
      <c r="U771">
        <v>0</v>
      </c>
      <c r="V771">
        <v>0</v>
      </c>
      <c r="W771">
        <v>0.9</v>
      </c>
      <c r="X771">
        <v>0.81599999999999995</v>
      </c>
      <c r="Y771">
        <v>0.98599999999999999</v>
      </c>
      <c r="Z771">
        <v>0.92</v>
      </c>
      <c r="AA771">
        <v>0.92</v>
      </c>
      <c r="AB771">
        <v>0.92</v>
      </c>
      <c r="AC771">
        <v>100</v>
      </c>
      <c r="AD771">
        <v>0</v>
      </c>
      <c r="AE771" t="s">
        <v>3789</v>
      </c>
      <c r="AF771"/>
      <c r="AG771" t="s">
        <v>1997</v>
      </c>
      <c r="AH771">
        <v>65</v>
      </c>
      <c r="AI771"/>
      <c r="AJ771">
        <v>10</v>
      </c>
      <c r="AK771">
        <v>251.5</v>
      </c>
      <c r="AL771">
        <v>1</v>
      </c>
      <c r="AM771"/>
      <c r="AN771" t="s">
        <v>2057</v>
      </c>
      <c r="AO771"/>
      <c r="AP771"/>
      <c r="AQ771" t="s">
        <v>2481</v>
      </c>
      <c r="AR771"/>
      <c r="AS771" t="s">
        <v>1996</v>
      </c>
      <c r="AT771"/>
      <c r="AU771" t="s">
        <v>1996</v>
      </c>
      <c r="AV771" t="s">
        <v>1997</v>
      </c>
      <c r="AW771">
        <v>14407</v>
      </c>
      <c r="AX771"/>
    </row>
    <row r="772" spans="1:50" hidden="1" x14ac:dyDescent="0.25">
      <c r="A772">
        <v>2026</v>
      </c>
      <c r="B772" t="s">
        <v>497</v>
      </c>
      <c r="C772" t="s">
        <v>502</v>
      </c>
      <c r="D772">
        <v>324</v>
      </c>
      <c r="E772" t="s">
        <v>3235</v>
      </c>
      <c r="F772" t="s">
        <v>1995</v>
      </c>
      <c r="G772" t="s">
        <v>1927</v>
      </c>
      <c r="H772">
        <v>135</v>
      </c>
      <c r="I772">
        <v>1.7299999999999999E-2</v>
      </c>
      <c r="J772">
        <v>1.7299999999999999E-2</v>
      </c>
      <c r="K772"/>
      <c r="L772">
        <v>0</v>
      </c>
      <c r="M772" t="s">
        <v>1996</v>
      </c>
      <c r="N772" t="s">
        <v>1996</v>
      </c>
      <c r="O772" t="s">
        <v>1996</v>
      </c>
      <c r="P772" t="s">
        <v>1996</v>
      </c>
      <c r="Q772"/>
      <c r="R772"/>
      <c r="S772"/>
      <c r="T772">
        <v>0</v>
      </c>
      <c r="U772">
        <v>0</v>
      </c>
      <c r="V772">
        <v>0</v>
      </c>
      <c r="W772">
        <v>0.9</v>
      </c>
      <c r="X772">
        <v>0.81599999999999995</v>
      </c>
      <c r="Y772">
        <v>0.98599999999999999</v>
      </c>
      <c r="Z772">
        <v>0.92</v>
      </c>
      <c r="AA772">
        <v>0.92</v>
      </c>
      <c r="AB772">
        <v>0.92</v>
      </c>
      <c r="AC772">
        <v>100</v>
      </c>
      <c r="AD772">
        <v>0</v>
      </c>
      <c r="AE772" t="s">
        <v>3789</v>
      </c>
      <c r="AF772"/>
      <c r="AG772" t="s">
        <v>1997</v>
      </c>
      <c r="AH772">
        <v>12</v>
      </c>
      <c r="AI772"/>
      <c r="AJ772">
        <v>4</v>
      </c>
      <c r="AK772">
        <v>17</v>
      </c>
      <c r="AL772">
        <v>1</v>
      </c>
      <c r="AM772"/>
      <c r="AN772"/>
      <c r="AO772"/>
      <c r="AP772"/>
      <c r="AQ772" t="s">
        <v>4031</v>
      </c>
      <c r="AR772"/>
      <c r="AS772" t="s">
        <v>1996</v>
      </c>
      <c r="AT772"/>
      <c r="AU772" t="s">
        <v>1996</v>
      </c>
      <c r="AV772" t="s">
        <v>1997</v>
      </c>
      <c r="AW772">
        <v>14407</v>
      </c>
      <c r="AX772"/>
    </row>
    <row r="773" spans="1:50" hidden="1" x14ac:dyDescent="0.25">
      <c r="A773">
        <v>2026</v>
      </c>
      <c r="B773" t="s">
        <v>497</v>
      </c>
      <c r="C773" t="s">
        <v>519</v>
      </c>
      <c r="D773">
        <v>4093</v>
      </c>
      <c r="E773" t="s">
        <v>2497</v>
      </c>
      <c r="F773" t="s">
        <v>1995</v>
      </c>
      <c r="G773" t="s">
        <v>1919</v>
      </c>
      <c r="H773">
        <v>965</v>
      </c>
      <c r="I773">
        <v>7.7100000000000002E-2</v>
      </c>
      <c r="J773">
        <v>7.7100000000000002E-2</v>
      </c>
      <c r="K773"/>
      <c r="L773">
        <v>0</v>
      </c>
      <c r="M773" t="s">
        <v>1996</v>
      </c>
      <c r="N773" t="s">
        <v>1996</v>
      </c>
      <c r="O773" t="s">
        <v>1996</v>
      </c>
      <c r="P773" t="s">
        <v>1996</v>
      </c>
      <c r="Q773"/>
      <c r="R773"/>
      <c r="S773"/>
      <c r="T773"/>
      <c r="U773"/>
      <c r="V773"/>
      <c r="W773">
        <v>0.9</v>
      </c>
      <c r="X773">
        <v>0.81599999999999995</v>
      </c>
      <c r="Y773">
        <v>0.98599999999999999</v>
      </c>
      <c r="Z773">
        <v>0.92</v>
      </c>
      <c r="AA773">
        <v>0.92</v>
      </c>
      <c r="AB773">
        <v>0.92</v>
      </c>
      <c r="AC773">
        <v>100</v>
      </c>
      <c r="AD773">
        <v>0</v>
      </c>
      <c r="AE773" t="s">
        <v>3789</v>
      </c>
      <c r="AF773"/>
      <c r="AG773" t="s">
        <v>1997</v>
      </c>
      <c r="AH773">
        <v>100</v>
      </c>
      <c r="AI773"/>
      <c r="AJ773">
        <v>10</v>
      </c>
      <c r="AK773">
        <v>450</v>
      </c>
      <c r="AL773">
        <v>1</v>
      </c>
      <c r="AM773"/>
      <c r="AN773"/>
      <c r="AO773"/>
      <c r="AP773"/>
      <c r="AQ773" t="s">
        <v>2498</v>
      </c>
      <c r="AR773"/>
      <c r="AS773" t="s">
        <v>1996</v>
      </c>
      <c r="AT773"/>
      <c r="AU773" t="s">
        <v>1996</v>
      </c>
      <c r="AV773" t="s">
        <v>1997</v>
      </c>
      <c r="AW773">
        <v>13867</v>
      </c>
      <c r="AX773"/>
    </row>
    <row r="774" spans="1:50" hidden="1" x14ac:dyDescent="0.25">
      <c r="A774">
        <v>2026</v>
      </c>
      <c r="B774" t="s">
        <v>497</v>
      </c>
      <c r="C774" t="s">
        <v>514</v>
      </c>
      <c r="D774">
        <v>6097</v>
      </c>
      <c r="E774" t="s">
        <v>2489</v>
      </c>
      <c r="F774" t="s">
        <v>1995</v>
      </c>
      <c r="G774" t="s">
        <v>1919</v>
      </c>
      <c r="H774">
        <v>342.5</v>
      </c>
      <c r="I774">
        <v>0</v>
      </c>
      <c r="J774">
        <v>0</v>
      </c>
      <c r="K774"/>
      <c r="L774">
        <v>0</v>
      </c>
      <c r="M774" t="s">
        <v>1996</v>
      </c>
      <c r="N774" t="s">
        <v>1996</v>
      </c>
      <c r="O774" t="s">
        <v>1996</v>
      </c>
      <c r="P774" t="s">
        <v>1996</v>
      </c>
      <c r="Q774"/>
      <c r="R774"/>
      <c r="S774"/>
      <c r="T774"/>
      <c r="U774"/>
      <c r="V774"/>
      <c r="W774">
        <v>0.9</v>
      </c>
      <c r="X774">
        <v>0.81599999999999995</v>
      </c>
      <c r="Y774">
        <v>0.98599999999999999</v>
      </c>
      <c r="Z774">
        <v>0.92</v>
      </c>
      <c r="AA774">
        <v>0.92</v>
      </c>
      <c r="AB774">
        <v>0.92</v>
      </c>
      <c r="AC774">
        <v>100</v>
      </c>
      <c r="AD774">
        <v>0</v>
      </c>
      <c r="AE774" t="s">
        <v>3789</v>
      </c>
      <c r="AF774"/>
      <c r="AG774" t="s">
        <v>1997</v>
      </c>
      <c r="AH774">
        <v>25</v>
      </c>
      <c r="AI774"/>
      <c r="AJ774">
        <v>5</v>
      </c>
      <c r="AK774">
        <v>80</v>
      </c>
      <c r="AL774">
        <v>1</v>
      </c>
      <c r="AM774"/>
      <c r="AN774"/>
      <c r="AO774"/>
      <c r="AP774"/>
      <c r="AQ774" t="s">
        <v>2490</v>
      </c>
      <c r="AR774"/>
      <c r="AS774" t="s">
        <v>1996</v>
      </c>
      <c r="AT774"/>
      <c r="AU774" t="s">
        <v>1996</v>
      </c>
      <c r="AV774" t="s">
        <v>1997</v>
      </c>
      <c r="AW774">
        <v>13867</v>
      </c>
      <c r="AX774"/>
    </row>
    <row r="775" spans="1:50" hidden="1" x14ac:dyDescent="0.25">
      <c r="A775">
        <v>2026</v>
      </c>
      <c r="B775" t="s">
        <v>497</v>
      </c>
      <c r="C775" t="s">
        <v>529</v>
      </c>
      <c r="D775">
        <v>7680</v>
      </c>
      <c r="E775" t="s">
        <v>3236</v>
      </c>
      <c r="F775" t="s">
        <v>1995</v>
      </c>
      <c r="G775" t="s">
        <v>1941</v>
      </c>
      <c r="H775">
        <v>568.73080000000004</v>
      </c>
      <c r="I775">
        <v>6.1699999999999998E-2</v>
      </c>
      <c r="J775">
        <v>6.1699999999999998E-2</v>
      </c>
      <c r="K775"/>
      <c r="L775">
        <v>0</v>
      </c>
      <c r="M775" t="s">
        <v>1996</v>
      </c>
      <c r="N775" t="s">
        <v>1996</v>
      </c>
      <c r="O775" t="s">
        <v>1996</v>
      </c>
      <c r="P775" t="s">
        <v>1996</v>
      </c>
      <c r="Q775"/>
      <c r="R775"/>
      <c r="S775"/>
      <c r="T775"/>
      <c r="U775"/>
      <c r="V775"/>
      <c r="W775">
        <v>0.9</v>
      </c>
      <c r="X775">
        <v>0.81599999999999995</v>
      </c>
      <c r="Y775">
        <v>0.98599999999999999</v>
      </c>
      <c r="Z775">
        <v>0.92</v>
      </c>
      <c r="AA775">
        <v>0.92</v>
      </c>
      <c r="AB775">
        <v>0.92</v>
      </c>
      <c r="AC775">
        <v>100</v>
      </c>
      <c r="AD775">
        <v>0</v>
      </c>
      <c r="AE775" t="s">
        <v>3789</v>
      </c>
      <c r="AF775"/>
      <c r="AG775" t="s">
        <v>1997</v>
      </c>
      <c r="AH775">
        <v>75</v>
      </c>
      <c r="AI775"/>
      <c r="AJ775">
        <v>10</v>
      </c>
      <c r="AK775">
        <v>73.75</v>
      </c>
      <c r="AL775">
        <v>1</v>
      </c>
      <c r="AM775"/>
      <c r="AN775"/>
      <c r="AO775"/>
      <c r="AP775"/>
      <c r="AQ775" t="s">
        <v>3237</v>
      </c>
      <c r="AR775"/>
      <c r="AS775" t="s">
        <v>1996</v>
      </c>
      <c r="AT775"/>
      <c r="AU775" t="s">
        <v>1996</v>
      </c>
      <c r="AV775" t="s">
        <v>1997</v>
      </c>
      <c r="AW775">
        <v>13867</v>
      </c>
      <c r="AX775"/>
    </row>
    <row r="776" spans="1:50" hidden="1" x14ac:dyDescent="0.25">
      <c r="A776">
        <v>2026</v>
      </c>
      <c r="B776" t="s">
        <v>497</v>
      </c>
      <c r="C776" t="s">
        <v>532</v>
      </c>
      <c r="D776">
        <v>7681</v>
      </c>
      <c r="E776" t="s">
        <v>3238</v>
      </c>
      <c r="F776" t="s">
        <v>1995</v>
      </c>
      <c r="G776" t="s">
        <v>1941</v>
      </c>
      <c r="H776">
        <v>491.45760000000001</v>
      </c>
      <c r="I776">
        <v>6.1699999999999998E-2</v>
      </c>
      <c r="J776">
        <v>6.1699999999999998E-2</v>
      </c>
      <c r="K776"/>
      <c r="L776">
        <v>0</v>
      </c>
      <c r="M776" t="s">
        <v>1996</v>
      </c>
      <c r="N776" t="s">
        <v>1996</v>
      </c>
      <c r="O776" t="s">
        <v>1996</v>
      </c>
      <c r="P776" t="s">
        <v>1996</v>
      </c>
      <c r="Q776"/>
      <c r="R776"/>
      <c r="S776"/>
      <c r="T776"/>
      <c r="U776"/>
      <c r="V776"/>
      <c r="W776">
        <v>0.9</v>
      </c>
      <c r="X776">
        <v>0.81599999999999995</v>
      </c>
      <c r="Y776">
        <v>0.98599999999999999</v>
      </c>
      <c r="Z776">
        <v>0.92</v>
      </c>
      <c r="AA776">
        <v>0.92</v>
      </c>
      <c r="AB776">
        <v>0.92</v>
      </c>
      <c r="AC776">
        <v>100</v>
      </c>
      <c r="AD776">
        <v>0</v>
      </c>
      <c r="AE776" t="s">
        <v>3789</v>
      </c>
      <c r="AF776"/>
      <c r="AG776" t="s">
        <v>1997</v>
      </c>
      <c r="AH776">
        <v>55</v>
      </c>
      <c r="AI776"/>
      <c r="AJ776">
        <v>10</v>
      </c>
      <c r="AK776">
        <v>73.75</v>
      </c>
      <c r="AL776">
        <v>1</v>
      </c>
      <c r="AM776"/>
      <c r="AN776"/>
      <c r="AO776"/>
      <c r="AP776"/>
      <c r="AQ776" t="s">
        <v>3239</v>
      </c>
      <c r="AR776"/>
      <c r="AS776" t="s">
        <v>1996</v>
      </c>
      <c r="AT776"/>
      <c r="AU776" t="s">
        <v>1996</v>
      </c>
      <c r="AV776" t="s">
        <v>1997</v>
      </c>
      <c r="AW776">
        <v>13867</v>
      </c>
      <c r="AX776"/>
    </row>
    <row r="777" spans="1:50" hidden="1" x14ac:dyDescent="0.25">
      <c r="A777">
        <v>2026</v>
      </c>
      <c r="B777" t="s">
        <v>497</v>
      </c>
      <c r="C777" t="s">
        <v>535</v>
      </c>
      <c r="D777">
        <v>7682</v>
      </c>
      <c r="E777" t="s">
        <v>3240</v>
      </c>
      <c r="F777" t="s">
        <v>1995</v>
      </c>
      <c r="G777" t="s">
        <v>1941</v>
      </c>
      <c r="H777">
        <v>964.49710000000005</v>
      </c>
      <c r="I777">
        <v>0.1047</v>
      </c>
      <c r="J777">
        <v>0.105</v>
      </c>
      <c r="K777"/>
      <c r="L777">
        <v>0</v>
      </c>
      <c r="M777" t="s">
        <v>1996</v>
      </c>
      <c r="N777" t="s">
        <v>1996</v>
      </c>
      <c r="O777" t="s">
        <v>1996</v>
      </c>
      <c r="P777" t="s">
        <v>1996</v>
      </c>
      <c r="Q777"/>
      <c r="R777"/>
      <c r="S777"/>
      <c r="T777"/>
      <c r="U777"/>
      <c r="V777"/>
      <c r="W777">
        <v>0.9</v>
      </c>
      <c r="X777">
        <v>0.81599999999999995</v>
      </c>
      <c r="Y777">
        <v>0.98599999999999999</v>
      </c>
      <c r="Z777">
        <v>0.92</v>
      </c>
      <c r="AA777">
        <v>0.92</v>
      </c>
      <c r="AB777">
        <v>0.92</v>
      </c>
      <c r="AC777">
        <v>100</v>
      </c>
      <c r="AD777">
        <v>0</v>
      </c>
      <c r="AE777" t="s">
        <v>3789</v>
      </c>
      <c r="AF777"/>
      <c r="AG777" t="s">
        <v>1997</v>
      </c>
      <c r="AH777">
        <v>125</v>
      </c>
      <c r="AI777"/>
      <c r="AJ777">
        <v>10</v>
      </c>
      <c r="AK777">
        <v>73.75</v>
      </c>
      <c r="AL777">
        <v>1</v>
      </c>
      <c r="AM777"/>
      <c r="AN777"/>
      <c r="AO777"/>
      <c r="AP777"/>
      <c r="AQ777" t="s">
        <v>3241</v>
      </c>
      <c r="AR777"/>
      <c r="AS777" t="s">
        <v>1996</v>
      </c>
      <c r="AT777"/>
      <c r="AU777" t="s">
        <v>1996</v>
      </c>
      <c r="AV777" t="s">
        <v>1997</v>
      </c>
      <c r="AW777">
        <v>13867</v>
      </c>
      <c r="AX777"/>
    </row>
    <row r="778" spans="1:50" hidden="1" x14ac:dyDescent="0.25">
      <c r="A778">
        <v>2026</v>
      </c>
      <c r="B778" t="s">
        <v>497</v>
      </c>
      <c r="C778" t="s">
        <v>538</v>
      </c>
      <c r="D778">
        <v>7683</v>
      </c>
      <c r="E778" t="s">
        <v>3242</v>
      </c>
      <c r="F778" t="s">
        <v>1995</v>
      </c>
      <c r="G778" t="s">
        <v>1941</v>
      </c>
      <c r="H778">
        <v>833.45129999999995</v>
      </c>
      <c r="I778">
        <v>0.1047</v>
      </c>
      <c r="J778">
        <v>0.105</v>
      </c>
      <c r="K778"/>
      <c r="L778">
        <v>0</v>
      </c>
      <c r="M778" t="s">
        <v>1996</v>
      </c>
      <c r="N778" t="s">
        <v>1996</v>
      </c>
      <c r="O778" t="s">
        <v>1996</v>
      </c>
      <c r="P778" t="s">
        <v>1996</v>
      </c>
      <c r="Q778"/>
      <c r="R778"/>
      <c r="S778"/>
      <c r="T778"/>
      <c r="U778"/>
      <c r="V778"/>
      <c r="W778">
        <v>0.9</v>
      </c>
      <c r="X778">
        <v>0.81599999999999995</v>
      </c>
      <c r="Y778">
        <v>0.98599999999999999</v>
      </c>
      <c r="Z778">
        <v>0.92</v>
      </c>
      <c r="AA778">
        <v>0.92</v>
      </c>
      <c r="AB778">
        <v>0.92</v>
      </c>
      <c r="AC778">
        <v>100</v>
      </c>
      <c r="AD778">
        <v>0</v>
      </c>
      <c r="AE778" t="s">
        <v>3789</v>
      </c>
      <c r="AF778"/>
      <c r="AG778" t="s">
        <v>1997</v>
      </c>
      <c r="AH778">
        <v>100</v>
      </c>
      <c r="AI778"/>
      <c r="AJ778">
        <v>10</v>
      </c>
      <c r="AK778">
        <v>73.75</v>
      </c>
      <c r="AL778">
        <v>1</v>
      </c>
      <c r="AM778"/>
      <c r="AN778"/>
      <c r="AO778"/>
      <c r="AP778"/>
      <c r="AQ778" t="s">
        <v>3243</v>
      </c>
      <c r="AR778"/>
      <c r="AS778" t="s">
        <v>1996</v>
      </c>
      <c r="AT778"/>
      <c r="AU778" t="s">
        <v>1996</v>
      </c>
      <c r="AV778" t="s">
        <v>1997</v>
      </c>
      <c r="AW778">
        <v>13867</v>
      </c>
      <c r="AX778"/>
    </row>
    <row r="779" spans="1:50" hidden="1" x14ac:dyDescent="0.25">
      <c r="A779">
        <v>2026</v>
      </c>
      <c r="B779" t="s">
        <v>3244</v>
      </c>
      <c r="C779" t="s">
        <v>511</v>
      </c>
      <c r="D779">
        <v>2787</v>
      </c>
      <c r="E779" t="s">
        <v>2491</v>
      </c>
      <c r="F779" t="s">
        <v>1995</v>
      </c>
      <c r="G779" t="s">
        <v>1919</v>
      </c>
      <c r="H779">
        <v>605</v>
      </c>
      <c r="I779">
        <v>0</v>
      </c>
      <c r="J779">
        <v>0</v>
      </c>
      <c r="K779"/>
      <c r="L779">
        <v>0</v>
      </c>
      <c r="M779" t="s">
        <v>1996</v>
      </c>
      <c r="N779" t="s">
        <v>1996</v>
      </c>
      <c r="O779" t="s">
        <v>1996</v>
      </c>
      <c r="P779" t="s">
        <v>1996</v>
      </c>
      <c r="Q779"/>
      <c r="R779"/>
      <c r="S779"/>
      <c r="T779"/>
      <c r="U779"/>
      <c r="V779"/>
      <c r="W779">
        <v>0.9</v>
      </c>
      <c r="X779">
        <v>0.81599999999999995</v>
      </c>
      <c r="Y779">
        <v>0.98599999999999999</v>
      </c>
      <c r="Z779">
        <v>0.92</v>
      </c>
      <c r="AA779">
        <v>0.92</v>
      </c>
      <c r="AB779">
        <v>0.92</v>
      </c>
      <c r="AC779">
        <v>100</v>
      </c>
      <c r="AD779">
        <v>0</v>
      </c>
      <c r="AE779" t="s">
        <v>3789</v>
      </c>
      <c r="AF779"/>
      <c r="AG779" t="s">
        <v>1997</v>
      </c>
      <c r="AH779">
        <v>50</v>
      </c>
      <c r="AI779"/>
      <c r="AJ779">
        <v>5</v>
      </c>
      <c r="AK779">
        <v>190</v>
      </c>
      <c r="AL779">
        <v>1</v>
      </c>
      <c r="AM779"/>
      <c r="AN779"/>
      <c r="AO779"/>
      <c r="AP779"/>
      <c r="AQ779" t="s">
        <v>2492</v>
      </c>
      <c r="AR779"/>
      <c r="AS779" t="s">
        <v>1996</v>
      </c>
      <c r="AT779"/>
      <c r="AU779" t="s">
        <v>1996</v>
      </c>
      <c r="AV779" t="s">
        <v>1997</v>
      </c>
      <c r="AW779">
        <v>13867</v>
      </c>
      <c r="AX779"/>
    </row>
    <row r="780" spans="1:50" hidden="1" x14ac:dyDescent="0.25">
      <c r="A780">
        <v>2026</v>
      </c>
      <c r="B780" t="s">
        <v>3244</v>
      </c>
      <c r="C780" t="s">
        <v>173</v>
      </c>
      <c r="D780">
        <v>3181</v>
      </c>
      <c r="E780" t="s">
        <v>3245</v>
      </c>
      <c r="F780" t="s">
        <v>1995</v>
      </c>
      <c r="G780" t="s">
        <v>1921</v>
      </c>
      <c r="H780">
        <v>1.0142</v>
      </c>
      <c r="I780">
        <v>2.0000000000000001E-4</v>
      </c>
      <c r="J780">
        <v>2.0000000000000001E-4</v>
      </c>
      <c r="K780"/>
      <c r="L780">
        <v>0</v>
      </c>
      <c r="M780" t="s">
        <v>1996</v>
      </c>
      <c r="N780" t="s">
        <v>1996</v>
      </c>
      <c r="O780" t="s">
        <v>1996</v>
      </c>
      <c r="P780" t="s">
        <v>1996</v>
      </c>
      <c r="Q780"/>
      <c r="R780"/>
      <c r="S780"/>
      <c r="T780">
        <v>0</v>
      </c>
      <c r="U780">
        <v>0</v>
      </c>
      <c r="V780">
        <v>0</v>
      </c>
      <c r="W780">
        <v>0.9</v>
      </c>
      <c r="X780">
        <v>0.81599999999999995</v>
      </c>
      <c r="Y780">
        <v>0.98599999999999999</v>
      </c>
      <c r="Z780">
        <v>0.92</v>
      </c>
      <c r="AA780">
        <v>0.92</v>
      </c>
      <c r="AB780">
        <v>0.92</v>
      </c>
      <c r="AC780">
        <v>100</v>
      </c>
      <c r="AD780">
        <v>0</v>
      </c>
      <c r="AE780" t="s">
        <v>3789</v>
      </c>
      <c r="AF780"/>
      <c r="AG780" t="s">
        <v>1997</v>
      </c>
      <c r="AH780">
        <v>0.12</v>
      </c>
      <c r="AI780"/>
      <c r="AJ780">
        <v>10</v>
      </c>
      <c r="AK780">
        <v>0.93</v>
      </c>
      <c r="AL780">
        <v>1000</v>
      </c>
      <c r="AM780"/>
      <c r="AN780"/>
      <c r="AO780"/>
      <c r="AP780"/>
      <c r="AQ780" t="s">
        <v>3246</v>
      </c>
      <c r="AR780"/>
      <c r="AS780" t="s">
        <v>1996</v>
      </c>
      <c r="AT780"/>
      <c r="AU780" t="s">
        <v>1996</v>
      </c>
      <c r="AV780" t="s">
        <v>1997</v>
      </c>
      <c r="AW780">
        <v>14407</v>
      </c>
      <c r="AX780"/>
    </row>
    <row r="781" spans="1:50" hidden="1" x14ac:dyDescent="0.25">
      <c r="A781">
        <v>2026</v>
      </c>
      <c r="B781" t="s">
        <v>239</v>
      </c>
      <c r="C781" t="s">
        <v>3247</v>
      </c>
      <c r="D781">
        <v>2836</v>
      </c>
      <c r="E781" t="s">
        <v>3248</v>
      </c>
      <c r="F781" t="s">
        <v>2033</v>
      </c>
      <c r="G781" t="s">
        <v>1919</v>
      </c>
      <c r="H781">
        <v>23534.5</v>
      </c>
      <c r="I781">
        <v>2.6865999999999999</v>
      </c>
      <c r="J781">
        <v>2.6865999999999999</v>
      </c>
      <c r="K781"/>
      <c r="L781">
        <v>152.33359999999999</v>
      </c>
      <c r="M781" t="s">
        <v>1996</v>
      </c>
      <c r="N781" t="s">
        <v>1996</v>
      </c>
      <c r="O781" t="s">
        <v>1996</v>
      </c>
      <c r="P781" t="s">
        <v>1996</v>
      </c>
      <c r="Q781"/>
      <c r="R781"/>
      <c r="S781"/>
      <c r="T781"/>
      <c r="U781"/>
      <c r="V781"/>
      <c r="W781">
        <v>0.9</v>
      </c>
      <c r="X781">
        <v>0.81599999999999995</v>
      </c>
      <c r="Y781">
        <v>0.98699999999999999</v>
      </c>
      <c r="Z781">
        <v>0.92</v>
      </c>
      <c r="AA781">
        <v>0.92</v>
      </c>
      <c r="AB781">
        <v>0.92</v>
      </c>
      <c r="AC781">
        <v>20</v>
      </c>
      <c r="AD781">
        <v>80</v>
      </c>
      <c r="AE781" t="s">
        <v>3789</v>
      </c>
      <c r="AF781"/>
      <c r="AG781" t="s">
        <v>1997</v>
      </c>
      <c r="AH781">
        <v>1100</v>
      </c>
      <c r="AI781"/>
      <c r="AJ781">
        <v>5</v>
      </c>
      <c r="AK781">
        <v>1200</v>
      </c>
      <c r="AL781">
        <v>1</v>
      </c>
      <c r="AM781"/>
      <c r="AN781"/>
      <c r="AO781"/>
      <c r="AP781"/>
      <c r="AQ781" t="s">
        <v>3249</v>
      </c>
      <c r="AR781"/>
      <c r="AS781" t="s">
        <v>1996</v>
      </c>
      <c r="AT781"/>
      <c r="AU781" t="s">
        <v>1996</v>
      </c>
      <c r="AV781" t="s">
        <v>1997</v>
      </c>
      <c r="AW781">
        <v>13867</v>
      </c>
      <c r="AX781"/>
    </row>
    <row r="782" spans="1:50" hidden="1" x14ac:dyDescent="0.25">
      <c r="A782">
        <v>2026</v>
      </c>
      <c r="B782" t="s">
        <v>239</v>
      </c>
      <c r="C782" t="s">
        <v>3250</v>
      </c>
      <c r="D782">
        <v>4090</v>
      </c>
      <c r="E782" t="s">
        <v>3251</v>
      </c>
      <c r="F782" t="s">
        <v>2033</v>
      </c>
      <c r="G782" t="s">
        <v>1919</v>
      </c>
      <c r="H782">
        <v>0</v>
      </c>
      <c r="I782">
        <v>0</v>
      </c>
      <c r="J782">
        <v>0</v>
      </c>
      <c r="K782"/>
      <c r="L782">
        <v>0</v>
      </c>
      <c r="M782" t="s">
        <v>1996</v>
      </c>
      <c r="N782" t="s">
        <v>1996</v>
      </c>
      <c r="O782" t="s">
        <v>1996</v>
      </c>
      <c r="P782" t="s">
        <v>1996</v>
      </c>
      <c r="Q782"/>
      <c r="R782"/>
      <c r="S782"/>
      <c r="T782"/>
      <c r="U782"/>
      <c r="V782"/>
      <c r="W782">
        <v>0.9</v>
      </c>
      <c r="X782">
        <v>0.81599999999999995</v>
      </c>
      <c r="Y782">
        <v>0.98699999999999999</v>
      </c>
      <c r="Z782">
        <v>0.92</v>
      </c>
      <c r="AA782">
        <v>0.92</v>
      </c>
      <c r="AB782">
        <v>0.92</v>
      </c>
      <c r="AC782">
        <v>50</v>
      </c>
      <c r="AD782">
        <v>50</v>
      </c>
      <c r="AE782" t="s">
        <v>3789</v>
      </c>
      <c r="AF782"/>
      <c r="AG782" t="s">
        <v>1997</v>
      </c>
      <c r="AH782">
        <v>1000</v>
      </c>
      <c r="AI782"/>
      <c r="AJ782">
        <v>1</v>
      </c>
      <c r="AK782">
        <v>1000</v>
      </c>
      <c r="AL782">
        <v>1</v>
      </c>
      <c r="AM782"/>
      <c r="AN782"/>
      <c r="AO782"/>
      <c r="AP782"/>
      <c r="AQ782" t="s">
        <v>2074</v>
      </c>
      <c r="AR782"/>
      <c r="AS782" t="s">
        <v>1996</v>
      </c>
      <c r="AT782"/>
      <c r="AU782" t="s">
        <v>1996</v>
      </c>
      <c r="AV782" t="s">
        <v>1997</v>
      </c>
      <c r="AW782">
        <v>13867</v>
      </c>
      <c r="AX782"/>
    </row>
    <row r="783" spans="1:50" hidden="1" x14ac:dyDescent="0.25">
      <c r="A783">
        <v>2026</v>
      </c>
      <c r="B783" t="s">
        <v>239</v>
      </c>
      <c r="C783" t="s">
        <v>4032</v>
      </c>
      <c r="D783">
        <v>9218</v>
      </c>
      <c r="E783" t="s">
        <v>4033</v>
      </c>
      <c r="F783" t="s">
        <v>2033</v>
      </c>
      <c r="G783" t="s">
        <v>1919</v>
      </c>
      <c r="H783">
        <v>23534.5</v>
      </c>
      <c r="I783">
        <v>2.6865999999999999</v>
      </c>
      <c r="J783">
        <v>2.6865999999999999</v>
      </c>
      <c r="K783"/>
      <c r="L783">
        <v>152.33420000000001</v>
      </c>
      <c r="M783" t="s">
        <v>1996</v>
      </c>
      <c r="N783" t="s">
        <v>1996</v>
      </c>
      <c r="O783" t="s">
        <v>1996</v>
      </c>
      <c r="P783" t="s">
        <v>1996</v>
      </c>
      <c r="Q783"/>
      <c r="R783"/>
      <c r="S783"/>
      <c r="T783">
        <v>0</v>
      </c>
      <c r="U783">
        <v>0</v>
      </c>
      <c r="V783">
        <v>0</v>
      </c>
      <c r="W783">
        <v>0.9</v>
      </c>
      <c r="X783">
        <v>0.81599999999999995</v>
      </c>
      <c r="Y783">
        <v>0.98699999999999999</v>
      </c>
      <c r="Z783">
        <v>0.92</v>
      </c>
      <c r="AA783">
        <v>0.92</v>
      </c>
      <c r="AB783">
        <v>0.92</v>
      </c>
      <c r="AC783">
        <v>65</v>
      </c>
      <c r="AD783">
        <v>35</v>
      </c>
      <c r="AE783" t="s">
        <v>3789</v>
      </c>
      <c r="AF783"/>
      <c r="AG783" t="s">
        <v>1997</v>
      </c>
      <c r="AH783">
        <v>1200</v>
      </c>
      <c r="AI783"/>
      <c r="AJ783">
        <v>5</v>
      </c>
      <c r="AK783">
        <v>1200</v>
      </c>
      <c r="AL783">
        <v>1</v>
      </c>
      <c r="AM783"/>
      <c r="AN783"/>
      <c r="AO783"/>
      <c r="AP783"/>
      <c r="AQ783" t="s">
        <v>3249</v>
      </c>
      <c r="AR783"/>
      <c r="AS783" t="s">
        <v>1996</v>
      </c>
      <c r="AT783"/>
      <c r="AU783" t="s">
        <v>1996</v>
      </c>
      <c r="AV783" t="s">
        <v>1996</v>
      </c>
      <c r="AW783">
        <v>14407</v>
      </c>
      <c r="AX783">
        <v>14407</v>
      </c>
    </row>
    <row r="784" spans="1:50" hidden="1" x14ac:dyDescent="0.25">
      <c r="A784">
        <v>2026</v>
      </c>
      <c r="B784" t="s">
        <v>239</v>
      </c>
      <c r="C784" t="s">
        <v>1465</v>
      </c>
      <c r="D784">
        <v>169</v>
      </c>
      <c r="E784" t="s">
        <v>3252</v>
      </c>
      <c r="F784" t="s">
        <v>1995</v>
      </c>
      <c r="G784" t="s">
        <v>1919</v>
      </c>
      <c r="H784">
        <v>758.02</v>
      </c>
      <c r="I784">
        <v>0.1</v>
      </c>
      <c r="J784">
        <v>1.7000000000000001E-2</v>
      </c>
      <c r="K784"/>
      <c r="L784">
        <v>0</v>
      </c>
      <c r="M784" t="s">
        <v>1996</v>
      </c>
      <c r="N784" t="s">
        <v>1996</v>
      </c>
      <c r="O784" t="s">
        <v>1996</v>
      </c>
      <c r="P784" t="s">
        <v>1996</v>
      </c>
      <c r="Q784"/>
      <c r="R784"/>
      <c r="S784"/>
      <c r="T784"/>
      <c r="U784"/>
      <c r="V784"/>
      <c r="W784">
        <v>0.9</v>
      </c>
      <c r="X784">
        <v>0.81599999999999995</v>
      </c>
      <c r="Y784">
        <v>0.98599999999999999</v>
      </c>
      <c r="Z784">
        <v>0.92</v>
      </c>
      <c r="AA784">
        <v>0.92</v>
      </c>
      <c r="AB784">
        <v>0.92</v>
      </c>
      <c r="AC784">
        <v>100</v>
      </c>
      <c r="AD784">
        <v>0</v>
      </c>
      <c r="AE784" t="s">
        <v>3789</v>
      </c>
      <c r="AF784"/>
      <c r="AG784" t="s">
        <v>1997</v>
      </c>
      <c r="AH784">
        <v>70</v>
      </c>
      <c r="AI784"/>
      <c r="AJ784">
        <v>7</v>
      </c>
      <c r="AK784">
        <v>250</v>
      </c>
      <c r="AL784">
        <v>1</v>
      </c>
      <c r="AM784"/>
      <c r="AN784"/>
      <c r="AO784"/>
      <c r="AP784"/>
      <c r="AQ784" t="s">
        <v>2925</v>
      </c>
      <c r="AR784"/>
      <c r="AS784" t="s">
        <v>1996</v>
      </c>
      <c r="AT784"/>
      <c r="AU784" t="s">
        <v>1996</v>
      </c>
      <c r="AV784" t="s">
        <v>1997</v>
      </c>
      <c r="AW784">
        <v>13867</v>
      </c>
      <c r="AX784"/>
    </row>
    <row r="785" spans="1:50" hidden="1" x14ac:dyDescent="0.25">
      <c r="A785">
        <v>2026</v>
      </c>
      <c r="B785" t="s">
        <v>239</v>
      </c>
      <c r="C785" t="s">
        <v>3253</v>
      </c>
      <c r="D785">
        <v>2838</v>
      </c>
      <c r="E785" t="s">
        <v>3254</v>
      </c>
      <c r="F785" t="s">
        <v>1995</v>
      </c>
      <c r="G785" t="s">
        <v>1919</v>
      </c>
      <c r="H785">
        <v>23534.5</v>
      </c>
      <c r="I785">
        <v>2.6865999999999999</v>
      </c>
      <c r="J785">
        <v>2.6865999999999999</v>
      </c>
      <c r="K785"/>
      <c r="L785">
        <v>0</v>
      </c>
      <c r="M785" t="s">
        <v>1996</v>
      </c>
      <c r="N785" t="s">
        <v>1996</v>
      </c>
      <c r="O785" t="s">
        <v>1996</v>
      </c>
      <c r="P785" t="s">
        <v>1996</v>
      </c>
      <c r="Q785"/>
      <c r="R785"/>
      <c r="S785"/>
      <c r="T785"/>
      <c r="U785"/>
      <c r="V785"/>
      <c r="W785">
        <v>0.9</v>
      </c>
      <c r="X785">
        <v>0.81599999999999995</v>
      </c>
      <c r="Y785">
        <v>0.98599999999999999</v>
      </c>
      <c r="Z785">
        <v>0.92</v>
      </c>
      <c r="AA785">
        <v>0.92</v>
      </c>
      <c r="AB785">
        <v>0.92</v>
      </c>
      <c r="AC785">
        <v>100</v>
      </c>
      <c r="AD785">
        <v>0</v>
      </c>
      <c r="AE785" t="s">
        <v>3789</v>
      </c>
      <c r="AF785"/>
      <c r="AG785" t="s">
        <v>1997</v>
      </c>
      <c r="AH785">
        <v>750</v>
      </c>
      <c r="AI785"/>
      <c r="AJ785">
        <v>5</v>
      </c>
      <c r="AK785">
        <v>1200</v>
      </c>
      <c r="AL785">
        <v>1</v>
      </c>
      <c r="AM785"/>
      <c r="AN785"/>
      <c r="AO785"/>
      <c r="AP785"/>
      <c r="AQ785" t="s">
        <v>3249</v>
      </c>
      <c r="AR785"/>
      <c r="AS785" t="s">
        <v>1996</v>
      </c>
      <c r="AT785"/>
      <c r="AU785" t="s">
        <v>1996</v>
      </c>
      <c r="AV785" t="s">
        <v>1997</v>
      </c>
      <c r="AW785">
        <v>13867</v>
      </c>
      <c r="AX785"/>
    </row>
    <row r="786" spans="1:50" hidden="1" x14ac:dyDescent="0.25">
      <c r="A786">
        <v>2026</v>
      </c>
      <c r="B786" t="s">
        <v>239</v>
      </c>
      <c r="C786" t="s">
        <v>3255</v>
      </c>
      <c r="D786">
        <v>4100</v>
      </c>
      <c r="E786" t="s">
        <v>3256</v>
      </c>
      <c r="F786" t="s">
        <v>1995</v>
      </c>
      <c r="G786" t="s">
        <v>1919</v>
      </c>
      <c r="H786">
        <v>0</v>
      </c>
      <c r="I786">
        <v>0</v>
      </c>
      <c r="J786">
        <v>0</v>
      </c>
      <c r="K786"/>
      <c r="L786">
        <v>0</v>
      </c>
      <c r="M786" t="s">
        <v>1996</v>
      </c>
      <c r="N786" t="s">
        <v>1996</v>
      </c>
      <c r="O786" t="s">
        <v>1996</v>
      </c>
      <c r="P786" t="s">
        <v>1996</v>
      </c>
      <c r="Q786"/>
      <c r="R786"/>
      <c r="S786"/>
      <c r="T786"/>
      <c r="U786"/>
      <c r="V786"/>
      <c r="W786">
        <v>0.9</v>
      </c>
      <c r="X786">
        <v>0.81599999999999995</v>
      </c>
      <c r="Y786">
        <v>0.98599999999999999</v>
      </c>
      <c r="Z786">
        <v>0.92</v>
      </c>
      <c r="AA786">
        <v>0.92</v>
      </c>
      <c r="AB786">
        <v>0.92</v>
      </c>
      <c r="AC786">
        <v>100</v>
      </c>
      <c r="AD786">
        <v>0</v>
      </c>
      <c r="AE786" t="s">
        <v>3789</v>
      </c>
      <c r="AF786"/>
      <c r="AG786" t="s">
        <v>1997</v>
      </c>
      <c r="AH786">
        <v>1000</v>
      </c>
      <c r="AI786"/>
      <c r="AJ786">
        <v>1</v>
      </c>
      <c r="AK786">
        <v>1000</v>
      </c>
      <c r="AL786">
        <v>1</v>
      </c>
      <c r="AM786"/>
      <c r="AN786"/>
      <c r="AO786"/>
      <c r="AP786"/>
      <c r="AQ786" t="s">
        <v>2074</v>
      </c>
      <c r="AR786"/>
      <c r="AS786" t="s">
        <v>1996</v>
      </c>
      <c r="AT786"/>
      <c r="AU786" t="s">
        <v>1996</v>
      </c>
      <c r="AV786" t="s">
        <v>1997</v>
      </c>
      <c r="AW786">
        <v>13867</v>
      </c>
      <c r="AX786"/>
    </row>
    <row r="787" spans="1:50" hidden="1" x14ac:dyDescent="0.25">
      <c r="A787">
        <v>2026</v>
      </c>
      <c r="B787" t="s">
        <v>239</v>
      </c>
      <c r="C787" t="s">
        <v>499</v>
      </c>
      <c r="D787">
        <v>4563</v>
      </c>
      <c r="E787" t="s">
        <v>3257</v>
      </c>
      <c r="F787" t="s">
        <v>1995</v>
      </c>
      <c r="G787" t="s">
        <v>1919</v>
      </c>
      <c r="H787">
        <v>64.13</v>
      </c>
      <c r="I787">
        <v>0</v>
      </c>
      <c r="J787">
        <v>0</v>
      </c>
      <c r="K787"/>
      <c r="L787">
        <v>0</v>
      </c>
      <c r="M787" t="s">
        <v>1996</v>
      </c>
      <c r="N787" t="s">
        <v>1996</v>
      </c>
      <c r="O787" t="s">
        <v>1996</v>
      </c>
      <c r="P787" t="s">
        <v>1996</v>
      </c>
      <c r="Q787"/>
      <c r="R787"/>
      <c r="S787"/>
      <c r="T787">
        <v>0</v>
      </c>
      <c r="U787">
        <v>0</v>
      </c>
      <c r="V787">
        <v>0</v>
      </c>
      <c r="W787">
        <v>0.9</v>
      </c>
      <c r="X787">
        <v>0.81599999999999995</v>
      </c>
      <c r="Y787">
        <v>0.98599999999999999</v>
      </c>
      <c r="Z787">
        <v>0.92</v>
      </c>
      <c r="AA787">
        <v>0.92</v>
      </c>
      <c r="AB787">
        <v>0.92</v>
      </c>
      <c r="AC787">
        <v>100</v>
      </c>
      <c r="AD787">
        <v>0</v>
      </c>
      <c r="AE787" t="s">
        <v>3789</v>
      </c>
      <c r="AF787"/>
      <c r="AG787" t="s">
        <v>1997</v>
      </c>
      <c r="AH787">
        <v>4</v>
      </c>
      <c r="AI787"/>
      <c r="AJ787">
        <v>5</v>
      </c>
      <c r="AK787">
        <v>70</v>
      </c>
      <c r="AL787">
        <v>1</v>
      </c>
      <c r="AM787"/>
      <c r="AN787"/>
      <c r="AO787"/>
      <c r="AP787"/>
      <c r="AQ787" t="s">
        <v>2482</v>
      </c>
      <c r="AR787"/>
      <c r="AS787" t="s">
        <v>1996</v>
      </c>
      <c r="AT787"/>
      <c r="AU787" t="s">
        <v>1996</v>
      </c>
      <c r="AV787" t="s">
        <v>1997</v>
      </c>
      <c r="AW787">
        <v>14407</v>
      </c>
      <c r="AX787"/>
    </row>
    <row r="788" spans="1:50" hidden="1" x14ac:dyDescent="0.25">
      <c r="A788">
        <v>2026</v>
      </c>
      <c r="B788" t="s">
        <v>239</v>
      </c>
      <c r="C788" t="s">
        <v>3258</v>
      </c>
      <c r="D788">
        <v>2837</v>
      </c>
      <c r="E788" t="s">
        <v>3259</v>
      </c>
      <c r="F788" t="s">
        <v>2022</v>
      </c>
      <c r="G788" t="s">
        <v>1919</v>
      </c>
      <c r="H788">
        <v>0</v>
      </c>
      <c r="I788">
        <v>0</v>
      </c>
      <c r="J788">
        <v>0</v>
      </c>
      <c r="K788"/>
      <c r="L788">
        <v>152.33359999999999</v>
      </c>
      <c r="M788" t="s">
        <v>1996</v>
      </c>
      <c r="N788" t="s">
        <v>1996</v>
      </c>
      <c r="O788" t="s">
        <v>1996</v>
      </c>
      <c r="P788" t="s">
        <v>1996</v>
      </c>
      <c r="Q788"/>
      <c r="R788"/>
      <c r="S788"/>
      <c r="T788"/>
      <c r="U788"/>
      <c r="V788"/>
      <c r="W788">
        <v>0.9</v>
      </c>
      <c r="X788">
        <v>0.81599999999999995</v>
      </c>
      <c r="Y788">
        <v>0.98699999999999999</v>
      </c>
      <c r="Z788">
        <v>0.92</v>
      </c>
      <c r="AA788">
        <v>0.92</v>
      </c>
      <c r="AB788">
        <v>0.92</v>
      </c>
      <c r="AC788">
        <v>0</v>
      </c>
      <c r="AD788">
        <v>100</v>
      </c>
      <c r="AE788" t="s">
        <v>3789</v>
      </c>
      <c r="AF788"/>
      <c r="AG788" t="s">
        <v>1997</v>
      </c>
      <c r="AH788">
        <v>750</v>
      </c>
      <c r="AI788"/>
      <c r="AJ788">
        <v>5</v>
      </c>
      <c r="AK788">
        <v>1200</v>
      </c>
      <c r="AL788">
        <v>1</v>
      </c>
      <c r="AM788"/>
      <c r="AN788"/>
      <c r="AO788"/>
      <c r="AP788"/>
      <c r="AQ788" t="s">
        <v>3249</v>
      </c>
      <c r="AR788"/>
      <c r="AS788" t="s">
        <v>1996</v>
      </c>
      <c r="AT788"/>
      <c r="AU788" t="s">
        <v>1996</v>
      </c>
      <c r="AV788" t="s">
        <v>1997</v>
      </c>
      <c r="AW788">
        <v>13867</v>
      </c>
      <c r="AX788"/>
    </row>
    <row r="789" spans="1:50" hidden="1" x14ac:dyDescent="0.25">
      <c r="A789">
        <v>2026</v>
      </c>
      <c r="B789" t="s">
        <v>239</v>
      </c>
      <c r="C789" t="s">
        <v>3260</v>
      </c>
      <c r="D789">
        <v>4107</v>
      </c>
      <c r="E789" t="s">
        <v>3261</v>
      </c>
      <c r="F789" t="s">
        <v>2022</v>
      </c>
      <c r="G789" t="s">
        <v>1919</v>
      </c>
      <c r="H789">
        <v>0</v>
      </c>
      <c r="I789">
        <v>0</v>
      </c>
      <c r="J789">
        <v>0</v>
      </c>
      <c r="K789"/>
      <c r="L789">
        <v>0</v>
      </c>
      <c r="M789" t="s">
        <v>1996</v>
      </c>
      <c r="N789" t="s">
        <v>1996</v>
      </c>
      <c r="O789" t="s">
        <v>1996</v>
      </c>
      <c r="P789" t="s">
        <v>1996</v>
      </c>
      <c r="Q789"/>
      <c r="R789"/>
      <c r="S789"/>
      <c r="T789"/>
      <c r="U789"/>
      <c r="V789"/>
      <c r="W789">
        <v>0.9</v>
      </c>
      <c r="X789">
        <v>0.81599999999999995</v>
      </c>
      <c r="Y789">
        <v>0.98699999999999999</v>
      </c>
      <c r="Z789">
        <v>0.92</v>
      </c>
      <c r="AA789">
        <v>0.92</v>
      </c>
      <c r="AB789">
        <v>0.92</v>
      </c>
      <c r="AC789">
        <v>0</v>
      </c>
      <c r="AD789">
        <v>100</v>
      </c>
      <c r="AE789" t="s">
        <v>3789</v>
      </c>
      <c r="AF789"/>
      <c r="AG789" t="s">
        <v>1997</v>
      </c>
      <c r="AH789">
        <v>1000</v>
      </c>
      <c r="AI789"/>
      <c r="AJ789">
        <v>1</v>
      </c>
      <c r="AK789">
        <v>1000</v>
      </c>
      <c r="AL789">
        <v>1</v>
      </c>
      <c r="AM789"/>
      <c r="AN789"/>
      <c r="AO789"/>
      <c r="AP789"/>
      <c r="AQ789" t="s">
        <v>2074</v>
      </c>
      <c r="AR789"/>
      <c r="AS789" t="s">
        <v>1996</v>
      </c>
      <c r="AT789"/>
      <c r="AU789" t="s">
        <v>1996</v>
      </c>
      <c r="AV789" t="s">
        <v>1997</v>
      </c>
      <c r="AW789">
        <v>13867</v>
      </c>
      <c r="AX789"/>
    </row>
    <row r="790" spans="1:50" hidden="1" x14ac:dyDescent="0.25">
      <c r="A790">
        <v>2026</v>
      </c>
      <c r="B790" t="s">
        <v>239</v>
      </c>
      <c r="C790" t="s">
        <v>1574</v>
      </c>
      <c r="D790">
        <v>6727</v>
      </c>
      <c r="E790" t="s">
        <v>3262</v>
      </c>
      <c r="F790" t="s">
        <v>2022</v>
      </c>
      <c r="G790" t="s">
        <v>1919</v>
      </c>
      <c r="H790">
        <v>0</v>
      </c>
      <c r="I790">
        <v>0</v>
      </c>
      <c r="J790">
        <v>0</v>
      </c>
      <c r="K790"/>
      <c r="L790">
        <v>122.4286</v>
      </c>
      <c r="M790" t="s">
        <v>1996</v>
      </c>
      <c r="N790" t="s">
        <v>1996</v>
      </c>
      <c r="O790" t="s">
        <v>1996</v>
      </c>
      <c r="P790" t="s">
        <v>1996</v>
      </c>
      <c r="Q790"/>
      <c r="R790"/>
      <c r="S790"/>
      <c r="T790">
        <v>0</v>
      </c>
      <c r="U790">
        <v>0</v>
      </c>
      <c r="V790">
        <v>0</v>
      </c>
      <c r="W790">
        <v>0.9</v>
      </c>
      <c r="X790">
        <v>0.81599999999999995</v>
      </c>
      <c r="Y790">
        <v>0.98699999999999999</v>
      </c>
      <c r="Z790">
        <v>0.92</v>
      </c>
      <c r="AA790">
        <v>0.92</v>
      </c>
      <c r="AB790">
        <v>0.92</v>
      </c>
      <c r="AC790">
        <v>0</v>
      </c>
      <c r="AD790">
        <v>100</v>
      </c>
      <c r="AE790" t="s">
        <v>3789</v>
      </c>
      <c r="AF790"/>
      <c r="AG790" t="s">
        <v>1997</v>
      </c>
      <c r="AH790">
        <v>700</v>
      </c>
      <c r="AI790"/>
      <c r="AJ790">
        <v>10</v>
      </c>
      <c r="AK790">
        <v>3080</v>
      </c>
      <c r="AL790">
        <v>6.9999999999999999E-4</v>
      </c>
      <c r="AM790"/>
      <c r="AN790"/>
      <c r="AO790"/>
      <c r="AP790"/>
      <c r="AQ790" t="s">
        <v>3184</v>
      </c>
      <c r="AR790"/>
      <c r="AS790" t="s">
        <v>1996</v>
      </c>
      <c r="AT790"/>
      <c r="AU790" t="s">
        <v>1996</v>
      </c>
      <c r="AV790" t="s">
        <v>1997</v>
      </c>
      <c r="AW790">
        <v>14407</v>
      </c>
      <c r="AX790"/>
    </row>
    <row r="791" spans="1:50" hidden="1" x14ac:dyDescent="0.25">
      <c r="A791">
        <v>2026</v>
      </c>
      <c r="B791" t="s">
        <v>239</v>
      </c>
      <c r="C791" t="s">
        <v>1577</v>
      </c>
      <c r="D791">
        <v>6728</v>
      </c>
      <c r="E791" t="s">
        <v>3263</v>
      </c>
      <c r="F791" t="s">
        <v>2022</v>
      </c>
      <c r="G791" t="s">
        <v>1919</v>
      </c>
      <c r="H791">
        <v>0</v>
      </c>
      <c r="I791">
        <v>0</v>
      </c>
      <c r="J791">
        <v>0</v>
      </c>
      <c r="K791"/>
      <c r="L791">
        <v>285.66669999999999</v>
      </c>
      <c r="M791" t="s">
        <v>1996</v>
      </c>
      <c r="N791" t="s">
        <v>1996</v>
      </c>
      <c r="O791" t="s">
        <v>1996</v>
      </c>
      <c r="P791" t="s">
        <v>1996</v>
      </c>
      <c r="Q791"/>
      <c r="R791"/>
      <c r="S791"/>
      <c r="T791">
        <v>0</v>
      </c>
      <c r="U791">
        <v>0</v>
      </c>
      <c r="V791">
        <v>0</v>
      </c>
      <c r="W791">
        <v>0.9</v>
      </c>
      <c r="X791">
        <v>0.81599999999999995</v>
      </c>
      <c r="Y791">
        <v>0.98699999999999999</v>
      </c>
      <c r="Z791">
        <v>0.92</v>
      </c>
      <c r="AA791">
        <v>0.92</v>
      </c>
      <c r="AB791">
        <v>0.92</v>
      </c>
      <c r="AC791">
        <v>0</v>
      </c>
      <c r="AD791">
        <v>100</v>
      </c>
      <c r="AE791" t="s">
        <v>3789</v>
      </c>
      <c r="AF791"/>
      <c r="AG791" t="s">
        <v>1997</v>
      </c>
      <c r="AH791">
        <v>1800</v>
      </c>
      <c r="AI791"/>
      <c r="AJ791">
        <v>10</v>
      </c>
      <c r="AK791">
        <v>7700</v>
      </c>
      <c r="AL791">
        <v>2.9999999999999997E-4</v>
      </c>
      <c r="AM791"/>
      <c r="AN791"/>
      <c r="AO791"/>
      <c r="AP791"/>
      <c r="AQ791" t="s">
        <v>3184</v>
      </c>
      <c r="AR791"/>
      <c r="AS791" t="s">
        <v>1996</v>
      </c>
      <c r="AT791"/>
      <c r="AU791" t="s">
        <v>1996</v>
      </c>
      <c r="AV791" t="s">
        <v>1997</v>
      </c>
      <c r="AW791">
        <v>14407</v>
      </c>
      <c r="AX791"/>
    </row>
    <row r="792" spans="1:50" hidden="1" x14ac:dyDescent="0.25">
      <c r="A792">
        <v>2026</v>
      </c>
      <c r="B792" t="s">
        <v>239</v>
      </c>
      <c r="C792" t="s">
        <v>1580</v>
      </c>
      <c r="D792">
        <v>6729</v>
      </c>
      <c r="E792" t="s">
        <v>3264</v>
      </c>
      <c r="F792" t="s">
        <v>2022</v>
      </c>
      <c r="G792" t="s">
        <v>1919</v>
      </c>
      <c r="H792">
        <v>0</v>
      </c>
      <c r="I792">
        <v>0</v>
      </c>
      <c r="J792">
        <v>0</v>
      </c>
      <c r="K792"/>
      <c r="L792">
        <v>428.5</v>
      </c>
      <c r="M792" t="s">
        <v>1996</v>
      </c>
      <c r="N792" t="s">
        <v>1996</v>
      </c>
      <c r="O792" t="s">
        <v>1996</v>
      </c>
      <c r="P792" t="s">
        <v>1996</v>
      </c>
      <c r="Q792"/>
      <c r="R792"/>
      <c r="S792"/>
      <c r="T792">
        <v>0</v>
      </c>
      <c r="U792">
        <v>0</v>
      </c>
      <c r="V792">
        <v>0</v>
      </c>
      <c r="W792">
        <v>0.9</v>
      </c>
      <c r="X792">
        <v>0.81599999999999995</v>
      </c>
      <c r="Y792">
        <v>0.98699999999999999</v>
      </c>
      <c r="Z792">
        <v>0.92</v>
      </c>
      <c r="AA792">
        <v>0.92</v>
      </c>
      <c r="AB792">
        <v>0.92</v>
      </c>
      <c r="AC792">
        <v>0</v>
      </c>
      <c r="AD792">
        <v>100</v>
      </c>
      <c r="AE792" t="s">
        <v>3789</v>
      </c>
      <c r="AF792"/>
      <c r="AG792" t="s">
        <v>1997</v>
      </c>
      <c r="AH792">
        <v>2900</v>
      </c>
      <c r="AI792"/>
      <c r="AJ792">
        <v>10</v>
      </c>
      <c r="AK792">
        <v>12540</v>
      </c>
      <c r="AL792">
        <v>2.0000000000000001E-4</v>
      </c>
      <c r="AM792"/>
      <c r="AN792"/>
      <c r="AO792"/>
      <c r="AP792"/>
      <c r="AQ792" t="s">
        <v>3184</v>
      </c>
      <c r="AR792"/>
      <c r="AS792" t="s">
        <v>1996</v>
      </c>
      <c r="AT792"/>
      <c r="AU792" t="s">
        <v>1996</v>
      </c>
      <c r="AV792" t="s">
        <v>1997</v>
      </c>
      <c r="AW792">
        <v>14407</v>
      </c>
      <c r="AX792"/>
    </row>
    <row r="793" spans="1:50" hidden="1" x14ac:dyDescent="0.25">
      <c r="A793">
        <v>2026</v>
      </c>
      <c r="B793" t="s">
        <v>239</v>
      </c>
      <c r="C793" t="s">
        <v>1583</v>
      </c>
      <c r="D793">
        <v>6730</v>
      </c>
      <c r="E793" t="s">
        <v>3265</v>
      </c>
      <c r="F793" t="s">
        <v>2022</v>
      </c>
      <c r="G793" t="s">
        <v>1919</v>
      </c>
      <c r="H793">
        <v>0</v>
      </c>
      <c r="I793">
        <v>0</v>
      </c>
      <c r="J793">
        <v>0</v>
      </c>
      <c r="K793"/>
      <c r="L793">
        <v>857</v>
      </c>
      <c r="M793" t="s">
        <v>1996</v>
      </c>
      <c r="N793" t="s">
        <v>1996</v>
      </c>
      <c r="O793" t="s">
        <v>1996</v>
      </c>
      <c r="P793" t="s">
        <v>1996</v>
      </c>
      <c r="Q793"/>
      <c r="R793"/>
      <c r="S793"/>
      <c r="T793">
        <v>0</v>
      </c>
      <c r="U793">
        <v>0</v>
      </c>
      <c r="V793">
        <v>0</v>
      </c>
      <c r="W793">
        <v>0.9</v>
      </c>
      <c r="X793">
        <v>0.81599999999999995</v>
      </c>
      <c r="Y793">
        <v>0.98699999999999999</v>
      </c>
      <c r="Z793">
        <v>0.92</v>
      </c>
      <c r="AA793">
        <v>0.92</v>
      </c>
      <c r="AB793">
        <v>0.92</v>
      </c>
      <c r="AC793">
        <v>0</v>
      </c>
      <c r="AD793">
        <v>100</v>
      </c>
      <c r="AE793" t="s">
        <v>3789</v>
      </c>
      <c r="AF793"/>
      <c r="AG793" t="s">
        <v>1997</v>
      </c>
      <c r="AH793">
        <v>4000</v>
      </c>
      <c r="AI793"/>
      <c r="AJ793">
        <v>10</v>
      </c>
      <c r="AK793">
        <v>17380</v>
      </c>
      <c r="AL793">
        <v>1E-4</v>
      </c>
      <c r="AM793"/>
      <c r="AN793"/>
      <c r="AO793"/>
      <c r="AP793"/>
      <c r="AQ793" t="s">
        <v>3184</v>
      </c>
      <c r="AR793"/>
      <c r="AS793" t="s">
        <v>1996</v>
      </c>
      <c r="AT793"/>
      <c r="AU793" t="s">
        <v>1996</v>
      </c>
      <c r="AV793" t="s">
        <v>1997</v>
      </c>
      <c r="AW793">
        <v>14407</v>
      </c>
      <c r="AX793"/>
    </row>
    <row r="794" spans="1:50" hidden="1" x14ac:dyDescent="0.25">
      <c r="A794">
        <v>2026</v>
      </c>
      <c r="B794" t="s">
        <v>239</v>
      </c>
      <c r="C794" t="s">
        <v>1559</v>
      </c>
      <c r="D794">
        <v>6732</v>
      </c>
      <c r="E794" t="s">
        <v>3266</v>
      </c>
      <c r="F794" t="s">
        <v>2022</v>
      </c>
      <c r="G794" t="s">
        <v>1919</v>
      </c>
      <c r="H794">
        <v>0</v>
      </c>
      <c r="I794">
        <v>0</v>
      </c>
      <c r="J794">
        <v>0</v>
      </c>
      <c r="K794"/>
      <c r="L794">
        <v>122.4286</v>
      </c>
      <c r="M794" t="s">
        <v>1996</v>
      </c>
      <c r="N794" t="s">
        <v>1996</v>
      </c>
      <c r="O794" t="s">
        <v>1996</v>
      </c>
      <c r="P794" t="s">
        <v>1996</v>
      </c>
      <c r="Q794"/>
      <c r="R794"/>
      <c r="S794"/>
      <c r="T794">
        <v>0</v>
      </c>
      <c r="U794">
        <v>0</v>
      </c>
      <c r="V794">
        <v>0</v>
      </c>
      <c r="W794">
        <v>0.9</v>
      </c>
      <c r="X794">
        <v>0.81599999999999995</v>
      </c>
      <c r="Y794">
        <v>0.98699999999999999</v>
      </c>
      <c r="Z794">
        <v>0.92</v>
      </c>
      <c r="AA794">
        <v>0.92</v>
      </c>
      <c r="AB794">
        <v>0.92</v>
      </c>
      <c r="AC794">
        <v>0</v>
      </c>
      <c r="AD794">
        <v>100</v>
      </c>
      <c r="AE794" t="s">
        <v>3789</v>
      </c>
      <c r="AF794"/>
      <c r="AG794" t="s">
        <v>1997</v>
      </c>
      <c r="AH794">
        <v>1400</v>
      </c>
      <c r="AI794"/>
      <c r="AJ794">
        <v>10</v>
      </c>
      <c r="AK794">
        <v>3080</v>
      </c>
      <c r="AL794">
        <v>6.9999999999999999E-4</v>
      </c>
      <c r="AM794"/>
      <c r="AN794"/>
      <c r="AO794"/>
      <c r="AP794"/>
      <c r="AQ794" t="s">
        <v>3184</v>
      </c>
      <c r="AR794"/>
      <c r="AS794" t="s">
        <v>1996</v>
      </c>
      <c r="AT794"/>
      <c r="AU794" t="s">
        <v>1996</v>
      </c>
      <c r="AV794" t="s">
        <v>1997</v>
      </c>
      <c r="AW794">
        <v>14407</v>
      </c>
      <c r="AX794"/>
    </row>
    <row r="795" spans="1:50" hidden="1" x14ac:dyDescent="0.25">
      <c r="A795">
        <v>2026</v>
      </c>
      <c r="B795" t="s">
        <v>239</v>
      </c>
      <c r="C795" t="s">
        <v>1562</v>
      </c>
      <c r="D795">
        <v>6733</v>
      </c>
      <c r="E795" t="s">
        <v>3267</v>
      </c>
      <c r="F795" t="s">
        <v>2022</v>
      </c>
      <c r="G795" t="s">
        <v>1919</v>
      </c>
      <c r="H795">
        <v>0</v>
      </c>
      <c r="I795">
        <v>0</v>
      </c>
      <c r="J795">
        <v>0</v>
      </c>
      <c r="K795"/>
      <c r="L795">
        <v>285.66669999999999</v>
      </c>
      <c r="M795" t="s">
        <v>1996</v>
      </c>
      <c r="N795" t="s">
        <v>1996</v>
      </c>
      <c r="O795" t="s">
        <v>1996</v>
      </c>
      <c r="P795" t="s">
        <v>1996</v>
      </c>
      <c r="Q795"/>
      <c r="R795"/>
      <c r="S795"/>
      <c r="T795">
        <v>0</v>
      </c>
      <c r="U795">
        <v>0</v>
      </c>
      <c r="V795">
        <v>0</v>
      </c>
      <c r="W795">
        <v>0.9</v>
      </c>
      <c r="X795">
        <v>0.81599999999999995</v>
      </c>
      <c r="Y795">
        <v>0.98699999999999999</v>
      </c>
      <c r="Z795">
        <v>0.92</v>
      </c>
      <c r="AA795">
        <v>0.92</v>
      </c>
      <c r="AB795">
        <v>0.92</v>
      </c>
      <c r="AC795">
        <v>0</v>
      </c>
      <c r="AD795">
        <v>100</v>
      </c>
      <c r="AE795" t="s">
        <v>3789</v>
      </c>
      <c r="AF795"/>
      <c r="AG795" t="s">
        <v>1997</v>
      </c>
      <c r="AH795">
        <v>3600</v>
      </c>
      <c r="AI795"/>
      <c r="AJ795">
        <v>10</v>
      </c>
      <c r="AK795">
        <v>7700</v>
      </c>
      <c r="AL795">
        <v>2.9999999999999997E-4</v>
      </c>
      <c r="AM795"/>
      <c r="AN795"/>
      <c r="AO795"/>
      <c r="AP795"/>
      <c r="AQ795" t="s">
        <v>3184</v>
      </c>
      <c r="AR795"/>
      <c r="AS795" t="s">
        <v>1996</v>
      </c>
      <c r="AT795"/>
      <c r="AU795" t="s">
        <v>1996</v>
      </c>
      <c r="AV795" t="s">
        <v>1997</v>
      </c>
      <c r="AW795">
        <v>14407</v>
      </c>
      <c r="AX795"/>
    </row>
    <row r="796" spans="1:50" hidden="1" x14ac:dyDescent="0.25">
      <c r="A796">
        <v>2026</v>
      </c>
      <c r="B796" t="s">
        <v>239</v>
      </c>
      <c r="C796" t="s">
        <v>1565</v>
      </c>
      <c r="D796">
        <v>6734</v>
      </c>
      <c r="E796" t="s">
        <v>3268</v>
      </c>
      <c r="F796" t="s">
        <v>2022</v>
      </c>
      <c r="G796" t="s">
        <v>1919</v>
      </c>
      <c r="H796">
        <v>0</v>
      </c>
      <c r="I796">
        <v>0</v>
      </c>
      <c r="J796">
        <v>0</v>
      </c>
      <c r="K796"/>
      <c r="L796">
        <v>428.5</v>
      </c>
      <c r="M796" t="s">
        <v>1996</v>
      </c>
      <c r="N796" t="s">
        <v>1996</v>
      </c>
      <c r="O796" t="s">
        <v>1996</v>
      </c>
      <c r="P796" t="s">
        <v>1996</v>
      </c>
      <c r="Q796"/>
      <c r="R796"/>
      <c r="S796"/>
      <c r="T796">
        <v>0</v>
      </c>
      <c r="U796">
        <v>0</v>
      </c>
      <c r="V796">
        <v>0</v>
      </c>
      <c r="W796">
        <v>0.9</v>
      </c>
      <c r="X796">
        <v>0.81599999999999995</v>
      </c>
      <c r="Y796">
        <v>0.98699999999999999</v>
      </c>
      <c r="Z796">
        <v>0.92</v>
      </c>
      <c r="AA796">
        <v>0.92</v>
      </c>
      <c r="AB796">
        <v>0.92</v>
      </c>
      <c r="AC796">
        <v>0</v>
      </c>
      <c r="AD796">
        <v>100</v>
      </c>
      <c r="AE796" t="s">
        <v>3789</v>
      </c>
      <c r="AF796"/>
      <c r="AG796" t="s">
        <v>1997</v>
      </c>
      <c r="AH796">
        <v>5800</v>
      </c>
      <c r="AI796"/>
      <c r="AJ796">
        <v>10</v>
      </c>
      <c r="AK796">
        <v>12540</v>
      </c>
      <c r="AL796">
        <v>2.0000000000000001E-4</v>
      </c>
      <c r="AM796"/>
      <c r="AN796"/>
      <c r="AO796"/>
      <c r="AP796"/>
      <c r="AQ796" t="s">
        <v>3184</v>
      </c>
      <c r="AR796"/>
      <c r="AS796" t="s">
        <v>1996</v>
      </c>
      <c r="AT796"/>
      <c r="AU796" t="s">
        <v>1996</v>
      </c>
      <c r="AV796" t="s">
        <v>1997</v>
      </c>
      <c r="AW796">
        <v>14407</v>
      </c>
      <c r="AX796"/>
    </row>
    <row r="797" spans="1:50" hidden="1" x14ac:dyDescent="0.25">
      <c r="A797">
        <v>2026</v>
      </c>
      <c r="B797" t="s">
        <v>239</v>
      </c>
      <c r="C797" t="s">
        <v>1568</v>
      </c>
      <c r="D797">
        <v>6735</v>
      </c>
      <c r="E797" t="s">
        <v>3269</v>
      </c>
      <c r="F797" t="s">
        <v>2022</v>
      </c>
      <c r="G797" t="s">
        <v>1919</v>
      </c>
      <c r="H797">
        <v>0</v>
      </c>
      <c r="I797">
        <v>0</v>
      </c>
      <c r="J797">
        <v>0</v>
      </c>
      <c r="K797"/>
      <c r="L797">
        <v>857</v>
      </c>
      <c r="M797" t="s">
        <v>1996</v>
      </c>
      <c r="N797" t="s">
        <v>1996</v>
      </c>
      <c r="O797" t="s">
        <v>1996</v>
      </c>
      <c r="P797" t="s">
        <v>1996</v>
      </c>
      <c r="Q797"/>
      <c r="R797"/>
      <c r="S797"/>
      <c r="T797">
        <v>0</v>
      </c>
      <c r="U797">
        <v>0</v>
      </c>
      <c r="V797">
        <v>0</v>
      </c>
      <c r="W797">
        <v>0.9</v>
      </c>
      <c r="X797">
        <v>0.81599999999999995</v>
      </c>
      <c r="Y797">
        <v>0.98699999999999999</v>
      </c>
      <c r="Z797">
        <v>0.92</v>
      </c>
      <c r="AA797">
        <v>0.92</v>
      </c>
      <c r="AB797">
        <v>0.92</v>
      </c>
      <c r="AC797">
        <v>0</v>
      </c>
      <c r="AD797">
        <v>100</v>
      </c>
      <c r="AE797" t="s">
        <v>3789</v>
      </c>
      <c r="AF797"/>
      <c r="AG797" t="s">
        <v>1997</v>
      </c>
      <c r="AH797">
        <v>8000</v>
      </c>
      <c r="AI797"/>
      <c r="AJ797">
        <v>10</v>
      </c>
      <c r="AK797">
        <v>17380</v>
      </c>
      <c r="AL797">
        <v>1E-4</v>
      </c>
      <c r="AM797"/>
      <c r="AN797"/>
      <c r="AO797"/>
      <c r="AP797"/>
      <c r="AQ797" t="s">
        <v>3184</v>
      </c>
      <c r="AR797"/>
      <c r="AS797" t="s">
        <v>1996</v>
      </c>
      <c r="AT797"/>
      <c r="AU797" t="s">
        <v>1996</v>
      </c>
      <c r="AV797" t="s">
        <v>1997</v>
      </c>
      <c r="AW797">
        <v>14407</v>
      </c>
      <c r="AX797"/>
    </row>
    <row r="798" spans="1:50" hidden="1" x14ac:dyDescent="0.25">
      <c r="A798">
        <v>2026</v>
      </c>
      <c r="B798" t="s">
        <v>239</v>
      </c>
      <c r="C798" t="s">
        <v>1571</v>
      </c>
      <c r="D798">
        <v>6736</v>
      </c>
      <c r="E798" t="s">
        <v>3270</v>
      </c>
      <c r="F798" t="s">
        <v>2022</v>
      </c>
      <c r="G798" t="s">
        <v>1919</v>
      </c>
      <c r="H798">
        <v>0</v>
      </c>
      <c r="I798">
        <v>0</v>
      </c>
      <c r="J798">
        <v>0</v>
      </c>
      <c r="K798"/>
      <c r="L798">
        <v>857</v>
      </c>
      <c r="M798" t="s">
        <v>1996</v>
      </c>
      <c r="N798" t="s">
        <v>1996</v>
      </c>
      <c r="O798" t="s">
        <v>1996</v>
      </c>
      <c r="P798" t="s">
        <v>1996</v>
      </c>
      <c r="Q798"/>
      <c r="R798"/>
      <c r="S798"/>
      <c r="T798">
        <v>0</v>
      </c>
      <c r="U798">
        <v>0</v>
      </c>
      <c r="V798">
        <v>0</v>
      </c>
      <c r="W798">
        <v>0.9</v>
      </c>
      <c r="X798">
        <v>0.81599999999999995</v>
      </c>
      <c r="Y798">
        <v>0.98699999999999999</v>
      </c>
      <c r="Z798">
        <v>0.92</v>
      </c>
      <c r="AA798">
        <v>0.92</v>
      </c>
      <c r="AB798">
        <v>0.92</v>
      </c>
      <c r="AC798">
        <v>0</v>
      </c>
      <c r="AD798">
        <v>100</v>
      </c>
      <c r="AE798" t="s">
        <v>3789</v>
      </c>
      <c r="AF798"/>
      <c r="AG798" t="s">
        <v>1997</v>
      </c>
      <c r="AH798">
        <v>9600</v>
      </c>
      <c r="AI798"/>
      <c r="AJ798">
        <v>10</v>
      </c>
      <c r="AK798">
        <v>20900</v>
      </c>
      <c r="AL798">
        <v>1E-4</v>
      </c>
      <c r="AM798"/>
      <c r="AN798"/>
      <c r="AO798"/>
      <c r="AP798"/>
      <c r="AQ798" t="s">
        <v>3184</v>
      </c>
      <c r="AR798"/>
      <c r="AS798" t="s">
        <v>1996</v>
      </c>
      <c r="AT798"/>
      <c r="AU798" t="s">
        <v>1996</v>
      </c>
      <c r="AV798" t="s">
        <v>1997</v>
      </c>
      <c r="AW798">
        <v>14407</v>
      </c>
      <c r="AX798"/>
    </row>
    <row r="799" spans="1:50" hidden="1" x14ac:dyDescent="0.25">
      <c r="A799">
        <v>2026</v>
      </c>
      <c r="B799" t="s">
        <v>1589</v>
      </c>
      <c r="C799" t="s">
        <v>1606</v>
      </c>
      <c r="D799">
        <v>2453</v>
      </c>
      <c r="E799" t="s">
        <v>3271</v>
      </c>
      <c r="F799" t="s">
        <v>2033</v>
      </c>
      <c r="G799" t="s">
        <v>2304</v>
      </c>
      <c r="H799">
        <v>4.8710000000000004</v>
      </c>
      <c r="I799">
        <v>1.1000000000000001E-3</v>
      </c>
      <c r="J799">
        <v>1.1000000000000001E-3</v>
      </c>
      <c r="K799"/>
      <c r="L799">
        <v>0.16589999999999999</v>
      </c>
      <c r="M799" t="s">
        <v>1996</v>
      </c>
      <c r="N799" t="s">
        <v>1996</v>
      </c>
      <c r="O799" t="s">
        <v>1996</v>
      </c>
      <c r="P799" t="s">
        <v>1996</v>
      </c>
      <c r="Q799"/>
      <c r="R799"/>
      <c r="S799"/>
      <c r="T799"/>
      <c r="U799"/>
      <c r="V799"/>
      <c r="W799">
        <v>0.9</v>
      </c>
      <c r="X799">
        <v>0.81599999999999995</v>
      </c>
      <c r="Y799">
        <v>0.98699999999999999</v>
      </c>
      <c r="Z799">
        <v>0.92</v>
      </c>
      <c r="AA799">
        <v>0.92</v>
      </c>
      <c r="AB799">
        <v>0.92</v>
      </c>
      <c r="AC799">
        <v>5</v>
      </c>
      <c r="AD799">
        <v>95</v>
      </c>
      <c r="AE799" t="s">
        <v>3789</v>
      </c>
      <c r="AF799"/>
      <c r="AG799" t="s">
        <v>1997</v>
      </c>
      <c r="AH799">
        <v>3</v>
      </c>
      <c r="AI799"/>
      <c r="AJ799">
        <v>20</v>
      </c>
      <c r="AK799"/>
      <c r="AL799">
        <v>1</v>
      </c>
      <c r="AM799"/>
      <c r="AN799"/>
      <c r="AO799"/>
      <c r="AP799"/>
      <c r="AQ799" t="s">
        <v>3272</v>
      </c>
      <c r="AR799"/>
      <c r="AS799" t="s">
        <v>1996</v>
      </c>
      <c r="AT799"/>
      <c r="AU799" t="s">
        <v>1996</v>
      </c>
      <c r="AV799" t="s">
        <v>1997</v>
      </c>
      <c r="AW799">
        <v>13867</v>
      </c>
      <c r="AX799"/>
    </row>
    <row r="800" spans="1:50" hidden="1" x14ac:dyDescent="0.25">
      <c r="A800">
        <v>2026</v>
      </c>
      <c r="B800" t="s">
        <v>1589</v>
      </c>
      <c r="C800" t="s">
        <v>1636</v>
      </c>
      <c r="D800">
        <v>4083</v>
      </c>
      <c r="E800" t="s">
        <v>3273</v>
      </c>
      <c r="F800" t="s">
        <v>1995</v>
      </c>
      <c r="G800" t="s">
        <v>2304</v>
      </c>
      <c r="H800">
        <v>2.21</v>
      </c>
      <c r="I800">
        <v>2.9999999999999997E-4</v>
      </c>
      <c r="J800">
        <v>2.9999999999999997E-4</v>
      </c>
      <c r="K800"/>
      <c r="L800">
        <v>0</v>
      </c>
      <c r="M800" t="s">
        <v>1996</v>
      </c>
      <c r="N800" t="s">
        <v>1996</v>
      </c>
      <c r="O800" t="s">
        <v>1996</v>
      </c>
      <c r="P800" t="s">
        <v>1996</v>
      </c>
      <c r="Q800"/>
      <c r="R800"/>
      <c r="S800"/>
      <c r="T800"/>
      <c r="U800"/>
      <c r="V800"/>
      <c r="W800">
        <v>0.9</v>
      </c>
      <c r="X800">
        <v>0.81599999999999995</v>
      </c>
      <c r="Y800">
        <v>0.98599999999999999</v>
      </c>
      <c r="Z800">
        <v>0.92</v>
      </c>
      <c r="AA800">
        <v>0.92</v>
      </c>
      <c r="AB800">
        <v>0.92</v>
      </c>
      <c r="AC800">
        <v>100</v>
      </c>
      <c r="AD800">
        <v>0</v>
      </c>
      <c r="AE800" t="s">
        <v>3789</v>
      </c>
      <c r="AF800"/>
      <c r="AG800" t="s">
        <v>1997</v>
      </c>
      <c r="AH800">
        <v>0.2</v>
      </c>
      <c r="AI800"/>
      <c r="AJ800">
        <v>15</v>
      </c>
      <c r="AK800">
        <v>5</v>
      </c>
      <c r="AL800">
        <v>1</v>
      </c>
      <c r="AM800"/>
      <c r="AN800"/>
      <c r="AO800"/>
      <c r="AP800"/>
      <c r="AQ800" t="s">
        <v>3274</v>
      </c>
      <c r="AR800"/>
      <c r="AS800" t="s">
        <v>1996</v>
      </c>
      <c r="AT800"/>
      <c r="AU800" t="s">
        <v>1996</v>
      </c>
      <c r="AV800" t="s">
        <v>1997</v>
      </c>
      <c r="AW800">
        <v>13867</v>
      </c>
      <c r="AX800"/>
    </row>
    <row r="801" spans="1:50" hidden="1" x14ac:dyDescent="0.25">
      <c r="A801">
        <v>2026</v>
      </c>
      <c r="B801" t="s">
        <v>1589</v>
      </c>
      <c r="C801" t="s">
        <v>1612</v>
      </c>
      <c r="D801">
        <v>2458</v>
      </c>
      <c r="E801" t="s">
        <v>3275</v>
      </c>
      <c r="F801" t="s">
        <v>2022</v>
      </c>
      <c r="G801" t="s">
        <v>2304</v>
      </c>
      <c r="H801">
        <v>0</v>
      </c>
      <c r="I801">
        <v>0</v>
      </c>
      <c r="J801">
        <v>0</v>
      </c>
      <c r="K801"/>
      <c r="L801">
        <v>0.67049999999999998</v>
      </c>
      <c r="M801" t="s">
        <v>1996</v>
      </c>
      <c r="N801" t="s">
        <v>1996</v>
      </c>
      <c r="O801" t="s">
        <v>1996</v>
      </c>
      <c r="P801" t="s">
        <v>1996</v>
      </c>
      <c r="Q801"/>
      <c r="R801"/>
      <c r="S801"/>
      <c r="T801"/>
      <c r="U801"/>
      <c r="V801"/>
      <c r="W801">
        <v>0.9</v>
      </c>
      <c r="X801">
        <v>0.81599999999999995</v>
      </c>
      <c r="Y801">
        <v>0.98699999999999999</v>
      </c>
      <c r="Z801">
        <v>0.92</v>
      </c>
      <c r="AA801">
        <v>0.92</v>
      </c>
      <c r="AB801">
        <v>0.92</v>
      </c>
      <c r="AC801">
        <v>0</v>
      </c>
      <c r="AD801">
        <v>100</v>
      </c>
      <c r="AE801" t="s">
        <v>3789</v>
      </c>
      <c r="AF801"/>
      <c r="AG801" t="s">
        <v>1997</v>
      </c>
      <c r="AH801">
        <v>3</v>
      </c>
      <c r="AI801"/>
      <c r="AJ801">
        <v>20</v>
      </c>
      <c r="AK801"/>
      <c r="AL801">
        <v>1</v>
      </c>
      <c r="AM801"/>
      <c r="AN801"/>
      <c r="AO801"/>
      <c r="AP801"/>
      <c r="AQ801" t="s">
        <v>3276</v>
      </c>
      <c r="AR801"/>
      <c r="AS801" t="s">
        <v>1996</v>
      </c>
      <c r="AT801"/>
      <c r="AU801" t="s">
        <v>1996</v>
      </c>
      <c r="AV801" t="s">
        <v>1997</v>
      </c>
      <c r="AW801">
        <v>13867</v>
      </c>
      <c r="AX801"/>
    </row>
    <row r="802" spans="1:50" hidden="1" x14ac:dyDescent="0.25">
      <c r="A802">
        <v>2026</v>
      </c>
      <c r="B802" t="s">
        <v>1589</v>
      </c>
      <c r="C802" t="s">
        <v>1609</v>
      </c>
      <c r="D802">
        <v>2460</v>
      </c>
      <c r="E802" t="s">
        <v>3277</v>
      </c>
      <c r="F802" t="s">
        <v>2022</v>
      </c>
      <c r="G802" t="s">
        <v>2304</v>
      </c>
      <c r="H802">
        <v>0</v>
      </c>
      <c r="I802">
        <v>0</v>
      </c>
      <c r="J802">
        <v>0</v>
      </c>
      <c r="K802"/>
      <c r="L802">
        <v>0.16589999999999999</v>
      </c>
      <c r="M802" t="s">
        <v>1996</v>
      </c>
      <c r="N802" t="s">
        <v>1996</v>
      </c>
      <c r="O802" t="s">
        <v>1996</v>
      </c>
      <c r="P802" t="s">
        <v>1996</v>
      </c>
      <c r="Q802"/>
      <c r="R802"/>
      <c r="S802"/>
      <c r="T802"/>
      <c r="U802"/>
      <c r="V802"/>
      <c r="W802">
        <v>0.9</v>
      </c>
      <c r="X802">
        <v>0.81599999999999995</v>
      </c>
      <c r="Y802">
        <v>0.98699999999999999</v>
      </c>
      <c r="Z802">
        <v>0.92</v>
      </c>
      <c r="AA802">
        <v>0.92</v>
      </c>
      <c r="AB802">
        <v>0.92</v>
      </c>
      <c r="AC802">
        <v>0</v>
      </c>
      <c r="AD802">
        <v>100</v>
      </c>
      <c r="AE802" t="s">
        <v>3789</v>
      </c>
      <c r="AF802"/>
      <c r="AG802" t="s">
        <v>1997</v>
      </c>
      <c r="AH802">
        <v>2</v>
      </c>
      <c r="AI802"/>
      <c r="AJ802">
        <v>20</v>
      </c>
      <c r="AK802">
        <v>6</v>
      </c>
      <c r="AL802">
        <v>1</v>
      </c>
      <c r="AM802"/>
      <c r="AN802"/>
      <c r="AO802"/>
      <c r="AP802"/>
      <c r="AQ802" t="s">
        <v>3272</v>
      </c>
      <c r="AR802"/>
      <c r="AS802" t="s">
        <v>1996</v>
      </c>
      <c r="AT802"/>
      <c r="AU802" t="s">
        <v>1996</v>
      </c>
      <c r="AV802" t="s">
        <v>1997</v>
      </c>
      <c r="AW802">
        <v>13867</v>
      </c>
      <c r="AX802"/>
    </row>
    <row r="803" spans="1:50" hidden="1" x14ac:dyDescent="0.25">
      <c r="A803">
        <v>2026</v>
      </c>
      <c r="B803" t="s">
        <v>1589</v>
      </c>
      <c r="C803" t="s">
        <v>1618</v>
      </c>
      <c r="D803">
        <v>2462</v>
      </c>
      <c r="E803" t="s">
        <v>3278</v>
      </c>
      <c r="F803" t="s">
        <v>2022</v>
      </c>
      <c r="G803" t="s">
        <v>2304</v>
      </c>
      <c r="H803">
        <v>0</v>
      </c>
      <c r="I803">
        <v>0</v>
      </c>
      <c r="J803">
        <v>0</v>
      </c>
      <c r="K803"/>
      <c r="L803">
        <v>0.11360000000000001</v>
      </c>
      <c r="M803" t="s">
        <v>1996</v>
      </c>
      <c r="N803" t="s">
        <v>1996</v>
      </c>
      <c r="O803" t="s">
        <v>1996</v>
      </c>
      <c r="P803" t="s">
        <v>1996</v>
      </c>
      <c r="Q803"/>
      <c r="R803"/>
      <c r="S803"/>
      <c r="T803"/>
      <c r="U803"/>
      <c r="V803"/>
      <c r="W803">
        <v>0.9</v>
      </c>
      <c r="X803">
        <v>0.81599999999999995</v>
      </c>
      <c r="Y803">
        <v>0.98699999999999999</v>
      </c>
      <c r="Z803">
        <v>0.92</v>
      </c>
      <c r="AA803">
        <v>0.92</v>
      </c>
      <c r="AB803">
        <v>0.92</v>
      </c>
      <c r="AC803">
        <v>0</v>
      </c>
      <c r="AD803">
        <v>100</v>
      </c>
      <c r="AE803" t="s">
        <v>3789</v>
      </c>
      <c r="AF803"/>
      <c r="AG803" t="s">
        <v>1997</v>
      </c>
      <c r="AH803">
        <v>1</v>
      </c>
      <c r="AI803"/>
      <c r="AJ803">
        <v>20</v>
      </c>
      <c r="AK803">
        <v>6</v>
      </c>
      <c r="AL803">
        <v>1</v>
      </c>
      <c r="AM803"/>
      <c r="AN803"/>
      <c r="AO803"/>
      <c r="AP803"/>
      <c r="AQ803" t="s">
        <v>3279</v>
      </c>
      <c r="AR803"/>
      <c r="AS803" t="s">
        <v>1996</v>
      </c>
      <c r="AT803"/>
      <c r="AU803" t="s">
        <v>1996</v>
      </c>
      <c r="AV803" t="s">
        <v>1997</v>
      </c>
      <c r="AW803">
        <v>13867</v>
      </c>
      <c r="AX803"/>
    </row>
    <row r="804" spans="1:50" hidden="1" x14ac:dyDescent="0.25">
      <c r="A804">
        <v>2026</v>
      </c>
      <c r="B804" t="s">
        <v>1589</v>
      </c>
      <c r="C804" t="s">
        <v>1615</v>
      </c>
      <c r="D804">
        <v>2464</v>
      </c>
      <c r="E804" t="s">
        <v>3280</v>
      </c>
      <c r="F804" t="s">
        <v>2022</v>
      </c>
      <c r="G804" t="s">
        <v>2304</v>
      </c>
      <c r="H804">
        <v>0</v>
      </c>
      <c r="I804">
        <v>0</v>
      </c>
      <c r="J804">
        <v>0</v>
      </c>
      <c r="K804"/>
      <c r="L804">
        <v>0.4718</v>
      </c>
      <c r="M804" t="s">
        <v>1996</v>
      </c>
      <c r="N804" t="s">
        <v>1996</v>
      </c>
      <c r="O804" t="s">
        <v>1996</v>
      </c>
      <c r="P804" t="s">
        <v>1996</v>
      </c>
      <c r="Q804"/>
      <c r="R804"/>
      <c r="S804"/>
      <c r="T804"/>
      <c r="U804"/>
      <c r="V804"/>
      <c r="W804">
        <v>0.9</v>
      </c>
      <c r="X804">
        <v>0.81599999999999995</v>
      </c>
      <c r="Y804">
        <v>0.98699999999999999</v>
      </c>
      <c r="Z804">
        <v>0.92</v>
      </c>
      <c r="AA804">
        <v>0.92</v>
      </c>
      <c r="AB804">
        <v>0.92</v>
      </c>
      <c r="AC804">
        <v>0</v>
      </c>
      <c r="AD804">
        <v>100</v>
      </c>
      <c r="AE804" t="s">
        <v>3789</v>
      </c>
      <c r="AF804"/>
      <c r="AG804" t="s">
        <v>1997</v>
      </c>
      <c r="AH804">
        <v>3</v>
      </c>
      <c r="AI804"/>
      <c r="AJ804">
        <v>20</v>
      </c>
      <c r="AK804"/>
      <c r="AL804">
        <v>1</v>
      </c>
      <c r="AM804"/>
      <c r="AN804"/>
      <c r="AO804"/>
      <c r="AP804"/>
      <c r="AQ804" t="s">
        <v>3281</v>
      </c>
      <c r="AR804"/>
      <c r="AS804" t="s">
        <v>1996</v>
      </c>
      <c r="AT804"/>
      <c r="AU804" t="s">
        <v>1996</v>
      </c>
      <c r="AV804" t="s">
        <v>1997</v>
      </c>
      <c r="AW804">
        <v>13867</v>
      </c>
      <c r="AX804"/>
    </row>
    <row r="805" spans="1:50" hidden="1" x14ac:dyDescent="0.25">
      <c r="A805">
        <v>2026</v>
      </c>
      <c r="B805" t="s">
        <v>1589</v>
      </c>
      <c r="C805" t="s">
        <v>1594</v>
      </c>
      <c r="D805">
        <v>3246</v>
      </c>
      <c r="E805" t="s">
        <v>3282</v>
      </c>
      <c r="F805" t="s">
        <v>2022</v>
      </c>
      <c r="G805" t="s">
        <v>2304</v>
      </c>
      <c r="H805">
        <v>0</v>
      </c>
      <c r="I805">
        <v>0</v>
      </c>
      <c r="J805">
        <v>0</v>
      </c>
      <c r="K805"/>
      <c r="L805">
        <v>0.48699999999999999</v>
      </c>
      <c r="M805" t="s">
        <v>1996</v>
      </c>
      <c r="N805" t="s">
        <v>1996</v>
      </c>
      <c r="O805" t="s">
        <v>1996</v>
      </c>
      <c r="P805" t="s">
        <v>1996</v>
      </c>
      <c r="Q805"/>
      <c r="R805"/>
      <c r="S805"/>
      <c r="T805"/>
      <c r="U805"/>
      <c r="V805"/>
      <c r="W805">
        <v>0.9</v>
      </c>
      <c r="X805">
        <v>0.81599999999999995</v>
      </c>
      <c r="Y805">
        <v>0.98699999999999999</v>
      </c>
      <c r="Z805">
        <v>0.92</v>
      </c>
      <c r="AA805">
        <v>0.92</v>
      </c>
      <c r="AB805">
        <v>0.92</v>
      </c>
      <c r="AC805">
        <v>0</v>
      </c>
      <c r="AD805">
        <v>100</v>
      </c>
      <c r="AE805" t="s">
        <v>3789</v>
      </c>
      <c r="AF805"/>
      <c r="AG805" t="s">
        <v>1997</v>
      </c>
      <c r="AH805">
        <v>3</v>
      </c>
      <c r="AI805"/>
      <c r="AJ805">
        <v>20</v>
      </c>
      <c r="AK805">
        <v>6.62</v>
      </c>
      <c r="AL805">
        <v>1</v>
      </c>
      <c r="AM805"/>
      <c r="AN805"/>
      <c r="AO805"/>
      <c r="AP805"/>
      <c r="AQ805" t="s">
        <v>3283</v>
      </c>
      <c r="AR805"/>
      <c r="AS805" t="s">
        <v>1996</v>
      </c>
      <c r="AT805"/>
      <c r="AU805" t="s">
        <v>1996</v>
      </c>
      <c r="AV805" t="s">
        <v>1997</v>
      </c>
      <c r="AW805">
        <v>13867</v>
      </c>
      <c r="AX805"/>
    </row>
    <row r="806" spans="1:50" hidden="1" x14ac:dyDescent="0.25">
      <c r="A806">
        <v>2026</v>
      </c>
      <c r="B806" t="s">
        <v>1589</v>
      </c>
      <c r="C806" t="s">
        <v>3680</v>
      </c>
      <c r="D806">
        <v>8963</v>
      </c>
      <c r="E806" t="s">
        <v>3681</v>
      </c>
      <c r="F806" t="s">
        <v>2033</v>
      </c>
      <c r="G806" t="s">
        <v>2304</v>
      </c>
      <c r="H806">
        <v>3.3351999999999999</v>
      </c>
      <c r="I806">
        <v>6.9999999999999999E-4</v>
      </c>
      <c r="J806">
        <v>6.9999999999999999E-4</v>
      </c>
      <c r="K806"/>
      <c r="L806">
        <v>0.11360000000000001</v>
      </c>
      <c r="M806" t="s">
        <v>1996</v>
      </c>
      <c r="N806" t="s">
        <v>1996</v>
      </c>
      <c r="O806" t="s">
        <v>1996</v>
      </c>
      <c r="P806" t="s">
        <v>1996</v>
      </c>
      <c r="Q806"/>
      <c r="R806"/>
      <c r="S806"/>
      <c r="T806">
        <v>0</v>
      </c>
      <c r="U806">
        <v>0</v>
      </c>
      <c r="V806">
        <v>0</v>
      </c>
      <c r="W806">
        <v>0.9</v>
      </c>
      <c r="X806">
        <v>0.81599999999999995</v>
      </c>
      <c r="Y806">
        <v>0.98699999999999999</v>
      </c>
      <c r="Z806">
        <v>0.92</v>
      </c>
      <c r="AA806">
        <v>0.92</v>
      </c>
      <c r="AB806">
        <v>0.92</v>
      </c>
      <c r="AC806">
        <v>20</v>
      </c>
      <c r="AD806">
        <v>80</v>
      </c>
      <c r="AE806" t="s">
        <v>3789</v>
      </c>
      <c r="AF806"/>
      <c r="AG806" t="s">
        <v>1997</v>
      </c>
      <c r="AH806">
        <v>1</v>
      </c>
      <c r="AI806"/>
      <c r="AJ806">
        <v>20</v>
      </c>
      <c r="AK806">
        <v>6</v>
      </c>
      <c r="AL806">
        <v>1</v>
      </c>
      <c r="AM806"/>
      <c r="AN806"/>
      <c r="AO806"/>
      <c r="AP806"/>
      <c r="AQ806" t="s">
        <v>3279</v>
      </c>
      <c r="AR806"/>
      <c r="AS806" t="s">
        <v>1996</v>
      </c>
      <c r="AT806"/>
      <c r="AU806" t="s">
        <v>1996</v>
      </c>
      <c r="AV806" t="s">
        <v>1997</v>
      </c>
      <c r="AW806">
        <v>13959</v>
      </c>
      <c r="AX806"/>
    </row>
    <row r="807" spans="1:50" hidden="1" x14ac:dyDescent="0.25">
      <c r="A807">
        <v>2026</v>
      </c>
      <c r="B807" t="s">
        <v>1589</v>
      </c>
      <c r="C807" t="s">
        <v>3682</v>
      </c>
      <c r="D807">
        <v>8965</v>
      </c>
      <c r="E807" t="s">
        <v>3683</v>
      </c>
      <c r="F807" t="s">
        <v>2033</v>
      </c>
      <c r="G807" t="s">
        <v>2304</v>
      </c>
      <c r="H807">
        <v>2.0331999999999999</v>
      </c>
      <c r="I807">
        <v>2.0000000000000001E-4</v>
      </c>
      <c r="J807">
        <v>2.0000000000000001E-4</v>
      </c>
      <c r="K807"/>
      <c r="L807">
        <v>7.22E-2</v>
      </c>
      <c r="M807" t="s">
        <v>1996</v>
      </c>
      <c r="N807" t="s">
        <v>1996</v>
      </c>
      <c r="O807" t="s">
        <v>1996</v>
      </c>
      <c r="P807" t="s">
        <v>1996</v>
      </c>
      <c r="Q807"/>
      <c r="R807"/>
      <c r="S807"/>
      <c r="T807">
        <v>0</v>
      </c>
      <c r="U807">
        <v>0</v>
      </c>
      <c r="V807">
        <v>0</v>
      </c>
      <c r="W807">
        <v>0.9</v>
      </c>
      <c r="X807">
        <v>0.81599999999999995</v>
      </c>
      <c r="Y807">
        <v>0.98699999999999999</v>
      </c>
      <c r="Z807">
        <v>0.92</v>
      </c>
      <c r="AA807">
        <v>0.92</v>
      </c>
      <c r="AB807">
        <v>0.92</v>
      </c>
      <c r="AC807">
        <v>19</v>
      </c>
      <c r="AD807">
        <v>81</v>
      </c>
      <c r="AE807" t="s">
        <v>3789</v>
      </c>
      <c r="AF807"/>
      <c r="AG807" t="s">
        <v>1997</v>
      </c>
      <c r="AH807">
        <v>1</v>
      </c>
      <c r="AI807"/>
      <c r="AJ807">
        <v>20</v>
      </c>
      <c r="AK807">
        <v>6</v>
      </c>
      <c r="AL807">
        <v>1</v>
      </c>
      <c r="AM807"/>
      <c r="AN807"/>
      <c r="AO807"/>
      <c r="AP807"/>
      <c r="AQ807" t="s">
        <v>3302</v>
      </c>
      <c r="AR807"/>
      <c r="AS807" t="s">
        <v>1996</v>
      </c>
      <c r="AT807"/>
      <c r="AU807" t="s">
        <v>1996</v>
      </c>
      <c r="AV807" t="s">
        <v>1997</v>
      </c>
      <c r="AW807">
        <v>13959</v>
      </c>
      <c r="AX807"/>
    </row>
    <row r="808" spans="1:50" hidden="1" x14ac:dyDescent="0.25">
      <c r="A808">
        <v>2026</v>
      </c>
      <c r="B808" t="s">
        <v>1589</v>
      </c>
      <c r="C808" t="s">
        <v>3684</v>
      </c>
      <c r="D808">
        <v>8967</v>
      </c>
      <c r="E808" t="s">
        <v>3685</v>
      </c>
      <c r="F808" t="s">
        <v>2033</v>
      </c>
      <c r="G808" t="s">
        <v>2304</v>
      </c>
      <c r="H808">
        <v>2.855</v>
      </c>
      <c r="I808">
        <v>2.9999999999999997E-4</v>
      </c>
      <c r="J808">
        <v>2.9999999999999997E-4</v>
      </c>
      <c r="K808"/>
      <c r="L808">
        <v>0.1014</v>
      </c>
      <c r="M808" t="s">
        <v>1996</v>
      </c>
      <c r="N808" t="s">
        <v>1996</v>
      </c>
      <c r="O808" t="s">
        <v>1996</v>
      </c>
      <c r="P808" t="s">
        <v>1996</v>
      </c>
      <c r="Q808"/>
      <c r="R808"/>
      <c r="S808"/>
      <c r="T808">
        <v>0</v>
      </c>
      <c r="U808">
        <v>0</v>
      </c>
      <c r="V808">
        <v>0</v>
      </c>
      <c r="W808">
        <v>0.9</v>
      </c>
      <c r="X808">
        <v>0.81599999999999995</v>
      </c>
      <c r="Y808">
        <v>0.98699999999999999</v>
      </c>
      <c r="Z808">
        <v>0.92</v>
      </c>
      <c r="AA808">
        <v>0.92</v>
      </c>
      <c r="AB808">
        <v>0.92</v>
      </c>
      <c r="AC808">
        <v>19</v>
      </c>
      <c r="AD808">
        <v>81</v>
      </c>
      <c r="AE808" t="s">
        <v>3789</v>
      </c>
      <c r="AF808"/>
      <c r="AG808" t="s">
        <v>1997</v>
      </c>
      <c r="AH808">
        <v>1</v>
      </c>
      <c r="AI808"/>
      <c r="AJ808">
        <v>20</v>
      </c>
      <c r="AK808">
        <v>6</v>
      </c>
      <c r="AL808">
        <v>1</v>
      </c>
      <c r="AM808"/>
      <c r="AN808"/>
      <c r="AO808"/>
      <c r="AP808"/>
      <c r="AQ808" t="s">
        <v>3313</v>
      </c>
      <c r="AR808"/>
      <c r="AS808" t="s">
        <v>1996</v>
      </c>
      <c r="AT808"/>
      <c r="AU808" t="s">
        <v>1996</v>
      </c>
      <c r="AV808" t="s">
        <v>1997</v>
      </c>
      <c r="AW808">
        <v>13959</v>
      </c>
      <c r="AX808"/>
    </row>
    <row r="809" spans="1:50" hidden="1" x14ac:dyDescent="0.25">
      <c r="A809">
        <v>2026</v>
      </c>
      <c r="B809" t="s">
        <v>1589</v>
      </c>
      <c r="C809" t="s">
        <v>1639</v>
      </c>
      <c r="D809">
        <v>4096</v>
      </c>
      <c r="E809" t="s">
        <v>3284</v>
      </c>
      <c r="F809" t="s">
        <v>1995</v>
      </c>
      <c r="G809" t="s">
        <v>2304</v>
      </c>
      <c r="H809">
        <v>9.23</v>
      </c>
      <c r="I809">
        <v>1.1000000000000001E-3</v>
      </c>
      <c r="J809">
        <v>1.1000000000000001E-3</v>
      </c>
      <c r="K809"/>
      <c r="L809">
        <v>0</v>
      </c>
      <c r="M809" t="s">
        <v>1996</v>
      </c>
      <c r="N809" t="s">
        <v>1996</v>
      </c>
      <c r="O809" t="s">
        <v>1996</v>
      </c>
      <c r="P809" t="s">
        <v>1996</v>
      </c>
      <c r="Q809"/>
      <c r="R809"/>
      <c r="S809"/>
      <c r="T809"/>
      <c r="U809"/>
      <c r="V809"/>
      <c r="W809">
        <v>0.9</v>
      </c>
      <c r="X809">
        <v>0.81599999999999995</v>
      </c>
      <c r="Y809">
        <v>0.98599999999999999</v>
      </c>
      <c r="Z809">
        <v>0.92</v>
      </c>
      <c r="AA809">
        <v>0.92</v>
      </c>
      <c r="AB809">
        <v>0.92</v>
      </c>
      <c r="AC809">
        <v>100</v>
      </c>
      <c r="AD809">
        <v>0</v>
      </c>
      <c r="AE809" t="s">
        <v>3789</v>
      </c>
      <c r="AF809"/>
      <c r="AG809" t="s">
        <v>1997</v>
      </c>
      <c r="AH809">
        <v>0.75</v>
      </c>
      <c r="AI809"/>
      <c r="AJ809">
        <v>15</v>
      </c>
      <c r="AK809">
        <v>5</v>
      </c>
      <c r="AL809">
        <v>1</v>
      </c>
      <c r="AM809"/>
      <c r="AN809"/>
      <c r="AO809"/>
      <c r="AP809"/>
      <c r="AQ809" t="s">
        <v>3285</v>
      </c>
      <c r="AR809"/>
      <c r="AS809" t="s">
        <v>1996</v>
      </c>
      <c r="AT809"/>
      <c r="AU809" t="s">
        <v>1996</v>
      </c>
      <c r="AV809" t="s">
        <v>1997</v>
      </c>
      <c r="AW809">
        <v>13867</v>
      </c>
      <c r="AX809"/>
    </row>
    <row r="810" spans="1:50" hidden="1" x14ac:dyDescent="0.25">
      <c r="A810">
        <v>2026</v>
      </c>
      <c r="B810" t="s">
        <v>1589</v>
      </c>
      <c r="C810" t="s">
        <v>1642</v>
      </c>
      <c r="D810">
        <v>4098</v>
      </c>
      <c r="E810" t="s">
        <v>3286</v>
      </c>
      <c r="F810" t="s">
        <v>1995</v>
      </c>
      <c r="G810" t="s">
        <v>2304</v>
      </c>
      <c r="H810">
        <v>4.8099999999999996</v>
      </c>
      <c r="I810">
        <v>5.0000000000000001E-4</v>
      </c>
      <c r="J810">
        <v>5.0000000000000001E-4</v>
      </c>
      <c r="K810"/>
      <c r="L810">
        <v>0</v>
      </c>
      <c r="M810" t="s">
        <v>1996</v>
      </c>
      <c r="N810" t="s">
        <v>1996</v>
      </c>
      <c r="O810" t="s">
        <v>1996</v>
      </c>
      <c r="P810" t="s">
        <v>1996</v>
      </c>
      <c r="Q810"/>
      <c r="R810"/>
      <c r="S810"/>
      <c r="T810"/>
      <c r="U810"/>
      <c r="V810"/>
      <c r="W810">
        <v>0.9</v>
      </c>
      <c r="X810">
        <v>0.81599999999999995</v>
      </c>
      <c r="Y810">
        <v>0.98599999999999999</v>
      </c>
      <c r="Z810">
        <v>0.92</v>
      </c>
      <c r="AA810">
        <v>0.92</v>
      </c>
      <c r="AB810">
        <v>0.92</v>
      </c>
      <c r="AC810">
        <v>100</v>
      </c>
      <c r="AD810">
        <v>0</v>
      </c>
      <c r="AE810" t="s">
        <v>3789</v>
      </c>
      <c r="AF810"/>
      <c r="AG810" t="s">
        <v>1997</v>
      </c>
      <c r="AH810">
        <v>0.5</v>
      </c>
      <c r="AI810"/>
      <c r="AJ810">
        <v>15</v>
      </c>
      <c r="AK810">
        <v>5</v>
      </c>
      <c r="AL810">
        <v>1</v>
      </c>
      <c r="AM810"/>
      <c r="AN810"/>
      <c r="AO810"/>
      <c r="AP810"/>
      <c r="AQ810" t="s">
        <v>3287</v>
      </c>
      <c r="AR810"/>
      <c r="AS810" t="s">
        <v>1996</v>
      </c>
      <c r="AT810"/>
      <c r="AU810" t="s">
        <v>1996</v>
      </c>
      <c r="AV810" t="s">
        <v>1997</v>
      </c>
      <c r="AW810">
        <v>13867</v>
      </c>
      <c r="AX810"/>
    </row>
    <row r="811" spans="1:50" hidden="1" x14ac:dyDescent="0.25">
      <c r="A811">
        <v>2026</v>
      </c>
      <c r="B811" t="s">
        <v>1589</v>
      </c>
      <c r="C811" t="s">
        <v>1645</v>
      </c>
      <c r="D811">
        <v>4099</v>
      </c>
      <c r="E811" t="s">
        <v>3288</v>
      </c>
      <c r="F811" t="s">
        <v>1995</v>
      </c>
      <c r="G811" t="s">
        <v>2304</v>
      </c>
      <c r="H811">
        <v>34.979999999999997</v>
      </c>
      <c r="I811">
        <v>4.0000000000000001E-3</v>
      </c>
      <c r="J811">
        <v>3.8999999999999998E-3</v>
      </c>
      <c r="K811"/>
      <c r="L811">
        <v>0</v>
      </c>
      <c r="M811" t="s">
        <v>1996</v>
      </c>
      <c r="N811" t="s">
        <v>1996</v>
      </c>
      <c r="O811" t="s">
        <v>1996</v>
      </c>
      <c r="P811" t="s">
        <v>1996</v>
      </c>
      <c r="Q811"/>
      <c r="R811"/>
      <c r="S811"/>
      <c r="T811"/>
      <c r="U811"/>
      <c r="V811"/>
      <c r="W811">
        <v>0.9</v>
      </c>
      <c r="X811">
        <v>0.81599999999999995</v>
      </c>
      <c r="Y811">
        <v>0.98599999999999999</v>
      </c>
      <c r="Z811">
        <v>0.92</v>
      </c>
      <c r="AA811">
        <v>0.92</v>
      </c>
      <c r="AB811">
        <v>0.92</v>
      </c>
      <c r="AC811">
        <v>100</v>
      </c>
      <c r="AD811">
        <v>0</v>
      </c>
      <c r="AE811" t="s">
        <v>3789</v>
      </c>
      <c r="AF811"/>
      <c r="AG811" t="s">
        <v>1997</v>
      </c>
      <c r="AH811">
        <v>3</v>
      </c>
      <c r="AI811"/>
      <c r="AJ811">
        <v>15</v>
      </c>
      <c r="AK811">
        <v>5</v>
      </c>
      <c r="AL811">
        <v>1</v>
      </c>
      <c r="AM811"/>
      <c r="AN811"/>
      <c r="AO811"/>
      <c r="AP811"/>
      <c r="AQ811" t="s">
        <v>3289</v>
      </c>
      <c r="AR811"/>
      <c r="AS811" t="s">
        <v>1996</v>
      </c>
      <c r="AT811"/>
      <c r="AU811" t="s">
        <v>1996</v>
      </c>
      <c r="AV811" t="s">
        <v>1997</v>
      </c>
      <c r="AW811">
        <v>13867</v>
      </c>
      <c r="AX811"/>
    </row>
    <row r="812" spans="1:50" hidden="1" x14ac:dyDescent="0.25">
      <c r="A812">
        <v>2026</v>
      </c>
      <c r="B812" t="s">
        <v>1589</v>
      </c>
      <c r="C812" t="s">
        <v>3686</v>
      </c>
      <c r="D812">
        <v>8964</v>
      </c>
      <c r="E812" t="s">
        <v>3687</v>
      </c>
      <c r="F812" t="s">
        <v>1995</v>
      </c>
      <c r="G812" t="s">
        <v>2304</v>
      </c>
      <c r="H812">
        <v>3.3351999999999999</v>
      </c>
      <c r="I812">
        <v>6.9999999999999999E-4</v>
      </c>
      <c r="J812">
        <v>6.9999999999999999E-4</v>
      </c>
      <c r="K812"/>
      <c r="L812">
        <v>0</v>
      </c>
      <c r="M812" t="s">
        <v>1996</v>
      </c>
      <c r="N812" t="s">
        <v>1996</v>
      </c>
      <c r="O812" t="s">
        <v>1996</v>
      </c>
      <c r="P812" t="s">
        <v>1996</v>
      </c>
      <c r="Q812"/>
      <c r="R812"/>
      <c r="S812"/>
      <c r="T812">
        <v>0</v>
      </c>
      <c r="U812">
        <v>0</v>
      </c>
      <c r="V812">
        <v>0</v>
      </c>
      <c r="W812">
        <v>0.9</v>
      </c>
      <c r="X812">
        <v>0.81599999999999995</v>
      </c>
      <c r="Y812">
        <v>0.98699999999999999</v>
      </c>
      <c r="Z812">
        <v>0.92</v>
      </c>
      <c r="AA812">
        <v>0.92</v>
      </c>
      <c r="AB812">
        <v>0.92</v>
      </c>
      <c r="AC812">
        <v>100</v>
      </c>
      <c r="AD812">
        <v>0</v>
      </c>
      <c r="AE812" t="s">
        <v>3789</v>
      </c>
      <c r="AF812"/>
      <c r="AG812" t="s">
        <v>1997</v>
      </c>
      <c r="AH812">
        <v>1</v>
      </c>
      <c r="AI812"/>
      <c r="AJ812">
        <v>20</v>
      </c>
      <c r="AK812">
        <v>6</v>
      </c>
      <c r="AL812">
        <v>1</v>
      </c>
      <c r="AM812"/>
      <c r="AN812"/>
      <c r="AO812"/>
      <c r="AP812"/>
      <c r="AQ812" t="s">
        <v>3279</v>
      </c>
      <c r="AR812"/>
      <c r="AS812" t="s">
        <v>1996</v>
      </c>
      <c r="AT812"/>
      <c r="AU812" t="s">
        <v>1996</v>
      </c>
      <c r="AV812" t="s">
        <v>1997</v>
      </c>
      <c r="AW812">
        <v>13959</v>
      </c>
      <c r="AX812"/>
    </row>
    <row r="813" spans="1:50" hidden="1" x14ac:dyDescent="0.25">
      <c r="A813">
        <v>2026</v>
      </c>
      <c r="B813" t="s">
        <v>1589</v>
      </c>
      <c r="C813" t="s">
        <v>3688</v>
      </c>
      <c r="D813">
        <v>8966</v>
      </c>
      <c r="E813" t="s">
        <v>3689</v>
      </c>
      <c r="F813" t="s">
        <v>1995</v>
      </c>
      <c r="G813" t="s">
        <v>2304</v>
      </c>
      <c r="H813">
        <v>2.0331999999999999</v>
      </c>
      <c r="I813">
        <v>2.0000000000000001E-4</v>
      </c>
      <c r="J813">
        <v>2.0000000000000001E-4</v>
      </c>
      <c r="K813"/>
      <c r="L813">
        <v>0</v>
      </c>
      <c r="M813" t="s">
        <v>1996</v>
      </c>
      <c r="N813" t="s">
        <v>1996</v>
      </c>
      <c r="O813" t="s">
        <v>1996</v>
      </c>
      <c r="P813" t="s">
        <v>1996</v>
      </c>
      <c r="Q813"/>
      <c r="R813"/>
      <c r="S813"/>
      <c r="T813">
        <v>0</v>
      </c>
      <c r="U813">
        <v>0</v>
      </c>
      <c r="V813">
        <v>0</v>
      </c>
      <c r="W813">
        <v>0.9</v>
      </c>
      <c r="X813">
        <v>0.81599999999999995</v>
      </c>
      <c r="Y813">
        <v>0.98699999999999999</v>
      </c>
      <c r="Z813">
        <v>0.92</v>
      </c>
      <c r="AA813">
        <v>0.92</v>
      </c>
      <c r="AB813">
        <v>0.92</v>
      </c>
      <c r="AC813">
        <v>100</v>
      </c>
      <c r="AD813">
        <v>0</v>
      </c>
      <c r="AE813" t="s">
        <v>3789</v>
      </c>
      <c r="AF813"/>
      <c r="AG813" t="s">
        <v>1997</v>
      </c>
      <c r="AH813">
        <v>1</v>
      </c>
      <c r="AI813"/>
      <c r="AJ813">
        <v>20</v>
      </c>
      <c r="AK813">
        <v>6</v>
      </c>
      <c r="AL813">
        <v>1</v>
      </c>
      <c r="AM813"/>
      <c r="AN813"/>
      <c r="AO813"/>
      <c r="AP813"/>
      <c r="AQ813" t="s">
        <v>3302</v>
      </c>
      <c r="AR813"/>
      <c r="AS813" t="s">
        <v>1996</v>
      </c>
      <c r="AT813"/>
      <c r="AU813" t="s">
        <v>1996</v>
      </c>
      <c r="AV813" t="s">
        <v>1997</v>
      </c>
      <c r="AW813">
        <v>13959</v>
      </c>
      <c r="AX813"/>
    </row>
    <row r="814" spans="1:50" hidden="1" x14ac:dyDescent="0.25">
      <c r="A814">
        <v>2026</v>
      </c>
      <c r="B814" t="s">
        <v>1589</v>
      </c>
      <c r="C814" t="s">
        <v>3690</v>
      </c>
      <c r="D814">
        <v>8968</v>
      </c>
      <c r="E814" t="s">
        <v>3691</v>
      </c>
      <c r="F814" t="s">
        <v>1995</v>
      </c>
      <c r="G814" t="s">
        <v>2304</v>
      </c>
      <c r="H814">
        <v>2.855</v>
      </c>
      <c r="I814">
        <v>2.9999999999999997E-4</v>
      </c>
      <c r="J814">
        <v>2.9999999999999997E-4</v>
      </c>
      <c r="K814"/>
      <c r="L814">
        <v>0</v>
      </c>
      <c r="M814" t="s">
        <v>1996</v>
      </c>
      <c r="N814" t="s">
        <v>1996</v>
      </c>
      <c r="O814" t="s">
        <v>1996</v>
      </c>
      <c r="P814" t="s">
        <v>1996</v>
      </c>
      <c r="Q814"/>
      <c r="R814"/>
      <c r="S814"/>
      <c r="T814">
        <v>0</v>
      </c>
      <c r="U814">
        <v>0</v>
      </c>
      <c r="V814">
        <v>0</v>
      </c>
      <c r="W814">
        <v>0.9</v>
      </c>
      <c r="X814">
        <v>0.81599999999999995</v>
      </c>
      <c r="Y814">
        <v>0.98699999999999999</v>
      </c>
      <c r="Z814">
        <v>0.92</v>
      </c>
      <c r="AA814">
        <v>0.92</v>
      </c>
      <c r="AB814">
        <v>0.92</v>
      </c>
      <c r="AC814">
        <v>100</v>
      </c>
      <c r="AD814">
        <v>0</v>
      </c>
      <c r="AE814" t="s">
        <v>3789</v>
      </c>
      <c r="AF814"/>
      <c r="AG814" t="s">
        <v>1997</v>
      </c>
      <c r="AH814">
        <v>1</v>
      </c>
      <c r="AI814"/>
      <c r="AJ814">
        <v>20</v>
      </c>
      <c r="AK814">
        <v>6</v>
      </c>
      <c r="AL814">
        <v>1</v>
      </c>
      <c r="AM814"/>
      <c r="AN814"/>
      <c r="AO814"/>
      <c r="AP814"/>
      <c r="AQ814" t="s">
        <v>3313</v>
      </c>
      <c r="AR814"/>
      <c r="AS814" t="s">
        <v>1996</v>
      </c>
      <c r="AT814"/>
      <c r="AU814" t="s">
        <v>1996</v>
      </c>
      <c r="AV814" t="s">
        <v>1997</v>
      </c>
      <c r="AW814">
        <v>13959</v>
      </c>
      <c r="AX814"/>
    </row>
    <row r="815" spans="1:50" hidden="1" x14ac:dyDescent="0.25">
      <c r="A815">
        <v>2026</v>
      </c>
      <c r="B815" t="s">
        <v>1589</v>
      </c>
      <c r="C815" t="s">
        <v>1649</v>
      </c>
      <c r="D815">
        <v>3537</v>
      </c>
      <c r="E815" t="s">
        <v>3290</v>
      </c>
      <c r="F815" t="s">
        <v>2022</v>
      </c>
      <c r="G815" t="s">
        <v>1922</v>
      </c>
      <c r="H815">
        <v>0</v>
      </c>
      <c r="I815">
        <v>0</v>
      </c>
      <c r="J815">
        <v>0</v>
      </c>
      <c r="K815"/>
      <c r="L815">
        <v>0.1052</v>
      </c>
      <c r="M815" t="s">
        <v>1996</v>
      </c>
      <c r="N815" t="s">
        <v>1996</v>
      </c>
      <c r="O815" t="s">
        <v>1996</v>
      </c>
      <c r="P815" t="s">
        <v>1996</v>
      </c>
      <c r="Q815"/>
      <c r="R815"/>
      <c r="S815"/>
      <c r="T815">
        <v>0</v>
      </c>
      <c r="U815">
        <v>0</v>
      </c>
      <c r="V815">
        <v>0</v>
      </c>
      <c r="W815">
        <v>0.9</v>
      </c>
      <c r="X815">
        <v>0.81599999999999995</v>
      </c>
      <c r="Y815">
        <v>0.98699999999999999</v>
      </c>
      <c r="Z815">
        <v>0.92</v>
      </c>
      <c r="AA815">
        <v>0.92</v>
      </c>
      <c r="AB815">
        <v>0.92</v>
      </c>
      <c r="AC815">
        <v>0</v>
      </c>
      <c r="AD815">
        <v>100</v>
      </c>
      <c r="AE815" t="s">
        <v>3789</v>
      </c>
      <c r="AF815"/>
      <c r="AG815" t="s">
        <v>1997</v>
      </c>
      <c r="AH815">
        <v>2</v>
      </c>
      <c r="AI815"/>
      <c r="AJ815">
        <v>25</v>
      </c>
      <c r="AK815">
        <v>2</v>
      </c>
      <c r="AL815">
        <v>1</v>
      </c>
      <c r="AM815"/>
      <c r="AN815"/>
      <c r="AO815"/>
      <c r="AP815"/>
      <c r="AQ815" t="s">
        <v>3291</v>
      </c>
      <c r="AR815"/>
      <c r="AS815" t="s">
        <v>1996</v>
      </c>
      <c r="AT815"/>
      <c r="AU815" t="s">
        <v>1996</v>
      </c>
      <c r="AV815" t="s">
        <v>1997</v>
      </c>
      <c r="AW815">
        <v>14407</v>
      </c>
      <c r="AX815"/>
    </row>
    <row r="816" spans="1:50" hidden="1" x14ac:dyDescent="0.25">
      <c r="A816">
        <v>2026</v>
      </c>
      <c r="B816" t="s">
        <v>1589</v>
      </c>
      <c r="C816" t="s">
        <v>1652</v>
      </c>
      <c r="D816">
        <v>3538</v>
      </c>
      <c r="E816" t="s">
        <v>3292</v>
      </c>
      <c r="F816" t="s">
        <v>2022</v>
      </c>
      <c r="G816" t="s">
        <v>1922</v>
      </c>
      <c r="H816">
        <v>0</v>
      </c>
      <c r="I816">
        <v>0</v>
      </c>
      <c r="J816">
        <v>0</v>
      </c>
      <c r="K816"/>
      <c r="L816">
        <v>0.7208</v>
      </c>
      <c r="M816" t="s">
        <v>1996</v>
      </c>
      <c r="N816" t="s">
        <v>1996</v>
      </c>
      <c r="O816" t="s">
        <v>1996</v>
      </c>
      <c r="P816" t="s">
        <v>1996</v>
      </c>
      <c r="Q816"/>
      <c r="R816"/>
      <c r="S816"/>
      <c r="T816">
        <v>0</v>
      </c>
      <c r="U816">
        <v>0</v>
      </c>
      <c r="V816">
        <v>0</v>
      </c>
      <c r="W816">
        <v>0.9</v>
      </c>
      <c r="X816">
        <v>0.81599999999999995</v>
      </c>
      <c r="Y816">
        <v>0.98699999999999999</v>
      </c>
      <c r="Z816">
        <v>0.92</v>
      </c>
      <c r="AA816">
        <v>0.92</v>
      </c>
      <c r="AB816">
        <v>0.92</v>
      </c>
      <c r="AC816">
        <v>0</v>
      </c>
      <c r="AD816">
        <v>100</v>
      </c>
      <c r="AE816" t="s">
        <v>3789</v>
      </c>
      <c r="AF816"/>
      <c r="AG816" t="s">
        <v>1997</v>
      </c>
      <c r="AH816">
        <v>3</v>
      </c>
      <c r="AI816"/>
      <c r="AJ816">
        <v>25</v>
      </c>
      <c r="AK816">
        <v>2</v>
      </c>
      <c r="AL816">
        <v>1</v>
      </c>
      <c r="AM816"/>
      <c r="AN816"/>
      <c r="AO816"/>
      <c r="AP816"/>
      <c r="AQ816" t="s">
        <v>3293</v>
      </c>
      <c r="AR816"/>
      <c r="AS816" t="s">
        <v>1996</v>
      </c>
      <c r="AT816"/>
      <c r="AU816" t="s">
        <v>1996</v>
      </c>
      <c r="AV816" t="s">
        <v>1997</v>
      </c>
      <c r="AW816">
        <v>14407</v>
      </c>
      <c r="AX816"/>
    </row>
    <row r="817" spans="1:50" hidden="1" x14ac:dyDescent="0.25">
      <c r="A817">
        <v>2026</v>
      </c>
      <c r="B817" t="s">
        <v>1589</v>
      </c>
      <c r="C817" t="s">
        <v>1655</v>
      </c>
      <c r="D817">
        <v>4105</v>
      </c>
      <c r="E817" t="s">
        <v>3294</v>
      </c>
      <c r="F817" t="s">
        <v>2022</v>
      </c>
      <c r="G817" t="s">
        <v>1922</v>
      </c>
      <c r="H817">
        <v>0</v>
      </c>
      <c r="I817">
        <v>0</v>
      </c>
      <c r="J817">
        <v>0</v>
      </c>
      <c r="K817"/>
      <c r="L817">
        <v>0.34970000000000001</v>
      </c>
      <c r="M817" t="s">
        <v>1996</v>
      </c>
      <c r="N817" t="s">
        <v>1996</v>
      </c>
      <c r="O817" t="s">
        <v>1996</v>
      </c>
      <c r="P817" t="s">
        <v>1996</v>
      </c>
      <c r="Q817"/>
      <c r="R817"/>
      <c r="S817"/>
      <c r="T817">
        <v>0</v>
      </c>
      <c r="U817">
        <v>0</v>
      </c>
      <c r="V817">
        <v>0</v>
      </c>
      <c r="W817">
        <v>0.9</v>
      </c>
      <c r="X817">
        <v>0.81599999999999995</v>
      </c>
      <c r="Y817">
        <v>0.98699999999999999</v>
      </c>
      <c r="Z817">
        <v>0.92</v>
      </c>
      <c r="AA817">
        <v>0.92</v>
      </c>
      <c r="AB817">
        <v>0.92</v>
      </c>
      <c r="AC817">
        <v>0</v>
      </c>
      <c r="AD817">
        <v>100</v>
      </c>
      <c r="AE817" t="s">
        <v>3789</v>
      </c>
      <c r="AF817"/>
      <c r="AG817" t="s">
        <v>1997</v>
      </c>
      <c r="AH817">
        <v>3</v>
      </c>
      <c r="AI817"/>
      <c r="AJ817">
        <v>25</v>
      </c>
      <c r="AK817">
        <v>2</v>
      </c>
      <c r="AL817">
        <v>1</v>
      </c>
      <c r="AM817"/>
      <c r="AN817"/>
      <c r="AO817"/>
      <c r="AP817"/>
      <c r="AQ817" t="s">
        <v>3295</v>
      </c>
      <c r="AR817"/>
      <c r="AS817" t="s">
        <v>1996</v>
      </c>
      <c r="AT817"/>
      <c r="AU817" t="s">
        <v>1996</v>
      </c>
      <c r="AV817" t="s">
        <v>1997</v>
      </c>
      <c r="AW817">
        <v>14407</v>
      </c>
      <c r="AX817"/>
    </row>
    <row r="818" spans="1:50" hidden="1" x14ac:dyDescent="0.25">
      <c r="A818">
        <v>2026</v>
      </c>
      <c r="B818" t="s">
        <v>1589</v>
      </c>
      <c r="C818" t="s">
        <v>1658</v>
      </c>
      <c r="D818">
        <v>4106</v>
      </c>
      <c r="E818" t="s">
        <v>3296</v>
      </c>
      <c r="F818" t="s">
        <v>2022</v>
      </c>
      <c r="G818" t="s">
        <v>1922</v>
      </c>
      <c r="H818">
        <v>0</v>
      </c>
      <c r="I818">
        <v>0</v>
      </c>
      <c r="J818">
        <v>0</v>
      </c>
      <c r="K818"/>
      <c r="L818">
        <v>6.7702999999999998</v>
      </c>
      <c r="M818" t="s">
        <v>1996</v>
      </c>
      <c r="N818" t="s">
        <v>1996</v>
      </c>
      <c r="O818" t="s">
        <v>1996</v>
      </c>
      <c r="P818" t="s">
        <v>1996</v>
      </c>
      <c r="Q818"/>
      <c r="R818"/>
      <c r="S818"/>
      <c r="T818">
        <v>0</v>
      </c>
      <c r="U818">
        <v>0</v>
      </c>
      <c r="V818">
        <v>0</v>
      </c>
      <c r="W818">
        <v>0.9</v>
      </c>
      <c r="X818">
        <v>0.81599999999999995</v>
      </c>
      <c r="Y818">
        <v>0.98699999999999999</v>
      </c>
      <c r="Z818">
        <v>0.92</v>
      </c>
      <c r="AA818">
        <v>0.92</v>
      </c>
      <c r="AB818">
        <v>0.92</v>
      </c>
      <c r="AC818">
        <v>0</v>
      </c>
      <c r="AD818">
        <v>100</v>
      </c>
      <c r="AE818" t="s">
        <v>3789</v>
      </c>
      <c r="AF818"/>
      <c r="AG818" t="s">
        <v>1997</v>
      </c>
      <c r="AH818">
        <v>3</v>
      </c>
      <c r="AI818"/>
      <c r="AJ818">
        <v>25</v>
      </c>
      <c r="AK818">
        <v>2</v>
      </c>
      <c r="AL818">
        <v>1</v>
      </c>
      <c r="AM818"/>
      <c r="AN818"/>
      <c r="AO818"/>
      <c r="AP818"/>
      <c r="AQ818" t="s">
        <v>3297</v>
      </c>
      <c r="AR818"/>
      <c r="AS818" t="s">
        <v>1996</v>
      </c>
      <c r="AT818"/>
      <c r="AU818" t="s">
        <v>1996</v>
      </c>
      <c r="AV818" t="s">
        <v>1997</v>
      </c>
      <c r="AW818">
        <v>14407</v>
      </c>
      <c r="AX818"/>
    </row>
    <row r="819" spans="1:50" hidden="1" x14ac:dyDescent="0.25">
      <c r="A819">
        <v>2026</v>
      </c>
      <c r="B819" t="s">
        <v>1589</v>
      </c>
      <c r="C819" t="s">
        <v>1621</v>
      </c>
      <c r="D819">
        <v>4552</v>
      </c>
      <c r="E819" t="s">
        <v>3298</v>
      </c>
      <c r="F819" t="s">
        <v>2022</v>
      </c>
      <c r="G819" t="s">
        <v>2304</v>
      </c>
      <c r="H819">
        <v>0</v>
      </c>
      <c r="I819">
        <v>0</v>
      </c>
      <c r="J819">
        <v>0</v>
      </c>
      <c r="K819"/>
      <c r="L819">
        <v>0.1787</v>
      </c>
      <c r="M819" t="s">
        <v>1996</v>
      </c>
      <c r="N819" t="s">
        <v>1996</v>
      </c>
      <c r="O819" t="s">
        <v>1996</v>
      </c>
      <c r="P819" t="s">
        <v>1996</v>
      </c>
      <c r="Q819"/>
      <c r="R819"/>
      <c r="S819"/>
      <c r="T819"/>
      <c r="U819"/>
      <c r="V819"/>
      <c r="W819">
        <v>0.9</v>
      </c>
      <c r="X819">
        <v>0.81599999999999995</v>
      </c>
      <c r="Y819">
        <v>0.98699999999999999</v>
      </c>
      <c r="Z819">
        <v>0.92</v>
      </c>
      <c r="AA819">
        <v>0.92</v>
      </c>
      <c r="AB819">
        <v>0.92</v>
      </c>
      <c r="AC819">
        <v>0</v>
      </c>
      <c r="AD819">
        <v>100</v>
      </c>
      <c r="AE819" t="s">
        <v>3789</v>
      </c>
      <c r="AF819"/>
      <c r="AG819" t="s">
        <v>1997</v>
      </c>
      <c r="AH819">
        <v>2</v>
      </c>
      <c r="AI819"/>
      <c r="AJ819">
        <v>20</v>
      </c>
      <c r="AK819">
        <v>6</v>
      </c>
      <c r="AL819">
        <v>1</v>
      </c>
      <c r="AM819"/>
      <c r="AN819"/>
      <c r="AO819"/>
      <c r="AP819"/>
      <c r="AQ819" t="s">
        <v>3299</v>
      </c>
      <c r="AR819"/>
      <c r="AS819" t="s">
        <v>1996</v>
      </c>
      <c r="AT819"/>
      <c r="AU819" t="s">
        <v>1996</v>
      </c>
      <c r="AV819" t="s">
        <v>1997</v>
      </c>
      <c r="AW819">
        <v>13867</v>
      </c>
      <c r="AX819"/>
    </row>
    <row r="820" spans="1:50" hidden="1" x14ac:dyDescent="0.25">
      <c r="A820">
        <v>2026</v>
      </c>
      <c r="B820" t="s">
        <v>1589</v>
      </c>
      <c r="C820" t="s">
        <v>1624</v>
      </c>
      <c r="D820">
        <v>4553</v>
      </c>
      <c r="E820" t="s">
        <v>3300</v>
      </c>
      <c r="F820" t="s">
        <v>2022</v>
      </c>
      <c r="G820" t="s">
        <v>2304</v>
      </c>
      <c r="H820">
        <v>0</v>
      </c>
      <c r="I820">
        <v>0</v>
      </c>
      <c r="J820">
        <v>0</v>
      </c>
      <c r="K820"/>
      <c r="L820">
        <v>0.26519999999999999</v>
      </c>
      <c r="M820" t="s">
        <v>1996</v>
      </c>
      <c r="N820" t="s">
        <v>1996</v>
      </c>
      <c r="O820" t="s">
        <v>1996</v>
      </c>
      <c r="P820" t="s">
        <v>1996</v>
      </c>
      <c r="Q820"/>
      <c r="R820"/>
      <c r="S820"/>
      <c r="T820"/>
      <c r="U820"/>
      <c r="V820"/>
      <c r="W820">
        <v>0.9</v>
      </c>
      <c r="X820">
        <v>0.81599999999999995</v>
      </c>
      <c r="Y820">
        <v>0.98699999999999999</v>
      </c>
      <c r="Z820">
        <v>0.92</v>
      </c>
      <c r="AA820">
        <v>0.92</v>
      </c>
      <c r="AB820">
        <v>0.92</v>
      </c>
      <c r="AC820">
        <v>0</v>
      </c>
      <c r="AD820">
        <v>100</v>
      </c>
      <c r="AE820" t="s">
        <v>3789</v>
      </c>
      <c r="AF820"/>
      <c r="AG820" t="s">
        <v>1997</v>
      </c>
      <c r="AH820">
        <v>3</v>
      </c>
      <c r="AI820"/>
      <c r="AJ820">
        <v>20</v>
      </c>
      <c r="AK820">
        <v>6</v>
      </c>
      <c r="AL820">
        <v>1</v>
      </c>
      <c r="AM820"/>
      <c r="AN820"/>
      <c r="AO820"/>
      <c r="AP820"/>
      <c r="AQ820" t="s">
        <v>3301</v>
      </c>
      <c r="AR820"/>
      <c r="AS820" t="s">
        <v>1996</v>
      </c>
      <c r="AT820"/>
      <c r="AU820" t="s">
        <v>1996</v>
      </c>
      <c r="AV820" t="s">
        <v>1997</v>
      </c>
      <c r="AW820">
        <v>13867</v>
      </c>
      <c r="AX820"/>
    </row>
    <row r="821" spans="1:50" hidden="1" x14ac:dyDescent="0.25">
      <c r="A821">
        <v>2026</v>
      </c>
      <c r="B821" t="s">
        <v>1589</v>
      </c>
      <c r="C821" t="s">
        <v>1627</v>
      </c>
      <c r="D821">
        <v>4554</v>
      </c>
      <c r="E821" t="s">
        <v>3692</v>
      </c>
      <c r="F821" t="s">
        <v>2022</v>
      </c>
      <c r="G821" t="s">
        <v>2304</v>
      </c>
      <c r="H821">
        <v>0</v>
      </c>
      <c r="I821">
        <v>0</v>
      </c>
      <c r="J821">
        <v>0</v>
      </c>
      <c r="K821"/>
      <c r="L821">
        <v>7.22E-2</v>
      </c>
      <c r="M821" t="s">
        <v>1996</v>
      </c>
      <c r="N821" t="s">
        <v>1996</v>
      </c>
      <c r="O821" t="s">
        <v>1996</v>
      </c>
      <c r="P821" t="s">
        <v>1996</v>
      </c>
      <c r="Q821"/>
      <c r="R821"/>
      <c r="S821"/>
      <c r="T821"/>
      <c r="U821"/>
      <c r="V821"/>
      <c r="W821">
        <v>0.9</v>
      </c>
      <c r="X821">
        <v>0.81599999999999995</v>
      </c>
      <c r="Y821">
        <v>0.98699999999999999</v>
      </c>
      <c r="Z821">
        <v>0.92</v>
      </c>
      <c r="AA821">
        <v>0.92</v>
      </c>
      <c r="AB821">
        <v>0.92</v>
      </c>
      <c r="AC821">
        <v>0</v>
      </c>
      <c r="AD821">
        <v>100</v>
      </c>
      <c r="AE821" t="s">
        <v>3789</v>
      </c>
      <c r="AF821"/>
      <c r="AG821" t="s">
        <v>1997</v>
      </c>
      <c r="AH821">
        <v>1</v>
      </c>
      <c r="AI821"/>
      <c r="AJ821">
        <v>20</v>
      </c>
      <c r="AK821">
        <v>6</v>
      </c>
      <c r="AL821">
        <v>1</v>
      </c>
      <c r="AM821"/>
      <c r="AN821"/>
      <c r="AO821"/>
      <c r="AP821"/>
      <c r="AQ821" t="s">
        <v>3302</v>
      </c>
      <c r="AR821"/>
      <c r="AS821" t="s">
        <v>1996</v>
      </c>
      <c r="AT821"/>
      <c r="AU821" t="s">
        <v>1996</v>
      </c>
      <c r="AV821" t="s">
        <v>1997</v>
      </c>
      <c r="AW821">
        <v>13867</v>
      </c>
      <c r="AX821"/>
    </row>
    <row r="822" spans="1:50" hidden="1" x14ac:dyDescent="0.25">
      <c r="A822">
        <v>2026</v>
      </c>
      <c r="B822" t="s">
        <v>1589</v>
      </c>
      <c r="C822" t="s">
        <v>1630</v>
      </c>
      <c r="D822">
        <v>2807</v>
      </c>
      <c r="E822" t="s">
        <v>3303</v>
      </c>
      <c r="F822" t="s">
        <v>1995</v>
      </c>
      <c r="G822" t="s">
        <v>2304</v>
      </c>
      <c r="H822">
        <v>64.430000000000007</v>
      </c>
      <c r="I822">
        <v>7.4000000000000003E-3</v>
      </c>
      <c r="J822">
        <v>7.4000000000000003E-3</v>
      </c>
      <c r="K822"/>
      <c r="L822">
        <v>0</v>
      </c>
      <c r="M822" t="s">
        <v>1996</v>
      </c>
      <c r="N822" t="s">
        <v>1996</v>
      </c>
      <c r="O822" t="s">
        <v>1996</v>
      </c>
      <c r="P822" t="s">
        <v>1996</v>
      </c>
      <c r="Q822"/>
      <c r="R822"/>
      <c r="S822"/>
      <c r="T822"/>
      <c r="U822"/>
      <c r="V822"/>
      <c r="W822">
        <v>0.9</v>
      </c>
      <c r="X822">
        <v>0.81599999999999995</v>
      </c>
      <c r="Y822">
        <v>0.98599999999999999</v>
      </c>
      <c r="Z822">
        <v>0.92</v>
      </c>
      <c r="AA822">
        <v>0.92</v>
      </c>
      <c r="AB822">
        <v>0.92</v>
      </c>
      <c r="AC822">
        <v>100</v>
      </c>
      <c r="AD822">
        <v>0</v>
      </c>
      <c r="AE822" t="s">
        <v>3789</v>
      </c>
      <c r="AF822"/>
      <c r="AG822" t="s">
        <v>1997</v>
      </c>
      <c r="AH822">
        <v>1</v>
      </c>
      <c r="AI822"/>
      <c r="AJ822">
        <v>20</v>
      </c>
      <c r="AK822">
        <v>6</v>
      </c>
      <c r="AL822">
        <v>1</v>
      </c>
      <c r="AM822"/>
      <c r="AN822"/>
      <c r="AO822"/>
      <c r="AP822"/>
      <c r="AQ822" t="s">
        <v>3304</v>
      </c>
      <c r="AR822"/>
      <c r="AS822" t="s">
        <v>1996</v>
      </c>
      <c r="AT822"/>
      <c r="AU822" t="s">
        <v>1996</v>
      </c>
      <c r="AV822" t="s">
        <v>1997</v>
      </c>
      <c r="AW822">
        <v>13867</v>
      </c>
      <c r="AX822"/>
    </row>
    <row r="823" spans="1:50" hidden="1" x14ac:dyDescent="0.25">
      <c r="A823">
        <v>2026</v>
      </c>
      <c r="B823" t="s">
        <v>1589</v>
      </c>
      <c r="C823" t="s">
        <v>1633</v>
      </c>
      <c r="D823">
        <v>2810</v>
      </c>
      <c r="E823" t="s">
        <v>3305</v>
      </c>
      <c r="F823" t="s">
        <v>1995</v>
      </c>
      <c r="G823" t="s">
        <v>2304</v>
      </c>
      <c r="H823">
        <v>10.050000000000001</v>
      </c>
      <c r="I823">
        <v>1.1000000000000001E-3</v>
      </c>
      <c r="J823">
        <v>1.1000000000000001E-3</v>
      </c>
      <c r="K823"/>
      <c r="L823">
        <v>0</v>
      </c>
      <c r="M823" t="s">
        <v>1996</v>
      </c>
      <c r="N823" t="s">
        <v>1996</v>
      </c>
      <c r="O823" t="s">
        <v>1996</v>
      </c>
      <c r="P823" t="s">
        <v>1996</v>
      </c>
      <c r="Q823"/>
      <c r="R823"/>
      <c r="S823"/>
      <c r="T823"/>
      <c r="U823"/>
      <c r="V823"/>
      <c r="W823">
        <v>0.9</v>
      </c>
      <c r="X823">
        <v>0.81599999999999995</v>
      </c>
      <c r="Y823">
        <v>0.98599999999999999</v>
      </c>
      <c r="Z823">
        <v>0.92</v>
      </c>
      <c r="AA823">
        <v>0.92</v>
      </c>
      <c r="AB823">
        <v>0.92</v>
      </c>
      <c r="AC823">
        <v>100</v>
      </c>
      <c r="AD823">
        <v>0</v>
      </c>
      <c r="AE823" t="s">
        <v>3789</v>
      </c>
      <c r="AF823"/>
      <c r="AG823" t="s">
        <v>1997</v>
      </c>
      <c r="AH823">
        <v>0.5</v>
      </c>
      <c r="AI823"/>
      <c r="AJ823">
        <v>20</v>
      </c>
      <c r="AK823"/>
      <c r="AL823">
        <v>1</v>
      </c>
      <c r="AM823"/>
      <c r="AN823"/>
      <c r="AO823"/>
      <c r="AP823"/>
      <c r="AQ823" t="s">
        <v>3306</v>
      </c>
      <c r="AR823"/>
      <c r="AS823" t="s">
        <v>1996</v>
      </c>
      <c r="AT823"/>
      <c r="AU823" t="s">
        <v>1996</v>
      </c>
      <c r="AV823" t="s">
        <v>1997</v>
      </c>
      <c r="AW823">
        <v>14407</v>
      </c>
      <c r="AX823"/>
    </row>
    <row r="824" spans="1:50" hidden="1" x14ac:dyDescent="0.25">
      <c r="A824">
        <v>2026</v>
      </c>
      <c r="B824" t="s">
        <v>1589</v>
      </c>
      <c r="C824" t="s">
        <v>1597</v>
      </c>
      <c r="D824">
        <v>145</v>
      </c>
      <c r="E824" t="s">
        <v>3307</v>
      </c>
      <c r="F824" t="s">
        <v>2022</v>
      </c>
      <c r="G824" t="s">
        <v>2304</v>
      </c>
      <c r="H824">
        <v>0</v>
      </c>
      <c r="I824">
        <v>0</v>
      </c>
      <c r="J824">
        <v>0</v>
      </c>
      <c r="K824"/>
      <c r="L824">
        <v>0.3896</v>
      </c>
      <c r="M824" t="s">
        <v>1996</v>
      </c>
      <c r="N824" t="s">
        <v>1996</v>
      </c>
      <c r="O824" t="s">
        <v>1996</v>
      </c>
      <c r="P824" t="s">
        <v>1996</v>
      </c>
      <c r="Q824"/>
      <c r="R824"/>
      <c r="S824"/>
      <c r="T824"/>
      <c r="U824"/>
      <c r="V824"/>
      <c r="W824">
        <v>0.9</v>
      </c>
      <c r="X824">
        <v>0.81599999999999995</v>
      </c>
      <c r="Y824">
        <v>0.98699999999999999</v>
      </c>
      <c r="Z824">
        <v>0.92</v>
      </c>
      <c r="AA824">
        <v>0.92</v>
      </c>
      <c r="AB824">
        <v>0.92</v>
      </c>
      <c r="AC824">
        <v>0</v>
      </c>
      <c r="AD824">
        <v>100</v>
      </c>
      <c r="AE824" t="s">
        <v>3789</v>
      </c>
      <c r="AF824"/>
      <c r="AG824" t="s">
        <v>1997</v>
      </c>
      <c r="AH824">
        <v>4</v>
      </c>
      <c r="AI824"/>
      <c r="AJ824">
        <v>20</v>
      </c>
      <c r="AK824">
        <v>6.62</v>
      </c>
      <c r="AL824">
        <v>1</v>
      </c>
      <c r="AM824"/>
      <c r="AN824"/>
      <c r="AO824"/>
      <c r="AP824"/>
      <c r="AQ824" t="s">
        <v>3308</v>
      </c>
      <c r="AR824"/>
      <c r="AS824" t="s">
        <v>1996</v>
      </c>
      <c r="AT824"/>
      <c r="AU824" t="s">
        <v>1996</v>
      </c>
      <c r="AV824" t="s">
        <v>1997</v>
      </c>
      <c r="AW824">
        <v>13867</v>
      </c>
      <c r="AX824"/>
    </row>
    <row r="825" spans="1:50" hidden="1" x14ac:dyDescent="0.25">
      <c r="A825">
        <v>2026</v>
      </c>
      <c r="B825" t="s">
        <v>1589</v>
      </c>
      <c r="C825" t="s">
        <v>1591</v>
      </c>
      <c r="D825">
        <v>544</v>
      </c>
      <c r="E825" t="s">
        <v>3309</v>
      </c>
      <c r="F825" t="s">
        <v>2022</v>
      </c>
      <c r="G825" t="s">
        <v>2304</v>
      </c>
      <c r="H825">
        <v>0</v>
      </c>
      <c r="I825">
        <v>0</v>
      </c>
      <c r="J825">
        <v>0</v>
      </c>
      <c r="K825"/>
      <c r="L825">
        <v>1.4610000000000001</v>
      </c>
      <c r="M825" t="s">
        <v>1996</v>
      </c>
      <c r="N825" t="s">
        <v>1996</v>
      </c>
      <c r="O825" t="s">
        <v>1996</v>
      </c>
      <c r="P825" t="s">
        <v>1996</v>
      </c>
      <c r="Q825"/>
      <c r="R825"/>
      <c r="S825"/>
      <c r="T825"/>
      <c r="U825"/>
      <c r="V825"/>
      <c r="W825">
        <v>0.9</v>
      </c>
      <c r="X825">
        <v>0.81599999999999995</v>
      </c>
      <c r="Y825">
        <v>0.98699999999999999</v>
      </c>
      <c r="Z825">
        <v>0.92</v>
      </c>
      <c r="AA825">
        <v>0.92</v>
      </c>
      <c r="AB825">
        <v>0.92</v>
      </c>
      <c r="AC825">
        <v>0</v>
      </c>
      <c r="AD825">
        <v>100</v>
      </c>
      <c r="AE825" t="s">
        <v>3789</v>
      </c>
      <c r="AF825"/>
      <c r="AG825" t="s">
        <v>1997</v>
      </c>
      <c r="AH825">
        <v>6</v>
      </c>
      <c r="AI825"/>
      <c r="AJ825">
        <v>20</v>
      </c>
      <c r="AK825">
        <v>6.62</v>
      </c>
      <c r="AL825">
        <v>1</v>
      </c>
      <c r="AM825"/>
      <c r="AN825"/>
      <c r="AO825"/>
      <c r="AP825"/>
      <c r="AQ825" t="s">
        <v>3310</v>
      </c>
      <c r="AR825"/>
      <c r="AS825" t="s">
        <v>1996</v>
      </c>
      <c r="AT825"/>
      <c r="AU825" t="s">
        <v>1996</v>
      </c>
      <c r="AV825" t="s">
        <v>1997</v>
      </c>
      <c r="AW825">
        <v>13867</v>
      </c>
      <c r="AX825"/>
    </row>
    <row r="826" spans="1:50" hidden="1" x14ac:dyDescent="0.25">
      <c r="A826">
        <v>2026</v>
      </c>
      <c r="B826" t="s">
        <v>1589</v>
      </c>
      <c r="C826" t="s">
        <v>1600</v>
      </c>
      <c r="D826">
        <v>1438</v>
      </c>
      <c r="E826" t="s">
        <v>3311</v>
      </c>
      <c r="F826" t="s">
        <v>2022</v>
      </c>
      <c r="G826" t="s">
        <v>2304</v>
      </c>
      <c r="H826">
        <v>0</v>
      </c>
      <c r="I826">
        <v>0</v>
      </c>
      <c r="J826">
        <v>0</v>
      </c>
      <c r="K826"/>
      <c r="L826">
        <v>0.2409</v>
      </c>
      <c r="M826" t="s">
        <v>1996</v>
      </c>
      <c r="N826" t="s">
        <v>1996</v>
      </c>
      <c r="O826" t="s">
        <v>1996</v>
      </c>
      <c r="P826" t="s">
        <v>1996</v>
      </c>
      <c r="Q826"/>
      <c r="R826"/>
      <c r="S826"/>
      <c r="T826"/>
      <c r="U826"/>
      <c r="V826"/>
      <c r="W826">
        <v>0.9</v>
      </c>
      <c r="X826">
        <v>0.81599999999999995</v>
      </c>
      <c r="Y826">
        <v>0.98699999999999999</v>
      </c>
      <c r="Z826">
        <v>0.92</v>
      </c>
      <c r="AA826">
        <v>0.92</v>
      </c>
      <c r="AB826">
        <v>0.92</v>
      </c>
      <c r="AC826">
        <v>0</v>
      </c>
      <c r="AD826">
        <v>100</v>
      </c>
      <c r="AE826" t="s">
        <v>3789</v>
      </c>
      <c r="AF826"/>
      <c r="AG826" t="s">
        <v>1997</v>
      </c>
      <c r="AH826">
        <v>2</v>
      </c>
      <c r="AI826"/>
      <c r="AJ826">
        <v>20</v>
      </c>
      <c r="AK826"/>
      <c r="AL826">
        <v>1</v>
      </c>
      <c r="AM826"/>
      <c r="AN826"/>
      <c r="AO826"/>
      <c r="AP826"/>
      <c r="AQ826" t="s">
        <v>3312</v>
      </c>
      <c r="AR826"/>
      <c r="AS826" t="s">
        <v>1996</v>
      </c>
      <c r="AT826"/>
      <c r="AU826" t="s">
        <v>1996</v>
      </c>
      <c r="AV826" t="s">
        <v>1997</v>
      </c>
      <c r="AW826">
        <v>13867</v>
      </c>
      <c r="AX826"/>
    </row>
    <row r="827" spans="1:50" hidden="1" x14ac:dyDescent="0.25">
      <c r="A827">
        <v>2026</v>
      </c>
      <c r="B827" t="s">
        <v>1589</v>
      </c>
      <c r="C827" t="s">
        <v>1603</v>
      </c>
      <c r="D827">
        <v>3080</v>
      </c>
      <c r="E827" t="s">
        <v>3693</v>
      </c>
      <c r="F827" t="s">
        <v>2022</v>
      </c>
      <c r="G827" t="s">
        <v>2304</v>
      </c>
      <c r="H827">
        <v>0</v>
      </c>
      <c r="I827">
        <v>0</v>
      </c>
      <c r="J827">
        <v>0</v>
      </c>
      <c r="K827"/>
      <c r="L827">
        <v>0.1014</v>
      </c>
      <c r="M827" t="s">
        <v>1996</v>
      </c>
      <c r="N827" t="s">
        <v>1996</v>
      </c>
      <c r="O827" t="s">
        <v>1996</v>
      </c>
      <c r="P827" t="s">
        <v>1996</v>
      </c>
      <c r="Q827"/>
      <c r="R827"/>
      <c r="S827"/>
      <c r="T827"/>
      <c r="U827"/>
      <c r="V827"/>
      <c r="W827">
        <v>0.9</v>
      </c>
      <c r="X827">
        <v>0.81599999999999995</v>
      </c>
      <c r="Y827">
        <v>0.98699999999999999</v>
      </c>
      <c r="Z827">
        <v>0.92</v>
      </c>
      <c r="AA827">
        <v>0.92</v>
      </c>
      <c r="AB827">
        <v>0.92</v>
      </c>
      <c r="AC827">
        <v>0</v>
      </c>
      <c r="AD827">
        <v>100</v>
      </c>
      <c r="AE827" t="s">
        <v>3789</v>
      </c>
      <c r="AF827"/>
      <c r="AG827" t="s">
        <v>1997</v>
      </c>
      <c r="AH827">
        <v>1</v>
      </c>
      <c r="AI827"/>
      <c r="AJ827">
        <v>20</v>
      </c>
      <c r="AK827">
        <v>6</v>
      </c>
      <c r="AL827">
        <v>1</v>
      </c>
      <c r="AM827"/>
      <c r="AN827"/>
      <c r="AO827"/>
      <c r="AP827"/>
      <c r="AQ827" t="s">
        <v>3313</v>
      </c>
      <c r="AR827"/>
      <c r="AS827" t="s">
        <v>1996</v>
      </c>
      <c r="AT827"/>
      <c r="AU827" t="s">
        <v>1996</v>
      </c>
      <c r="AV827" t="s">
        <v>1997</v>
      </c>
      <c r="AW827">
        <v>13867</v>
      </c>
      <c r="AX827"/>
    </row>
    <row r="828" spans="1:50" hidden="1" x14ac:dyDescent="0.25">
      <c r="A828">
        <v>2026</v>
      </c>
      <c r="B828" t="s">
        <v>3314</v>
      </c>
      <c r="C828" t="s">
        <v>1437</v>
      </c>
      <c r="D828">
        <v>3042</v>
      </c>
      <c r="E828" t="s">
        <v>3315</v>
      </c>
      <c r="F828" t="s">
        <v>1995</v>
      </c>
      <c r="G828" t="s">
        <v>1922</v>
      </c>
      <c r="H828">
        <v>85</v>
      </c>
      <c r="I828">
        <v>1.2999999999999999E-2</v>
      </c>
      <c r="J828">
        <v>1.2999999999999999E-2</v>
      </c>
      <c r="K828"/>
      <c r="L828">
        <v>0</v>
      </c>
      <c r="M828" t="s">
        <v>1996</v>
      </c>
      <c r="N828" t="s">
        <v>1996</v>
      </c>
      <c r="O828" t="s">
        <v>1996</v>
      </c>
      <c r="P828" t="s">
        <v>1996</v>
      </c>
      <c r="Q828"/>
      <c r="R828"/>
      <c r="S828"/>
      <c r="T828">
        <v>0</v>
      </c>
      <c r="U828">
        <v>0</v>
      </c>
      <c r="V828">
        <v>0</v>
      </c>
      <c r="W828">
        <v>0.9</v>
      </c>
      <c r="X828">
        <v>0.81599999999999995</v>
      </c>
      <c r="Y828">
        <v>0.98599999999999999</v>
      </c>
      <c r="Z828">
        <v>0.92</v>
      </c>
      <c r="AA828">
        <v>0.92</v>
      </c>
      <c r="AB828">
        <v>0.92</v>
      </c>
      <c r="AC828">
        <v>100</v>
      </c>
      <c r="AD828">
        <v>0</v>
      </c>
      <c r="AE828" t="s">
        <v>3789</v>
      </c>
      <c r="AF828"/>
      <c r="AG828" t="s">
        <v>1997</v>
      </c>
      <c r="AH828">
        <v>8</v>
      </c>
      <c r="AI828"/>
      <c r="AJ828">
        <v>4</v>
      </c>
      <c r="AK828">
        <v>7.5</v>
      </c>
      <c r="AL828">
        <v>1</v>
      </c>
      <c r="AM828"/>
      <c r="AN828" t="s">
        <v>2034</v>
      </c>
      <c r="AO828"/>
      <c r="AP828"/>
      <c r="AQ828" t="s">
        <v>2493</v>
      </c>
      <c r="AR828"/>
      <c r="AS828" t="s">
        <v>1996</v>
      </c>
      <c r="AT828"/>
      <c r="AU828" t="s">
        <v>1996</v>
      </c>
      <c r="AV828" t="s">
        <v>1997</v>
      </c>
      <c r="AW828">
        <v>14407</v>
      </c>
      <c r="AX828"/>
    </row>
    <row r="829" spans="1:50" hidden="1" x14ac:dyDescent="0.25">
      <c r="A829">
        <v>2026</v>
      </c>
      <c r="B829" t="s">
        <v>3314</v>
      </c>
      <c r="C829" t="s">
        <v>1440</v>
      </c>
      <c r="D829">
        <v>3043</v>
      </c>
      <c r="E829" t="s">
        <v>3316</v>
      </c>
      <c r="F829" t="s">
        <v>1995</v>
      </c>
      <c r="G829" t="s">
        <v>1922</v>
      </c>
      <c r="H829">
        <v>454</v>
      </c>
      <c r="I829">
        <v>6.9900000000000004E-2</v>
      </c>
      <c r="J829">
        <v>6.9900000000000004E-2</v>
      </c>
      <c r="K829"/>
      <c r="L829">
        <v>0</v>
      </c>
      <c r="M829" t="s">
        <v>1996</v>
      </c>
      <c r="N829" t="s">
        <v>1996</v>
      </c>
      <c r="O829" t="s">
        <v>1996</v>
      </c>
      <c r="P829" t="s">
        <v>1996</v>
      </c>
      <c r="Q829"/>
      <c r="R829"/>
      <c r="S829"/>
      <c r="T829">
        <v>0</v>
      </c>
      <c r="U829">
        <v>0</v>
      </c>
      <c r="V829">
        <v>0</v>
      </c>
      <c r="W829">
        <v>0.9</v>
      </c>
      <c r="X829">
        <v>0.81599999999999995</v>
      </c>
      <c r="Y829">
        <v>0.98599999999999999</v>
      </c>
      <c r="Z829">
        <v>0.92</v>
      </c>
      <c r="AA829">
        <v>0.92</v>
      </c>
      <c r="AB829">
        <v>0.92</v>
      </c>
      <c r="AC829">
        <v>100</v>
      </c>
      <c r="AD829">
        <v>0</v>
      </c>
      <c r="AE829" t="s">
        <v>3789</v>
      </c>
      <c r="AF829"/>
      <c r="AG829" t="s">
        <v>1997</v>
      </c>
      <c r="AH829">
        <v>25</v>
      </c>
      <c r="AI829"/>
      <c r="AJ829">
        <v>4</v>
      </c>
      <c r="AK829">
        <v>7.5</v>
      </c>
      <c r="AL829">
        <v>1</v>
      </c>
      <c r="AM829"/>
      <c r="AN829" t="s">
        <v>2034</v>
      </c>
      <c r="AO829"/>
      <c r="AP829"/>
      <c r="AQ829" t="s">
        <v>2494</v>
      </c>
      <c r="AR829"/>
      <c r="AS829" t="s">
        <v>1996</v>
      </c>
      <c r="AT829"/>
      <c r="AU829" t="s">
        <v>1996</v>
      </c>
      <c r="AV829" t="s">
        <v>1997</v>
      </c>
      <c r="AW829">
        <v>14407</v>
      </c>
      <c r="AX829"/>
    </row>
    <row r="830" spans="1:50" hidden="1" x14ac:dyDescent="0.25">
      <c r="A830">
        <v>2026</v>
      </c>
      <c r="B830" t="s">
        <v>3314</v>
      </c>
      <c r="C830" t="s">
        <v>3317</v>
      </c>
      <c r="D830">
        <v>6074</v>
      </c>
      <c r="E830" t="s">
        <v>3318</v>
      </c>
      <c r="F830" t="s">
        <v>1995</v>
      </c>
      <c r="G830" t="s">
        <v>1919</v>
      </c>
      <c r="H830">
        <v>332.15</v>
      </c>
      <c r="I830">
        <v>5.0999999999999997E-2</v>
      </c>
      <c r="J830">
        <v>2.8000000000000001E-2</v>
      </c>
      <c r="K830"/>
      <c r="L830">
        <v>0</v>
      </c>
      <c r="M830" t="s">
        <v>1996</v>
      </c>
      <c r="N830" t="s">
        <v>1996</v>
      </c>
      <c r="O830" t="s">
        <v>1996</v>
      </c>
      <c r="P830" t="s">
        <v>1996</v>
      </c>
      <c r="Q830"/>
      <c r="R830"/>
      <c r="S830"/>
      <c r="T830"/>
      <c r="U830"/>
      <c r="V830"/>
      <c r="W830">
        <v>0.9</v>
      </c>
      <c r="X830">
        <v>0.81599999999999995</v>
      </c>
      <c r="Y830">
        <v>0.98599999999999999</v>
      </c>
      <c r="Z830">
        <v>0.92</v>
      </c>
      <c r="AA830">
        <v>0.92</v>
      </c>
      <c r="AB830">
        <v>0.92</v>
      </c>
      <c r="AC830">
        <v>100</v>
      </c>
      <c r="AD830">
        <v>0</v>
      </c>
      <c r="AE830" t="s">
        <v>3789</v>
      </c>
      <c r="AF830"/>
      <c r="AG830" t="s">
        <v>1997</v>
      </c>
      <c r="AH830">
        <v>75</v>
      </c>
      <c r="AI830"/>
      <c r="AJ830">
        <v>12</v>
      </c>
      <c r="AK830">
        <v>500</v>
      </c>
      <c r="AL830">
        <v>1</v>
      </c>
      <c r="AM830"/>
      <c r="AN830"/>
      <c r="AO830"/>
      <c r="AP830"/>
      <c r="AQ830" t="s">
        <v>2813</v>
      </c>
      <c r="AR830"/>
      <c r="AS830" t="s">
        <v>1996</v>
      </c>
      <c r="AT830"/>
      <c r="AU830" t="s">
        <v>1996</v>
      </c>
      <c r="AV830" t="s">
        <v>1997</v>
      </c>
      <c r="AW830">
        <v>13867</v>
      </c>
      <c r="AX830"/>
    </row>
    <row r="831" spans="1:50" hidden="1" x14ac:dyDescent="0.25">
      <c r="A831">
        <v>2026</v>
      </c>
      <c r="B831" t="s">
        <v>3314</v>
      </c>
      <c r="C831" t="s">
        <v>3319</v>
      </c>
      <c r="D831">
        <v>6075</v>
      </c>
      <c r="E831" t="s">
        <v>3320</v>
      </c>
      <c r="F831" t="s">
        <v>1995</v>
      </c>
      <c r="G831" t="s">
        <v>1919</v>
      </c>
      <c r="H831">
        <v>332.15</v>
      </c>
      <c r="I831">
        <v>5.0999999999999997E-2</v>
      </c>
      <c r="J831">
        <v>2.8000000000000001E-2</v>
      </c>
      <c r="K831"/>
      <c r="L831">
        <v>0</v>
      </c>
      <c r="M831" t="s">
        <v>1996</v>
      </c>
      <c r="N831" t="s">
        <v>1996</v>
      </c>
      <c r="O831" t="s">
        <v>1996</v>
      </c>
      <c r="P831" t="s">
        <v>1996</v>
      </c>
      <c r="Q831"/>
      <c r="R831"/>
      <c r="S831"/>
      <c r="T831"/>
      <c r="U831"/>
      <c r="V831"/>
      <c r="W831">
        <v>0.9</v>
      </c>
      <c r="X831">
        <v>0.81599999999999995</v>
      </c>
      <c r="Y831">
        <v>0.98599999999999999</v>
      </c>
      <c r="Z831">
        <v>0.92</v>
      </c>
      <c r="AA831">
        <v>0.92</v>
      </c>
      <c r="AB831">
        <v>0.92</v>
      </c>
      <c r="AC831">
        <v>100</v>
      </c>
      <c r="AD831">
        <v>0</v>
      </c>
      <c r="AE831" t="s">
        <v>3789</v>
      </c>
      <c r="AF831"/>
      <c r="AG831" t="s">
        <v>1997</v>
      </c>
      <c r="AH831">
        <v>75</v>
      </c>
      <c r="AI831"/>
      <c r="AJ831">
        <v>12</v>
      </c>
      <c r="AK831">
        <v>750</v>
      </c>
      <c r="AL831">
        <v>1</v>
      </c>
      <c r="AM831"/>
      <c r="AN831"/>
      <c r="AO831"/>
      <c r="AP831"/>
      <c r="AQ831" t="s">
        <v>2816</v>
      </c>
      <c r="AR831"/>
      <c r="AS831" t="s">
        <v>1996</v>
      </c>
      <c r="AT831"/>
      <c r="AU831" t="s">
        <v>1996</v>
      </c>
      <c r="AV831" t="s">
        <v>1997</v>
      </c>
      <c r="AW831">
        <v>13867</v>
      </c>
      <c r="AX831"/>
    </row>
    <row r="832" spans="1:50" hidden="1" x14ac:dyDescent="0.25">
      <c r="A832">
        <v>2026</v>
      </c>
      <c r="B832" t="s">
        <v>3314</v>
      </c>
      <c r="C832" t="s">
        <v>3321</v>
      </c>
      <c r="D832">
        <v>6076</v>
      </c>
      <c r="E832" t="s">
        <v>3322</v>
      </c>
      <c r="F832" t="s">
        <v>1995</v>
      </c>
      <c r="G832" t="s">
        <v>1919</v>
      </c>
      <c r="H832">
        <v>441.9785</v>
      </c>
      <c r="I832">
        <v>6.8000000000000005E-2</v>
      </c>
      <c r="J832">
        <v>4.4999999999999998E-2</v>
      </c>
      <c r="K832"/>
      <c r="L832">
        <v>0</v>
      </c>
      <c r="M832" t="s">
        <v>1996</v>
      </c>
      <c r="N832" t="s">
        <v>1996</v>
      </c>
      <c r="O832" t="s">
        <v>1996</v>
      </c>
      <c r="P832" t="s">
        <v>1996</v>
      </c>
      <c r="Q832"/>
      <c r="R832"/>
      <c r="S832"/>
      <c r="T832"/>
      <c r="U832"/>
      <c r="V832"/>
      <c r="W832">
        <v>0.9</v>
      </c>
      <c r="X832">
        <v>0.81599999999999995</v>
      </c>
      <c r="Y832">
        <v>0.98599999999999999</v>
      </c>
      <c r="Z832">
        <v>0.92</v>
      </c>
      <c r="AA832">
        <v>0.92</v>
      </c>
      <c r="AB832">
        <v>0.92</v>
      </c>
      <c r="AC832">
        <v>100</v>
      </c>
      <c r="AD832">
        <v>0</v>
      </c>
      <c r="AE832" t="s">
        <v>3789</v>
      </c>
      <c r="AF832"/>
      <c r="AG832" t="s">
        <v>1997</v>
      </c>
      <c r="AH832">
        <v>125</v>
      </c>
      <c r="AI832"/>
      <c r="AJ832">
        <v>12</v>
      </c>
      <c r="AK832">
        <v>900</v>
      </c>
      <c r="AL832">
        <v>1</v>
      </c>
      <c r="AM832"/>
      <c r="AN832"/>
      <c r="AO832"/>
      <c r="AP832"/>
      <c r="AQ832" t="s">
        <v>2819</v>
      </c>
      <c r="AR832"/>
      <c r="AS832" t="s">
        <v>1996</v>
      </c>
      <c r="AT832"/>
      <c r="AU832" t="s">
        <v>1996</v>
      </c>
      <c r="AV832" t="s">
        <v>1997</v>
      </c>
      <c r="AW832">
        <v>13867</v>
      </c>
      <c r="AX832"/>
    </row>
    <row r="833" spans="1:50" hidden="1" x14ac:dyDescent="0.25">
      <c r="A833">
        <v>2026</v>
      </c>
      <c r="B833" t="s">
        <v>3314</v>
      </c>
      <c r="C833" t="s">
        <v>3323</v>
      </c>
      <c r="D833">
        <v>6077</v>
      </c>
      <c r="E833" t="s">
        <v>3324</v>
      </c>
      <c r="F833" t="s">
        <v>1995</v>
      </c>
      <c r="G833" t="s">
        <v>1919</v>
      </c>
      <c r="H833">
        <v>289.44499999999999</v>
      </c>
      <c r="I833">
        <v>4.4999999999999998E-2</v>
      </c>
      <c r="J833">
        <v>3.3000000000000002E-2</v>
      </c>
      <c r="K833"/>
      <c r="L833">
        <v>0</v>
      </c>
      <c r="M833" t="s">
        <v>1996</v>
      </c>
      <c r="N833" t="s">
        <v>1996</v>
      </c>
      <c r="O833" t="s">
        <v>1996</v>
      </c>
      <c r="P833" t="s">
        <v>1996</v>
      </c>
      <c r="Q833"/>
      <c r="R833"/>
      <c r="S833"/>
      <c r="T833"/>
      <c r="U833"/>
      <c r="V833"/>
      <c r="W833">
        <v>0.9</v>
      </c>
      <c r="X833">
        <v>0.81599999999999995</v>
      </c>
      <c r="Y833">
        <v>0.98599999999999999</v>
      </c>
      <c r="Z833">
        <v>0.92</v>
      </c>
      <c r="AA833">
        <v>0.92</v>
      </c>
      <c r="AB833">
        <v>0.92</v>
      </c>
      <c r="AC833">
        <v>100</v>
      </c>
      <c r="AD833">
        <v>0</v>
      </c>
      <c r="AE833" t="s">
        <v>3789</v>
      </c>
      <c r="AF833"/>
      <c r="AG833" t="s">
        <v>1997</v>
      </c>
      <c r="AH833">
        <v>50</v>
      </c>
      <c r="AI833"/>
      <c r="AJ833">
        <v>12</v>
      </c>
      <c r="AK833">
        <v>250</v>
      </c>
      <c r="AL833">
        <v>1</v>
      </c>
      <c r="AM833"/>
      <c r="AN833"/>
      <c r="AO833"/>
      <c r="AP833"/>
      <c r="AQ833" t="s">
        <v>2810</v>
      </c>
      <c r="AR833"/>
      <c r="AS833" t="s">
        <v>1996</v>
      </c>
      <c r="AT833"/>
      <c r="AU833" t="s">
        <v>1996</v>
      </c>
      <c r="AV833" t="s">
        <v>1997</v>
      </c>
      <c r="AW833">
        <v>13867</v>
      </c>
      <c r="AX833"/>
    </row>
    <row r="834" spans="1:50" hidden="1" x14ac:dyDescent="0.25">
      <c r="A834">
        <v>2026</v>
      </c>
      <c r="B834" t="s">
        <v>3314</v>
      </c>
      <c r="C834" t="s">
        <v>1415</v>
      </c>
      <c r="D834">
        <v>837</v>
      </c>
      <c r="E834" t="s">
        <v>3325</v>
      </c>
      <c r="F834" t="s">
        <v>2033</v>
      </c>
      <c r="G834" t="s">
        <v>2304</v>
      </c>
      <c r="H834">
        <v>577</v>
      </c>
      <c r="I834">
        <v>8.8900000000000007E-2</v>
      </c>
      <c r="J834">
        <v>8.8900000000000007E-2</v>
      </c>
      <c r="K834"/>
      <c r="L834">
        <v>4.8554000000000004</v>
      </c>
      <c r="M834" t="s">
        <v>1996</v>
      </c>
      <c r="N834" t="s">
        <v>1996</v>
      </c>
      <c r="O834" t="s">
        <v>1996</v>
      </c>
      <c r="P834" t="s">
        <v>1996</v>
      </c>
      <c r="Q834"/>
      <c r="R834"/>
      <c r="S834"/>
      <c r="T834">
        <v>0</v>
      </c>
      <c r="U834">
        <v>0</v>
      </c>
      <c r="V834">
        <v>0</v>
      </c>
      <c r="W834">
        <v>0.9</v>
      </c>
      <c r="X834">
        <v>0.81599999999999995</v>
      </c>
      <c r="Y834">
        <v>0.98699999999999999</v>
      </c>
      <c r="Z834">
        <v>0.92</v>
      </c>
      <c r="AA834">
        <v>0.92</v>
      </c>
      <c r="AB834">
        <v>0.92</v>
      </c>
      <c r="AC834">
        <v>50</v>
      </c>
      <c r="AD834">
        <v>50</v>
      </c>
      <c r="AE834" t="s">
        <v>3789</v>
      </c>
      <c r="AF834"/>
      <c r="AG834" t="s">
        <v>1997</v>
      </c>
      <c r="AH834">
        <v>100</v>
      </c>
      <c r="AI834"/>
      <c r="AJ834">
        <v>12</v>
      </c>
      <c r="AK834">
        <v>670</v>
      </c>
      <c r="AL834">
        <v>1</v>
      </c>
      <c r="AM834"/>
      <c r="AN834" t="s">
        <v>2034</v>
      </c>
      <c r="AO834"/>
      <c r="AP834"/>
      <c r="AQ834" t="s">
        <v>3326</v>
      </c>
      <c r="AR834"/>
      <c r="AS834" t="s">
        <v>1996</v>
      </c>
      <c r="AT834"/>
      <c r="AU834" t="s">
        <v>1996</v>
      </c>
      <c r="AV834" t="s">
        <v>1997</v>
      </c>
      <c r="AW834">
        <v>14407</v>
      </c>
      <c r="AX834"/>
    </row>
    <row r="835" spans="1:50" hidden="1" x14ac:dyDescent="0.25">
      <c r="A835">
        <v>2026</v>
      </c>
      <c r="B835" t="s">
        <v>3314</v>
      </c>
      <c r="C835" t="s">
        <v>1424</v>
      </c>
      <c r="D835">
        <v>839</v>
      </c>
      <c r="E835" t="s">
        <v>3327</v>
      </c>
      <c r="F835" t="s">
        <v>2033</v>
      </c>
      <c r="G835" t="s">
        <v>2304</v>
      </c>
      <c r="H835">
        <v>1453</v>
      </c>
      <c r="I835">
        <v>0.224</v>
      </c>
      <c r="J835">
        <v>0.224</v>
      </c>
      <c r="K835"/>
      <c r="L835">
        <v>5.9073000000000002</v>
      </c>
      <c r="M835" t="s">
        <v>1996</v>
      </c>
      <c r="N835" t="s">
        <v>1996</v>
      </c>
      <c r="O835" t="s">
        <v>1996</v>
      </c>
      <c r="P835" t="s">
        <v>1996</v>
      </c>
      <c r="Q835"/>
      <c r="R835"/>
      <c r="S835"/>
      <c r="T835">
        <v>0</v>
      </c>
      <c r="U835">
        <v>0</v>
      </c>
      <c r="V835">
        <v>0</v>
      </c>
      <c r="W835">
        <v>0.9</v>
      </c>
      <c r="X835">
        <v>0.81599999999999995</v>
      </c>
      <c r="Y835">
        <v>0.98699999999999999</v>
      </c>
      <c r="Z835">
        <v>0.92</v>
      </c>
      <c r="AA835">
        <v>0.92</v>
      </c>
      <c r="AB835">
        <v>0.92</v>
      </c>
      <c r="AC835">
        <v>70</v>
      </c>
      <c r="AD835">
        <v>30</v>
      </c>
      <c r="AE835" t="s">
        <v>3789</v>
      </c>
      <c r="AF835"/>
      <c r="AG835" t="s">
        <v>1997</v>
      </c>
      <c r="AH835">
        <v>150</v>
      </c>
      <c r="AI835"/>
      <c r="AJ835">
        <v>12</v>
      </c>
      <c r="AK835">
        <v>670</v>
      </c>
      <c r="AL835">
        <v>1</v>
      </c>
      <c r="AM835"/>
      <c r="AN835" t="s">
        <v>2034</v>
      </c>
      <c r="AO835"/>
      <c r="AP835"/>
      <c r="AQ835" t="s">
        <v>3328</v>
      </c>
      <c r="AR835"/>
      <c r="AS835" t="s">
        <v>1996</v>
      </c>
      <c r="AT835"/>
      <c r="AU835" t="s">
        <v>1996</v>
      </c>
      <c r="AV835" t="s">
        <v>1997</v>
      </c>
      <c r="AW835">
        <v>14407</v>
      </c>
      <c r="AX835"/>
    </row>
    <row r="836" spans="1:50" hidden="1" x14ac:dyDescent="0.25">
      <c r="A836">
        <v>2026</v>
      </c>
      <c r="B836" t="s">
        <v>3314</v>
      </c>
      <c r="C836" t="s">
        <v>1469</v>
      </c>
      <c r="D836">
        <v>4956</v>
      </c>
      <c r="E836" t="s">
        <v>2799</v>
      </c>
      <c r="F836" t="s">
        <v>2033</v>
      </c>
      <c r="G836" t="s">
        <v>369</v>
      </c>
      <c r="H836">
        <v>1.1160000000000001</v>
      </c>
      <c r="I836">
        <v>0</v>
      </c>
      <c r="J836">
        <v>0</v>
      </c>
      <c r="K836"/>
      <c r="L836">
        <v>4.02E-2</v>
      </c>
      <c r="M836" t="s">
        <v>1996</v>
      </c>
      <c r="N836" t="s">
        <v>1996</v>
      </c>
      <c r="O836" t="s">
        <v>1996</v>
      </c>
      <c r="P836" t="s">
        <v>1997</v>
      </c>
      <c r="Q836"/>
      <c r="R836"/>
      <c r="S836"/>
      <c r="T836"/>
      <c r="U836"/>
      <c r="V836"/>
      <c r="W836">
        <v>0.9</v>
      </c>
      <c r="X836">
        <v>0.81599999999999995</v>
      </c>
      <c r="Y836">
        <v>0.98699999999999999</v>
      </c>
      <c r="Z836">
        <v>0.92</v>
      </c>
      <c r="AA836">
        <v>0.92</v>
      </c>
      <c r="AB836">
        <v>0.92</v>
      </c>
      <c r="AC836">
        <v>50</v>
      </c>
      <c r="AD836">
        <v>50</v>
      </c>
      <c r="AE836" t="s">
        <v>3789</v>
      </c>
      <c r="AF836"/>
      <c r="AG836" t="s">
        <v>1997</v>
      </c>
      <c r="AH836">
        <v>0.5</v>
      </c>
      <c r="AI836"/>
      <c r="AJ836">
        <v>20</v>
      </c>
      <c r="AK836">
        <v>0.21</v>
      </c>
      <c r="AL836">
        <v>1</v>
      </c>
      <c r="AM836"/>
      <c r="AN836"/>
      <c r="AO836"/>
      <c r="AP836"/>
      <c r="AQ836" t="s">
        <v>2800</v>
      </c>
      <c r="AR836"/>
      <c r="AS836" t="s">
        <v>1996</v>
      </c>
      <c r="AT836"/>
      <c r="AU836" t="s">
        <v>1996</v>
      </c>
      <c r="AV836" t="s">
        <v>1996</v>
      </c>
      <c r="AW836">
        <v>13867</v>
      </c>
      <c r="AX836"/>
    </row>
    <row r="837" spans="1:50" hidden="1" x14ac:dyDescent="0.25">
      <c r="A837">
        <v>2026</v>
      </c>
      <c r="B837" t="s">
        <v>3314</v>
      </c>
      <c r="C837" t="s">
        <v>1474</v>
      </c>
      <c r="D837">
        <v>7549</v>
      </c>
      <c r="E837" t="s">
        <v>3329</v>
      </c>
      <c r="F837" t="s">
        <v>1995</v>
      </c>
      <c r="G837" t="s">
        <v>369</v>
      </c>
      <c r="H837">
        <v>7.1440000000000001</v>
      </c>
      <c r="I837">
        <v>1.5E-3</v>
      </c>
      <c r="J837">
        <v>1.5E-3</v>
      </c>
      <c r="K837"/>
      <c r="L837">
        <v>0</v>
      </c>
      <c r="M837" t="s">
        <v>1996</v>
      </c>
      <c r="N837" t="s">
        <v>1996</v>
      </c>
      <c r="O837" t="s">
        <v>1996</v>
      </c>
      <c r="P837" t="s">
        <v>1997</v>
      </c>
      <c r="Q837"/>
      <c r="R837"/>
      <c r="S837"/>
      <c r="T837"/>
      <c r="U837"/>
      <c r="V837"/>
      <c r="W837">
        <v>0.9</v>
      </c>
      <c r="X837">
        <v>0.81599999999999995</v>
      </c>
      <c r="Y837">
        <v>0.98599999999999999</v>
      </c>
      <c r="Z837">
        <v>0.92</v>
      </c>
      <c r="AA837">
        <v>0.92</v>
      </c>
      <c r="AB837">
        <v>0.92</v>
      </c>
      <c r="AC837">
        <v>100</v>
      </c>
      <c r="AD837">
        <v>0</v>
      </c>
      <c r="AE837" t="s">
        <v>3789</v>
      </c>
      <c r="AF837"/>
      <c r="AG837" t="s">
        <v>1997</v>
      </c>
      <c r="AH837">
        <v>1</v>
      </c>
      <c r="AI837"/>
      <c r="AJ837">
        <v>15</v>
      </c>
      <c r="AK837">
        <v>0</v>
      </c>
      <c r="AL837">
        <v>100</v>
      </c>
      <c r="AM837"/>
      <c r="AN837"/>
      <c r="AO837"/>
      <c r="AP837"/>
      <c r="AQ837" t="s">
        <v>3330</v>
      </c>
      <c r="AR837"/>
      <c r="AS837" t="s">
        <v>1996</v>
      </c>
      <c r="AT837"/>
      <c r="AU837" t="s">
        <v>1996</v>
      </c>
      <c r="AV837" t="s">
        <v>1997</v>
      </c>
      <c r="AW837">
        <v>13867</v>
      </c>
      <c r="AX837"/>
    </row>
    <row r="838" spans="1:50" hidden="1" x14ac:dyDescent="0.25">
      <c r="A838">
        <v>2026</v>
      </c>
      <c r="B838" t="s">
        <v>3314</v>
      </c>
      <c r="C838" t="s">
        <v>3694</v>
      </c>
      <c r="D838">
        <v>8970</v>
      </c>
      <c r="E838" t="s">
        <v>3695</v>
      </c>
      <c r="F838" t="s">
        <v>2033</v>
      </c>
      <c r="G838" t="s">
        <v>3333</v>
      </c>
      <c r="H838">
        <v>1313.5871999999999</v>
      </c>
      <c r="I838">
        <v>5.3E-3</v>
      </c>
      <c r="J838">
        <v>5.3E-3</v>
      </c>
      <c r="K838"/>
      <c r="L838">
        <v>-0.64770000000000005</v>
      </c>
      <c r="M838" t="s">
        <v>1996</v>
      </c>
      <c r="N838" t="s">
        <v>1996</v>
      </c>
      <c r="O838" t="s">
        <v>1996</v>
      </c>
      <c r="P838" t="s">
        <v>1997</v>
      </c>
      <c r="Q838"/>
      <c r="R838"/>
      <c r="S838"/>
      <c r="T838">
        <v>0</v>
      </c>
      <c r="U838">
        <v>0</v>
      </c>
      <c r="V838">
        <v>0</v>
      </c>
      <c r="W838">
        <v>0.9</v>
      </c>
      <c r="X838">
        <v>0.81599999999999995</v>
      </c>
      <c r="Y838">
        <v>0.98699999999999999</v>
      </c>
      <c r="Z838">
        <v>0.92</v>
      </c>
      <c r="AA838">
        <v>0.92</v>
      </c>
      <c r="AB838">
        <v>0.92</v>
      </c>
      <c r="AC838">
        <v>100</v>
      </c>
      <c r="AD838">
        <v>0</v>
      </c>
      <c r="AE838" t="s">
        <v>3789</v>
      </c>
      <c r="AF838"/>
      <c r="AG838" t="s">
        <v>1997</v>
      </c>
      <c r="AH838">
        <v>75</v>
      </c>
      <c r="AI838"/>
      <c r="AJ838">
        <v>12</v>
      </c>
      <c r="AK838">
        <v>0</v>
      </c>
      <c r="AL838">
        <v>0</v>
      </c>
      <c r="AM838"/>
      <c r="AN838"/>
      <c r="AO838"/>
      <c r="AP838"/>
      <c r="AQ838" t="s">
        <v>2499</v>
      </c>
      <c r="AR838"/>
      <c r="AS838" t="s">
        <v>1996</v>
      </c>
      <c r="AT838"/>
      <c r="AU838" t="s">
        <v>1996</v>
      </c>
      <c r="AV838" t="s">
        <v>1997</v>
      </c>
      <c r="AW838">
        <v>13959</v>
      </c>
      <c r="AX838"/>
    </row>
    <row r="839" spans="1:50" hidden="1" x14ac:dyDescent="0.25">
      <c r="A839">
        <v>2026</v>
      </c>
      <c r="B839" t="s">
        <v>3314</v>
      </c>
      <c r="C839" t="s">
        <v>3696</v>
      </c>
      <c r="D839">
        <v>8971</v>
      </c>
      <c r="E839" t="s">
        <v>3697</v>
      </c>
      <c r="F839" t="s">
        <v>2033</v>
      </c>
      <c r="G839" t="s">
        <v>3333</v>
      </c>
      <c r="H839">
        <v>1695.9031</v>
      </c>
      <c r="I839">
        <v>0.161</v>
      </c>
      <c r="J839">
        <v>0.161</v>
      </c>
      <c r="K839"/>
      <c r="L839">
        <v>-0.93530000000000002</v>
      </c>
      <c r="M839" t="s">
        <v>1996</v>
      </c>
      <c r="N839" t="s">
        <v>1996</v>
      </c>
      <c r="O839" t="s">
        <v>1996</v>
      </c>
      <c r="P839" t="s">
        <v>1997</v>
      </c>
      <c r="Q839"/>
      <c r="R839"/>
      <c r="S839"/>
      <c r="T839">
        <v>0</v>
      </c>
      <c r="U839">
        <v>0</v>
      </c>
      <c r="V839">
        <v>0</v>
      </c>
      <c r="W839">
        <v>0.9</v>
      </c>
      <c r="X839">
        <v>0.81599999999999995</v>
      </c>
      <c r="Y839">
        <v>0.98699999999999999</v>
      </c>
      <c r="Z839">
        <v>0.92</v>
      </c>
      <c r="AA839">
        <v>0.92</v>
      </c>
      <c r="AB839">
        <v>0.92</v>
      </c>
      <c r="AC839">
        <v>100</v>
      </c>
      <c r="AD839">
        <v>0</v>
      </c>
      <c r="AE839" t="s">
        <v>3789</v>
      </c>
      <c r="AF839"/>
      <c r="AG839" t="s">
        <v>1997</v>
      </c>
      <c r="AH839">
        <v>200</v>
      </c>
      <c r="AI839"/>
      <c r="AJ839">
        <v>15</v>
      </c>
      <c r="AK839">
        <v>2777.1</v>
      </c>
      <c r="AL839">
        <v>0</v>
      </c>
      <c r="AM839"/>
      <c r="AN839"/>
      <c r="AO839"/>
      <c r="AP839"/>
      <c r="AQ839" t="s">
        <v>3357</v>
      </c>
      <c r="AR839"/>
      <c r="AS839" t="s">
        <v>1996</v>
      </c>
      <c r="AT839"/>
      <c r="AU839" t="s">
        <v>1996</v>
      </c>
      <c r="AV839" t="s">
        <v>1997</v>
      </c>
      <c r="AW839">
        <v>13959</v>
      </c>
      <c r="AX839"/>
    </row>
    <row r="840" spans="1:50" hidden="1" x14ac:dyDescent="0.25">
      <c r="A840">
        <v>2026</v>
      </c>
      <c r="B840" t="s">
        <v>3314</v>
      </c>
      <c r="C840" t="s">
        <v>3698</v>
      </c>
      <c r="D840">
        <v>8972</v>
      </c>
      <c r="E840" t="s">
        <v>3699</v>
      </c>
      <c r="F840" t="s">
        <v>2033</v>
      </c>
      <c r="G840" t="s">
        <v>3333</v>
      </c>
      <c r="H840">
        <v>982.03440000000001</v>
      </c>
      <c r="I840">
        <v>0.16200000000000001</v>
      </c>
      <c r="J840">
        <v>0.16200000000000001</v>
      </c>
      <c r="K840"/>
      <c r="L840">
        <v>-0.3372</v>
      </c>
      <c r="M840" t="s">
        <v>1996</v>
      </c>
      <c r="N840" t="s">
        <v>1996</v>
      </c>
      <c r="O840" t="s">
        <v>1996</v>
      </c>
      <c r="P840" t="s">
        <v>1997</v>
      </c>
      <c r="Q840"/>
      <c r="R840"/>
      <c r="S840"/>
      <c r="T840">
        <v>0</v>
      </c>
      <c r="U840">
        <v>0</v>
      </c>
      <c r="V840">
        <v>0</v>
      </c>
      <c r="W840">
        <v>0.9</v>
      </c>
      <c r="X840">
        <v>0.81599999999999995</v>
      </c>
      <c r="Y840">
        <v>0.98699999999999999</v>
      </c>
      <c r="Z840">
        <v>0.92</v>
      </c>
      <c r="AA840">
        <v>0.92</v>
      </c>
      <c r="AB840">
        <v>0.92</v>
      </c>
      <c r="AC840">
        <v>100</v>
      </c>
      <c r="AD840">
        <v>0</v>
      </c>
      <c r="AE840" t="s">
        <v>3789</v>
      </c>
      <c r="AF840"/>
      <c r="AG840" t="s">
        <v>1997</v>
      </c>
      <c r="AH840">
        <v>30</v>
      </c>
      <c r="AI840"/>
      <c r="AJ840">
        <v>15</v>
      </c>
      <c r="AK840">
        <v>2777.1</v>
      </c>
      <c r="AL840">
        <v>1</v>
      </c>
      <c r="AM840"/>
      <c r="AN840"/>
      <c r="AO840"/>
      <c r="AP840"/>
      <c r="AQ840" t="s">
        <v>3358</v>
      </c>
      <c r="AR840"/>
      <c r="AS840" t="s">
        <v>1996</v>
      </c>
      <c r="AT840"/>
      <c r="AU840" t="s">
        <v>1996</v>
      </c>
      <c r="AV840" t="s">
        <v>1997</v>
      </c>
      <c r="AW840">
        <v>13959</v>
      </c>
      <c r="AX840"/>
    </row>
    <row r="841" spans="1:50" hidden="1" x14ac:dyDescent="0.25">
      <c r="A841">
        <v>2026</v>
      </c>
      <c r="B841" t="s">
        <v>3314</v>
      </c>
      <c r="C841" t="s">
        <v>3700</v>
      </c>
      <c r="D841">
        <v>8974</v>
      </c>
      <c r="E841" t="s">
        <v>3701</v>
      </c>
      <c r="F841" t="s">
        <v>2033</v>
      </c>
      <c r="G841" t="s">
        <v>1919</v>
      </c>
      <c r="H841">
        <v>2931.79</v>
      </c>
      <c r="I841">
        <v>0.66359999999999997</v>
      </c>
      <c r="J841">
        <v>0.66359999999999997</v>
      </c>
      <c r="K841"/>
      <c r="L841">
        <v>5.6492000000000004</v>
      </c>
      <c r="M841" t="s">
        <v>1996</v>
      </c>
      <c r="N841" t="s">
        <v>1996</v>
      </c>
      <c r="O841" t="s">
        <v>1996</v>
      </c>
      <c r="P841" t="s">
        <v>1996</v>
      </c>
      <c r="Q841"/>
      <c r="R841"/>
      <c r="S841"/>
      <c r="T841">
        <v>0</v>
      </c>
      <c r="U841">
        <v>0</v>
      </c>
      <c r="V841">
        <v>0</v>
      </c>
      <c r="W841">
        <v>0.9</v>
      </c>
      <c r="X841">
        <v>0.81599999999999995</v>
      </c>
      <c r="Y841">
        <v>0.98699999999999999</v>
      </c>
      <c r="Z841">
        <v>0.92</v>
      </c>
      <c r="AA841">
        <v>0.92</v>
      </c>
      <c r="AB841">
        <v>0.92</v>
      </c>
      <c r="AC841">
        <v>81</v>
      </c>
      <c r="AD841">
        <v>19</v>
      </c>
      <c r="AE841" t="s">
        <v>3789</v>
      </c>
      <c r="AF841"/>
      <c r="AG841" t="s">
        <v>1997</v>
      </c>
      <c r="AH841">
        <v>50</v>
      </c>
      <c r="AI841"/>
      <c r="AJ841">
        <v>10</v>
      </c>
      <c r="AK841">
        <v>120</v>
      </c>
      <c r="AL841">
        <v>1</v>
      </c>
      <c r="AM841"/>
      <c r="AN841"/>
      <c r="AO841"/>
      <c r="AP841"/>
      <c r="AQ841" t="s">
        <v>4034</v>
      </c>
      <c r="AR841"/>
      <c r="AS841" t="s">
        <v>1996</v>
      </c>
      <c r="AT841"/>
      <c r="AU841" t="s">
        <v>1996</v>
      </c>
      <c r="AV841" t="s">
        <v>1997</v>
      </c>
      <c r="AW841">
        <v>14407</v>
      </c>
      <c r="AX841"/>
    </row>
    <row r="842" spans="1:50" hidden="1" x14ac:dyDescent="0.25">
      <c r="A842">
        <v>2026</v>
      </c>
      <c r="B842" t="s">
        <v>3314</v>
      </c>
      <c r="C842" t="s">
        <v>3702</v>
      </c>
      <c r="D842">
        <v>8976</v>
      </c>
      <c r="E842" t="s">
        <v>3703</v>
      </c>
      <c r="F842" t="s">
        <v>2033</v>
      </c>
      <c r="G842" t="s">
        <v>1919</v>
      </c>
      <c r="H842">
        <v>1461.15</v>
      </c>
      <c r="I842">
        <v>0.3216</v>
      </c>
      <c r="J842">
        <v>0.3216</v>
      </c>
      <c r="K842"/>
      <c r="L842">
        <v>10.324400000000001</v>
      </c>
      <c r="M842" t="s">
        <v>1996</v>
      </c>
      <c r="N842" t="s">
        <v>1996</v>
      </c>
      <c r="O842" t="s">
        <v>1996</v>
      </c>
      <c r="P842" t="s">
        <v>1996</v>
      </c>
      <c r="Q842"/>
      <c r="R842"/>
      <c r="S842"/>
      <c r="T842">
        <v>0</v>
      </c>
      <c r="U842">
        <v>0</v>
      </c>
      <c r="V842">
        <v>0</v>
      </c>
      <c r="W842">
        <v>0.9</v>
      </c>
      <c r="X842">
        <v>0.81599999999999995</v>
      </c>
      <c r="Y842">
        <v>0.98699999999999999</v>
      </c>
      <c r="Z842">
        <v>0.92</v>
      </c>
      <c r="AA842">
        <v>0.92</v>
      </c>
      <c r="AB842">
        <v>0.92</v>
      </c>
      <c r="AC842">
        <v>54</v>
      </c>
      <c r="AD842">
        <v>46</v>
      </c>
      <c r="AE842" t="s">
        <v>3789</v>
      </c>
      <c r="AF842"/>
      <c r="AG842" t="s">
        <v>1997</v>
      </c>
      <c r="AH842">
        <v>250</v>
      </c>
      <c r="AI842"/>
      <c r="AJ842">
        <v>10</v>
      </c>
      <c r="AK842">
        <v>50</v>
      </c>
      <c r="AL842">
        <v>1</v>
      </c>
      <c r="AM842"/>
      <c r="AN842"/>
      <c r="AO842"/>
      <c r="AP842"/>
      <c r="AQ842" t="s">
        <v>3428</v>
      </c>
      <c r="AR842"/>
      <c r="AS842" t="s">
        <v>1996</v>
      </c>
      <c r="AT842"/>
      <c r="AU842" t="s">
        <v>1996</v>
      </c>
      <c r="AV842" t="s">
        <v>1997</v>
      </c>
      <c r="AW842">
        <v>13959</v>
      </c>
      <c r="AX842"/>
    </row>
    <row r="843" spans="1:50" hidden="1" x14ac:dyDescent="0.25">
      <c r="A843">
        <v>2026</v>
      </c>
      <c r="B843" t="s">
        <v>3314</v>
      </c>
      <c r="C843" t="s">
        <v>1434</v>
      </c>
      <c r="D843">
        <v>165</v>
      </c>
      <c r="E843" t="s">
        <v>3331</v>
      </c>
      <c r="F843" t="s">
        <v>1995</v>
      </c>
      <c r="G843" t="s">
        <v>2304</v>
      </c>
      <c r="H843">
        <v>16.762499999999999</v>
      </c>
      <c r="I843">
        <v>0</v>
      </c>
      <c r="J843">
        <v>0</v>
      </c>
      <c r="K843"/>
      <c r="L843">
        <v>0</v>
      </c>
      <c r="M843" t="s">
        <v>1996</v>
      </c>
      <c r="N843" t="s">
        <v>1996</v>
      </c>
      <c r="O843" t="s">
        <v>1996</v>
      </c>
      <c r="P843" t="s">
        <v>1997</v>
      </c>
      <c r="Q843"/>
      <c r="R843"/>
      <c r="S843"/>
      <c r="T843">
        <v>0</v>
      </c>
      <c r="U843">
        <v>0</v>
      </c>
      <c r="V843">
        <v>0</v>
      </c>
      <c r="W843">
        <v>0.9</v>
      </c>
      <c r="X843">
        <v>0.81599999999999995</v>
      </c>
      <c r="Y843">
        <v>0.98599999999999999</v>
      </c>
      <c r="Z843">
        <v>0.92</v>
      </c>
      <c r="AA843">
        <v>0.92</v>
      </c>
      <c r="AB843">
        <v>0.92</v>
      </c>
      <c r="AC843">
        <v>100</v>
      </c>
      <c r="AD843">
        <v>0</v>
      </c>
      <c r="AE843" t="s">
        <v>3789</v>
      </c>
      <c r="AF843"/>
      <c r="AG843" t="s">
        <v>1997</v>
      </c>
      <c r="AH843">
        <v>20</v>
      </c>
      <c r="AI843"/>
      <c r="AJ843">
        <v>5</v>
      </c>
      <c r="AK843">
        <v>37.54</v>
      </c>
      <c r="AL843">
        <v>1</v>
      </c>
      <c r="AM843"/>
      <c r="AN843"/>
      <c r="AO843"/>
      <c r="AP843"/>
      <c r="AQ843" t="s">
        <v>3332</v>
      </c>
      <c r="AR843"/>
      <c r="AS843" t="s">
        <v>1996</v>
      </c>
      <c r="AT843"/>
      <c r="AU843" t="s">
        <v>1996</v>
      </c>
      <c r="AV843" t="s">
        <v>1997</v>
      </c>
      <c r="AW843">
        <v>13867</v>
      </c>
      <c r="AX843"/>
    </row>
    <row r="844" spans="1:50" hidden="1" x14ac:dyDescent="0.25">
      <c r="A844">
        <v>2026</v>
      </c>
      <c r="B844" t="s">
        <v>3314</v>
      </c>
      <c r="C844" t="s">
        <v>1351</v>
      </c>
      <c r="D844">
        <v>166</v>
      </c>
      <c r="E844" t="s">
        <v>3704</v>
      </c>
      <c r="F844" t="s">
        <v>1995</v>
      </c>
      <c r="G844" t="s">
        <v>3333</v>
      </c>
      <c r="H844">
        <v>1356.4364</v>
      </c>
      <c r="I844">
        <v>5.8999999999999999E-3</v>
      </c>
      <c r="J844">
        <v>5.8999999999999999E-3</v>
      </c>
      <c r="K844"/>
      <c r="L844">
        <v>0</v>
      </c>
      <c r="M844" t="s">
        <v>1996</v>
      </c>
      <c r="N844" t="s">
        <v>1996</v>
      </c>
      <c r="O844" t="s">
        <v>1996</v>
      </c>
      <c r="P844" t="s">
        <v>1997</v>
      </c>
      <c r="Q844"/>
      <c r="R844"/>
      <c r="S844"/>
      <c r="T844"/>
      <c r="U844"/>
      <c r="V844"/>
      <c r="W844">
        <v>0.9</v>
      </c>
      <c r="X844">
        <v>0.81599999999999995</v>
      </c>
      <c r="Y844">
        <v>0.98599999999999999</v>
      </c>
      <c r="Z844">
        <v>0.92</v>
      </c>
      <c r="AA844">
        <v>0.92</v>
      </c>
      <c r="AB844">
        <v>0.92</v>
      </c>
      <c r="AC844">
        <v>100</v>
      </c>
      <c r="AD844">
        <v>0</v>
      </c>
      <c r="AE844" t="s">
        <v>3789</v>
      </c>
      <c r="AF844"/>
      <c r="AG844" t="s">
        <v>1997</v>
      </c>
      <c r="AH844">
        <v>75</v>
      </c>
      <c r="AI844"/>
      <c r="AJ844">
        <v>12</v>
      </c>
      <c r="AK844">
        <v>0</v>
      </c>
      <c r="AL844">
        <v>1</v>
      </c>
      <c r="AM844"/>
      <c r="AN844"/>
      <c r="AO844"/>
      <c r="AP844"/>
      <c r="AQ844" t="s">
        <v>2499</v>
      </c>
      <c r="AR844"/>
      <c r="AS844" t="s">
        <v>1996</v>
      </c>
      <c r="AT844"/>
      <c r="AU844" t="s">
        <v>1996</v>
      </c>
      <c r="AV844" t="s">
        <v>1997</v>
      </c>
      <c r="AW844">
        <v>13867</v>
      </c>
      <c r="AX844"/>
    </row>
    <row r="845" spans="1:50" hidden="1" x14ac:dyDescent="0.25">
      <c r="A845">
        <v>2026</v>
      </c>
      <c r="B845" t="s">
        <v>3314</v>
      </c>
      <c r="C845" t="s">
        <v>1383</v>
      </c>
      <c r="D845">
        <v>270</v>
      </c>
      <c r="E845" t="s">
        <v>3334</v>
      </c>
      <c r="F845" t="s">
        <v>1995</v>
      </c>
      <c r="G845" t="s">
        <v>2304</v>
      </c>
      <c r="H845">
        <v>168</v>
      </c>
      <c r="I845">
        <v>2.5999999999999999E-2</v>
      </c>
      <c r="J845">
        <v>1.4E-2</v>
      </c>
      <c r="K845"/>
      <c r="L845">
        <v>0</v>
      </c>
      <c r="M845" t="s">
        <v>1996</v>
      </c>
      <c r="N845" t="s">
        <v>1996</v>
      </c>
      <c r="O845" t="s">
        <v>1996</v>
      </c>
      <c r="P845" t="s">
        <v>1996</v>
      </c>
      <c r="Q845"/>
      <c r="R845"/>
      <c r="S845"/>
      <c r="T845"/>
      <c r="U845"/>
      <c r="V845"/>
      <c r="W845">
        <v>0.9</v>
      </c>
      <c r="X845">
        <v>0.81599999999999995</v>
      </c>
      <c r="Y845">
        <v>0.98599999999999999</v>
      </c>
      <c r="Z845">
        <v>0.92</v>
      </c>
      <c r="AA845">
        <v>0.92</v>
      </c>
      <c r="AB845">
        <v>0.92</v>
      </c>
      <c r="AC845">
        <v>100</v>
      </c>
      <c r="AD845">
        <v>0</v>
      </c>
      <c r="AE845" t="s">
        <v>3789</v>
      </c>
      <c r="AF845"/>
      <c r="AG845" t="s">
        <v>1997</v>
      </c>
      <c r="AH845">
        <v>10</v>
      </c>
      <c r="AI845"/>
      <c r="AJ845">
        <v>16</v>
      </c>
      <c r="AK845">
        <v>35.6</v>
      </c>
      <c r="AL845">
        <v>1</v>
      </c>
      <c r="AM845"/>
      <c r="AN845"/>
      <c r="AO845"/>
      <c r="AP845"/>
      <c r="AQ845" t="s">
        <v>2486</v>
      </c>
      <c r="AR845"/>
      <c r="AS845" t="s">
        <v>1996</v>
      </c>
      <c r="AT845"/>
      <c r="AU845" t="s">
        <v>1996</v>
      </c>
      <c r="AV845" t="s">
        <v>1997</v>
      </c>
      <c r="AW845">
        <v>13867</v>
      </c>
      <c r="AX845"/>
    </row>
    <row r="846" spans="1:50" hidden="1" x14ac:dyDescent="0.25">
      <c r="A846">
        <v>2026</v>
      </c>
      <c r="B846" t="s">
        <v>3314</v>
      </c>
      <c r="C846" t="s">
        <v>1373</v>
      </c>
      <c r="D846">
        <v>358</v>
      </c>
      <c r="E846" t="s">
        <v>3335</v>
      </c>
      <c r="F846" t="s">
        <v>1995</v>
      </c>
      <c r="G846" t="s">
        <v>1919</v>
      </c>
      <c r="H846">
        <v>824</v>
      </c>
      <c r="I846">
        <v>0.127</v>
      </c>
      <c r="J846">
        <v>0.127</v>
      </c>
      <c r="K846"/>
      <c r="L846">
        <v>0</v>
      </c>
      <c r="M846" t="s">
        <v>1996</v>
      </c>
      <c r="N846" t="s">
        <v>1996</v>
      </c>
      <c r="O846" t="s">
        <v>1996</v>
      </c>
      <c r="P846" t="s">
        <v>1996</v>
      </c>
      <c r="Q846"/>
      <c r="R846"/>
      <c r="S846"/>
      <c r="T846">
        <v>0</v>
      </c>
      <c r="U846">
        <v>0</v>
      </c>
      <c r="V846">
        <v>0</v>
      </c>
      <c r="W846">
        <v>0.9</v>
      </c>
      <c r="X846">
        <v>0.81599999999999995</v>
      </c>
      <c r="Y846">
        <v>0.98599999999999999</v>
      </c>
      <c r="Z846">
        <v>0.92</v>
      </c>
      <c r="AA846">
        <v>0.92</v>
      </c>
      <c r="AB846">
        <v>0.92</v>
      </c>
      <c r="AC846">
        <v>100</v>
      </c>
      <c r="AD846">
        <v>0</v>
      </c>
      <c r="AE846" t="s">
        <v>3789</v>
      </c>
      <c r="AF846"/>
      <c r="AG846" t="s">
        <v>1997</v>
      </c>
      <c r="AH846">
        <v>90</v>
      </c>
      <c r="AI846"/>
      <c r="AJ846">
        <v>15</v>
      </c>
      <c r="AK846">
        <v>78</v>
      </c>
      <c r="AL846">
        <v>1</v>
      </c>
      <c r="AM846"/>
      <c r="AN846" t="s">
        <v>2057</v>
      </c>
      <c r="AO846"/>
      <c r="AP846"/>
      <c r="AQ846" t="s">
        <v>2495</v>
      </c>
      <c r="AR846"/>
      <c r="AS846" t="s">
        <v>1996</v>
      </c>
      <c r="AT846"/>
      <c r="AU846" t="s">
        <v>1996</v>
      </c>
      <c r="AV846" t="s">
        <v>1997</v>
      </c>
      <c r="AW846">
        <v>14407</v>
      </c>
      <c r="AX846"/>
    </row>
    <row r="847" spans="1:50" hidden="1" x14ac:dyDescent="0.25">
      <c r="A847">
        <v>2026</v>
      </c>
      <c r="B847" t="s">
        <v>3314</v>
      </c>
      <c r="C847" t="s">
        <v>1386</v>
      </c>
      <c r="D847">
        <v>359</v>
      </c>
      <c r="E847" t="s">
        <v>3336</v>
      </c>
      <c r="F847" t="s">
        <v>1995</v>
      </c>
      <c r="G847" t="s">
        <v>1919</v>
      </c>
      <c r="H847">
        <v>89</v>
      </c>
      <c r="I847">
        <v>1.43E-2</v>
      </c>
      <c r="J847">
        <v>8.0000000000000002E-3</v>
      </c>
      <c r="K847"/>
      <c r="L847">
        <v>0</v>
      </c>
      <c r="M847" t="s">
        <v>1996</v>
      </c>
      <c r="N847" t="s">
        <v>1996</v>
      </c>
      <c r="O847" t="s">
        <v>1996</v>
      </c>
      <c r="P847" t="s">
        <v>1996</v>
      </c>
      <c r="Q847"/>
      <c r="R847"/>
      <c r="S847"/>
      <c r="T847"/>
      <c r="U847"/>
      <c r="V847"/>
      <c r="W847">
        <v>0.9</v>
      </c>
      <c r="X847">
        <v>0.81599999999999995</v>
      </c>
      <c r="Y847">
        <v>0.98599999999999999</v>
      </c>
      <c r="Z847">
        <v>0.92</v>
      </c>
      <c r="AA847">
        <v>0.92</v>
      </c>
      <c r="AB847">
        <v>0.92</v>
      </c>
      <c r="AC847">
        <v>100</v>
      </c>
      <c r="AD847">
        <v>0</v>
      </c>
      <c r="AE847" t="s">
        <v>3789</v>
      </c>
      <c r="AF847"/>
      <c r="AG847" t="s">
        <v>1997</v>
      </c>
      <c r="AH847">
        <v>20</v>
      </c>
      <c r="AI847"/>
      <c r="AJ847">
        <v>16</v>
      </c>
      <c r="AK847">
        <v>20</v>
      </c>
      <c r="AL847">
        <v>1</v>
      </c>
      <c r="AM847"/>
      <c r="AN847"/>
      <c r="AO847"/>
      <c r="AP847"/>
      <c r="AQ847" t="s">
        <v>2487</v>
      </c>
      <c r="AR847"/>
      <c r="AS847" t="s">
        <v>1996</v>
      </c>
      <c r="AT847"/>
      <c r="AU847" t="s">
        <v>1996</v>
      </c>
      <c r="AV847" t="s">
        <v>1997</v>
      </c>
      <c r="AW847">
        <v>13867</v>
      </c>
      <c r="AX847"/>
    </row>
    <row r="848" spans="1:50" hidden="1" x14ac:dyDescent="0.25">
      <c r="A848">
        <v>2026</v>
      </c>
      <c r="B848" t="s">
        <v>3314</v>
      </c>
      <c r="C848" t="s">
        <v>1341</v>
      </c>
      <c r="D848">
        <v>772</v>
      </c>
      <c r="E848" t="s">
        <v>3337</v>
      </c>
      <c r="F848" t="s">
        <v>1995</v>
      </c>
      <c r="G848" t="s">
        <v>2078</v>
      </c>
      <c r="H848">
        <v>1.79</v>
      </c>
      <c r="I848">
        <v>2.9999999999999997E-4</v>
      </c>
      <c r="J848">
        <v>5.0000000000000001E-4</v>
      </c>
      <c r="K848"/>
      <c r="L848">
        <v>0</v>
      </c>
      <c r="M848" t="s">
        <v>1996</v>
      </c>
      <c r="N848" t="s">
        <v>1996</v>
      </c>
      <c r="O848" t="s">
        <v>1996</v>
      </c>
      <c r="P848" t="s">
        <v>1996</v>
      </c>
      <c r="Q848"/>
      <c r="R848"/>
      <c r="S848"/>
      <c r="T848"/>
      <c r="U848"/>
      <c r="V848"/>
      <c r="W848">
        <v>0.9</v>
      </c>
      <c r="X848">
        <v>0.81599999999999995</v>
      </c>
      <c r="Y848">
        <v>0.98599999999999999</v>
      </c>
      <c r="Z848">
        <v>0.92</v>
      </c>
      <c r="AA848">
        <v>0.92</v>
      </c>
      <c r="AB848">
        <v>0.92</v>
      </c>
      <c r="AC848">
        <v>100</v>
      </c>
      <c r="AD848">
        <v>0</v>
      </c>
      <c r="AE848" t="s">
        <v>3789</v>
      </c>
      <c r="AF848"/>
      <c r="AG848" t="s">
        <v>1997</v>
      </c>
      <c r="AH848">
        <v>0.2</v>
      </c>
      <c r="AI848"/>
      <c r="AJ848">
        <v>12</v>
      </c>
      <c r="AK848">
        <v>0</v>
      </c>
      <c r="AL848">
        <v>1</v>
      </c>
      <c r="AM848"/>
      <c r="AN848"/>
      <c r="AO848"/>
      <c r="AP848"/>
      <c r="AQ848" t="s">
        <v>3338</v>
      </c>
      <c r="AR848"/>
      <c r="AS848" t="s">
        <v>1996</v>
      </c>
      <c r="AT848"/>
      <c r="AU848" t="s">
        <v>1996</v>
      </c>
      <c r="AV848" t="s">
        <v>1997</v>
      </c>
      <c r="AW848">
        <v>13867</v>
      </c>
      <c r="AX848"/>
    </row>
    <row r="849" spans="1:50" hidden="1" x14ac:dyDescent="0.25">
      <c r="A849">
        <v>2026</v>
      </c>
      <c r="B849" t="s">
        <v>3314</v>
      </c>
      <c r="C849" t="s">
        <v>1344</v>
      </c>
      <c r="D849">
        <v>773</v>
      </c>
      <c r="E849" t="s">
        <v>3339</v>
      </c>
      <c r="F849" t="s">
        <v>1995</v>
      </c>
      <c r="G849" t="s">
        <v>2078</v>
      </c>
      <c r="H849">
        <v>1.1599999999999999</v>
      </c>
      <c r="I849">
        <v>2.0000000000000001E-4</v>
      </c>
      <c r="J849">
        <v>2.9999999999999997E-4</v>
      </c>
      <c r="K849"/>
      <c r="L849">
        <v>0</v>
      </c>
      <c r="M849" t="s">
        <v>1996</v>
      </c>
      <c r="N849" t="s">
        <v>1996</v>
      </c>
      <c r="O849" t="s">
        <v>1996</v>
      </c>
      <c r="P849" t="s">
        <v>1996</v>
      </c>
      <c r="Q849"/>
      <c r="R849"/>
      <c r="S849"/>
      <c r="T849"/>
      <c r="U849"/>
      <c r="V849"/>
      <c r="W849">
        <v>0.9</v>
      </c>
      <c r="X849">
        <v>0.81599999999999995</v>
      </c>
      <c r="Y849">
        <v>0.98599999999999999</v>
      </c>
      <c r="Z849">
        <v>0.92</v>
      </c>
      <c r="AA849">
        <v>0.92</v>
      </c>
      <c r="AB849">
        <v>0.92</v>
      </c>
      <c r="AC849">
        <v>100</v>
      </c>
      <c r="AD849">
        <v>0</v>
      </c>
      <c r="AE849" t="s">
        <v>3789</v>
      </c>
      <c r="AF849"/>
      <c r="AG849" t="s">
        <v>1997</v>
      </c>
      <c r="AH849">
        <v>0.13</v>
      </c>
      <c r="AI849"/>
      <c r="AJ849">
        <v>12</v>
      </c>
      <c r="AK849"/>
      <c r="AL849">
        <v>1</v>
      </c>
      <c r="AM849"/>
      <c r="AN849"/>
      <c r="AO849"/>
      <c r="AP849"/>
      <c r="AQ849" t="s">
        <v>3340</v>
      </c>
      <c r="AR849"/>
      <c r="AS849" t="s">
        <v>1996</v>
      </c>
      <c r="AT849"/>
      <c r="AU849" t="s">
        <v>1996</v>
      </c>
      <c r="AV849" t="s">
        <v>1997</v>
      </c>
      <c r="AW849">
        <v>13867</v>
      </c>
      <c r="AX849"/>
    </row>
    <row r="850" spans="1:50" hidden="1" x14ac:dyDescent="0.25">
      <c r="A850">
        <v>2026</v>
      </c>
      <c r="B850" t="s">
        <v>3314</v>
      </c>
      <c r="C850" t="s">
        <v>1347</v>
      </c>
      <c r="D850">
        <v>774</v>
      </c>
      <c r="E850" t="s">
        <v>3341</v>
      </c>
      <c r="F850" t="s">
        <v>1995</v>
      </c>
      <c r="G850" t="s">
        <v>2078</v>
      </c>
      <c r="H850">
        <v>0.76</v>
      </c>
      <c r="I850">
        <v>1E-4</v>
      </c>
      <c r="J850">
        <v>2.0000000000000001E-4</v>
      </c>
      <c r="K850"/>
      <c r="L850">
        <v>0</v>
      </c>
      <c r="M850" t="s">
        <v>1996</v>
      </c>
      <c r="N850" t="s">
        <v>1996</v>
      </c>
      <c r="O850" t="s">
        <v>1996</v>
      </c>
      <c r="P850" t="s">
        <v>1996</v>
      </c>
      <c r="Q850"/>
      <c r="R850"/>
      <c r="S850"/>
      <c r="T850"/>
      <c r="U850"/>
      <c r="V850"/>
      <c r="W850">
        <v>0.9</v>
      </c>
      <c r="X850">
        <v>0.81599999999999995</v>
      </c>
      <c r="Y850">
        <v>0.98599999999999999</v>
      </c>
      <c r="Z850">
        <v>0.92</v>
      </c>
      <c r="AA850">
        <v>0.92</v>
      </c>
      <c r="AB850">
        <v>0.92</v>
      </c>
      <c r="AC850">
        <v>100</v>
      </c>
      <c r="AD850">
        <v>0</v>
      </c>
      <c r="AE850" t="s">
        <v>3789</v>
      </c>
      <c r="AF850"/>
      <c r="AG850" t="s">
        <v>1997</v>
      </c>
      <c r="AH850">
        <v>0.08</v>
      </c>
      <c r="AI850"/>
      <c r="AJ850">
        <v>12</v>
      </c>
      <c r="AK850">
        <v>0</v>
      </c>
      <c r="AL850">
        <v>1</v>
      </c>
      <c r="AM850"/>
      <c r="AN850"/>
      <c r="AO850"/>
      <c r="AP850"/>
      <c r="AQ850" t="s">
        <v>3342</v>
      </c>
      <c r="AR850"/>
      <c r="AS850" t="s">
        <v>1996</v>
      </c>
      <c r="AT850"/>
      <c r="AU850" t="s">
        <v>1996</v>
      </c>
      <c r="AV850" t="s">
        <v>1997</v>
      </c>
      <c r="AW850">
        <v>13867</v>
      </c>
      <c r="AX850"/>
    </row>
    <row r="851" spans="1:50" hidden="1" x14ac:dyDescent="0.25">
      <c r="A851">
        <v>2026</v>
      </c>
      <c r="B851" t="s">
        <v>3314</v>
      </c>
      <c r="C851" t="s">
        <v>1357</v>
      </c>
      <c r="D851">
        <v>776</v>
      </c>
      <c r="E851" t="s">
        <v>3343</v>
      </c>
      <c r="F851" t="s">
        <v>1995</v>
      </c>
      <c r="G851" t="s">
        <v>1919</v>
      </c>
      <c r="H851">
        <v>330</v>
      </c>
      <c r="I851">
        <v>5.0799999999999998E-2</v>
      </c>
      <c r="J851">
        <v>5.0799999999999998E-2</v>
      </c>
      <c r="K851"/>
      <c r="L851">
        <v>0</v>
      </c>
      <c r="M851" t="s">
        <v>1996</v>
      </c>
      <c r="N851" t="s">
        <v>1996</v>
      </c>
      <c r="O851" t="s">
        <v>1996</v>
      </c>
      <c r="P851" t="s">
        <v>1996</v>
      </c>
      <c r="Q851"/>
      <c r="R851"/>
      <c r="S851"/>
      <c r="T851">
        <v>0</v>
      </c>
      <c r="U851">
        <v>0</v>
      </c>
      <c r="V851">
        <v>0</v>
      </c>
      <c r="W851">
        <v>0.9</v>
      </c>
      <c r="X851">
        <v>0.81599999999999995</v>
      </c>
      <c r="Y851">
        <v>0.98599999999999999</v>
      </c>
      <c r="Z851">
        <v>0.92</v>
      </c>
      <c r="AA851">
        <v>0.92</v>
      </c>
      <c r="AB851">
        <v>0.92</v>
      </c>
      <c r="AC851">
        <v>100</v>
      </c>
      <c r="AD851">
        <v>0</v>
      </c>
      <c r="AE851" t="s">
        <v>3789</v>
      </c>
      <c r="AF851"/>
      <c r="AG851" t="s">
        <v>1997</v>
      </c>
      <c r="AH851">
        <v>35</v>
      </c>
      <c r="AI851"/>
      <c r="AJ851">
        <v>5</v>
      </c>
      <c r="AK851">
        <v>300</v>
      </c>
      <c r="AL851">
        <v>1</v>
      </c>
      <c r="AM851"/>
      <c r="AN851" t="s">
        <v>2057</v>
      </c>
      <c r="AO851"/>
      <c r="AP851"/>
      <c r="AQ851" t="s">
        <v>2485</v>
      </c>
      <c r="AR851"/>
      <c r="AS851" t="s">
        <v>1996</v>
      </c>
      <c r="AT851"/>
      <c r="AU851" t="s">
        <v>1996</v>
      </c>
      <c r="AV851" t="s">
        <v>1997</v>
      </c>
      <c r="AW851">
        <v>14407</v>
      </c>
      <c r="AX851"/>
    </row>
    <row r="852" spans="1:50" hidden="1" x14ac:dyDescent="0.25">
      <c r="A852">
        <v>2026</v>
      </c>
      <c r="B852" t="s">
        <v>3314</v>
      </c>
      <c r="C852" t="s">
        <v>1418</v>
      </c>
      <c r="D852">
        <v>836</v>
      </c>
      <c r="E852" t="s">
        <v>3344</v>
      </c>
      <c r="F852" t="s">
        <v>1995</v>
      </c>
      <c r="G852" t="s">
        <v>2304</v>
      </c>
      <c r="H852">
        <v>577</v>
      </c>
      <c r="I852">
        <v>8.8900000000000007E-2</v>
      </c>
      <c r="J852">
        <v>8.8900000000000007E-2</v>
      </c>
      <c r="K852"/>
      <c r="L852">
        <v>0</v>
      </c>
      <c r="M852" t="s">
        <v>1996</v>
      </c>
      <c r="N852" t="s">
        <v>1996</v>
      </c>
      <c r="O852" t="s">
        <v>1996</v>
      </c>
      <c r="P852" t="s">
        <v>1996</v>
      </c>
      <c r="Q852"/>
      <c r="R852"/>
      <c r="S852"/>
      <c r="T852">
        <v>0</v>
      </c>
      <c r="U852">
        <v>0</v>
      </c>
      <c r="V852">
        <v>0</v>
      </c>
      <c r="W852">
        <v>0.9</v>
      </c>
      <c r="X852">
        <v>0.81599999999999995</v>
      </c>
      <c r="Y852">
        <v>0.98599999999999999</v>
      </c>
      <c r="Z852">
        <v>0.92</v>
      </c>
      <c r="AA852">
        <v>0.92</v>
      </c>
      <c r="AB852">
        <v>0.92</v>
      </c>
      <c r="AC852">
        <v>100</v>
      </c>
      <c r="AD852">
        <v>0</v>
      </c>
      <c r="AE852" t="s">
        <v>3789</v>
      </c>
      <c r="AF852"/>
      <c r="AG852" t="s">
        <v>1997</v>
      </c>
      <c r="AH852">
        <v>45</v>
      </c>
      <c r="AI852"/>
      <c r="AJ852">
        <v>12</v>
      </c>
      <c r="AK852">
        <v>670</v>
      </c>
      <c r="AL852">
        <v>1</v>
      </c>
      <c r="AM852"/>
      <c r="AN852" t="s">
        <v>2034</v>
      </c>
      <c r="AO852"/>
      <c r="AP852"/>
      <c r="AQ852" t="s">
        <v>3326</v>
      </c>
      <c r="AR852"/>
      <c r="AS852" t="s">
        <v>1996</v>
      </c>
      <c r="AT852"/>
      <c r="AU852" t="s">
        <v>1996</v>
      </c>
      <c r="AV852" t="s">
        <v>1997</v>
      </c>
      <c r="AW852">
        <v>14407</v>
      </c>
      <c r="AX852"/>
    </row>
    <row r="853" spans="1:50" hidden="1" x14ac:dyDescent="0.25">
      <c r="A853">
        <v>2026</v>
      </c>
      <c r="B853" t="s">
        <v>3314</v>
      </c>
      <c r="C853" t="s">
        <v>1427</v>
      </c>
      <c r="D853">
        <v>838</v>
      </c>
      <c r="E853" t="s">
        <v>3345</v>
      </c>
      <c r="F853" t="s">
        <v>1995</v>
      </c>
      <c r="G853" t="s">
        <v>2304</v>
      </c>
      <c r="H853">
        <v>1453</v>
      </c>
      <c r="I853">
        <v>0.224</v>
      </c>
      <c r="J853">
        <v>0.224</v>
      </c>
      <c r="K853"/>
      <c r="L853">
        <v>0</v>
      </c>
      <c r="M853" t="s">
        <v>1996</v>
      </c>
      <c r="N853" t="s">
        <v>1996</v>
      </c>
      <c r="O853" t="s">
        <v>1996</v>
      </c>
      <c r="P853" t="s">
        <v>1996</v>
      </c>
      <c r="Q853"/>
      <c r="R853"/>
      <c r="S853"/>
      <c r="T853">
        <v>0</v>
      </c>
      <c r="U853">
        <v>0</v>
      </c>
      <c r="V853">
        <v>0</v>
      </c>
      <c r="W853">
        <v>0.9</v>
      </c>
      <c r="X853">
        <v>0.81599999999999995</v>
      </c>
      <c r="Y853">
        <v>0.98599999999999999</v>
      </c>
      <c r="Z853">
        <v>0.92</v>
      </c>
      <c r="AA853">
        <v>0.92</v>
      </c>
      <c r="AB853">
        <v>0.92</v>
      </c>
      <c r="AC853">
        <v>100</v>
      </c>
      <c r="AD853">
        <v>0</v>
      </c>
      <c r="AE853" t="s">
        <v>3789</v>
      </c>
      <c r="AF853"/>
      <c r="AG853" t="s">
        <v>1997</v>
      </c>
      <c r="AH853">
        <v>100</v>
      </c>
      <c r="AI853"/>
      <c r="AJ853">
        <v>12</v>
      </c>
      <c r="AK853">
        <v>670</v>
      </c>
      <c r="AL853">
        <v>1</v>
      </c>
      <c r="AM853"/>
      <c r="AN853" t="s">
        <v>2034</v>
      </c>
      <c r="AO853"/>
      <c r="AP853"/>
      <c r="AQ853" t="s">
        <v>3328</v>
      </c>
      <c r="AR853"/>
      <c r="AS853" t="s">
        <v>1996</v>
      </c>
      <c r="AT853"/>
      <c r="AU853" t="s">
        <v>1996</v>
      </c>
      <c r="AV853" t="s">
        <v>1997</v>
      </c>
      <c r="AW853">
        <v>14407</v>
      </c>
      <c r="AX853"/>
    </row>
    <row r="854" spans="1:50" hidden="1" x14ac:dyDescent="0.25">
      <c r="A854">
        <v>2026</v>
      </c>
      <c r="B854" t="s">
        <v>3314</v>
      </c>
      <c r="C854" t="s">
        <v>1360</v>
      </c>
      <c r="D854">
        <v>2747</v>
      </c>
      <c r="E854" t="s">
        <v>3346</v>
      </c>
      <c r="F854" t="s">
        <v>1995</v>
      </c>
      <c r="G854" t="s">
        <v>1919</v>
      </c>
      <c r="H854">
        <v>796</v>
      </c>
      <c r="I854">
        <v>0.123</v>
      </c>
      <c r="J854">
        <v>8.1900000000000001E-2</v>
      </c>
      <c r="K854"/>
      <c r="L854">
        <v>0</v>
      </c>
      <c r="M854" t="s">
        <v>1996</v>
      </c>
      <c r="N854" t="s">
        <v>1996</v>
      </c>
      <c r="O854" t="s">
        <v>1996</v>
      </c>
      <c r="P854" t="s">
        <v>1996</v>
      </c>
      <c r="Q854"/>
      <c r="R854"/>
      <c r="S854"/>
      <c r="T854"/>
      <c r="U854"/>
      <c r="V854"/>
      <c r="W854">
        <v>0.9</v>
      </c>
      <c r="X854">
        <v>0.81599999999999995</v>
      </c>
      <c r="Y854">
        <v>0.98599999999999999</v>
      </c>
      <c r="Z854">
        <v>0.92</v>
      </c>
      <c r="AA854">
        <v>0.92</v>
      </c>
      <c r="AB854">
        <v>0.92</v>
      </c>
      <c r="AC854">
        <v>100</v>
      </c>
      <c r="AD854">
        <v>0</v>
      </c>
      <c r="AE854" t="s">
        <v>3789</v>
      </c>
      <c r="AF854"/>
      <c r="AG854" t="s">
        <v>1997</v>
      </c>
      <c r="AH854">
        <v>120</v>
      </c>
      <c r="AI854"/>
      <c r="AJ854">
        <v>5</v>
      </c>
      <c r="AK854">
        <v>421</v>
      </c>
      <c r="AL854">
        <v>1</v>
      </c>
      <c r="AM854"/>
      <c r="AN854"/>
      <c r="AO854"/>
      <c r="AP854"/>
      <c r="AQ854" t="s">
        <v>2484</v>
      </c>
      <c r="AR854"/>
      <c r="AS854" t="s">
        <v>1996</v>
      </c>
      <c r="AT854"/>
      <c r="AU854" t="s">
        <v>1996</v>
      </c>
      <c r="AV854" t="s">
        <v>1997</v>
      </c>
      <c r="AW854">
        <v>13867</v>
      </c>
      <c r="AX854"/>
    </row>
    <row r="855" spans="1:50" hidden="1" x14ac:dyDescent="0.25">
      <c r="A855">
        <v>2026</v>
      </c>
      <c r="B855" t="s">
        <v>3314</v>
      </c>
      <c r="C855" t="s">
        <v>1363</v>
      </c>
      <c r="D855">
        <v>2750</v>
      </c>
      <c r="E855" t="s">
        <v>3347</v>
      </c>
      <c r="F855" t="s">
        <v>1995</v>
      </c>
      <c r="G855" t="s">
        <v>1919</v>
      </c>
      <c r="H855">
        <v>1155</v>
      </c>
      <c r="I855">
        <v>0.17799999999999999</v>
      </c>
      <c r="J855">
        <v>0.1188</v>
      </c>
      <c r="K855"/>
      <c r="L855">
        <v>0</v>
      </c>
      <c r="M855" t="s">
        <v>1996</v>
      </c>
      <c r="N855" t="s">
        <v>1996</v>
      </c>
      <c r="O855" t="s">
        <v>1996</v>
      </c>
      <c r="P855" t="s">
        <v>1996</v>
      </c>
      <c r="Q855"/>
      <c r="R855"/>
      <c r="S855"/>
      <c r="T855"/>
      <c r="U855"/>
      <c r="V855"/>
      <c r="W855">
        <v>0.9</v>
      </c>
      <c r="X855">
        <v>0.81599999999999995</v>
      </c>
      <c r="Y855">
        <v>0.98599999999999999</v>
      </c>
      <c r="Z855">
        <v>0.92</v>
      </c>
      <c r="AA855">
        <v>0.92</v>
      </c>
      <c r="AB855">
        <v>0.92</v>
      </c>
      <c r="AC855">
        <v>100</v>
      </c>
      <c r="AD855">
        <v>0</v>
      </c>
      <c r="AE855" t="s">
        <v>3789</v>
      </c>
      <c r="AF855"/>
      <c r="AG855" t="s">
        <v>1997</v>
      </c>
      <c r="AH855">
        <v>130</v>
      </c>
      <c r="AI855"/>
      <c r="AJ855">
        <v>5</v>
      </c>
      <c r="AK855"/>
      <c r="AL855">
        <v>1</v>
      </c>
      <c r="AM855"/>
      <c r="AN855"/>
      <c r="AO855"/>
      <c r="AP855"/>
      <c r="AQ855" t="s">
        <v>2483</v>
      </c>
      <c r="AR855"/>
      <c r="AS855" t="s">
        <v>1996</v>
      </c>
      <c r="AT855"/>
      <c r="AU855" t="s">
        <v>1996</v>
      </c>
      <c r="AV855" t="s">
        <v>1997</v>
      </c>
      <c r="AW855">
        <v>13867</v>
      </c>
      <c r="AX855"/>
    </row>
    <row r="856" spans="1:50" hidden="1" x14ac:dyDescent="0.25">
      <c r="A856">
        <v>2026</v>
      </c>
      <c r="B856" t="s">
        <v>3314</v>
      </c>
      <c r="C856" t="s">
        <v>1334</v>
      </c>
      <c r="D856">
        <v>2752</v>
      </c>
      <c r="E856" t="s">
        <v>3348</v>
      </c>
      <c r="F856" t="s">
        <v>1995</v>
      </c>
      <c r="G856" t="s">
        <v>1949</v>
      </c>
      <c r="H856">
        <v>1288</v>
      </c>
      <c r="I856">
        <v>0</v>
      </c>
      <c r="J856">
        <v>0</v>
      </c>
      <c r="K856"/>
      <c r="L856">
        <v>0</v>
      </c>
      <c r="M856" t="s">
        <v>1996</v>
      </c>
      <c r="N856" t="s">
        <v>1996</v>
      </c>
      <c r="O856" t="s">
        <v>1996</v>
      </c>
      <c r="P856" t="s">
        <v>1996</v>
      </c>
      <c r="Q856"/>
      <c r="R856"/>
      <c r="S856"/>
      <c r="T856"/>
      <c r="U856"/>
      <c r="V856"/>
      <c r="W856">
        <v>0.9</v>
      </c>
      <c r="X856">
        <v>0.81599999999999995</v>
      </c>
      <c r="Y856">
        <v>0.98599999999999999</v>
      </c>
      <c r="Z856">
        <v>0.92</v>
      </c>
      <c r="AA856">
        <v>0.92</v>
      </c>
      <c r="AB856">
        <v>0.92</v>
      </c>
      <c r="AC856">
        <v>100</v>
      </c>
      <c r="AD856">
        <v>0</v>
      </c>
      <c r="AE856" t="s">
        <v>3789</v>
      </c>
      <c r="AF856"/>
      <c r="AG856" t="s">
        <v>1997</v>
      </c>
      <c r="AH856">
        <v>175</v>
      </c>
      <c r="AI856"/>
      <c r="AJ856">
        <v>15</v>
      </c>
      <c r="AK856">
        <v>80</v>
      </c>
      <c r="AL856">
        <v>1</v>
      </c>
      <c r="AM856"/>
      <c r="AN856"/>
      <c r="AO856"/>
      <c r="AP856"/>
      <c r="AQ856" t="s">
        <v>3349</v>
      </c>
      <c r="AR856"/>
      <c r="AS856" t="s">
        <v>1996</v>
      </c>
      <c r="AT856"/>
      <c r="AU856" t="s">
        <v>1996</v>
      </c>
      <c r="AV856" t="s">
        <v>1997</v>
      </c>
      <c r="AW856">
        <v>14407</v>
      </c>
      <c r="AX856"/>
    </row>
    <row r="857" spans="1:50" hidden="1" x14ac:dyDescent="0.25">
      <c r="A857">
        <v>2026</v>
      </c>
      <c r="B857" t="s">
        <v>3314</v>
      </c>
      <c r="C857" t="s">
        <v>1376</v>
      </c>
      <c r="D857">
        <v>2754</v>
      </c>
      <c r="E857" t="s">
        <v>3350</v>
      </c>
      <c r="F857" t="s">
        <v>1995</v>
      </c>
      <c r="G857" t="s">
        <v>1919</v>
      </c>
      <c r="H857">
        <v>1365</v>
      </c>
      <c r="I857">
        <v>0.16900000000000001</v>
      </c>
      <c r="J857">
        <v>0.16900000000000001</v>
      </c>
      <c r="K857"/>
      <c r="L857">
        <v>0</v>
      </c>
      <c r="M857" t="s">
        <v>1996</v>
      </c>
      <c r="N857" t="s">
        <v>1996</v>
      </c>
      <c r="O857" t="s">
        <v>1996</v>
      </c>
      <c r="P857" t="s">
        <v>1996</v>
      </c>
      <c r="Q857"/>
      <c r="R857"/>
      <c r="S857"/>
      <c r="T857"/>
      <c r="U857"/>
      <c r="V857"/>
      <c r="W857">
        <v>0.9</v>
      </c>
      <c r="X857">
        <v>0.81599999999999995</v>
      </c>
      <c r="Y857">
        <v>0.98599999999999999</v>
      </c>
      <c r="Z857">
        <v>0.92</v>
      </c>
      <c r="AA857">
        <v>0.92</v>
      </c>
      <c r="AB857">
        <v>0.92</v>
      </c>
      <c r="AC857">
        <v>100</v>
      </c>
      <c r="AD857">
        <v>0</v>
      </c>
      <c r="AE857" t="s">
        <v>3789</v>
      </c>
      <c r="AF857"/>
      <c r="AG857" t="s">
        <v>1997</v>
      </c>
      <c r="AH857">
        <v>200</v>
      </c>
      <c r="AI857"/>
      <c r="AJ857">
        <v>15</v>
      </c>
      <c r="AK857">
        <v>226</v>
      </c>
      <c r="AL857">
        <v>1</v>
      </c>
      <c r="AM857"/>
      <c r="AN857"/>
      <c r="AO857"/>
      <c r="AP857"/>
      <c r="AQ857" t="s">
        <v>3351</v>
      </c>
      <c r="AR857"/>
      <c r="AS857" t="s">
        <v>1996</v>
      </c>
      <c r="AT857"/>
      <c r="AU857" t="s">
        <v>1996</v>
      </c>
      <c r="AV857" t="s">
        <v>1997</v>
      </c>
      <c r="AW857">
        <v>14407</v>
      </c>
      <c r="AX857"/>
    </row>
    <row r="858" spans="1:50" hidden="1" x14ac:dyDescent="0.25">
      <c r="A858">
        <v>2026</v>
      </c>
      <c r="B858" t="s">
        <v>3314</v>
      </c>
      <c r="C858" t="s">
        <v>1443</v>
      </c>
      <c r="D858">
        <v>3218</v>
      </c>
      <c r="E858" t="s">
        <v>3352</v>
      </c>
      <c r="F858" t="s">
        <v>1995</v>
      </c>
      <c r="G858" t="s">
        <v>2304</v>
      </c>
      <c r="H858">
        <v>98</v>
      </c>
      <c r="I858">
        <v>1.5100000000000001E-2</v>
      </c>
      <c r="J858">
        <v>1.5100000000000001E-2</v>
      </c>
      <c r="K858"/>
      <c r="L858">
        <v>0</v>
      </c>
      <c r="M858" t="s">
        <v>1996</v>
      </c>
      <c r="N858" t="s">
        <v>1996</v>
      </c>
      <c r="O858" t="s">
        <v>1996</v>
      </c>
      <c r="P858" t="s">
        <v>1996</v>
      </c>
      <c r="Q858"/>
      <c r="R858"/>
      <c r="S858"/>
      <c r="T858">
        <v>0</v>
      </c>
      <c r="U858">
        <v>0</v>
      </c>
      <c r="V858">
        <v>0</v>
      </c>
      <c r="W858">
        <v>0.9</v>
      </c>
      <c r="X858">
        <v>0.81599999999999995</v>
      </c>
      <c r="Y858">
        <v>0.98599999999999999</v>
      </c>
      <c r="Z858">
        <v>0.92</v>
      </c>
      <c r="AA858">
        <v>0.92</v>
      </c>
      <c r="AB858">
        <v>0.92</v>
      </c>
      <c r="AC858">
        <v>100</v>
      </c>
      <c r="AD858">
        <v>0</v>
      </c>
      <c r="AE858" t="s">
        <v>3789</v>
      </c>
      <c r="AF858"/>
      <c r="AG858" t="s">
        <v>1997</v>
      </c>
      <c r="AH858">
        <v>5</v>
      </c>
      <c r="AI858"/>
      <c r="AJ858">
        <v>4</v>
      </c>
      <c r="AK858">
        <v>2.62</v>
      </c>
      <c r="AL858">
        <v>1</v>
      </c>
      <c r="AM858"/>
      <c r="AN858"/>
      <c r="AO858"/>
      <c r="AP858"/>
      <c r="AQ858" t="s">
        <v>2496</v>
      </c>
      <c r="AR858"/>
      <c r="AS858" t="s">
        <v>1996</v>
      </c>
      <c r="AT858"/>
      <c r="AU858" t="s">
        <v>1996</v>
      </c>
      <c r="AV858" t="s">
        <v>1997</v>
      </c>
      <c r="AW858">
        <v>14407</v>
      </c>
      <c r="AX858"/>
    </row>
    <row r="859" spans="1:50" hidden="1" x14ac:dyDescent="0.25">
      <c r="A859">
        <v>2026</v>
      </c>
      <c r="B859" t="s">
        <v>3314</v>
      </c>
      <c r="C859" t="s">
        <v>1379</v>
      </c>
      <c r="D859">
        <v>3382</v>
      </c>
      <c r="E859" t="s">
        <v>3353</v>
      </c>
      <c r="F859" t="s">
        <v>1995</v>
      </c>
      <c r="G859" t="s">
        <v>1919</v>
      </c>
      <c r="H859">
        <v>1462</v>
      </c>
      <c r="I859">
        <v>0.22500000000000001</v>
      </c>
      <c r="J859">
        <v>0.22500000000000001</v>
      </c>
      <c r="K859"/>
      <c r="L859">
        <v>0</v>
      </c>
      <c r="M859" t="s">
        <v>1996</v>
      </c>
      <c r="N859" t="s">
        <v>1996</v>
      </c>
      <c r="O859" t="s">
        <v>1996</v>
      </c>
      <c r="P859" t="s">
        <v>1996</v>
      </c>
      <c r="Q859"/>
      <c r="R859"/>
      <c r="S859"/>
      <c r="T859">
        <v>0</v>
      </c>
      <c r="U859">
        <v>0</v>
      </c>
      <c r="V859">
        <v>0</v>
      </c>
      <c r="W859">
        <v>0.9</v>
      </c>
      <c r="X859">
        <v>0.81599999999999995</v>
      </c>
      <c r="Y859">
        <v>0.98599999999999999</v>
      </c>
      <c r="Z859">
        <v>0.92</v>
      </c>
      <c r="AA859">
        <v>0.92</v>
      </c>
      <c r="AB859">
        <v>0.92</v>
      </c>
      <c r="AC859">
        <v>100</v>
      </c>
      <c r="AD859">
        <v>0</v>
      </c>
      <c r="AE859" t="s">
        <v>3789</v>
      </c>
      <c r="AF859"/>
      <c r="AG859" t="s">
        <v>1997</v>
      </c>
      <c r="AH859">
        <v>250</v>
      </c>
      <c r="AI859"/>
      <c r="AJ859">
        <v>15</v>
      </c>
      <c r="AK859">
        <v>1000</v>
      </c>
      <c r="AL859">
        <v>1</v>
      </c>
      <c r="AM859"/>
      <c r="AN859" t="s">
        <v>2034</v>
      </c>
      <c r="AO859"/>
      <c r="AP859"/>
      <c r="AQ859" t="s">
        <v>3354</v>
      </c>
      <c r="AR859"/>
      <c r="AS859" t="s">
        <v>1996</v>
      </c>
      <c r="AT859"/>
      <c r="AU859" t="s">
        <v>1996</v>
      </c>
      <c r="AV859" t="s">
        <v>1997</v>
      </c>
      <c r="AW859">
        <v>14407</v>
      </c>
      <c r="AX859"/>
    </row>
    <row r="860" spans="1:50" hidden="1" x14ac:dyDescent="0.25">
      <c r="A860">
        <v>2026</v>
      </c>
      <c r="B860" t="s">
        <v>3314</v>
      </c>
      <c r="C860" t="s">
        <v>3355</v>
      </c>
      <c r="D860">
        <v>4097</v>
      </c>
      <c r="E860" t="s">
        <v>3356</v>
      </c>
      <c r="F860" t="s">
        <v>1995</v>
      </c>
      <c r="G860" t="s">
        <v>1919</v>
      </c>
      <c r="H860">
        <v>17224</v>
      </c>
      <c r="I860">
        <v>3.9580000000000002</v>
      </c>
      <c r="J860">
        <v>4.2</v>
      </c>
      <c r="K860"/>
      <c r="L860">
        <v>0</v>
      </c>
      <c r="M860" t="s">
        <v>1996</v>
      </c>
      <c r="N860" t="s">
        <v>1996</v>
      </c>
      <c r="O860" t="s">
        <v>1996</v>
      </c>
      <c r="P860" t="s">
        <v>1996</v>
      </c>
      <c r="Q860"/>
      <c r="R860"/>
      <c r="S860"/>
      <c r="T860"/>
      <c r="U860"/>
      <c r="V860"/>
      <c r="W860">
        <v>0.9</v>
      </c>
      <c r="X860">
        <v>0.81599999999999995</v>
      </c>
      <c r="Y860">
        <v>0.98599999999999999</v>
      </c>
      <c r="Z860">
        <v>0.92</v>
      </c>
      <c r="AA860">
        <v>0.92</v>
      </c>
      <c r="AB860">
        <v>0.92</v>
      </c>
      <c r="AC860">
        <v>100</v>
      </c>
      <c r="AD860">
        <v>0</v>
      </c>
      <c r="AE860" t="s">
        <v>3789</v>
      </c>
      <c r="AF860"/>
      <c r="AG860" t="s">
        <v>1997</v>
      </c>
      <c r="AH860">
        <v>1500</v>
      </c>
      <c r="AI860"/>
      <c r="AJ860">
        <v>12</v>
      </c>
      <c r="AK860">
        <v>16884</v>
      </c>
      <c r="AL860">
        <v>1</v>
      </c>
      <c r="AM860"/>
      <c r="AN860"/>
      <c r="AO860"/>
      <c r="AP860"/>
      <c r="AQ860" t="s">
        <v>2897</v>
      </c>
      <c r="AR860"/>
      <c r="AS860" t="s">
        <v>1996</v>
      </c>
      <c r="AT860"/>
      <c r="AU860" t="s">
        <v>1996</v>
      </c>
      <c r="AV860" t="s">
        <v>1997</v>
      </c>
      <c r="AW860">
        <v>13867</v>
      </c>
      <c r="AX860"/>
    </row>
    <row r="861" spans="1:50" hidden="1" x14ac:dyDescent="0.25">
      <c r="A861">
        <v>2026</v>
      </c>
      <c r="B861" t="s">
        <v>3314</v>
      </c>
      <c r="C861" t="s">
        <v>1409</v>
      </c>
      <c r="D861">
        <v>4555</v>
      </c>
      <c r="E861" t="s">
        <v>3705</v>
      </c>
      <c r="F861" t="s">
        <v>1995</v>
      </c>
      <c r="G861" t="s">
        <v>3333</v>
      </c>
      <c r="H861">
        <v>1960.653</v>
      </c>
      <c r="I861">
        <v>9.7100000000000006E-2</v>
      </c>
      <c r="J861">
        <v>9.7100000000000006E-2</v>
      </c>
      <c r="K861"/>
      <c r="L861">
        <v>0</v>
      </c>
      <c r="M861" t="s">
        <v>1996</v>
      </c>
      <c r="N861" t="s">
        <v>1996</v>
      </c>
      <c r="O861" t="s">
        <v>1996</v>
      </c>
      <c r="P861" t="s">
        <v>1997</v>
      </c>
      <c r="Q861"/>
      <c r="R861"/>
      <c r="S861"/>
      <c r="T861">
        <v>0</v>
      </c>
      <c r="U861">
        <v>0</v>
      </c>
      <c r="V861">
        <v>0</v>
      </c>
      <c r="W861">
        <v>0.9</v>
      </c>
      <c r="X861">
        <v>0.81599999999999995</v>
      </c>
      <c r="Y861">
        <v>0.98599999999999999</v>
      </c>
      <c r="Z861">
        <v>0.92</v>
      </c>
      <c r="AA861">
        <v>0.92</v>
      </c>
      <c r="AB861">
        <v>0.92</v>
      </c>
      <c r="AC861">
        <v>100</v>
      </c>
      <c r="AD861">
        <v>0</v>
      </c>
      <c r="AE861" t="s">
        <v>3789</v>
      </c>
      <c r="AF861"/>
      <c r="AG861" t="s">
        <v>1997</v>
      </c>
      <c r="AH861">
        <v>200</v>
      </c>
      <c r="AI861"/>
      <c r="AJ861">
        <v>15</v>
      </c>
      <c r="AK861">
        <v>2777.1</v>
      </c>
      <c r="AL861">
        <v>1</v>
      </c>
      <c r="AM861"/>
      <c r="AN861"/>
      <c r="AO861"/>
      <c r="AP861"/>
      <c r="AQ861" t="s">
        <v>3357</v>
      </c>
      <c r="AR861"/>
      <c r="AS861" t="s">
        <v>1996</v>
      </c>
      <c r="AT861"/>
      <c r="AU861" t="s">
        <v>1996</v>
      </c>
      <c r="AV861" t="s">
        <v>1997</v>
      </c>
      <c r="AW861">
        <v>13867</v>
      </c>
      <c r="AX861"/>
    </row>
    <row r="862" spans="1:50" hidden="1" x14ac:dyDescent="0.25">
      <c r="A862">
        <v>2026</v>
      </c>
      <c r="B862" t="s">
        <v>3314</v>
      </c>
      <c r="C862" t="s">
        <v>1412</v>
      </c>
      <c r="D862">
        <v>4556</v>
      </c>
      <c r="E862" t="s">
        <v>3706</v>
      </c>
      <c r="F862" t="s">
        <v>1995</v>
      </c>
      <c r="G862" t="s">
        <v>3333</v>
      </c>
      <c r="H862">
        <v>864.77470000000005</v>
      </c>
      <c r="I862">
        <v>0.14149999999999999</v>
      </c>
      <c r="J862">
        <v>0.14149999999999999</v>
      </c>
      <c r="K862"/>
      <c r="L862">
        <v>0</v>
      </c>
      <c r="M862" t="s">
        <v>1996</v>
      </c>
      <c r="N862" t="s">
        <v>1996</v>
      </c>
      <c r="O862" t="s">
        <v>1996</v>
      </c>
      <c r="P862" t="s">
        <v>1997</v>
      </c>
      <c r="Q862"/>
      <c r="R862"/>
      <c r="S862"/>
      <c r="T862"/>
      <c r="U862"/>
      <c r="V862"/>
      <c r="W862">
        <v>0.9</v>
      </c>
      <c r="X862">
        <v>0.81599999999999995</v>
      </c>
      <c r="Y862">
        <v>0.98599999999999999</v>
      </c>
      <c r="Z862">
        <v>0.92</v>
      </c>
      <c r="AA862">
        <v>0.92</v>
      </c>
      <c r="AB862">
        <v>0.92</v>
      </c>
      <c r="AC862">
        <v>100</v>
      </c>
      <c r="AD862">
        <v>0</v>
      </c>
      <c r="AE862" t="s">
        <v>3789</v>
      </c>
      <c r="AF862"/>
      <c r="AG862" t="s">
        <v>1997</v>
      </c>
      <c r="AH862">
        <v>30</v>
      </c>
      <c r="AI862"/>
      <c r="AJ862">
        <v>15</v>
      </c>
      <c r="AK862">
        <v>2777.1</v>
      </c>
      <c r="AL862">
        <v>1</v>
      </c>
      <c r="AM862"/>
      <c r="AN862"/>
      <c r="AO862"/>
      <c r="AP862"/>
      <c r="AQ862" t="s">
        <v>3358</v>
      </c>
      <c r="AR862"/>
      <c r="AS862" t="s">
        <v>1996</v>
      </c>
      <c r="AT862"/>
      <c r="AU862" t="s">
        <v>1996</v>
      </c>
      <c r="AV862" t="s">
        <v>1997</v>
      </c>
      <c r="AW862">
        <v>13867</v>
      </c>
      <c r="AX862"/>
    </row>
    <row r="863" spans="1:50" hidden="1" x14ac:dyDescent="0.25">
      <c r="A863">
        <v>2026</v>
      </c>
      <c r="B863" t="s">
        <v>3314</v>
      </c>
      <c r="C863" t="s">
        <v>1331</v>
      </c>
      <c r="D863">
        <v>4972</v>
      </c>
      <c r="E863" t="s">
        <v>3359</v>
      </c>
      <c r="F863" t="s">
        <v>1995</v>
      </c>
      <c r="G863" t="s">
        <v>1949</v>
      </c>
      <c r="H863">
        <v>1831.2</v>
      </c>
      <c r="I863">
        <v>0</v>
      </c>
      <c r="J863">
        <v>0</v>
      </c>
      <c r="K863"/>
      <c r="L863">
        <v>0</v>
      </c>
      <c r="M863" t="s">
        <v>1996</v>
      </c>
      <c r="N863" t="s">
        <v>1996</v>
      </c>
      <c r="O863" t="s">
        <v>1996</v>
      </c>
      <c r="P863" t="s">
        <v>1997</v>
      </c>
      <c r="Q863"/>
      <c r="R863"/>
      <c r="S863"/>
      <c r="T863">
        <v>0</v>
      </c>
      <c r="U863">
        <v>0</v>
      </c>
      <c r="V863">
        <v>0</v>
      </c>
      <c r="W863">
        <v>0.9</v>
      </c>
      <c r="X863">
        <v>0.81599999999999995</v>
      </c>
      <c r="Y863">
        <v>0.98599999999999999</v>
      </c>
      <c r="Z863">
        <v>0.92</v>
      </c>
      <c r="AA863">
        <v>0.92</v>
      </c>
      <c r="AB863">
        <v>0.92</v>
      </c>
      <c r="AC863">
        <v>100</v>
      </c>
      <c r="AD863">
        <v>0</v>
      </c>
      <c r="AE863" t="s">
        <v>3789</v>
      </c>
      <c r="AF863"/>
      <c r="AG863" t="s">
        <v>1997</v>
      </c>
      <c r="AH863">
        <v>200</v>
      </c>
      <c r="AI863"/>
      <c r="AJ863">
        <v>16</v>
      </c>
      <c r="AK863">
        <v>10.039999999999999</v>
      </c>
      <c r="AL863">
        <v>1</v>
      </c>
      <c r="AM863"/>
      <c r="AN863"/>
      <c r="AO863"/>
      <c r="AP863"/>
      <c r="AQ863" t="s">
        <v>3360</v>
      </c>
      <c r="AR863"/>
      <c r="AS863" t="s">
        <v>1996</v>
      </c>
      <c r="AT863"/>
      <c r="AU863" t="s">
        <v>1996</v>
      </c>
      <c r="AV863" t="s">
        <v>1996</v>
      </c>
      <c r="AW863">
        <v>14407</v>
      </c>
      <c r="AX863"/>
    </row>
    <row r="864" spans="1:50" hidden="1" x14ac:dyDescent="0.25">
      <c r="A864">
        <v>2026</v>
      </c>
      <c r="B864" t="s">
        <v>3314</v>
      </c>
      <c r="C864" t="s">
        <v>1337</v>
      </c>
      <c r="D864">
        <v>5402</v>
      </c>
      <c r="E864" t="s">
        <v>3361</v>
      </c>
      <c r="F864" t="s">
        <v>1995</v>
      </c>
      <c r="G864" t="s">
        <v>1949</v>
      </c>
      <c r="H864">
        <v>1357</v>
      </c>
      <c r="I864">
        <v>0</v>
      </c>
      <c r="J864">
        <v>0</v>
      </c>
      <c r="K864"/>
      <c r="L864">
        <v>0</v>
      </c>
      <c r="M864" t="s">
        <v>1996</v>
      </c>
      <c r="N864" t="s">
        <v>1996</v>
      </c>
      <c r="O864" t="s">
        <v>1996</v>
      </c>
      <c r="P864" t="s">
        <v>1996</v>
      </c>
      <c r="Q864"/>
      <c r="R864"/>
      <c r="S864"/>
      <c r="T864"/>
      <c r="U864"/>
      <c r="V864"/>
      <c r="W864">
        <v>0.9</v>
      </c>
      <c r="X864">
        <v>0.81599999999999995</v>
      </c>
      <c r="Y864">
        <v>0.98599999999999999</v>
      </c>
      <c r="Z864">
        <v>0.92</v>
      </c>
      <c r="AA864">
        <v>0.92</v>
      </c>
      <c r="AB864">
        <v>0.92</v>
      </c>
      <c r="AC864">
        <v>100</v>
      </c>
      <c r="AD864">
        <v>0</v>
      </c>
      <c r="AE864" t="s">
        <v>3789</v>
      </c>
      <c r="AF864"/>
      <c r="AG864" t="s">
        <v>1997</v>
      </c>
      <c r="AH864">
        <v>30</v>
      </c>
      <c r="AI864"/>
      <c r="AJ864">
        <v>15</v>
      </c>
      <c r="AK864">
        <v>2558</v>
      </c>
      <c r="AL864">
        <v>1</v>
      </c>
      <c r="AM864"/>
      <c r="AN864"/>
      <c r="AO864"/>
      <c r="AP864"/>
      <c r="AQ864" t="s">
        <v>3362</v>
      </c>
      <c r="AR864"/>
      <c r="AS864" t="s">
        <v>1996</v>
      </c>
      <c r="AT864"/>
      <c r="AU864" t="s">
        <v>1996</v>
      </c>
      <c r="AV864" t="s">
        <v>1996</v>
      </c>
      <c r="AW864">
        <v>13867</v>
      </c>
      <c r="AX864"/>
    </row>
    <row r="865" spans="1:50" hidden="1" x14ac:dyDescent="0.25">
      <c r="A865">
        <v>2026</v>
      </c>
      <c r="B865" t="s">
        <v>3314</v>
      </c>
      <c r="C865" t="s">
        <v>1354</v>
      </c>
      <c r="D865">
        <v>5424</v>
      </c>
      <c r="E865" t="s">
        <v>3363</v>
      </c>
      <c r="F865" t="s">
        <v>1995</v>
      </c>
      <c r="G865" t="s">
        <v>1949</v>
      </c>
      <c r="H865">
        <v>159.37020000000001</v>
      </c>
      <c r="I865">
        <v>3.8800000000000001E-2</v>
      </c>
      <c r="J865">
        <v>3.8800000000000001E-2</v>
      </c>
      <c r="K865"/>
      <c r="L865">
        <v>0</v>
      </c>
      <c r="M865" t="s">
        <v>1996</v>
      </c>
      <c r="N865" t="s">
        <v>1996</v>
      </c>
      <c r="O865" t="s">
        <v>1996</v>
      </c>
      <c r="P865" t="s">
        <v>1997</v>
      </c>
      <c r="Q865"/>
      <c r="R865"/>
      <c r="S865"/>
      <c r="T865">
        <v>0</v>
      </c>
      <c r="U865">
        <v>0</v>
      </c>
      <c r="V865">
        <v>0</v>
      </c>
      <c r="W865">
        <v>0.9</v>
      </c>
      <c r="X865">
        <v>0.81599999999999995</v>
      </c>
      <c r="Y865">
        <v>0.98599999999999999</v>
      </c>
      <c r="Z865">
        <v>0.92</v>
      </c>
      <c r="AA865">
        <v>0.92</v>
      </c>
      <c r="AB865">
        <v>0.92</v>
      </c>
      <c r="AC865">
        <v>100</v>
      </c>
      <c r="AD865">
        <v>0</v>
      </c>
      <c r="AE865" t="s">
        <v>3789</v>
      </c>
      <c r="AF865"/>
      <c r="AG865" t="s">
        <v>1997</v>
      </c>
      <c r="AH865">
        <v>20</v>
      </c>
      <c r="AI865"/>
      <c r="AJ865">
        <v>10</v>
      </c>
      <c r="AK865">
        <v>388</v>
      </c>
      <c r="AL865">
        <v>1</v>
      </c>
      <c r="AM865"/>
      <c r="AN865"/>
      <c r="AO865"/>
      <c r="AP865"/>
      <c r="AQ865" t="s">
        <v>3364</v>
      </c>
      <c r="AR865"/>
      <c r="AS865" t="s">
        <v>1996</v>
      </c>
      <c r="AT865"/>
      <c r="AU865" t="s">
        <v>1996</v>
      </c>
      <c r="AV865" t="s">
        <v>1996</v>
      </c>
      <c r="AW865">
        <v>13867</v>
      </c>
      <c r="AX865"/>
    </row>
    <row r="866" spans="1:50" hidden="1" x14ac:dyDescent="0.25">
      <c r="A866">
        <v>2026</v>
      </c>
      <c r="B866" t="s">
        <v>3314</v>
      </c>
      <c r="C866" t="s">
        <v>1325</v>
      </c>
      <c r="D866">
        <v>5425</v>
      </c>
      <c r="E866" t="s">
        <v>3365</v>
      </c>
      <c r="F866" t="s">
        <v>1995</v>
      </c>
      <c r="G866" t="s">
        <v>1949</v>
      </c>
      <c r="H866">
        <v>212.6302</v>
      </c>
      <c r="I866">
        <v>4.4400000000000002E-2</v>
      </c>
      <c r="J866">
        <v>4.4400000000000002E-2</v>
      </c>
      <c r="K866"/>
      <c r="L866">
        <v>0</v>
      </c>
      <c r="M866" t="s">
        <v>1996</v>
      </c>
      <c r="N866" t="s">
        <v>1996</v>
      </c>
      <c r="O866" t="s">
        <v>1996</v>
      </c>
      <c r="P866" t="s">
        <v>1997</v>
      </c>
      <c r="Q866"/>
      <c r="R866"/>
      <c r="S866"/>
      <c r="T866"/>
      <c r="U866"/>
      <c r="V866"/>
      <c r="W866">
        <v>0.9</v>
      </c>
      <c r="X866">
        <v>0.81599999999999995</v>
      </c>
      <c r="Y866">
        <v>0.98599999999999999</v>
      </c>
      <c r="Z866">
        <v>0.92</v>
      </c>
      <c r="AA866">
        <v>0.92</v>
      </c>
      <c r="AB866">
        <v>0.92</v>
      </c>
      <c r="AC866">
        <v>100</v>
      </c>
      <c r="AD866">
        <v>0</v>
      </c>
      <c r="AE866" t="s">
        <v>3789</v>
      </c>
      <c r="AF866"/>
      <c r="AG866" t="s">
        <v>1997</v>
      </c>
      <c r="AH866">
        <v>20</v>
      </c>
      <c r="AI866"/>
      <c r="AJ866">
        <v>15</v>
      </c>
      <c r="AK866">
        <v>125</v>
      </c>
      <c r="AL866">
        <v>1</v>
      </c>
      <c r="AM866"/>
      <c r="AN866"/>
      <c r="AO866"/>
      <c r="AP866"/>
      <c r="AQ866" t="s">
        <v>3366</v>
      </c>
      <c r="AR866"/>
      <c r="AS866" t="s">
        <v>1996</v>
      </c>
      <c r="AT866"/>
      <c r="AU866" t="s">
        <v>1996</v>
      </c>
      <c r="AV866" t="s">
        <v>1996</v>
      </c>
      <c r="AW866">
        <v>13867</v>
      </c>
      <c r="AX866"/>
    </row>
    <row r="867" spans="1:50" hidden="1" x14ac:dyDescent="0.25">
      <c r="A867">
        <v>2026</v>
      </c>
      <c r="B867" t="s">
        <v>3314</v>
      </c>
      <c r="C867" t="s">
        <v>1328</v>
      </c>
      <c r="D867">
        <v>5426</v>
      </c>
      <c r="E867" t="s">
        <v>3367</v>
      </c>
      <c r="F867" t="s">
        <v>1995</v>
      </c>
      <c r="G867" t="s">
        <v>1949</v>
      </c>
      <c r="H867">
        <v>390.10390000000001</v>
      </c>
      <c r="I867">
        <v>5.1299999999999998E-2</v>
      </c>
      <c r="J867">
        <v>5.1299999999999998E-2</v>
      </c>
      <c r="K867"/>
      <c r="L867">
        <v>0</v>
      </c>
      <c r="M867" t="s">
        <v>1996</v>
      </c>
      <c r="N867" t="s">
        <v>1996</v>
      </c>
      <c r="O867" t="s">
        <v>1996</v>
      </c>
      <c r="P867" t="s">
        <v>1997</v>
      </c>
      <c r="Q867"/>
      <c r="R867"/>
      <c r="S867"/>
      <c r="T867">
        <v>0</v>
      </c>
      <c r="U867">
        <v>0</v>
      </c>
      <c r="V867">
        <v>0</v>
      </c>
      <c r="W867">
        <v>0.9</v>
      </c>
      <c r="X867">
        <v>0.81599999999999995</v>
      </c>
      <c r="Y867">
        <v>0.98599999999999999</v>
      </c>
      <c r="Z867">
        <v>0.92</v>
      </c>
      <c r="AA867">
        <v>0.92</v>
      </c>
      <c r="AB867">
        <v>0.92</v>
      </c>
      <c r="AC867">
        <v>100</v>
      </c>
      <c r="AD867">
        <v>0</v>
      </c>
      <c r="AE867" t="s">
        <v>3789</v>
      </c>
      <c r="AF867"/>
      <c r="AG867" t="s">
        <v>1997</v>
      </c>
      <c r="AH867">
        <v>40</v>
      </c>
      <c r="AI867"/>
      <c r="AJ867">
        <v>15</v>
      </c>
      <c r="AK867">
        <v>200</v>
      </c>
      <c r="AL867">
        <v>1</v>
      </c>
      <c r="AM867"/>
      <c r="AN867"/>
      <c r="AO867"/>
      <c r="AP867"/>
      <c r="AQ867" t="s">
        <v>3368</v>
      </c>
      <c r="AR867"/>
      <c r="AS867" t="s">
        <v>1996</v>
      </c>
      <c r="AT867"/>
      <c r="AU867" t="s">
        <v>1996</v>
      </c>
      <c r="AV867" t="s">
        <v>1996</v>
      </c>
      <c r="AW867">
        <v>13867</v>
      </c>
      <c r="AX867"/>
    </row>
    <row r="868" spans="1:50" hidden="1" x14ac:dyDescent="0.25">
      <c r="A868">
        <v>2026</v>
      </c>
      <c r="B868" t="s">
        <v>3314</v>
      </c>
      <c r="C868" t="s">
        <v>1369</v>
      </c>
      <c r="D868">
        <v>6493</v>
      </c>
      <c r="E868" t="s">
        <v>3369</v>
      </c>
      <c r="F868" t="s">
        <v>1995</v>
      </c>
      <c r="G868" t="s">
        <v>1949</v>
      </c>
      <c r="H868">
        <v>376.67</v>
      </c>
      <c r="I868">
        <v>5.8000000000000003E-2</v>
      </c>
      <c r="J868">
        <v>0.33800000000000002</v>
      </c>
      <c r="K868"/>
      <c r="L868">
        <v>0</v>
      </c>
      <c r="M868" t="s">
        <v>1996</v>
      </c>
      <c r="N868" t="s">
        <v>1996</v>
      </c>
      <c r="O868" t="s">
        <v>1996</v>
      </c>
      <c r="P868" t="s">
        <v>1996</v>
      </c>
      <c r="Q868"/>
      <c r="R868"/>
      <c r="S868"/>
      <c r="T868"/>
      <c r="U868"/>
      <c r="V868"/>
      <c r="W868">
        <v>0.9</v>
      </c>
      <c r="X868">
        <v>0.81599999999999995</v>
      </c>
      <c r="Y868">
        <v>0.98599999999999999</v>
      </c>
      <c r="Z868">
        <v>0.92</v>
      </c>
      <c r="AA868">
        <v>0.92</v>
      </c>
      <c r="AB868">
        <v>0.92</v>
      </c>
      <c r="AC868">
        <v>100</v>
      </c>
      <c r="AD868">
        <v>0</v>
      </c>
      <c r="AE868" t="s">
        <v>3789</v>
      </c>
      <c r="AF868"/>
      <c r="AG868" t="s">
        <v>1997</v>
      </c>
      <c r="AH868">
        <v>45</v>
      </c>
      <c r="AI868"/>
      <c r="AJ868">
        <v>10</v>
      </c>
      <c r="AK868">
        <v>1750</v>
      </c>
      <c r="AL868">
        <v>1</v>
      </c>
      <c r="AM868"/>
      <c r="AN868"/>
      <c r="AO868"/>
      <c r="AP868"/>
      <c r="AQ868" t="s">
        <v>3370</v>
      </c>
      <c r="AR868"/>
      <c r="AS868" t="s">
        <v>1996</v>
      </c>
      <c r="AT868"/>
      <c r="AU868" t="s">
        <v>1996</v>
      </c>
      <c r="AV868" t="s">
        <v>1997</v>
      </c>
      <c r="AW868">
        <v>13867</v>
      </c>
      <c r="AX868"/>
    </row>
    <row r="869" spans="1:50" hidden="1" x14ac:dyDescent="0.25">
      <c r="A869">
        <v>2026</v>
      </c>
      <c r="B869" t="s">
        <v>3314</v>
      </c>
      <c r="C869" t="s">
        <v>1366</v>
      </c>
      <c r="D869">
        <v>6494</v>
      </c>
      <c r="E869" t="s">
        <v>3371</v>
      </c>
      <c r="F869" t="s">
        <v>1995</v>
      </c>
      <c r="G869" t="s">
        <v>1949</v>
      </c>
      <c r="H869">
        <v>43.36</v>
      </c>
      <c r="I869">
        <v>6.7000000000000002E-3</v>
      </c>
      <c r="J869">
        <v>3.9E-2</v>
      </c>
      <c r="K869"/>
      <c r="L869">
        <v>0</v>
      </c>
      <c r="M869" t="s">
        <v>1996</v>
      </c>
      <c r="N869" t="s">
        <v>1996</v>
      </c>
      <c r="O869" t="s">
        <v>1996</v>
      </c>
      <c r="P869" t="s">
        <v>1996</v>
      </c>
      <c r="Q869"/>
      <c r="R869"/>
      <c r="S869"/>
      <c r="T869"/>
      <c r="U869"/>
      <c r="V869"/>
      <c r="W869">
        <v>0.9</v>
      </c>
      <c r="X869">
        <v>0.81599999999999995</v>
      </c>
      <c r="Y869">
        <v>0.98599999999999999</v>
      </c>
      <c r="Z869">
        <v>0.92</v>
      </c>
      <c r="AA869">
        <v>0.92</v>
      </c>
      <c r="AB869">
        <v>0.92</v>
      </c>
      <c r="AC869">
        <v>100</v>
      </c>
      <c r="AD869">
        <v>0</v>
      </c>
      <c r="AE869" t="s">
        <v>3789</v>
      </c>
      <c r="AF869"/>
      <c r="AG869" t="s">
        <v>1997</v>
      </c>
      <c r="AH869">
        <v>5.5</v>
      </c>
      <c r="AI869"/>
      <c r="AJ869">
        <v>10</v>
      </c>
      <c r="AK869">
        <v>1750</v>
      </c>
      <c r="AL869">
        <v>1</v>
      </c>
      <c r="AM869"/>
      <c r="AN869"/>
      <c r="AO869"/>
      <c r="AP869"/>
      <c r="AQ869" t="s">
        <v>3372</v>
      </c>
      <c r="AR869"/>
      <c r="AS869" t="s">
        <v>1996</v>
      </c>
      <c r="AT869"/>
      <c r="AU869" t="s">
        <v>1996</v>
      </c>
      <c r="AV869" t="s">
        <v>1997</v>
      </c>
      <c r="AW869">
        <v>13867</v>
      </c>
      <c r="AX869"/>
    </row>
    <row r="870" spans="1:50" hidden="1" x14ac:dyDescent="0.25">
      <c r="A870">
        <v>2026</v>
      </c>
      <c r="B870" t="s">
        <v>3314</v>
      </c>
      <c r="C870" t="s">
        <v>1390</v>
      </c>
      <c r="D870">
        <v>6814</v>
      </c>
      <c r="E870" t="s">
        <v>3373</v>
      </c>
      <c r="F870" t="s">
        <v>1995</v>
      </c>
      <c r="G870" t="s">
        <v>1919</v>
      </c>
      <c r="H870">
        <v>412.1</v>
      </c>
      <c r="I870">
        <v>6.3500000000000001E-2</v>
      </c>
      <c r="J870">
        <v>4.7E-2</v>
      </c>
      <c r="K870"/>
      <c r="L870">
        <v>0</v>
      </c>
      <c r="M870" t="s">
        <v>1996</v>
      </c>
      <c r="N870" t="s">
        <v>1996</v>
      </c>
      <c r="O870" t="s">
        <v>1996</v>
      </c>
      <c r="P870" t="s">
        <v>1996</v>
      </c>
      <c r="Q870"/>
      <c r="R870"/>
      <c r="S870"/>
      <c r="T870"/>
      <c r="U870"/>
      <c r="V870"/>
      <c r="W870">
        <v>0.9</v>
      </c>
      <c r="X870">
        <v>0.81599999999999995</v>
      </c>
      <c r="Y870">
        <v>0.98599999999999999</v>
      </c>
      <c r="Z870">
        <v>0.92</v>
      </c>
      <c r="AA870">
        <v>0.92</v>
      </c>
      <c r="AB870">
        <v>0.92</v>
      </c>
      <c r="AC870">
        <v>100</v>
      </c>
      <c r="AD870">
        <v>0</v>
      </c>
      <c r="AE870" t="s">
        <v>3789</v>
      </c>
      <c r="AF870"/>
      <c r="AG870" t="s">
        <v>1997</v>
      </c>
      <c r="AH870">
        <v>45</v>
      </c>
      <c r="AI870"/>
      <c r="AJ870">
        <v>10</v>
      </c>
      <c r="AK870">
        <v>97</v>
      </c>
      <c r="AL870">
        <v>1</v>
      </c>
      <c r="AM870"/>
      <c r="AN870"/>
      <c r="AO870"/>
      <c r="AP870"/>
      <c r="AQ870" t="s">
        <v>3374</v>
      </c>
      <c r="AR870"/>
      <c r="AS870" t="s">
        <v>1996</v>
      </c>
      <c r="AT870"/>
      <c r="AU870" t="s">
        <v>1996</v>
      </c>
      <c r="AV870" t="s">
        <v>1997</v>
      </c>
      <c r="AW870">
        <v>13867</v>
      </c>
      <c r="AX870"/>
    </row>
    <row r="871" spans="1:50" hidden="1" x14ac:dyDescent="0.25">
      <c r="A871">
        <v>2026</v>
      </c>
      <c r="B871" t="s">
        <v>3314</v>
      </c>
      <c r="C871" t="s">
        <v>1393</v>
      </c>
      <c r="D871">
        <v>6815</v>
      </c>
      <c r="E871" t="s">
        <v>3375</v>
      </c>
      <c r="F871" t="s">
        <v>1995</v>
      </c>
      <c r="G871" t="s">
        <v>1919</v>
      </c>
      <c r="H871">
        <v>509.9</v>
      </c>
      <c r="I871">
        <v>7.85E-2</v>
      </c>
      <c r="J871">
        <v>5.8999999999999997E-2</v>
      </c>
      <c r="K871"/>
      <c r="L871">
        <v>0</v>
      </c>
      <c r="M871" t="s">
        <v>1996</v>
      </c>
      <c r="N871" t="s">
        <v>1996</v>
      </c>
      <c r="O871" t="s">
        <v>1996</v>
      </c>
      <c r="P871" t="s">
        <v>1996</v>
      </c>
      <c r="Q871"/>
      <c r="R871"/>
      <c r="S871"/>
      <c r="T871"/>
      <c r="U871"/>
      <c r="V871"/>
      <c r="W871">
        <v>0.9</v>
      </c>
      <c r="X871">
        <v>0.81599999999999995</v>
      </c>
      <c r="Y871">
        <v>0.98599999999999999</v>
      </c>
      <c r="Z871">
        <v>0.92</v>
      </c>
      <c r="AA871">
        <v>0.92</v>
      </c>
      <c r="AB871">
        <v>0.92</v>
      </c>
      <c r="AC871">
        <v>100</v>
      </c>
      <c r="AD871">
        <v>0</v>
      </c>
      <c r="AE871" t="s">
        <v>3789</v>
      </c>
      <c r="AF871"/>
      <c r="AG871" t="s">
        <v>1997</v>
      </c>
      <c r="AH871">
        <v>55</v>
      </c>
      <c r="AI871"/>
      <c r="AJ871">
        <v>10</v>
      </c>
      <c r="AK871">
        <v>97</v>
      </c>
      <c r="AL871">
        <v>1</v>
      </c>
      <c r="AM871"/>
      <c r="AN871"/>
      <c r="AO871"/>
      <c r="AP871"/>
      <c r="AQ871" t="s">
        <v>3376</v>
      </c>
      <c r="AR871"/>
      <c r="AS871" t="s">
        <v>1996</v>
      </c>
      <c r="AT871"/>
      <c r="AU871" t="s">
        <v>1996</v>
      </c>
      <c r="AV871" t="s">
        <v>1997</v>
      </c>
      <c r="AW871">
        <v>13867</v>
      </c>
      <c r="AX871"/>
    </row>
    <row r="872" spans="1:50" hidden="1" x14ac:dyDescent="0.25">
      <c r="A872">
        <v>2026</v>
      </c>
      <c r="B872" t="s">
        <v>3314</v>
      </c>
      <c r="C872" t="s">
        <v>1396</v>
      </c>
      <c r="D872">
        <v>6816</v>
      </c>
      <c r="E872" t="s">
        <v>3377</v>
      </c>
      <c r="F872" t="s">
        <v>1995</v>
      </c>
      <c r="G872" t="s">
        <v>1919</v>
      </c>
      <c r="H872">
        <v>1020.4</v>
      </c>
      <c r="I872">
        <v>0.157</v>
      </c>
      <c r="J872">
        <v>0.11600000000000001</v>
      </c>
      <c r="K872"/>
      <c r="L872">
        <v>0</v>
      </c>
      <c r="M872" t="s">
        <v>1996</v>
      </c>
      <c r="N872" t="s">
        <v>1996</v>
      </c>
      <c r="O872" t="s">
        <v>1996</v>
      </c>
      <c r="P872" t="s">
        <v>1996</v>
      </c>
      <c r="Q872"/>
      <c r="R872"/>
      <c r="S872"/>
      <c r="T872"/>
      <c r="U872"/>
      <c r="V872"/>
      <c r="W872">
        <v>0.9</v>
      </c>
      <c r="X872">
        <v>0.81599999999999995</v>
      </c>
      <c r="Y872">
        <v>0.98599999999999999</v>
      </c>
      <c r="Z872">
        <v>0.92</v>
      </c>
      <c r="AA872">
        <v>0.92</v>
      </c>
      <c r="AB872">
        <v>0.92</v>
      </c>
      <c r="AC872">
        <v>100</v>
      </c>
      <c r="AD872">
        <v>0</v>
      </c>
      <c r="AE872" t="s">
        <v>3789</v>
      </c>
      <c r="AF872"/>
      <c r="AG872" t="s">
        <v>1997</v>
      </c>
      <c r="AH872">
        <v>110</v>
      </c>
      <c r="AI872"/>
      <c r="AJ872">
        <v>10</v>
      </c>
      <c r="AK872">
        <v>125</v>
      </c>
      <c r="AL872">
        <v>1</v>
      </c>
      <c r="AM872"/>
      <c r="AN872"/>
      <c r="AO872"/>
      <c r="AP872"/>
      <c r="AQ872" t="s">
        <v>3378</v>
      </c>
      <c r="AR872"/>
      <c r="AS872" t="s">
        <v>1996</v>
      </c>
      <c r="AT872"/>
      <c r="AU872" t="s">
        <v>1996</v>
      </c>
      <c r="AV872" t="s">
        <v>1997</v>
      </c>
      <c r="AW872">
        <v>13867</v>
      </c>
      <c r="AX872"/>
    </row>
    <row r="873" spans="1:50" hidden="1" x14ac:dyDescent="0.25">
      <c r="A873">
        <v>2026</v>
      </c>
      <c r="B873" t="s">
        <v>3314</v>
      </c>
      <c r="C873" t="s">
        <v>1399</v>
      </c>
      <c r="D873">
        <v>6817</v>
      </c>
      <c r="E873" t="s">
        <v>3379</v>
      </c>
      <c r="F873" t="s">
        <v>1995</v>
      </c>
      <c r="G873" t="s">
        <v>1919</v>
      </c>
      <c r="H873">
        <v>1262.7</v>
      </c>
      <c r="I873">
        <v>0.19400000000000001</v>
      </c>
      <c r="J873">
        <v>0.14699999999999999</v>
      </c>
      <c r="K873"/>
      <c r="L873">
        <v>0</v>
      </c>
      <c r="M873" t="s">
        <v>1996</v>
      </c>
      <c r="N873" t="s">
        <v>1996</v>
      </c>
      <c r="O873" t="s">
        <v>1996</v>
      </c>
      <c r="P873" t="s">
        <v>1996</v>
      </c>
      <c r="Q873"/>
      <c r="R873"/>
      <c r="S873"/>
      <c r="T873"/>
      <c r="U873"/>
      <c r="V873"/>
      <c r="W873">
        <v>0.9</v>
      </c>
      <c r="X873">
        <v>0.81599999999999995</v>
      </c>
      <c r="Y873">
        <v>0.98599999999999999</v>
      </c>
      <c r="Z873">
        <v>0.92</v>
      </c>
      <c r="AA873">
        <v>0.92</v>
      </c>
      <c r="AB873">
        <v>0.92</v>
      </c>
      <c r="AC873">
        <v>100</v>
      </c>
      <c r="AD873">
        <v>0</v>
      </c>
      <c r="AE873" t="s">
        <v>3789</v>
      </c>
      <c r="AF873"/>
      <c r="AG873" t="s">
        <v>1997</v>
      </c>
      <c r="AH873">
        <v>130</v>
      </c>
      <c r="AI873"/>
      <c r="AJ873">
        <v>10</v>
      </c>
      <c r="AK873">
        <v>125</v>
      </c>
      <c r="AL873">
        <v>1</v>
      </c>
      <c r="AM873"/>
      <c r="AN873"/>
      <c r="AO873"/>
      <c r="AP873"/>
      <c r="AQ873" t="s">
        <v>3380</v>
      </c>
      <c r="AR873"/>
      <c r="AS873" t="s">
        <v>1996</v>
      </c>
      <c r="AT873"/>
      <c r="AU873" t="s">
        <v>1996</v>
      </c>
      <c r="AV873" t="s">
        <v>1997</v>
      </c>
      <c r="AW873">
        <v>13867</v>
      </c>
      <c r="AX873"/>
    </row>
    <row r="874" spans="1:50" hidden="1" x14ac:dyDescent="0.25">
      <c r="A874">
        <v>2026</v>
      </c>
      <c r="B874" t="s">
        <v>3314</v>
      </c>
      <c r="C874" t="s">
        <v>1402</v>
      </c>
      <c r="D874">
        <v>6818</v>
      </c>
      <c r="E874" t="s">
        <v>3381</v>
      </c>
      <c r="F874" t="s">
        <v>1995</v>
      </c>
      <c r="G874" t="s">
        <v>1919</v>
      </c>
      <c r="H874">
        <v>295.60000000000002</v>
      </c>
      <c r="I874">
        <v>4.5499999999999999E-2</v>
      </c>
      <c r="J874">
        <v>3.4000000000000002E-2</v>
      </c>
      <c r="K874"/>
      <c r="L874">
        <v>0</v>
      </c>
      <c r="M874" t="s">
        <v>1996</v>
      </c>
      <c r="N874" t="s">
        <v>1996</v>
      </c>
      <c r="O874" t="s">
        <v>1996</v>
      </c>
      <c r="P874" t="s">
        <v>1996</v>
      </c>
      <c r="Q874"/>
      <c r="R874"/>
      <c r="S874"/>
      <c r="T874"/>
      <c r="U874"/>
      <c r="V874"/>
      <c r="W874">
        <v>0.9</v>
      </c>
      <c r="X874">
        <v>0.81599999999999995</v>
      </c>
      <c r="Y874">
        <v>0.98599999999999999</v>
      </c>
      <c r="Z874">
        <v>0.92</v>
      </c>
      <c r="AA874">
        <v>0.92</v>
      </c>
      <c r="AB874">
        <v>0.92</v>
      </c>
      <c r="AC874">
        <v>100</v>
      </c>
      <c r="AD874">
        <v>0</v>
      </c>
      <c r="AE874" t="s">
        <v>3789</v>
      </c>
      <c r="AF874"/>
      <c r="AG874" t="s">
        <v>1997</v>
      </c>
      <c r="AH874">
        <v>35</v>
      </c>
      <c r="AI874"/>
      <c r="AJ874">
        <v>10</v>
      </c>
      <c r="AK874">
        <v>125</v>
      </c>
      <c r="AL874">
        <v>1</v>
      </c>
      <c r="AM874"/>
      <c r="AN874"/>
      <c r="AO874"/>
      <c r="AP874"/>
      <c r="AQ874" t="s">
        <v>3382</v>
      </c>
      <c r="AR874"/>
      <c r="AS874" t="s">
        <v>1996</v>
      </c>
      <c r="AT874"/>
      <c r="AU874" t="s">
        <v>1996</v>
      </c>
      <c r="AV874" t="s">
        <v>1997</v>
      </c>
      <c r="AW874">
        <v>13867</v>
      </c>
      <c r="AX874"/>
    </row>
    <row r="875" spans="1:50" hidden="1" x14ac:dyDescent="0.25">
      <c r="A875">
        <v>2026</v>
      </c>
      <c r="B875" t="s">
        <v>3314</v>
      </c>
      <c r="C875" t="s">
        <v>1405</v>
      </c>
      <c r="D875">
        <v>6819</v>
      </c>
      <c r="E875" t="s">
        <v>3383</v>
      </c>
      <c r="F875" t="s">
        <v>1995</v>
      </c>
      <c r="G875" t="s">
        <v>1919</v>
      </c>
      <c r="H875">
        <v>365.8</v>
      </c>
      <c r="I875">
        <v>5.6300000000000003E-2</v>
      </c>
      <c r="J875">
        <v>4.2999999999999997E-2</v>
      </c>
      <c r="K875"/>
      <c r="L875">
        <v>0</v>
      </c>
      <c r="M875" t="s">
        <v>1996</v>
      </c>
      <c r="N875" t="s">
        <v>1996</v>
      </c>
      <c r="O875" t="s">
        <v>1996</v>
      </c>
      <c r="P875" t="s">
        <v>1996</v>
      </c>
      <c r="Q875"/>
      <c r="R875"/>
      <c r="S875"/>
      <c r="T875"/>
      <c r="U875"/>
      <c r="V875"/>
      <c r="W875">
        <v>0.9</v>
      </c>
      <c r="X875">
        <v>0.81599999999999995</v>
      </c>
      <c r="Y875">
        <v>0.98599999999999999</v>
      </c>
      <c r="Z875">
        <v>0.92</v>
      </c>
      <c r="AA875">
        <v>0.92</v>
      </c>
      <c r="AB875">
        <v>0.92</v>
      </c>
      <c r="AC875">
        <v>100</v>
      </c>
      <c r="AD875">
        <v>0</v>
      </c>
      <c r="AE875" t="s">
        <v>3789</v>
      </c>
      <c r="AF875"/>
      <c r="AG875" t="s">
        <v>1997</v>
      </c>
      <c r="AH875">
        <v>45</v>
      </c>
      <c r="AI875"/>
      <c r="AJ875">
        <v>10</v>
      </c>
      <c r="AK875">
        <v>125</v>
      </c>
      <c r="AL875">
        <v>1</v>
      </c>
      <c r="AM875"/>
      <c r="AN875"/>
      <c r="AO875"/>
      <c r="AP875"/>
      <c r="AQ875" t="s">
        <v>3384</v>
      </c>
      <c r="AR875"/>
      <c r="AS875" t="s">
        <v>1996</v>
      </c>
      <c r="AT875"/>
      <c r="AU875" t="s">
        <v>1996</v>
      </c>
      <c r="AV875" t="s">
        <v>1997</v>
      </c>
      <c r="AW875">
        <v>13867</v>
      </c>
      <c r="AX875"/>
    </row>
    <row r="876" spans="1:50" hidden="1" x14ac:dyDescent="0.25">
      <c r="A876">
        <v>2026</v>
      </c>
      <c r="B876" t="s">
        <v>3314</v>
      </c>
      <c r="C876" t="s">
        <v>3385</v>
      </c>
      <c r="D876">
        <v>7986</v>
      </c>
      <c r="E876" t="s">
        <v>3386</v>
      </c>
      <c r="F876" t="s">
        <v>1995</v>
      </c>
      <c r="G876" t="s">
        <v>1919</v>
      </c>
      <c r="H876">
        <v>3890</v>
      </c>
      <c r="I876">
        <v>0.88700000000000001</v>
      </c>
      <c r="J876">
        <v>0.42899999999999999</v>
      </c>
      <c r="K876"/>
      <c r="L876">
        <v>0</v>
      </c>
      <c r="M876" t="s">
        <v>1996</v>
      </c>
      <c r="N876" t="s">
        <v>1996</v>
      </c>
      <c r="O876" t="s">
        <v>1996</v>
      </c>
      <c r="P876" t="s">
        <v>1996</v>
      </c>
      <c r="Q876"/>
      <c r="R876"/>
      <c r="S876"/>
      <c r="T876"/>
      <c r="U876"/>
      <c r="V876"/>
      <c r="W876">
        <v>0.9</v>
      </c>
      <c r="X876">
        <v>0.81599999999999995</v>
      </c>
      <c r="Y876">
        <v>0.98599999999999999</v>
      </c>
      <c r="Z876">
        <v>0.92</v>
      </c>
      <c r="AA876">
        <v>0.92</v>
      </c>
      <c r="AB876">
        <v>0.92</v>
      </c>
      <c r="AC876">
        <v>100</v>
      </c>
      <c r="AD876">
        <v>0</v>
      </c>
      <c r="AE876" t="s">
        <v>3789</v>
      </c>
      <c r="AF876"/>
      <c r="AG876" t="s">
        <v>1997</v>
      </c>
      <c r="AH876">
        <v>250</v>
      </c>
      <c r="AI876"/>
      <c r="AJ876">
        <v>12</v>
      </c>
      <c r="AK876">
        <v>471</v>
      </c>
      <c r="AL876">
        <v>1</v>
      </c>
      <c r="AM876"/>
      <c r="AN876"/>
      <c r="AO876"/>
      <c r="AP876"/>
      <c r="AQ876" t="s">
        <v>2894</v>
      </c>
      <c r="AR876"/>
      <c r="AS876" t="s">
        <v>1996</v>
      </c>
      <c r="AT876"/>
      <c r="AU876" t="s">
        <v>1996</v>
      </c>
      <c r="AV876" t="s">
        <v>1997</v>
      </c>
      <c r="AW876">
        <v>13867</v>
      </c>
      <c r="AX876"/>
    </row>
    <row r="877" spans="1:50" hidden="1" x14ac:dyDescent="0.25">
      <c r="A877">
        <v>2026</v>
      </c>
      <c r="B877" t="s">
        <v>3314</v>
      </c>
      <c r="C877" t="s">
        <v>3387</v>
      </c>
      <c r="D877">
        <v>7987</v>
      </c>
      <c r="E877" t="s">
        <v>3388</v>
      </c>
      <c r="F877" t="s">
        <v>1995</v>
      </c>
      <c r="G877" t="s">
        <v>1919</v>
      </c>
      <c r="H877">
        <v>2573</v>
      </c>
      <c r="I877">
        <v>0.58699999999999997</v>
      </c>
      <c r="J877">
        <v>0.2</v>
      </c>
      <c r="K877"/>
      <c r="L877">
        <v>0</v>
      </c>
      <c r="M877" t="s">
        <v>1996</v>
      </c>
      <c r="N877" t="s">
        <v>1996</v>
      </c>
      <c r="O877" t="s">
        <v>1996</v>
      </c>
      <c r="P877" t="s">
        <v>1996</v>
      </c>
      <c r="Q877"/>
      <c r="R877"/>
      <c r="S877"/>
      <c r="T877"/>
      <c r="U877"/>
      <c r="V877"/>
      <c r="W877">
        <v>0.9</v>
      </c>
      <c r="X877">
        <v>0.81599999999999995</v>
      </c>
      <c r="Y877">
        <v>0.98599999999999999</v>
      </c>
      <c r="Z877">
        <v>0.92</v>
      </c>
      <c r="AA877">
        <v>0.92</v>
      </c>
      <c r="AB877">
        <v>0.92</v>
      </c>
      <c r="AC877">
        <v>100</v>
      </c>
      <c r="AD877">
        <v>0</v>
      </c>
      <c r="AE877" t="s">
        <v>3789</v>
      </c>
      <c r="AF877"/>
      <c r="AG877" t="s">
        <v>1997</v>
      </c>
      <c r="AH877">
        <v>150</v>
      </c>
      <c r="AI877"/>
      <c r="AJ877">
        <v>12</v>
      </c>
      <c r="AK877">
        <v>1706</v>
      </c>
      <c r="AL877">
        <v>1</v>
      </c>
      <c r="AM877"/>
      <c r="AN877"/>
      <c r="AO877"/>
      <c r="AP877"/>
      <c r="AQ877" t="s">
        <v>2888</v>
      </c>
      <c r="AR877"/>
      <c r="AS877" t="s">
        <v>1996</v>
      </c>
      <c r="AT877"/>
      <c r="AU877" t="s">
        <v>1996</v>
      </c>
      <c r="AV877" t="s">
        <v>1997</v>
      </c>
      <c r="AW877">
        <v>13867</v>
      </c>
      <c r="AX877"/>
    </row>
    <row r="878" spans="1:50" hidden="1" x14ac:dyDescent="0.25">
      <c r="A878">
        <v>2026</v>
      </c>
      <c r="B878" t="s">
        <v>3314</v>
      </c>
      <c r="C878" t="s">
        <v>3389</v>
      </c>
      <c r="D878">
        <v>7988</v>
      </c>
      <c r="E878" t="s">
        <v>3390</v>
      </c>
      <c r="F878" t="s">
        <v>1995</v>
      </c>
      <c r="G878" t="s">
        <v>1919</v>
      </c>
      <c r="H878">
        <v>2594</v>
      </c>
      <c r="I878">
        <v>0.59160000000000001</v>
      </c>
      <c r="J878">
        <v>0.59299999999999997</v>
      </c>
      <c r="K878"/>
      <c r="L878">
        <v>0</v>
      </c>
      <c r="M878" t="s">
        <v>1996</v>
      </c>
      <c r="N878" t="s">
        <v>1996</v>
      </c>
      <c r="O878" t="s">
        <v>1996</v>
      </c>
      <c r="P878" t="s">
        <v>1996</v>
      </c>
      <c r="Q878"/>
      <c r="R878"/>
      <c r="S878"/>
      <c r="T878"/>
      <c r="U878"/>
      <c r="V878"/>
      <c r="W878">
        <v>0.9</v>
      </c>
      <c r="X878">
        <v>0.81599999999999995</v>
      </c>
      <c r="Y878">
        <v>0.98599999999999999</v>
      </c>
      <c r="Z878">
        <v>0.92</v>
      </c>
      <c r="AA878">
        <v>0.92</v>
      </c>
      <c r="AB878">
        <v>0.92</v>
      </c>
      <c r="AC878">
        <v>100</v>
      </c>
      <c r="AD878">
        <v>0</v>
      </c>
      <c r="AE878" t="s">
        <v>3789</v>
      </c>
      <c r="AF878"/>
      <c r="AG878" t="s">
        <v>1997</v>
      </c>
      <c r="AH878">
        <v>300</v>
      </c>
      <c r="AI878"/>
      <c r="AJ878">
        <v>12</v>
      </c>
      <c r="AK878">
        <v>3604</v>
      </c>
      <c r="AL878">
        <v>1</v>
      </c>
      <c r="AM878"/>
      <c r="AN878"/>
      <c r="AO878"/>
      <c r="AP878"/>
      <c r="AQ878" t="s">
        <v>2891</v>
      </c>
      <c r="AR878"/>
      <c r="AS878" t="s">
        <v>1996</v>
      </c>
      <c r="AT878"/>
      <c r="AU878" t="s">
        <v>1996</v>
      </c>
      <c r="AV878" t="s">
        <v>1997</v>
      </c>
      <c r="AW878">
        <v>13867</v>
      </c>
      <c r="AX878"/>
    </row>
    <row r="879" spans="1:50" hidden="1" x14ac:dyDescent="0.25">
      <c r="A879">
        <v>2026</v>
      </c>
      <c r="B879" t="s">
        <v>3314</v>
      </c>
      <c r="C879" t="s">
        <v>3391</v>
      </c>
      <c r="D879">
        <v>7989</v>
      </c>
      <c r="E879" t="s">
        <v>3392</v>
      </c>
      <c r="F879" t="s">
        <v>1995</v>
      </c>
      <c r="G879" t="s">
        <v>1919</v>
      </c>
      <c r="H879">
        <v>522.67999999999995</v>
      </c>
      <c r="I879">
        <v>0.08</v>
      </c>
      <c r="J879">
        <v>0.06</v>
      </c>
      <c r="K879"/>
      <c r="L879">
        <v>0</v>
      </c>
      <c r="M879" t="s">
        <v>1996</v>
      </c>
      <c r="N879" t="s">
        <v>1996</v>
      </c>
      <c r="O879" t="s">
        <v>1996</v>
      </c>
      <c r="P879" t="s">
        <v>1996</v>
      </c>
      <c r="Q879"/>
      <c r="R879"/>
      <c r="S879"/>
      <c r="T879"/>
      <c r="U879"/>
      <c r="V879"/>
      <c r="W879">
        <v>0.9</v>
      </c>
      <c r="X879">
        <v>0.81599999999999995</v>
      </c>
      <c r="Y879">
        <v>0.98599999999999999</v>
      </c>
      <c r="Z879">
        <v>0.92</v>
      </c>
      <c r="AA879">
        <v>0.92</v>
      </c>
      <c r="AB879">
        <v>0.92</v>
      </c>
      <c r="AC879">
        <v>100</v>
      </c>
      <c r="AD879">
        <v>0</v>
      </c>
      <c r="AE879" t="s">
        <v>3789</v>
      </c>
      <c r="AF879"/>
      <c r="AG879" t="s">
        <v>1997</v>
      </c>
      <c r="AH879">
        <v>75</v>
      </c>
      <c r="AI879"/>
      <c r="AJ879">
        <v>12</v>
      </c>
      <c r="AK879">
        <v>400</v>
      </c>
      <c r="AL879">
        <v>1</v>
      </c>
      <c r="AM879"/>
      <c r="AN879"/>
      <c r="AO879"/>
      <c r="AP879"/>
      <c r="AQ879" t="s">
        <v>2825</v>
      </c>
      <c r="AR879"/>
      <c r="AS879" t="s">
        <v>1996</v>
      </c>
      <c r="AT879"/>
      <c r="AU879" t="s">
        <v>1996</v>
      </c>
      <c r="AV879" t="s">
        <v>1997</v>
      </c>
      <c r="AW879">
        <v>13867</v>
      </c>
      <c r="AX879"/>
    </row>
    <row r="880" spans="1:50" hidden="1" x14ac:dyDescent="0.25">
      <c r="A880">
        <v>2026</v>
      </c>
      <c r="B880" t="s">
        <v>3314</v>
      </c>
      <c r="C880" t="s">
        <v>3393</v>
      </c>
      <c r="D880">
        <v>7990</v>
      </c>
      <c r="E880" t="s">
        <v>3394</v>
      </c>
      <c r="F880" t="s">
        <v>1995</v>
      </c>
      <c r="G880" t="s">
        <v>1919</v>
      </c>
      <c r="H880">
        <v>640.35599999999999</v>
      </c>
      <c r="I880">
        <v>9.9000000000000005E-2</v>
      </c>
      <c r="J880">
        <v>6.2E-2</v>
      </c>
      <c r="K880"/>
      <c r="L880">
        <v>0</v>
      </c>
      <c r="M880" t="s">
        <v>1996</v>
      </c>
      <c r="N880" t="s">
        <v>1996</v>
      </c>
      <c r="O880" t="s">
        <v>1996</v>
      </c>
      <c r="P880" t="s">
        <v>1996</v>
      </c>
      <c r="Q880"/>
      <c r="R880"/>
      <c r="S880"/>
      <c r="T880"/>
      <c r="U880"/>
      <c r="V880"/>
      <c r="W880">
        <v>0.9</v>
      </c>
      <c r="X880">
        <v>0.81599999999999995</v>
      </c>
      <c r="Y880">
        <v>0.98599999999999999</v>
      </c>
      <c r="Z880">
        <v>0.92</v>
      </c>
      <c r="AA880">
        <v>0.92</v>
      </c>
      <c r="AB880">
        <v>0.92</v>
      </c>
      <c r="AC880">
        <v>100</v>
      </c>
      <c r="AD880">
        <v>0</v>
      </c>
      <c r="AE880" t="s">
        <v>3789</v>
      </c>
      <c r="AF880"/>
      <c r="AG880" t="s">
        <v>1997</v>
      </c>
      <c r="AH880">
        <v>75</v>
      </c>
      <c r="AI880"/>
      <c r="AJ880">
        <v>12</v>
      </c>
      <c r="AK880">
        <v>550</v>
      </c>
      <c r="AL880">
        <v>1</v>
      </c>
      <c r="AM880"/>
      <c r="AN880"/>
      <c r="AO880"/>
      <c r="AP880"/>
      <c r="AQ880" t="s">
        <v>2828</v>
      </c>
      <c r="AR880"/>
      <c r="AS880" t="s">
        <v>1996</v>
      </c>
      <c r="AT880"/>
      <c r="AU880" t="s">
        <v>1996</v>
      </c>
      <c r="AV880" t="s">
        <v>1997</v>
      </c>
      <c r="AW880">
        <v>13867</v>
      </c>
      <c r="AX880"/>
    </row>
    <row r="881" spans="1:50" hidden="1" x14ac:dyDescent="0.25">
      <c r="A881">
        <v>2026</v>
      </c>
      <c r="B881" t="s">
        <v>3314</v>
      </c>
      <c r="C881" t="s">
        <v>3395</v>
      </c>
      <c r="D881">
        <v>7991</v>
      </c>
      <c r="E881" t="s">
        <v>3396</v>
      </c>
      <c r="F881" t="s">
        <v>1995</v>
      </c>
      <c r="G881" t="s">
        <v>1919</v>
      </c>
      <c r="H881">
        <v>883</v>
      </c>
      <c r="I881">
        <v>0.13600000000000001</v>
      </c>
      <c r="J881">
        <v>7.6999999999999999E-2</v>
      </c>
      <c r="K881"/>
      <c r="L881">
        <v>0</v>
      </c>
      <c r="M881" t="s">
        <v>1996</v>
      </c>
      <c r="N881" t="s">
        <v>1996</v>
      </c>
      <c r="O881" t="s">
        <v>1996</v>
      </c>
      <c r="P881" t="s">
        <v>1996</v>
      </c>
      <c r="Q881"/>
      <c r="R881"/>
      <c r="S881"/>
      <c r="T881"/>
      <c r="U881"/>
      <c r="V881"/>
      <c r="W881">
        <v>0.9</v>
      </c>
      <c r="X881">
        <v>0.81599999999999995</v>
      </c>
      <c r="Y881">
        <v>0.98599999999999999</v>
      </c>
      <c r="Z881">
        <v>0.92</v>
      </c>
      <c r="AA881">
        <v>0.92</v>
      </c>
      <c r="AB881">
        <v>0.92</v>
      </c>
      <c r="AC881">
        <v>100</v>
      </c>
      <c r="AD881">
        <v>0</v>
      </c>
      <c r="AE881" t="s">
        <v>3789</v>
      </c>
      <c r="AF881"/>
      <c r="AG881" t="s">
        <v>1997</v>
      </c>
      <c r="AH881">
        <v>125</v>
      </c>
      <c r="AI881"/>
      <c r="AJ881">
        <v>12</v>
      </c>
      <c r="AK881">
        <v>700</v>
      </c>
      <c r="AL881">
        <v>1</v>
      </c>
      <c r="AM881"/>
      <c r="AN881"/>
      <c r="AO881"/>
      <c r="AP881"/>
      <c r="AQ881" t="s">
        <v>2831</v>
      </c>
      <c r="AR881"/>
      <c r="AS881" t="s">
        <v>1996</v>
      </c>
      <c r="AT881"/>
      <c r="AU881" t="s">
        <v>1996</v>
      </c>
      <c r="AV881" t="s">
        <v>1997</v>
      </c>
      <c r="AW881">
        <v>13867</v>
      </c>
      <c r="AX881"/>
    </row>
    <row r="882" spans="1:50" hidden="1" x14ac:dyDescent="0.25">
      <c r="A882">
        <v>2026</v>
      </c>
      <c r="B882" t="s">
        <v>3314</v>
      </c>
      <c r="C882" t="s">
        <v>3397</v>
      </c>
      <c r="D882">
        <v>7992</v>
      </c>
      <c r="E882" t="s">
        <v>3398</v>
      </c>
      <c r="F882" t="s">
        <v>1995</v>
      </c>
      <c r="G882" t="s">
        <v>1919</v>
      </c>
      <c r="H882">
        <v>211.7</v>
      </c>
      <c r="I882">
        <v>3.3000000000000002E-2</v>
      </c>
      <c r="J882">
        <v>2.4E-2</v>
      </c>
      <c r="K882"/>
      <c r="L882">
        <v>0</v>
      </c>
      <c r="M882" t="s">
        <v>1996</v>
      </c>
      <c r="N882" t="s">
        <v>1996</v>
      </c>
      <c r="O882" t="s">
        <v>1996</v>
      </c>
      <c r="P882" t="s">
        <v>1996</v>
      </c>
      <c r="Q882"/>
      <c r="R882"/>
      <c r="S882"/>
      <c r="T882"/>
      <c r="U882"/>
      <c r="V882"/>
      <c r="W882">
        <v>0.9</v>
      </c>
      <c r="X882">
        <v>0.81599999999999995</v>
      </c>
      <c r="Y882">
        <v>0.98599999999999999</v>
      </c>
      <c r="Z882">
        <v>0.92</v>
      </c>
      <c r="AA882">
        <v>0.92</v>
      </c>
      <c r="AB882">
        <v>0.92</v>
      </c>
      <c r="AC882">
        <v>100</v>
      </c>
      <c r="AD882">
        <v>0</v>
      </c>
      <c r="AE882" t="s">
        <v>3789</v>
      </c>
      <c r="AF882"/>
      <c r="AG882" t="s">
        <v>1997</v>
      </c>
      <c r="AH882">
        <v>50</v>
      </c>
      <c r="AI882"/>
      <c r="AJ882">
        <v>12</v>
      </c>
      <c r="AK882">
        <v>150</v>
      </c>
      <c r="AL882">
        <v>1</v>
      </c>
      <c r="AM882"/>
      <c r="AN882"/>
      <c r="AO882"/>
      <c r="AP882"/>
      <c r="AQ882" t="s">
        <v>2822</v>
      </c>
      <c r="AR882"/>
      <c r="AS882" t="s">
        <v>1996</v>
      </c>
      <c r="AT882"/>
      <c r="AU882" t="s">
        <v>1996</v>
      </c>
      <c r="AV882" t="s">
        <v>1997</v>
      </c>
      <c r="AW882">
        <v>13867</v>
      </c>
      <c r="AX882"/>
    </row>
    <row r="883" spans="1:50" hidden="1" x14ac:dyDescent="0.25">
      <c r="A883">
        <v>2026</v>
      </c>
      <c r="B883" t="s">
        <v>3314</v>
      </c>
      <c r="C883" t="s">
        <v>3399</v>
      </c>
      <c r="D883">
        <v>7995</v>
      </c>
      <c r="E883" t="s">
        <v>3400</v>
      </c>
      <c r="F883" t="s">
        <v>1995</v>
      </c>
      <c r="G883" t="s">
        <v>1919</v>
      </c>
      <c r="H883">
        <v>5278</v>
      </c>
      <c r="I883">
        <v>1.204</v>
      </c>
      <c r="J883">
        <v>0.96</v>
      </c>
      <c r="K883"/>
      <c r="L883">
        <v>0</v>
      </c>
      <c r="M883" t="s">
        <v>1996</v>
      </c>
      <c r="N883" t="s">
        <v>1996</v>
      </c>
      <c r="O883" t="s">
        <v>1996</v>
      </c>
      <c r="P883" t="s">
        <v>1996</v>
      </c>
      <c r="Q883"/>
      <c r="R883"/>
      <c r="S883"/>
      <c r="T883"/>
      <c r="U883"/>
      <c r="V883"/>
      <c r="W883">
        <v>0.9</v>
      </c>
      <c r="X883">
        <v>0.81599999999999995</v>
      </c>
      <c r="Y883">
        <v>0.98599999999999999</v>
      </c>
      <c r="Z883">
        <v>0.92</v>
      </c>
      <c r="AA883">
        <v>0.92</v>
      </c>
      <c r="AB883">
        <v>0.92</v>
      </c>
      <c r="AC883">
        <v>100</v>
      </c>
      <c r="AD883">
        <v>0</v>
      </c>
      <c r="AE883" t="s">
        <v>3789</v>
      </c>
      <c r="AF883"/>
      <c r="AG883" t="s">
        <v>1997</v>
      </c>
      <c r="AH883">
        <v>600</v>
      </c>
      <c r="AI883"/>
      <c r="AJ883">
        <v>12</v>
      </c>
      <c r="AK883">
        <v>1783</v>
      </c>
      <c r="AL883">
        <v>1</v>
      </c>
      <c r="AM883"/>
      <c r="AN883"/>
      <c r="AO883"/>
      <c r="AP883"/>
      <c r="AQ883" t="s">
        <v>2852</v>
      </c>
      <c r="AR883"/>
      <c r="AS883" t="s">
        <v>1996</v>
      </c>
      <c r="AT883"/>
      <c r="AU883" t="s">
        <v>1996</v>
      </c>
      <c r="AV883" t="s">
        <v>1997</v>
      </c>
      <c r="AW883">
        <v>13867</v>
      </c>
      <c r="AX883"/>
    </row>
    <row r="884" spans="1:50" hidden="1" x14ac:dyDescent="0.25">
      <c r="A884">
        <v>2026</v>
      </c>
      <c r="B884" t="s">
        <v>3314</v>
      </c>
      <c r="C884" t="s">
        <v>3401</v>
      </c>
      <c r="D884">
        <v>7996</v>
      </c>
      <c r="E884" t="s">
        <v>3402</v>
      </c>
      <c r="F884" t="s">
        <v>1995</v>
      </c>
      <c r="G884" t="s">
        <v>1919</v>
      </c>
      <c r="H884">
        <v>1788</v>
      </c>
      <c r="I884">
        <v>0.40799999999999997</v>
      </c>
      <c r="J884">
        <v>0.33</v>
      </c>
      <c r="K884"/>
      <c r="L884">
        <v>0</v>
      </c>
      <c r="M884" t="s">
        <v>1996</v>
      </c>
      <c r="N884" t="s">
        <v>1996</v>
      </c>
      <c r="O884" t="s">
        <v>1996</v>
      </c>
      <c r="P884" t="s">
        <v>1996</v>
      </c>
      <c r="Q884"/>
      <c r="R884"/>
      <c r="S884"/>
      <c r="T884"/>
      <c r="U884"/>
      <c r="V884"/>
      <c r="W884">
        <v>0.9</v>
      </c>
      <c r="X884">
        <v>0.81599999999999995</v>
      </c>
      <c r="Y884">
        <v>0.98599999999999999</v>
      </c>
      <c r="Z884">
        <v>0.92</v>
      </c>
      <c r="AA884">
        <v>0.92</v>
      </c>
      <c r="AB884">
        <v>0.92</v>
      </c>
      <c r="AC884">
        <v>100</v>
      </c>
      <c r="AD884">
        <v>0</v>
      </c>
      <c r="AE884" t="s">
        <v>3789</v>
      </c>
      <c r="AF884"/>
      <c r="AG884" t="s">
        <v>1997</v>
      </c>
      <c r="AH884">
        <v>275</v>
      </c>
      <c r="AI884"/>
      <c r="AJ884">
        <v>12</v>
      </c>
      <c r="AK884">
        <v>1783</v>
      </c>
      <c r="AL884">
        <v>1</v>
      </c>
      <c r="AM884"/>
      <c r="AN884"/>
      <c r="AO884"/>
      <c r="AP884"/>
      <c r="AQ884" t="s">
        <v>2846</v>
      </c>
      <c r="AR884"/>
      <c r="AS884" t="s">
        <v>1996</v>
      </c>
      <c r="AT884"/>
      <c r="AU884" t="s">
        <v>1996</v>
      </c>
      <c r="AV884" t="s">
        <v>1997</v>
      </c>
      <c r="AW884">
        <v>13867</v>
      </c>
      <c r="AX884"/>
    </row>
    <row r="885" spans="1:50" hidden="1" x14ac:dyDescent="0.25">
      <c r="A885">
        <v>2026</v>
      </c>
      <c r="B885" t="s">
        <v>3314</v>
      </c>
      <c r="C885" t="s">
        <v>3403</v>
      </c>
      <c r="D885">
        <v>7997</v>
      </c>
      <c r="E885" t="s">
        <v>3404</v>
      </c>
      <c r="F885" t="s">
        <v>1995</v>
      </c>
      <c r="G885" t="s">
        <v>1919</v>
      </c>
      <c r="H885">
        <v>2832</v>
      </c>
      <c r="I885">
        <v>0.64600000000000002</v>
      </c>
      <c r="J885">
        <v>0.52</v>
      </c>
      <c r="K885"/>
      <c r="L885">
        <v>0</v>
      </c>
      <c r="M885" t="s">
        <v>1996</v>
      </c>
      <c r="N885" t="s">
        <v>1996</v>
      </c>
      <c r="O885" t="s">
        <v>1996</v>
      </c>
      <c r="P885" t="s">
        <v>1996</v>
      </c>
      <c r="Q885"/>
      <c r="R885"/>
      <c r="S885"/>
      <c r="T885"/>
      <c r="U885"/>
      <c r="V885"/>
      <c r="W885">
        <v>0.9</v>
      </c>
      <c r="X885">
        <v>0.81599999999999995</v>
      </c>
      <c r="Y885">
        <v>0.98599999999999999</v>
      </c>
      <c r="Z885">
        <v>0.92</v>
      </c>
      <c r="AA885">
        <v>0.92</v>
      </c>
      <c r="AB885">
        <v>0.92</v>
      </c>
      <c r="AC885">
        <v>100</v>
      </c>
      <c r="AD885">
        <v>0</v>
      </c>
      <c r="AE885" t="s">
        <v>3789</v>
      </c>
      <c r="AF885"/>
      <c r="AG885" t="s">
        <v>1997</v>
      </c>
      <c r="AH885">
        <v>375</v>
      </c>
      <c r="AI885"/>
      <c r="AJ885">
        <v>12</v>
      </c>
      <c r="AK885">
        <v>1783</v>
      </c>
      <c r="AL885">
        <v>1</v>
      </c>
      <c r="AM885"/>
      <c r="AN885"/>
      <c r="AO885"/>
      <c r="AP885"/>
      <c r="AQ885" t="s">
        <v>2849</v>
      </c>
      <c r="AR885"/>
      <c r="AS885" t="s">
        <v>1996</v>
      </c>
      <c r="AT885"/>
      <c r="AU885" t="s">
        <v>1996</v>
      </c>
      <c r="AV885" t="s">
        <v>1997</v>
      </c>
      <c r="AW885">
        <v>13867</v>
      </c>
      <c r="AX885"/>
    </row>
    <row r="886" spans="1:50" hidden="1" x14ac:dyDescent="0.25">
      <c r="A886">
        <v>2026</v>
      </c>
      <c r="B886" t="s">
        <v>3314</v>
      </c>
      <c r="C886" t="s">
        <v>3405</v>
      </c>
      <c r="D886">
        <v>8005</v>
      </c>
      <c r="E886" t="s">
        <v>3406</v>
      </c>
      <c r="F886" t="s">
        <v>1995</v>
      </c>
      <c r="G886" t="s">
        <v>1919</v>
      </c>
      <c r="H886">
        <v>11188</v>
      </c>
      <c r="I886">
        <v>2.5510000000000002</v>
      </c>
      <c r="J886">
        <v>2.5499999999999998</v>
      </c>
      <c r="K886"/>
      <c r="L886">
        <v>0</v>
      </c>
      <c r="M886" t="s">
        <v>1996</v>
      </c>
      <c r="N886" t="s">
        <v>1996</v>
      </c>
      <c r="O886" t="s">
        <v>1996</v>
      </c>
      <c r="P886" t="s">
        <v>1996</v>
      </c>
      <c r="Q886"/>
      <c r="R886"/>
      <c r="S886"/>
      <c r="T886"/>
      <c r="U886"/>
      <c r="V886"/>
      <c r="W886">
        <v>0.9</v>
      </c>
      <c r="X886">
        <v>0.81599999999999995</v>
      </c>
      <c r="Y886">
        <v>0.98599999999999999</v>
      </c>
      <c r="Z886">
        <v>0.92</v>
      </c>
      <c r="AA886">
        <v>0.92</v>
      </c>
      <c r="AB886">
        <v>0.92</v>
      </c>
      <c r="AC886">
        <v>100</v>
      </c>
      <c r="AD886">
        <v>0</v>
      </c>
      <c r="AE886" t="s">
        <v>3789</v>
      </c>
      <c r="AF886"/>
      <c r="AG886" t="s">
        <v>1997</v>
      </c>
      <c r="AH886">
        <v>1000</v>
      </c>
      <c r="AI886"/>
      <c r="AJ886">
        <v>12</v>
      </c>
      <c r="AK886">
        <v>4150</v>
      </c>
      <c r="AL886">
        <v>1</v>
      </c>
      <c r="AM886"/>
      <c r="AN886"/>
      <c r="AO886"/>
      <c r="AP886"/>
      <c r="AQ886" t="s">
        <v>2834</v>
      </c>
      <c r="AR886"/>
      <c r="AS886" t="s">
        <v>1996</v>
      </c>
      <c r="AT886"/>
      <c r="AU886" t="s">
        <v>1996</v>
      </c>
      <c r="AV886" t="s">
        <v>1997</v>
      </c>
      <c r="AW886">
        <v>13867</v>
      </c>
      <c r="AX886"/>
    </row>
    <row r="887" spans="1:50" hidden="1" x14ac:dyDescent="0.25">
      <c r="A887">
        <v>2026</v>
      </c>
      <c r="B887" t="s">
        <v>3314</v>
      </c>
      <c r="C887" t="s">
        <v>3407</v>
      </c>
      <c r="D887">
        <v>8006</v>
      </c>
      <c r="E887" t="s">
        <v>3408</v>
      </c>
      <c r="F887" t="s">
        <v>1995</v>
      </c>
      <c r="G887" t="s">
        <v>1919</v>
      </c>
      <c r="H887">
        <v>12459</v>
      </c>
      <c r="I887">
        <v>2.8410000000000002</v>
      </c>
      <c r="J887">
        <v>2.85</v>
      </c>
      <c r="K887"/>
      <c r="L887">
        <v>0</v>
      </c>
      <c r="M887" t="s">
        <v>1996</v>
      </c>
      <c r="N887" t="s">
        <v>1996</v>
      </c>
      <c r="O887" t="s">
        <v>1996</v>
      </c>
      <c r="P887" t="s">
        <v>1996</v>
      </c>
      <c r="Q887"/>
      <c r="R887"/>
      <c r="S887"/>
      <c r="T887"/>
      <c r="U887"/>
      <c r="V887"/>
      <c r="W887">
        <v>0.9</v>
      </c>
      <c r="X887">
        <v>0.81599999999999995</v>
      </c>
      <c r="Y887">
        <v>0.98599999999999999</v>
      </c>
      <c r="Z887">
        <v>0.92</v>
      </c>
      <c r="AA887">
        <v>0.92</v>
      </c>
      <c r="AB887">
        <v>0.92</v>
      </c>
      <c r="AC887">
        <v>100</v>
      </c>
      <c r="AD887">
        <v>0</v>
      </c>
      <c r="AE887" t="s">
        <v>3789</v>
      </c>
      <c r="AF887"/>
      <c r="AG887" t="s">
        <v>1997</v>
      </c>
      <c r="AH887">
        <v>1250</v>
      </c>
      <c r="AI887"/>
      <c r="AJ887">
        <v>12</v>
      </c>
      <c r="AK887">
        <v>4150</v>
      </c>
      <c r="AL887">
        <v>1</v>
      </c>
      <c r="AM887"/>
      <c r="AN887"/>
      <c r="AO887"/>
      <c r="AP887"/>
      <c r="AQ887" t="s">
        <v>2837</v>
      </c>
      <c r="AR887"/>
      <c r="AS887" t="s">
        <v>1996</v>
      </c>
      <c r="AT887"/>
      <c r="AU887" t="s">
        <v>1996</v>
      </c>
      <c r="AV887" t="s">
        <v>1997</v>
      </c>
      <c r="AW887">
        <v>13867</v>
      </c>
      <c r="AX887"/>
    </row>
    <row r="888" spans="1:50" hidden="1" x14ac:dyDescent="0.25">
      <c r="A888">
        <v>2026</v>
      </c>
      <c r="B888" t="s">
        <v>3314</v>
      </c>
      <c r="C888" t="s">
        <v>3409</v>
      </c>
      <c r="D888">
        <v>8007</v>
      </c>
      <c r="E888" t="s">
        <v>3410</v>
      </c>
      <c r="F888" t="s">
        <v>1995</v>
      </c>
      <c r="G888" t="s">
        <v>1919</v>
      </c>
      <c r="H888">
        <v>13831</v>
      </c>
      <c r="I888">
        <v>3.1539999999999999</v>
      </c>
      <c r="J888">
        <v>3.16</v>
      </c>
      <c r="K888"/>
      <c r="L888">
        <v>0</v>
      </c>
      <c r="M888" t="s">
        <v>1996</v>
      </c>
      <c r="N888" t="s">
        <v>1996</v>
      </c>
      <c r="O888" t="s">
        <v>1996</v>
      </c>
      <c r="P888" t="s">
        <v>1996</v>
      </c>
      <c r="Q888"/>
      <c r="R888"/>
      <c r="S888"/>
      <c r="T888"/>
      <c r="U888"/>
      <c r="V888"/>
      <c r="W888">
        <v>0.9</v>
      </c>
      <c r="X888">
        <v>0.81599999999999995</v>
      </c>
      <c r="Y888">
        <v>0.98599999999999999</v>
      </c>
      <c r="Z888">
        <v>0.92</v>
      </c>
      <c r="AA888">
        <v>0.92</v>
      </c>
      <c r="AB888">
        <v>0.92</v>
      </c>
      <c r="AC888">
        <v>100</v>
      </c>
      <c r="AD888">
        <v>0</v>
      </c>
      <c r="AE888" t="s">
        <v>3789</v>
      </c>
      <c r="AF888"/>
      <c r="AG888" t="s">
        <v>1997</v>
      </c>
      <c r="AH888">
        <v>1500</v>
      </c>
      <c r="AI888"/>
      <c r="AJ888">
        <v>12</v>
      </c>
      <c r="AK888">
        <v>4150</v>
      </c>
      <c r="AL888">
        <v>1</v>
      </c>
      <c r="AM888"/>
      <c r="AN888"/>
      <c r="AO888"/>
      <c r="AP888"/>
      <c r="AQ888" t="s">
        <v>2840</v>
      </c>
      <c r="AR888"/>
      <c r="AS888" t="s">
        <v>1996</v>
      </c>
      <c r="AT888"/>
      <c r="AU888" t="s">
        <v>1996</v>
      </c>
      <c r="AV888" t="s">
        <v>1997</v>
      </c>
      <c r="AW888">
        <v>13867</v>
      </c>
      <c r="AX888"/>
    </row>
    <row r="889" spans="1:50" hidden="1" x14ac:dyDescent="0.25">
      <c r="A889">
        <v>2026</v>
      </c>
      <c r="B889" t="s">
        <v>3314</v>
      </c>
      <c r="C889" t="s">
        <v>3411</v>
      </c>
      <c r="D889">
        <v>8008</v>
      </c>
      <c r="E889" t="s">
        <v>3412</v>
      </c>
      <c r="F889" t="s">
        <v>1995</v>
      </c>
      <c r="G889" t="s">
        <v>1919</v>
      </c>
      <c r="H889">
        <v>15170</v>
      </c>
      <c r="I889">
        <v>3.4590000000000001</v>
      </c>
      <c r="J889">
        <v>3.46</v>
      </c>
      <c r="K889"/>
      <c r="L889">
        <v>0</v>
      </c>
      <c r="M889" t="s">
        <v>1996</v>
      </c>
      <c r="N889" t="s">
        <v>1996</v>
      </c>
      <c r="O889" t="s">
        <v>1996</v>
      </c>
      <c r="P889" t="s">
        <v>1996</v>
      </c>
      <c r="Q889"/>
      <c r="R889"/>
      <c r="S889"/>
      <c r="T889"/>
      <c r="U889"/>
      <c r="V889"/>
      <c r="W889">
        <v>0.9</v>
      </c>
      <c r="X889">
        <v>0.81599999999999995</v>
      </c>
      <c r="Y889">
        <v>0.98599999999999999</v>
      </c>
      <c r="Z889">
        <v>0.92</v>
      </c>
      <c r="AA889">
        <v>0.92</v>
      </c>
      <c r="AB889">
        <v>0.92</v>
      </c>
      <c r="AC889">
        <v>100</v>
      </c>
      <c r="AD889">
        <v>0</v>
      </c>
      <c r="AE889" t="s">
        <v>3789</v>
      </c>
      <c r="AF889"/>
      <c r="AG889" t="s">
        <v>1997</v>
      </c>
      <c r="AH889">
        <v>1650</v>
      </c>
      <c r="AI889"/>
      <c r="AJ889">
        <v>12</v>
      </c>
      <c r="AK889">
        <v>4150</v>
      </c>
      <c r="AL889">
        <v>1</v>
      </c>
      <c r="AM889"/>
      <c r="AN889"/>
      <c r="AO889"/>
      <c r="AP889"/>
      <c r="AQ889" t="s">
        <v>2843</v>
      </c>
      <c r="AR889"/>
      <c r="AS889" t="s">
        <v>1996</v>
      </c>
      <c r="AT889"/>
      <c r="AU889" t="s">
        <v>1996</v>
      </c>
      <c r="AV889" t="s">
        <v>1997</v>
      </c>
      <c r="AW889">
        <v>13867</v>
      </c>
      <c r="AX889"/>
    </row>
    <row r="890" spans="1:50" hidden="1" x14ac:dyDescent="0.25">
      <c r="A890">
        <v>2026</v>
      </c>
      <c r="B890" t="s">
        <v>3314</v>
      </c>
      <c r="C890" t="s">
        <v>3413</v>
      </c>
      <c r="D890">
        <v>8639</v>
      </c>
      <c r="E890" t="s">
        <v>2863</v>
      </c>
      <c r="F890" t="s">
        <v>1995</v>
      </c>
      <c r="G890" t="s">
        <v>1919</v>
      </c>
      <c r="H890">
        <v>170</v>
      </c>
      <c r="I890">
        <v>2.5999999999999999E-2</v>
      </c>
      <c r="J890">
        <v>1.9E-2</v>
      </c>
      <c r="K890"/>
      <c r="L890">
        <v>0</v>
      </c>
      <c r="M890" t="s">
        <v>1996</v>
      </c>
      <c r="N890" t="s">
        <v>1996</v>
      </c>
      <c r="O890" t="s">
        <v>1996</v>
      </c>
      <c r="P890" t="s">
        <v>1996</v>
      </c>
      <c r="Q890"/>
      <c r="R890"/>
      <c r="S890"/>
      <c r="T890"/>
      <c r="U890"/>
      <c r="V890"/>
      <c r="W890">
        <v>0.9</v>
      </c>
      <c r="X890">
        <v>0.81599999999999995</v>
      </c>
      <c r="Y890">
        <v>0.98599999999999999</v>
      </c>
      <c r="Z890">
        <v>0.92</v>
      </c>
      <c r="AA890">
        <v>0.92</v>
      </c>
      <c r="AB890">
        <v>0.92</v>
      </c>
      <c r="AC890">
        <v>100</v>
      </c>
      <c r="AD890">
        <v>0</v>
      </c>
      <c r="AE890" t="s">
        <v>3789</v>
      </c>
      <c r="AF890"/>
      <c r="AG890" t="s">
        <v>1997</v>
      </c>
      <c r="AH890">
        <v>50</v>
      </c>
      <c r="AI890"/>
      <c r="AJ890">
        <v>12</v>
      </c>
      <c r="AK890">
        <v>250</v>
      </c>
      <c r="AL890">
        <v>1</v>
      </c>
      <c r="AM890"/>
      <c r="AN890"/>
      <c r="AO890"/>
      <c r="AP890"/>
      <c r="AQ890" t="s">
        <v>2864</v>
      </c>
      <c r="AR890"/>
      <c r="AS890" t="s">
        <v>1996</v>
      </c>
      <c r="AT890"/>
      <c r="AU890" t="s">
        <v>1996</v>
      </c>
      <c r="AV890" t="s">
        <v>1997</v>
      </c>
      <c r="AW890">
        <v>13867</v>
      </c>
      <c r="AX890"/>
    </row>
    <row r="891" spans="1:50" hidden="1" x14ac:dyDescent="0.25">
      <c r="A891">
        <v>2026</v>
      </c>
      <c r="B891" t="s">
        <v>3314</v>
      </c>
      <c r="C891" t="s">
        <v>3414</v>
      </c>
      <c r="D891">
        <v>8636</v>
      </c>
      <c r="E891" t="s">
        <v>2866</v>
      </c>
      <c r="F891" t="s">
        <v>1995</v>
      </c>
      <c r="G891" t="s">
        <v>1919</v>
      </c>
      <c r="H891">
        <v>325</v>
      </c>
      <c r="I891">
        <v>0.05</v>
      </c>
      <c r="J891">
        <v>3.6999999999999998E-2</v>
      </c>
      <c r="K891"/>
      <c r="L891">
        <v>0</v>
      </c>
      <c r="M891" t="s">
        <v>1996</v>
      </c>
      <c r="N891" t="s">
        <v>1996</v>
      </c>
      <c r="O891" t="s">
        <v>1996</v>
      </c>
      <c r="P891" t="s">
        <v>1996</v>
      </c>
      <c r="Q891"/>
      <c r="R891"/>
      <c r="S891"/>
      <c r="T891"/>
      <c r="U891"/>
      <c r="V891"/>
      <c r="W891">
        <v>0.9</v>
      </c>
      <c r="X891">
        <v>0.81599999999999995</v>
      </c>
      <c r="Y891">
        <v>0.98599999999999999</v>
      </c>
      <c r="Z891">
        <v>0.92</v>
      </c>
      <c r="AA891">
        <v>0.92</v>
      </c>
      <c r="AB891">
        <v>0.92</v>
      </c>
      <c r="AC891">
        <v>100</v>
      </c>
      <c r="AD891">
        <v>0</v>
      </c>
      <c r="AE891" t="s">
        <v>3789</v>
      </c>
      <c r="AF891"/>
      <c r="AG891" t="s">
        <v>1997</v>
      </c>
      <c r="AH891">
        <v>75</v>
      </c>
      <c r="AI891"/>
      <c r="AJ891">
        <v>12</v>
      </c>
      <c r="AK891">
        <v>500</v>
      </c>
      <c r="AL891">
        <v>1</v>
      </c>
      <c r="AM891"/>
      <c r="AN891"/>
      <c r="AO891"/>
      <c r="AP891"/>
      <c r="AQ891" t="s">
        <v>2867</v>
      </c>
      <c r="AR891"/>
      <c r="AS891" t="s">
        <v>1996</v>
      </c>
      <c r="AT891"/>
      <c r="AU891" t="s">
        <v>1996</v>
      </c>
      <c r="AV891" t="s">
        <v>1997</v>
      </c>
      <c r="AW891">
        <v>13867</v>
      </c>
      <c r="AX891"/>
    </row>
    <row r="892" spans="1:50" hidden="1" x14ac:dyDescent="0.25">
      <c r="A892">
        <v>2026</v>
      </c>
      <c r="B892" t="s">
        <v>3314</v>
      </c>
      <c r="C892" t="s">
        <v>3415</v>
      </c>
      <c r="D892">
        <v>8637</v>
      </c>
      <c r="E892" t="s">
        <v>2869</v>
      </c>
      <c r="F892" t="s">
        <v>1995</v>
      </c>
      <c r="G892" t="s">
        <v>1919</v>
      </c>
      <c r="H892">
        <v>540</v>
      </c>
      <c r="I892">
        <v>8.3000000000000004E-2</v>
      </c>
      <c r="J892">
        <v>6.2E-2</v>
      </c>
      <c r="K892"/>
      <c r="L892">
        <v>0</v>
      </c>
      <c r="M892" t="s">
        <v>1996</v>
      </c>
      <c r="N892" t="s">
        <v>1996</v>
      </c>
      <c r="O892" t="s">
        <v>1996</v>
      </c>
      <c r="P892" t="s">
        <v>1996</v>
      </c>
      <c r="Q892"/>
      <c r="R892"/>
      <c r="S892"/>
      <c r="T892"/>
      <c r="U892"/>
      <c r="V892"/>
      <c r="W892">
        <v>0.9</v>
      </c>
      <c r="X892">
        <v>0.81599999999999995</v>
      </c>
      <c r="Y892">
        <v>0.98599999999999999</v>
      </c>
      <c r="Z892">
        <v>0.92</v>
      </c>
      <c r="AA892">
        <v>0.92</v>
      </c>
      <c r="AB892">
        <v>0.92</v>
      </c>
      <c r="AC892">
        <v>100</v>
      </c>
      <c r="AD892">
        <v>0</v>
      </c>
      <c r="AE892" t="s">
        <v>3789</v>
      </c>
      <c r="AF892"/>
      <c r="AG892" t="s">
        <v>1997</v>
      </c>
      <c r="AH892">
        <v>100</v>
      </c>
      <c r="AI892"/>
      <c r="AJ892">
        <v>12</v>
      </c>
      <c r="AK892">
        <v>750</v>
      </c>
      <c r="AL892">
        <v>1</v>
      </c>
      <c r="AM892"/>
      <c r="AN892"/>
      <c r="AO892"/>
      <c r="AP892"/>
      <c r="AQ892" t="s">
        <v>2870</v>
      </c>
      <c r="AR892"/>
      <c r="AS892" t="s">
        <v>1996</v>
      </c>
      <c r="AT892"/>
      <c r="AU892" t="s">
        <v>1996</v>
      </c>
      <c r="AV892" t="s">
        <v>1997</v>
      </c>
      <c r="AW892">
        <v>13867</v>
      </c>
      <c r="AX892"/>
    </row>
    <row r="893" spans="1:50" hidden="1" x14ac:dyDescent="0.25">
      <c r="A893">
        <v>2026</v>
      </c>
      <c r="B893" t="s">
        <v>3314</v>
      </c>
      <c r="C893" t="s">
        <v>3416</v>
      </c>
      <c r="D893">
        <v>8638</v>
      </c>
      <c r="E893" t="s">
        <v>2872</v>
      </c>
      <c r="F893" t="s">
        <v>1995</v>
      </c>
      <c r="G893" t="s">
        <v>1919</v>
      </c>
      <c r="H893">
        <v>606</v>
      </c>
      <c r="I893">
        <v>9.2999999999999999E-2</v>
      </c>
      <c r="J893">
        <v>6.9000000000000006E-2</v>
      </c>
      <c r="K893"/>
      <c r="L893">
        <v>0</v>
      </c>
      <c r="M893" t="s">
        <v>1996</v>
      </c>
      <c r="N893" t="s">
        <v>1996</v>
      </c>
      <c r="O893" t="s">
        <v>1996</v>
      </c>
      <c r="P893" t="s">
        <v>1996</v>
      </c>
      <c r="Q893"/>
      <c r="R893"/>
      <c r="S893"/>
      <c r="T893"/>
      <c r="U893"/>
      <c r="V893"/>
      <c r="W893">
        <v>0.9</v>
      </c>
      <c r="X893">
        <v>0.81599999999999995</v>
      </c>
      <c r="Y893">
        <v>0.98599999999999999</v>
      </c>
      <c r="Z893">
        <v>0.92</v>
      </c>
      <c r="AA893">
        <v>0.92</v>
      </c>
      <c r="AB893">
        <v>0.92</v>
      </c>
      <c r="AC893">
        <v>100</v>
      </c>
      <c r="AD893">
        <v>0</v>
      </c>
      <c r="AE893" t="s">
        <v>3789</v>
      </c>
      <c r="AF893"/>
      <c r="AG893" t="s">
        <v>1997</v>
      </c>
      <c r="AH893">
        <v>125</v>
      </c>
      <c r="AI893"/>
      <c r="AJ893">
        <v>12</v>
      </c>
      <c r="AK893">
        <v>900</v>
      </c>
      <c r="AL893">
        <v>1</v>
      </c>
      <c r="AM893"/>
      <c r="AN893"/>
      <c r="AO893"/>
      <c r="AP893"/>
      <c r="AQ893" t="s">
        <v>2873</v>
      </c>
      <c r="AR893"/>
      <c r="AS893" t="s">
        <v>1996</v>
      </c>
      <c r="AT893"/>
      <c r="AU893" t="s">
        <v>1996</v>
      </c>
      <c r="AV893" t="s">
        <v>1997</v>
      </c>
      <c r="AW893">
        <v>13867</v>
      </c>
      <c r="AX893"/>
    </row>
    <row r="894" spans="1:50" hidden="1" x14ac:dyDescent="0.25">
      <c r="A894">
        <v>2026</v>
      </c>
      <c r="B894" t="s">
        <v>3314</v>
      </c>
      <c r="C894" t="s">
        <v>3707</v>
      </c>
      <c r="D894">
        <v>8973</v>
      </c>
      <c r="E894" t="s">
        <v>3708</v>
      </c>
      <c r="F894" t="s">
        <v>1995</v>
      </c>
      <c r="G894" t="s">
        <v>1919</v>
      </c>
      <c r="H894">
        <v>2931.79</v>
      </c>
      <c r="I894">
        <v>0.66359999999999997</v>
      </c>
      <c r="J894">
        <v>0.66359999999999997</v>
      </c>
      <c r="K894"/>
      <c r="L894">
        <v>0</v>
      </c>
      <c r="M894" t="s">
        <v>1996</v>
      </c>
      <c r="N894" t="s">
        <v>1996</v>
      </c>
      <c r="O894" t="s">
        <v>1996</v>
      </c>
      <c r="P894" t="s">
        <v>1996</v>
      </c>
      <c r="Q894"/>
      <c r="R894"/>
      <c r="S894"/>
      <c r="T894">
        <v>0</v>
      </c>
      <c r="U894">
        <v>0</v>
      </c>
      <c r="V894">
        <v>0</v>
      </c>
      <c r="W894">
        <v>0.9</v>
      </c>
      <c r="X894">
        <v>0.81599999999999995</v>
      </c>
      <c r="Y894">
        <v>0.98699999999999999</v>
      </c>
      <c r="Z894">
        <v>0.92</v>
      </c>
      <c r="AA894">
        <v>0.92</v>
      </c>
      <c r="AB894">
        <v>0.92</v>
      </c>
      <c r="AC894">
        <v>100</v>
      </c>
      <c r="AD894">
        <v>0</v>
      </c>
      <c r="AE894" t="s">
        <v>3789</v>
      </c>
      <c r="AF894"/>
      <c r="AG894" t="s">
        <v>1997</v>
      </c>
      <c r="AH894">
        <v>50</v>
      </c>
      <c r="AI894"/>
      <c r="AJ894">
        <v>10</v>
      </c>
      <c r="AK894">
        <v>120</v>
      </c>
      <c r="AL894">
        <v>1</v>
      </c>
      <c r="AM894"/>
      <c r="AN894"/>
      <c r="AO894"/>
      <c r="AP894"/>
      <c r="AQ894" t="s">
        <v>4034</v>
      </c>
      <c r="AR894"/>
      <c r="AS894" t="s">
        <v>1996</v>
      </c>
      <c r="AT894"/>
      <c r="AU894" t="s">
        <v>1996</v>
      </c>
      <c r="AV894" t="s">
        <v>1997</v>
      </c>
      <c r="AW894">
        <v>14407</v>
      </c>
      <c r="AX894"/>
    </row>
    <row r="895" spans="1:50" hidden="1" x14ac:dyDescent="0.25">
      <c r="A895">
        <v>2026</v>
      </c>
      <c r="B895" t="s">
        <v>3314</v>
      </c>
      <c r="C895" t="s">
        <v>3709</v>
      </c>
      <c r="D895">
        <v>8975</v>
      </c>
      <c r="E895" t="s">
        <v>3710</v>
      </c>
      <c r="F895" t="s">
        <v>1995</v>
      </c>
      <c r="G895" t="s">
        <v>1919</v>
      </c>
      <c r="H895">
        <v>1461.15</v>
      </c>
      <c r="I895">
        <v>0.3216</v>
      </c>
      <c r="J895">
        <v>0.3216</v>
      </c>
      <c r="K895"/>
      <c r="L895">
        <v>0</v>
      </c>
      <c r="M895" t="s">
        <v>1996</v>
      </c>
      <c r="N895" t="s">
        <v>1996</v>
      </c>
      <c r="O895" t="s">
        <v>1996</v>
      </c>
      <c r="P895" t="s">
        <v>1996</v>
      </c>
      <c r="Q895"/>
      <c r="R895"/>
      <c r="S895"/>
      <c r="T895">
        <v>0</v>
      </c>
      <c r="U895">
        <v>0</v>
      </c>
      <c r="V895">
        <v>0</v>
      </c>
      <c r="W895">
        <v>0.9</v>
      </c>
      <c r="X895">
        <v>0.81599999999999995</v>
      </c>
      <c r="Y895">
        <v>0.98699999999999999</v>
      </c>
      <c r="Z895">
        <v>0.92</v>
      </c>
      <c r="AA895">
        <v>0.92</v>
      </c>
      <c r="AB895">
        <v>0.92</v>
      </c>
      <c r="AC895">
        <v>100</v>
      </c>
      <c r="AD895">
        <v>0</v>
      </c>
      <c r="AE895" t="s">
        <v>3789</v>
      </c>
      <c r="AF895"/>
      <c r="AG895" t="s">
        <v>1997</v>
      </c>
      <c r="AH895">
        <v>250</v>
      </c>
      <c r="AI895"/>
      <c r="AJ895">
        <v>10</v>
      </c>
      <c r="AK895">
        <v>50</v>
      </c>
      <c r="AL895">
        <v>1</v>
      </c>
      <c r="AM895"/>
      <c r="AN895"/>
      <c r="AO895"/>
      <c r="AP895"/>
      <c r="AQ895" t="s">
        <v>3428</v>
      </c>
      <c r="AR895"/>
      <c r="AS895" t="s">
        <v>1996</v>
      </c>
      <c r="AT895"/>
      <c r="AU895" t="s">
        <v>1996</v>
      </c>
      <c r="AV895" t="s">
        <v>1997</v>
      </c>
      <c r="AW895">
        <v>13959</v>
      </c>
      <c r="AX895"/>
    </row>
    <row r="896" spans="1:50" hidden="1" x14ac:dyDescent="0.25">
      <c r="A896">
        <v>2026</v>
      </c>
      <c r="B896" t="s">
        <v>3314</v>
      </c>
      <c r="C896" t="s">
        <v>1459</v>
      </c>
      <c r="D896">
        <v>364</v>
      </c>
      <c r="E896" t="s">
        <v>3417</v>
      </c>
      <c r="F896" t="s">
        <v>2022</v>
      </c>
      <c r="G896" t="s">
        <v>3418</v>
      </c>
      <c r="H896">
        <v>0</v>
      </c>
      <c r="I896">
        <v>0</v>
      </c>
      <c r="J896">
        <v>0</v>
      </c>
      <c r="K896"/>
      <c r="L896">
        <v>4.0995999999999997</v>
      </c>
      <c r="M896" t="s">
        <v>1996</v>
      </c>
      <c r="N896" t="s">
        <v>1996</v>
      </c>
      <c r="O896" t="s">
        <v>1996</v>
      </c>
      <c r="P896" t="s">
        <v>1996</v>
      </c>
      <c r="Q896"/>
      <c r="R896"/>
      <c r="S896"/>
      <c r="T896"/>
      <c r="U896"/>
      <c r="V896"/>
      <c r="W896">
        <v>0.9</v>
      </c>
      <c r="X896">
        <v>0.81599999999999995</v>
      </c>
      <c r="Y896">
        <v>0.98699999999999999</v>
      </c>
      <c r="Z896">
        <v>0.92</v>
      </c>
      <c r="AA896">
        <v>0.92</v>
      </c>
      <c r="AB896">
        <v>0.92</v>
      </c>
      <c r="AC896">
        <v>0</v>
      </c>
      <c r="AD896">
        <v>100</v>
      </c>
      <c r="AE896" t="s">
        <v>3789</v>
      </c>
      <c r="AF896"/>
      <c r="AG896" t="s">
        <v>1997</v>
      </c>
      <c r="AH896">
        <v>40</v>
      </c>
      <c r="AI896"/>
      <c r="AJ896">
        <v>10</v>
      </c>
      <c r="AK896">
        <v>75.73</v>
      </c>
      <c r="AL896">
        <v>1</v>
      </c>
      <c r="AM896"/>
      <c r="AN896"/>
      <c r="AO896"/>
      <c r="AP896"/>
      <c r="AQ896" t="s">
        <v>3419</v>
      </c>
      <c r="AR896"/>
      <c r="AS896" t="s">
        <v>1996</v>
      </c>
      <c r="AT896"/>
      <c r="AU896" t="s">
        <v>1996</v>
      </c>
      <c r="AV896" t="s">
        <v>1997</v>
      </c>
      <c r="AW896">
        <v>13867</v>
      </c>
      <c r="AX896"/>
    </row>
    <row r="897" spans="1:50" hidden="1" x14ac:dyDescent="0.25">
      <c r="A897">
        <v>2026</v>
      </c>
      <c r="B897" t="s">
        <v>3314</v>
      </c>
      <c r="C897" t="s">
        <v>1485</v>
      </c>
      <c r="D897">
        <v>2794</v>
      </c>
      <c r="E897" t="s">
        <v>3420</v>
      </c>
      <c r="F897" t="s">
        <v>2022</v>
      </c>
      <c r="G897" t="s">
        <v>1919</v>
      </c>
      <c r="H897">
        <v>0</v>
      </c>
      <c r="I897">
        <v>0</v>
      </c>
      <c r="J897">
        <v>0</v>
      </c>
      <c r="K897"/>
      <c r="L897">
        <v>5.6492000000000004</v>
      </c>
      <c r="M897" t="s">
        <v>1996</v>
      </c>
      <c r="N897" t="s">
        <v>1996</v>
      </c>
      <c r="O897" t="s">
        <v>1996</v>
      </c>
      <c r="P897" t="s">
        <v>1996</v>
      </c>
      <c r="Q897"/>
      <c r="R897"/>
      <c r="S897"/>
      <c r="T897">
        <v>0</v>
      </c>
      <c r="U897">
        <v>0</v>
      </c>
      <c r="V897">
        <v>0</v>
      </c>
      <c r="W897">
        <v>0.9</v>
      </c>
      <c r="X897">
        <v>0.81599999999999995</v>
      </c>
      <c r="Y897">
        <v>0.98699999999999999</v>
      </c>
      <c r="Z897">
        <v>0.92</v>
      </c>
      <c r="AA897">
        <v>0.92</v>
      </c>
      <c r="AB897">
        <v>0.92</v>
      </c>
      <c r="AC897">
        <v>0</v>
      </c>
      <c r="AD897">
        <v>100</v>
      </c>
      <c r="AE897" t="s">
        <v>3789</v>
      </c>
      <c r="AF897"/>
      <c r="AG897" t="s">
        <v>1997</v>
      </c>
      <c r="AH897">
        <v>50</v>
      </c>
      <c r="AI897"/>
      <c r="AJ897">
        <v>10</v>
      </c>
      <c r="AK897">
        <v>233</v>
      </c>
      <c r="AL897">
        <v>1</v>
      </c>
      <c r="AM897"/>
      <c r="AN897"/>
      <c r="AO897"/>
      <c r="AP897"/>
      <c r="AQ897" t="s">
        <v>4034</v>
      </c>
      <c r="AR897"/>
      <c r="AS897" t="s">
        <v>1996</v>
      </c>
      <c r="AT897"/>
      <c r="AU897" t="s">
        <v>1996</v>
      </c>
      <c r="AV897" t="s">
        <v>1997</v>
      </c>
      <c r="AW897">
        <v>14407</v>
      </c>
      <c r="AX897"/>
    </row>
    <row r="898" spans="1:50" hidden="1" x14ac:dyDescent="0.25">
      <c r="A898">
        <v>2026</v>
      </c>
      <c r="B898" t="s">
        <v>3314</v>
      </c>
      <c r="C898" t="s">
        <v>1446</v>
      </c>
      <c r="D898">
        <v>3243</v>
      </c>
      <c r="E898" t="s">
        <v>3421</v>
      </c>
      <c r="F898" t="s">
        <v>1995</v>
      </c>
      <c r="G898" t="s">
        <v>1922</v>
      </c>
      <c r="H898">
        <v>895</v>
      </c>
      <c r="I898">
        <v>0.13800000000000001</v>
      </c>
      <c r="J898">
        <v>0.13800000000000001</v>
      </c>
      <c r="K898"/>
      <c r="L898">
        <v>0</v>
      </c>
      <c r="M898" t="s">
        <v>1996</v>
      </c>
      <c r="N898" t="s">
        <v>1996</v>
      </c>
      <c r="O898" t="s">
        <v>1996</v>
      </c>
      <c r="P898" t="s">
        <v>1996</v>
      </c>
      <c r="Q898"/>
      <c r="R898"/>
      <c r="S898"/>
      <c r="T898"/>
      <c r="U898"/>
      <c r="V898"/>
      <c r="W898">
        <v>0.9</v>
      </c>
      <c r="X898">
        <v>0.81599999999999995</v>
      </c>
      <c r="Y898">
        <v>0.98599999999999999</v>
      </c>
      <c r="Z898">
        <v>0.92</v>
      </c>
      <c r="AA898">
        <v>0.92</v>
      </c>
      <c r="AB898">
        <v>0.92</v>
      </c>
      <c r="AC898">
        <v>100</v>
      </c>
      <c r="AD898">
        <v>0</v>
      </c>
      <c r="AE898" t="s">
        <v>3789</v>
      </c>
      <c r="AF898"/>
      <c r="AG898" t="s">
        <v>1997</v>
      </c>
      <c r="AH898">
        <v>100</v>
      </c>
      <c r="AI898"/>
      <c r="AJ898">
        <v>12</v>
      </c>
      <c r="AK898"/>
      <c r="AL898">
        <v>1</v>
      </c>
      <c r="AM898"/>
      <c r="AN898"/>
      <c r="AO898"/>
      <c r="AP898"/>
      <c r="AQ898" t="s">
        <v>3422</v>
      </c>
      <c r="AR898"/>
      <c r="AS898" t="s">
        <v>1996</v>
      </c>
      <c r="AT898"/>
      <c r="AU898" t="s">
        <v>1996</v>
      </c>
      <c r="AV898" t="s">
        <v>1997</v>
      </c>
      <c r="AW898">
        <v>14407</v>
      </c>
      <c r="AX898"/>
    </row>
    <row r="899" spans="1:50" hidden="1" x14ac:dyDescent="0.25">
      <c r="A899">
        <v>2026</v>
      </c>
      <c r="B899" t="s">
        <v>3314</v>
      </c>
      <c r="C899" t="s">
        <v>1452</v>
      </c>
      <c r="D899">
        <v>3244</v>
      </c>
      <c r="E899" t="s">
        <v>3423</v>
      </c>
      <c r="F899" t="s">
        <v>1995</v>
      </c>
      <c r="G899" t="s">
        <v>1922</v>
      </c>
      <c r="H899">
        <v>193</v>
      </c>
      <c r="I899">
        <v>2.9700000000000001E-2</v>
      </c>
      <c r="J899">
        <v>2.9700000000000001E-2</v>
      </c>
      <c r="K899"/>
      <c r="L899">
        <v>0</v>
      </c>
      <c r="M899" t="s">
        <v>1996</v>
      </c>
      <c r="N899" t="s">
        <v>1996</v>
      </c>
      <c r="O899" t="s">
        <v>1996</v>
      </c>
      <c r="P899" t="s">
        <v>1996</v>
      </c>
      <c r="Q899"/>
      <c r="R899"/>
      <c r="S899"/>
      <c r="T899">
        <v>0</v>
      </c>
      <c r="U899">
        <v>0</v>
      </c>
      <c r="V899">
        <v>0</v>
      </c>
      <c r="W899">
        <v>0.9</v>
      </c>
      <c r="X899">
        <v>0.81599999999999995</v>
      </c>
      <c r="Y899">
        <v>0.98599999999999999</v>
      </c>
      <c r="Z899">
        <v>0.92</v>
      </c>
      <c r="AA899">
        <v>0.92</v>
      </c>
      <c r="AB899">
        <v>0.92</v>
      </c>
      <c r="AC899">
        <v>100</v>
      </c>
      <c r="AD899">
        <v>0</v>
      </c>
      <c r="AE899" t="s">
        <v>3789</v>
      </c>
      <c r="AF899"/>
      <c r="AG899" t="s">
        <v>1997</v>
      </c>
      <c r="AH899">
        <v>25</v>
      </c>
      <c r="AI899"/>
      <c r="AJ899">
        <v>12</v>
      </c>
      <c r="AK899">
        <v>225</v>
      </c>
      <c r="AL899">
        <v>1</v>
      </c>
      <c r="AM899"/>
      <c r="AN899"/>
      <c r="AO899"/>
      <c r="AP899"/>
      <c r="AQ899" t="s">
        <v>3424</v>
      </c>
      <c r="AR899"/>
      <c r="AS899" t="s">
        <v>1996</v>
      </c>
      <c r="AT899"/>
      <c r="AU899" t="s">
        <v>1996</v>
      </c>
      <c r="AV899" t="s">
        <v>1997</v>
      </c>
      <c r="AW899">
        <v>14407</v>
      </c>
      <c r="AX899"/>
    </row>
    <row r="900" spans="1:50" hidden="1" x14ac:dyDescent="0.25">
      <c r="A900">
        <v>2026</v>
      </c>
      <c r="B900" t="s">
        <v>3314</v>
      </c>
      <c r="C900" t="s">
        <v>1449</v>
      </c>
      <c r="D900">
        <v>3245</v>
      </c>
      <c r="E900" t="s">
        <v>3425</v>
      </c>
      <c r="F900" t="s">
        <v>1995</v>
      </c>
      <c r="G900" t="s">
        <v>1922</v>
      </c>
      <c r="H900">
        <v>1817</v>
      </c>
      <c r="I900">
        <v>0.28000000000000003</v>
      </c>
      <c r="J900">
        <v>0.28000000000000003</v>
      </c>
      <c r="K900"/>
      <c r="L900">
        <v>0</v>
      </c>
      <c r="M900" t="s">
        <v>1996</v>
      </c>
      <c r="N900" t="s">
        <v>1996</v>
      </c>
      <c r="O900" t="s">
        <v>1996</v>
      </c>
      <c r="P900" t="s">
        <v>1996</v>
      </c>
      <c r="Q900"/>
      <c r="R900"/>
      <c r="S900"/>
      <c r="T900"/>
      <c r="U900"/>
      <c r="V900"/>
      <c r="W900">
        <v>0.9</v>
      </c>
      <c r="X900">
        <v>0.81599999999999995</v>
      </c>
      <c r="Y900">
        <v>0.98599999999999999</v>
      </c>
      <c r="Z900">
        <v>0.92</v>
      </c>
      <c r="AA900">
        <v>0.92</v>
      </c>
      <c r="AB900">
        <v>0.92</v>
      </c>
      <c r="AC900">
        <v>100</v>
      </c>
      <c r="AD900">
        <v>0</v>
      </c>
      <c r="AE900" t="s">
        <v>3789</v>
      </c>
      <c r="AF900"/>
      <c r="AG900" t="s">
        <v>1997</v>
      </c>
      <c r="AH900">
        <v>200</v>
      </c>
      <c r="AI900"/>
      <c r="AJ900">
        <v>12</v>
      </c>
      <c r="AK900"/>
      <c r="AL900">
        <v>1</v>
      </c>
      <c r="AM900"/>
      <c r="AN900"/>
      <c r="AO900"/>
      <c r="AP900"/>
      <c r="AQ900" t="s">
        <v>3426</v>
      </c>
      <c r="AR900"/>
      <c r="AS900" t="s">
        <v>1996</v>
      </c>
      <c r="AT900"/>
      <c r="AU900" t="s">
        <v>1996</v>
      </c>
      <c r="AV900" t="s">
        <v>1997</v>
      </c>
      <c r="AW900">
        <v>14407</v>
      </c>
      <c r="AX900"/>
    </row>
    <row r="901" spans="1:50" hidden="1" x14ac:dyDescent="0.25">
      <c r="A901">
        <v>2026</v>
      </c>
      <c r="B901" t="s">
        <v>3314</v>
      </c>
      <c r="C901" t="s">
        <v>1482</v>
      </c>
      <c r="D901">
        <v>3530</v>
      </c>
      <c r="E901" t="s">
        <v>3427</v>
      </c>
      <c r="F901" t="s">
        <v>2022</v>
      </c>
      <c r="G901" t="s">
        <v>1919</v>
      </c>
      <c r="H901">
        <v>0</v>
      </c>
      <c r="I901">
        <v>0</v>
      </c>
      <c r="J901">
        <v>0</v>
      </c>
      <c r="K901"/>
      <c r="L901">
        <v>10.324400000000001</v>
      </c>
      <c r="M901" t="s">
        <v>1996</v>
      </c>
      <c r="N901" t="s">
        <v>1996</v>
      </c>
      <c r="O901" t="s">
        <v>1996</v>
      </c>
      <c r="P901" t="s">
        <v>1996</v>
      </c>
      <c r="Q901"/>
      <c r="R901"/>
      <c r="S901"/>
      <c r="T901"/>
      <c r="U901"/>
      <c r="V901"/>
      <c r="W901">
        <v>0.9</v>
      </c>
      <c r="X901">
        <v>0.81599999999999995</v>
      </c>
      <c r="Y901">
        <v>0.98699999999999999</v>
      </c>
      <c r="Z901">
        <v>0.92</v>
      </c>
      <c r="AA901">
        <v>0.92</v>
      </c>
      <c r="AB901">
        <v>0.92</v>
      </c>
      <c r="AC901">
        <v>0</v>
      </c>
      <c r="AD901">
        <v>100</v>
      </c>
      <c r="AE901" t="s">
        <v>3789</v>
      </c>
      <c r="AF901"/>
      <c r="AG901" t="s">
        <v>1997</v>
      </c>
      <c r="AH901">
        <v>250</v>
      </c>
      <c r="AI901"/>
      <c r="AJ901">
        <v>10</v>
      </c>
      <c r="AK901">
        <v>50</v>
      </c>
      <c r="AL901">
        <v>1</v>
      </c>
      <c r="AM901"/>
      <c r="AN901"/>
      <c r="AO901"/>
      <c r="AP901"/>
      <c r="AQ901" t="s">
        <v>3428</v>
      </c>
      <c r="AR901"/>
      <c r="AS901" t="s">
        <v>1996</v>
      </c>
      <c r="AT901"/>
      <c r="AU901" t="s">
        <v>1996</v>
      </c>
      <c r="AV901" t="s">
        <v>1997</v>
      </c>
      <c r="AW901">
        <v>13867</v>
      </c>
      <c r="AX901"/>
    </row>
    <row r="902" spans="1:50" hidden="1" x14ac:dyDescent="0.25">
      <c r="A902">
        <v>2026</v>
      </c>
      <c r="B902" t="s">
        <v>3314</v>
      </c>
      <c r="C902" t="s">
        <v>1421</v>
      </c>
      <c r="D902">
        <v>4103</v>
      </c>
      <c r="E902" t="s">
        <v>3429</v>
      </c>
      <c r="F902" t="s">
        <v>2022</v>
      </c>
      <c r="G902" t="s">
        <v>2304</v>
      </c>
      <c r="H902">
        <v>0</v>
      </c>
      <c r="I902">
        <v>0</v>
      </c>
      <c r="J902">
        <v>0</v>
      </c>
      <c r="K902"/>
      <c r="L902">
        <v>4.8554000000000004</v>
      </c>
      <c r="M902" t="s">
        <v>1996</v>
      </c>
      <c r="N902" t="s">
        <v>1996</v>
      </c>
      <c r="O902" t="s">
        <v>1996</v>
      </c>
      <c r="P902" t="s">
        <v>1996</v>
      </c>
      <c r="Q902"/>
      <c r="R902"/>
      <c r="S902"/>
      <c r="T902"/>
      <c r="U902"/>
      <c r="V902"/>
      <c r="W902">
        <v>0.9</v>
      </c>
      <c r="X902">
        <v>0.81599999999999995</v>
      </c>
      <c r="Y902">
        <v>0.98699999999999999</v>
      </c>
      <c r="Z902">
        <v>0.92</v>
      </c>
      <c r="AA902">
        <v>0.92</v>
      </c>
      <c r="AB902">
        <v>0.92</v>
      </c>
      <c r="AC902">
        <v>0</v>
      </c>
      <c r="AD902">
        <v>100</v>
      </c>
      <c r="AE902" t="s">
        <v>3789</v>
      </c>
      <c r="AF902"/>
      <c r="AG902" t="s">
        <v>1997</v>
      </c>
      <c r="AH902">
        <v>45</v>
      </c>
      <c r="AI902"/>
      <c r="AJ902">
        <v>12</v>
      </c>
      <c r="AK902">
        <v>686</v>
      </c>
      <c r="AL902">
        <v>1</v>
      </c>
      <c r="AM902"/>
      <c r="AN902"/>
      <c r="AO902"/>
      <c r="AP902"/>
      <c r="AQ902" t="s">
        <v>3326</v>
      </c>
      <c r="AR902"/>
      <c r="AS902" t="s">
        <v>1996</v>
      </c>
      <c r="AT902"/>
      <c r="AU902" t="s">
        <v>1996</v>
      </c>
      <c r="AV902" t="s">
        <v>1997</v>
      </c>
      <c r="AW902">
        <v>13867</v>
      </c>
      <c r="AX902"/>
    </row>
    <row r="903" spans="1:50" hidden="1" x14ac:dyDescent="0.25">
      <c r="A903">
        <v>2026</v>
      </c>
      <c r="B903" t="s">
        <v>3314</v>
      </c>
      <c r="C903" t="s">
        <v>1430</v>
      </c>
      <c r="D903">
        <v>4104</v>
      </c>
      <c r="E903" t="s">
        <v>3430</v>
      </c>
      <c r="F903" t="s">
        <v>2022</v>
      </c>
      <c r="G903" t="s">
        <v>2304</v>
      </c>
      <c r="H903">
        <v>0</v>
      </c>
      <c r="I903">
        <v>0</v>
      </c>
      <c r="J903">
        <v>0</v>
      </c>
      <c r="K903"/>
      <c r="L903">
        <v>5.9073000000000002</v>
      </c>
      <c r="M903" t="s">
        <v>1996</v>
      </c>
      <c r="N903" t="s">
        <v>1996</v>
      </c>
      <c r="O903" t="s">
        <v>1996</v>
      </c>
      <c r="P903" t="s">
        <v>1996</v>
      </c>
      <c r="Q903"/>
      <c r="R903"/>
      <c r="S903"/>
      <c r="T903"/>
      <c r="U903"/>
      <c r="V903"/>
      <c r="W903">
        <v>0.9</v>
      </c>
      <c r="X903">
        <v>0.81599999999999995</v>
      </c>
      <c r="Y903">
        <v>0.98699999999999999</v>
      </c>
      <c r="Z903">
        <v>0.92</v>
      </c>
      <c r="AA903">
        <v>0.92</v>
      </c>
      <c r="AB903">
        <v>0.92</v>
      </c>
      <c r="AC903">
        <v>0</v>
      </c>
      <c r="AD903">
        <v>100</v>
      </c>
      <c r="AE903" t="s">
        <v>3789</v>
      </c>
      <c r="AF903"/>
      <c r="AG903" t="s">
        <v>1997</v>
      </c>
      <c r="AH903">
        <v>50</v>
      </c>
      <c r="AI903"/>
      <c r="AJ903">
        <v>12</v>
      </c>
      <c r="AK903">
        <v>686</v>
      </c>
      <c r="AL903">
        <v>1</v>
      </c>
      <c r="AM903"/>
      <c r="AN903"/>
      <c r="AO903"/>
      <c r="AP903"/>
      <c r="AQ903" t="s">
        <v>3328</v>
      </c>
      <c r="AR903"/>
      <c r="AS903" t="s">
        <v>1996</v>
      </c>
      <c r="AT903"/>
      <c r="AU903" t="s">
        <v>1996</v>
      </c>
      <c r="AV903" t="s">
        <v>1997</v>
      </c>
      <c r="AW903">
        <v>13867</v>
      </c>
      <c r="AX903"/>
    </row>
    <row r="904" spans="1:50" hidden="1" x14ac:dyDescent="0.25">
      <c r="A904">
        <v>2026</v>
      </c>
      <c r="B904" t="s">
        <v>3314</v>
      </c>
      <c r="C904" t="s">
        <v>1472</v>
      </c>
      <c r="D904">
        <v>4957</v>
      </c>
      <c r="E904" t="s">
        <v>3216</v>
      </c>
      <c r="F904" t="s">
        <v>2022</v>
      </c>
      <c r="G904" t="s">
        <v>369</v>
      </c>
      <c r="H904">
        <v>0</v>
      </c>
      <c r="I904">
        <v>0</v>
      </c>
      <c r="J904">
        <v>0</v>
      </c>
      <c r="K904"/>
      <c r="L904">
        <v>2.0299999999999999E-2</v>
      </c>
      <c r="M904" t="s">
        <v>1996</v>
      </c>
      <c r="N904" t="s">
        <v>1996</v>
      </c>
      <c r="O904" t="s">
        <v>1996</v>
      </c>
      <c r="P904" t="s">
        <v>1997</v>
      </c>
      <c r="Q904"/>
      <c r="R904"/>
      <c r="S904"/>
      <c r="T904">
        <v>0</v>
      </c>
      <c r="U904">
        <v>0</v>
      </c>
      <c r="V904">
        <v>0</v>
      </c>
      <c r="W904">
        <v>0.9</v>
      </c>
      <c r="X904">
        <v>0.81599999999999995</v>
      </c>
      <c r="Y904">
        <v>0.98699999999999999</v>
      </c>
      <c r="Z904">
        <v>0.92</v>
      </c>
      <c r="AA904">
        <v>0.92</v>
      </c>
      <c r="AB904">
        <v>0.92</v>
      </c>
      <c r="AC904">
        <v>0</v>
      </c>
      <c r="AD904">
        <v>100</v>
      </c>
      <c r="AE904" t="s">
        <v>3789</v>
      </c>
      <c r="AF904"/>
      <c r="AG904" t="s">
        <v>1997</v>
      </c>
      <c r="AH904">
        <v>0.5</v>
      </c>
      <c r="AI904"/>
      <c r="AJ904">
        <v>20</v>
      </c>
      <c r="AK904">
        <v>0.21</v>
      </c>
      <c r="AL904">
        <v>1</v>
      </c>
      <c r="AM904"/>
      <c r="AN904"/>
      <c r="AO904"/>
      <c r="AP904"/>
      <c r="AQ904" t="s">
        <v>2800</v>
      </c>
      <c r="AR904"/>
      <c r="AS904" t="s">
        <v>1996</v>
      </c>
      <c r="AT904"/>
      <c r="AU904" t="s">
        <v>1996</v>
      </c>
      <c r="AV904" t="s">
        <v>1996</v>
      </c>
      <c r="AW904">
        <v>13867</v>
      </c>
      <c r="AX904"/>
    </row>
    <row r="905" spans="1:50" hidden="1" x14ac:dyDescent="0.25">
      <c r="A905">
        <v>2026</v>
      </c>
      <c r="B905" t="s">
        <v>3314</v>
      </c>
      <c r="C905" t="s">
        <v>1477</v>
      </c>
      <c r="D905">
        <v>7548</v>
      </c>
      <c r="E905" t="s">
        <v>3431</v>
      </c>
      <c r="F905" t="s">
        <v>2022</v>
      </c>
      <c r="G905" t="s">
        <v>369</v>
      </c>
      <c r="H905">
        <v>0</v>
      </c>
      <c r="I905">
        <v>0</v>
      </c>
      <c r="J905">
        <v>0</v>
      </c>
      <c r="K905"/>
      <c r="L905">
        <v>0.184</v>
      </c>
      <c r="M905" t="s">
        <v>1996</v>
      </c>
      <c r="N905" t="s">
        <v>1996</v>
      </c>
      <c r="O905" t="s">
        <v>1996</v>
      </c>
      <c r="P905" t="s">
        <v>1997</v>
      </c>
      <c r="Q905"/>
      <c r="R905"/>
      <c r="S905"/>
      <c r="T905">
        <v>0</v>
      </c>
      <c r="U905">
        <v>0</v>
      </c>
      <c r="V905">
        <v>0</v>
      </c>
      <c r="W905">
        <v>0.9</v>
      </c>
      <c r="X905">
        <v>0.81599999999999995</v>
      </c>
      <c r="Y905">
        <v>0.98699999999999999</v>
      </c>
      <c r="Z905">
        <v>0.92</v>
      </c>
      <c r="AA905">
        <v>0.92</v>
      </c>
      <c r="AB905">
        <v>0.92</v>
      </c>
      <c r="AC905">
        <v>0</v>
      </c>
      <c r="AD905">
        <v>100</v>
      </c>
      <c r="AE905" t="s">
        <v>3789</v>
      </c>
      <c r="AF905"/>
      <c r="AG905" t="s">
        <v>1997</v>
      </c>
      <c r="AH905">
        <v>1</v>
      </c>
      <c r="AI905"/>
      <c r="AJ905">
        <v>15</v>
      </c>
      <c r="AK905">
        <v>0</v>
      </c>
      <c r="AL905">
        <v>100</v>
      </c>
      <c r="AM905"/>
      <c r="AN905"/>
      <c r="AO905"/>
      <c r="AP905"/>
      <c r="AQ905" t="s">
        <v>3330</v>
      </c>
      <c r="AR905"/>
      <c r="AS905" t="s">
        <v>1996</v>
      </c>
      <c r="AT905"/>
      <c r="AU905" t="s">
        <v>1996</v>
      </c>
      <c r="AV905" t="s">
        <v>1997</v>
      </c>
      <c r="AW905">
        <v>14407</v>
      </c>
      <c r="AX905"/>
    </row>
    <row r="906" spans="1:50" hidden="1" x14ac:dyDescent="0.25">
      <c r="A906">
        <v>2026</v>
      </c>
      <c r="B906" t="s">
        <v>3314</v>
      </c>
      <c r="C906" t="s">
        <v>3432</v>
      </c>
      <c r="D906">
        <v>7984</v>
      </c>
      <c r="E906" t="s">
        <v>3433</v>
      </c>
      <c r="F906" t="s">
        <v>2022</v>
      </c>
      <c r="G906" t="s">
        <v>1919</v>
      </c>
      <c r="H906">
        <v>0</v>
      </c>
      <c r="I906">
        <v>0</v>
      </c>
      <c r="J906">
        <v>0</v>
      </c>
      <c r="K906"/>
      <c r="L906">
        <v>86.101600000000005</v>
      </c>
      <c r="M906" t="s">
        <v>1996</v>
      </c>
      <c r="N906" t="s">
        <v>1996</v>
      </c>
      <c r="O906" t="s">
        <v>1996</v>
      </c>
      <c r="P906" t="s">
        <v>1996</v>
      </c>
      <c r="Q906"/>
      <c r="R906"/>
      <c r="S906"/>
      <c r="T906"/>
      <c r="U906"/>
      <c r="V906"/>
      <c r="W906">
        <v>0.9</v>
      </c>
      <c r="X906">
        <v>0.81599999999999995</v>
      </c>
      <c r="Y906">
        <v>0.98699999999999999</v>
      </c>
      <c r="Z906">
        <v>0.92</v>
      </c>
      <c r="AA906">
        <v>0.92</v>
      </c>
      <c r="AB906">
        <v>0.92</v>
      </c>
      <c r="AC906">
        <v>0</v>
      </c>
      <c r="AD906">
        <v>100</v>
      </c>
      <c r="AE906" t="s">
        <v>3789</v>
      </c>
      <c r="AF906"/>
      <c r="AG906" t="s">
        <v>1997</v>
      </c>
      <c r="AH906">
        <v>460</v>
      </c>
      <c r="AI906"/>
      <c r="AJ906">
        <v>12</v>
      </c>
      <c r="AK906">
        <v>4731</v>
      </c>
      <c r="AL906">
        <v>1</v>
      </c>
      <c r="AM906"/>
      <c r="AN906"/>
      <c r="AO906"/>
      <c r="AP906"/>
      <c r="AQ906" t="s">
        <v>3164</v>
      </c>
      <c r="AR906"/>
      <c r="AS906" t="s">
        <v>1996</v>
      </c>
      <c r="AT906"/>
      <c r="AU906" t="s">
        <v>1996</v>
      </c>
      <c r="AV906" t="s">
        <v>1997</v>
      </c>
      <c r="AW906">
        <v>13867</v>
      </c>
      <c r="AX906"/>
    </row>
    <row r="907" spans="1:50" hidden="1" x14ac:dyDescent="0.25">
      <c r="A907">
        <v>2026</v>
      </c>
      <c r="B907" t="s">
        <v>3314</v>
      </c>
      <c r="C907" t="s">
        <v>3434</v>
      </c>
      <c r="D907">
        <v>7985</v>
      </c>
      <c r="E907" t="s">
        <v>3435</v>
      </c>
      <c r="F907" t="s">
        <v>2022</v>
      </c>
      <c r="G907" t="s">
        <v>1919</v>
      </c>
      <c r="H907">
        <v>0</v>
      </c>
      <c r="I907">
        <v>0</v>
      </c>
      <c r="J907">
        <v>0</v>
      </c>
      <c r="K907"/>
      <c r="L907">
        <v>44.901400000000002</v>
      </c>
      <c r="M907" t="s">
        <v>1996</v>
      </c>
      <c r="N907" t="s">
        <v>1996</v>
      </c>
      <c r="O907" t="s">
        <v>1996</v>
      </c>
      <c r="P907" t="s">
        <v>1996</v>
      </c>
      <c r="Q907"/>
      <c r="R907"/>
      <c r="S907"/>
      <c r="T907"/>
      <c r="U907"/>
      <c r="V907"/>
      <c r="W907">
        <v>0.9</v>
      </c>
      <c r="X907">
        <v>0.81599999999999995</v>
      </c>
      <c r="Y907">
        <v>0.98699999999999999</v>
      </c>
      <c r="Z907">
        <v>0.92</v>
      </c>
      <c r="AA907">
        <v>0.92</v>
      </c>
      <c r="AB907">
        <v>0.92</v>
      </c>
      <c r="AC907">
        <v>0</v>
      </c>
      <c r="AD907">
        <v>100</v>
      </c>
      <c r="AE907" t="s">
        <v>3789</v>
      </c>
      <c r="AF907"/>
      <c r="AG907" t="s">
        <v>1997</v>
      </c>
      <c r="AH907">
        <v>475</v>
      </c>
      <c r="AI907"/>
      <c r="AJ907">
        <v>12</v>
      </c>
      <c r="AK907">
        <v>326</v>
      </c>
      <c r="AL907">
        <v>1</v>
      </c>
      <c r="AM907"/>
      <c r="AN907"/>
      <c r="AO907"/>
      <c r="AP907"/>
      <c r="AQ907" t="s">
        <v>3138</v>
      </c>
      <c r="AR907"/>
      <c r="AS907" t="s">
        <v>1996</v>
      </c>
      <c r="AT907"/>
      <c r="AU907" t="s">
        <v>1996</v>
      </c>
      <c r="AV907" t="s">
        <v>1997</v>
      </c>
      <c r="AW907">
        <v>13867</v>
      </c>
      <c r="AX907"/>
    </row>
    <row r="908" spans="1:50" hidden="1" x14ac:dyDescent="0.25">
      <c r="A908">
        <v>2026</v>
      </c>
      <c r="B908" t="s">
        <v>3314</v>
      </c>
      <c r="C908" t="s">
        <v>3436</v>
      </c>
      <c r="D908">
        <v>7993</v>
      </c>
      <c r="E908" t="s">
        <v>3437</v>
      </c>
      <c r="F908" t="s">
        <v>2022</v>
      </c>
      <c r="G908" t="s">
        <v>1919</v>
      </c>
      <c r="H908">
        <v>0</v>
      </c>
      <c r="I908">
        <v>0</v>
      </c>
      <c r="J908">
        <v>0</v>
      </c>
      <c r="K908"/>
      <c r="L908">
        <v>49.186999999999998</v>
      </c>
      <c r="M908" t="s">
        <v>1996</v>
      </c>
      <c r="N908" t="s">
        <v>1996</v>
      </c>
      <c r="O908" t="s">
        <v>1996</v>
      </c>
      <c r="P908" t="s">
        <v>1996</v>
      </c>
      <c r="Q908"/>
      <c r="R908"/>
      <c r="S908"/>
      <c r="T908"/>
      <c r="U908"/>
      <c r="V908"/>
      <c r="W908">
        <v>0.9</v>
      </c>
      <c r="X908">
        <v>0.81599999999999995</v>
      </c>
      <c r="Y908">
        <v>0.98699999999999999</v>
      </c>
      <c r="Z908">
        <v>0.92</v>
      </c>
      <c r="AA908">
        <v>0.92</v>
      </c>
      <c r="AB908">
        <v>0.92</v>
      </c>
      <c r="AC908">
        <v>0</v>
      </c>
      <c r="AD908">
        <v>100</v>
      </c>
      <c r="AE908" t="s">
        <v>3789</v>
      </c>
      <c r="AF908"/>
      <c r="AG908" t="s">
        <v>1997</v>
      </c>
      <c r="AH908">
        <v>500</v>
      </c>
      <c r="AI908"/>
      <c r="AJ908">
        <v>12</v>
      </c>
      <c r="AK908">
        <v>1477</v>
      </c>
      <c r="AL908">
        <v>1</v>
      </c>
      <c r="AM908"/>
      <c r="AN908"/>
      <c r="AO908"/>
      <c r="AP908"/>
      <c r="AQ908" t="s">
        <v>3150</v>
      </c>
      <c r="AR908"/>
      <c r="AS908" t="s">
        <v>1996</v>
      </c>
      <c r="AT908"/>
      <c r="AU908" t="s">
        <v>1996</v>
      </c>
      <c r="AV908" t="s">
        <v>1997</v>
      </c>
      <c r="AW908">
        <v>13867</v>
      </c>
      <c r="AX908"/>
    </row>
    <row r="909" spans="1:50" hidden="1" x14ac:dyDescent="0.25">
      <c r="A909">
        <v>2026</v>
      </c>
      <c r="B909" t="s">
        <v>3314</v>
      </c>
      <c r="C909" t="s">
        <v>3438</v>
      </c>
      <c r="D909">
        <v>7994</v>
      </c>
      <c r="E909" t="s">
        <v>3439</v>
      </c>
      <c r="F909" t="s">
        <v>2022</v>
      </c>
      <c r="G909" t="s">
        <v>1919</v>
      </c>
      <c r="H909">
        <v>0</v>
      </c>
      <c r="I909">
        <v>0</v>
      </c>
      <c r="J909">
        <v>0</v>
      </c>
      <c r="K909"/>
      <c r="L909">
        <v>14.512600000000001</v>
      </c>
      <c r="M909" t="s">
        <v>1996</v>
      </c>
      <c r="N909" t="s">
        <v>1996</v>
      </c>
      <c r="O909" t="s">
        <v>1996</v>
      </c>
      <c r="P909" t="s">
        <v>1996</v>
      </c>
      <c r="Q909"/>
      <c r="R909"/>
      <c r="S909"/>
      <c r="T909"/>
      <c r="U909"/>
      <c r="V909"/>
      <c r="W909">
        <v>0.9</v>
      </c>
      <c r="X909">
        <v>0.81599999999999995</v>
      </c>
      <c r="Y909">
        <v>0.98699999999999999</v>
      </c>
      <c r="Z909">
        <v>0.92</v>
      </c>
      <c r="AA909">
        <v>0.92</v>
      </c>
      <c r="AB909">
        <v>0.92</v>
      </c>
      <c r="AC909">
        <v>0</v>
      </c>
      <c r="AD909">
        <v>100</v>
      </c>
      <c r="AE909" t="s">
        <v>3789</v>
      </c>
      <c r="AF909"/>
      <c r="AG909" t="s">
        <v>1997</v>
      </c>
      <c r="AH909">
        <v>350</v>
      </c>
      <c r="AI909"/>
      <c r="AJ909">
        <v>12</v>
      </c>
      <c r="AK909">
        <v>4575</v>
      </c>
      <c r="AL909">
        <v>1</v>
      </c>
      <c r="AM909"/>
      <c r="AN909"/>
      <c r="AO909"/>
      <c r="AP909"/>
      <c r="AQ909" t="s">
        <v>3156</v>
      </c>
      <c r="AR909"/>
      <c r="AS909" t="s">
        <v>1996</v>
      </c>
      <c r="AT909"/>
      <c r="AU909" t="s">
        <v>1996</v>
      </c>
      <c r="AV909" t="s">
        <v>1997</v>
      </c>
      <c r="AW909">
        <v>13867</v>
      </c>
      <c r="AX909"/>
    </row>
    <row r="910" spans="1:50" hidden="1" x14ac:dyDescent="0.25">
      <c r="A910">
        <v>2026</v>
      </c>
      <c r="B910" t="s">
        <v>3314</v>
      </c>
      <c r="C910" t="s">
        <v>3440</v>
      </c>
      <c r="D910">
        <v>7998</v>
      </c>
      <c r="E910" t="s">
        <v>3441</v>
      </c>
      <c r="F910" t="s">
        <v>2022</v>
      </c>
      <c r="G910" t="s">
        <v>1919</v>
      </c>
      <c r="H910">
        <v>0</v>
      </c>
      <c r="I910">
        <v>0</v>
      </c>
      <c r="J910">
        <v>0</v>
      </c>
      <c r="K910"/>
      <c r="L910">
        <v>198.11160000000001</v>
      </c>
      <c r="M910" t="s">
        <v>1996</v>
      </c>
      <c r="N910" t="s">
        <v>1996</v>
      </c>
      <c r="O910" t="s">
        <v>1996</v>
      </c>
      <c r="P910" t="s">
        <v>1996</v>
      </c>
      <c r="Q910"/>
      <c r="R910"/>
      <c r="S910"/>
      <c r="T910"/>
      <c r="U910"/>
      <c r="V910"/>
      <c r="W910">
        <v>0.9</v>
      </c>
      <c r="X910">
        <v>0.81599999999999995</v>
      </c>
      <c r="Y910">
        <v>0.98699999999999999</v>
      </c>
      <c r="Z910">
        <v>0.92</v>
      </c>
      <c r="AA910">
        <v>0.92</v>
      </c>
      <c r="AB910">
        <v>0.92</v>
      </c>
      <c r="AC910">
        <v>0</v>
      </c>
      <c r="AD910">
        <v>100</v>
      </c>
      <c r="AE910" t="s">
        <v>3789</v>
      </c>
      <c r="AF910"/>
      <c r="AG910" t="s">
        <v>1997</v>
      </c>
      <c r="AH910">
        <v>1725</v>
      </c>
      <c r="AI910"/>
      <c r="AJ910">
        <v>12</v>
      </c>
      <c r="AK910">
        <v>6221</v>
      </c>
      <c r="AL910">
        <v>1</v>
      </c>
      <c r="AM910"/>
      <c r="AN910"/>
      <c r="AO910"/>
      <c r="AP910"/>
      <c r="AQ910" t="s">
        <v>3132</v>
      </c>
      <c r="AR910"/>
      <c r="AS910" t="s">
        <v>1996</v>
      </c>
      <c r="AT910"/>
      <c r="AU910" t="s">
        <v>1996</v>
      </c>
      <c r="AV910" t="s">
        <v>1997</v>
      </c>
      <c r="AW910">
        <v>13867</v>
      </c>
      <c r="AX910"/>
    </row>
    <row r="911" spans="1:50" hidden="1" x14ac:dyDescent="0.25">
      <c r="A911">
        <v>2026</v>
      </c>
      <c r="B911" t="s">
        <v>3314</v>
      </c>
      <c r="C911" t="s">
        <v>3442</v>
      </c>
      <c r="D911">
        <v>7999</v>
      </c>
      <c r="E911" t="s">
        <v>3443</v>
      </c>
      <c r="F911" t="s">
        <v>2022</v>
      </c>
      <c r="G911" t="s">
        <v>1919</v>
      </c>
      <c r="H911">
        <v>0</v>
      </c>
      <c r="I911">
        <v>0</v>
      </c>
      <c r="J911">
        <v>0</v>
      </c>
      <c r="K911"/>
      <c r="L911">
        <v>202.98159999999999</v>
      </c>
      <c r="M911" t="s">
        <v>1996</v>
      </c>
      <c r="N911" t="s">
        <v>1996</v>
      </c>
      <c r="O911" t="s">
        <v>1996</v>
      </c>
      <c r="P911" t="s">
        <v>1996</v>
      </c>
      <c r="Q911"/>
      <c r="R911"/>
      <c r="S911"/>
      <c r="T911"/>
      <c r="U911"/>
      <c r="V911"/>
      <c r="W911">
        <v>0.9</v>
      </c>
      <c r="X911">
        <v>0.81599999999999995</v>
      </c>
      <c r="Y911">
        <v>0.98699999999999999</v>
      </c>
      <c r="Z911">
        <v>0.92</v>
      </c>
      <c r="AA911">
        <v>0.92</v>
      </c>
      <c r="AB911">
        <v>0.92</v>
      </c>
      <c r="AC911">
        <v>0</v>
      </c>
      <c r="AD911">
        <v>100</v>
      </c>
      <c r="AE911" t="s">
        <v>3789</v>
      </c>
      <c r="AF911"/>
      <c r="AG911" t="s">
        <v>1997</v>
      </c>
      <c r="AH911">
        <v>2070</v>
      </c>
      <c r="AI911"/>
      <c r="AJ911">
        <v>12</v>
      </c>
      <c r="AK911">
        <v>6221</v>
      </c>
      <c r="AL911">
        <v>1</v>
      </c>
      <c r="AM911"/>
      <c r="AN911"/>
      <c r="AO911"/>
      <c r="AP911"/>
      <c r="AQ911" t="s">
        <v>3135</v>
      </c>
      <c r="AR911"/>
      <c r="AS911" t="s">
        <v>1996</v>
      </c>
      <c r="AT911"/>
      <c r="AU911" t="s">
        <v>1996</v>
      </c>
      <c r="AV911" t="s">
        <v>1997</v>
      </c>
      <c r="AW911">
        <v>13867</v>
      </c>
      <c r="AX911"/>
    </row>
    <row r="912" spans="1:50" hidden="1" x14ac:dyDescent="0.25">
      <c r="A912">
        <v>2026</v>
      </c>
      <c r="B912" t="s">
        <v>3314</v>
      </c>
      <c r="C912" t="s">
        <v>3444</v>
      </c>
      <c r="D912">
        <v>8000</v>
      </c>
      <c r="E912" t="s">
        <v>3445</v>
      </c>
      <c r="F912" t="s">
        <v>2022</v>
      </c>
      <c r="G912" t="s">
        <v>1919</v>
      </c>
      <c r="H912">
        <v>0</v>
      </c>
      <c r="I912">
        <v>0</v>
      </c>
      <c r="J912">
        <v>0</v>
      </c>
      <c r="K912"/>
      <c r="L912">
        <v>33.2134</v>
      </c>
      <c r="M912" t="s">
        <v>1996</v>
      </c>
      <c r="N912" t="s">
        <v>1996</v>
      </c>
      <c r="O912" t="s">
        <v>1996</v>
      </c>
      <c r="P912" t="s">
        <v>1996</v>
      </c>
      <c r="Q912"/>
      <c r="R912"/>
      <c r="S912"/>
      <c r="T912"/>
      <c r="U912"/>
      <c r="V912"/>
      <c r="W912">
        <v>0.9</v>
      </c>
      <c r="X912">
        <v>0.81599999999999995</v>
      </c>
      <c r="Y912">
        <v>0.98699999999999999</v>
      </c>
      <c r="Z912">
        <v>0.92</v>
      </c>
      <c r="AA912">
        <v>0.92</v>
      </c>
      <c r="AB912">
        <v>0.92</v>
      </c>
      <c r="AC912">
        <v>0</v>
      </c>
      <c r="AD912">
        <v>100</v>
      </c>
      <c r="AE912" t="s">
        <v>3789</v>
      </c>
      <c r="AF912"/>
      <c r="AG912" t="s">
        <v>1997</v>
      </c>
      <c r="AH912">
        <v>275</v>
      </c>
      <c r="AI912"/>
      <c r="AJ912">
        <v>12</v>
      </c>
      <c r="AK912">
        <v>1100</v>
      </c>
      <c r="AL912">
        <v>1</v>
      </c>
      <c r="AM912"/>
      <c r="AN912"/>
      <c r="AO912"/>
      <c r="AP912"/>
      <c r="AQ912" t="s">
        <v>3175</v>
      </c>
      <c r="AR912"/>
      <c r="AS912" t="s">
        <v>1996</v>
      </c>
      <c r="AT912"/>
      <c r="AU912" t="s">
        <v>1996</v>
      </c>
      <c r="AV912" t="s">
        <v>1997</v>
      </c>
      <c r="AW912">
        <v>13867</v>
      </c>
      <c r="AX912"/>
    </row>
    <row r="913" spans="1:50" hidden="1" x14ac:dyDescent="0.25">
      <c r="A913">
        <v>2026</v>
      </c>
      <c r="B913" t="s">
        <v>3314</v>
      </c>
      <c r="C913" t="s">
        <v>3446</v>
      </c>
      <c r="D913">
        <v>8001</v>
      </c>
      <c r="E913" t="s">
        <v>3447</v>
      </c>
      <c r="F913" t="s">
        <v>2022</v>
      </c>
      <c r="G913" t="s">
        <v>1919</v>
      </c>
      <c r="H913">
        <v>0</v>
      </c>
      <c r="I913">
        <v>0</v>
      </c>
      <c r="J913">
        <v>0</v>
      </c>
      <c r="K913"/>
      <c r="L913">
        <v>56.199800000000003</v>
      </c>
      <c r="M913" t="s">
        <v>1996</v>
      </c>
      <c r="N913" t="s">
        <v>1996</v>
      </c>
      <c r="O913" t="s">
        <v>1996</v>
      </c>
      <c r="P913" t="s">
        <v>1996</v>
      </c>
      <c r="Q913"/>
      <c r="R913"/>
      <c r="S913"/>
      <c r="T913"/>
      <c r="U913"/>
      <c r="V913"/>
      <c r="W913">
        <v>0.9</v>
      </c>
      <c r="X913">
        <v>0.81599999999999995</v>
      </c>
      <c r="Y913">
        <v>0.98699999999999999</v>
      </c>
      <c r="Z913">
        <v>0.92</v>
      </c>
      <c r="AA913">
        <v>0.92</v>
      </c>
      <c r="AB913">
        <v>0.92</v>
      </c>
      <c r="AC913">
        <v>0</v>
      </c>
      <c r="AD913">
        <v>100</v>
      </c>
      <c r="AE913" t="s">
        <v>3789</v>
      </c>
      <c r="AF913"/>
      <c r="AG913" t="s">
        <v>1997</v>
      </c>
      <c r="AH913">
        <v>625</v>
      </c>
      <c r="AI913"/>
      <c r="AJ913">
        <v>12</v>
      </c>
      <c r="AK913">
        <v>3122</v>
      </c>
      <c r="AL913">
        <v>1</v>
      </c>
      <c r="AM913"/>
      <c r="AN913"/>
      <c r="AO913"/>
      <c r="AP913"/>
      <c r="AQ913" t="s">
        <v>3153</v>
      </c>
      <c r="AR913"/>
      <c r="AS913" t="s">
        <v>1996</v>
      </c>
      <c r="AT913"/>
      <c r="AU913" t="s">
        <v>1996</v>
      </c>
      <c r="AV913" t="s">
        <v>1997</v>
      </c>
      <c r="AW913">
        <v>13867</v>
      </c>
      <c r="AX913"/>
    </row>
    <row r="914" spans="1:50" hidden="1" x14ac:dyDescent="0.25">
      <c r="A914">
        <v>2026</v>
      </c>
      <c r="B914" t="s">
        <v>3314</v>
      </c>
      <c r="C914" t="s">
        <v>3448</v>
      </c>
      <c r="D914">
        <v>8002</v>
      </c>
      <c r="E914" t="s">
        <v>3449</v>
      </c>
      <c r="F914" t="s">
        <v>2022</v>
      </c>
      <c r="G914" t="s">
        <v>1919</v>
      </c>
      <c r="H914">
        <v>0</v>
      </c>
      <c r="I914">
        <v>0</v>
      </c>
      <c r="J914">
        <v>0</v>
      </c>
      <c r="K914"/>
      <c r="L914">
        <v>136.5548</v>
      </c>
      <c r="M914" t="s">
        <v>1996</v>
      </c>
      <c r="N914" t="s">
        <v>1996</v>
      </c>
      <c r="O914" t="s">
        <v>1996</v>
      </c>
      <c r="P914" t="s">
        <v>1996</v>
      </c>
      <c r="Q914"/>
      <c r="R914"/>
      <c r="S914"/>
      <c r="T914"/>
      <c r="U914"/>
      <c r="V914"/>
      <c r="W914">
        <v>0.9</v>
      </c>
      <c r="X914">
        <v>0.81599999999999995</v>
      </c>
      <c r="Y914">
        <v>0.98699999999999999</v>
      </c>
      <c r="Z914">
        <v>0.92</v>
      </c>
      <c r="AA914">
        <v>0.92</v>
      </c>
      <c r="AB914">
        <v>0.92</v>
      </c>
      <c r="AC914">
        <v>0</v>
      </c>
      <c r="AD914">
        <v>100</v>
      </c>
      <c r="AE914" t="s">
        <v>3789</v>
      </c>
      <c r="AF914"/>
      <c r="AG914" t="s">
        <v>1997</v>
      </c>
      <c r="AH914">
        <v>1100</v>
      </c>
      <c r="AI914"/>
      <c r="AJ914">
        <v>12</v>
      </c>
      <c r="AK914">
        <v>9562</v>
      </c>
      <c r="AL914">
        <v>1</v>
      </c>
      <c r="AM914"/>
      <c r="AN914"/>
      <c r="AO914"/>
      <c r="AP914"/>
      <c r="AQ914" t="s">
        <v>3181</v>
      </c>
      <c r="AR914"/>
      <c r="AS914" t="s">
        <v>1996</v>
      </c>
      <c r="AT914"/>
      <c r="AU914" t="s">
        <v>1996</v>
      </c>
      <c r="AV914" t="s">
        <v>1997</v>
      </c>
      <c r="AW914">
        <v>13867</v>
      </c>
      <c r="AX914"/>
    </row>
    <row r="915" spans="1:50" hidden="1" x14ac:dyDescent="0.25">
      <c r="A915">
        <v>2026</v>
      </c>
      <c r="B915" t="s">
        <v>3314</v>
      </c>
      <c r="C915" t="s">
        <v>3450</v>
      </c>
      <c r="D915">
        <v>8003</v>
      </c>
      <c r="E915" t="s">
        <v>3451</v>
      </c>
      <c r="F915" t="s">
        <v>2022</v>
      </c>
      <c r="G915" t="s">
        <v>1919</v>
      </c>
      <c r="H915">
        <v>0</v>
      </c>
      <c r="I915">
        <v>0</v>
      </c>
      <c r="J915">
        <v>0</v>
      </c>
      <c r="K915"/>
      <c r="L915">
        <v>205.80619999999999</v>
      </c>
      <c r="M915" t="s">
        <v>1996</v>
      </c>
      <c r="N915" t="s">
        <v>1996</v>
      </c>
      <c r="O915" t="s">
        <v>1996</v>
      </c>
      <c r="P915" t="s">
        <v>1996</v>
      </c>
      <c r="Q915"/>
      <c r="R915"/>
      <c r="S915"/>
      <c r="T915"/>
      <c r="U915"/>
      <c r="V915"/>
      <c r="W915">
        <v>0.9</v>
      </c>
      <c r="X915">
        <v>0.81599999999999995</v>
      </c>
      <c r="Y915">
        <v>0.98699999999999999</v>
      </c>
      <c r="Z915">
        <v>0.92</v>
      </c>
      <c r="AA915">
        <v>0.92</v>
      </c>
      <c r="AB915">
        <v>0.92</v>
      </c>
      <c r="AC915">
        <v>0</v>
      </c>
      <c r="AD915">
        <v>100</v>
      </c>
      <c r="AE915" t="s">
        <v>3789</v>
      </c>
      <c r="AF915"/>
      <c r="AG915" t="s">
        <v>1997</v>
      </c>
      <c r="AH915">
        <v>1840</v>
      </c>
      <c r="AI915"/>
      <c r="AJ915">
        <v>12</v>
      </c>
      <c r="AK915">
        <v>8646</v>
      </c>
      <c r="AL915">
        <v>1</v>
      </c>
      <c r="AM915"/>
      <c r="AN915"/>
      <c r="AO915"/>
      <c r="AP915"/>
      <c r="AQ915" t="s">
        <v>3147</v>
      </c>
      <c r="AR915"/>
      <c r="AS915" t="s">
        <v>1996</v>
      </c>
      <c r="AT915"/>
      <c r="AU915" t="s">
        <v>1996</v>
      </c>
      <c r="AV915" t="s">
        <v>1997</v>
      </c>
      <c r="AW915">
        <v>13867</v>
      </c>
      <c r="AX915"/>
    </row>
    <row r="916" spans="1:50" hidden="1" x14ac:dyDescent="0.25">
      <c r="A916">
        <v>2026</v>
      </c>
      <c r="B916" t="s">
        <v>3314</v>
      </c>
      <c r="C916" t="s">
        <v>3452</v>
      </c>
      <c r="D916">
        <v>8004</v>
      </c>
      <c r="E916" t="s">
        <v>3453</v>
      </c>
      <c r="F916" t="s">
        <v>2022</v>
      </c>
      <c r="G916" t="s">
        <v>1919</v>
      </c>
      <c r="H916">
        <v>0</v>
      </c>
      <c r="I916">
        <v>0</v>
      </c>
      <c r="J916">
        <v>0</v>
      </c>
      <c r="K916"/>
      <c r="L916">
        <v>100.7116</v>
      </c>
      <c r="M916" t="s">
        <v>1996</v>
      </c>
      <c r="N916" t="s">
        <v>1996</v>
      </c>
      <c r="O916" t="s">
        <v>1996</v>
      </c>
      <c r="P916" t="s">
        <v>1996</v>
      </c>
      <c r="Q916"/>
      <c r="R916"/>
      <c r="S916"/>
      <c r="T916"/>
      <c r="U916"/>
      <c r="V916"/>
      <c r="W916">
        <v>0.9</v>
      </c>
      <c r="X916">
        <v>0.81599999999999995</v>
      </c>
      <c r="Y916">
        <v>0.98699999999999999</v>
      </c>
      <c r="Z916">
        <v>0.92</v>
      </c>
      <c r="AA916">
        <v>0.92</v>
      </c>
      <c r="AB916">
        <v>0.92</v>
      </c>
      <c r="AC916">
        <v>0</v>
      </c>
      <c r="AD916">
        <v>100</v>
      </c>
      <c r="AE916" t="s">
        <v>3789</v>
      </c>
      <c r="AF916"/>
      <c r="AG916" t="s">
        <v>1997</v>
      </c>
      <c r="AH916">
        <v>920</v>
      </c>
      <c r="AI916"/>
      <c r="AJ916">
        <v>12</v>
      </c>
      <c r="AK916">
        <v>8221</v>
      </c>
      <c r="AL916">
        <v>1</v>
      </c>
      <c r="AM916"/>
      <c r="AN916"/>
      <c r="AO916"/>
      <c r="AP916"/>
      <c r="AQ916" t="s">
        <v>3144</v>
      </c>
      <c r="AR916"/>
      <c r="AS916" t="s">
        <v>1996</v>
      </c>
      <c r="AT916"/>
      <c r="AU916" t="s">
        <v>1996</v>
      </c>
      <c r="AV916" t="s">
        <v>1997</v>
      </c>
      <c r="AW916">
        <v>13867</v>
      </c>
      <c r="AX916"/>
    </row>
    <row r="917" spans="1:50" hidden="1" x14ac:dyDescent="0.25">
      <c r="A917">
        <v>2026</v>
      </c>
      <c r="B917" t="s">
        <v>3314</v>
      </c>
      <c r="C917" t="s">
        <v>3711</v>
      </c>
      <c r="D917">
        <v>8969</v>
      </c>
      <c r="E917" t="s">
        <v>3431</v>
      </c>
      <c r="F917" t="s">
        <v>2022</v>
      </c>
      <c r="G917" t="s">
        <v>369</v>
      </c>
      <c r="H917">
        <v>0</v>
      </c>
      <c r="I917">
        <v>0</v>
      </c>
      <c r="J917">
        <v>0</v>
      </c>
      <c r="K917"/>
      <c r="L917">
        <v>0.1915</v>
      </c>
      <c r="M917" t="s">
        <v>1996</v>
      </c>
      <c r="N917" t="s">
        <v>1996</v>
      </c>
      <c r="O917" t="s">
        <v>1996</v>
      </c>
      <c r="P917" t="s">
        <v>1997</v>
      </c>
      <c r="Q917"/>
      <c r="R917"/>
      <c r="S917"/>
      <c r="T917">
        <v>0</v>
      </c>
      <c r="U917">
        <v>0</v>
      </c>
      <c r="V917">
        <v>0</v>
      </c>
      <c r="W917">
        <v>0.9</v>
      </c>
      <c r="X917">
        <v>0.81599999999999995</v>
      </c>
      <c r="Y917">
        <v>0.82699999999999996</v>
      </c>
      <c r="Z917">
        <v>0.92</v>
      </c>
      <c r="AA917">
        <v>0.92</v>
      </c>
      <c r="AB917">
        <v>0.92</v>
      </c>
      <c r="AC917">
        <v>0</v>
      </c>
      <c r="AD917">
        <v>100</v>
      </c>
      <c r="AE917" t="s">
        <v>3789</v>
      </c>
      <c r="AF917"/>
      <c r="AG917" t="s">
        <v>1997</v>
      </c>
      <c r="AH917">
        <v>1</v>
      </c>
      <c r="AI917"/>
      <c r="AJ917">
        <v>15</v>
      </c>
      <c r="AK917">
        <v>0</v>
      </c>
      <c r="AL917">
        <v>100</v>
      </c>
      <c r="AM917"/>
      <c r="AN917"/>
      <c r="AO917"/>
      <c r="AP917"/>
      <c r="AQ917" t="s">
        <v>3330</v>
      </c>
      <c r="AR917"/>
      <c r="AS917" t="s">
        <v>1996</v>
      </c>
      <c r="AT917"/>
      <c r="AU917" t="s">
        <v>1996</v>
      </c>
      <c r="AV917" t="s">
        <v>1997</v>
      </c>
      <c r="AW917">
        <v>13959</v>
      </c>
      <c r="AX917"/>
    </row>
    <row r="918" spans="1:50" hidden="1" x14ac:dyDescent="0.25">
      <c r="A918">
        <v>2026</v>
      </c>
      <c r="B918" t="s">
        <v>3712</v>
      </c>
      <c r="C918" t="s">
        <v>3713</v>
      </c>
      <c r="D918">
        <v>8954</v>
      </c>
      <c r="E918" t="s">
        <v>3714</v>
      </c>
      <c r="F918" t="s">
        <v>2033</v>
      </c>
      <c r="G918" t="s">
        <v>1950</v>
      </c>
      <c r="H918">
        <v>1.2427999999999999</v>
      </c>
      <c r="I918">
        <v>0</v>
      </c>
      <c r="J918">
        <v>0</v>
      </c>
      <c r="K918"/>
      <c r="L918">
        <v>4.6899999999999997E-2</v>
      </c>
      <c r="M918" t="s">
        <v>1996</v>
      </c>
      <c r="N918" t="s">
        <v>1996</v>
      </c>
      <c r="O918" t="s">
        <v>1996</v>
      </c>
      <c r="P918" t="s">
        <v>1997</v>
      </c>
      <c r="Q918"/>
      <c r="R918"/>
      <c r="S918"/>
      <c r="T918">
        <v>0</v>
      </c>
      <c r="U918">
        <v>0</v>
      </c>
      <c r="V918">
        <v>0</v>
      </c>
      <c r="W918">
        <v>0.9</v>
      </c>
      <c r="X918">
        <v>0.81599999999999995</v>
      </c>
      <c r="Y918">
        <v>0.82699999999999996</v>
      </c>
      <c r="Z918">
        <v>0.92</v>
      </c>
      <c r="AA918">
        <v>0.92</v>
      </c>
      <c r="AB918">
        <v>0.92</v>
      </c>
      <c r="AC918">
        <v>17</v>
      </c>
      <c r="AD918">
        <v>83</v>
      </c>
      <c r="AE918" t="s">
        <v>3789</v>
      </c>
      <c r="AF918"/>
      <c r="AG918" t="s">
        <v>1997</v>
      </c>
      <c r="AH918">
        <v>0.7</v>
      </c>
      <c r="AI918"/>
      <c r="AJ918">
        <v>15</v>
      </c>
      <c r="AK918">
        <v>1.1000000000000001</v>
      </c>
      <c r="AL918">
        <v>1</v>
      </c>
      <c r="AM918"/>
      <c r="AN918"/>
      <c r="AO918"/>
      <c r="AP918"/>
      <c r="AQ918" t="s">
        <v>2232</v>
      </c>
      <c r="AR918"/>
      <c r="AS918" t="s">
        <v>1996</v>
      </c>
      <c r="AT918"/>
      <c r="AU918" t="s">
        <v>1996</v>
      </c>
      <c r="AV918" t="s">
        <v>1997</v>
      </c>
      <c r="AW918">
        <v>13959</v>
      </c>
      <c r="AX918"/>
    </row>
    <row r="919" spans="1:50" hidden="1" x14ac:dyDescent="0.25">
      <c r="A919">
        <v>2026</v>
      </c>
      <c r="B919" t="s">
        <v>3114</v>
      </c>
      <c r="C919" t="s">
        <v>1317</v>
      </c>
      <c r="D919">
        <v>5077</v>
      </c>
      <c r="E919" t="s">
        <v>3454</v>
      </c>
      <c r="F919" t="s">
        <v>2022</v>
      </c>
      <c r="G919" t="s">
        <v>1919</v>
      </c>
      <c r="H919">
        <v>0</v>
      </c>
      <c r="I919">
        <v>0</v>
      </c>
      <c r="J919">
        <v>0</v>
      </c>
      <c r="K919"/>
      <c r="L919">
        <v>29.025200000000002</v>
      </c>
      <c r="M919" t="s">
        <v>1996</v>
      </c>
      <c r="N919" t="s">
        <v>1996</v>
      </c>
      <c r="O919" t="s">
        <v>1996</v>
      </c>
      <c r="P919" t="s">
        <v>1996</v>
      </c>
      <c r="Q919"/>
      <c r="R919"/>
      <c r="S919"/>
      <c r="T919"/>
      <c r="U919"/>
      <c r="V919"/>
      <c r="W919">
        <v>0.9</v>
      </c>
      <c r="X919">
        <v>0.81599999999999995</v>
      </c>
      <c r="Y919">
        <v>1.05</v>
      </c>
      <c r="Z919">
        <v>0.92</v>
      </c>
      <c r="AA919">
        <v>0.92</v>
      </c>
      <c r="AB919">
        <v>0.92</v>
      </c>
      <c r="AC919">
        <v>0</v>
      </c>
      <c r="AD919">
        <v>100</v>
      </c>
      <c r="AE919" t="s">
        <v>3789</v>
      </c>
      <c r="AF919"/>
      <c r="AG919" t="s">
        <v>1997</v>
      </c>
      <c r="AH919">
        <v>175</v>
      </c>
      <c r="AI919"/>
      <c r="AJ919">
        <v>6</v>
      </c>
      <c r="AK919">
        <v>168</v>
      </c>
      <c r="AL919">
        <v>1</v>
      </c>
      <c r="AM919"/>
      <c r="AN919"/>
      <c r="AO919"/>
      <c r="AP919"/>
      <c r="AQ919" t="s">
        <v>3115</v>
      </c>
      <c r="AR919"/>
      <c r="AS919" t="s">
        <v>1997</v>
      </c>
      <c r="AT919"/>
      <c r="AU919" t="s">
        <v>1996</v>
      </c>
      <c r="AV919" t="s">
        <v>1996</v>
      </c>
      <c r="AW919">
        <v>13867</v>
      </c>
      <c r="AX919"/>
    </row>
    <row r="920" spans="1:50" hidden="1" x14ac:dyDescent="0.25">
      <c r="A920">
        <v>2026</v>
      </c>
      <c r="B920" t="s">
        <v>3114</v>
      </c>
      <c r="C920" t="s">
        <v>1320</v>
      </c>
      <c r="D920">
        <v>5428</v>
      </c>
      <c r="E920" t="s">
        <v>3455</v>
      </c>
      <c r="F920" t="s">
        <v>2022</v>
      </c>
      <c r="G920" t="s">
        <v>1919</v>
      </c>
      <c r="H920"/>
      <c r="I920"/>
      <c r="J920"/>
      <c r="K920"/>
      <c r="L920"/>
      <c r="M920" t="s">
        <v>1996</v>
      </c>
      <c r="N920" t="s">
        <v>1996</v>
      </c>
      <c r="O920" t="s">
        <v>1996</v>
      </c>
      <c r="P920" t="s">
        <v>1996</v>
      </c>
      <c r="Q920"/>
      <c r="R920"/>
      <c r="S920"/>
      <c r="T920"/>
      <c r="U920"/>
      <c r="V920"/>
      <c r="W920">
        <v>0.9</v>
      </c>
      <c r="X920">
        <v>0.81599999999999995</v>
      </c>
      <c r="Y920">
        <v>1.05</v>
      </c>
      <c r="Z920">
        <v>0.92</v>
      </c>
      <c r="AA920">
        <v>0.92</v>
      </c>
      <c r="AB920">
        <v>0.92</v>
      </c>
      <c r="AC920">
        <v>0</v>
      </c>
      <c r="AD920">
        <v>100</v>
      </c>
      <c r="AE920" t="s">
        <v>3789</v>
      </c>
      <c r="AF920"/>
      <c r="AG920" t="s">
        <v>1997</v>
      </c>
      <c r="AH920">
        <v>6</v>
      </c>
      <c r="AI920"/>
      <c r="AJ920"/>
      <c r="AK920"/>
      <c r="AL920"/>
      <c r="AM920"/>
      <c r="AN920"/>
      <c r="AO920"/>
      <c r="AP920"/>
      <c r="AQ920" t="s">
        <v>3922</v>
      </c>
      <c r="AR920" t="s">
        <v>1996</v>
      </c>
      <c r="AS920" t="s">
        <v>1996</v>
      </c>
      <c r="AT920"/>
      <c r="AU920" t="s">
        <v>1996</v>
      </c>
      <c r="AV920" t="s">
        <v>1996</v>
      </c>
      <c r="AW920">
        <v>14407</v>
      </c>
      <c r="AX920"/>
    </row>
    <row r="921" spans="1:50" hidden="1" x14ac:dyDescent="0.25">
      <c r="A921">
        <v>2026</v>
      </c>
      <c r="B921" t="s">
        <v>1238</v>
      </c>
      <c r="C921" t="s">
        <v>1293</v>
      </c>
      <c r="D921">
        <v>4665</v>
      </c>
      <c r="E921" t="s">
        <v>3456</v>
      </c>
      <c r="F921" t="s">
        <v>1995</v>
      </c>
      <c r="G921" t="s">
        <v>1919</v>
      </c>
      <c r="H921">
        <v>0</v>
      </c>
      <c r="I921">
        <v>0</v>
      </c>
      <c r="J921">
        <v>0</v>
      </c>
      <c r="K921"/>
      <c r="L921">
        <v>0</v>
      </c>
      <c r="M921" t="s">
        <v>1996</v>
      </c>
      <c r="N921" t="s">
        <v>1996</v>
      </c>
      <c r="O921" t="s">
        <v>1996</v>
      </c>
      <c r="P921" t="s">
        <v>1997</v>
      </c>
      <c r="Q921" t="s">
        <v>1949</v>
      </c>
      <c r="R921">
        <v>1E-3</v>
      </c>
      <c r="S921">
        <v>1</v>
      </c>
      <c r="T921">
        <v>111.7744</v>
      </c>
      <c r="U921">
        <v>2.1899999999999999E-2</v>
      </c>
      <c r="V921">
        <v>0</v>
      </c>
      <c r="W921">
        <v>0.9</v>
      </c>
      <c r="X921">
        <v>0.81599999999999995</v>
      </c>
      <c r="Y921">
        <v>0.98599999999999999</v>
      </c>
      <c r="Z921">
        <v>0.92</v>
      </c>
      <c r="AA921">
        <v>0.92</v>
      </c>
      <c r="AB921">
        <v>0.92</v>
      </c>
      <c r="AC921">
        <v>100</v>
      </c>
      <c r="AD921">
        <v>0</v>
      </c>
      <c r="AE921" t="s">
        <v>3789</v>
      </c>
      <c r="AF921"/>
      <c r="AG921" t="s">
        <v>1997</v>
      </c>
      <c r="AH921">
        <v>650</v>
      </c>
      <c r="AI921"/>
      <c r="AJ921">
        <v>5</v>
      </c>
      <c r="AK921">
        <v>0</v>
      </c>
      <c r="AL921">
        <v>1</v>
      </c>
      <c r="AM921"/>
      <c r="AN921"/>
      <c r="AO921"/>
      <c r="AP921"/>
      <c r="AQ921" t="s">
        <v>3457</v>
      </c>
      <c r="AR921"/>
      <c r="AS921" t="s">
        <v>1996</v>
      </c>
      <c r="AT921"/>
      <c r="AU921" t="s">
        <v>1996</v>
      </c>
      <c r="AV921" t="s">
        <v>1997</v>
      </c>
      <c r="AW921">
        <v>14147</v>
      </c>
      <c r="AX921"/>
    </row>
    <row r="922" spans="1:50" hidden="1" x14ac:dyDescent="0.25">
      <c r="A922">
        <v>2026</v>
      </c>
      <c r="B922" t="s">
        <v>1238</v>
      </c>
      <c r="C922" t="s">
        <v>1296</v>
      </c>
      <c r="D922">
        <v>4666</v>
      </c>
      <c r="E922" t="s">
        <v>3458</v>
      </c>
      <c r="F922" t="s">
        <v>1995</v>
      </c>
      <c r="G922" t="s">
        <v>1919</v>
      </c>
      <c r="H922">
        <v>0</v>
      </c>
      <c r="I922">
        <v>0</v>
      </c>
      <c r="J922">
        <v>0</v>
      </c>
      <c r="K922"/>
      <c r="L922">
        <v>0</v>
      </c>
      <c r="M922" t="s">
        <v>1996</v>
      </c>
      <c r="N922" t="s">
        <v>1996</v>
      </c>
      <c r="O922" t="s">
        <v>1996</v>
      </c>
      <c r="P922" t="s">
        <v>1997</v>
      </c>
      <c r="Q922" t="s">
        <v>1949</v>
      </c>
      <c r="R922">
        <v>1E-3</v>
      </c>
      <c r="S922">
        <v>1</v>
      </c>
      <c r="T922">
        <v>120.9914</v>
      </c>
      <c r="U922">
        <v>1.9699999999999999E-2</v>
      </c>
      <c r="V922">
        <v>0</v>
      </c>
      <c r="W922">
        <v>0.9</v>
      </c>
      <c r="X922">
        <v>0.81599999999999995</v>
      </c>
      <c r="Y922">
        <v>0.98599999999999999</v>
      </c>
      <c r="Z922">
        <v>0.92</v>
      </c>
      <c r="AA922">
        <v>0.92</v>
      </c>
      <c r="AB922">
        <v>0.92</v>
      </c>
      <c r="AC922">
        <v>100</v>
      </c>
      <c r="AD922">
        <v>0</v>
      </c>
      <c r="AE922" t="s">
        <v>3789</v>
      </c>
      <c r="AF922"/>
      <c r="AG922" t="s">
        <v>1997</v>
      </c>
      <c r="AH922">
        <v>1500</v>
      </c>
      <c r="AI922"/>
      <c r="AJ922">
        <v>5</v>
      </c>
      <c r="AK922">
        <v>2.83</v>
      </c>
      <c r="AL922">
        <v>1</v>
      </c>
      <c r="AM922"/>
      <c r="AN922"/>
      <c r="AO922"/>
      <c r="AP922"/>
      <c r="AQ922" t="s">
        <v>3457</v>
      </c>
      <c r="AR922"/>
      <c r="AS922" t="s">
        <v>1996</v>
      </c>
      <c r="AT922"/>
      <c r="AU922" t="s">
        <v>1996</v>
      </c>
      <c r="AV922" t="s">
        <v>1997</v>
      </c>
      <c r="AW922">
        <v>14147</v>
      </c>
      <c r="AX922"/>
    </row>
    <row r="923" spans="1:50" hidden="1" x14ac:dyDescent="0.25">
      <c r="A923">
        <v>2026</v>
      </c>
      <c r="B923" t="s">
        <v>1238</v>
      </c>
      <c r="C923" t="s">
        <v>1286</v>
      </c>
      <c r="D923">
        <v>365</v>
      </c>
      <c r="E923" t="s">
        <v>3459</v>
      </c>
      <c r="F923" t="s">
        <v>2022</v>
      </c>
      <c r="G923" t="s">
        <v>1919</v>
      </c>
      <c r="H923">
        <v>0</v>
      </c>
      <c r="I923">
        <v>0</v>
      </c>
      <c r="J923">
        <v>0</v>
      </c>
      <c r="K923"/>
      <c r="L923">
        <v>0</v>
      </c>
      <c r="M923" t="s">
        <v>1996</v>
      </c>
      <c r="N923" t="s">
        <v>1996</v>
      </c>
      <c r="O923" t="s">
        <v>1996</v>
      </c>
      <c r="P923" t="s">
        <v>1997</v>
      </c>
      <c r="Q923" t="s">
        <v>3460</v>
      </c>
      <c r="R923">
        <v>0</v>
      </c>
      <c r="S923">
        <v>1</v>
      </c>
      <c r="T923">
        <v>0</v>
      </c>
      <c r="U923">
        <v>0</v>
      </c>
      <c r="V923">
        <v>3.3700000000000001E-2</v>
      </c>
      <c r="W923">
        <v>0.9</v>
      </c>
      <c r="X923">
        <v>0.81599999999999995</v>
      </c>
      <c r="Y923">
        <v>0.88100000000000001</v>
      </c>
      <c r="Z923">
        <v>0.92</v>
      </c>
      <c r="AA923">
        <v>0.92</v>
      </c>
      <c r="AB923">
        <v>0.92</v>
      </c>
      <c r="AC923">
        <v>0</v>
      </c>
      <c r="AD923">
        <v>100</v>
      </c>
      <c r="AE923" t="s">
        <v>3789</v>
      </c>
      <c r="AF923"/>
      <c r="AG923" t="s">
        <v>1997</v>
      </c>
      <c r="AH923">
        <v>100</v>
      </c>
      <c r="AI923">
        <v>0</v>
      </c>
      <c r="AJ923">
        <v>2</v>
      </c>
      <c r="AK923">
        <v>17.87</v>
      </c>
      <c r="AL923">
        <v>1</v>
      </c>
      <c r="AM923"/>
      <c r="AN923"/>
      <c r="AO923"/>
      <c r="AP923"/>
      <c r="AQ923" t="s">
        <v>3461</v>
      </c>
      <c r="AR923"/>
      <c r="AS923" t="s">
        <v>1996</v>
      </c>
      <c r="AT923"/>
      <c r="AU923" t="s">
        <v>1996</v>
      </c>
      <c r="AV923" t="s">
        <v>1997</v>
      </c>
      <c r="AW923">
        <v>13867</v>
      </c>
      <c r="AX923"/>
    </row>
    <row r="924" spans="1:50" hidden="1" x14ac:dyDescent="0.25">
      <c r="A924">
        <v>2026</v>
      </c>
      <c r="B924" t="s">
        <v>1238</v>
      </c>
      <c r="C924" t="s">
        <v>1289</v>
      </c>
      <c r="D924">
        <v>367</v>
      </c>
      <c r="E924" t="s">
        <v>3462</v>
      </c>
      <c r="F924" t="s">
        <v>2022</v>
      </c>
      <c r="G924" t="s">
        <v>1919</v>
      </c>
      <c r="H924">
        <v>0</v>
      </c>
      <c r="I924">
        <v>0</v>
      </c>
      <c r="J924">
        <v>0</v>
      </c>
      <c r="K924"/>
      <c r="L924">
        <v>0</v>
      </c>
      <c r="M924" t="s">
        <v>1996</v>
      </c>
      <c r="N924" t="s">
        <v>1996</v>
      </c>
      <c r="O924" t="s">
        <v>1996</v>
      </c>
      <c r="P924" t="s">
        <v>1997</v>
      </c>
      <c r="Q924" t="s">
        <v>3460</v>
      </c>
      <c r="R924">
        <v>0</v>
      </c>
      <c r="S924">
        <v>1</v>
      </c>
      <c r="T924">
        <v>0</v>
      </c>
      <c r="U924">
        <v>0</v>
      </c>
      <c r="V924">
        <v>2.07E-2</v>
      </c>
      <c r="W924">
        <v>0.9</v>
      </c>
      <c r="X924">
        <v>0.81599999999999995</v>
      </c>
      <c r="Y924">
        <v>0.88100000000000001</v>
      </c>
      <c r="Z924">
        <v>0.92</v>
      </c>
      <c r="AA924">
        <v>0.92</v>
      </c>
      <c r="AB924">
        <v>0.92</v>
      </c>
      <c r="AC924">
        <v>0</v>
      </c>
      <c r="AD924">
        <v>100</v>
      </c>
      <c r="AE924" t="s">
        <v>3789</v>
      </c>
      <c r="AF924"/>
      <c r="AG924" t="s">
        <v>1997</v>
      </c>
      <c r="AH924">
        <v>125</v>
      </c>
      <c r="AI924">
        <v>0</v>
      </c>
      <c r="AJ924">
        <v>2</v>
      </c>
      <c r="AK924">
        <v>17.87</v>
      </c>
      <c r="AL924">
        <v>1</v>
      </c>
      <c r="AM924"/>
      <c r="AN924"/>
      <c r="AO924"/>
      <c r="AP924"/>
      <c r="AQ924" t="s">
        <v>3461</v>
      </c>
      <c r="AR924"/>
      <c r="AS924" t="s">
        <v>1996</v>
      </c>
      <c r="AT924"/>
      <c r="AU924" t="s">
        <v>1996</v>
      </c>
      <c r="AV924" t="s">
        <v>1997</v>
      </c>
      <c r="AW924">
        <v>13867</v>
      </c>
      <c r="AX924"/>
    </row>
    <row r="925" spans="1:50" hidden="1" x14ac:dyDescent="0.25">
      <c r="A925">
        <v>2026</v>
      </c>
      <c r="B925" t="s">
        <v>1238</v>
      </c>
      <c r="C925" t="s">
        <v>1240</v>
      </c>
      <c r="D925">
        <v>369</v>
      </c>
      <c r="E925" t="s">
        <v>3463</v>
      </c>
      <c r="F925" t="s">
        <v>2022</v>
      </c>
      <c r="G925" t="s">
        <v>1919</v>
      </c>
      <c r="H925">
        <v>0</v>
      </c>
      <c r="I925">
        <v>0</v>
      </c>
      <c r="J925">
        <v>0</v>
      </c>
      <c r="K925"/>
      <c r="L925">
        <v>0</v>
      </c>
      <c r="M925" t="s">
        <v>1996</v>
      </c>
      <c r="N925" t="s">
        <v>1996</v>
      </c>
      <c r="O925" t="s">
        <v>1996</v>
      </c>
      <c r="P925" t="s">
        <v>1997</v>
      </c>
      <c r="Q925" t="s">
        <v>3460</v>
      </c>
      <c r="R925">
        <v>1E-3</v>
      </c>
      <c r="S925">
        <v>1</v>
      </c>
      <c r="T925">
        <v>0</v>
      </c>
      <c r="U925">
        <v>0</v>
      </c>
      <c r="V925">
        <v>2.3599999999999999E-2</v>
      </c>
      <c r="W925">
        <v>0.9</v>
      </c>
      <c r="X925">
        <v>0.81599999999999995</v>
      </c>
      <c r="Y925">
        <v>0.88100000000000001</v>
      </c>
      <c r="Z925">
        <v>0.92</v>
      </c>
      <c r="AA925">
        <v>0.92</v>
      </c>
      <c r="AB925">
        <v>0.92</v>
      </c>
      <c r="AC925">
        <v>0</v>
      </c>
      <c r="AD925">
        <v>100</v>
      </c>
      <c r="AE925" t="s">
        <v>3789</v>
      </c>
      <c r="AF925"/>
      <c r="AG925" t="s">
        <v>1997</v>
      </c>
      <c r="AH925">
        <v>150</v>
      </c>
      <c r="AI925">
        <v>0</v>
      </c>
      <c r="AJ925">
        <v>2</v>
      </c>
      <c r="AK925">
        <v>250</v>
      </c>
      <c r="AL925">
        <v>1</v>
      </c>
      <c r="AM925"/>
      <c r="AN925"/>
      <c r="AO925"/>
      <c r="AP925"/>
      <c r="AQ925" t="s">
        <v>3464</v>
      </c>
      <c r="AR925"/>
      <c r="AS925" t="s">
        <v>1996</v>
      </c>
      <c r="AT925"/>
      <c r="AU925" t="s">
        <v>1996</v>
      </c>
      <c r="AV925" t="s">
        <v>1997</v>
      </c>
      <c r="AW925">
        <v>13867</v>
      </c>
      <c r="AX925"/>
    </row>
    <row r="926" spans="1:50" hidden="1" x14ac:dyDescent="0.25">
      <c r="A926">
        <v>2026</v>
      </c>
      <c r="B926" t="s">
        <v>1238</v>
      </c>
      <c r="C926" t="s">
        <v>1243</v>
      </c>
      <c r="D926">
        <v>370</v>
      </c>
      <c r="E926" t="s">
        <v>3465</v>
      </c>
      <c r="F926" t="s">
        <v>2022</v>
      </c>
      <c r="G926" t="s">
        <v>1919</v>
      </c>
      <c r="H926">
        <v>0</v>
      </c>
      <c r="I926">
        <v>0</v>
      </c>
      <c r="J926">
        <v>0</v>
      </c>
      <c r="K926"/>
      <c r="L926">
        <v>0</v>
      </c>
      <c r="M926" t="s">
        <v>1996</v>
      </c>
      <c r="N926" t="s">
        <v>1996</v>
      </c>
      <c r="O926" t="s">
        <v>1996</v>
      </c>
      <c r="P926" t="s">
        <v>1997</v>
      </c>
      <c r="Q926" t="s">
        <v>3460</v>
      </c>
      <c r="R926">
        <v>1E-3</v>
      </c>
      <c r="S926">
        <v>1</v>
      </c>
      <c r="T926">
        <v>0</v>
      </c>
      <c r="U926">
        <v>0</v>
      </c>
      <c r="V926">
        <v>2.8899999999999999E-2</v>
      </c>
      <c r="W926">
        <v>0.9</v>
      </c>
      <c r="X926">
        <v>0.81599999999999995</v>
      </c>
      <c r="Y926">
        <v>0.88100000000000001</v>
      </c>
      <c r="Z926">
        <v>0.92</v>
      </c>
      <c r="AA926">
        <v>0.92</v>
      </c>
      <c r="AB926">
        <v>0.92</v>
      </c>
      <c r="AC926">
        <v>0</v>
      </c>
      <c r="AD926">
        <v>100</v>
      </c>
      <c r="AE926" t="s">
        <v>3789</v>
      </c>
      <c r="AF926"/>
      <c r="AG926" t="s">
        <v>1997</v>
      </c>
      <c r="AH926">
        <v>250</v>
      </c>
      <c r="AI926">
        <v>0</v>
      </c>
      <c r="AJ926">
        <v>2</v>
      </c>
      <c r="AK926">
        <v>250</v>
      </c>
      <c r="AL926">
        <v>1</v>
      </c>
      <c r="AM926"/>
      <c r="AN926"/>
      <c r="AO926"/>
      <c r="AP926"/>
      <c r="AQ926" t="s">
        <v>3464</v>
      </c>
      <c r="AR926"/>
      <c r="AS926" t="s">
        <v>1996</v>
      </c>
      <c r="AT926"/>
      <c r="AU926" t="s">
        <v>1996</v>
      </c>
      <c r="AV926" t="s">
        <v>1997</v>
      </c>
      <c r="AW926">
        <v>13867</v>
      </c>
      <c r="AX926"/>
    </row>
    <row r="927" spans="1:50" hidden="1" x14ac:dyDescent="0.25">
      <c r="A927">
        <v>2026</v>
      </c>
      <c r="B927" t="s">
        <v>1238</v>
      </c>
      <c r="C927" t="s">
        <v>1246</v>
      </c>
      <c r="D927">
        <v>371</v>
      </c>
      <c r="E927" t="s">
        <v>3466</v>
      </c>
      <c r="F927" t="s">
        <v>2022</v>
      </c>
      <c r="G927" t="s">
        <v>1919</v>
      </c>
      <c r="H927">
        <v>0</v>
      </c>
      <c r="I927">
        <v>0</v>
      </c>
      <c r="J927">
        <v>0</v>
      </c>
      <c r="K927"/>
      <c r="L927">
        <v>0</v>
      </c>
      <c r="M927" t="s">
        <v>1996</v>
      </c>
      <c r="N927" t="s">
        <v>1996</v>
      </c>
      <c r="O927" t="s">
        <v>1996</v>
      </c>
      <c r="P927" t="s">
        <v>1997</v>
      </c>
      <c r="Q927" t="s">
        <v>3460</v>
      </c>
      <c r="R927">
        <v>1E-3</v>
      </c>
      <c r="S927">
        <v>1</v>
      </c>
      <c r="T927">
        <v>0</v>
      </c>
      <c r="U927">
        <v>0</v>
      </c>
      <c r="V927">
        <v>2.6700000000000002E-2</v>
      </c>
      <c r="W927">
        <v>0.9</v>
      </c>
      <c r="X927">
        <v>0.81599999999999995</v>
      </c>
      <c r="Y927">
        <v>0.88100000000000001</v>
      </c>
      <c r="Z927">
        <v>0.92</v>
      </c>
      <c r="AA927">
        <v>0.92</v>
      </c>
      <c r="AB927">
        <v>0.92</v>
      </c>
      <c r="AC927">
        <v>0</v>
      </c>
      <c r="AD927">
        <v>100</v>
      </c>
      <c r="AE927" t="s">
        <v>3789</v>
      </c>
      <c r="AF927"/>
      <c r="AG927" t="s">
        <v>1997</v>
      </c>
      <c r="AH927">
        <v>350</v>
      </c>
      <c r="AI927">
        <v>0</v>
      </c>
      <c r="AJ927">
        <v>2</v>
      </c>
      <c r="AK927">
        <v>250</v>
      </c>
      <c r="AL927">
        <v>1</v>
      </c>
      <c r="AM927"/>
      <c r="AN927"/>
      <c r="AO927"/>
      <c r="AP927"/>
      <c r="AQ927" t="s">
        <v>3464</v>
      </c>
      <c r="AR927"/>
      <c r="AS927" t="s">
        <v>1996</v>
      </c>
      <c r="AT927"/>
      <c r="AU927" t="s">
        <v>1996</v>
      </c>
      <c r="AV927" t="s">
        <v>1997</v>
      </c>
      <c r="AW927">
        <v>13867</v>
      </c>
      <c r="AX927"/>
    </row>
    <row r="928" spans="1:50" hidden="1" x14ac:dyDescent="0.25">
      <c r="A928">
        <v>2026</v>
      </c>
      <c r="B928" t="s">
        <v>1238</v>
      </c>
      <c r="C928" t="s">
        <v>1258</v>
      </c>
      <c r="D928">
        <v>3510</v>
      </c>
      <c r="E928" t="s">
        <v>3467</v>
      </c>
      <c r="F928" t="s">
        <v>2022</v>
      </c>
      <c r="G928" t="s">
        <v>1919</v>
      </c>
      <c r="H928">
        <v>0</v>
      </c>
      <c r="I928">
        <v>0</v>
      </c>
      <c r="J928">
        <v>0</v>
      </c>
      <c r="K928"/>
      <c r="L928">
        <v>4.3900000000000002E-2</v>
      </c>
      <c r="M928" t="s">
        <v>1996</v>
      </c>
      <c r="N928" t="s">
        <v>1996</v>
      </c>
      <c r="O928" t="s">
        <v>1996</v>
      </c>
      <c r="P928" t="s">
        <v>1996</v>
      </c>
      <c r="Q928" t="s">
        <v>3460</v>
      </c>
      <c r="R928">
        <v>0</v>
      </c>
      <c r="S928">
        <v>1</v>
      </c>
      <c r="T928">
        <v>0</v>
      </c>
      <c r="U928">
        <v>0</v>
      </c>
      <c r="V928">
        <v>4.3900000000000002E-2</v>
      </c>
      <c r="W928">
        <v>0.9</v>
      </c>
      <c r="X928">
        <v>0.81599999999999995</v>
      </c>
      <c r="Y928">
        <v>0.88100000000000001</v>
      </c>
      <c r="Z928">
        <v>0.92</v>
      </c>
      <c r="AA928">
        <v>0.92</v>
      </c>
      <c r="AB928">
        <v>0.92</v>
      </c>
      <c r="AC928">
        <v>0</v>
      </c>
      <c r="AD928">
        <v>100</v>
      </c>
      <c r="AE928" t="s">
        <v>3789</v>
      </c>
      <c r="AF928"/>
      <c r="AG928" t="s">
        <v>1997</v>
      </c>
      <c r="AH928">
        <v>150</v>
      </c>
      <c r="AI928"/>
      <c r="AJ928">
        <v>2</v>
      </c>
      <c r="AK928">
        <v>0.85</v>
      </c>
      <c r="AL928">
        <v>1</v>
      </c>
      <c r="AM928"/>
      <c r="AN928"/>
      <c r="AO928"/>
      <c r="AP928"/>
      <c r="AQ928" t="s">
        <v>3468</v>
      </c>
      <c r="AR928"/>
      <c r="AS928" t="s">
        <v>1996</v>
      </c>
      <c r="AT928"/>
      <c r="AU928" t="s">
        <v>1996</v>
      </c>
      <c r="AV928" t="s">
        <v>1997</v>
      </c>
      <c r="AW928">
        <v>14407</v>
      </c>
      <c r="AX928"/>
    </row>
    <row r="929" spans="1:50" hidden="1" x14ac:dyDescent="0.25">
      <c r="A929">
        <v>2026</v>
      </c>
      <c r="B929" t="s">
        <v>1238</v>
      </c>
      <c r="C929" t="s">
        <v>1261</v>
      </c>
      <c r="D929">
        <v>3511</v>
      </c>
      <c r="E929" t="s">
        <v>3469</v>
      </c>
      <c r="F929" t="s">
        <v>2022</v>
      </c>
      <c r="G929" t="s">
        <v>1919</v>
      </c>
      <c r="H929">
        <v>0</v>
      </c>
      <c r="I929">
        <v>0</v>
      </c>
      <c r="J929">
        <v>0</v>
      </c>
      <c r="K929"/>
      <c r="L929">
        <v>4.3900000000000002E-2</v>
      </c>
      <c r="M929" t="s">
        <v>1996</v>
      </c>
      <c r="N929" t="s">
        <v>1996</v>
      </c>
      <c r="O929" t="s">
        <v>1996</v>
      </c>
      <c r="P929" t="s">
        <v>1996</v>
      </c>
      <c r="Q929" t="s">
        <v>3460</v>
      </c>
      <c r="R929">
        <v>0</v>
      </c>
      <c r="S929">
        <v>1</v>
      </c>
      <c r="T929">
        <v>0</v>
      </c>
      <c r="U929">
        <v>0</v>
      </c>
      <c r="V929">
        <v>4.3900000000000002E-2</v>
      </c>
      <c r="W929">
        <v>0.9</v>
      </c>
      <c r="X929">
        <v>0.81599999999999995</v>
      </c>
      <c r="Y929">
        <v>0.88100000000000001</v>
      </c>
      <c r="Z929">
        <v>0.92</v>
      </c>
      <c r="AA929">
        <v>0.92</v>
      </c>
      <c r="AB929">
        <v>0.92</v>
      </c>
      <c r="AC929">
        <v>0</v>
      </c>
      <c r="AD929">
        <v>100</v>
      </c>
      <c r="AE929" t="s">
        <v>3789</v>
      </c>
      <c r="AF929"/>
      <c r="AG929" t="s">
        <v>1997</v>
      </c>
      <c r="AH929">
        <v>350</v>
      </c>
      <c r="AI929"/>
      <c r="AJ929">
        <v>2</v>
      </c>
      <c r="AK929">
        <v>0.85</v>
      </c>
      <c r="AL929">
        <v>1</v>
      </c>
      <c r="AM929"/>
      <c r="AN929"/>
      <c r="AO929"/>
      <c r="AP929"/>
      <c r="AQ929" t="s">
        <v>3468</v>
      </c>
      <c r="AR929"/>
      <c r="AS929" t="s">
        <v>1996</v>
      </c>
      <c r="AT929"/>
      <c r="AU929" t="s">
        <v>1996</v>
      </c>
      <c r="AV929" t="s">
        <v>1997</v>
      </c>
      <c r="AW929">
        <v>14407</v>
      </c>
      <c r="AX929"/>
    </row>
    <row r="930" spans="1:50" hidden="1" x14ac:dyDescent="0.25">
      <c r="A930">
        <v>2026</v>
      </c>
      <c r="B930" t="s">
        <v>1238</v>
      </c>
      <c r="C930" t="s">
        <v>1264</v>
      </c>
      <c r="D930">
        <v>3512</v>
      </c>
      <c r="E930" t="s">
        <v>3470</v>
      </c>
      <c r="F930" t="s">
        <v>2022</v>
      </c>
      <c r="G930" t="s">
        <v>1919</v>
      </c>
      <c r="H930">
        <v>0</v>
      </c>
      <c r="I930">
        <v>0</v>
      </c>
      <c r="J930">
        <v>0</v>
      </c>
      <c r="K930"/>
      <c r="L930">
        <v>4.3900000000000002E-2</v>
      </c>
      <c r="M930" t="s">
        <v>1996</v>
      </c>
      <c r="N930" t="s">
        <v>1996</v>
      </c>
      <c r="O930" t="s">
        <v>1996</v>
      </c>
      <c r="P930" t="s">
        <v>1996</v>
      </c>
      <c r="Q930" t="s">
        <v>3460</v>
      </c>
      <c r="R930">
        <v>0</v>
      </c>
      <c r="S930">
        <v>1</v>
      </c>
      <c r="T930">
        <v>0</v>
      </c>
      <c r="U930">
        <v>0</v>
      </c>
      <c r="V930">
        <v>4.3900000000000002E-2</v>
      </c>
      <c r="W930">
        <v>0.9</v>
      </c>
      <c r="X930">
        <v>0.81599999999999995</v>
      </c>
      <c r="Y930">
        <v>0.88100000000000001</v>
      </c>
      <c r="Z930">
        <v>0.92</v>
      </c>
      <c r="AA930">
        <v>0.92</v>
      </c>
      <c r="AB930">
        <v>0.92</v>
      </c>
      <c r="AC930">
        <v>0</v>
      </c>
      <c r="AD930">
        <v>100</v>
      </c>
      <c r="AE930" t="s">
        <v>3789</v>
      </c>
      <c r="AF930"/>
      <c r="AG930" t="s">
        <v>1997</v>
      </c>
      <c r="AH930">
        <v>500</v>
      </c>
      <c r="AI930"/>
      <c r="AJ930">
        <v>2</v>
      </c>
      <c r="AK930">
        <v>0.85</v>
      </c>
      <c r="AL930">
        <v>1</v>
      </c>
      <c r="AM930"/>
      <c r="AN930"/>
      <c r="AO930"/>
      <c r="AP930"/>
      <c r="AQ930" t="s">
        <v>3468</v>
      </c>
      <c r="AR930"/>
      <c r="AS930" t="s">
        <v>1996</v>
      </c>
      <c r="AT930"/>
      <c r="AU930" t="s">
        <v>1996</v>
      </c>
      <c r="AV930" t="s">
        <v>1997</v>
      </c>
      <c r="AW930">
        <v>14407</v>
      </c>
      <c r="AX930"/>
    </row>
    <row r="931" spans="1:50" hidden="1" x14ac:dyDescent="0.25">
      <c r="A931">
        <v>2026</v>
      </c>
      <c r="B931" t="s">
        <v>1238</v>
      </c>
      <c r="C931" t="s">
        <v>1267</v>
      </c>
      <c r="D931">
        <v>4864</v>
      </c>
      <c r="E931" t="s">
        <v>3471</v>
      </c>
      <c r="F931" t="s">
        <v>2022</v>
      </c>
      <c r="G931" t="s">
        <v>1919</v>
      </c>
      <c r="H931">
        <v>0</v>
      </c>
      <c r="I931">
        <v>0</v>
      </c>
      <c r="J931">
        <v>0</v>
      </c>
      <c r="K931"/>
      <c r="L931">
        <v>0.16020000000000001</v>
      </c>
      <c r="M931" t="s">
        <v>1996</v>
      </c>
      <c r="N931" t="s">
        <v>1996</v>
      </c>
      <c r="O931" t="s">
        <v>1996</v>
      </c>
      <c r="P931" t="s">
        <v>1996</v>
      </c>
      <c r="Q931" t="s">
        <v>3460</v>
      </c>
      <c r="R931">
        <v>0</v>
      </c>
      <c r="S931">
        <v>1</v>
      </c>
      <c r="T931">
        <v>0</v>
      </c>
      <c r="U931">
        <v>0</v>
      </c>
      <c r="V931">
        <v>0.16020000000000001</v>
      </c>
      <c r="W931">
        <v>0.9</v>
      </c>
      <c r="X931">
        <v>0.81599999999999995</v>
      </c>
      <c r="Y931">
        <v>0.88100000000000001</v>
      </c>
      <c r="Z931">
        <v>0.92</v>
      </c>
      <c r="AA931">
        <v>0.92</v>
      </c>
      <c r="AB931">
        <v>0.92</v>
      </c>
      <c r="AC931">
        <v>0</v>
      </c>
      <c r="AD931">
        <v>100</v>
      </c>
      <c r="AE931" t="s">
        <v>3789</v>
      </c>
      <c r="AF931"/>
      <c r="AG931" t="s">
        <v>1997</v>
      </c>
      <c r="AH931">
        <v>100</v>
      </c>
      <c r="AI931">
        <v>0</v>
      </c>
      <c r="AJ931">
        <v>2</v>
      </c>
      <c r="AK931">
        <v>0.85</v>
      </c>
      <c r="AL931">
        <v>1</v>
      </c>
      <c r="AM931"/>
      <c r="AN931"/>
      <c r="AO931"/>
      <c r="AP931"/>
      <c r="AQ931" t="s">
        <v>3472</v>
      </c>
      <c r="AR931"/>
      <c r="AS931" t="s">
        <v>1996</v>
      </c>
      <c r="AT931"/>
      <c r="AU931" t="s">
        <v>1996</v>
      </c>
      <c r="AV931" t="s">
        <v>1997</v>
      </c>
      <c r="AW931">
        <v>14407</v>
      </c>
      <c r="AX931"/>
    </row>
    <row r="932" spans="1:50" hidden="1" x14ac:dyDescent="0.25">
      <c r="A932">
        <v>2026</v>
      </c>
      <c r="B932" t="s">
        <v>1238</v>
      </c>
      <c r="C932" t="s">
        <v>1270</v>
      </c>
      <c r="D932">
        <v>4865</v>
      </c>
      <c r="E932" t="s">
        <v>3473</v>
      </c>
      <c r="F932" t="s">
        <v>2022</v>
      </c>
      <c r="G932" t="s">
        <v>1919</v>
      </c>
      <c r="H932">
        <v>0</v>
      </c>
      <c r="I932">
        <v>0</v>
      </c>
      <c r="J932">
        <v>0</v>
      </c>
      <c r="K932"/>
      <c r="L932">
        <v>0.16020000000000001</v>
      </c>
      <c r="M932" t="s">
        <v>1996</v>
      </c>
      <c r="N932" t="s">
        <v>1996</v>
      </c>
      <c r="O932" t="s">
        <v>1996</v>
      </c>
      <c r="P932" t="s">
        <v>1996</v>
      </c>
      <c r="Q932" t="s">
        <v>3460</v>
      </c>
      <c r="R932">
        <v>0</v>
      </c>
      <c r="S932">
        <v>1</v>
      </c>
      <c r="T932">
        <v>0</v>
      </c>
      <c r="U932">
        <v>0</v>
      </c>
      <c r="V932">
        <v>0.16020000000000001</v>
      </c>
      <c r="W932">
        <v>0.9</v>
      </c>
      <c r="X932">
        <v>0.81599999999999995</v>
      </c>
      <c r="Y932">
        <v>0.88100000000000001</v>
      </c>
      <c r="Z932">
        <v>0.92</v>
      </c>
      <c r="AA932">
        <v>0.92</v>
      </c>
      <c r="AB932">
        <v>0.92</v>
      </c>
      <c r="AC932">
        <v>0</v>
      </c>
      <c r="AD932">
        <v>100</v>
      </c>
      <c r="AE932" t="s">
        <v>3789</v>
      </c>
      <c r="AF932"/>
      <c r="AG932" t="s">
        <v>1997</v>
      </c>
      <c r="AH932">
        <v>200</v>
      </c>
      <c r="AI932">
        <v>0</v>
      </c>
      <c r="AJ932">
        <v>2</v>
      </c>
      <c r="AK932">
        <v>0.85</v>
      </c>
      <c r="AL932">
        <v>1</v>
      </c>
      <c r="AM932"/>
      <c r="AN932"/>
      <c r="AO932"/>
      <c r="AP932"/>
      <c r="AQ932" t="s">
        <v>3472</v>
      </c>
      <c r="AR932"/>
      <c r="AS932" t="s">
        <v>1996</v>
      </c>
      <c r="AT932"/>
      <c r="AU932" t="s">
        <v>1996</v>
      </c>
      <c r="AV932" t="s">
        <v>1997</v>
      </c>
      <c r="AW932">
        <v>14407</v>
      </c>
      <c r="AX932"/>
    </row>
    <row r="933" spans="1:50" hidden="1" x14ac:dyDescent="0.25">
      <c r="A933">
        <v>2026</v>
      </c>
      <c r="B933" t="s">
        <v>1238</v>
      </c>
      <c r="C933" t="s">
        <v>1273</v>
      </c>
      <c r="D933">
        <v>4866</v>
      </c>
      <c r="E933" t="s">
        <v>3474</v>
      </c>
      <c r="F933" t="s">
        <v>2022</v>
      </c>
      <c r="G933" t="s">
        <v>1919</v>
      </c>
      <c r="H933">
        <v>0</v>
      </c>
      <c r="I933">
        <v>0</v>
      </c>
      <c r="J933">
        <v>0</v>
      </c>
      <c r="K933"/>
      <c r="L933">
        <v>0.16020000000000001</v>
      </c>
      <c r="M933" t="s">
        <v>1996</v>
      </c>
      <c r="N933" t="s">
        <v>1996</v>
      </c>
      <c r="O933" t="s">
        <v>1996</v>
      </c>
      <c r="P933" t="s">
        <v>1996</v>
      </c>
      <c r="Q933" t="s">
        <v>3460</v>
      </c>
      <c r="R933">
        <v>0</v>
      </c>
      <c r="S933">
        <v>1</v>
      </c>
      <c r="T933">
        <v>0</v>
      </c>
      <c r="U933">
        <v>0</v>
      </c>
      <c r="V933">
        <v>0.16020000000000001</v>
      </c>
      <c r="W933">
        <v>0.9</v>
      </c>
      <c r="X933">
        <v>0.81599999999999995</v>
      </c>
      <c r="Y933">
        <v>0.88100000000000001</v>
      </c>
      <c r="Z933">
        <v>0.92</v>
      </c>
      <c r="AA933">
        <v>0.92</v>
      </c>
      <c r="AB933">
        <v>0.92</v>
      </c>
      <c r="AC933">
        <v>0</v>
      </c>
      <c r="AD933">
        <v>100</v>
      </c>
      <c r="AE933" t="s">
        <v>3789</v>
      </c>
      <c r="AF933"/>
      <c r="AG933" t="s">
        <v>1997</v>
      </c>
      <c r="AH933">
        <v>250</v>
      </c>
      <c r="AI933">
        <v>0</v>
      </c>
      <c r="AJ933">
        <v>2</v>
      </c>
      <c r="AK933">
        <v>0.85</v>
      </c>
      <c r="AL933">
        <v>1</v>
      </c>
      <c r="AM933"/>
      <c r="AN933"/>
      <c r="AO933"/>
      <c r="AP933"/>
      <c r="AQ933" t="s">
        <v>3472</v>
      </c>
      <c r="AR933"/>
      <c r="AS933" t="s">
        <v>1996</v>
      </c>
      <c r="AT933"/>
      <c r="AU933" t="s">
        <v>1996</v>
      </c>
      <c r="AV933" t="s">
        <v>1997</v>
      </c>
      <c r="AW933">
        <v>14407</v>
      </c>
      <c r="AX933"/>
    </row>
    <row r="934" spans="1:50" hidden="1" x14ac:dyDescent="0.25">
      <c r="A934">
        <v>2026</v>
      </c>
      <c r="B934" t="s">
        <v>1238</v>
      </c>
      <c r="C934" t="s">
        <v>1303</v>
      </c>
      <c r="D934">
        <v>5401</v>
      </c>
      <c r="E934" t="s">
        <v>3475</v>
      </c>
      <c r="F934" t="s">
        <v>2022</v>
      </c>
      <c r="G934" t="s">
        <v>1919</v>
      </c>
      <c r="H934">
        <v>0</v>
      </c>
      <c r="I934">
        <v>0</v>
      </c>
      <c r="J934">
        <v>0</v>
      </c>
      <c r="K934"/>
      <c r="L934">
        <v>4.383</v>
      </c>
      <c r="M934" t="s">
        <v>1996</v>
      </c>
      <c r="N934" t="s">
        <v>1996</v>
      </c>
      <c r="O934" t="s">
        <v>1996</v>
      </c>
      <c r="P934" t="s">
        <v>1996</v>
      </c>
      <c r="Q934"/>
      <c r="R934"/>
      <c r="S934"/>
      <c r="T934"/>
      <c r="U934"/>
      <c r="V934"/>
      <c r="W934">
        <v>0.9</v>
      </c>
      <c r="X934">
        <v>0.81599999999999995</v>
      </c>
      <c r="Y934">
        <v>0.98699999999999999</v>
      </c>
      <c r="Z934">
        <v>0.92</v>
      </c>
      <c r="AA934">
        <v>0.92</v>
      </c>
      <c r="AB934">
        <v>0.92</v>
      </c>
      <c r="AC934">
        <v>0</v>
      </c>
      <c r="AD934">
        <v>100</v>
      </c>
      <c r="AE934" t="s">
        <v>3789</v>
      </c>
      <c r="AF934"/>
      <c r="AG934" t="s">
        <v>1997</v>
      </c>
      <c r="AH934">
        <v>60</v>
      </c>
      <c r="AI934"/>
      <c r="AJ934">
        <v>10</v>
      </c>
      <c r="AK934">
        <v>900</v>
      </c>
      <c r="AL934">
        <v>1</v>
      </c>
      <c r="AM934"/>
      <c r="AN934"/>
      <c r="AO934"/>
      <c r="AP934"/>
      <c r="AQ934" t="s">
        <v>3476</v>
      </c>
      <c r="AR934"/>
      <c r="AS934" t="s">
        <v>1996</v>
      </c>
      <c r="AT934"/>
      <c r="AU934" t="s">
        <v>1996</v>
      </c>
      <c r="AV934" t="s">
        <v>1996</v>
      </c>
      <c r="AW934">
        <v>13867</v>
      </c>
      <c r="AX934"/>
    </row>
    <row r="935" spans="1:50" hidden="1" x14ac:dyDescent="0.25">
      <c r="A935">
        <v>2026</v>
      </c>
      <c r="B935" t="s">
        <v>1238</v>
      </c>
      <c r="C935" t="s">
        <v>1306</v>
      </c>
      <c r="D935">
        <v>5427</v>
      </c>
      <c r="E935" t="s">
        <v>3477</v>
      </c>
      <c r="F935" t="s">
        <v>2022</v>
      </c>
      <c r="G935" t="s">
        <v>1919</v>
      </c>
      <c r="H935">
        <v>0</v>
      </c>
      <c r="I935">
        <v>0</v>
      </c>
      <c r="J935">
        <v>0</v>
      </c>
      <c r="K935"/>
      <c r="L935">
        <v>10.8309</v>
      </c>
      <c r="M935" t="s">
        <v>1996</v>
      </c>
      <c r="N935" t="s">
        <v>1996</v>
      </c>
      <c r="O935" t="s">
        <v>1996</v>
      </c>
      <c r="P935" t="s">
        <v>1996</v>
      </c>
      <c r="Q935"/>
      <c r="R935"/>
      <c r="S935"/>
      <c r="T935"/>
      <c r="U935"/>
      <c r="V935"/>
      <c r="W935">
        <v>0.9</v>
      </c>
      <c r="X935">
        <v>0.81599999999999995</v>
      </c>
      <c r="Y935">
        <v>1.05</v>
      </c>
      <c r="Z935">
        <v>0.92</v>
      </c>
      <c r="AA935">
        <v>0.92</v>
      </c>
      <c r="AB935">
        <v>0.92</v>
      </c>
      <c r="AC935">
        <v>0</v>
      </c>
      <c r="AD935">
        <v>100</v>
      </c>
      <c r="AE935" t="s">
        <v>3789</v>
      </c>
      <c r="AF935"/>
      <c r="AG935" t="s">
        <v>1997</v>
      </c>
      <c r="AH935">
        <v>80</v>
      </c>
      <c r="AI935"/>
      <c r="AJ935">
        <v>10</v>
      </c>
      <c r="AK935">
        <v>900</v>
      </c>
      <c r="AL935">
        <v>1</v>
      </c>
      <c r="AM935"/>
      <c r="AN935"/>
      <c r="AO935"/>
      <c r="AP935"/>
      <c r="AQ935" t="s">
        <v>3478</v>
      </c>
      <c r="AR935"/>
      <c r="AS935" t="s">
        <v>1996</v>
      </c>
      <c r="AT935"/>
      <c r="AU935" t="s">
        <v>1996</v>
      </c>
      <c r="AV935" t="s">
        <v>1996</v>
      </c>
      <c r="AW935">
        <v>13867</v>
      </c>
      <c r="AX935"/>
    </row>
    <row r="936" spans="1:50" hidden="1" x14ac:dyDescent="0.25">
      <c r="A936">
        <v>2026</v>
      </c>
      <c r="B936" t="s">
        <v>1238</v>
      </c>
      <c r="C936" t="s">
        <v>1255</v>
      </c>
      <c r="D936">
        <v>7580</v>
      </c>
      <c r="E936" t="s">
        <v>3479</v>
      </c>
      <c r="F936" t="s">
        <v>2022</v>
      </c>
      <c r="G936" t="s">
        <v>1919</v>
      </c>
      <c r="H936">
        <v>0</v>
      </c>
      <c r="I936">
        <v>0</v>
      </c>
      <c r="J936">
        <v>0</v>
      </c>
      <c r="K936"/>
      <c r="L936">
        <v>0</v>
      </c>
      <c r="M936" t="s">
        <v>1996</v>
      </c>
      <c r="N936" t="s">
        <v>1996</v>
      </c>
      <c r="O936" t="s">
        <v>1996</v>
      </c>
      <c r="P936" t="s">
        <v>1996</v>
      </c>
      <c r="Q936" t="s">
        <v>3460</v>
      </c>
      <c r="R936">
        <v>0</v>
      </c>
      <c r="S936">
        <v>1</v>
      </c>
      <c r="T936">
        <v>0</v>
      </c>
      <c r="U936">
        <v>0</v>
      </c>
      <c r="V936">
        <v>8.6699999999999999E-2</v>
      </c>
      <c r="W936">
        <v>0.9</v>
      </c>
      <c r="X936">
        <v>0.81599999999999995</v>
      </c>
      <c r="Y936">
        <v>0.88100000000000001</v>
      </c>
      <c r="Z936">
        <v>0.92</v>
      </c>
      <c r="AA936">
        <v>0.92</v>
      </c>
      <c r="AB936">
        <v>0.92</v>
      </c>
      <c r="AC936">
        <v>0</v>
      </c>
      <c r="AD936">
        <v>100</v>
      </c>
      <c r="AE936" t="s">
        <v>3789</v>
      </c>
      <c r="AF936"/>
      <c r="AG936" t="s">
        <v>1997</v>
      </c>
      <c r="AH936">
        <v>2000</v>
      </c>
      <c r="AI936"/>
      <c r="AJ936">
        <v>2</v>
      </c>
      <c r="AK936">
        <v>255</v>
      </c>
      <c r="AL936">
        <v>1</v>
      </c>
      <c r="AM936"/>
      <c r="AN936"/>
      <c r="AO936"/>
      <c r="AP936"/>
      <c r="AQ936" t="s">
        <v>3480</v>
      </c>
      <c r="AR936"/>
      <c r="AS936" t="s">
        <v>1996</v>
      </c>
      <c r="AT936"/>
      <c r="AU936" t="s">
        <v>1996</v>
      </c>
      <c r="AV936" t="s">
        <v>1997</v>
      </c>
      <c r="AW936">
        <v>14407</v>
      </c>
      <c r="AX936"/>
    </row>
    <row r="937" spans="1:50" hidden="1" x14ac:dyDescent="0.25">
      <c r="A937">
        <v>2026</v>
      </c>
      <c r="B937" t="s">
        <v>1238</v>
      </c>
      <c r="C937" t="s">
        <v>1252</v>
      </c>
      <c r="D937">
        <v>7581</v>
      </c>
      <c r="E937" t="s">
        <v>3481</v>
      </c>
      <c r="F937" t="s">
        <v>2022</v>
      </c>
      <c r="G937" t="s">
        <v>1919</v>
      </c>
      <c r="H937">
        <v>0</v>
      </c>
      <c r="I937">
        <v>0</v>
      </c>
      <c r="J937">
        <v>0</v>
      </c>
      <c r="K937"/>
      <c r="L937">
        <v>0</v>
      </c>
      <c r="M937" t="s">
        <v>1996</v>
      </c>
      <c r="N937" t="s">
        <v>1996</v>
      </c>
      <c r="O937" t="s">
        <v>1996</v>
      </c>
      <c r="P937" t="s">
        <v>1996</v>
      </c>
      <c r="Q937" t="s">
        <v>3460</v>
      </c>
      <c r="R937">
        <v>0</v>
      </c>
      <c r="S937">
        <v>1</v>
      </c>
      <c r="T937">
        <v>0</v>
      </c>
      <c r="U937">
        <v>0</v>
      </c>
      <c r="V937">
        <v>8.6699999999999999E-2</v>
      </c>
      <c r="W937">
        <v>0.9</v>
      </c>
      <c r="X937">
        <v>0.81599999999999995</v>
      </c>
      <c r="Y937">
        <v>0.88100000000000001</v>
      </c>
      <c r="Z937">
        <v>0.92</v>
      </c>
      <c r="AA937">
        <v>0.92</v>
      </c>
      <c r="AB937">
        <v>0.92</v>
      </c>
      <c r="AC937">
        <v>0</v>
      </c>
      <c r="AD937">
        <v>100</v>
      </c>
      <c r="AE937" t="s">
        <v>3789</v>
      </c>
      <c r="AF937"/>
      <c r="AG937" t="s">
        <v>1997</v>
      </c>
      <c r="AH937">
        <v>1250</v>
      </c>
      <c r="AI937"/>
      <c r="AJ937">
        <v>2</v>
      </c>
      <c r="AK937">
        <v>255</v>
      </c>
      <c r="AL937">
        <v>1</v>
      </c>
      <c r="AM937"/>
      <c r="AN937"/>
      <c r="AO937"/>
      <c r="AP937"/>
      <c r="AQ937" t="s">
        <v>3480</v>
      </c>
      <c r="AR937"/>
      <c r="AS937" t="s">
        <v>1996</v>
      </c>
      <c r="AT937"/>
      <c r="AU937" t="s">
        <v>1996</v>
      </c>
      <c r="AV937" t="s">
        <v>1997</v>
      </c>
      <c r="AW937">
        <v>14407</v>
      </c>
      <c r="AX937"/>
    </row>
    <row r="938" spans="1:50" hidden="1" x14ac:dyDescent="0.25">
      <c r="A938">
        <v>2026</v>
      </c>
      <c r="B938" t="s">
        <v>1238</v>
      </c>
      <c r="C938" t="s">
        <v>1249</v>
      </c>
      <c r="D938">
        <v>7582</v>
      </c>
      <c r="E938" t="s">
        <v>3482</v>
      </c>
      <c r="F938" t="s">
        <v>2022</v>
      </c>
      <c r="G938" t="s">
        <v>1919</v>
      </c>
      <c r="H938">
        <v>0</v>
      </c>
      <c r="I938">
        <v>0</v>
      </c>
      <c r="J938">
        <v>0</v>
      </c>
      <c r="K938"/>
      <c r="L938">
        <v>0</v>
      </c>
      <c r="M938" t="s">
        <v>1996</v>
      </c>
      <c r="N938" t="s">
        <v>1996</v>
      </c>
      <c r="O938" t="s">
        <v>1996</v>
      </c>
      <c r="P938" t="s">
        <v>1996</v>
      </c>
      <c r="Q938" t="s">
        <v>3460</v>
      </c>
      <c r="R938">
        <v>0</v>
      </c>
      <c r="S938">
        <v>1</v>
      </c>
      <c r="T938">
        <v>0</v>
      </c>
      <c r="U938">
        <v>0</v>
      </c>
      <c r="V938">
        <v>8.6699999999999999E-2</v>
      </c>
      <c r="W938">
        <v>0.9</v>
      </c>
      <c r="X938">
        <v>0.81599999999999995</v>
      </c>
      <c r="Y938">
        <v>0.88100000000000001</v>
      </c>
      <c r="Z938">
        <v>0.92</v>
      </c>
      <c r="AA938">
        <v>0.92</v>
      </c>
      <c r="AB938">
        <v>0.92</v>
      </c>
      <c r="AC938">
        <v>0</v>
      </c>
      <c r="AD938">
        <v>100</v>
      </c>
      <c r="AE938" t="s">
        <v>3789</v>
      </c>
      <c r="AF938"/>
      <c r="AG938" t="s">
        <v>1997</v>
      </c>
      <c r="AH938">
        <v>350</v>
      </c>
      <c r="AI938"/>
      <c r="AJ938">
        <v>2</v>
      </c>
      <c r="AK938">
        <v>255</v>
      </c>
      <c r="AL938">
        <v>1</v>
      </c>
      <c r="AM938"/>
      <c r="AN938"/>
      <c r="AO938"/>
      <c r="AP938"/>
      <c r="AQ938" t="s">
        <v>3480</v>
      </c>
      <c r="AR938"/>
      <c r="AS938" t="s">
        <v>1996</v>
      </c>
      <c r="AT938"/>
      <c r="AU938" t="s">
        <v>1996</v>
      </c>
      <c r="AV938" t="s">
        <v>1997</v>
      </c>
      <c r="AW938">
        <v>14407</v>
      </c>
      <c r="AX938"/>
    </row>
    <row r="939" spans="1:50" hidden="1" x14ac:dyDescent="0.25">
      <c r="A939">
        <v>2026</v>
      </c>
      <c r="B939" t="s">
        <v>1238</v>
      </c>
      <c r="C939" t="s">
        <v>1299</v>
      </c>
      <c r="D939">
        <v>5384</v>
      </c>
      <c r="E939" t="s">
        <v>3483</v>
      </c>
      <c r="F939" t="s">
        <v>1995</v>
      </c>
      <c r="G939" t="s">
        <v>1919</v>
      </c>
      <c r="H939">
        <v>0</v>
      </c>
      <c r="I939">
        <v>0</v>
      </c>
      <c r="J939">
        <v>0</v>
      </c>
      <c r="K939"/>
      <c r="L939">
        <v>0</v>
      </c>
      <c r="M939" t="s">
        <v>1996</v>
      </c>
      <c r="N939" t="s">
        <v>1996</v>
      </c>
      <c r="O939" t="s">
        <v>1996</v>
      </c>
      <c r="P939" t="s">
        <v>1997</v>
      </c>
      <c r="Q939" t="s">
        <v>1949</v>
      </c>
      <c r="R939">
        <v>1E-3</v>
      </c>
      <c r="S939">
        <v>1</v>
      </c>
      <c r="T939">
        <v>128.9007</v>
      </c>
      <c r="U939">
        <v>0</v>
      </c>
      <c r="V939">
        <v>0</v>
      </c>
      <c r="W939">
        <v>0.9</v>
      </c>
      <c r="X939">
        <v>0.81599999999999995</v>
      </c>
      <c r="Y939">
        <v>0.98599999999999999</v>
      </c>
      <c r="Z939">
        <v>0.92</v>
      </c>
      <c r="AA939">
        <v>0.92</v>
      </c>
      <c r="AB939">
        <v>0.92</v>
      </c>
      <c r="AC939">
        <v>100</v>
      </c>
      <c r="AD939">
        <v>0</v>
      </c>
      <c r="AE939" t="s">
        <v>3789</v>
      </c>
      <c r="AF939"/>
      <c r="AG939" t="s">
        <v>1997</v>
      </c>
      <c r="AH939">
        <v>8000</v>
      </c>
      <c r="AI939"/>
      <c r="AJ939">
        <v>5</v>
      </c>
      <c r="AK939">
        <v>2.83</v>
      </c>
      <c r="AL939">
        <v>1</v>
      </c>
      <c r="AM939"/>
      <c r="AN939"/>
      <c r="AO939"/>
      <c r="AP939"/>
      <c r="AQ939" t="s">
        <v>3457</v>
      </c>
      <c r="AR939"/>
      <c r="AS939" t="s">
        <v>1996</v>
      </c>
      <c r="AT939"/>
      <c r="AU939" t="s">
        <v>1996</v>
      </c>
      <c r="AV939" t="s">
        <v>1997</v>
      </c>
      <c r="AW939">
        <v>14147</v>
      </c>
      <c r="AX939"/>
    </row>
    <row r="940" spans="1:50" hidden="1" x14ac:dyDescent="0.25">
      <c r="A940">
        <v>2026</v>
      </c>
      <c r="B940" t="s">
        <v>1238</v>
      </c>
      <c r="C940" t="s">
        <v>1276</v>
      </c>
      <c r="D940">
        <v>840</v>
      </c>
      <c r="E940" t="s">
        <v>3484</v>
      </c>
      <c r="F940" t="s">
        <v>2022</v>
      </c>
      <c r="G940" t="s">
        <v>1919</v>
      </c>
      <c r="H940">
        <v>0</v>
      </c>
      <c r="I940">
        <v>0</v>
      </c>
      <c r="J940">
        <v>0</v>
      </c>
      <c r="K940"/>
      <c r="L940">
        <v>0</v>
      </c>
      <c r="M940" t="s">
        <v>1996</v>
      </c>
      <c r="N940" t="s">
        <v>1996</v>
      </c>
      <c r="O940" t="s">
        <v>1996</v>
      </c>
      <c r="P940" t="s">
        <v>1996</v>
      </c>
      <c r="Q940" t="s">
        <v>1950</v>
      </c>
      <c r="R940">
        <v>0</v>
      </c>
      <c r="S940">
        <v>1</v>
      </c>
      <c r="T940">
        <v>0</v>
      </c>
      <c r="U940">
        <v>0</v>
      </c>
      <c r="V940">
        <v>5.5800000000000002E-2</v>
      </c>
      <c r="W940">
        <v>0.9</v>
      </c>
      <c r="X940">
        <v>0.81599999999999995</v>
      </c>
      <c r="Y940">
        <v>0.88100000000000001</v>
      </c>
      <c r="Z940">
        <v>0.92</v>
      </c>
      <c r="AA940">
        <v>0.92</v>
      </c>
      <c r="AB940">
        <v>0.92</v>
      </c>
      <c r="AC940">
        <v>0</v>
      </c>
      <c r="AD940">
        <v>100</v>
      </c>
      <c r="AE940" t="s">
        <v>3789</v>
      </c>
      <c r="AF940"/>
      <c r="AG940" t="s">
        <v>1997</v>
      </c>
      <c r="AH940">
        <v>100</v>
      </c>
      <c r="AI940"/>
      <c r="AJ940">
        <v>2</v>
      </c>
      <c r="AK940">
        <v>750</v>
      </c>
      <c r="AL940">
        <v>1</v>
      </c>
      <c r="AM940"/>
      <c r="AN940"/>
      <c r="AO940"/>
      <c r="AP940"/>
      <c r="AQ940" t="s">
        <v>3485</v>
      </c>
      <c r="AR940"/>
      <c r="AS940" t="s">
        <v>1996</v>
      </c>
      <c r="AT940"/>
      <c r="AU940" t="s">
        <v>1996</v>
      </c>
      <c r="AV940" t="s">
        <v>1997</v>
      </c>
      <c r="AW940">
        <v>14407</v>
      </c>
      <c r="AX940"/>
    </row>
    <row r="941" spans="1:50" hidden="1" x14ac:dyDescent="0.25">
      <c r="A941">
        <v>2026</v>
      </c>
      <c r="B941" t="s">
        <v>1238</v>
      </c>
      <c r="C941" t="s">
        <v>1279</v>
      </c>
      <c r="D941">
        <v>841</v>
      </c>
      <c r="E941" t="s">
        <v>3486</v>
      </c>
      <c r="F941" t="s">
        <v>2022</v>
      </c>
      <c r="G941" t="s">
        <v>1919</v>
      </c>
      <c r="H941">
        <v>0</v>
      </c>
      <c r="I941">
        <v>0</v>
      </c>
      <c r="J941">
        <v>0</v>
      </c>
      <c r="K941"/>
      <c r="L941">
        <v>0</v>
      </c>
      <c r="M941" t="s">
        <v>1996</v>
      </c>
      <c r="N941" t="s">
        <v>1996</v>
      </c>
      <c r="O941" t="s">
        <v>1996</v>
      </c>
      <c r="P941" t="s">
        <v>1996</v>
      </c>
      <c r="Q941" t="s">
        <v>1950</v>
      </c>
      <c r="R941">
        <v>0</v>
      </c>
      <c r="S941">
        <v>1</v>
      </c>
      <c r="T941">
        <v>0</v>
      </c>
      <c r="U941">
        <v>0</v>
      </c>
      <c r="V941">
        <v>5.5800000000000002E-2</v>
      </c>
      <c r="W941">
        <v>0.9</v>
      </c>
      <c r="X941">
        <v>0.81599999999999995</v>
      </c>
      <c r="Y941">
        <v>0.88100000000000001</v>
      </c>
      <c r="Z941">
        <v>0.92</v>
      </c>
      <c r="AA941">
        <v>0.92</v>
      </c>
      <c r="AB941">
        <v>0.92</v>
      </c>
      <c r="AC941">
        <v>0</v>
      </c>
      <c r="AD941">
        <v>100</v>
      </c>
      <c r="AE941" t="s">
        <v>3789</v>
      </c>
      <c r="AF941"/>
      <c r="AG941" t="s">
        <v>1997</v>
      </c>
      <c r="AH941">
        <v>250</v>
      </c>
      <c r="AI941"/>
      <c r="AJ941">
        <v>2</v>
      </c>
      <c r="AK941">
        <v>750</v>
      </c>
      <c r="AL941">
        <v>1</v>
      </c>
      <c r="AM941"/>
      <c r="AN941"/>
      <c r="AO941"/>
      <c r="AP941"/>
      <c r="AQ941" t="s">
        <v>3485</v>
      </c>
      <c r="AR941"/>
      <c r="AS941" t="s">
        <v>1996</v>
      </c>
      <c r="AT941"/>
      <c r="AU941" t="s">
        <v>1996</v>
      </c>
      <c r="AV941" t="s">
        <v>1997</v>
      </c>
      <c r="AW941">
        <v>14407</v>
      </c>
      <c r="AX941"/>
    </row>
    <row r="942" spans="1:50" hidden="1" x14ac:dyDescent="0.25">
      <c r="A942">
        <v>2026</v>
      </c>
      <c r="B942" t="s">
        <v>1238</v>
      </c>
      <c r="C942" t="s">
        <v>1282</v>
      </c>
      <c r="D942">
        <v>842</v>
      </c>
      <c r="E942" t="s">
        <v>3487</v>
      </c>
      <c r="F942" t="s">
        <v>2022</v>
      </c>
      <c r="G942" t="s">
        <v>1919</v>
      </c>
      <c r="H942">
        <v>0</v>
      </c>
      <c r="I942">
        <v>0</v>
      </c>
      <c r="J942">
        <v>0</v>
      </c>
      <c r="K942"/>
      <c r="L942">
        <v>0</v>
      </c>
      <c r="M942" t="s">
        <v>1996</v>
      </c>
      <c r="N942" t="s">
        <v>1996</v>
      </c>
      <c r="O942" t="s">
        <v>1996</v>
      </c>
      <c r="P942" t="s">
        <v>1996</v>
      </c>
      <c r="Q942" t="s">
        <v>1950</v>
      </c>
      <c r="R942">
        <v>0</v>
      </c>
      <c r="S942">
        <v>1</v>
      </c>
      <c r="T942">
        <v>0</v>
      </c>
      <c r="U942">
        <v>0</v>
      </c>
      <c r="V942">
        <v>5.5800000000000002E-2</v>
      </c>
      <c r="W942">
        <v>0.9</v>
      </c>
      <c r="X942">
        <v>0.81599999999999995</v>
      </c>
      <c r="Y942">
        <v>0.88100000000000001</v>
      </c>
      <c r="Z942">
        <v>0.92</v>
      </c>
      <c r="AA942">
        <v>0.92</v>
      </c>
      <c r="AB942">
        <v>0.92</v>
      </c>
      <c r="AC942">
        <v>0</v>
      </c>
      <c r="AD942">
        <v>100</v>
      </c>
      <c r="AE942" t="s">
        <v>3789</v>
      </c>
      <c r="AF942"/>
      <c r="AG942" t="s">
        <v>1997</v>
      </c>
      <c r="AH942">
        <v>350</v>
      </c>
      <c r="AI942"/>
      <c r="AJ942">
        <v>2</v>
      </c>
      <c r="AK942">
        <v>750</v>
      </c>
      <c r="AL942">
        <v>1</v>
      </c>
      <c r="AM942"/>
      <c r="AN942"/>
      <c r="AO942"/>
      <c r="AP942"/>
      <c r="AQ942" t="s">
        <v>3485</v>
      </c>
      <c r="AR942"/>
      <c r="AS942" t="s">
        <v>1996</v>
      </c>
      <c r="AT942"/>
      <c r="AU942" t="s">
        <v>1996</v>
      </c>
      <c r="AV942" t="s">
        <v>1997</v>
      </c>
      <c r="AW942">
        <v>14407</v>
      </c>
      <c r="AX942"/>
    </row>
    <row r="943" spans="1:50" hidden="1" x14ac:dyDescent="0.25">
      <c r="A943">
        <v>2026</v>
      </c>
      <c r="B943" t="s">
        <v>1238</v>
      </c>
      <c r="C943" t="s">
        <v>1310</v>
      </c>
      <c r="D943">
        <v>5393</v>
      </c>
      <c r="E943" t="s">
        <v>3488</v>
      </c>
      <c r="F943" t="s">
        <v>2022</v>
      </c>
      <c r="G943" t="s">
        <v>369</v>
      </c>
      <c r="H943">
        <v>0</v>
      </c>
      <c r="I943">
        <v>0</v>
      </c>
      <c r="J943">
        <v>0</v>
      </c>
      <c r="K943"/>
      <c r="L943">
        <v>8.0999999999999996E-3</v>
      </c>
      <c r="M943" t="s">
        <v>1996</v>
      </c>
      <c r="N943" t="s">
        <v>1996</v>
      </c>
      <c r="O943" t="s">
        <v>1996</v>
      </c>
      <c r="P943" t="s">
        <v>1997</v>
      </c>
      <c r="Q943"/>
      <c r="R943"/>
      <c r="S943"/>
      <c r="T943">
        <v>0</v>
      </c>
      <c r="U943">
        <v>0</v>
      </c>
      <c r="V943">
        <v>0</v>
      </c>
      <c r="W943">
        <v>0.9</v>
      </c>
      <c r="X943">
        <v>0.81599999999999995</v>
      </c>
      <c r="Y943">
        <v>0.98699999999999999</v>
      </c>
      <c r="Z943">
        <v>0.92</v>
      </c>
      <c r="AA943">
        <v>0.92</v>
      </c>
      <c r="AB943">
        <v>0.92</v>
      </c>
      <c r="AC943">
        <v>0</v>
      </c>
      <c r="AD943">
        <v>100</v>
      </c>
      <c r="AE943" t="s">
        <v>3789</v>
      </c>
      <c r="AF943"/>
      <c r="AG943" t="s">
        <v>1997</v>
      </c>
      <c r="AH943">
        <v>0.03</v>
      </c>
      <c r="AI943"/>
      <c r="AJ943">
        <v>7.5</v>
      </c>
      <c r="AK943">
        <v>0.05</v>
      </c>
      <c r="AL943">
        <v>1</v>
      </c>
      <c r="AM943"/>
      <c r="AN943"/>
      <c r="AO943"/>
      <c r="AP943"/>
      <c r="AQ943" t="s">
        <v>3489</v>
      </c>
      <c r="AR943"/>
      <c r="AS943" t="s">
        <v>1996</v>
      </c>
      <c r="AT943"/>
      <c r="AU943" t="s">
        <v>1996</v>
      </c>
      <c r="AV943" t="s">
        <v>1996</v>
      </c>
      <c r="AW943">
        <v>13867</v>
      </c>
      <c r="AX943"/>
    </row>
    <row r="944" spans="1:50" hidden="1" x14ac:dyDescent="0.25">
      <c r="A944">
        <v>2026</v>
      </c>
      <c r="B944" t="s">
        <v>1238</v>
      </c>
      <c r="C944" t="s">
        <v>1313</v>
      </c>
      <c r="D944">
        <v>5394</v>
      </c>
      <c r="E944" t="s">
        <v>3490</v>
      </c>
      <c r="F944" t="s">
        <v>2022</v>
      </c>
      <c r="G944" t="s">
        <v>369</v>
      </c>
      <c r="H944">
        <v>0</v>
      </c>
      <c r="I944">
        <v>0</v>
      </c>
      <c r="J944">
        <v>0</v>
      </c>
      <c r="K944"/>
      <c r="L944">
        <v>5.5999999999999999E-3</v>
      </c>
      <c r="M944" t="s">
        <v>1996</v>
      </c>
      <c r="N944" t="s">
        <v>1996</v>
      </c>
      <c r="O944" t="s">
        <v>1996</v>
      </c>
      <c r="P944" t="s">
        <v>1997</v>
      </c>
      <c r="Q944"/>
      <c r="R944"/>
      <c r="S944"/>
      <c r="T944">
        <v>0</v>
      </c>
      <c r="U944">
        <v>0</v>
      </c>
      <c r="V944">
        <v>0</v>
      </c>
      <c r="W944">
        <v>0.9</v>
      </c>
      <c r="X944">
        <v>0.81599999999999995</v>
      </c>
      <c r="Y944">
        <v>0.98699999999999999</v>
      </c>
      <c r="Z944">
        <v>0.92</v>
      </c>
      <c r="AA944">
        <v>0.92</v>
      </c>
      <c r="AB944">
        <v>0.92</v>
      </c>
      <c r="AC944">
        <v>0</v>
      </c>
      <c r="AD944">
        <v>100</v>
      </c>
      <c r="AE944" t="s">
        <v>3789</v>
      </c>
      <c r="AF944"/>
      <c r="AG944" t="s">
        <v>1997</v>
      </c>
      <c r="AH944">
        <v>0.01</v>
      </c>
      <c r="AI944"/>
      <c r="AJ944">
        <v>7.5</v>
      </c>
      <c r="AK944">
        <v>0.01</v>
      </c>
      <c r="AL944">
        <v>1</v>
      </c>
      <c r="AM944"/>
      <c r="AN944"/>
      <c r="AO944"/>
      <c r="AP944"/>
      <c r="AQ944" t="s">
        <v>3491</v>
      </c>
      <c r="AR944"/>
      <c r="AS944" t="s">
        <v>1996</v>
      </c>
      <c r="AT944"/>
      <c r="AU944" t="s">
        <v>1996</v>
      </c>
      <c r="AV944" t="s">
        <v>1996</v>
      </c>
      <c r="AW944">
        <v>13867</v>
      </c>
      <c r="AX944"/>
    </row>
    <row r="945" spans="1:50" hidden="1" x14ac:dyDescent="0.25">
      <c r="A945">
        <v>2026</v>
      </c>
      <c r="B945" t="s">
        <v>1902</v>
      </c>
      <c r="C945" t="s">
        <v>296</v>
      </c>
      <c r="D945">
        <v>4076</v>
      </c>
      <c r="E945" t="s">
        <v>3498</v>
      </c>
      <c r="F945" t="s">
        <v>1995</v>
      </c>
      <c r="G945" t="s">
        <v>1919</v>
      </c>
      <c r="H945">
        <v>456</v>
      </c>
      <c r="I945">
        <v>5.9999999999999995E-4</v>
      </c>
      <c r="J945">
        <v>0</v>
      </c>
      <c r="K945"/>
      <c r="L945">
        <v>0</v>
      </c>
      <c r="M945" t="s">
        <v>1996</v>
      </c>
      <c r="N945" t="s">
        <v>1996</v>
      </c>
      <c r="O945" t="s">
        <v>1996</v>
      </c>
      <c r="P945" t="s">
        <v>1996</v>
      </c>
      <c r="Q945"/>
      <c r="R945"/>
      <c r="S945"/>
      <c r="T945"/>
      <c r="U945"/>
      <c r="V945"/>
      <c r="W945">
        <v>0.9</v>
      </c>
      <c r="X945">
        <v>0.81599999999999995</v>
      </c>
      <c r="Y945">
        <v>0.98599999999999999</v>
      </c>
      <c r="Z945">
        <v>0.92</v>
      </c>
      <c r="AA945">
        <v>0.92</v>
      </c>
      <c r="AB945">
        <v>0.92</v>
      </c>
      <c r="AC945">
        <v>100</v>
      </c>
      <c r="AD945">
        <v>0</v>
      </c>
      <c r="AE945" t="s">
        <v>3789</v>
      </c>
      <c r="AF945"/>
      <c r="AG945" t="s">
        <v>1997</v>
      </c>
      <c r="AH945">
        <v>60</v>
      </c>
      <c r="AI945"/>
      <c r="AJ945">
        <v>15</v>
      </c>
      <c r="AK945">
        <v>300</v>
      </c>
      <c r="AL945">
        <v>1</v>
      </c>
      <c r="AM945"/>
      <c r="AN945"/>
      <c r="AO945"/>
      <c r="AP945"/>
      <c r="AQ945" t="s">
        <v>3499</v>
      </c>
      <c r="AR945"/>
      <c r="AS945" t="s">
        <v>1996</v>
      </c>
      <c r="AT945"/>
      <c r="AU945" t="s">
        <v>1996</v>
      </c>
      <c r="AV945" t="s">
        <v>1997</v>
      </c>
      <c r="AW945">
        <v>14147</v>
      </c>
      <c r="AX945"/>
    </row>
    <row r="946" spans="1:50" hidden="1" x14ac:dyDescent="0.25">
      <c r="A946">
        <v>2026</v>
      </c>
      <c r="B946" t="s">
        <v>1902</v>
      </c>
      <c r="C946" t="s">
        <v>299</v>
      </c>
      <c r="D946">
        <v>4077</v>
      </c>
      <c r="E946" t="s">
        <v>3500</v>
      </c>
      <c r="F946" t="s">
        <v>1995</v>
      </c>
      <c r="G946" t="s">
        <v>1919</v>
      </c>
      <c r="H946">
        <v>2282</v>
      </c>
      <c r="I946">
        <v>3.0999999999999999E-3</v>
      </c>
      <c r="J946">
        <v>0</v>
      </c>
      <c r="K946"/>
      <c r="L946">
        <v>0</v>
      </c>
      <c r="M946" t="s">
        <v>1996</v>
      </c>
      <c r="N946" t="s">
        <v>1996</v>
      </c>
      <c r="O946" t="s">
        <v>1996</v>
      </c>
      <c r="P946" t="s">
        <v>1996</v>
      </c>
      <c r="Q946"/>
      <c r="R946"/>
      <c r="S946"/>
      <c r="T946"/>
      <c r="U946"/>
      <c r="V946"/>
      <c r="W946">
        <v>0.9</v>
      </c>
      <c r="X946">
        <v>0.81599999999999995</v>
      </c>
      <c r="Y946">
        <v>0.98599999999999999</v>
      </c>
      <c r="Z946">
        <v>0.92</v>
      </c>
      <c r="AA946">
        <v>0.92</v>
      </c>
      <c r="AB946">
        <v>0.92</v>
      </c>
      <c r="AC946">
        <v>100</v>
      </c>
      <c r="AD946">
        <v>0</v>
      </c>
      <c r="AE946" t="s">
        <v>3789</v>
      </c>
      <c r="AF946"/>
      <c r="AG946" t="s">
        <v>1997</v>
      </c>
      <c r="AH946">
        <v>175</v>
      </c>
      <c r="AI946"/>
      <c r="AJ946">
        <v>15</v>
      </c>
      <c r="AK946">
        <v>1500</v>
      </c>
      <c r="AL946">
        <v>1</v>
      </c>
      <c r="AM946"/>
      <c r="AN946"/>
      <c r="AO946"/>
      <c r="AP946"/>
      <c r="AQ946" t="s">
        <v>3501</v>
      </c>
      <c r="AR946"/>
      <c r="AS946" t="s">
        <v>1996</v>
      </c>
      <c r="AT946"/>
      <c r="AU946" t="s">
        <v>1996</v>
      </c>
      <c r="AV946" t="s">
        <v>1997</v>
      </c>
      <c r="AW946">
        <v>14147</v>
      </c>
      <c r="AX946"/>
    </row>
    <row r="947" spans="1:50" hidden="1" x14ac:dyDescent="0.25">
      <c r="A947">
        <v>2026</v>
      </c>
      <c r="B947" t="s">
        <v>1902</v>
      </c>
      <c r="C947" t="s">
        <v>302</v>
      </c>
      <c r="D947">
        <v>4078</v>
      </c>
      <c r="E947" t="s">
        <v>3502</v>
      </c>
      <c r="F947" t="s">
        <v>1995</v>
      </c>
      <c r="G947" t="s">
        <v>1919</v>
      </c>
      <c r="H947">
        <v>9129</v>
      </c>
      <c r="I947">
        <v>1.2200000000000001E-2</v>
      </c>
      <c r="J947">
        <v>0</v>
      </c>
      <c r="K947"/>
      <c r="L947">
        <v>0</v>
      </c>
      <c r="M947" t="s">
        <v>1996</v>
      </c>
      <c r="N947" t="s">
        <v>1996</v>
      </c>
      <c r="O947" t="s">
        <v>1996</v>
      </c>
      <c r="P947" t="s">
        <v>1996</v>
      </c>
      <c r="Q947"/>
      <c r="R947"/>
      <c r="S947"/>
      <c r="T947"/>
      <c r="U947"/>
      <c r="V947"/>
      <c r="W947">
        <v>0.9</v>
      </c>
      <c r="X947">
        <v>0.81599999999999995</v>
      </c>
      <c r="Y947">
        <v>0.98599999999999999</v>
      </c>
      <c r="Z947">
        <v>0.92</v>
      </c>
      <c r="AA947">
        <v>0.92</v>
      </c>
      <c r="AB947">
        <v>0.92</v>
      </c>
      <c r="AC947">
        <v>100</v>
      </c>
      <c r="AD947">
        <v>0</v>
      </c>
      <c r="AE947" t="s">
        <v>3789</v>
      </c>
      <c r="AF947"/>
      <c r="AG947" t="s">
        <v>1997</v>
      </c>
      <c r="AH947">
        <v>500</v>
      </c>
      <c r="AI947"/>
      <c r="AJ947">
        <v>15</v>
      </c>
      <c r="AK947">
        <v>5000</v>
      </c>
      <c r="AL947">
        <v>1</v>
      </c>
      <c r="AM947"/>
      <c r="AN947"/>
      <c r="AO947"/>
      <c r="AP947"/>
      <c r="AQ947" t="s">
        <v>3503</v>
      </c>
      <c r="AR947"/>
      <c r="AS947" t="s">
        <v>1996</v>
      </c>
      <c r="AT947"/>
      <c r="AU947" t="s">
        <v>1996</v>
      </c>
      <c r="AV947" t="s">
        <v>1997</v>
      </c>
      <c r="AW947">
        <v>14147</v>
      </c>
      <c r="AX947"/>
    </row>
    <row r="948" spans="1:50" hidden="1" x14ac:dyDescent="0.25">
      <c r="A948">
        <v>2026</v>
      </c>
      <c r="B948" t="s">
        <v>1902</v>
      </c>
      <c r="C948" t="s">
        <v>305</v>
      </c>
      <c r="D948">
        <v>4079</v>
      </c>
      <c r="E948" t="s">
        <v>3504</v>
      </c>
      <c r="F948" t="s">
        <v>1995</v>
      </c>
      <c r="G948" t="s">
        <v>1919</v>
      </c>
      <c r="H948">
        <v>255</v>
      </c>
      <c r="I948">
        <v>0.13900000000000001</v>
      </c>
      <c r="J948">
        <v>6.8000000000000005E-2</v>
      </c>
      <c r="K948"/>
      <c r="L948">
        <v>0</v>
      </c>
      <c r="M948" t="s">
        <v>1996</v>
      </c>
      <c r="N948" t="s">
        <v>1996</v>
      </c>
      <c r="O948" t="s">
        <v>1996</v>
      </c>
      <c r="P948" t="s">
        <v>1996</v>
      </c>
      <c r="Q948"/>
      <c r="R948"/>
      <c r="S948"/>
      <c r="T948"/>
      <c r="U948"/>
      <c r="V948"/>
      <c r="W948">
        <v>0.9</v>
      </c>
      <c r="X948">
        <v>0.81599999999999995</v>
      </c>
      <c r="Y948">
        <v>0.98599999999999999</v>
      </c>
      <c r="Z948">
        <v>0.92</v>
      </c>
      <c r="AA948">
        <v>0.92</v>
      </c>
      <c r="AB948">
        <v>0.92</v>
      </c>
      <c r="AC948">
        <v>100</v>
      </c>
      <c r="AD948">
        <v>0</v>
      </c>
      <c r="AE948" t="s">
        <v>3789</v>
      </c>
      <c r="AF948"/>
      <c r="AG948" t="s">
        <v>1997</v>
      </c>
      <c r="AH948">
        <v>25</v>
      </c>
      <c r="AI948"/>
      <c r="AJ948">
        <v>15</v>
      </c>
      <c r="AK948">
        <v>300</v>
      </c>
      <c r="AL948">
        <v>1</v>
      </c>
      <c r="AM948"/>
      <c r="AN948"/>
      <c r="AO948"/>
      <c r="AP948"/>
      <c r="AQ948" t="s">
        <v>3505</v>
      </c>
      <c r="AR948"/>
      <c r="AS948" t="s">
        <v>1996</v>
      </c>
      <c r="AT948"/>
      <c r="AU948" t="s">
        <v>1996</v>
      </c>
      <c r="AV948" t="s">
        <v>1997</v>
      </c>
      <c r="AW948">
        <v>13867</v>
      </c>
      <c r="AX948"/>
    </row>
    <row r="949" spans="1:50" hidden="1" x14ac:dyDescent="0.25">
      <c r="A949">
        <v>2026</v>
      </c>
      <c r="B949" t="s">
        <v>1902</v>
      </c>
      <c r="C949" t="s">
        <v>308</v>
      </c>
      <c r="D949">
        <v>4080</v>
      </c>
      <c r="E949" t="s">
        <v>3506</v>
      </c>
      <c r="F949" t="s">
        <v>1995</v>
      </c>
      <c r="G949" t="s">
        <v>1919</v>
      </c>
      <c r="H949">
        <v>1276</v>
      </c>
      <c r="I949">
        <v>0.69399999999999995</v>
      </c>
      <c r="J949">
        <v>0.34100000000000003</v>
      </c>
      <c r="K949"/>
      <c r="L949">
        <v>0</v>
      </c>
      <c r="M949" t="s">
        <v>1996</v>
      </c>
      <c r="N949" t="s">
        <v>1996</v>
      </c>
      <c r="O949" t="s">
        <v>1996</v>
      </c>
      <c r="P949" t="s">
        <v>1996</v>
      </c>
      <c r="Q949"/>
      <c r="R949"/>
      <c r="S949"/>
      <c r="T949"/>
      <c r="U949"/>
      <c r="V949"/>
      <c r="W949">
        <v>0.9</v>
      </c>
      <c r="X949">
        <v>0.81599999999999995</v>
      </c>
      <c r="Y949">
        <v>0.98599999999999999</v>
      </c>
      <c r="Z949">
        <v>0.92</v>
      </c>
      <c r="AA949">
        <v>0.92</v>
      </c>
      <c r="AB949">
        <v>0.92</v>
      </c>
      <c r="AC949">
        <v>100</v>
      </c>
      <c r="AD949">
        <v>0</v>
      </c>
      <c r="AE949" t="s">
        <v>3789</v>
      </c>
      <c r="AF949"/>
      <c r="AG949" t="s">
        <v>1997</v>
      </c>
      <c r="AH949">
        <v>100</v>
      </c>
      <c r="AI949"/>
      <c r="AJ949">
        <v>15</v>
      </c>
      <c r="AK949">
        <v>1500</v>
      </c>
      <c r="AL949">
        <v>1</v>
      </c>
      <c r="AM949"/>
      <c r="AN949"/>
      <c r="AO949"/>
      <c r="AP949"/>
      <c r="AQ949" t="s">
        <v>3507</v>
      </c>
      <c r="AR949"/>
      <c r="AS949" t="s">
        <v>1996</v>
      </c>
      <c r="AT949"/>
      <c r="AU949" t="s">
        <v>1996</v>
      </c>
      <c r="AV949" t="s">
        <v>1997</v>
      </c>
      <c r="AW949">
        <v>13867</v>
      </c>
      <c r="AX949"/>
    </row>
    <row r="950" spans="1:50" hidden="1" x14ac:dyDescent="0.25">
      <c r="A950">
        <v>2026</v>
      </c>
      <c r="B950" t="s">
        <v>1902</v>
      </c>
      <c r="C950" t="s">
        <v>311</v>
      </c>
      <c r="D950">
        <v>4081</v>
      </c>
      <c r="E950" t="s">
        <v>3508</v>
      </c>
      <c r="F950" t="s">
        <v>1995</v>
      </c>
      <c r="G950" t="s">
        <v>1919</v>
      </c>
      <c r="H950">
        <v>5105</v>
      </c>
      <c r="I950">
        <v>2.78</v>
      </c>
      <c r="J950">
        <v>1.3620000000000001</v>
      </c>
      <c r="K950"/>
      <c r="L950">
        <v>0</v>
      </c>
      <c r="M950" t="s">
        <v>1996</v>
      </c>
      <c r="N950" t="s">
        <v>1996</v>
      </c>
      <c r="O950" t="s">
        <v>1996</v>
      </c>
      <c r="P950" t="s">
        <v>1996</v>
      </c>
      <c r="Q950"/>
      <c r="R950"/>
      <c r="S950"/>
      <c r="T950"/>
      <c r="U950"/>
      <c r="V950"/>
      <c r="W950">
        <v>0.9</v>
      </c>
      <c r="X950">
        <v>0.81599999999999995</v>
      </c>
      <c r="Y950">
        <v>0.98599999999999999</v>
      </c>
      <c r="Z950">
        <v>0.92</v>
      </c>
      <c r="AA950">
        <v>0.92</v>
      </c>
      <c r="AB950">
        <v>0.92</v>
      </c>
      <c r="AC950">
        <v>100</v>
      </c>
      <c r="AD950">
        <v>0</v>
      </c>
      <c r="AE950" t="s">
        <v>3789</v>
      </c>
      <c r="AF950"/>
      <c r="AG950" t="s">
        <v>1997</v>
      </c>
      <c r="AH950">
        <v>200</v>
      </c>
      <c r="AI950"/>
      <c r="AJ950">
        <v>15</v>
      </c>
      <c r="AK950">
        <v>5000</v>
      </c>
      <c r="AL950">
        <v>1</v>
      </c>
      <c r="AM950"/>
      <c r="AN950"/>
      <c r="AO950"/>
      <c r="AP950"/>
      <c r="AQ950" t="s">
        <v>3509</v>
      </c>
      <c r="AR950"/>
      <c r="AS950" t="s">
        <v>1996</v>
      </c>
      <c r="AT950"/>
      <c r="AU950" t="s">
        <v>1996</v>
      </c>
      <c r="AV950" t="s">
        <v>1997</v>
      </c>
      <c r="AW950">
        <v>13867</v>
      </c>
      <c r="AX950"/>
    </row>
    <row r="951" spans="1:50" hidden="1" x14ac:dyDescent="0.25">
      <c r="A951">
        <v>2026</v>
      </c>
      <c r="B951" t="s">
        <v>1902</v>
      </c>
      <c r="C951" t="s">
        <v>3510</v>
      </c>
      <c r="D951">
        <v>8150</v>
      </c>
      <c r="E951" t="s">
        <v>3511</v>
      </c>
      <c r="F951" t="s">
        <v>1995</v>
      </c>
      <c r="G951" t="s">
        <v>1924</v>
      </c>
      <c r="H951">
        <v>322.25229999999999</v>
      </c>
      <c r="I951">
        <v>0.17369999999999999</v>
      </c>
      <c r="J951">
        <v>0.17369999999999999</v>
      </c>
      <c r="K951"/>
      <c r="L951">
        <v>0</v>
      </c>
      <c r="M951" t="s">
        <v>1996</v>
      </c>
      <c r="N951" t="s">
        <v>1996</v>
      </c>
      <c r="O951" t="s">
        <v>1996</v>
      </c>
      <c r="P951" t="s">
        <v>1997</v>
      </c>
      <c r="Q951"/>
      <c r="R951"/>
      <c r="S951"/>
      <c r="T951">
        <v>0</v>
      </c>
      <c r="U951">
        <v>0</v>
      </c>
      <c r="V951">
        <v>0</v>
      </c>
      <c r="W951">
        <v>0.9</v>
      </c>
      <c r="X951">
        <v>0.81599999999999995</v>
      </c>
      <c r="Y951">
        <v>0.98599999999999999</v>
      </c>
      <c r="Z951">
        <v>0.92</v>
      </c>
      <c r="AA951">
        <v>0.92</v>
      </c>
      <c r="AB951">
        <v>0.92</v>
      </c>
      <c r="AC951">
        <v>100</v>
      </c>
      <c r="AD951">
        <v>0</v>
      </c>
      <c r="AE951" t="s">
        <v>3789</v>
      </c>
      <c r="AF951"/>
      <c r="AG951" t="s">
        <v>1997</v>
      </c>
      <c r="AH951">
        <v>30</v>
      </c>
      <c r="AI951"/>
      <c r="AJ951">
        <v>15</v>
      </c>
      <c r="AK951">
        <v>0</v>
      </c>
      <c r="AL951">
        <v>1</v>
      </c>
      <c r="AM951"/>
      <c r="AN951"/>
      <c r="AO951"/>
      <c r="AP951"/>
      <c r="AQ951" t="s">
        <v>3512</v>
      </c>
      <c r="AR951"/>
      <c r="AS951" t="s">
        <v>1996</v>
      </c>
      <c r="AT951"/>
      <c r="AU951" t="s">
        <v>1996</v>
      </c>
      <c r="AV951"/>
      <c r="AW951">
        <v>13867</v>
      </c>
      <c r="AX951"/>
    </row>
    <row r="952" spans="1:50" hidden="1" x14ac:dyDescent="0.25">
      <c r="A952">
        <v>2026</v>
      </c>
      <c r="B952" t="s">
        <v>1902</v>
      </c>
      <c r="C952" t="s">
        <v>3715</v>
      </c>
      <c r="D952">
        <v>8977</v>
      </c>
      <c r="E952" t="s">
        <v>3716</v>
      </c>
      <c r="F952" t="s">
        <v>2033</v>
      </c>
      <c r="G952" t="s">
        <v>1924</v>
      </c>
      <c r="H952">
        <v>960.54219999999998</v>
      </c>
      <c r="I952">
        <v>0</v>
      </c>
      <c r="J952">
        <v>0</v>
      </c>
      <c r="K952"/>
      <c r="L952">
        <v>-2.4060999999999999</v>
      </c>
      <c r="M952" t="s">
        <v>1996</v>
      </c>
      <c r="N952" t="s">
        <v>1996</v>
      </c>
      <c r="O952" t="s">
        <v>1996</v>
      </c>
      <c r="P952" t="s">
        <v>1997</v>
      </c>
      <c r="Q952"/>
      <c r="R952"/>
      <c r="S952"/>
      <c r="T952">
        <v>0</v>
      </c>
      <c r="U952">
        <v>0</v>
      </c>
      <c r="V952">
        <v>0</v>
      </c>
      <c r="W952">
        <v>0.9</v>
      </c>
      <c r="X952">
        <v>0.81599999999999995</v>
      </c>
      <c r="Y952">
        <v>0.98699999999999999</v>
      </c>
      <c r="Z952">
        <v>0.92</v>
      </c>
      <c r="AA952">
        <v>0.92</v>
      </c>
      <c r="AB952">
        <v>0.92</v>
      </c>
      <c r="AC952">
        <v>100</v>
      </c>
      <c r="AD952">
        <v>0</v>
      </c>
      <c r="AE952" t="s">
        <v>3789</v>
      </c>
      <c r="AF952"/>
      <c r="AG952" t="s">
        <v>1997</v>
      </c>
      <c r="AH952">
        <v>70</v>
      </c>
      <c r="AI952"/>
      <c r="AJ952">
        <v>15</v>
      </c>
      <c r="AK952">
        <v>155.96</v>
      </c>
      <c r="AL952">
        <v>1</v>
      </c>
      <c r="AM952"/>
      <c r="AN952"/>
      <c r="AO952"/>
      <c r="AP952"/>
      <c r="AQ952" t="s">
        <v>3522</v>
      </c>
      <c r="AR952"/>
      <c r="AS952" t="s">
        <v>1996</v>
      </c>
      <c r="AT952"/>
      <c r="AU952" t="s">
        <v>1996</v>
      </c>
      <c r="AV952" t="s">
        <v>1996</v>
      </c>
      <c r="AW952">
        <v>13959</v>
      </c>
      <c r="AX952"/>
    </row>
    <row r="953" spans="1:50" hidden="1" x14ac:dyDescent="0.25">
      <c r="A953">
        <v>2026</v>
      </c>
      <c r="B953" t="s">
        <v>1902</v>
      </c>
      <c r="C953" t="s">
        <v>3717</v>
      </c>
      <c r="D953">
        <v>8978</v>
      </c>
      <c r="E953" t="s">
        <v>3718</v>
      </c>
      <c r="F953" t="s">
        <v>2033</v>
      </c>
      <c r="G953" t="s">
        <v>1924</v>
      </c>
      <c r="H953">
        <v>765.11220000000003</v>
      </c>
      <c r="I953">
        <v>0</v>
      </c>
      <c r="J953">
        <v>0</v>
      </c>
      <c r="K953"/>
      <c r="L953">
        <v>-9.01E-2</v>
      </c>
      <c r="M953" t="s">
        <v>1996</v>
      </c>
      <c r="N953" t="s">
        <v>1996</v>
      </c>
      <c r="O953" t="s">
        <v>1996</v>
      </c>
      <c r="P953" t="s">
        <v>1997</v>
      </c>
      <c r="Q953"/>
      <c r="R953"/>
      <c r="S953"/>
      <c r="T953">
        <v>0</v>
      </c>
      <c r="U953">
        <v>0</v>
      </c>
      <c r="V953">
        <v>0</v>
      </c>
      <c r="W953">
        <v>0.9</v>
      </c>
      <c r="X953">
        <v>0.81599999999999995</v>
      </c>
      <c r="Y953">
        <v>0.98699999999999999</v>
      </c>
      <c r="Z953">
        <v>0.92</v>
      </c>
      <c r="AA953">
        <v>0.92</v>
      </c>
      <c r="AB953">
        <v>0.92</v>
      </c>
      <c r="AC953">
        <v>100</v>
      </c>
      <c r="AD953">
        <v>0</v>
      </c>
      <c r="AE953" t="s">
        <v>3789</v>
      </c>
      <c r="AF953"/>
      <c r="AG953" t="s">
        <v>1997</v>
      </c>
      <c r="AH953">
        <v>70</v>
      </c>
      <c r="AI953"/>
      <c r="AJ953">
        <v>15</v>
      </c>
      <c r="AK953">
        <v>155.96</v>
      </c>
      <c r="AL953">
        <v>1</v>
      </c>
      <c r="AM953"/>
      <c r="AN953"/>
      <c r="AO953"/>
      <c r="AP953"/>
      <c r="AQ953" t="s">
        <v>3523</v>
      </c>
      <c r="AR953"/>
      <c r="AS953" t="s">
        <v>1996</v>
      </c>
      <c r="AT953"/>
      <c r="AU953" t="s">
        <v>1996</v>
      </c>
      <c r="AV953" t="s">
        <v>1996</v>
      </c>
      <c r="AW953">
        <v>13959</v>
      </c>
      <c r="AX953"/>
    </row>
    <row r="954" spans="1:50" hidden="1" x14ac:dyDescent="0.25">
      <c r="A954">
        <v>2026</v>
      </c>
      <c r="B954" t="s">
        <v>1902</v>
      </c>
      <c r="C954" t="s">
        <v>3719</v>
      </c>
      <c r="D954">
        <v>8979</v>
      </c>
      <c r="E954" t="s">
        <v>3720</v>
      </c>
      <c r="F954" t="s">
        <v>2033</v>
      </c>
      <c r="G954" t="s">
        <v>1924</v>
      </c>
      <c r="H954">
        <v>818.82809999999995</v>
      </c>
      <c r="I954">
        <v>0</v>
      </c>
      <c r="J954">
        <v>0</v>
      </c>
      <c r="K954"/>
      <c r="L954">
        <v>-2.0000000000000001E-4</v>
      </c>
      <c r="M954" t="s">
        <v>1996</v>
      </c>
      <c r="N954" t="s">
        <v>1996</v>
      </c>
      <c r="O954" t="s">
        <v>1996</v>
      </c>
      <c r="P954" t="s">
        <v>1997</v>
      </c>
      <c r="Q954"/>
      <c r="R954"/>
      <c r="S954"/>
      <c r="T954">
        <v>0</v>
      </c>
      <c r="U954">
        <v>0</v>
      </c>
      <c r="V954">
        <v>0</v>
      </c>
      <c r="W954">
        <v>0.9</v>
      </c>
      <c r="X954">
        <v>0.81599999999999995</v>
      </c>
      <c r="Y954">
        <v>0.98699999999999999</v>
      </c>
      <c r="Z954">
        <v>0.92</v>
      </c>
      <c r="AA954">
        <v>0.92</v>
      </c>
      <c r="AB954">
        <v>0.92</v>
      </c>
      <c r="AC954">
        <v>100</v>
      </c>
      <c r="AD954">
        <v>0</v>
      </c>
      <c r="AE954" t="s">
        <v>3789</v>
      </c>
      <c r="AF954"/>
      <c r="AG954" t="s">
        <v>1997</v>
      </c>
      <c r="AH954">
        <v>60</v>
      </c>
      <c r="AI954"/>
      <c r="AJ954">
        <v>15</v>
      </c>
      <c r="AK954">
        <v>149.13999999999999</v>
      </c>
      <c r="AL954">
        <v>1</v>
      </c>
      <c r="AM954"/>
      <c r="AN954"/>
      <c r="AO954"/>
      <c r="AP954"/>
      <c r="AQ954" t="s">
        <v>4035</v>
      </c>
      <c r="AR954"/>
      <c r="AS954" t="s">
        <v>1996</v>
      </c>
      <c r="AT954"/>
      <c r="AU954" t="s">
        <v>1996</v>
      </c>
      <c r="AV954" t="s">
        <v>1996</v>
      </c>
      <c r="AW954">
        <v>13959</v>
      </c>
      <c r="AX954"/>
    </row>
    <row r="955" spans="1:50" hidden="1" x14ac:dyDescent="0.25">
      <c r="A955">
        <v>2026</v>
      </c>
      <c r="B955" t="s">
        <v>1902</v>
      </c>
      <c r="C955" t="s">
        <v>3721</v>
      </c>
      <c r="D955">
        <v>8980</v>
      </c>
      <c r="E955" t="s">
        <v>3722</v>
      </c>
      <c r="F955" t="s">
        <v>2033</v>
      </c>
      <c r="G955" t="s">
        <v>1924</v>
      </c>
      <c r="H955">
        <v>3308.8186999999998</v>
      </c>
      <c r="I955">
        <v>0</v>
      </c>
      <c r="J955">
        <v>0</v>
      </c>
      <c r="K955"/>
      <c r="L955">
        <v>-2.9304999999999999</v>
      </c>
      <c r="M955" t="s">
        <v>1996</v>
      </c>
      <c r="N955" t="s">
        <v>1996</v>
      </c>
      <c r="O955" t="s">
        <v>1996</v>
      </c>
      <c r="P955" t="s">
        <v>1997</v>
      </c>
      <c r="Q955"/>
      <c r="R955"/>
      <c r="S955"/>
      <c r="T955">
        <v>0</v>
      </c>
      <c r="U955">
        <v>0</v>
      </c>
      <c r="V955">
        <v>0</v>
      </c>
      <c r="W955">
        <v>0.9</v>
      </c>
      <c r="X955">
        <v>0.81599999999999995</v>
      </c>
      <c r="Y955">
        <v>0.98699999999999999</v>
      </c>
      <c r="Z955">
        <v>0.92</v>
      </c>
      <c r="AA955">
        <v>0.92</v>
      </c>
      <c r="AB955">
        <v>0.92</v>
      </c>
      <c r="AC955">
        <v>100</v>
      </c>
      <c r="AD955">
        <v>0</v>
      </c>
      <c r="AE955" t="s">
        <v>3789</v>
      </c>
      <c r="AF955"/>
      <c r="AG955" t="s">
        <v>1997</v>
      </c>
      <c r="AH955">
        <v>100</v>
      </c>
      <c r="AI955"/>
      <c r="AJ955">
        <v>15</v>
      </c>
      <c r="AK955">
        <v>149.13999999999999</v>
      </c>
      <c r="AL955">
        <v>1</v>
      </c>
      <c r="AM955"/>
      <c r="AN955"/>
      <c r="AO955"/>
      <c r="AP955"/>
      <c r="AQ955" t="s">
        <v>3524</v>
      </c>
      <c r="AR955"/>
      <c r="AS955" t="s">
        <v>1996</v>
      </c>
      <c r="AT955"/>
      <c r="AU955" t="s">
        <v>1996</v>
      </c>
      <c r="AV955" t="s">
        <v>1996</v>
      </c>
      <c r="AW955">
        <v>13959</v>
      </c>
      <c r="AX955"/>
    </row>
    <row r="956" spans="1:50" hidden="1" x14ac:dyDescent="0.25">
      <c r="A956">
        <v>2026</v>
      </c>
      <c r="B956" t="s">
        <v>1902</v>
      </c>
      <c r="C956" t="s">
        <v>3723</v>
      </c>
      <c r="D956">
        <v>8981</v>
      </c>
      <c r="E956" t="s">
        <v>3724</v>
      </c>
      <c r="F956" t="s">
        <v>2033</v>
      </c>
      <c r="G956" t="s">
        <v>1949</v>
      </c>
      <c r="H956">
        <v>277.8374</v>
      </c>
      <c r="I956">
        <v>4.0000000000000002E-4</v>
      </c>
      <c r="J956">
        <v>4.0000000000000002E-4</v>
      </c>
      <c r="K956"/>
      <c r="L956">
        <v>0.21779999999999999</v>
      </c>
      <c r="M956" t="s">
        <v>1996</v>
      </c>
      <c r="N956" t="s">
        <v>1996</v>
      </c>
      <c r="O956" t="s">
        <v>1996</v>
      </c>
      <c r="P956" t="s">
        <v>1997</v>
      </c>
      <c r="Q956"/>
      <c r="R956"/>
      <c r="S956"/>
      <c r="T956">
        <v>0</v>
      </c>
      <c r="U956">
        <v>0</v>
      </c>
      <c r="V956">
        <v>0</v>
      </c>
      <c r="W956">
        <v>0.9</v>
      </c>
      <c r="X956">
        <v>0.81599999999999995</v>
      </c>
      <c r="Y956">
        <v>0.98699999999999999</v>
      </c>
      <c r="Z956">
        <v>0.92</v>
      </c>
      <c r="AA956">
        <v>0.92</v>
      </c>
      <c r="AB956">
        <v>0.92</v>
      </c>
      <c r="AC956">
        <v>87</v>
      </c>
      <c r="AD956">
        <v>13</v>
      </c>
      <c r="AE956" t="s">
        <v>3789</v>
      </c>
      <c r="AF956"/>
      <c r="AG956" t="s">
        <v>1997</v>
      </c>
      <c r="AH956">
        <v>20</v>
      </c>
      <c r="AI956"/>
      <c r="AJ956">
        <v>10</v>
      </c>
      <c r="AK956">
        <v>32.14</v>
      </c>
      <c r="AL956">
        <v>1</v>
      </c>
      <c r="AM956"/>
      <c r="AN956"/>
      <c r="AO956"/>
      <c r="AP956"/>
      <c r="AQ956" t="s">
        <v>3535</v>
      </c>
      <c r="AR956"/>
      <c r="AS956" t="s">
        <v>1996</v>
      </c>
      <c r="AT956"/>
      <c r="AU956" t="s">
        <v>1996</v>
      </c>
      <c r="AV956" t="s">
        <v>1997</v>
      </c>
      <c r="AW956">
        <v>13959</v>
      </c>
      <c r="AX956"/>
    </row>
    <row r="957" spans="1:50" hidden="1" x14ac:dyDescent="0.25">
      <c r="A957">
        <v>2026</v>
      </c>
      <c r="B957" t="s">
        <v>1902</v>
      </c>
      <c r="C957" t="s">
        <v>241</v>
      </c>
      <c r="D957">
        <v>269</v>
      </c>
      <c r="E957" t="s">
        <v>3513</v>
      </c>
      <c r="F957" t="s">
        <v>1995</v>
      </c>
      <c r="G957" t="s">
        <v>1924</v>
      </c>
      <c r="H957">
        <v>1082</v>
      </c>
      <c r="I957">
        <v>0.14099999999999999</v>
      </c>
      <c r="J957">
        <v>0.14099999999999999</v>
      </c>
      <c r="K957"/>
      <c r="L957">
        <v>0</v>
      </c>
      <c r="M957" t="s">
        <v>1996</v>
      </c>
      <c r="N957" t="s">
        <v>1996</v>
      </c>
      <c r="O957" t="s">
        <v>1996</v>
      </c>
      <c r="P957" t="s">
        <v>1996</v>
      </c>
      <c r="Q957"/>
      <c r="R957"/>
      <c r="S957"/>
      <c r="T957">
        <v>0</v>
      </c>
      <c r="U957">
        <v>0</v>
      </c>
      <c r="V957">
        <v>0</v>
      </c>
      <c r="W957">
        <v>0.9</v>
      </c>
      <c r="X957">
        <v>0.81599999999999995</v>
      </c>
      <c r="Y957">
        <v>0.98599999999999999</v>
      </c>
      <c r="Z957">
        <v>0.92</v>
      </c>
      <c r="AA957">
        <v>0.92</v>
      </c>
      <c r="AB957">
        <v>0.92</v>
      </c>
      <c r="AC957">
        <v>100</v>
      </c>
      <c r="AD957">
        <v>0</v>
      </c>
      <c r="AE957" t="s">
        <v>3789</v>
      </c>
      <c r="AF957"/>
      <c r="AG957" t="s">
        <v>1997</v>
      </c>
      <c r="AH957">
        <v>125</v>
      </c>
      <c r="AI957"/>
      <c r="AJ957">
        <v>15</v>
      </c>
      <c r="AK957">
        <v>179</v>
      </c>
      <c r="AL957">
        <v>1</v>
      </c>
      <c r="AM957"/>
      <c r="AN957"/>
      <c r="AO957"/>
      <c r="AP957"/>
      <c r="AQ957" t="s">
        <v>4036</v>
      </c>
      <c r="AR957"/>
      <c r="AS957" t="s">
        <v>1996</v>
      </c>
      <c r="AT957"/>
      <c r="AU957" t="s">
        <v>1996</v>
      </c>
      <c r="AV957" t="s">
        <v>1997</v>
      </c>
      <c r="AW957">
        <v>14407</v>
      </c>
      <c r="AX957"/>
    </row>
    <row r="958" spans="1:50" hidden="1" x14ac:dyDescent="0.25">
      <c r="A958">
        <v>2026</v>
      </c>
      <c r="B958" t="s">
        <v>1902</v>
      </c>
      <c r="C958" t="s">
        <v>244</v>
      </c>
      <c r="D958">
        <v>2708</v>
      </c>
      <c r="E958" t="s">
        <v>3514</v>
      </c>
      <c r="F958" t="s">
        <v>1995</v>
      </c>
      <c r="G958" t="s">
        <v>1924</v>
      </c>
      <c r="H958"/>
      <c r="I958"/>
      <c r="J958"/>
      <c r="K958"/>
      <c r="L958"/>
      <c r="M958" t="s">
        <v>1996</v>
      </c>
      <c r="N958" t="s">
        <v>1996</v>
      </c>
      <c r="O958" t="s">
        <v>1996</v>
      </c>
      <c r="P958" t="s">
        <v>1996</v>
      </c>
      <c r="Q958"/>
      <c r="R958"/>
      <c r="S958"/>
      <c r="T958"/>
      <c r="U958"/>
      <c r="V958"/>
      <c r="W958">
        <v>0.9</v>
      </c>
      <c r="X958">
        <v>0.81599999999999995</v>
      </c>
      <c r="Y958">
        <v>0.98599999999999999</v>
      </c>
      <c r="Z958">
        <v>0.92</v>
      </c>
      <c r="AA958">
        <v>0.92</v>
      </c>
      <c r="AB958">
        <v>0.92</v>
      </c>
      <c r="AC958">
        <v>100</v>
      </c>
      <c r="AD958">
        <v>0</v>
      </c>
      <c r="AE958" t="s">
        <v>3789</v>
      </c>
      <c r="AF958"/>
      <c r="AG958" t="s">
        <v>1997</v>
      </c>
      <c r="AH958">
        <v>75</v>
      </c>
      <c r="AI958"/>
      <c r="AJ958"/>
      <c r="AK958"/>
      <c r="AL958"/>
      <c r="AM958"/>
      <c r="AN958"/>
      <c r="AO958"/>
      <c r="AP958"/>
      <c r="AQ958" t="s">
        <v>1850</v>
      </c>
      <c r="AR958" t="s">
        <v>1996</v>
      </c>
      <c r="AS958" t="s">
        <v>1996</v>
      </c>
      <c r="AT958" t="s">
        <v>2026</v>
      </c>
      <c r="AU958" t="s">
        <v>1996</v>
      </c>
      <c r="AV958" t="s">
        <v>1996</v>
      </c>
      <c r="AW958">
        <v>13164</v>
      </c>
      <c r="AX958"/>
    </row>
    <row r="959" spans="1:50" hidden="1" x14ac:dyDescent="0.25">
      <c r="A959">
        <v>2026</v>
      </c>
      <c r="B959" t="s">
        <v>1902</v>
      </c>
      <c r="C959" t="s">
        <v>281</v>
      </c>
      <c r="D959">
        <v>2710</v>
      </c>
      <c r="E959" t="s">
        <v>3515</v>
      </c>
      <c r="F959" t="s">
        <v>1995</v>
      </c>
      <c r="G959" t="s">
        <v>1924</v>
      </c>
      <c r="H959">
        <v>1348</v>
      </c>
      <c r="I959">
        <v>0.122</v>
      </c>
      <c r="J959">
        <v>0.122</v>
      </c>
      <c r="K959"/>
      <c r="L959">
        <v>0</v>
      </c>
      <c r="M959" t="s">
        <v>1996</v>
      </c>
      <c r="N959" t="s">
        <v>1996</v>
      </c>
      <c r="O959" t="s">
        <v>1996</v>
      </c>
      <c r="P959" t="s">
        <v>1996</v>
      </c>
      <c r="Q959"/>
      <c r="R959"/>
      <c r="S959"/>
      <c r="T959"/>
      <c r="U959"/>
      <c r="V959"/>
      <c r="W959">
        <v>0.9</v>
      </c>
      <c r="X959">
        <v>0.81599999999999995</v>
      </c>
      <c r="Y959">
        <v>0.98599999999999999</v>
      </c>
      <c r="Z959">
        <v>0.92</v>
      </c>
      <c r="AA959">
        <v>0.92</v>
      </c>
      <c r="AB959">
        <v>0.92</v>
      </c>
      <c r="AC959">
        <v>100</v>
      </c>
      <c r="AD959">
        <v>0</v>
      </c>
      <c r="AE959" t="s">
        <v>3789</v>
      </c>
      <c r="AF959"/>
      <c r="AG959" t="s">
        <v>1997</v>
      </c>
      <c r="AH959">
        <v>120</v>
      </c>
      <c r="AI959"/>
      <c r="AJ959">
        <v>20</v>
      </c>
      <c r="AK959">
        <v>468.13</v>
      </c>
      <c r="AL959">
        <v>1</v>
      </c>
      <c r="AM959"/>
      <c r="AN959"/>
      <c r="AO959"/>
      <c r="AP959"/>
      <c r="AQ959" t="s">
        <v>3516</v>
      </c>
      <c r="AR959"/>
      <c r="AS959" t="s">
        <v>1996</v>
      </c>
      <c r="AT959"/>
      <c r="AU959" t="s">
        <v>1996</v>
      </c>
      <c r="AV959" t="s">
        <v>1997</v>
      </c>
      <c r="AW959">
        <v>14147</v>
      </c>
      <c r="AX959"/>
    </row>
    <row r="960" spans="1:50" hidden="1" x14ac:dyDescent="0.25">
      <c r="A960">
        <v>2026</v>
      </c>
      <c r="B960" t="s">
        <v>1902</v>
      </c>
      <c r="C960" t="s">
        <v>247</v>
      </c>
      <c r="D960">
        <v>2711</v>
      </c>
      <c r="E960" t="s">
        <v>3517</v>
      </c>
      <c r="F960" t="s">
        <v>1995</v>
      </c>
      <c r="G960" t="s">
        <v>1924</v>
      </c>
      <c r="H960">
        <v>532</v>
      </c>
      <c r="I960">
        <v>6.9500000000000006E-2</v>
      </c>
      <c r="J960">
        <v>6.9500000000000006E-2</v>
      </c>
      <c r="K960"/>
      <c r="L960">
        <v>0</v>
      </c>
      <c r="M960" t="s">
        <v>1996</v>
      </c>
      <c r="N960" t="s">
        <v>1996</v>
      </c>
      <c r="O960" t="s">
        <v>1996</v>
      </c>
      <c r="P960" t="s">
        <v>1996</v>
      </c>
      <c r="Q960"/>
      <c r="R960"/>
      <c r="S960"/>
      <c r="T960">
        <v>0</v>
      </c>
      <c r="U960">
        <v>0</v>
      </c>
      <c r="V960">
        <v>0</v>
      </c>
      <c r="W960">
        <v>0.9</v>
      </c>
      <c r="X960">
        <v>0.81599999999999995</v>
      </c>
      <c r="Y960">
        <v>0.98599999999999999</v>
      </c>
      <c r="Z960">
        <v>0.92</v>
      </c>
      <c r="AA960">
        <v>0.92</v>
      </c>
      <c r="AB960">
        <v>0.92</v>
      </c>
      <c r="AC960">
        <v>100</v>
      </c>
      <c r="AD960">
        <v>0</v>
      </c>
      <c r="AE960" t="s">
        <v>3789</v>
      </c>
      <c r="AF960"/>
      <c r="AG960" t="s">
        <v>1997</v>
      </c>
      <c r="AH960">
        <v>100</v>
      </c>
      <c r="AI960"/>
      <c r="AJ960">
        <v>15</v>
      </c>
      <c r="AK960">
        <v>200</v>
      </c>
      <c r="AL960">
        <v>1</v>
      </c>
      <c r="AM960"/>
      <c r="AN960"/>
      <c r="AO960"/>
      <c r="AP960"/>
      <c r="AQ960" t="s">
        <v>4037</v>
      </c>
      <c r="AR960"/>
      <c r="AS960" t="s">
        <v>1996</v>
      </c>
      <c r="AT960"/>
      <c r="AU960" t="s">
        <v>1996</v>
      </c>
      <c r="AV960" t="s">
        <v>1997</v>
      </c>
      <c r="AW960">
        <v>14407</v>
      </c>
      <c r="AX960"/>
    </row>
    <row r="961" spans="1:50" hidden="1" x14ac:dyDescent="0.25">
      <c r="A961">
        <v>2026</v>
      </c>
      <c r="B961" t="s">
        <v>1902</v>
      </c>
      <c r="C961" t="s">
        <v>250</v>
      </c>
      <c r="D961">
        <v>2706</v>
      </c>
      <c r="E961" t="s">
        <v>3518</v>
      </c>
      <c r="F961" t="s">
        <v>1995</v>
      </c>
      <c r="G961" t="s">
        <v>1919</v>
      </c>
      <c r="H961"/>
      <c r="I961"/>
      <c r="J961"/>
      <c r="K961"/>
      <c r="L961"/>
      <c r="M961" t="s">
        <v>1996</v>
      </c>
      <c r="N961" t="s">
        <v>1996</v>
      </c>
      <c r="O961" t="s">
        <v>1996</v>
      </c>
      <c r="P961" t="s">
        <v>1996</v>
      </c>
      <c r="Q961"/>
      <c r="R961"/>
      <c r="S961"/>
      <c r="T961"/>
      <c r="U961"/>
      <c r="V961"/>
      <c r="W961">
        <v>0.9</v>
      </c>
      <c r="X961">
        <v>0.81599999999999995</v>
      </c>
      <c r="Y961">
        <v>0.98599999999999999</v>
      </c>
      <c r="Z961">
        <v>0.92</v>
      </c>
      <c r="AA961">
        <v>0.92</v>
      </c>
      <c r="AB961">
        <v>0.92</v>
      </c>
      <c r="AC961">
        <v>100</v>
      </c>
      <c r="AD961">
        <v>0</v>
      </c>
      <c r="AE961" t="s">
        <v>3789</v>
      </c>
      <c r="AF961"/>
      <c r="AG961" t="s">
        <v>1997</v>
      </c>
      <c r="AH961">
        <v>50</v>
      </c>
      <c r="AI961"/>
      <c r="AJ961"/>
      <c r="AK961"/>
      <c r="AL961"/>
      <c r="AM961"/>
      <c r="AN961"/>
      <c r="AO961"/>
      <c r="AP961"/>
      <c r="AQ961" t="s">
        <v>1850</v>
      </c>
      <c r="AR961" t="s">
        <v>1996</v>
      </c>
      <c r="AS961" t="s">
        <v>1996</v>
      </c>
      <c r="AT961" t="s">
        <v>2026</v>
      </c>
      <c r="AU961" t="s">
        <v>1996</v>
      </c>
      <c r="AV961" t="s">
        <v>1996</v>
      </c>
      <c r="AW961">
        <v>13164</v>
      </c>
      <c r="AX961"/>
    </row>
    <row r="962" spans="1:50" hidden="1" x14ac:dyDescent="0.25">
      <c r="A962">
        <v>2026</v>
      </c>
      <c r="B962" t="s">
        <v>1902</v>
      </c>
      <c r="C962" t="s">
        <v>259</v>
      </c>
      <c r="D962">
        <v>3501</v>
      </c>
      <c r="E962" t="s">
        <v>3519</v>
      </c>
      <c r="F962" t="s">
        <v>1995</v>
      </c>
      <c r="G962" t="s">
        <v>1924</v>
      </c>
      <c r="H962">
        <v>2279</v>
      </c>
      <c r="I962">
        <v>0.26</v>
      </c>
      <c r="J962">
        <v>0.26</v>
      </c>
      <c r="K962"/>
      <c r="L962">
        <v>0</v>
      </c>
      <c r="M962" t="s">
        <v>1996</v>
      </c>
      <c r="N962" t="s">
        <v>1996</v>
      </c>
      <c r="O962" t="s">
        <v>1996</v>
      </c>
      <c r="P962" t="s">
        <v>1996</v>
      </c>
      <c r="Q962"/>
      <c r="R962"/>
      <c r="S962"/>
      <c r="T962"/>
      <c r="U962"/>
      <c r="V962"/>
      <c r="W962">
        <v>0.9</v>
      </c>
      <c r="X962">
        <v>0.81599999999999995</v>
      </c>
      <c r="Y962">
        <v>0.98599999999999999</v>
      </c>
      <c r="Z962">
        <v>0.92</v>
      </c>
      <c r="AA962">
        <v>0.92</v>
      </c>
      <c r="AB962">
        <v>0.92</v>
      </c>
      <c r="AC962">
        <v>100</v>
      </c>
      <c r="AD962">
        <v>0</v>
      </c>
      <c r="AE962" t="s">
        <v>3789</v>
      </c>
      <c r="AF962"/>
      <c r="AG962" t="s">
        <v>1997</v>
      </c>
      <c r="AH962">
        <v>150</v>
      </c>
      <c r="AI962"/>
      <c r="AJ962">
        <v>15</v>
      </c>
      <c r="AK962">
        <v>200</v>
      </c>
      <c r="AL962">
        <v>1</v>
      </c>
      <c r="AM962"/>
      <c r="AN962"/>
      <c r="AO962"/>
      <c r="AP962"/>
      <c r="AQ962" t="s">
        <v>3520</v>
      </c>
      <c r="AR962"/>
      <c r="AS962" t="s">
        <v>1996</v>
      </c>
      <c r="AT962"/>
      <c r="AU962" t="s">
        <v>1996</v>
      </c>
      <c r="AV962" t="s">
        <v>1997</v>
      </c>
      <c r="AW962">
        <v>13867</v>
      </c>
      <c r="AX962"/>
    </row>
    <row r="963" spans="1:50" hidden="1" x14ac:dyDescent="0.25">
      <c r="A963">
        <v>2026</v>
      </c>
      <c r="B963" t="s">
        <v>1902</v>
      </c>
      <c r="C963" t="s">
        <v>262</v>
      </c>
      <c r="D963">
        <v>3535</v>
      </c>
      <c r="E963" t="s">
        <v>3521</v>
      </c>
      <c r="F963" t="s">
        <v>1995</v>
      </c>
      <c r="G963" t="s">
        <v>1924</v>
      </c>
      <c r="H963">
        <v>195</v>
      </c>
      <c r="I963">
        <v>5.2999999999999999E-2</v>
      </c>
      <c r="J963">
        <v>5.2999999999999999E-2</v>
      </c>
      <c r="K963"/>
      <c r="L963">
        <v>0</v>
      </c>
      <c r="M963" t="s">
        <v>1996</v>
      </c>
      <c r="N963" t="s">
        <v>1996</v>
      </c>
      <c r="O963" t="s">
        <v>1996</v>
      </c>
      <c r="P963" t="s">
        <v>1996</v>
      </c>
      <c r="Q963"/>
      <c r="R963"/>
      <c r="S963"/>
      <c r="T963">
        <v>0</v>
      </c>
      <c r="U963">
        <v>0</v>
      </c>
      <c r="V963">
        <v>0</v>
      </c>
      <c r="W963">
        <v>0.9</v>
      </c>
      <c r="X963">
        <v>0.81599999999999995</v>
      </c>
      <c r="Y963">
        <v>0.98599999999999999</v>
      </c>
      <c r="Z963">
        <v>0.92</v>
      </c>
      <c r="AA963">
        <v>0.92</v>
      </c>
      <c r="AB963">
        <v>0.92</v>
      </c>
      <c r="AC963">
        <v>100</v>
      </c>
      <c r="AD963">
        <v>0</v>
      </c>
      <c r="AE963" t="s">
        <v>3789</v>
      </c>
      <c r="AF963"/>
      <c r="AG963" t="s">
        <v>1997</v>
      </c>
      <c r="AH963">
        <v>40</v>
      </c>
      <c r="AI963"/>
      <c r="AJ963">
        <v>15</v>
      </c>
      <c r="AK963">
        <v>200</v>
      </c>
      <c r="AL963">
        <v>1</v>
      </c>
      <c r="AM963"/>
      <c r="AN963"/>
      <c r="AO963"/>
      <c r="AP963"/>
      <c r="AQ963" t="s">
        <v>3795</v>
      </c>
      <c r="AR963"/>
      <c r="AS963" t="s">
        <v>1996</v>
      </c>
      <c r="AT963"/>
      <c r="AU963" t="s">
        <v>1996</v>
      </c>
      <c r="AV963" t="s">
        <v>1997</v>
      </c>
      <c r="AW963">
        <v>14407</v>
      </c>
      <c r="AX963"/>
    </row>
    <row r="964" spans="1:50" hidden="1" x14ac:dyDescent="0.25">
      <c r="A964">
        <v>2026</v>
      </c>
      <c r="B964" t="s">
        <v>1902</v>
      </c>
      <c r="C964" t="s">
        <v>203</v>
      </c>
      <c r="D964">
        <v>4362</v>
      </c>
      <c r="E964" t="s">
        <v>3725</v>
      </c>
      <c r="F964" t="s">
        <v>1995</v>
      </c>
      <c r="G964" t="s">
        <v>1924</v>
      </c>
      <c r="H964">
        <v>1335.0372</v>
      </c>
      <c r="I964">
        <v>0</v>
      </c>
      <c r="J964">
        <v>0</v>
      </c>
      <c r="K964"/>
      <c r="L964">
        <v>0</v>
      </c>
      <c r="M964" t="s">
        <v>1996</v>
      </c>
      <c r="N964" t="s">
        <v>1996</v>
      </c>
      <c r="O964" t="s">
        <v>1996</v>
      </c>
      <c r="P964" t="s">
        <v>1997</v>
      </c>
      <c r="Q964"/>
      <c r="R964"/>
      <c r="S964"/>
      <c r="T964">
        <v>0</v>
      </c>
      <c r="U964">
        <v>0</v>
      </c>
      <c r="V964">
        <v>0</v>
      </c>
      <c r="W964">
        <v>0.9</v>
      </c>
      <c r="X964">
        <v>0.81599999999999995</v>
      </c>
      <c r="Y964">
        <v>0.98599999999999999</v>
      </c>
      <c r="Z964">
        <v>0.92</v>
      </c>
      <c r="AA964">
        <v>0.92</v>
      </c>
      <c r="AB964">
        <v>0.92</v>
      </c>
      <c r="AC964">
        <v>100</v>
      </c>
      <c r="AD964">
        <v>0</v>
      </c>
      <c r="AE964" t="s">
        <v>3789</v>
      </c>
      <c r="AF964"/>
      <c r="AG964" t="s">
        <v>1997</v>
      </c>
      <c r="AH964">
        <v>70</v>
      </c>
      <c r="AI964"/>
      <c r="AJ964">
        <v>15</v>
      </c>
      <c r="AK964">
        <v>155.96</v>
      </c>
      <c r="AL964">
        <v>1</v>
      </c>
      <c r="AM964"/>
      <c r="AN964"/>
      <c r="AO964"/>
      <c r="AP964"/>
      <c r="AQ964" t="s">
        <v>3522</v>
      </c>
      <c r="AR964"/>
      <c r="AS964" t="s">
        <v>1996</v>
      </c>
      <c r="AT964"/>
      <c r="AU964" t="s">
        <v>1996</v>
      </c>
      <c r="AV964" t="s">
        <v>1996</v>
      </c>
      <c r="AW964">
        <v>13867</v>
      </c>
      <c r="AX964"/>
    </row>
    <row r="965" spans="1:50" hidden="1" x14ac:dyDescent="0.25">
      <c r="A965">
        <v>2026</v>
      </c>
      <c r="B965" t="s">
        <v>1902</v>
      </c>
      <c r="C965" t="s">
        <v>206</v>
      </c>
      <c r="D965">
        <v>4363</v>
      </c>
      <c r="E965" t="s">
        <v>3726</v>
      </c>
      <c r="F965" t="s">
        <v>1995</v>
      </c>
      <c r="G965" t="s">
        <v>1924</v>
      </c>
      <c r="H965">
        <v>1171.9933000000001</v>
      </c>
      <c r="I965">
        <v>0</v>
      </c>
      <c r="J965">
        <v>0</v>
      </c>
      <c r="K965"/>
      <c r="L965">
        <v>0</v>
      </c>
      <c r="M965" t="s">
        <v>1996</v>
      </c>
      <c r="N965" t="s">
        <v>1996</v>
      </c>
      <c r="O965" t="s">
        <v>1996</v>
      </c>
      <c r="P965" t="s">
        <v>1997</v>
      </c>
      <c r="Q965"/>
      <c r="R965"/>
      <c r="S965"/>
      <c r="T965">
        <v>0</v>
      </c>
      <c r="U965">
        <v>0</v>
      </c>
      <c r="V965">
        <v>0</v>
      </c>
      <c r="W965">
        <v>0.9</v>
      </c>
      <c r="X965">
        <v>0.81599999999999995</v>
      </c>
      <c r="Y965">
        <v>0.98599999999999999</v>
      </c>
      <c r="Z965">
        <v>0.92</v>
      </c>
      <c r="AA965">
        <v>0.92</v>
      </c>
      <c r="AB965">
        <v>0.92</v>
      </c>
      <c r="AC965">
        <v>100</v>
      </c>
      <c r="AD965">
        <v>0</v>
      </c>
      <c r="AE965" t="s">
        <v>3789</v>
      </c>
      <c r="AF965"/>
      <c r="AG965" t="s">
        <v>1997</v>
      </c>
      <c r="AH965">
        <v>70</v>
      </c>
      <c r="AI965"/>
      <c r="AJ965">
        <v>15</v>
      </c>
      <c r="AK965">
        <v>155.96</v>
      </c>
      <c r="AL965">
        <v>1</v>
      </c>
      <c r="AM965"/>
      <c r="AN965"/>
      <c r="AO965"/>
      <c r="AP965"/>
      <c r="AQ965" t="s">
        <v>3523</v>
      </c>
      <c r="AR965"/>
      <c r="AS965" t="s">
        <v>1996</v>
      </c>
      <c r="AT965"/>
      <c r="AU965" t="s">
        <v>1996</v>
      </c>
      <c r="AV965" t="s">
        <v>1996</v>
      </c>
      <c r="AW965">
        <v>13867</v>
      </c>
      <c r="AX965"/>
    </row>
    <row r="966" spans="1:50" hidden="1" x14ac:dyDescent="0.25">
      <c r="A966">
        <v>2026</v>
      </c>
      <c r="B966" t="s">
        <v>1902</v>
      </c>
      <c r="C966" t="s">
        <v>212</v>
      </c>
      <c r="D966">
        <v>4364</v>
      </c>
      <c r="E966" t="s">
        <v>3727</v>
      </c>
      <c r="F966" t="s">
        <v>1995</v>
      </c>
      <c r="G966" t="s">
        <v>1924</v>
      </c>
      <c r="H966">
        <v>353.72160000000002</v>
      </c>
      <c r="I966">
        <v>0</v>
      </c>
      <c r="J966">
        <v>0</v>
      </c>
      <c r="K966"/>
      <c r="L966">
        <v>0</v>
      </c>
      <c r="M966" t="s">
        <v>1996</v>
      </c>
      <c r="N966" t="s">
        <v>1996</v>
      </c>
      <c r="O966" t="s">
        <v>1996</v>
      </c>
      <c r="P966" t="s">
        <v>1997</v>
      </c>
      <c r="Q966"/>
      <c r="R966"/>
      <c r="S966"/>
      <c r="T966">
        <v>0</v>
      </c>
      <c r="U966">
        <v>0</v>
      </c>
      <c r="V966">
        <v>0</v>
      </c>
      <c r="W966">
        <v>0.9</v>
      </c>
      <c r="X966">
        <v>0.81599999999999995</v>
      </c>
      <c r="Y966">
        <v>0.98599999999999999</v>
      </c>
      <c r="Z966">
        <v>0.92</v>
      </c>
      <c r="AA966">
        <v>0.92</v>
      </c>
      <c r="AB966">
        <v>0.92</v>
      </c>
      <c r="AC966">
        <v>100</v>
      </c>
      <c r="AD966">
        <v>0</v>
      </c>
      <c r="AE966" t="s">
        <v>3789</v>
      </c>
      <c r="AF966"/>
      <c r="AG966" t="s">
        <v>1997</v>
      </c>
      <c r="AH966">
        <v>60</v>
      </c>
      <c r="AI966"/>
      <c r="AJ966">
        <v>15</v>
      </c>
      <c r="AK966">
        <v>149.13999999999999</v>
      </c>
      <c r="AL966">
        <v>1</v>
      </c>
      <c r="AM966"/>
      <c r="AN966"/>
      <c r="AO966"/>
      <c r="AP966"/>
      <c r="AQ966" t="s">
        <v>4035</v>
      </c>
      <c r="AR966"/>
      <c r="AS966" t="s">
        <v>1996</v>
      </c>
      <c r="AT966"/>
      <c r="AU966" t="s">
        <v>1996</v>
      </c>
      <c r="AV966" t="s">
        <v>1996</v>
      </c>
      <c r="AW966">
        <v>13867</v>
      </c>
      <c r="AX966"/>
    </row>
    <row r="967" spans="1:50" hidden="1" x14ac:dyDescent="0.25">
      <c r="A967">
        <v>2026</v>
      </c>
      <c r="B967" t="s">
        <v>1902</v>
      </c>
      <c r="C967" t="s">
        <v>215</v>
      </c>
      <c r="D967">
        <v>4365</v>
      </c>
      <c r="E967" t="s">
        <v>3728</v>
      </c>
      <c r="F967" t="s">
        <v>1995</v>
      </c>
      <c r="G967" t="s">
        <v>1924</v>
      </c>
      <c r="H967">
        <v>2037.7535</v>
      </c>
      <c r="I967">
        <v>0</v>
      </c>
      <c r="J967">
        <v>0</v>
      </c>
      <c r="K967"/>
      <c r="L967">
        <v>0</v>
      </c>
      <c r="M967" t="s">
        <v>1996</v>
      </c>
      <c r="N967" t="s">
        <v>1996</v>
      </c>
      <c r="O967" t="s">
        <v>1996</v>
      </c>
      <c r="P967" t="s">
        <v>1997</v>
      </c>
      <c r="Q967"/>
      <c r="R967"/>
      <c r="S967"/>
      <c r="T967">
        <v>0</v>
      </c>
      <c r="U967">
        <v>0</v>
      </c>
      <c r="V967">
        <v>0</v>
      </c>
      <c r="W967">
        <v>0.9</v>
      </c>
      <c r="X967">
        <v>0.81599999999999995</v>
      </c>
      <c r="Y967">
        <v>0.98599999999999999</v>
      </c>
      <c r="Z967">
        <v>0.92</v>
      </c>
      <c r="AA967">
        <v>0.92</v>
      </c>
      <c r="AB967">
        <v>0.92</v>
      </c>
      <c r="AC967">
        <v>100</v>
      </c>
      <c r="AD967">
        <v>0</v>
      </c>
      <c r="AE967" t="s">
        <v>3789</v>
      </c>
      <c r="AF967"/>
      <c r="AG967" t="s">
        <v>1997</v>
      </c>
      <c r="AH967">
        <v>100</v>
      </c>
      <c r="AI967"/>
      <c r="AJ967">
        <v>15</v>
      </c>
      <c r="AK967">
        <v>149.13999999999999</v>
      </c>
      <c r="AL967">
        <v>1</v>
      </c>
      <c r="AM967"/>
      <c r="AN967"/>
      <c r="AO967"/>
      <c r="AP967"/>
      <c r="AQ967" t="s">
        <v>3524</v>
      </c>
      <c r="AR967"/>
      <c r="AS967" t="s">
        <v>1996</v>
      </c>
      <c r="AT967"/>
      <c r="AU967" t="s">
        <v>1996</v>
      </c>
      <c r="AV967" t="s">
        <v>1996</v>
      </c>
      <c r="AW967">
        <v>13867</v>
      </c>
      <c r="AX967"/>
    </row>
    <row r="968" spans="1:50" hidden="1" x14ac:dyDescent="0.25">
      <c r="A968">
        <v>2026</v>
      </c>
      <c r="B968" t="s">
        <v>1902</v>
      </c>
      <c r="C968" t="s">
        <v>221</v>
      </c>
      <c r="D968">
        <v>4366</v>
      </c>
      <c r="E968" t="s">
        <v>3525</v>
      </c>
      <c r="F968" t="s">
        <v>1995</v>
      </c>
      <c r="G968" t="s">
        <v>1919</v>
      </c>
      <c r="H968">
        <v>478</v>
      </c>
      <c r="I968">
        <v>0.26</v>
      </c>
      <c r="J968">
        <v>0.1646</v>
      </c>
      <c r="K968"/>
      <c r="L968">
        <v>0</v>
      </c>
      <c r="M968" t="s">
        <v>1996</v>
      </c>
      <c r="N968" t="s">
        <v>1996</v>
      </c>
      <c r="O968" t="s">
        <v>1996</v>
      </c>
      <c r="P968" t="s">
        <v>1996</v>
      </c>
      <c r="Q968"/>
      <c r="R968"/>
      <c r="S968"/>
      <c r="T968"/>
      <c r="U968"/>
      <c r="V968"/>
      <c r="W968">
        <v>0.9</v>
      </c>
      <c r="X968">
        <v>0.81599999999999995</v>
      </c>
      <c r="Y968">
        <v>0.98599999999999999</v>
      </c>
      <c r="Z968">
        <v>0.92</v>
      </c>
      <c r="AA968">
        <v>0.92</v>
      </c>
      <c r="AB968">
        <v>0.92</v>
      </c>
      <c r="AC968">
        <v>100</v>
      </c>
      <c r="AD968">
        <v>0</v>
      </c>
      <c r="AE968" t="s">
        <v>3789</v>
      </c>
      <c r="AF968"/>
      <c r="AG968" t="s">
        <v>1997</v>
      </c>
      <c r="AH968">
        <v>40</v>
      </c>
      <c r="AI968"/>
      <c r="AJ968">
        <v>15</v>
      </c>
      <c r="AK968">
        <v>200</v>
      </c>
      <c r="AL968">
        <v>1</v>
      </c>
      <c r="AM968"/>
      <c r="AN968"/>
      <c r="AO968"/>
      <c r="AP968"/>
      <c r="AQ968" t="s">
        <v>3526</v>
      </c>
      <c r="AR968"/>
      <c r="AS968" t="s">
        <v>1996</v>
      </c>
      <c r="AT968"/>
      <c r="AU968" t="s">
        <v>1996</v>
      </c>
      <c r="AV968" t="s">
        <v>1997</v>
      </c>
      <c r="AW968">
        <v>13867</v>
      </c>
      <c r="AX968"/>
    </row>
    <row r="969" spans="1:50" hidden="1" x14ac:dyDescent="0.25">
      <c r="A969">
        <v>2026</v>
      </c>
      <c r="B969" t="s">
        <v>1902</v>
      </c>
      <c r="C969" t="s">
        <v>224</v>
      </c>
      <c r="D969">
        <v>4367</v>
      </c>
      <c r="E969" t="s">
        <v>3527</v>
      </c>
      <c r="F969" t="s">
        <v>1995</v>
      </c>
      <c r="G969" t="s">
        <v>1919</v>
      </c>
      <c r="H969">
        <v>334</v>
      </c>
      <c r="I969">
        <v>0.18149999999999999</v>
      </c>
      <c r="J969">
        <v>0.18149999999999999</v>
      </c>
      <c r="K969"/>
      <c r="L969">
        <v>0</v>
      </c>
      <c r="M969" t="s">
        <v>1996</v>
      </c>
      <c r="N969" t="s">
        <v>1996</v>
      </c>
      <c r="O969" t="s">
        <v>1996</v>
      </c>
      <c r="P969" t="s">
        <v>1996</v>
      </c>
      <c r="Q969"/>
      <c r="R969"/>
      <c r="S969"/>
      <c r="T969">
        <v>0</v>
      </c>
      <c r="U969">
        <v>0</v>
      </c>
      <c r="V969">
        <v>0</v>
      </c>
      <c r="W969">
        <v>0.9</v>
      </c>
      <c r="X969">
        <v>0.81599999999999995</v>
      </c>
      <c r="Y969">
        <v>0.98599999999999999</v>
      </c>
      <c r="Z969">
        <v>0.92</v>
      </c>
      <c r="AA969">
        <v>0.92</v>
      </c>
      <c r="AB969">
        <v>0.92</v>
      </c>
      <c r="AC969">
        <v>100</v>
      </c>
      <c r="AD969">
        <v>0</v>
      </c>
      <c r="AE969" t="s">
        <v>3789</v>
      </c>
      <c r="AF969"/>
      <c r="AG969" t="s">
        <v>1997</v>
      </c>
      <c r="AH969">
        <v>25</v>
      </c>
      <c r="AI969"/>
      <c r="AJ969">
        <v>15</v>
      </c>
      <c r="AK969">
        <v>200</v>
      </c>
      <c r="AL969">
        <v>1</v>
      </c>
      <c r="AM969"/>
      <c r="AN969"/>
      <c r="AO969"/>
      <c r="AP969"/>
      <c r="AQ969" t="s">
        <v>3528</v>
      </c>
      <c r="AR969"/>
      <c r="AS969" t="s">
        <v>1996</v>
      </c>
      <c r="AT969"/>
      <c r="AU969" t="s">
        <v>1996</v>
      </c>
      <c r="AV969" t="s">
        <v>1997</v>
      </c>
      <c r="AW969">
        <v>14407</v>
      </c>
      <c r="AX969"/>
    </row>
    <row r="970" spans="1:50" hidden="1" x14ac:dyDescent="0.25">
      <c r="A970">
        <v>2026</v>
      </c>
      <c r="B970" t="s">
        <v>1902</v>
      </c>
      <c r="C970" t="s">
        <v>227</v>
      </c>
      <c r="D970">
        <v>4368</v>
      </c>
      <c r="E970" t="s">
        <v>3529</v>
      </c>
      <c r="F970" t="s">
        <v>1995</v>
      </c>
      <c r="G970" t="s">
        <v>1919</v>
      </c>
      <c r="H970">
        <v>942</v>
      </c>
      <c r="I970">
        <v>1.2999999999999999E-3</v>
      </c>
      <c r="J970">
        <v>0.1646</v>
      </c>
      <c r="K970"/>
      <c r="L970">
        <v>0</v>
      </c>
      <c r="M970" t="s">
        <v>1996</v>
      </c>
      <c r="N970" t="s">
        <v>1996</v>
      </c>
      <c r="O970" t="s">
        <v>1996</v>
      </c>
      <c r="P970" t="s">
        <v>1996</v>
      </c>
      <c r="Q970"/>
      <c r="R970"/>
      <c r="S970"/>
      <c r="T970"/>
      <c r="U970"/>
      <c r="V970"/>
      <c r="W970">
        <v>0.9</v>
      </c>
      <c r="X970">
        <v>0.81599999999999995</v>
      </c>
      <c r="Y970">
        <v>0.98599999999999999</v>
      </c>
      <c r="Z970">
        <v>0.92</v>
      </c>
      <c r="AA970">
        <v>0.92</v>
      </c>
      <c r="AB970">
        <v>0.92</v>
      </c>
      <c r="AC970">
        <v>100</v>
      </c>
      <c r="AD970">
        <v>0</v>
      </c>
      <c r="AE970" t="s">
        <v>3789</v>
      </c>
      <c r="AF970"/>
      <c r="AG970" t="s">
        <v>1997</v>
      </c>
      <c r="AH970">
        <v>70</v>
      </c>
      <c r="AI970"/>
      <c r="AJ970">
        <v>15</v>
      </c>
      <c r="AK970">
        <v>200</v>
      </c>
      <c r="AL970">
        <v>1</v>
      </c>
      <c r="AM970"/>
      <c r="AN970"/>
      <c r="AO970"/>
      <c r="AP970"/>
      <c r="AQ970" t="s">
        <v>3530</v>
      </c>
      <c r="AR970"/>
      <c r="AS970" t="s">
        <v>1996</v>
      </c>
      <c r="AT970"/>
      <c r="AU970" t="s">
        <v>1996</v>
      </c>
      <c r="AV970" t="s">
        <v>1997</v>
      </c>
      <c r="AW970">
        <v>13867</v>
      </c>
      <c r="AX970"/>
    </row>
    <row r="971" spans="1:50" hidden="1" x14ac:dyDescent="0.25">
      <c r="A971">
        <v>2026</v>
      </c>
      <c r="B971" t="s">
        <v>1902</v>
      </c>
      <c r="C971" t="s">
        <v>230</v>
      </c>
      <c r="D971">
        <v>4369</v>
      </c>
      <c r="E971" t="s">
        <v>3531</v>
      </c>
      <c r="F971" t="s">
        <v>1995</v>
      </c>
      <c r="G971" t="s">
        <v>1919</v>
      </c>
      <c r="H971">
        <v>658</v>
      </c>
      <c r="I971">
        <v>8.9999999999999998E-4</v>
      </c>
      <c r="J971">
        <v>8.9999999999999998E-4</v>
      </c>
      <c r="K971"/>
      <c r="L971">
        <v>0</v>
      </c>
      <c r="M971" t="s">
        <v>1996</v>
      </c>
      <c r="N971" t="s">
        <v>1996</v>
      </c>
      <c r="O971" t="s">
        <v>1996</v>
      </c>
      <c r="P971" t="s">
        <v>1996</v>
      </c>
      <c r="Q971"/>
      <c r="R971"/>
      <c r="S971"/>
      <c r="T971">
        <v>0</v>
      </c>
      <c r="U971">
        <v>0</v>
      </c>
      <c r="V971">
        <v>0</v>
      </c>
      <c r="W971">
        <v>0.9</v>
      </c>
      <c r="X971">
        <v>0.81599999999999995</v>
      </c>
      <c r="Y971">
        <v>0.98599999999999999</v>
      </c>
      <c r="Z971">
        <v>0.92</v>
      </c>
      <c r="AA971">
        <v>0.92</v>
      </c>
      <c r="AB971">
        <v>0.92</v>
      </c>
      <c r="AC971">
        <v>100</v>
      </c>
      <c r="AD971">
        <v>0</v>
      </c>
      <c r="AE971" t="s">
        <v>3789</v>
      </c>
      <c r="AF971"/>
      <c r="AG971" t="s">
        <v>1997</v>
      </c>
      <c r="AH971">
        <v>40</v>
      </c>
      <c r="AI971"/>
      <c r="AJ971">
        <v>15</v>
      </c>
      <c r="AK971">
        <v>200</v>
      </c>
      <c r="AL971">
        <v>1</v>
      </c>
      <c r="AM971"/>
      <c r="AN971"/>
      <c r="AO971"/>
      <c r="AP971"/>
      <c r="AQ971" t="s">
        <v>3532</v>
      </c>
      <c r="AR971"/>
      <c r="AS971" t="s">
        <v>1996</v>
      </c>
      <c r="AT971"/>
      <c r="AU971" t="s">
        <v>1996</v>
      </c>
      <c r="AV971" t="s">
        <v>1997</v>
      </c>
      <c r="AW971">
        <v>14407</v>
      </c>
      <c r="AX971"/>
    </row>
    <row r="972" spans="1:50" hidden="1" x14ac:dyDescent="0.25">
      <c r="A972">
        <v>2026</v>
      </c>
      <c r="B972" t="s">
        <v>1902</v>
      </c>
      <c r="C972" t="s">
        <v>209</v>
      </c>
      <c r="D972">
        <v>4541</v>
      </c>
      <c r="E972" t="s">
        <v>3533</v>
      </c>
      <c r="F972" t="s">
        <v>1995</v>
      </c>
      <c r="G972" t="s">
        <v>1924</v>
      </c>
      <c r="H972">
        <v>124.0292</v>
      </c>
      <c r="I972">
        <v>0</v>
      </c>
      <c r="J972">
        <v>0</v>
      </c>
      <c r="K972"/>
      <c r="L972">
        <v>0</v>
      </c>
      <c r="M972" t="s">
        <v>1996</v>
      </c>
      <c r="N972" t="s">
        <v>1996</v>
      </c>
      <c r="O972" t="s">
        <v>1996</v>
      </c>
      <c r="P972" t="s">
        <v>1997</v>
      </c>
      <c r="Q972"/>
      <c r="R972"/>
      <c r="S972"/>
      <c r="T972">
        <v>0</v>
      </c>
      <c r="U972">
        <v>0</v>
      </c>
      <c r="V972">
        <v>0</v>
      </c>
      <c r="W972">
        <v>0.9</v>
      </c>
      <c r="X972">
        <v>0.81599999999999995</v>
      </c>
      <c r="Y972">
        <v>0.98599999999999999</v>
      </c>
      <c r="Z972">
        <v>0.92</v>
      </c>
      <c r="AA972">
        <v>0.92</v>
      </c>
      <c r="AB972">
        <v>0.92</v>
      </c>
      <c r="AC972">
        <v>100</v>
      </c>
      <c r="AD972">
        <v>0</v>
      </c>
      <c r="AE972" t="s">
        <v>3789</v>
      </c>
      <c r="AF972"/>
      <c r="AG972" t="s">
        <v>1997</v>
      </c>
      <c r="AH972">
        <v>40</v>
      </c>
      <c r="AI972"/>
      <c r="AJ972">
        <v>15</v>
      </c>
      <c r="AK972">
        <v>155.96</v>
      </c>
      <c r="AL972">
        <v>1</v>
      </c>
      <c r="AM972"/>
      <c r="AN972"/>
      <c r="AO972"/>
      <c r="AP972"/>
      <c r="AQ972" t="s">
        <v>3534</v>
      </c>
      <c r="AR972"/>
      <c r="AS972" t="s">
        <v>1996</v>
      </c>
      <c r="AT972"/>
      <c r="AU972" t="s">
        <v>1996</v>
      </c>
      <c r="AV972" t="s">
        <v>1997</v>
      </c>
      <c r="AW972">
        <v>13867</v>
      </c>
      <c r="AX972"/>
    </row>
    <row r="973" spans="1:50" hidden="1" x14ac:dyDescent="0.25">
      <c r="A973">
        <v>2026</v>
      </c>
      <c r="B973" t="s">
        <v>1902</v>
      </c>
      <c r="C973" t="s">
        <v>233</v>
      </c>
      <c r="D973">
        <v>4542</v>
      </c>
      <c r="E973" t="s">
        <v>3729</v>
      </c>
      <c r="F973" t="s">
        <v>1995</v>
      </c>
      <c r="G973" t="s">
        <v>1949</v>
      </c>
      <c r="H973">
        <v>277.8374</v>
      </c>
      <c r="I973">
        <v>4.0000000000000002E-4</v>
      </c>
      <c r="J973">
        <v>4.0000000000000002E-4</v>
      </c>
      <c r="K973"/>
      <c r="L973">
        <v>0</v>
      </c>
      <c r="M973" t="s">
        <v>1996</v>
      </c>
      <c r="N973" t="s">
        <v>1996</v>
      </c>
      <c r="O973" t="s">
        <v>1996</v>
      </c>
      <c r="P973" t="s">
        <v>1997</v>
      </c>
      <c r="Q973"/>
      <c r="R973"/>
      <c r="S973"/>
      <c r="T973">
        <v>0</v>
      </c>
      <c r="U973">
        <v>0</v>
      </c>
      <c r="V973">
        <v>0</v>
      </c>
      <c r="W973">
        <v>0.9</v>
      </c>
      <c r="X973">
        <v>0.81599999999999995</v>
      </c>
      <c r="Y973">
        <v>0.98599999999999999</v>
      </c>
      <c r="Z973">
        <v>0.92</v>
      </c>
      <c r="AA973">
        <v>0.92</v>
      </c>
      <c r="AB973">
        <v>0.92</v>
      </c>
      <c r="AC973">
        <v>100</v>
      </c>
      <c r="AD973">
        <v>0</v>
      </c>
      <c r="AE973" t="s">
        <v>3789</v>
      </c>
      <c r="AF973"/>
      <c r="AG973" t="s">
        <v>1997</v>
      </c>
      <c r="AH973">
        <v>20</v>
      </c>
      <c r="AI973"/>
      <c r="AJ973">
        <v>10</v>
      </c>
      <c r="AK973">
        <v>32.14</v>
      </c>
      <c r="AL973">
        <v>1</v>
      </c>
      <c r="AM973"/>
      <c r="AN973"/>
      <c r="AO973"/>
      <c r="AP973"/>
      <c r="AQ973" t="s">
        <v>3535</v>
      </c>
      <c r="AR973"/>
      <c r="AS973" t="s">
        <v>1996</v>
      </c>
      <c r="AT973"/>
      <c r="AU973" t="s">
        <v>1996</v>
      </c>
      <c r="AV973" t="s">
        <v>1997</v>
      </c>
      <c r="AW973">
        <v>13867</v>
      </c>
      <c r="AX973"/>
    </row>
    <row r="974" spans="1:50" hidden="1" x14ac:dyDescent="0.25">
      <c r="A974">
        <v>2026</v>
      </c>
      <c r="B974" t="s">
        <v>1902</v>
      </c>
      <c r="C974" t="s">
        <v>236</v>
      </c>
      <c r="D974">
        <v>4543</v>
      </c>
      <c r="E974" t="s">
        <v>3536</v>
      </c>
      <c r="F974" t="s">
        <v>1995</v>
      </c>
      <c r="G974" t="s">
        <v>1949</v>
      </c>
      <c r="H974">
        <v>499.15499999999997</v>
      </c>
      <c r="I974">
        <v>0</v>
      </c>
      <c r="J974">
        <v>0</v>
      </c>
      <c r="K974"/>
      <c r="L974">
        <v>0</v>
      </c>
      <c r="M974" t="s">
        <v>1996</v>
      </c>
      <c r="N974" t="s">
        <v>1996</v>
      </c>
      <c r="O974" t="s">
        <v>1996</v>
      </c>
      <c r="P974" t="s">
        <v>1997</v>
      </c>
      <c r="Q974"/>
      <c r="R974"/>
      <c r="S974"/>
      <c r="T974">
        <v>0</v>
      </c>
      <c r="U974">
        <v>0</v>
      </c>
      <c r="V974">
        <v>0</v>
      </c>
      <c r="W974">
        <v>0.9</v>
      </c>
      <c r="X974">
        <v>0.81599999999999995</v>
      </c>
      <c r="Y974">
        <v>0.98599999999999999</v>
      </c>
      <c r="Z974">
        <v>0.92</v>
      </c>
      <c r="AA974">
        <v>0.92</v>
      </c>
      <c r="AB974">
        <v>0.92</v>
      </c>
      <c r="AC974">
        <v>100</v>
      </c>
      <c r="AD974">
        <v>0</v>
      </c>
      <c r="AE974" t="s">
        <v>3789</v>
      </c>
      <c r="AF974"/>
      <c r="AG974" t="s">
        <v>1997</v>
      </c>
      <c r="AH974">
        <v>50</v>
      </c>
      <c r="AI974"/>
      <c r="AJ974">
        <v>15</v>
      </c>
      <c r="AK974">
        <v>29.48</v>
      </c>
      <c r="AL974">
        <v>1</v>
      </c>
      <c r="AM974"/>
      <c r="AN974"/>
      <c r="AO974"/>
      <c r="AP974"/>
      <c r="AQ974" t="s">
        <v>3537</v>
      </c>
      <c r="AR974"/>
      <c r="AS974" t="s">
        <v>1996</v>
      </c>
      <c r="AT974"/>
      <c r="AU974" t="s">
        <v>1996</v>
      </c>
      <c r="AV974" t="s">
        <v>1997</v>
      </c>
      <c r="AW974">
        <v>13867</v>
      </c>
      <c r="AX974"/>
    </row>
    <row r="975" spans="1:50" hidden="1" x14ac:dyDescent="0.25">
      <c r="A975">
        <v>2026</v>
      </c>
      <c r="B975" t="s">
        <v>1902</v>
      </c>
      <c r="C975" t="s">
        <v>265</v>
      </c>
      <c r="D975">
        <v>4544</v>
      </c>
      <c r="E975" t="s">
        <v>3538</v>
      </c>
      <c r="F975" t="s">
        <v>1995</v>
      </c>
      <c r="G975" t="s">
        <v>1924</v>
      </c>
      <c r="H975">
        <v>1385</v>
      </c>
      <c r="I975">
        <v>0.21299999999999999</v>
      </c>
      <c r="J975">
        <v>0.21299999999999999</v>
      </c>
      <c r="K975"/>
      <c r="L975">
        <v>0</v>
      </c>
      <c r="M975" t="s">
        <v>1996</v>
      </c>
      <c r="N975" t="s">
        <v>1996</v>
      </c>
      <c r="O975" t="s">
        <v>1996</v>
      </c>
      <c r="P975" t="s">
        <v>1996</v>
      </c>
      <c r="Q975"/>
      <c r="R975"/>
      <c r="S975"/>
      <c r="T975">
        <v>0</v>
      </c>
      <c r="U975">
        <v>0</v>
      </c>
      <c r="V975">
        <v>0</v>
      </c>
      <c r="W975">
        <v>0.9</v>
      </c>
      <c r="X975">
        <v>0.81599999999999995</v>
      </c>
      <c r="Y975">
        <v>0.98599999999999999</v>
      </c>
      <c r="Z975">
        <v>0.92</v>
      </c>
      <c r="AA975">
        <v>0.92</v>
      </c>
      <c r="AB975">
        <v>0.92</v>
      </c>
      <c r="AC975">
        <v>100</v>
      </c>
      <c r="AD975">
        <v>0</v>
      </c>
      <c r="AE975" t="s">
        <v>3789</v>
      </c>
      <c r="AF975"/>
      <c r="AG975" t="s">
        <v>1997</v>
      </c>
      <c r="AH975">
        <v>100</v>
      </c>
      <c r="AI975"/>
      <c r="AJ975">
        <v>15</v>
      </c>
      <c r="AK975">
        <v>200</v>
      </c>
      <c r="AL975">
        <v>1</v>
      </c>
      <c r="AM975"/>
      <c r="AN975"/>
      <c r="AO975"/>
      <c r="AP975"/>
      <c r="AQ975" t="s">
        <v>3539</v>
      </c>
      <c r="AR975"/>
      <c r="AS975" t="s">
        <v>1996</v>
      </c>
      <c r="AT975"/>
      <c r="AU975" t="s">
        <v>1996</v>
      </c>
      <c r="AV975" t="s">
        <v>1997</v>
      </c>
      <c r="AW975">
        <v>14407</v>
      </c>
      <c r="AX975"/>
    </row>
    <row r="976" spans="1:50" hidden="1" x14ac:dyDescent="0.25">
      <c r="A976">
        <v>2026</v>
      </c>
      <c r="B976" t="s">
        <v>1902</v>
      </c>
      <c r="C976" t="s">
        <v>268</v>
      </c>
      <c r="D976">
        <v>4545</v>
      </c>
      <c r="E976" t="s">
        <v>3540</v>
      </c>
      <c r="F976" t="s">
        <v>1995</v>
      </c>
      <c r="G976" t="s">
        <v>1924</v>
      </c>
      <c r="H976">
        <v>1469</v>
      </c>
      <c r="I976">
        <v>0.22600000000000001</v>
      </c>
      <c r="J976">
        <v>0.22600000000000001</v>
      </c>
      <c r="K976"/>
      <c r="L976">
        <v>0</v>
      </c>
      <c r="M976" t="s">
        <v>1996</v>
      </c>
      <c r="N976" t="s">
        <v>1996</v>
      </c>
      <c r="O976" t="s">
        <v>1996</v>
      </c>
      <c r="P976" t="s">
        <v>1996</v>
      </c>
      <c r="Q976"/>
      <c r="R976"/>
      <c r="S976"/>
      <c r="T976">
        <v>0</v>
      </c>
      <c r="U976">
        <v>0</v>
      </c>
      <c r="V976">
        <v>0</v>
      </c>
      <c r="W976">
        <v>0.9</v>
      </c>
      <c r="X976">
        <v>0.81599999999999995</v>
      </c>
      <c r="Y976">
        <v>0.98599999999999999</v>
      </c>
      <c r="Z976">
        <v>0.92</v>
      </c>
      <c r="AA976">
        <v>0.92</v>
      </c>
      <c r="AB976">
        <v>0.92</v>
      </c>
      <c r="AC976">
        <v>100</v>
      </c>
      <c r="AD976">
        <v>0</v>
      </c>
      <c r="AE976" t="s">
        <v>3789</v>
      </c>
      <c r="AF976"/>
      <c r="AG976" t="s">
        <v>1997</v>
      </c>
      <c r="AH976">
        <v>120</v>
      </c>
      <c r="AI976"/>
      <c r="AJ976">
        <v>15</v>
      </c>
      <c r="AK976">
        <v>200</v>
      </c>
      <c r="AL976">
        <v>1</v>
      </c>
      <c r="AM976"/>
      <c r="AN976"/>
      <c r="AO976"/>
      <c r="AP976"/>
      <c r="AQ976" t="s">
        <v>3541</v>
      </c>
      <c r="AR976"/>
      <c r="AS976" t="s">
        <v>1996</v>
      </c>
      <c r="AT976"/>
      <c r="AU976" t="s">
        <v>1996</v>
      </c>
      <c r="AV976" t="s">
        <v>1997</v>
      </c>
      <c r="AW976">
        <v>14407</v>
      </c>
      <c r="AX976"/>
    </row>
    <row r="977" spans="1:50" hidden="1" x14ac:dyDescent="0.25">
      <c r="A977">
        <v>2026</v>
      </c>
      <c r="B977" t="s">
        <v>1902</v>
      </c>
      <c r="C977" t="s">
        <v>271</v>
      </c>
      <c r="D977">
        <v>4546</v>
      </c>
      <c r="E977" t="s">
        <v>3542</v>
      </c>
      <c r="F977" t="s">
        <v>1995</v>
      </c>
      <c r="G977" t="s">
        <v>1924</v>
      </c>
      <c r="H977">
        <v>1425</v>
      </c>
      <c r="I977">
        <v>0.1981</v>
      </c>
      <c r="J977">
        <v>0.1981</v>
      </c>
      <c r="K977"/>
      <c r="L977">
        <v>0</v>
      </c>
      <c r="M977" t="s">
        <v>1996</v>
      </c>
      <c r="N977" t="s">
        <v>1996</v>
      </c>
      <c r="O977" t="s">
        <v>1996</v>
      </c>
      <c r="P977" t="s">
        <v>1996</v>
      </c>
      <c r="Q977"/>
      <c r="R977"/>
      <c r="S977"/>
      <c r="T977"/>
      <c r="U977"/>
      <c r="V977"/>
      <c r="W977">
        <v>0.9</v>
      </c>
      <c r="X977">
        <v>0.81599999999999995</v>
      </c>
      <c r="Y977">
        <v>0.98599999999999999</v>
      </c>
      <c r="Z977">
        <v>0.92</v>
      </c>
      <c r="AA977">
        <v>0.92</v>
      </c>
      <c r="AB977">
        <v>0.92</v>
      </c>
      <c r="AC977">
        <v>100</v>
      </c>
      <c r="AD977">
        <v>0</v>
      </c>
      <c r="AE977" t="s">
        <v>3789</v>
      </c>
      <c r="AF977"/>
      <c r="AG977" t="s">
        <v>1997</v>
      </c>
      <c r="AH977">
        <v>200</v>
      </c>
      <c r="AI977"/>
      <c r="AJ977">
        <v>12</v>
      </c>
      <c r="AK977">
        <v>200</v>
      </c>
      <c r="AL977">
        <v>1</v>
      </c>
      <c r="AM977"/>
      <c r="AN977"/>
      <c r="AO977"/>
      <c r="AP977"/>
      <c r="AQ977" t="s">
        <v>3543</v>
      </c>
      <c r="AR977"/>
      <c r="AS977" t="s">
        <v>1996</v>
      </c>
      <c r="AT977"/>
      <c r="AU977" t="s">
        <v>1996</v>
      </c>
      <c r="AV977" t="s">
        <v>1997</v>
      </c>
      <c r="AW977">
        <v>13867</v>
      </c>
      <c r="AX977"/>
    </row>
    <row r="978" spans="1:50" hidden="1" x14ac:dyDescent="0.25">
      <c r="A978">
        <v>2026</v>
      </c>
      <c r="B978" t="s">
        <v>1902</v>
      </c>
      <c r="C978" t="s">
        <v>218</v>
      </c>
      <c r="D978">
        <v>4617</v>
      </c>
      <c r="E978" t="s">
        <v>3544</v>
      </c>
      <c r="F978" t="s">
        <v>1995</v>
      </c>
      <c r="G978" t="s">
        <v>1919</v>
      </c>
      <c r="H978">
        <v>1122</v>
      </c>
      <c r="I978">
        <v>0.61</v>
      </c>
      <c r="J978">
        <v>0.1646</v>
      </c>
      <c r="K978"/>
      <c r="L978">
        <v>0</v>
      </c>
      <c r="M978" t="s">
        <v>1996</v>
      </c>
      <c r="N978" t="s">
        <v>1996</v>
      </c>
      <c r="O978" t="s">
        <v>1996</v>
      </c>
      <c r="P978" t="s">
        <v>1996</v>
      </c>
      <c r="Q978"/>
      <c r="R978"/>
      <c r="S978"/>
      <c r="T978"/>
      <c r="U978"/>
      <c r="V978"/>
      <c r="W978">
        <v>0.9</v>
      </c>
      <c r="X978">
        <v>0.81599999999999995</v>
      </c>
      <c r="Y978">
        <v>0.98599999999999999</v>
      </c>
      <c r="Z978">
        <v>0.92</v>
      </c>
      <c r="AA978">
        <v>0.92</v>
      </c>
      <c r="AB978">
        <v>0.92</v>
      </c>
      <c r="AC978">
        <v>100</v>
      </c>
      <c r="AD978">
        <v>0</v>
      </c>
      <c r="AE978" t="s">
        <v>3789</v>
      </c>
      <c r="AF978"/>
      <c r="AG978" t="s">
        <v>1997</v>
      </c>
      <c r="AH978">
        <v>50</v>
      </c>
      <c r="AI978"/>
      <c r="AJ978">
        <v>15</v>
      </c>
      <c r="AK978">
        <v>200</v>
      </c>
      <c r="AL978">
        <v>1</v>
      </c>
      <c r="AM978"/>
      <c r="AN978"/>
      <c r="AO978"/>
      <c r="AP978"/>
      <c r="AQ978" t="s">
        <v>3545</v>
      </c>
      <c r="AR978"/>
      <c r="AS978" t="s">
        <v>1996</v>
      </c>
      <c r="AT978"/>
      <c r="AU978" t="s">
        <v>1996</v>
      </c>
      <c r="AV978" t="s">
        <v>1997</v>
      </c>
      <c r="AW978">
        <v>13867</v>
      </c>
      <c r="AX978"/>
    </row>
    <row r="979" spans="1:50" hidden="1" x14ac:dyDescent="0.25">
      <c r="A979">
        <v>2026</v>
      </c>
      <c r="B979" t="s">
        <v>1902</v>
      </c>
      <c r="C979" t="s">
        <v>253</v>
      </c>
      <c r="D979">
        <v>4618</v>
      </c>
      <c r="E979" t="s">
        <v>3546</v>
      </c>
      <c r="F979" t="s">
        <v>1995</v>
      </c>
      <c r="G979" t="s">
        <v>1919</v>
      </c>
      <c r="H979">
        <v>665.72180000000003</v>
      </c>
      <c r="I979">
        <v>8.6999999999999994E-2</v>
      </c>
      <c r="J979">
        <v>8.6999999999999994E-2</v>
      </c>
      <c r="K979"/>
      <c r="L979">
        <v>0</v>
      </c>
      <c r="M979" t="s">
        <v>1996</v>
      </c>
      <c r="N979" t="s">
        <v>1996</v>
      </c>
      <c r="O979" t="s">
        <v>1996</v>
      </c>
      <c r="P979" t="s">
        <v>1996</v>
      </c>
      <c r="Q979"/>
      <c r="R979"/>
      <c r="S979"/>
      <c r="T979">
        <v>0</v>
      </c>
      <c r="U979">
        <v>0</v>
      </c>
      <c r="V979">
        <v>0</v>
      </c>
      <c r="W979">
        <v>0.9</v>
      </c>
      <c r="X979">
        <v>0.81599999999999995</v>
      </c>
      <c r="Y979">
        <v>0.98599999999999999</v>
      </c>
      <c r="Z979">
        <v>0.92</v>
      </c>
      <c r="AA979">
        <v>0.92</v>
      </c>
      <c r="AB979">
        <v>0.92</v>
      </c>
      <c r="AC979">
        <v>100</v>
      </c>
      <c r="AD979">
        <v>0</v>
      </c>
      <c r="AE979" t="s">
        <v>3789</v>
      </c>
      <c r="AF979"/>
      <c r="AG979" t="s">
        <v>1997</v>
      </c>
      <c r="AH979">
        <v>75</v>
      </c>
      <c r="AI979"/>
      <c r="AJ979">
        <v>15</v>
      </c>
      <c r="AK979">
        <v>200</v>
      </c>
      <c r="AL979">
        <v>1</v>
      </c>
      <c r="AM979"/>
      <c r="AN979"/>
      <c r="AO979"/>
      <c r="AP979"/>
      <c r="AQ979" t="s">
        <v>4038</v>
      </c>
      <c r="AR979"/>
      <c r="AS979" t="s">
        <v>1996</v>
      </c>
      <c r="AT979"/>
      <c r="AU979" t="s">
        <v>1996</v>
      </c>
      <c r="AV979" t="s">
        <v>1997</v>
      </c>
      <c r="AW979">
        <v>14407</v>
      </c>
      <c r="AX979"/>
    </row>
    <row r="980" spans="1:50" hidden="1" x14ac:dyDescent="0.25">
      <c r="A980">
        <v>2026</v>
      </c>
      <c r="B980" t="s">
        <v>1902</v>
      </c>
      <c r="C980" t="s">
        <v>256</v>
      </c>
      <c r="D980">
        <v>4619</v>
      </c>
      <c r="E980" t="s">
        <v>3547</v>
      </c>
      <c r="F980" t="s">
        <v>1995</v>
      </c>
      <c r="G980" t="s">
        <v>1919</v>
      </c>
      <c r="H980">
        <v>548</v>
      </c>
      <c r="I980">
        <v>7.17E-2</v>
      </c>
      <c r="J980">
        <v>7.17E-2</v>
      </c>
      <c r="K980"/>
      <c r="L980">
        <v>0</v>
      </c>
      <c r="M980" t="s">
        <v>1996</v>
      </c>
      <c r="N980" t="s">
        <v>1996</v>
      </c>
      <c r="O980" t="s">
        <v>1996</v>
      </c>
      <c r="P980" t="s">
        <v>1996</v>
      </c>
      <c r="Q980"/>
      <c r="R980"/>
      <c r="S980"/>
      <c r="T980">
        <v>0</v>
      </c>
      <c r="U980">
        <v>0</v>
      </c>
      <c r="V980">
        <v>0</v>
      </c>
      <c r="W980">
        <v>0.9</v>
      </c>
      <c r="X980">
        <v>0.81599999999999995</v>
      </c>
      <c r="Y980">
        <v>0.98599999999999999</v>
      </c>
      <c r="Z980">
        <v>0.92</v>
      </c>
      <c r="AA980">
        <v>0.92</v>
      </c>
      <c r="AB980">
        <v>0.92</v>
      </c>
      <c r="AC980">
        <v>100</v>
      </c>
      <c r="AD980">
        <v>0</v>
      </c>
      <c r="AE980" t="s">
        <v>3789</v>
      </c>
      <c r="AF980"/>
      <c r="AG980" t="s">
        <v>1997</v>
      </c>
      <c r="AH980">
        <v>100</v>
      </c>
      <c r="AI980"/>
      <c r="AJ980">
        <v>15</v>
      </c>
      <c r="AK980">
        <v>200</v>
      </c>
      <c r="AL980">
        <v>1</v>
      </c>
      <c r="AM980"/>
      <c r="AN980"/>
      <c r="AO980"/>
      <c r="AP980"/>
      <c r="AQ980" t="s">
        <v>4039</v>
      </c>
      <c r="AR980"/>
      <c r="AS980" t="s">
        <v>1996</v>
      </c>
      <c r="AT980"/>
      <c r="AU980" t="s">
        <v>1996</v>
      </c>
      <c r="AV980" t="s">
        <v>1997</v>
      </c>
      <c r="AW980">
        <v>14407</v>
      </c>
      <c r="AX980"/>
    </row>
    <row r="981" spans="1:50" hidden="1" x14ac:dyDescent="0.25">
      <c r="A981">
        <v>2026</v>
      </c>
      <c r="B981" t="s">
        <v>1902</v>
      </c>
      <c r="C981" t="s">
        <v>274</v>
      </c>
      <c r="D981">
        <v>4858</v>
      </c>
      <c r="E981" t="s">
        <v>3548</v>
      </c>
      <c r="F981" t="s">
        <v>1995</v>
      </c>
      <c r="G981" t="s">
        <v>1924</v>
      </c>
      <c r="H981">
        <v>444</v>
      </c>
      <c r="I981">
        <v>0.24199999999999999</v>
      </c>
      <c r="J981">
        <v>0.1396</v>
      </c>
      <c r="K981"/>
      <c r="L981">
        <v>0</v>
      </c>
      <c r="M981" t="s">
        <v>1996</v>
      </c>
      <c r="N981" t="s">
        <v>1996</v>
      </c>
      <c r="O981" t="s">
        <v>1996</v>
      </c>
      <c r="P981" t="s">
        <v>1996</v>
      </c>
      <c r="Q981"/>
      <c r="R981"/>
      <c r="S981"/>
      <c r="T981"/>
      <c r="U981"/>
      <c r="V981"/>
      <c r="W981">
        <v>0.9</v>
      </c>
      <c r="X981">
        <v>0.81599999999999995</v>
      </c>
      <c r="Y981">
        <v>0.98599999999999999</v>
      </c>
      <c r="Z981">
        <v>0.92</v>
      </c>
      <c r="AA981">
        <v>0.92</v>
      </c>
      <c r="AB981">
        <v>0.92</v>
      </c>
      <c r="AC981">
        <v>100</v>
      </c>
      <c r="AD981">
        <v>0</v>
      </c>
      <c r="AE981" t="s">
        <v>3789</v>
      </c>
      <c r="AF981"/>
      <c r="AG981" t="s">
        <v>1997</v>
      </c>
      <c r="AH981">
        <v>40</v>
      </c>
      <c r="AI981"/>
      <c r="AJ981">
        <v>15</v>
      </c>
      <c r="AK981">
        <v>200</v>
      </c>
      <c r="AL981">
        <v>1</v>
      </c>
      <c r="AM981"/>
      <c r="AN981"/>
      <c r="AO981"/>
      <c r="AP981"/>
      <c r="AQ981" t="s">
        <v>3549</v>
      </c>
      <c r="AR981"/>
      <c r="AS981" t="s">
        <v>1996</v>
      </c>
      <c r="AT981"/>
      <c r="AU981" t="s">
        <v>1996</v>
      </c>
      <c r="AV981" t="s">
        <v>1997</v>
      </c>
      <c r="AW981">
        <v>13867</v>
      </c>
      <c r="AX981"/>
    </row>
    <row r="982" spans="1:50" hidden="1" x14ac:dyDescent="0.25">
      <c r="A982">
        <v>2026</v>
      </c>
      <c r="B982" t="s">
        <v>1902</v>
      </c>
      <c r="C982" t="s">
        <v>277</v>
      </c>
      <c r="D982">
        <v>4947</v>
      </c>
      <c r="E982" t="s">
        <v>3550</v>
      </c>
      <c r="F982" t="s">
        <v>1995</v>
      </c>
      <c r="G982" t="s">
        <v>1924</v>
      </c>
      <c r="H982">
        <v>207.2</v>
      </c>
      <c r="I982">
        <v>2.7099999999999999E-2</v>
      </c>
      <c r="J982">
        <v>2.7099999999999999E-2</v>
      </c>
      <c r="K982"/>
      <c r="L982">
        <v>0</v>
      </c>
      <c r="M982" t="s">
        <v>1996</v>
      </c>
      <c r="N982" t="s">
        <v>1996</v>
      </c>
      <c r="O982" t="s">
        <v>1996</v>
      </c>
      <c r="P982" t="s">
        <v>1996</v>
      </c>
      <c r="Q982"/>
      <c r="R982"/>
      <c r="S982"/>
      <c r="T982">
        <v>0</v>
      </c>
      <c r="U982">
        <v>0</v>
      </c>
      <c r="V982">
        <v>0</v>
      </c>
      <c r="W982">
        <v>0.9</v>
      </c>
      <c r="X982">
        <v>0.81599999999999995</v>
      </c>
      <c r="Y982">
        <v>0.98599999999999999</v>
      </c>
      <c r="Z982">
        <v>0.92</v>
      </c>
      <c r="AA982">
        <v>0.92</v>
      </c>
      <c r="AB982">
        <v>0.92</v>
      </c>
      <c r="AC982">
        <v>100</v>
      </c>
      <c r="AD982">
        <v>0</v>
      </c>
      <c r="AE982" t="s">
        <v>3789</v>
      </c>
      <c r="AF982"/>
      <c r="AG982" t="s">
        <v>1997</v>
      </c>
      <c r="AH982">
        <v>20</v>
      </c>
      <c r="AI982"/>
      <c r="AJ982">
        <v>10</v>
      </c>
      <c r="AK982">
        <v>606</v>
      </c>
      <c r="AL982">
        <v>1</v>
      </c>
      <c r="AM982"/>
      <c r="AN982"/>
      <c r="AO982"/>
      <c r="AP982"/>
      <c r="AQ982" t="s">
        <v>4040</v>
      </c>
      <c r="AR982"/>
      <c r="AS982" t="s">
        <v>1996</v>
      </c>
      <c r="AT982"/>
      <c r="AU982" t="s">
        <v>1996</v>
      </c>
      <c r="AV982" t="s">
        <v>1996</v>
      </c>
      <c r="AW982">
        <v>14407</v>
      </c>
      <c r="AX982"/>
    </row>
    <row r="983" spans="1:50" hidden="1" x14ac:dyDescent="0.25">
      <c r="A983">
        <v>2026</v>
      </c>
      <c r="B983" t="s">
        <v>1902</v>
      </c>
      <c r="C983" t="s">
        <v>284</v>
      </c>
      <c r="D983">
        <v>5385</v>
      </c>
      <c r="E983" t="s">
        <v>3551</v>
      </c>
      <c r="F983" t="s">
        <v>1995</v>
      </c>
      <c r="G983" t="s">
        <v>1924</v>
      </c>
      <c r="H983">
        <v>110.4427</v>
      </c>
      <c r="I983">
        <v>0.10979999999999999</v>
      </c>
      <c r="J983">
        <v>0.10979999999999999</v>
      </c>
      <c r="K983"/>
      <c r="L983">
        <v>0</v>
      </c>
      <c r="M983" t="s">
        <v>1996</v>
      </c>
      <c r="N983" t="s">
        <v>1996</v>
      </c>
      <c r="O983" t="s">
        <v>1996</v>
      </c>
      <c r="P983" t="s">
        <v>1997</v>
      </c>
      <c r="Q983"/>
      <c r="R983"/>
      <c r="S983"/>
      <c r="T983">
        <v>0</v>
      </c>
      <c r="U983">
        <v>0</v>
      </c>
      <c r="V983">
        <v>0</v>
      </c>
      <c r="W983">
        <v>0.9</v>
      </c>
      <c r="X983">
        <v>0.81599999999999995</v>
      </c>
      <c r="Y983">
        <v>0.98599999999999999</v>
      </c>
      <c r="Z983">
        <v>0.92</v>
      </c>
      <c r="AA983">
        <v>0.92</v>
      </c>
      <c r="AB983">
        <v>0.92</v>
      </c>
      <c r="AC983">
        <v>100</v>
      </c>
      <c r="AD983">
        <v>0</v>
      </c>
      <c r="AE983" t="s">
        <v>3789</v>
      </c>
      <c r="AF983"/>
      <c r="AG983" t="s">
        <v>1997</v>
      </c>
      <c r="AH983">
        <v>35</v>
      </c>
      <c r="AI983"/>
      <c r="AJ983">
        <v>15</v>
      </c>
      <c r="AK983">
        <v>200</v>
      </c>
      <c r="AL983">
        <v>1</v>
      </c>
      <c r="AM983"/>
      <c r="AN983"/>
      <c r="AO983"/>
      <c r="AP983"/>
      <c r="AQ983" t="s">
        <v>3512</v>
      </c>
      <c r="AR983"/>
      <c r="AS983" t="s">
        <v>1996</v>
      </c>
      <c r="AT983"/>
      <c r="AU983" t="s">
        <v>1996</v>
      </c>
      <c r="AV983" t="s">
        <v>1997</v>
      </c>
      <c r="AW983">
        <v>14147</v>
      </c>
      <c r="AX983"/>
    </row>
    <row r="984" spans="1:50" hidden="1" x14ac:dyDescent="0.25">
      <c r="A984">
        <v>2026</v>
      </c>
      <c r="B984" t="s">
        <v>1902</v>
      </c>
      <c r="C984" t="s">
        <v>287</v>
      </c>
      <c r="D984">
        <v>4108</v>
      </c>
      <c r="E984" t="s">
        <v>3552</v>
      </c>
      <c r="F984" t="s">
        <v>1995</v>
      </c>
      <c r="G984" t="s">
        <v>1919</v>
      </c>
      <c r="H984">
        <v>1002</v>
      </c>
      <c r="I984">
        <v>0.13700000000000001</v>
      </c>
      <c r="J984">
        <v>0.22800000000000001</v>
      </c>
      <c r="K984"/>
      <c r="L984">
        <v>0</v>
      </c>
      <c r="M984" t="s">
        <v>1996</v>
      </c>
      <c r="N984" t="s">
        <v>1996</v>
      </c>
      <c r="O984" t="s">
        <v>1996</v>
      </c>
      <c r="P984" t="s">
        <v>1996</v>
      </c>
      <c r="Q984"/>
      <c r="R984"/>
      <c r="S984"/>
      <c r="T984"/>
      <c r="U984"/>
      <c r="V984"/>
      <c r="W984">
        <v>0.9</v>
      </c>
      <c r="X984">
        <v>0.81599999999999995</v>
      </c>
      <c r="Y984">
        <v>0.98599999999999999</v>
      </c>
      <c r="Z984">
        <v>0.92</v>
      </c>
      <c r="AA984">
        <v>0.92</v>
      </c>
      <c r="AB984">
        <v>0.92</v>
      </c>
      <c r="AC984">
        <v>100</v>
      </c>
      <c r="AD984">
        <v>0</v>
      </c>
      <c r="AE984" t="s">
        <v>3789</v>
      </c>
      <c r="AF984"/>
      <c r="AG984" t="s">
        <v>1997</v>
      </c>
      <c r="AH984">
        <v>110</v>
      </c>
      <c r="AI984"/>
      <c r="AJ984">
        <v>15</v>
      </c>
      <c r="AK984">
        <v>300</v>
      </c>
      <c r="AL984">
        <v>1</v>
      </c>
      <c r="AM984"/>
      <c r="AN984"/>
      <c r="AO984"/>
      <c r="AP984"/>
      <c r="AQ984" t="s">
        <v>3553</v>
      </c>
      <c r="AR984"/>
      <c r="AS984" t="s">
        <v>1996</v>
      </c>
      <c r="AT984"/>
      <c r="AU984" t="s">
        <v>1996</v>
      </c>
      <c r="AV984" t="s">
        <v>1997</v>
      </c>
      <c r="AW984">
        <v>14147</v>
      </c>
      <c r="AX984"/>
    </row>
    <row r="985" spans="1:50" hidden="1" x14ac:dyDescent="0.25">
      <c r="A985">
        <v>2026</v>
      </c>
      <c r="B985" t="s">
        <v>1902</v>
      </c>
      <c r="C985" t="s">
        <v>290</v>
      </c>
      <c r="D985">
        <v>4109</v>
      </c>
      <c r="E985" t="s">
        <v>3554</v>
      </c>
      <c r="F985" t="s">
        <v>1995</v>
      </c>
      <c r="G985" t="s">
        <v>1919</v>
      </c>
      <c r="H985">
        <v>5008</v>
      </c>
      <c r="I985">
        <v>0.68600000000000005</v>
      </c>
      <c r="J985">
        <v>1.139</v>
      </c>
      <c r="K985"/>
      <c r="L985">
        <v>0</v>
      </c>
      <c r="M985" t="s">
        <v>1996</v>
      </c>
      <c r="N985" t="s">
        <v>1996</v>
      </c>
      <c r="O985" t="s">
        <v>1996</v>
      </c>
      <c r="P985" t="s">
        <v>1996</v>
      </c>
      <c r="Q985"/>
      <c r="R985"/>
      <c r="S985"/>
      <c r="T985"/>
      <c r="U985"/>
      <c r="V985"/>
      <c r="W985">
        <v>0.9</v>
      </c>
      <c r="X985">
        <v>0.81599999999999995</v>
      </c>
      <c r="Y985">
        <v>0.98599999999999999</v>
      </c>
      <c r="Z985">
        <v>0.92</v>
      </c>
      <c r="AA985">
        <v>0.92</v>
      </c>
      <c r="AB985">
        <v>0.92</v>
      </c>
      <c r="AC985">
        <v>100</v>
      </c>
      <c r="AD985">
        <v>0</v>
      </c>
      <c r="AE985" t="s">
        <v>3789</v>
      </c>
      <c r="AF985"/>
      <c r="AG985" t="s">
        <v>1997</v>
      </c>
      <c r="AH985">
        <v>300</v>
      </c>
      <c r="AI985"/>
      <c r="AJ985">
        <v>15</v>
      </c>
      <c r="AK985">
        <v>1500</v>
      </c>
      <c r="AL985">
        <v>1</v>
      </c>
      <c r="AM985"/>
      <c r="AN985"/>
      <c r="AO985"/>
      <c r="AP985"/>
      <c r="AQ985" t="s">
        <v>3555</v>
      </c>
      <c r="AR985"/>
      <c r="AS985" t="s">
        <v>1996</v>
      </c>
      <c r="AT985"/>
      <c r="AU985" t="s">
        <v>1996</v>
      </c>
      <c r="AV985" t="s">
        <v>1997</v>
      </c>
      <c r="AW985">
        <v>14147</v>
      </c>
      <c r="AX985"/>
    </row>
    <row r="986" spans="1:50" hidden="1" x14ac:dyDescent="0.25">
      <c r="A986">
        <v>2026</v>
      </c>
      <c r="B986" t="s">
        <v>1902</v>
      </c>
      <c r="C986" t="s">
        <v>293</v>
      </c>
      <c r="D986">
        <v>4110</v>
      </c>
      <c r="E986" t="s">
        <v>3556</v>
      </c>
      <c r="F986" t="s">
        <v>1995</v>
      </c>
      <c r="G986" t="s">
        <v>1919</v>
      </c>
      <c r="H986">
        <v>20032</v>
      </c>
      <c r="I986">
        <v>2.74</v>
      </c>
      <c r="J986">
        <v>4.556</v>
      </c>
      <c r="K986"/>
      <c r="L986">
        <v>0</v>
      </c>
      <c r="M986" t="s">
        <v>1996</v>
      </c>
      <c r="N986" t="s">
        <v>1996</v>
      </c>
      <c r="O986" t="s">
        <v>1996</v>
      </c>
      <c r="P986" t="s">
        <v>1996</v>
      </c>
      <c r="Q986"/>
      <c r="R986"/>
      <c r="S986"/>
      <c r="T986"/>
      <c r="U986"/>
      <c r="V986"/>
      <c r="W986">
        <v>0.9</v>
      </c>
      <c r="X986">
        <v>0.81599999999999995</v>
      </c>
      <c r="Y986">
        <v>0.98599999999999999</v>
      </c>
      <c r="Z986">
        <v>0.92</v>
      </c>
      <c r="AA986">
        <v>0.92</v>
      </c>
      <c r="AB986">
        <v>0.92</v>
      </c>
      <c r="AC986">
        <v>100</v>
      </c>
      <c r="AD986">
        <v>0</v>
      </c>
      <c r="AE986" t="s">
        <v>3789</v>
      </c>
      <c r="AF986"/>
      <c r="AG986" t="s">
        <v>1997</v>
      </c>
      <c r="AH986">
        <v>600</v>
      </c>
      <c r="AI986"/>
      <c r="AJ986">
        <v>15</v>
      </c>
      <c r="AK986">
        <v>5000</v>
      </c>
      <c r="AL986">
        <v>1</v>
      </c>
      <c r="AM986"/>
      <c r="AN986"/>
      <c r="AO986"/>
      <c r="AP986"/>
      <c r="AQ986" t="s">
        <v>3557</v>
      </c>
      <c r="AR986"/>
      <c r="AS986" t="s">
        <v>1996</v>
      </c>
      <c r="AT986"/>
      <c r="AU986" t="s">
        <v>1996</v>
      </c>
      <c r="AV986" t="s">
        <v>1997</v>
      </c>
      <c r="AW986">
        <v>14147</v>
      </c>
      <c r="AX986"/>
    </row>
    <row r="988" spans="1:50" x14ac:dyDescent="0.25">
      <c r="L988" s="65"/>
    </row>
    <row r="1295" spans="50:50" x14ac:dyDescent="0.25">
      <c r="AX1295">
        <v>13164</v>
      </c>
    </row>
    <row r="1296" spans="50:50" x14ac:dyDescent="0.25">
      <c r="AX1296">
        <v>13164</v>
      </c>
    </row>
    <row r="1297" spans="50:50" x14ac:dyDescent="0.25">
      <c r="AX1297">
        <v>13164</v>
      </c>
    </row>
    <row r="1298" spans="50:50" x14ac:dyDescent="0.25">
      <c r="AX1298">
        <v>13164</v>
      </c>
    </row>
    <row r="1299" spans="50:50" x14ac:dyDescent="0.25">
      <c r="AX1299">
        <v>13164</v>
      </c>
    </row>
    <row r="1300" spans="50:50" x14ac:dyDescent="0.25">
      <c r="AX1300">
        <v>13164</v>
      </c>
    </row>
    <row r="1301" spans="50:50" x14ac:dyDescent="0.25">
      <c r="AX1301">
        <v>13164</v>
      </c>
    </row>
    <row r="1302" spans="50:50" x14ac:dyDescent="0.25">
      <c r="AX1302">
        <v>13164</v>
      </c>
    </row>
    <row r="1303" spans="50:50" x14ac:dyDescent="0.25">
      <c r="AX1303">
        <v>13164</v>
      </c>
    </row>
    <row r="1304" spans="50:50" x14ac:dyDescent="0.25">
      <c r="AX1304">
        <v>13164</v>
      </c>
    </row>
    <row r="1305" spans="50:50" x14ac:dyDescent="0.25">
      <c r="AX1305">
        <v>13164</v>
      </c>
    </row>
    <row r="1306" spans="50:50" x14ac:dyDescent="0.25">
      <c r="AX1306">
        <v>13164</v>
      </c>
    </row>
    <row r="1307" spans="50:50" x14ac:dyDescent="0.25">
      <c r="AX1307">
        <v>13164</v>
      </c>
    </row>
    <row r="1308" spans="50:50" x14ac:dyDescent="0.25">
      <c r="AX1308">
        <v>13164</v>
      </c>
    </row>
    <row r="1562" spans="50:50" x14ac:dyDescent="0.25">
      <c r="AX1562">
        <v>13396</v>
      </c>
    </row>
    <row r="1619" spans="50:50" x14ac:dyDescent="0.25">
      <c r="AX1619">
        <v>13396</v>
      </c>
    </row>
    <row r="1643" spans="50:50" x14ac:dyDescent="0.25">
      <c r="AX1643">
        <v>13396</v>
      </c>
    </row>
    <row r="2079" spans="50:50" x14ac:dyDescent="0.25">
      <c r="AX2079">
        <v>13164</v>
      </c>
    </row>
    <row r="2080" spans="50:50" x14ac:dyDescent="0.25">
      <c r="AX2080">
        <v>13164</v>
      </c>
    </row>
    <row r="2081" spans="50:50" x14ac:dyDescent="0.25">
      <c r="AX2081">
        <v>13164</v>
      </c>
    </row>
    <row r="2082" spans="50:50" x14ac:dyDescent="0.25">
      <c r="AX2082">
        <v>13164</v>
      </c>
    </row>
    <row r="2083" spans="50:50" x14ac:dyDescent="0.25">
      <c r="AX2083">
        <v>13164</v>
      </c>
    </row>
    <row r="2173" spans="50:50" x14ac:dyDescent="0.25">
      <c r="AX2173">
        <v>13328</v>
      </c>
    </row>
    <row r="2174" spans="50:50" x14ac:dyDescent="0.25">
      <c r="AX2174">
        <v>13328</v>
      </c>
    </row>
    <row r="2175" spans="50:50" x14ac:dyDescent="0.25">
      <c r="AX2175">
        <v>13603</v>
      </c>
    </row>
    <row r="2204" spans="50:50" x14ac:dyDescent="0.25">
      <c r="AX2204">
        <v>13545</v>
      </c>
    </row>
    <row r="2232" spans="50:50" x14ac:dyDescent="0.25">
      <c r="AX2232">
        <v>13545</v>
      </c>
    </row>
    <row r="2250" spans="50:50" x14ac:dyDescent="0.25">
      <c r="AX2250">
        <v>13177</v>
      </c>
    </row>
    <row r="2251" spans="50:50" x14ac:dyDescent="0.25">
      <c r="AX2251">
        <v>13545</v>
      </c>
    </row>
    <row r="2252" spans="50:50" x14ac:dyDescent="0.25">
      <c r="AX2252">
        <v>13545</v>
      </c>
    </row>
    <row r="2253" spans="50:50" x14ac:dyDescent="0.25">
      <c r="AX2253">
        <v>13545</v>
      </c>
    </row>
    <row r="2271" spans="50:50" x14ac:dyDescent="0.25">
      <c r="AX2271">
        <v>13177</v>
      </c>
    </row>
    <row r="2272" spans="50:50" x14ac:dyDescent="0.25">
      <c r="AX2272">
        <v>13545</v>
      </c>
    </row>
    <row r="2273" spans="50:50" x14ac:dyDescent="0.25">
      <c r="AX2273">
        <v>13545</v>
      </c>
    </row>
    <row r="2274" spans="50:50" x14ac:dyDescent="0.25">
      <c r="AX2274">
        <v>13545</v>
      </c>
    </row>
    <row r="2297" spans="50:50" x14ac:dyDescent="0.25">
      <c r="AX2297">
        <v>13545</v>
      </c>
    </row>
    <row r="2320" spans="50:50" x14ac:dyDescent="0.25">
      <c r="AX2320">
        <v>13545</v>
      </c>
    </row>
    <row r="2547" spans="50:50" x14ac:dyDescent="0.25">
      <c r="AX2547">
        <v>13164</v>
      </c>
    </row>
    <row r="2716" spans="50:50" x14ac:dyDescent="0.25">
      <c r="AX2716">
        <v>13179</v>
      </c>
    </row>
    <row r="2717" spans="50:50" x14ac:dyDescent="0.25">
      <c r="AX2717">
        <v>13179</v>
      </c>
    </row>
    <row r="2718" spans="50:50" x14ac:dyDescent="0.25">
      <c r="AX2718">
        <v>13179</v>
      </c>
    </row>
    <row r="2719" spans="50:50" x14ac:dyDescent="0.25">
      <c r="AX2719">
        <v>13179</v>
      </c>
    </row>
    <row r="2720" spans="50:50" x14ac:dyDescent="0.25">
      <c r="AX2720">
        <v>13179</v>
      </c>
    </row>
    <row r="2721" spans="50:50" x14ac:dyDescent="0.25">
      <c r="AX2721">
        <v>13179</v>
      </c>
    </row>
    <row r="2722" spans="50:50" x14ac:dyDescent="0.25">
      <c r="AX2722">
        <v>13179</v>
      </c>
    </row>
    <row r="2723" spans="50:50" x14ac:dyDescent="0.25">
      <c r="AX2723">
        <v>13179</v>
      </c>
    </row>
    <row r="2724" spans="50:50" x14ac:dyDescent="0.25">
      <c r="AX2724">
        <v>13179</v>
      </c>
    </row>
    <row r="2725" spans="50:50" x14ac:dyDescent="0.25">
      <c r="AX2725">
        <v>13179</v>
      </c>
    </row>
    <row r="2726" spans="50:50" x14ac:dyDescent="0.25">
      <c r="AX2726">
        <v>13179</v>
      </c>
    </row>
    <row r="2727" spans="50:50" x14ac:dyDescent="0.25">
      <c r="AX2727">
        <v>13179</v>
      </c>
    </row>
    <row r="2728" spans="50:50" x14ac:dyDescent="0.25">
      <c r="AX2728">
        <v>13179</v>
      </c>
    </row>
    <row r="2729" spans="50:50" x14ac:dyDescent="0.25">
      <c r="AX2729">
        <v>13179</v>
      </c>
    </row>
    <row r="2730" spans="50:50" x14ac:dyDescent="0.25">
      <c r="AX2730">
        <v>13179</v>
      </c>
    </row>
    <row r="2731" spans="50:50" x14ac:dyDescent="0.25">
      <c r="AX2731">
        <v>13179</v>
      </c>
    </row>
    <row r="2732" spans="50:50" x14ac:dyDescent="0.25">
      <c r="AX2732">
        <v>13179</v>
      </c>
    </row>
    <row r="2733" spans="50:50" x14ac:dyDescent="0.25">
      <c r="AX2733">
        <v>13179</v>
      </c>
    </row>
    <row r="2734" spans="50:50" x14ac:dyDescent="0.25">
      <c r="AX2734">
        <v>13179</v>
      </c>
    </row>
    <row r="2735" spans="50:50" x14ac:dyDescent="0.25">
      <c r="AX2735">
        <v>13179</v>
      </c>
    </row>
    <row r="2736" spans="50:50" x14ac:dyDescent="0.25">
      <c r="AX2736">
        <v>13179</v>
      </c>
    </row>
    <row r="2737" spans="50:50" x14ac:dyDescent="0.25">
      <c r="AX2737">
        <v>13179</v>
      </c>
    </row>
    <row r="2738" spans="50:50" x14ac:dyDescent="0.25">
      <c r="AX2738">
        <v>13179</v>
      </c>
    </row>
    <row r="2739" spans="50:50" x14ac:dyDescent="0.25">
      <c r="AX2739">
        <v>13179</v>
      </c>
    </row>
    <row r="2740" spans="50:50" x14ac:dyDescent="0.25">
      <c r="AX2740">
        <v>13179</v>
      </c>
    </row>
    <row r="2741" spans="50:50" x14ac:dyDescent="0.25">
      <c r="AX2741">
        <v>13179</v>
      </c>
    </row>
    <row r="2742" spans="50:50" x14ac:dyDescent="0.25">
      <c r="AX2742">
        <v>13179</v>
      </c>
    </row>
    <row r="2743" spans="50:50" x14ac:dyDescent="0.25">
      <c r="AX2743">
        <v>13179</v>
      </c>
    </row>
    <row r="2744" spans="50:50" x14ac:dyDescent="0.25">
      <c r="AX2744">
        <v>13179</v>
      </c>
    </row>
    <row r="2745" spans="50:50" x14ac:dyDescent="0.25">
      <c r="AX2745">
        <v>13179</v>
      </c>
    </row>
    <row r="2746" spans="50:50" x14ac:dyDescent="0.25">
      <c r="AX2746">
        <v>13179</v>
      </c>
    </row>
    <row r="2747" spans="50:50" x14ac:dyDescent="0.25">
      <c r="AX2747">
        <v>13179</v>
      </c>
    </row>
    <row r="2748" spans="50:50" x14ac:dyDescent="0.25">
      <c r="AX2748">
        <v>13179</v>
      </c>
    </row>
    <row r="2749" spans="50:50" x14ac:dyDescent="0.25">
      <c r="AX2749">
        <v>13179</v>
      </c>
    </row>
    <row r="2750" spans="50:50" x14ac:dyDescent="0.25">
      <c r="AX2750">
        <v>13179</v>
      </c>
    </row>
    <row r="2751" spans="50:50" x14ac:dyDescent="0.25">
      <c r="AX2751">
        <v>13179</v>
      </c>
    </row>
    <row r="2752" spans="50:50" x14ac:dyDescent="0.25">
      <c r="AX2752">
        <v>13179</v>
      </c>
    </row>
    <row r="2753" spans="50:50" x14ac:dyDescent="0.25">
      <c r="AX2753">
        <v>13179</v>
      </c>
    </row>
    <row r="2754" spans="50:50" x14ac:dyDescent="0.25">
      <c r="AX2754">
        <v>13300</v>
      </c>
    </row>
    <row r="2755" spans="50:50" x14ac:dyDescent="0.25">
      <c r="AX2755">
        <v>13290</v>
      </c>
    </row>
    <row r="2756" spans="50:50" x14ac:dyDescent="0.25">
      <c r="AX2756">
        <v>13290</v>
      </c>
    </row>
    <row r="2858" spans="50:50" x14ac:dyDescent="0.25">
      <c r="AX2858">
        <v>13177</v>
      </c>
    </row>
    <row r="2859" spans="50:50" x14ac:dyDescent="0.25">
      <c r="AX2859">
        <v>13177</v>
      </c>
    </row>
    <row r="2860" spans="50:50" x14ac:dyDescent="0.25">
      <c r="AX2860">
        <v>13177</v>
      </c>
    </row>
    <row r="2861" spans="50:50" x14ac:dyDescent="0.25">
      <c r="AX2861">
        <v>13177</v>
      </c>
    </row>
    <row r="2862" spans="50:50" x14ac:dyDescent="0.25">
      <c r="AX2862">
        <v>13177</v>
      </c>
    </row>
    <row r="2863" spans="50:50" x14ac:dyDescent="0.25">
      <c r="AX2863">
        <v>13177</v>
      </c>
    </row>
    <row r="2864" spans="50:50" x14ac:dyDescent="0.25">
      <c r="AX2864">
        <v>13177</v>
      </c>
    </row>
    <row r="2865" spans="50:50" x14ac:dyDescent="0.25">
      <c r="AX2865">
        <v>13177</v>
      </c>
    </row>
    <row r="2866" spans="50:50" x14ac:dyDescent="0.25">
      <c r="AX2866">
        <v>13177</v>
      </c>
    </row>
    <row r="2867" spans="50:50" x14ac:dyDescent="0.25">
      <c r="AX2867">
        <v>13177</v>
      </c>
    </row>
    <row r="2868" spans="50:50" x14ac:dyDescent="0.25">
      <c r="AX2868">
        <v>13177</v>
      </c>
    </row>
    <row r="2869" spans="50:50" x14ac:dyDescent="0.25">
      <c r="AX2869">
        <v>13177</v>
      </c>
    </row>
    <row r="2870" spans="50:50" x14ac:dyDescent="0.25">
      <c r="AX2870">
        <v>13177</v>
      </c>
    </row>
    <row r="2871" spans="50:50" x14ac:dyDescent="0.25">
      <c r="AX2871">
        <v>13177</v>
      </c>
    </row>
    <row r="2872" spans="50:50" x14ac:dyDescent="0.25">
      <c r="AX2872">
        <v>13177</v>
      </c>
    </row>
    <row r="3390" spans="50:50" x14ac:dyDescent="0.25">
      <c r="AX3390">
        <v>13177</v>
      </c>
    </row>
    <row r="3391" spans="50:50" x14ac:dyDescent="0.25">
      <c r="AX3391">
        <v>13177</v>
      </c>
    </row>
    <row r="3392" spans="50:50" x14ac:dyDescent="0.25">
      <c r="AX3392">
        <v>13177</v>
      </c>
    </row>
    <row r="3393" spans="50:50" x14ac:dyDescent="0.25">
      <c r="AX3393">
        <v>13177</v>
      </c>
    </row>
    <row r="3394" spans="50:50" x14ac:dyDescent="0.25">
      <c r="AX3394">
        <v>13177</v>
      </c>
    </row>
    <row r="3395" spans="50:50" x14ac:dyDescent="0.25">
      <c r="AX3395">
        <v>13177</v>
      </c>
    </row>
    <row r="3396" spans="50:50" x14ac:dyDescent="0.25">
      <c r="AX3396">
        <v>13177</v>
      </c>
    </row>
    <row r="3397" spans="50:50" x14ac:dyDescent="0.25">
      <c r="AX3397">
        <v>13177</v>
      </c>
    </row>
    <row r="3398" spans="50:50" x14ac:dyDescent="0.25">
      <c r="AX3398">
        <v>13177</v>
      </c>
    </row>
    <row r="3399" spans="50:50" x14ac:dyDescent="0.25">
      <c r="AX3399">
        <v>13177</v>
      </c>
    </row>
    <row r="3400" spans="50:50" x14ac:dyDescent="0.25">
      <c r="AX3400">
        <v>13177</v>
      </c>
    </row>
    <row r="3401" spans="50:50" x14ac:dyDescent="0.25">
      <c r="AX3401">
        <v>13177</v>
      </c>
    </row>
    <row r="3402" spans="50:50" x14ac:dyDescent="0.25">
      <c r="AX3402">
        <v>13177</v>
      </c>
    </row>
    <row r="3403" spans="50:50" x14ac:dyDescent="0.25">
      <c r="AX3403">
        <v>13177</v>
      </c>
    </row>
    <row r="3404" spans="50:50" x14ac:dyDescent="0.25">
      <c r="AX3404">
        <v>13177</v>
      </c>
    </row>
    <row r="3405" spans="50:50" x14ac:dyDescent="0.25">
      <c r="AX3405">
        <v>13177</v>
      </c>
    </row>
    <row r="3406" spans="50:50" x14ac:dyDescent="0.25">
      <c r="AX3406">
        <v>13177</v>
      </c>
    </row>
    <row r="3407" spans="50:50" x14ac:dyDescent="0.25">
      <c r="AX3407">
        <v>13177</v>
      </c>
    </row>
    <row r="3408" spans="50:50" x14ac:dyDescent="0.25">
      <c r="AX3408">
        <v>13177</v>
      </c>
    </row>
    <row r="3409" spans="50:50" x14ac:dyDescent="0.25">
      <c r="AX3409">
        <v>13177</v>
      </c>
    </row>
    <row r="3410" spans="50:50" x14ac:dyDescent="0.25">
      <c r="AX3410">
        <v>13177</v>
      </c>
    </row>
    <row r="3411" spans="50:50" x14ac:dyDescent="0.25">
      <c r="AX3411">
        <v>13177</v>
      </c>
    </row>
    <row r="3412" spans="50:50" x14ac:dyDescent="0.25">
      <c r="AX3412">
        <v>13177</v>
      </c>
    </row>
    <row r="3413" spans="50:50" x14ac:dyDescent="0.25">
      <c r="AX3413">
        <v>13177</v>
      </c>
    </row>
    <row r="3414" spans="50:50" x14ac:dyDescent="0.25">
      <c r="AX3414">
        <v>13177</v>
      </c>
    </row>
    <row r="3415" spans="50:50" x14ac:dyDescent="0.25">
      <c r="AX3415">
        <v>13177</v>
      </c>
    </row>
    <row r="3416" spans="50:50" x14ac:dyDescent="0.25">
      <c r="AX3416">
        <v>13177</v>
      </c>
    </row>
    <row r="3417" spans="50:50" x14ac:dyDescent="0.25">
      <c r="AX3417">
        <v>13177</v>
      </c>
    </row>
    <row r="3418" spans="50:50" x14ac:dyDescent="0.25">
      <c r="AX3418">
        <v>13177</v>
      </c>
    </row>
    <row r="3419" spans="50:50" x14ac:dyDescent="0.25">
      <c r="AX3419">
        <v>13177</v>
      </c>
    </row>
    <row r="3420" spans="50:50" x14ac:dyDescent="0.25">
      <c r="AX3420">
        <v>13177</v>
      </c>
    </row>
    <row r="3421" spans="50:50" x14ac:dyDescent="0.25">
      <c r="AX3421">
        <v>13177</v>
      </c>
    </row>
    <row r="3422" spans="50:50" x14ac:dyDescent="0.25">
      <c r="AX3422">
        <v>13177</v>
      </c>
    </row>
    <row r="3423" spans="50:50" x14ac:dyDescent="0.25">
      <c r="AX3423">
        <v>13177</v>
      </c>
    </row>
    <row r="3424" spans="50:50" x14ac:dyDescent="0.25">
      <c r="AX3424">
        <v>13177</v>
      </c>
    </row>
    <row r="3425" spans="50:50" x14ac:dyDescent="0.25">
      <c r="AX3425">
        <v>13177</v>
      </c>
    </row>
    <row r="3426" spans="50:50" x14ac:dyDescent="0.25">
      <c r="AX3426">
        <v>13177</v>
      </c>
    </row>
    <row r="3427" spans="50:50" x14ac:dyDescent="0.25">
      <c r="AX3427">
        <v>13177</v>
      </c>
    </row>
    <row r="3428" spans="50:50" x14ac:dyDescent="0.25">
      <c r="AX3428">
        <v>13177</v>
      </c>
    </row>
    <row r="3429" spans="50:50" x14ac:dyDescent="0.25">
      <c r="AX3429">
        <v>13177</v>
      </c>
    </row>
    <row r="3430" spans="50:50" x14ac:dyDescent="0.25">
      <c r="AX3430">
        <v>13177</v>
      </c>
    </row>
    <row r="3431" spans="50:50" x14ac:dyDescent="0.25">
      <c r="AX3431">
        <v>13177</v>
      </c>
    </row>
    <row r="3432" spans="50:50" x14ac:dyDescent="0.25">
      <c r="AX3432">
        <v>13177</v>
      </c>
    </row>
    <row r="3433" spans="50:50" x14ac:dyDescent="0.25">
      <c r="AX3433">
        <v>13177</v>
      </c>
    </row>
    <row r="3434" spans="50:50" x14ac:dyDescent="0.25">
      <c r="AX3434">
        <v>13177</v>
      </c>
    </row>
    <row r="3435" spans="50:50" x14ac:dyDescent="0.25">
      <c r="AX3435">
        <v>13177</v>
      </c>
    </row>
    <row r="3436" spans="50:50" x14ac:dyDescent="0.25">
      <c r="AX3436">
        <v>13177</v>
      </c>
    </row>
    <row r="3437" spans="50:50" x14ac:dyDescent="0.25">
      <c r="AX3437">
        <v>13177</v>
      </c>
    </row>
    <row r="3438" spans="50:50" x14ac:dyDescent="0.25">
      <c r="AX3438">
        <v>13177</v>
      </c>
    </row>
    <row r="3439" spans="50:50" x14ac:dyDescent="0.25">
      <c r="AX3439">
        <v>13177</v>
      </c>
    </row>
    <row r="3440" spans="50:50" x14ac:dyDescent="0.25">
      <c r="AX3440">
        <v>13177</v>
      </c>
    </row>
    <row r="3441" spans="50:50" x14ac:dyDescent="0.25">
      <c r="AX3441">
        <v>13177</v>
      </c>
    </row>
    <row r="3442" spans="50:50" x14ac:dyDescent="0.25">
      <c r="AX3442">
        <v>13177</v>
      </c>
    </row>
    <row r="3443" spans="50:50" x14ac:dyDescent="0.25">
      <c r="AX3443">
        <v>13177</v>
      </c>
    </row>
    <row r="3444" spans="50:50" x14ac:dyDescent="0.25">
      <c r="AX3444">
        <v>13177</v>
      </c>
    </row>
    <row r="3445" spans="50:50" x14ac:dyDescent="0.25">
      <c r="AX3445">
        <v>13177</v>
      </c>
    </row>
    <row r="3446" spans="50:50" x14ac:dyDescent="0.25">
      <c r="AX3446">
        <v>13177</v>
      </c>
    </row>
    <row r="3447" spans="50:50" x14ac:dyDescent="0.25">
      <c r="AX3447">
        <v>13177</v>
      </c>
    </row>
    <row r="3448" spans="50:50" x14ac:dyDescent="0.25">
      <c r="AX3448">
        <v>13213</v>
      </c>
    </row>
    <row r="3449" spans="50:50" x14ac:dyDescent="0.25">
      <c r="AX3449">
        <v>13213</v>
      </c>
    </row>
    <row r="3450" spans="50:50" x14ac:dyDescent="0.25">
      <c r="AX3450">
        <v>13213</v>
      </c>
    </row>
    <row r="3451" spans="50:50" x14ac:dyDescent="0.25">
      <c r="AX3451">
        <v>13213</v>
      </c>
    </row>
    <row r="3452" spans="50:50" x14ac:dyDescent="0.25">
      <c r="AX3452">
        <v>13213</v>
      </c>
    </row>
    <row r="3453" spans="50:50" x14ac:dyDescent="0.25">
      <c r="AX3453">
        <v>13213</v>
      </c>
    </row>
    <row r="3454" spans="50:50" x14ac:dyDescent="0.25">
      <c r="AX3454">
        <v>13213</v>
      </c>
    </row>
    <row r="3455" spans="50:50" x14ac:dyDescent="0.25">
      <c r="AX3455">
        <v>13213</v>
      </c>
    </row>
    <row r="3456" spans="50:50" x14ac:dyDescent="0.25">
      <c r="AX3456">
        <v>13213</v>
      </c>
    </row>
    <row r="3457" spans="50:50" x14ac:dyDescent="0.25">
      <c r="AX3457">
        <v>13213</v>
      </c>
    </row>
    <row r="3458" spans="50:50" x14ac:dyDescent="0.25">
      <c r="AX3458">
        <v>13213</v>
      </c>
    </row>
    <row r="3459" spans="50:50" x14ac:dyDescent="0.25">
      <c r="AX3459">
        <v>13213</v>
      </c>
    </row>
    <row r="3460" spans="50:50" x14ac:dyDescent="0.25">
      <c r="AX3460">
        <v>13213</v>
      </c>
    </row>
    <row r="3461" spans="50:50" x14ac:dyDescent="0.25">
      <c r="AX3461">
        <v>13213</v>
      </c>
    </row>
    <row r="3462" spans="50:50" x14ac:dyDescent="0.25">
      <c r="AX3462">
        <v>13213</v>
      </c>
    </row>
    <row r="3463" spans="50:50" x14ac:dyDescent="0.25">
      <c r="AX3463">
        <v>13213</v>
      </c>
    </row>
    <row r="3464" spans="50:50" x14ac:dyDescent="0.25">
      <c r="AX3464">
        <v>13213</v>
      </c>
    </row>
    <row r="3465" spans="50:50" x14ac:dyDescent="0.25">
      <c r="AX3465">
        <v>13213</v>
      </c>
    </row>
    <row r="3466" spans="50:50" x14ac:dyDescent="0.25">
      <c r="AX3466">
        <v>13213</v>
      </c>
    </row>
    <row r="3467" spans="50:50" x14ac:dyDescent="0.25">
      <c r="AX3467">
        <v>13213</v>
      </c>
    </row>
    <row r="3468" spans="50:50" x14ac:dyDescent="0.25">
      <c r="AX3468">
        <v>13213</v>
      </c>
    </row>
    <row r="3469" spans="50:50" x14ac:dyDescent="0.25">
      <c r="AX3469">
        <v>13213</v>
      </c>
    </row>
    <row r="3470" spans="50:50" x14ac:dyDescent="0.25">
      <c r="AX3470">
        <v>13213</v>
      </c>
    </row>
    <row r="3471" spans="50:50" x14ac:dyDescent="0.25">
      <c r="AX3471">
        <v>13213</v>
      </c>
    </row>
    <row r="3472" spans="50:50" x14ac:dyDescent="0.25">
      <c r="AX3472">
        <v>13213</v>
      </c>
    </row>
    <row r="3473" spans="50:50" x14ac:dyDescent="0.25">
      <c r="AX3473">
        <v>13213</v>
      </c>
    </row>
    <row r="3474" spans="50:50" x14ac:dyDescent="0.25">
      <c r="AX3474">
        <v>13213</v>
      </c>
    </row>
    <row r="3475" spans="50:50" x14ac:dyDescent="0.25">
      <c r="AX3475">
        <v>13177</v>
      </c>
    </row>
    <row r="3694" spans="50:50" x14ac:dyDescent="0.25">
      <c r="AX3694">
        <v>13177</v>
      </c>
    </row>
    <row r="3695" spans="50:50" x14ac:dyDescent="0.25">
      <c r="AX3695">
        <v>13177</v>
      </c>
    </row>
    <row r="3696" spans="50:50" x14ac:dyDescent="0.25">
      <c r="AX3696">
        <v>13177</v>
      </c>
    </row>
    <row r="3697" spans="50:50" x14ac:dyDescent="0.25">
      <c r="AX3697">
        <v>13177</v>
      </c>
    </row>
    <row r="3698" spans="50:50" x14ac:dyDescent="0.25">
      <c r="AX3698">
        <v>13177</v>
      </c>
    </row>
    <row r="3699" spans="50:50" x14ac:dyDescent="0.25">
      <c r="AX3699">
        <v>13177</v>
      </c>
    </row>
    <row r="3700" spans="50:50" x14ac:dyDescent="0.25">
      <c r="AX3700">
        <v>13177</v>
      </c>
    </row>
    <row r="3701" spans="50:50" x14ac:dyDescent="0.25">
      <c r="AX3701">
        <v>13177</v>
      </c>
    </row>
    <row r="3702" spans="50:50" x14ac:dyDescent="0.25">
      <c r="AX3702">
        <v>13177</v>
      </c>
    </row>
    <row r="3703" spans="50:50" x14ac:dyDescent="0.25">
      <c r="AX3703">
        <v>13177</v>
      </c>
    </row>
    <row r="3704" spans="50:50" x14ac:dyDescent="0.25">
      <c r="AX3704">
        <v>13177</v>
      </c>
    </row>
    <row r="3705" spans="50:50" x14ac:dyDescent="0.25">
      <c r="AX3705">
        <v>13177</v>
      </c>
    </row>
    <row r="3706" spans="50:50" x14ac:dyDescent="0.25">
      <c r="AX3706">
        <v>13177</v>
      </c>
    </row>
    <row r="3707" spans="50:50" x14ac:dyDescent="0.25">
      <c r="AX3707">
        <v>13177</v>
      </c>
    </row>
    <row r="3708" spans="50:50" x14ac:dyDescent="0.25">
      <c r="AX3708">
        <v>13177</v>
      </c>
    </row>
    <row r="3709" spans="50:50" x14ac:dyDescent="0.25">
      <c r="AX3709">
        <v>13177</v>
      </c>
    </row>
    <row r="3710" spans="50:50" x14ac:dyDescent="0.25">
      <c r="AX3710">
        <v>13177</v>
      </c>
    </row>
    <row r="3711" spans="50:50" x14ac:dyDescent="0.25">
      <c r="AX3711">
        <v>13177</v>
      </c>
    </row>
    <row r="3712" spans="50:50" x14ac:dyDescent="0.25">
      <c r="AX3712">
        <v>13177</v>
      </c>
    </row>
    <row r="3713" spans="50:50" x14ac:dyDescent="0.25">
      <c r="AX3713">
        <v>13177</v>
      </c>
    </row>
    <row r="3714" spans="50:50" x14ac:dyDescent="0.25">
      <c r="AX3714">
        <v>13177</v>
      </c>
    </row>
    <row r="3715" spans="50:50" x14ac:dyDescent="0.25">
      <c r="AX3715">
        <v>13177</v>
      </c>
    </row>
    <row r="3716" spans="50:50" x14ac:dyDescent="0.25">
      <c r="AX3716">
        <v>13177</v>
      </c>
    </row>
    <row r="3717" spans="50:50" x14ac:dyDescent="0.25">
      <c r="AX3717">
        <v>13177</v>
      </c>
    </row>
    <row r="3718" spans="50:50" x14ac:dyDescent="0.25">
      <c r="AX3718">
        <v>13177</v>
      </c>
    </row>
    <row r="3719" spans="50:50" x14ac:dyDescent="0.25">
      <c r="AX3719">
        <v>13177</v>
      </c>
    </row>
    <row r="3738" spans="50:50" x14ac:dyDescent="0.25">
      <c r="AX3738">
        <v>13274</v>
      </c>
    </row>
    <row r="3739" spans="50:50" x14ac:dyDescent="0.25">
      <c r="AX3739">
        <v>13274</v>
      </c>
    </row>
    <row r="3800" spans="50:50" x14ac:dyDescent="0.25">
      <c r="AX3800">
        <v>13274</v>
      </c>
    </row>
    <row r="3801" spans="50:50" x14ac:dyDescent="0.25">
      <c r="AX3801">
        <v>13274</v>
      </c>
    </row>
    <row r="3834" spans="50:50" x14ac:dyDescent="0.25">
      <c r="AX3834">
        <v>13274</v>
      </c>
    </row>
    <row r="3965" spans="50:50" x14ac:dyDescent="0.25">
      <c r="AX3965">
        <v>13619</v>
      </c>
    </row>
    <row r="3966" spans="50:50" x14ac:dyDescent="0.25">
      <c r="AX3966">
        <v>13619</v>
      </c>
    </row>
    <row r="3967" spans="50:50" x14ac:dyDescent="0.25">
      <c r="AX3967">
        <v>13619</v>
      </c>
    </row>
    <row r="3968" spans="50:50" x14ac:dyDescent="0.25">
      <c r="AX3968">
        <v>13619</v>
      </c>
    </row>
    <row r="4338" spans="50:50" x14ac:dyDescent="0.25">
      <c r="AX4338">
        <v>13521</v>
      </c>
    </row>
    <row r="4339" spans="50:50" x14ac:dyDescent="0.25">
      <c r="AX4339">
        <v>13521</v>
      </c>
    </row>
    <row r="4340" spans="50:50" x14ac:dyDescent="0.25">
      <c r="AX4340">
        <v>13521</v>
      </c>
    </row>
    <row r="4341" spans="50:50" x14ac:dyDescent="0.25">
      <c r="AX4341">
        <v>13521</v>
      </c>
    </row>
    <row r="4342" spans="50:50" x14ac:dyDescent="0.25">
      <c r="AX4342">
        <v>13521</v>
      </c>
    </row>
    <row r="4343" spans="50:50" x14ac:dyDescent="0.25">
      <c r="AX4343">
        <v>13521</v>
      </c>
    </row>
    <row r="4344" spans="50:50" x14ac:dyDescent="0.25">
      <c r="AX4344">
        <v>13521</v>
      </c>
    </row>
    <row r="4345" spans="50:50" x14ac:dyDescent="0.25">
      <c r="AX4345">
        <v>13521</v>
      </c>
    </row>
    <row r="4371" spans="50:50" x14ac:dyDescent="0.25">
      <c r="AX4371">
        <v>13555</v>
      </c>
    </row>
    <row r="4372" spans="50:50" x14ac:dyDescent="0.25">
      <c r="AX4372">
        <v>13555</v>
      </c>
    </row>
    <row r="4373" spans="50:50" x14ac:dyDescent="0.25">
      <c r="AX4373">
        <v>13555</v>
      </c>
    </row>
    <row r="4374" spans="50:50" x14ac:dyDescent="0.25">
      <c r="AX4374">
        <v>13555</v>
      </c>
    </row>
    <row r="4375" spans="50:50" x14ac:dyDescent="0.25">
      <c r="AX4375">
        <v>13555</v>
      </c>
    </row>
    <row r="4376" spans="50:50" x14ac:dyDescent="0.25">
      <c r="AX4376">
        <v>13555</v>
      </c>
    </row>
    <row r="4407" spans="50:50" x14ac:dyDescent="0.25">
      <c r="AX4407">
        <v>13709</v>
      </c>
    </row>
    <row r="4408" spans="50:50" x14ac:dyDescent="0.25">
      <c r="AX4408">
        <v>13709</v>
      </c>
    </row>
    <row r="4447" spans="50:50" x14ac:dyDescent="0.25">
      <c r="AX4447">
        <v>13201</v>
      </c>
    </row>
    <row r="4448" spans="50:50" x14ac:dyDescent="0.25">
      <c r="AX4448">
        <v>13201</v>
      </c>
    </row>
    <row r="4449" spans="50:50" x14ac:dyDescent="0.25">
      <c r="AX4449">
        <v>13177</v>
      </c>
    </row>
    <row r="4450" spans="50:50" x14ac:dyDescent="0.25">
      <c r="AX4450">
        <v>13177</v>
      </c>
    </row>
    <row r="4451" spans="50:50" x14ac:dyDescent="0.25">
      <c r="AX4451">
        <v>13177</v>
      </c>
    </row>
    <row r="4452" spans="50:50" x14ac:dyDescent="0.25">
      <c r="AX4452">
        <v>13177</v>
      </c>
    </row>
    <row r="4592" spans="50:50" x14ac:dyDescent="0.25">
      <c r="AX4592">
        <v>13526</v>
      </c>
    </row>
    <row r="4593" spans="50:50" x14ac:dyDescent="0.25">
      <c r="AX4593">
        <v>13526</v>
      </c>
    </row>
    <row r="4594" spans="50:50" x14ac:dyDescent="0.25">
      <c r="AX4594">
        <v>13526</v>
      </c>
    </row>
    <row r="4595" spans="50:50" x14ac:dyDescent="0.25">
      <c r="AX4595">
        <v>13526</v>
      </c>
    </row>
    <row r="4596" spans="50:50" x14ac:dyDescent="0.25">
      <c r="AX4596">
        <v>13526</v>
      </c>
    </row>
    <row r="4597" spans="50:50" x14ac:dyDescent="0.25">
      <c r="AX4597">
        <v>13526</v>
      </c>
    </row>
    <row r="4598" spans="50:50" x14ac:dyDescent="0.25">
      <c r="AX4598">
        <v>13526</v>
      </c>
    </row>
    <row r="4599" spans="50:50" x14ac:dyDescent="0.25">
      <c r="AX4599">
        <v>13526</v>
      </c>
    </row>
    <row r="4600" spans="50:50" x14ac:dyDescent="0.25">
      <c r="AX4600">
        <v>13526</v>
      </c>
    </row>
    <row r="4601" spans="50:50" x14ac:dyDescent="0.25">
      <c r="AX4601">
        <v>13526</v>
      </c>
    </row>
    <row r="4602" spans="50:50" x14ac:dyDescent="0.25">
      <c r="AX4602">
        <v>13526</v>
      </c>
    </row>
    <row r="4603" spans="50:50" x14ac:dyDescent="0.25">
      <c r="AX4603">
        <v>13526</v>
      </c>
    </row>
    <row r="4604" spans="50:50" x14ac:dyDescent="0.25">
      <c r="AX4604">
        <v>13526</v>
      </c>
    </row>
    <row r="4605" spans="50:50" x14ac:dyDescent="0.25">
      <c r="AX4605">
        <v>13526</v>
      </c>
    </row>
    <row r="4606" spans="50:50" x14ac:dyDescent="0.25">
      <c r="AX4606">
        <v>13526</v>
      </c>
    </row>
    <row r="4618" spans="50:50" x14ac:dyDescent="0.25">
      <c r="AX4618">
        <v>13526</v>
      </c>
    </row>
    <row r="4619" spans="50:50" x14ac:dyDescent="0.25">
      <c r="AX4619">
        <v>13526</v>
      </c>
    </row>
    <row r="4620" spans="50:50" x14ac:dyDescent="0.25">
      <c r="AX4620">
        <v>13526</v>
      </c>
    </row>
    <row r="4621" spans="50:50" x14ac:dyDescent="0.25">
      <c r="AX4621">
        <v>13526</v>
      </c>
    </row>
    <row r="4622" spans="50:50" x14ac:dyDescent="0.25">
      <c r="AX4622">
        <v>13526</v>
      </c>
    </row>
    <row r="4623" spans="50:50" x14ac:dyDescent="0.25">
      <c r="AX4623">
        <v>13526</v>
      </c>
    </row>
    <row r="4624" spans="50:50" x14ac:dyDescent="0.25">
      <c r="AX4624">
        <v>13526</v>
      </c>
    </row>
    <row r="4625" spans="50:50" x14ac:dyDescent="0.25">
      <c r="AX4625">
        <v>13526</v>
      </c>
    </row>
    <row r="4626" spans="50:50" x14ac:dyDescent="0.25">
      <c r="AX4626">
        <v>13526</v>
      </c>
    </row>
    <row r="4627" spans="50:50" x14ac:dyDescent="0.25">
      <c r="AX4627">
        <v>13526</v>
      </c>
    </row>
    <row r="4628" spans="50:50" x14ac:dyDescent="0.25">
      <c r="AX4628">
        <v>13526</v>
      </c>
    </row>
    <row r="4629" spans="50:50" x14ac:dyDescent="0.25">
      <c r="AX4629">
        <v>13526</v>
      </c>
    </row>
    <row r="4859" spans="50:50" x14ac:dyDescent="0.25">
      <c r="AX4859">
        <v>13159</v>
      </c>
    </row>
    <row r="5044" spans="50:50" x14ac:dyDescent="0.25">
      <c r="AX5044">
        <v>13657</v>
      </c>
    </row>
    <row r="5045" spans="50:50" x14ac:dyDescent="0.25">
      <c r="AX5045">
        <v>13657</v>
      </c>
    </row>
    <row r="5046" spans="50:50" x14ac:dyDescent="0.25">
      <c r="AX5046">
        <v>13657</v>
      </c>
    </row>
    <row r="5047" spans="50:50" x14ac:dyDescent="0.25">
      <c r="AX5047">
        <v>13657</v>
      </c>
    </row>
    <row r="5048" spans="50:50" x14ac:dyDescent="0.25">
      <c r="AX5048">
        <v>13657</v>
      </c>
    </row>
    <row r="5049" spans="50:50" x14ac:dyDescent="0.25">
      <c r="AX5049">
        <v>13657</v>
      </c>
    </row>
    <row r="5050" spans="50:50" x14ac:dyDescent="0.25">
      <c r="AX5050">
        <v>13657</v>
      </c>
    </row>
    <row r="5051" spans="50:50" x14ac:dyDescent="0.25">
      <c r="AX5051">
        <v>13657</v>
      </c>
    </row>
    <row r="5195" spans="50:50" x14ac:dyDescent="0.25">
      <c r="AX5195">
        <v>13657</v>
      </c>
    </row>
    <row r="5220" spans="50:50" x14ac:dyDescent="0.25">
      <c r="AX5220">
        <v>13158</v>
      </c>
    </row>
    <row r="5221" spans="50:50" x14ac:dyDescent="0.25">
      <c r="AX5221">
        <v>13333</v>
      </c>
    </row>
    <row r="5222" spans="50:50" x14ac:dyDescent="0.25">
      <c r="AX5222">
        <v>13333</v>
      </c>
    </row>
    <row r="5223" spans="50:50" x14ac:dyDescent="0.25">
      <c r="AX5223">
        <v>13657</v>
      </c>
    </row>
    <row r="5224" spans="50:50" x14ac:dyDescent="0.25">
      <c r="AX5224">
        <v>13657</v>
      </c>
    </row>
    <row r="5225" spans="50:50" x14ac:dyDescent="0.25">
      <c r="AX5225">
        <v>13657</v>
      </c>
    </row>
    <row r="5226" spans="50:50" x14ac:dyDescent="0.25">
      <c r="AX5226">
        <v>13657</v>
      </c>
    </row>
    <row r="5227" spans="50:50" x14ac:dyDescent="0.25">
      <c r="AX5227">
        <v>13657</v>
      </c>
    </row>
    <row r="5228" spans="50:50" x14ac:dyDescent="0.25">
      <c r="AX5228">
        <v>13657</v>
      </c>
    </row>
    <row r="5229" spans="50:50" x14ac:dyDescent="0.25">
      <c r="AX5229">
        <v>13657</v>
      </c>
    </row>
    <row r="5230" spans="50:50" x14ac:dyDescent="0.25">
      <c r="AX5230">
        <v>13657</v>
      </c>
    </row>
    <row r="5491" spans="50:50" x14ac:dyDescent="0.25">
      <c r="AX5491">
        <v>13657</v>
      </c>
    </row>
    <row r="5492" spans="50:50" x14ac:dyDescent="0.25">
      <c r="AX5492">
        <v>13657</v>
      </c>
    </row>
    <row r="5493" spans="50:50" x14ac:dyDescent="0.25">
      <c r="AX5493">
        <v>13657</v>
      </c>
    </row>
    <row r="5494" spans="50:50" x14ac:dyDescent="0.25">
      <c r="AX5494">
        <v>13657</v>
      </c>
    </row>
    <row r="5495" spans="50:50" x14ac:dyDescent="0.25">
      <c r="AX5495">
        <v>13657</v>
      </c>
    </row>
    <row r="5496" spans="50:50" x14ac:dyDescent="0.25">
      <c r="AX5496">
        <v>13657</v>
      </c>
    </row>
    <row r="5497" spans="50:50" x14ac:dyDescent="0.25">
      <c r="AX5497">
        <v>13657</v>
      </c>
    </row>
    <row r="5498" spans="50:50" x14ac:dyDescent="0.25">
      <c r="AX5498">
        <v>13657</v>
      </c>
    </row>
    <row r="5631" spans="50:50" x14ac:dyDescent="0.25">
      <c r="AX5631">
        <v>13200</v>
      </c>
    </row>
    <row r="5632" spans="50:50" x14ac:dyDescent="0.25">
      <c r="AX5632">
        <v>13200</v>
      </c>
    </row>
    <row r="5633" spans="50:50" x14ac:dyDescent="0.25">
      <c r="AX5633">
        <v>13509</v>
      </c>
    </row>
    <row r="5634" spans="50:50" x14ac:dyDescent="0.25">
      <c r="AX5634">
        <v>13509</v>
      </c>
    </row>
    <row r="5635" spans="50:50" x14ac:dyDescent="0.25">
      <c r="AX5635">
        <v>13509</v>
      </c>
    </row>
    <row r="5636" spans="50:50" x14ac:dyDescent="0.25">
      <c r="AX5636">
        <v>13509</v>
      </c>
    </row>
    <row r="5637" spans="50:50" x14ac:dyDescent="0.25">
      <c r="AX5637">
        <v>13509</v>
      </c>
    </row>
    <row r="5638" spans="50:50" x14ac:dyDescent="0.25">
      <c r="AX5638"/>
    </row>
    <row r="5639" spans="50:50" x14ac:dyDescent="0.25">
      <c r="AX5639"/>
    </row>
    <row r="5640" spans="50:50" x14ac:dyDescent="0.25">
      <c r="AX5640"/>
    </row>
    <row r="5641" spans="50:50" x14ac:dyDescent="0.25">
      <c r="AX5641"/>
    </row>
    <row r="5642" spans="50:50" x14ac:dyDescent="0.25">
      <c r="AX5642"/>
    </row>
    <row r="5643" spans="50:50" x14ac:dyDescent="0.25">
      <c r="AX5643"/>
    </row>
    <row r="5644" spans="50:50" x14ac:dyDescent="0.25">
      <c r="AX5644"/>
    </row>
    <row r="5645" spans="50:50" x14ac:dyDescent="0.25">
      <c r="AX5645">
        <v>13509</v>
      </c>
    </row>
    <row r="5646" spans="50:50" x14ac:dyDescent="0.25">
      <c r="AX5646">
        <v>13509</v>
      </c>
    </row>
    <row r="5659" spans="50:50" x14ac:dyDescent="0.25">
      <c r="AX5659">
        <v>13177</v>
      </c>
    </row>
    <row r="5660" spans="50:50" x14ac:dyDescent="0.25">
      <c r="AX5660">
        <v>13177</v>
      </c>
    </row>
    <row r="5661" spans="50:50" x14ac:dyDescent="0.25">
      <c r="AX5661">
        <v>13177</v>
      </c>
    </row>
    <row r="5662" spans="50:50" x14ac:dyDescent="0.25">
      <c r="AX5662">
        <v>13177</v>
      </c>
    </row>
    <row r="5663" spans="50:50" x14ac:dyDescent="0.25">
      <c r="AX5663">
        <v>13177</v>
      </c>
    </row>
    <row r="5664" spans="50:50" x14ac:dyDescent="0.25">
      <c r="AX5664">
        <v>13177</v>
      </c>
    </row>
    <row r="5665" spans="50:50" x14ac:dyDescent="0.25">
      <c r="AX5665">
        <v>13177</v>
      </c>
    </row>
    <row r="5666" spans="50:50" x14ac:dyDescent="0.25">
      <c r="AX5666">
        <v>13177</v>
      </c>
    </row>
    <row r="5667" spans="50:50" x14ac:dyDescent="0.25">
      <c r="AX5667">
        <v>13177</v>
      </c>
    </row>
    <row r="5668" spans="50:50" x14ac:dyDescent="0.25">
      <c r="AX5668">
        <v>13177</v>
      </c>
    </row>
    <row r="6182" spans="50:50" x14ac:dyDescent="0.25">
      <c r="AX6182">
        <v>13177</v>
      </c>
    </row>
    <row r="6183" spans="50:50" x14ac:dyDescent="0.25">
      <c r="AX6183">
        <v>13177</v>
      </c>
    </row>
    <row r="6184" spans="50:50" x14ac:dyDescent="0.25">
      <c r="AX6184">
        <v>13177</v>
      </c>
    </row>
    <row r="6185" spans="50:50" x14ac:dyDescent="0.25">
      <c r="AX6185">
        <v>13177</v>
      </c>
    </row>
    <row r="6186" spans="50:50" x14ac:dyDescent="0.25">
      <c r="AX6186">
        <v>13177</v>
      </c>
    </row>
    <row r="6187" spans="50:50" x14ac:dyDescent="0.25">
      <c r="AX6187">
        <v>13177</v>
      </c>
    </row>
    <row r="6188" spans="50:50" x14ac:dyDescent="0.25">
      <c r="AX6188">
        <v>13177</v>
      </c>
    </row>
    <row r="6189" spans="50:50" x14ac:dyDescent="0.25">
      <c r="AX6189">
        <v>13177</v>
      </c>
    </row>
    <row r="6190" spans="50:50" x14ac:dyDescent="0.25">
      <c r="AX6190">
        <v>13177</v>
      </c>
    </row>
    <row r="6191" spans="50:50" x14ac:dyDescent="0.25">
      <c r="AX6191">
        <v>13177</v>
      </c>
    </row>
    <row r="6192" spans="50:50" x14ac:dyDescent="0.25">
      <c r="AX6192">
        <v>13177</v>
      </c>
    </row>
    <row r="6193" spans="50:50" x14ac:dyDescent="0.25">
      <c r="AX6193">
        <v>13177</v>
      </c>
    </row>
    <row r="6194" spans="50:50" x14ac:dyDescent="0.25">
      <c r="AX6194">
        <v>13177</v>
      </c>
    </row>
    <row r="6195" spans="50:50" x14ac:dyDescent="0.25">
      <c r="AX6195">
        <v>13177</v>
      </c>
    </row>
    <row r="6196" spans="50:50" x14ac:dyDescent="0.25">
      <c r="AX6196">
        <v>13177</v>
      </c>
    </row>
    <row r="6197" spans="50:50" x14ac:dyDescent="0.25">
      <c r="AX6197">
        <v>13177</v>
      </c>
    </row>
    <row r="6198" spans="50:50" x14ac:dyDescent="0.25">
      <c r="AX6198">
        <v>13177</v>
      </c>
    </row>
    <row r="6199" spans="50:50" x14ac:dyDescent="0.25">
      <c r="AX6199">
        <v>13177</v>
      </c>
    </row>
    <row r="6200" spans="50:50" x14ac:dyDescent="0.25">
      <c r="AX6200">
        <v>13177</v>
      </c>
    </row>
    <row r="6201" spans="50:50" x14ac:dyDescent="0.25">
      <c r="AX6201">
        <v>13177</v>
      </c>
    </row>
    <row r="6202" spans="50:50" x14ac:dyDescent="0.25">
      <c r="AX6202">
        <v>13177</v>
      </c>
    </row>
    <row r="6203" spans="50:50" x14ac:dyDescent="0.25">
      <c r="AX6203">
        <v>13177</v>
      </c>
    </row>
    <row r="6204" spans="50:50" x14ac:dyDescent="0.25">
      <c r="AX6204">
        <v>13177</v>
      </c>
    </row>
    <row r="6205" spans="50:50" x14ac:dyDescent="0.25">
      <c r="AX6205">
        <v>13177</v>
      </c>
    </row>
    <row r="6206" spans="50:50" x14ac:dyDescent="0.25">
      <c r="AX6206">
        <v>13177</v>
      </c>
    </row>
    <row r="6207" spans="50:50" x14ac:dyDescent="0.25">
      <c r="AX6207">
        <v>13177</v>
      </c>
    </row>
    <row r="6208" spans="50:50" x14ac:dyDescent="0.25">
      <c r="AX6208">
        <v>13177</v>
      </c>
    </row>
    <row r="6209" spans="50:50" x14ac:dyDescent="0.25">
      <c r="AX6209">
        <v>13177</v>
      </c>
    </row>
    <row r="6210" spans="50:50" x14ac:dyDescent="0.25">
      <c r="AX6210">
        <v>13177</v>
      </c>
    </row>
    <row r="6211" spans="50:50" x14ac:dyDescent="0.25">
      <c r="AX6211">
        <v>13177</v>
      </c>
    </row>
    <row r="6212" spans="50:50" x14ac:dyDescent="0.25">
      <c r="AX6212">
        <v>13177</v>
      </c>
    </row>
    <row r="6213" spans="50:50" x14ac:dyDescent="0.25">
      <c r="AX6213">
        <v>13177</v>
      </c>
    </row>
    <row r="6214" spans="50:50" x14ac:dyDescent="0.25">
      <c r="AX6214">
        <v>13177</v>
      </c>
    </row>
    <row r="6215" spans="50:50" x14ac:dyDescent="0.25">
      <c r="AX6215">
        <v>13177</v>
      </c>
    </row>
    <row r="6216" spans="50:50" x14ac:dyDescent="0.25">
      <c r="AX6216">
        <v>13177</v>
      </c>
    </row>
    <row r="6217" spans="50:50" x14ac:dyDescent="0.25">
      <c r="AX6217">
        <v>13177</v>
      </c>
    </row>
    <row r="6218" spans="50:50" x14ac:dyDescent="0.25">
      <c r="AX6218">
        <v>13177</v>
      </c>
    </row>
    <row r="6219" spans="50:50" x14ac:dyDescent="0.25">
      <c r="AX6219">
        <v>13177</v>
      </c>
    </row>
    <row r="6220" spans="50:50" x14ac:dyDescent="0.25">
      <c r="AX6220">
        <v>13177</v>
      </c>
    </row>
    <row r="6221" spans="50:50" x14ac:dyDescent="0.25">
      <c r="AX6221">
        <v>13177</v>
      </c>
    </row>
    <row r="6222" spans="50:50" x14ac:dyDescent="0.25">
      <c r="AX6222">
        <v>13177</v>
      </c>
    </row>
    <row r="6223" spans="50:50" x14ac:dyDescent="0.25">
      <c r="AX6223">
        <v>13177</v>
      </c>
    </row>
    <row r="6224" spans="50:50" x14ac:dyDescent="0.25">
      <c r="AX6224">
        <v>13177</v>
      </c>
    </row>
    <row r="6225" spans="50:50" x14ac:dyDescent="0.25">
      <c r="AX6225">
        <v>13177</v>
      </c>
    </row>
    <row r="6226" spans="50:50" x14ac:dyDescent="0.25">
      <c r="AX6226">
        <v>13177</v>
      </c>
    </row>
    <row r="6227" spans="50:50" x14ac:dyDescent="0.25">
      <c r="AX6227">
        <v>13177</v>
      </c>
    </row>
    <row r="6228" spans="50:50" x14ac:dyDescent="0.25">
      <c r="AX6228">
        <v>13177</v>
      </c>
    </row>
    <row r="6229" spans="50:50" x14ac:dyDescent="0.25">
      <c r="AX6229">
        <v>13177</v>
      </c>
    </row>
    <row r="6230" spans="50:50" x14ac:dyDescent="0.25">
      <c r="AX6230">
        <v>13177</v>
      </c>
    </row>
    <row r="6231" spans="50:50" x14ac:dyDescent="0.25">
      <c r="AX6231">
        <v>13177</v>
      </c>
    </row>
    <row r="6232" spans="50:50" x14ac:dyDescent="0.25">
      <c r="AX6232">
        <v>13177</v>
      </c>
    </row>
    <row r="6233" spans="50:50" x14ac:dyDescent="0.25">
      <c r="AX6233">
        <v>13177</v>
      </c>
    </row>
    <row r="6234" spans="50:50" x14ac:dyDescent="0.25">
      <c r="AX6234">
        <v>13177</v>
      </c>
    </row>
    <row r="6235" spans="50:50" x14ac:dyDescent="0.25">
      <c r="AX6235">
        <v>13177</v>
      </c>
    </row>
    <row r="6236" spans="50:50" x14ac:dyDescent="0.25">
      <c r="AX6236">
        <v>13271</v>
      </c>
    </row>
    <row r="6237" spans="50:50" x14ac:dyDescent="0.25">
      <c r="AX6237">
        <v>13271</v>
      </c>
    </row>
    <row r="6238" spans="50:50" x14ac:dyDescent="0.25">
      <c r="AX6238">
        <v>13271</v>
      </c>
    </row>
    <row r="6239" spans="50:50" x14ac:dyDescent="0.25">
      <c r="AX6239">
        <v>13271</v>
      </c>
    </row>
    <row r="6240" spans="50:50" x14ac:dyDescent="0.25">
      <c r="AX6240">
        <v>13271</v>
      </c>
    </row>
    <row r="6241" spans="50:50" x14ac:dyDescent="0.25">
      <c r="AX6241">
        <v>13271</v>
      </c>
    </row>
    <row r="6242" spans="50:50" x14ac:dyDescent="0.25">
      <c r="AX6242">
        <v>13271</v>
      </c>
    </row>
    <row r="6243" spans="50:50" x14ac:dyDescent="0.25">
      <c r="AX6243">
        <v>13271</v>
      </c>
    </row>
    <row r="6244" spans="50:50" x14ac:dyDescent="0.25">
      <c r="AX6244">
        <v>13271</v>
      </c>
    </row>
    <row r="6245" spans="50:50" x14ac:dyDescent="0.25">
      <c r="AX6245">
        <v>13271</v>
      </c>
    </row>
    <row r="6246" spans="50:50" x14ac:dyDescent="0.25">
      <c r="AX6246">
        <v>13271</v>
      </c>
    </row>
    <row r="6247" spans="50:50" x14ac:dyDescent="0.25">
      <c r="AX6247">
        <v>13271</v>
      </c>
    </row>
    <row r="6248" spans="50:50" x14ac:dyDescent="0.25">
      <c r="AX6248">
        <v>13271</v>
      </c>
    </row>
    <row r="6249" spans="50:50" x14ac:dyDescent="0.25">
      <c r="AX6249">
        <v>13271</v>
      </c>
    </row>
    <row r="6250" spans="50:50" x14ac:dyDescent="0.25">
      <c r="AX6250">
        <v>13271</v>
      </c>
    </row>
    <row r="6251" spans="50:50" x14ac:dyDescent="0.25">
      <c r="AX6251">
        <v>13271</v>
      </c>
    </row>
    <row r="6252" spans="50:50" x14ac:dyDescent="0.25">
      <c r="AX6252">
        <v>13271</v>
      </c>
    </row>
    <row r="6253" spans="50:50" x14ac:dyDescent="0.25">
      <c r="AX6253">
        <v>13271</v>
      </c>
    </row>
    <row r="6254" spans="50:50" x14ac:dyDescent="0.25">
      <c r="AX6254">
        <v>13271</v>
      </c>
    </row>
    <row r="6255" spans="50:50" x14ac:dyDescent="0.25">
      <c r="AX6255">
        <v>13271</v>
      </c>
    </row>
    <row r="6256" spans="50:50" x14ac:dyDescent="0.25">
      <c r="AX6256">
        <v>13271</v>
      </c>
    </row>
    <row r="6257" spans="50:50" x14ac:dyDescent="0.25">
      <c r="AX6257">
        <v>13271</v>
      </c>
    </row>
    <row r="6258" spans="50:50" x14ac:dyDescent="0.25">
      <c r="AX6258">
        <v>13271</v>
      </c>
    </row>
    <row r="6259" spans="50:50" x14ac:dyDescent="0.25">
      <c r="AX6259">
        <v>13271</v>
      </c>
    </row>
    <row r="6260" spans="50:50" x14ac:dyDescent="0.25">
      <c r="AX6260">
        <v>13271</v>
      </c>
    </row>
    <row r="6261" spans="50:50" x14ac:dyDescent="0.25">
      <c r="AX6261">
        <v>13271</v>
      </c>
    </row>
    <row r="6262" spans="50:50" x14ac:dyDescent="0.25">
      <c r="AX6262">
        <v>13271</v>
      </c>
    </row>
    <row r="6477" spans="50:50" x14ac:dyDescent="0.25">
      <c r="AX6477">
        <v>13177</v>
      </c>
    </row>
    <row r="6478" spans="50:50" x14ac:dyDescent="0.25">
      <c r="AX6478">
        <v>13177</v>
      </c>
    </row>
    <row r="6479" spans="50:50" x14ac:dyDescent="0.25">
      <c r="AX6479">
        <v>13177</v>
      </c>
    </row>
    <row r="6480" spans="50:50" x14ac:dyDescent="0.25">
      <c r="AX6480">
        <v>13177</v>
      </c>
    </row>
    <row r="6481" spans="50:50" x14ac:dyDescent="0.25">
      <c r="AX6481">
        <v>13177</v>
      </c>
    </row>
    <row r="6482" spans="50:50" x14ac:dyDescent="0.25">
      <c r="AX6482">
        <v>13177</v>
      </c>
    </row>
    <row r="6483" spans="50:50" x14ac:dyDescent="0.25">
      <c r="AX6483">
        <v>13177</v>
      </c>
    </row>
    <row r="6484" spans="50:50" x14ac:dyDescent="0.25">
      <c r="AX6484">
        <v>13177</v>
      </c>
    </row>
    <row r="6485" spans="50:50" x14ac:dyDescent="0.25">
      <c r="AX6485">
        <v>13177</v>
      </c>
    </row>
    <row r="6486" spans="50:50" x14ac:dyDescent="0.25">
      <c r="AX6486">
        <v>13177</v>
      </c>
    </row>
    <row r="6487" spans="50:50" x14ac:dyDescent="0.25">
      <c r="AX6487">
        <v>13177</v>
      </c>
    </row>
    <row r="6488" spans="50:50" x14ac:dyDescent="0.25">
      <c r="AX6488">
        <v>13177</v>
      </c>
    </row>
    <row r="6489" spans="50:50" x14ac:dyDescent="0.25">
      <c r="AX6489">
        <v>13177</v>
      </c>
    </row>
    <row r="6490" spans="50:50" x14ac:dyDescent="0.25">
      <c r="AX6490">
        <v>13177</v>
      </c>
    </row>
    <row r="6491" spans="50:50" x14ac:dyDescent="0.25">
      <c r="AX6491">
        <v>13177</v>
      </c>
    </row>
    <row r="6492" spans="50:50" x14ac:dyDescent="0.25">
      <c r="AX6492">
        <v>13177</v>
      </c>
    </row>
    <row r="6493" spans="50:50" x14ac:dyDescent="0.25">
      <c r="AX6493">
        <v>13177</v>
      </c>
    </row>
    <row r="6494" spans="50:50" x14ac:dyDescent="0.25">
      <c r="AX6494">
        <v>13177</v>
      </c>
    </row>
    <row r="6694" spans="50:50" x14ac:dyDescent="0.25">
      <c r="AX6694">
        <v>13164</v>
      </c>
    </row>
  </sheetData>
  <autoFilter ref="A1:AX986" xr:uid="{C71F37DB-08D6-4315-9B3A-C727E74C586F}">
    <filterColumn colId="2">
      <filters>
        <filter val="CHE0194"/>
        <filter val="CHE0195"/>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FB2D-1FD0-4A91-B76C-2C1E44C86605}">
  <sheetPr codeName="Sheet16"/>
  <dimension ref="A1:AB49"/>
  <sheetViews>
    <sheetView showGridLines="0" tabSelected="1" workbookViewId="0">
      <selection activeCell="B11" sqref="B11"/>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15.75" x14ac:dyDescent="0.25">
      <c r="A4" s="8" t="s">
        <v>33</v>
      </c>
      <c r="B4" s="10" t="s">
        <v>34</v>
      </c>
      <c r="C4" s="9" cm="1">
        <f t="array" ref="C4">INDEX(LatestMeasureDefSheet!$AH:$AH,MATCH($U4,LatestMeasureDefSheet!$C:$C,0),)</f>
        <v>2.5</v>
      </c>
      <c r="D4" s="10" t="str" cm="1">
        <f t="array" ref="D4">INDEX(LatestMeasureDefSheet!$G:$G,MATCH($U4,LatestMeasureDefSheet!$C:$C,0),)</f>
        <v>Units</v>
      </c>
      <c r="E4" s="11" cm="1">
        <f t="array" ref="E4">INDEX(LatestMeasureDefSheet!$AJ:$AJ,MATCH($U4,LatestMeasureDefSheet!$C:$C,0),)</f>
        <v>18</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tr">
        <f t="shared" ref="H4:H49" si="0">IF(D4=F4,"","Performance Measure")</f>
        <v/>
      </c>
      <c r="I4" s="41"/>
      <c r="J4" s="67"/>
      <c r="K4" s="41"/>
      <c r="L4" s="41"/>
      <c r="M4" s="77" t="str">
        <f t="shared" ref="M4:M49" si="1">IF($I4=0,"",IF($H4="",V4*$I4,Z4*$I4*$K4))</f>
        <v/>
      </c>
      <c r="N4" s="77" t="str">
        <f t="shared" ref="N4:N49" si="2">IF($I4=0,"",IF($H4="",W4*$I4,AA4*$I4*$K4))</f>
        <v/>
      </c>
      <c r="O4" s="77" t="str">
        <f t="shared" ref="O4:O49" si="3">IF($I4=0,"",IF($H4="",X4*$I4,AB4*$I4*$K4))</f>
        <v/>
      </c>
      <c r="P4" s="49">
        <f t="shared" ref="P4:P49" si="4">C4*$I4</f>
        <v>0</v>
      </c>
      <c r="Q4" s="49">
        <f>J4*$I4</f>
        <v>0</v>
      </c>
      <c r="R4" s="10"/>
      <c r="T4" s="7" t="s">
        <v>31</v>
      </c>
      <c r="U4" s="7" t="s">
        <v>32</v>
      </c>
      <c r="V4" s="11" cm="1">
        <f t="array" ref="V4">INDEX(LatestMeasureDefSheet!$H:$H,MATCH($U4,LatestMeasureDefSheet!$C:$C,0),)</f>
        <v>41.05</v>
      </c>
      <c r="W4" s="11" cm="1">
        <f t="array" ref="W4">INDEX(LatestMeasureDefSheet!$I:$I,MATCH($U4,LatestMeasureDefSheet!$C:$C,0),)</f>
        <v>5.0000000000000001E-3</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8" t="s">
        <v>36</v>
      </c>
      <c r="B5" s="10" t="s">
        <v>37</v>
      </c>
      <c r="C5" s="9" cm="1">
        <f t="array" ref="C5">INDEX(LatestMeasureDefSheet!$AH:$AH,MATCH($U5,LatestMeasureDefSheet!$C:$C,0),)</f>
        <v>1</v>
      </c>
      <c r="D5" s="10" t="str" cm="1">
        <f t="array" ref="D5">INDEX(LatestMeasureDefSheet!$G:$G,MATCH($U5,LatestMeasureDefSheet!$C:$C,0),)</f>
        <v>Units</v>
      </c>
      <c r="E5" s="11" cm="1">
        <f t="array" ref="E5">INDEX(LatestMeasureDefSheet!$AJ:$AJ,MATCH($U5,LatestMeasureDefSheet!$C:$C,0),)</f>
        <v>18</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tr">
        <f t="shared" si="0"/>
        <v/>
      </c>
      <c r="I5" s="41"/>
      <c r="J5" s="67"/>
      <c r="K5" s="41"/>
      <c r="L5" s="41"/>
      <c r="M5" s="77" t="str">
        <f t="shared" si="1"/>
        <v/>
      </c>
      <c r="N5" s="77" t="str">
        <f t="shared" si="2"/>
        <v/>
      </c>
      <c r="O5" s="77" t="str">
        <f t="shared" si="3"/>
        <v/>
      </c>
      <c r="P5" s="49">
        <f t="shared" si="4"/>
        <v>0</v>
      </c>
      <c r="Q5" s="49">
        <f t="shared" ref="Q5:Q49" si="5">J5*$I5</f>
        <v>0</v>
      </c>
      <c r="R5" s="10"/>
      <c r="T5" s="7" t="s">
        <v>31</v>
      </c>
      <c r="U5" s="7" t="s">
        <v>35</v>
      </c>
      <c r="V5" s="11" cm="1">
        <f t="array" ref="V5">INDEX(LatestMeasureDefSheet!$H:$H,MATCH($U5,LatestMeasureDefSheet!$C:$C,0),)</f>
        <v>22.37</v>
      </c>
      <c r="W5" s="11" cm="1">
        <f t="array" ref="W5">INDEX(LatestMeasureDefSheet!$I:$I,MATCH($U5,LatestMeasureDefSheet!$C:$C,0),)</f>
        <v>2.7000000000000001E-3</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8" t="s">
        <v>39</v>
      </c>
      <c r="B6" s="10" t="s">
        <v>40</v>
      </c>
      <c r="C6" s="9" cm="1">
        <f t="array" ref="C6">INDEX(LatestMeasureDefSheet!$AH:$AH,MATCH($U6,LatestMeasureDefSheet!$C:$C,0),)</f>
        <v>3.5</v>
      </c>
      <c r="D6" s="10" t="str" cm="1">
        <f t="array" ref="D6">INDEX(LatestMeasureDefSheet!$G:$G,MATCH($U6,LatestMeasureDefSheet!$C:$C,0),)</f>
        <v>Lamps Removed</v>
      </c>
      <c r="E6" s="11" cm="1">
        <f t="array" ref="E6">INDEX(LatestMeasureDefSheet!$AJ:$AJ,MATCH($U6,LatestMeasureDefSheet!$C:$C,0),)</f>
        <v>18</v>
      </c>
      <c r="F6" s="8" t="str" cm="1">
        <f t="array" ref="F6">IF(INDEX(LatestMeasureDefSheet!$Q:$Q,MATCH(U6,LatestMeasureDefSheet!$C:$C,0),)="",INDEX(LatestMeasureDefSheet!$G:$G,MATCH(U6,LatestMeasureDefSheet!$C:$C,0),),INDEX(LatestMeasureDefSheet!$Q:$Q,MATCH(U6,LatestMeasureDefSheet!$C:$C,0),))</f>
        <v>Lamps Removed</v>
      </c>
      <c r="G6" s="11" cm="1">
        <f t="array" ref="G6">INDEX(LatestMeasureDefSheet!$R:$R,MATCH($U6,LatestMeasureDefSheet!$C:$C,0),)</f>
        <v>0</v>
      </c>
      <c r="H6" s="11" t="str">
        <f t="shared" si="0"/>
        <v/>
      </c>
      <c r="I6" s="41"/>
      <c r="J6" s="67"/>
      <c r="K6" s="41"/>
      <c r="L6" s="41"/>
      <c r="M6" s="77" t="str">
        <f t="shared" si="1"/>
        <v/>
      </c>
      <c r="N6" s="77" t="str">
        <f t="shared" si="2"/>
        <v/>
      </c>
      <c r="O6" s="77" t="str">
        <f t="shared" si="3"/>
        <v/>
      </c>
      <c r="P6" s="49">
        <f t="shared" si="4"/>
        <v>0</v>
      </c>
      <c r="Q6" s="49">
        <f t="shared" si="5"/>
        <v>0</v>
      </c>
      <c r="R6" s="10"/>
      <c r="T6" s="7" t="s">
        <v>31</v>
      </c>
      <c r="U6" s="7" t="s">
        <v>38</v>
      </c>
      <c r="V6" s="11" cm="1">
        <f t="array" ref="V6">INDEX(LatestMeasureDefSheet!$H:$H,MATCH($U6,LatestMeasureDefSheet!$C:$C,0),)</f>
        <v>73.13</v>
      </c>
      <c r="W6" s="11" cm="1">
        <f t="array" ref="W6">INDEX(LatestMeasureDefSheet!$I:$I,MATCH($U6,LatestMeasureDefSheet!$C:$C,0),)</f>
        <v>8.8999999999999999E-3</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8" t="s">
        <v>42</v>
      </c>
      <c r="B7" s="10" t="s">
        <v>43</v>
      </c>
      <c r="C7" s="9" cm="1">
        <f t="array" ref="C7">INDEX(LatestMeasureDefSheet!$AH:$AH,MATCH($U7,LatestMeasureDefSheet!$C:$C,0),)</f>
        <v>2</v>
      </c>
      <c r="D7" s="10" t="str" cm="1">
        <f t="array" ref="D7">INDEX(LatestMeasureDefSheet!$G:$G,MATCH($U7,LatestMeasureDefSheet!$C:$C,0),)</f>
        <v>Lamps Removed</v>
      </c>
      <c r="E7" s="11" cm="1">
        <f t="array" ref="E7">INDEX(LatestMeasureDefSheet!$AJ:$AJ,MATCH($U7,LatestMeasureDefSheet!$C:$C,0),)</f>
        <v>18</v>
      </c>
      <c r="F7" s="8" t="str" cm="1">
        <f t="array" ref="F7">IF(INDEX(LatestMeasureDefSheet!$Q:$Q,MATCH(U7,LatestMeasureDefSheet!$C:$C,0),)="",INDEX(LatestMeasureDefSheet!$G:$G,MATCH(U7,LatestMeasureDefSheet!$C:$C,0),),INDEX(LatestMeasureDefSheet!$Q:$Q,MATCH(U7,LatestMeasureDefSheet!$C:$C,0),))</f>
        <v>Lamps Removed</v>
      </c>
      <c r="G7" s="11" cm="1">
        <f t="array" ref="G7">INDEX(LatestMeasureDefSheet!$R:$R,MATCH($U7,LatestMeasureDefSheet!$C:$C,0),)</f>
        <v>0</v>
      </c>
      <c r="H7" s="11" t="str">
        <f t="shared" si="0"/>
        <v/>
      </c>
      <c r="I7" s="41"/>
      <c r="J7" s="67"/>
      <c r="K7" s="41"/>
      <c r="L7" s="41"/>
      <c r="M7" s="77" t="str">
        <f t="shared" si="1"/>
        <v/>
      </c>
      <c r="N7" s="77" t="str">
        <f t="shared" si="2"/>
        <v/>
      </c>
      <c r="O7" s="77" t="str">
        <f t="shared" si="3"/>
        <v/>
      </c>
      <c r="P7" s="49">
        <f t="shared" si="4"/>
        <v>0</v>
      </c>
      <c r="Q7" s="49">
        <f t="shared" si="5"/>
        <v>0</v>
      </c>
      <c r="R7" s="10"/>
      <c r="T7" s="7" t="s">
        <v>31</v>
      </c>
      <c r="U7" s="7" t="s">
        <v>41</v>
      </c>
      <c r="V7" s="11" cm="1">
        <f t="array" ref="V7">INDEX(LatestMeasureDefSheet!$H:$H,MATCH($U7,LatestMeasureDefSheet!$C:$C,0),)</f>
        <v>47.77</v>
      </c>
      <c r="W7" s="11" cm="1">
        <f t="array" ref="W7">INDEX(LatestMeasureDefSheet!$I:$I,MATCH($U7,LatestMeasureDefSheet!$C:$C,0),)</f>
        <v>5.7999999999999996E-3</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4" t="s">
        <v>45</v>
      </c>
      <c r="B8" s="15" t="s">
        <v>46</v>
      </c>
      <c r="C8" s="9" cm="1">
        <f t="array" ref="C8">INDEX(LatestMeasureDefSheet!$AH:$AH,MATCH($U8,LatestMeasureDefSheet!$C:$C,0),)</f>
        <v>5</v>
      </c>
      <c r="D8" s="10" t="str" cm="1">
        <f t="array" ref="D8">INDEX(LatestMeasureDefSheet!$G:$G,MATCH($U8,LatestMeasureDefSheet!$C:$C,0),)</f>
        <v>Units</v>
      </c>
      <c r="E8" s="11" cm="1">
        <f t="array" ref="E8">INDEX(LatestMeasureDefSheet!$AJ:$AJ,MATCH($U8,LatestMeasureDefSheet!$C:$C,0),)</f>
        <v>18</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tr">
        <f t="shared" si="0"/>
        <v/>
      </c>
      <c r="I8" s="41"/>
      <c r="J8" s="67"/>
      <c r="K8" s="41"/>
      <c r="L8" s="41"/>
      <c r="M8" s="77" t="str">
        <f t="shared" si="1"/>
        <v/>
      </c>
      <c r="N8" s="77" t="str">
        <f t="shared" si="2"/>
        <v/>
      </c>
      <c r="O8" s="77" t="str">
        <f t="shared" si="3"/>
        <v/>
      </c>
      <c r="P8" s="49">
        <f t="shared" si="4"/>
        <v>0</v>
      </c>
      <c r="Q8" s="49">
        <f t="shared" si="5"/>
        <v>0</v>
      </c>
      <c r="R8" s="10"/>
      <c r="T8" s="7" t="s">
        <v>31</v>
      </c>
      <c r="U8" s="7" t="s">
        <v>44</v>
      </c>
      <c r="V8" s="11" cm="1">
        <f t="array" ref="V8">INDEX(LatestMeasureDefSheet!$H:$H,MATCH($U8,LatestMeasureDefSheet!$C:$C,0),)</f>
        <v>66.78</v>
      </c>
      <c r="W8" s="11" cm="1">
        <f t="array" ref="W8">INDEX(LatestMeasureDefSheet!$I:$I,MATCH($U8,LatestMeasureDefSheet!$C:$C,0),)</f>
        <v>8.0999999999999996E-3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4" t="s">
        <v>48</v>
      </c>
      <c r="B9" s="15" t="s">
        <v>49</v>
      </c>
      <c r="C9" s="9" cm="1">
        <f t="array" ref="C9">INDEX(LatestMeasureDefSheet!$AH:$AH,MATCH($U9,LatestMeasureDefSheet!$C:$C,0),)</f>
        <v>3</v>
      </c>
      <c r="D9" s="10" t="str" cm="1">
        <f t="array" ref="D9">INDEX(LatestMeasureDefSheet!$G:$G,MATCH($U9,LatestMeasureDefSheet!$C:$C,0),)</f>
        <v>Units</v>
      </c>
      <c r="E9" s="11" cm="1">
        <f t="array" ref="E9">INDEX(LatestMeasureDefSheet!$AJ:$AJ,MATCH($U9,LatestMeasureDefSheet!$C:$C,0),)</f>
        <v>18</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tr">
        <f t="shared" si="0"/>
        <v/>
      </c>
      <c r="I9" s="41"/>
      <c r="J9" s="67"/>
      <c r="K9" s="41"/>
      <c r="L9" s="41"/>
      <c r="M9" s="77" t="str">
        <f t="shared" si="1"/>
        <v/>
      </c>
      <c r="N9" s="77" t="str">
        <f t="shared" si="2"/>
        <v/>
      </c>
      <c r="O9" s="77" t="str">
        <f t="shared" si="3"/>
        <v/>
      </c>
      <c r="P9" s="49">
        <f t="shared" si="4"/>
        <v>0</v>
      </c>
      <c r="Q9" s="49">
        <f t="shared" si="5"/>
        <v>0</v>
      </c>
      <c r="R9" s="10"/>
      <c r="T9" s="7" t="s">
        <v>31</v>
      </c>
      <c r="U9" s="7" t="s">
        <v>47</v>
      </c>
      <c r="V9" s="11" cm="1">
        <f t="array" ref="V9">INDEX(LatestMeasureDefSheet!$H:$H,MATCH($U9,LatestMeasureDefSheet!$C:$C,0),)</f>
        <v>49.43</v>
      </c>
      <c r="W9" s="11" cm="1">
        <f t="array" ref="W9">INDEX(LatestMeasureDefSheet!$I:$I,MATCH($U9,LatestMeasureDefSheet!$C:$C,0),)</f>
        <v>6.0000000000000001E-3</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4" t="s">
        <v>51</v>
      </c>
      <c r="B10" s="15" t="s">
        <v>52</v>
      </c>
      <c r="C10" s="9" cm="1">
        <f t="array" ref="C10">INDEX(LatestMeasureDefSheet!$AH:$AH,MATCH($U10,LatestMeasureDefSheet!$C:$C,0),)</f>
        <v>4</v>
      </c>
      <c r="D10" s="10" t="str" cm="1">
        <f t="array" ref="D10">INDEX(LatestMeasureDefSheet!$G:$G,MATCH($U10,LatestMeasureDefSheet!$C:$C,0),)</f>
        <v>Units</v>
      </c>
      <c r="E10" s="11" cm="1">
        <f t="array" ref="E10">INDEX(LatestMeasureDefSheet!$AJ:$AJ,MATCH($U10,LatestMeasureDefSheet!$C:$C,0),)</f>
        <v>18</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tr">
        <f t="shared" si="0"/>
        <v/>
      </c>
      <c r="I10" s="41"/>
      <c r="J10" s="67"/>
      <c r="K10" s="41"/>
      <c r="L10" s="41"/>
      <c r="M10" s="77" t="str">
        <f t="shared" si="1"/>
        <v/>
      </c>
      <c r="N10" s="77" t="str">
        <f t="shared" si="2"/>
        <v/>
      </c>
      <c r="O10" s="77" t="str">
        <f t="shared" si="3"/>
        <v/>
      </c>
      <c r="P10" s="49">
        <f t="shared" si="4"/>
        <v>0</v>
      </c>
      <c r="Q10" s="49">
        <f t="shared" si="5"/>
        <v>0</v>
      </c>
      <c r="R10" s="10"/>
      <c r="T10" s="7" t="s">
        <v>31</v>
      </c>
      <c r="U10" s="7" t="s">
        <v>50</v>
      </c>
      <c r="V10" s="11" cm="1">
        <f t="array" ref="V10">INDEX(LatestMeasureDefSheet!$H:$H,MATCH($U10,LatestMeasureDefSheet!$C:$C,0),)</f>
        <v>49.43</v>
      </c>
      <c r="W10" s="11" cm="1">
        <f t="array" ref="W10">INDEX(LatestMeasureDefSheet!$I:$I,MATCH($U10,LatestMeasureDefSheet!$C:$C,0),)</f>
        <v>6.0000000000000001E-3</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4" t="s">
        <v>54</v>
      </c>
      <c r="B11" s="15" t="s">
        <v>55</v>
      </c>
      <c r="C11" s="9" cm="1">
        <f t="array" ref="C11">INDEX(LatestMeasureDefSheet!$AH:$AH,MATCH($U11,LatestMeasureDefSheet!$C:$C,0),)</f>
        <v>3</v>
      </c>
      <c r="D11" s="10" t="str" cm="1">
        <f t="array" ref="D11">INDEX(LatestMeasureDefSheet!$G:$G,MATCH($U11,LatestMeasureDefSheet!$C:$C,0),)</f>
        <v>Units</v>
      </c>
      <c r="E11" s="11" cm="1">
        <f t="array" ref="E11">INDEX(LatestMeasureDefSheet!$AJ:$AJ,MATCH($U11,LatestMeasureDefSheet!$C:$C,0),)</f>
        <v>18</v>
      </c>
      <c r="F11" s="8" t="str" cm="1">
        <f t="array" ref="F11">IF(INDEX(LatestMeasureDefSheet!$Q:$Q,MATCH(U11,LatestMeasureDefSheet!$C:$C,0),)="",INDEX(LatestMeasureDefSheet!$G:$G,MATCH(U11,LatestMeasureDefSheet!$C:$C,0),),INDEX(LatestMeasureDefSheet!$Q:$Q,MATCH(U11,LatestMeasureDefSheet!$C:$C,0),))</f>
        <v>Units</v>
      </c>
      <c r="G11" s="11" cm="1">
        <f t="array" ref="G11">INDEX(LatestMeasureDefSheet!$R:$R,MATCH($U11,LatestMeasureDefSheet!$C:$C,0),)</f>
        <v>0</v>
      </c>
      <c r="H11" s="11" t="str">
        <f t="shared" si="0"/>
        <v/>
      </c>
      <c r="I11" s="41"/>
      <c r="J11" s="67"/>
      <c r="K11" s="41"/>
      <c r="L11" s="41"/>
      <c r="M11" s="77" t="str">
        <f t="shared" si="1"/>
        <v/>
      </c>
      <c r="N11" s="77" t="str">
        <f t="shared" si="2"/>
        <v/>
      </c>
      <c r="O11" s="77" t="str">
        <f t="shared" si="3"/>
        <v/>
      </c>
      <c r="P11" s="49">
        <f t="shared" si="4"/>
        <v>0</v>
      </c>
      <c r="Q11" s="49">
        <f t="shared" si="5"/>
        <v>0</v>
      </c>
      <c r="R11" s="10"/>
      <c r="T11" s="7" t="s">
        <v>31</v>
      </c>
      <c r="U11" s="7" t="s">
        <v>53</v>
      </c>
      <c r="V11" s="11" cm="1">
        <f t="array" ref="V11">INDEX(LatestMeasureDefSheet!$H:$H,MATCH($U11,LatestMeasureDefSheet!$C:$C,0),)</f>
        <v>48.44</v>
      </c>
      <c r="W11" s="11" cm="1">
        <f t="array" ref="W11">INDEX(LatestMeasureDefSheet!$I:$I,MATCH($U11,LatestMeasureDefSheet!$C:$C,0),)</f>
        <v>5.8999999999999999E-3</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4" t="s">
        <v>57</v>
      </c>
      <c r="B12" s="15" t="s">
        <v>58</v>
      </c>
      <c r="C12" s="9" cm="1">
        <f t="array" ref="C12">INDEX(LatestMeasureDefSheet!$AH:$AH,MATCH($U12,LatestMeasureDefSheet!$C:$C,0),)</f>
        <v>4</v>
      </c>
      <c r="D12" s="10" t="str" cm="1">
        <f t="array" ref="D12">INDEX(LatestMeasureDefSheet!$G:$G,MATCH($U12,LatestMeasureDefSheet!$C:$C,0),)</f>
        <v>Units</v>
      </c>
      <c r="E12" s="11" cm="1">
        <f t="array" ref="E12">INDEX(LatestMeasureDefSheet!$AJ:$AJ,MATCH($U12,LatestMeasureDefSheet!$C:$C,0),)</f>
        <v>18</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tr">
        <f t="shared" si="0"/>
        <v/>
      </c>
      <c r="I12" s="41"/>
      <c r="J12" s="67"/>
      <c r="K12" s="41"/>
      <c r="L12" s="41"/>
      <c r="M12" s="77" t="str">
        <f t="shared" si="1"/>
        <v/>
      </c>
      <c r="N12" s="77" t="str">
        <f t="shared" si="2"/>
        <v/>
      </c>
      <c r="O12" s="77" t="str">
        <f t="shared" si="3"/>
        <v/>
      </c>
      <c r="P12" s="49">
        <f t="shared" si="4"/>
        <v>0</v>
      </c>
      <c r="Q12" s="49">
        <f t="shared" si="5"/>
        <v>0</v>
      </c>
      <c r="R12" s="10"/>
      <c r="T12" s="7" t="s">
        <v>31</v>
      </c>
      <c r="U12" s="7" t="s">
        <v>56</v>
      </c>
      <c r="V12" s="11" cm="1">
        <f t="array" ref="V12">INDEX(LatestMeasureDefSheet!$H:$H,MATCH($U12,LatestMeasureDefSheet!$C:$C,0),)</f>
        <v>48.44</v>
      </c>
      <c r="W12" s="11" cm="1">
        <f t="array" ref="W12">INDEX(LatestMeasureDefSheet!$I:$I,MATCH($U12,LatestMeasureDefSheet!$C:$C,0),)</f>
        <v>5.8999999999999999E-3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4" t="s">
        <v>60</v>
      </c>
      <c r="B13" s="15" t="s">
        <v>61</v>
      </c>
      <c r="C13" s="9" cm="1">
        <f t="array" ref="C13">INDEX(LatestMeasureDefSheet!$AH:$AH,MATCH($U13,LatestMeasureDefSheet!$C:$C,0),)</f>
        <v>10</v>
      </c>
      <c r="D13" s="10" t="str" cm="1">
        <f t="array" ref="D13">INDEX(LatestMeasureDefSheet!$G:$G,MATCH($U13,LatestMeasureDefSheet!$C:$C,0),)</f>
        <v>Units</v>
      </c>
      <c r="E13" s="11" cm="1">
        <f t="array" ref="E13">INDEX(LatestMeasureDefSheet!$AJ:$AJ,MATCH($U13,LatestMeasureDefSheet!$C:$C,0),)</f>
        <v>18</v>
      </c>
      <c r="F13" s="8" t="str" cm="1">
        <f t="array" ref="F13">IF(INDEX(LatestMeasureDefSheet!$Q:$Q,MATCH(U13,LatestMeasureDefSheet!$C:$C,0),)="",INDEX(LatestMeasureDefSheet!$G:$G,MATCH(U13,LatestMeasureDefSheet!$C:$C,0),),INDEX(LatestMeasureDefSheet!$Q:$Q,MATCH(U13,LatestMeasureDefSheet!$C:$C,0),))</f>
        <v>Units</v>
      </c>
      <c r="G13" s="11" cm="1">
        <f t="array" ref="G13">INDEX(LatestMeasureDefSheet!$R:$R,MATCH($U13,LatestMeasureDefSheet!$C:$C,0),)</f>
        <v>0</v>
      </c>
      <c r="H13" s="11" t="str">
        <f t="shared" si="0"/>
        <v/>
      </c>
      <c r="I13" s="41"/>
      <c r="J13" s="67"/>
      <c r="K13" s="41"/>
      <c r="L13" s="41"/>
      <c r="M13" s="77" t="str">
        <f t="shared" si="1"/>
        <v/>
      </c>
      <c r="N13" s="77" t="str">
        <f t="shared" si="2"/>
        <v/>
      </c>
      <c r="O13" s="77" t="str">
        <f t="shared" si="3"/>
        <v/>
      </c>
      <c r="P13" s="49">
        <f t="shared" si="4"/>
        <v>0</v>
      </c>
      <c r="Q13" s="49">
        <f t="shared" si="5"/>
        <v>0</v>
      </c>
      <c r="R13" s="10"/>
      <c r="T13" s="7" t="s">
        <v>31</v>
      </c>
      <c r="U13" s="7" t="s">
        <v>59</v>
      </c>
      <c r="V13" s="11" cm="1">
        <f t="array" ref="V13">INDEX(LatestMeasureDefSheet!$H:$H,MATCH($U13,LatestMeasureDefSheet!$C:$C,0),)</f>
        <v>125.15</v>
      </c>
      <c r="W13" s="11" cm="1">
        <f t="array" ref="W13">INDEX(LatestMeasureDefSheet!$I:$I,MATCH($U13,LatestMeasureDefSheet!$C:$C,0),)</f>
        <v>1.52E-2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15.75" x14ac:dyDescent="0.25">
      <c r="A14" s="14" t="s">
        <v>63</v>
      </c>
      <c r="B14" s="15" t="s">
        <v>64</v>
      </c>
      <c r="C14" s="9" cm="1">
        <f t="array" ref="C14">INDEX(LatestMeasureDefSheet!$AH:$AH,MATCH($U14,LatestMeasureDefSheet!$C:$C,0),)</f>
        <v>7</v>
      </c>
      <c r="D14" s="10" t="str" cm="1">
        <f t="array" ref="D14">INDEX(LatestMeasureDefSheet!$G:$G,MATCH($U14,LatestMeasureDefSheet!$C:$C,0),)</f>
        <v>Units</v>
      </c>
      <c r="E14" s="11" cm="1">
        <f t="array" ref="E14">INDEX(LatestMeasureDefSheet!$AJ:$AJ,MATCH($U14,LatestMeasureDefSheet!$C:$C,0),)</f>
        <v>18</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tr">
        <f t="shared" si="0"/>
        <v/>
      </c>
      <c r="I14" s="41"/>
      <c r="J14" s="67"/>
      <c r="K14" s="41"/>
      <c r="L14" s="41"/>
      <c r="M14" s="77" t="str">
        <f t="shared" si="1"/>
        <v/>
      </c>
      <c r="N14" s="77" t="str">
        <f t="shared" si="2"/>
        <v/>
      </c>
      <c r="O14" s="77" t="str">
        <f t="shared" si="3"/>
        <v/>
      </c>
      <c r="P14" s="49">
        <f t="shared" si="4"/>
        <v>0</v>
      </c>
      <c r="Q14" s="49">
        <f t="shared" si="5"/>
        <v>0</v>
      </c>
      <c r="R14" s="10"/>
      <c r="T14" s="7" t="s">
        <v>31</v>
      </c>
      <c r="U14" s="7" t="s">
        <v>62</v>
      </c>
      <c r="V14" s="11" cm="1">
        <f t="array" ref="V14">INDEX(LatestMeasureDefSheet!$H:$H,MATCH($U14,LatestMeasureDefSheet!$C:$C,0),)</f>
        <v>88.19</v>
      </c>
      <c r="W14" s="11" cm="1">
        <f t="array" ref="W14">INDEX(LatestMeasureDefSheet!$I:$I,MATCH($U14,LatestMeasureDefSheet!$C:$C,0),)</f>
        <v>1.0699999999999999E-2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4" t="s">
        <v>66</v>
      </c>
      <c r="B15" s="15" t="s">
        <v>67</v>
      </c>
      <c r="C15" s="9" cm="1">
        <f t="array" ref="C15">INDEX(LatestMeasureDefSheet!$AH:$AH,MATCH($U15,LatestMeasureDefSheet!$C:$C,0),)</f>
        <v>10</v>
      </c>
      <c r="D15" s="10" t="str" cm="1">
        <f t="array" ref="D15">INDEX(LatestMeasureDefSheet!$G:$G,MATCH($U15,LatestMeasureDefSheet!$C:$C,0),)</f>
        <v>Lamps Removed</v>
      </c>
      <c r="E15" s="11" cm="1">
        <f t="array" ref="E15">INDEX(LatestMeasureDefSheet!$AJ:$AJ,MATCH($U15,LatestMeasureDefSheet!$C:$C,0),)</f>
        <v>18</v>
      </c>
      <c r="F15" s="8" t="str" cm="1">
        <f t="array" ref="F15">IF(INDEX(LatestMeasureDefSheet!$Q:$Q,MATCH(U15,LatestMeasureDefSheet!$C:$C,0),)="",INDEX(LatestMeasureDefSheet!$G:$G,MATCH(U15,LatestMeasureDefSheet!$C:$C,0),),INDEX(LatestMeasureDefSheet!$Q:$Q,MATCH(U15,LatestMeasureDefSheet!$C:$C,0),))</f>
        <v>Lamps Removed</v>
      </c>
      <c r="G15" s="11" cm="1">
        <f t="array" ref="G15">INDEX(LatestMeasureDefSheet!$R:$R,MATCH($U15,LatestMeasureDefSheet!$C:$C,0),)</f>
        <v>0</v>
      </c>
      <c r="H15" s="11" t="str">
        <f t="shared" si="0"/>
        <v/>
      </c>
      <c r="I15" s="41"/>
      <c r="J15" s="67"/>
      <c r="K15" s="41"/>
      <c r="L15" s="41"/>
      <c r="M15" s="77" t="str">
        <f t="shared" si="1"/>
        <v/>
      </c>
      <c r="N15" s="77" t="str">
        <f t="shared" si="2"/>
        <v/>
      </c>
      <c r="O15" s="77" t="str">
        <f t="shared" si="3"/>
        <v/>
      </c>
      <c r="P15" s="49">
        <f t="shared" si="4"/>
        <v>0</v>
      </c>
      <c r="Q15" s="49">
        <f t="shared" si="5"/>
        <v>0</v>
      </c>
      <c r="R15" s="10"/>
      <c r="T15" s="7" t="s">
        <v>31</v>
      </c>
      <c r="U15" s="7" t="s">
        <v>65</v>
      </c>
      <c r="V15" s="11" cm="1">
        <f t="array" ref="V15">INDEX(LatestMeasureDefSheet!$H:$H,MATCH($U15,LatestMeasureDefSheet!$C:$C,0),)</f>
        <v>89.56</v>
      </c>
      <c r="W15" s="11" cm="1">
        <f t="array" ref="W15">INDEX(LatestMeasureDefSheet!$I:$I,MATCH($U15,LatestMeasureDefSheet!$C:$C,0),)</f>
        <v>1.0800000000000001E-2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4" t="s">
        <v>69</v>
      </c>
      <c r="B16" s="15" t="s">
        <v>70</v>
      </c>
      <c r="C16" s="9" cm="1">
        <f t="array" ref="C16">INDEX(LatestMeasureDefSheet!$AH:$AH,MATCH($U16,LatestMeasureDefSheet!$C:$C,0),)</f>
        <v>7</v>
      </c>
      <c r="D16" s="10" t="str" cm="1">
        <f t="array" ref="D16">INDEX(LatestMeasureDefSheet!$G:$G,MATCH($U16,LatestMeasureDefSheet!$C:$C,0),)</f>
        <v>Lamps Removed</v>
      </c>
      <c r="E16" s="11" cm="1">
        <f t="array" ref="E16">INDEX(LatestMeasureDefSheet!$AJ:$AJ,MATCH($U16,LatestMeasureDefSheet!$C:$C,0),)</f>
        <v>18</v>
      </c>
      <c r="F16" s="8" t="str" cm="1">
        <f t="array" ref="F16">IF(INDEX(LatestMeasureDefSheet!$Q:$Q,MATCH(U16,LatestMeasureDefSheet!$C:$C,0),)="",INDEX(LatestMeasureDefSheet!$G:$G,MATCH(U16,LatestMeasureDefSheet!$C:$C,0),),INDEX(LatestMeasureDefSheet!$Q:$Q,MATCH(U16,LatestMeasureDefSheet!$C:$C,0),))</f>
        <v>Lamps Removed</v>
      </c>
      <c r="G16" s="11" cm="1">
        <f t="array" ref="G16">INDEX(LatestMeasureDefSheet!$R:$R,MATCH($U16,LatestMeasureDefSheet!$C:$C,0),)</f>
        <v>0</v>
      </c>
      <c r="H16" s="11" t="str">
        <f t="shared" si="0"/>
        <v/>
      </c>
      <c r="I16" s="41"/>
      <c r="J16" s="67"/>
      <c r="K16" s="41"/>
      <c r="L16" s="41"/>
      <c r="M16" s="77" t="str">
        <f t="shared" si="1"/>
        <v/>
      </c>
      <c r="N16" s="77" t="str">
        <f t="shared" si="2"/>
        <v/>
      </c>
      <c r="O16" s="77" t="str">
        <f t="shared" si="3"/>
        <v/>
      </c>
      <c r="P16" s="49">
        <f t="shared" si="4"/>
        <v>0</v>
      </c>
      <c r="Q16" s="49">
        <f t="shared" si="5"/>
        <v>0</v>
      </c>
      <c r="R16" s="10"/>
      <c r="T16" s="7" t="s">
        <v>31</v>
      </c>
      <c r="U16" s="7" t="s">
        <v>68</v>
      </c>
      <c r="V16" s="11" cm="1">
        <f t="array" ref="V16">INDEX(LatestMeasureDefSheet!$H:$H,MATCH($U16,LatestMeasureDefSheet!$C:$C,0),)</f>
        <v>52.6</v>
      </c>
      <c r="W16" s="11" cm="1">
        <f t="array" ref="W16">INDEX(LatestMeasureDefSheet!$I:$I,MATCH($U16,LatestMeasureDefSheet!$C:$C,0),)</f>
        <v>6.4000000000000003E-3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4" t="s">
        <v>71</v>
      </c>
      <c r="B17" s="15" t="s">
        <v>72</v>
      </c>
      <c r="C17" s="9" cm="1">
        <f t="array" ref="C17">INDEX(LatestMeasureDefSheet!$AH:$AH,MATCH($U17,LatestMeasureDefSheet!$C:$C,0),)</f>
        <v>2.5</v>
      </c>
      <c r="D17" s="10" t="str" cm="1">
        <f t="array" ref="D17">INDEX(LatestMeasureDefSheet!$G:$G,MATCH($U17,LatestMeasureDefSheet!$C:$C,0),)</f>
        <v>Units</v>
      </c>
      <c r="E17" s="11" cm="1">
        <f t="array" ref="E17">INDEX(LatestMeasureDefSheet!$AJ:$AJ,MATCH($U17,LatestMeasureDefSheet!$C:$C,0),)</f>
        <v>18</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tr">
        <f t="shared" si="0"/>
        <v/>
      </c>
      <c r="I17" s="41"/>
      <c r="J17" s="67"/>
      <c r="K17" s="41"/>
      <c r="L17" s="41"/>
      <c r="M17" s="77" t="str">
        <f t="shared" si="1"/>
        <v/>
      </c>
      <c r="N17" s="77" t="str">
        <f t="shared" si="2"/>
        <v/>
      </c>
      <c r="O17" s="77" t="str">
        <f t="shared" si="3"/>
        <v/>
      </c>
      <c r="P17" s="49">
        <f t="shared" si="4"/>
        <v>0</v>
      </c>
      <c r="Q17" s="49">
        <f t="shared" si="5"/>
        <v>0</v>
      </c>
      <c r="R17" s="10"/>
      <c r="T17" s="7" t="s">
        <v>31</v>
      </c>
      <c r="U17" s="15" t="s">
        <v>32</v>
      </c>
      <c r="V17" s="11" cm="1">
        <f t="array" ref="V17">INDEX(LatestMeasureDefSheet!$H:$H,MATCH($U17,LatestMeasureDefSheet!$C:$C,0),)</f>
        <v>41.05</v>
      </c>
      <c r="W17" s="11" cm="1">
        <f t="array" ref="W17">INDEX(LatestMeasureDefSheet!$I:$I,MATCH($U17,LatestMeasureDefSheet!$C:$C,0),)</f>
        <v>5.0000000000000001E-3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15.75" x14ac:dyDescent="0.25">
      <c r="A18" s="14" t="s">
        <v>73</v>
      </c>
      <c r="B18" s="15" t="s">
        <v>74</v>
      </c>
      <c r="C18" s="9" cm="1">
        <f t="array" ref="C18">INDEX(LatestMeasureDefSheet!$AH:$AH,MATCH($U18,LatestMeasureDefSheet!$C:$C,0),)</f>
        <v>1</v>
      </c>
      <c r="D18" s="10" t="str" cm="1">
        <f t="array" ref="D18">INDEX(LatestMeasureDefSheet!$G:$G,MATCH($U18,LatestMeasureDefSheet!$C:$C,0),)</f>
        <v>Units</v>
      </c>
      <c r="E18" s="11" cm="1">
        <f t="array" ref="E18">INDEX(LatestMeasureDefSheet!$AJ:$AJ,MATCH($U18,LatestMeasureDefSheet!$C:$C,0),)</f>
        <v>18</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tr">
        <f t="shared" si="0"/>
        <v/>
      </c>
      <c r="I18" s="41"/>
      <c r="J18" s="67"/>
      <c r="K18" s="41"/>
      <c r="L18" s="41"/>
      <c r="M18" s="77" t="str">
        <f t="shared" si="1"/>
        <v/>
      </c>
      <c r="N18" s="77" t="str">
        <f t="shared" si="2"/>
        <v/>
      </c>
      <c r="O18" s="77" t="str">
        <f t="shared" si="3"/>
        <v/>
      </c>
      <c r="P18" s="49">
        <f t="shared" si="4"/>
        <v>0</v>
      </c>
      <c r="Q18" s="49">
        <f t="shared" si="5"/>
        <v>0</v>
      </c>
      <c r="R18" s="10"/>
      <c r="T18" s="7" t="s">
        <v>31</v>
      </c>
      <c r="U18" s="15" t="s">
        <v>35</v>
      </c>
      <c r="V18" s="11" cm="1">
        <f t="array" ref="V18">INDEX(LatestMeasureDefSheet!$H:$H,MATCH($U18,LatestMeasureDefSheet!$C:$C,0),)</f>
        <v>22.37</v>
      </c>
      <c r="W18" s="11" cm="1">
        <f t="array" ref="W18">INDEX(LatestMeasureDefSheet!$I:$I,MATCH($U18,LatestMeasureDefSheet!$C:$C,0),)</f>
        <v>2.7000000000000001E-3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4" t="s">
        <v>75</v>
      </c>
      <c r="B19" s="15" t="s">
        <v>76</v>
      </c>
      <c r="C19" s="9" cm="1">
        <f t="array" ref="C19">INDEX(LatestMeasureDefSheet!$AH:$AH,MATCH($U19,LatestMeasureDefSheet!$C:$C,0),)</f>
        <v>3.5</v>
      </c>
      <c r="D19" s="10" t="str" cm="1">
        <f t="array" ref="D19">INDEX(LatestMeasureDefSheet!$G:$G,MATCH($U19,LatestMeasureDefSheet!$C:$C,0),)</f>
        <v>Lamps Removed</v>
      </c>
      <c r="E19" s="11" cm="1">
        <f t="array" ref="E19">INDEX(LatestMeasureDefSheet!$AJ:$AJ,MATCH($U19,LatestMeasureDefSheet!$C:$C,0),)</f>
        <v>18</v>
      </c>
      <c r="F19" s="8" t="str" cm="1">
        <f t="array" ref="F19">IF(INDEX(LatestMeasureDefSheet!$Q:$Q,MATCH(U19,LatestMeasureDefSheet!$C:$C,0),)="",INDEX(LatestMeasureDefSheet!$G:$G,MATCH(U19,LatestMeasureDefSheet!$C:$C,0),),INDEX(LatestMeasureDefSheet!$Q:$Q,MATCH(U19,LatestMeasureDefSheet!$C:$C,0),))</f>
        <v>Lamps Removed</v>
      </c>
      <c r="G19" s="11" cm="1">
        <f t="array" ref="G19">INDEX(LatestMeasureDefSheet!$R:$R,MATCH($U19,LatestMeasureDefSheet!$C:$C,0),)</f>
        <v>0</v>
      </c>
      <c r="H19" s="11" t="str">
        <f t="shared" si="0"/>
        <v/>
      </c>
      <c r="I19" s="41"/>
      <c r="J19" s="67"/>
      <c r="K19" s="41"/>
      <c r="L19" s="41"/>
      <c r="M19" s="77" t="str">
        <f t="shared" si="1"/>
        <v/>
      </c>
      <c r="N19" s="77" t="str">
        <f t="shared" si="2"/>
        <v/>
      </c>
      <c r="O19" s="77" t="str">
        <f t="shared" si="3"/>
        <v/>
      </c>
      <c r="P19" s="49">
        <f t="shared" si="4"/>
        <v>0</v>
      </c>
      <c r="Q19" s="49">
        <f t="shared" si="5"/>
        <v>0</v>
      </c>
      <c r="R19" s="10"/>
      <c r="T19" s="7" t="s">
        <v>31</v>
      </c>
      <c r="U19" s="15" t="s">
        <v>38</v>
      </c>
      <c r="V19" s="11" cm="1">
        <f t="array" ref="V19">INDEX(LatestMeasureDefSheet!$H:$H,MATCH($U19,LatestMeasureDefSheet!$C:$C,0),)</f>
        <v>73.13</v>
      </c>
      <c r="W19" s="11" cm="1">
        <f t="array" ref="W19">INDEX(LatestMeasureDefSheet!$I:$I,MATCH($U19,LatestMeasureDefSheet!$C:$C,0),)</f>
        <v>8.8999999999999999E-3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4" t="s">
        <v>77</v>
      </c>
      <c r="B20" s="15" t="s">
        <v>78</v>
      </c>
      <c r="C20" s="9" cm="1">
        <f t="array" ref="C20">INDEX(LatestMeasureDefSheet!$AH:$AH,MATCH($U20,LatestMeasureDefSheet!$C:$C,0),)</f>
        <v>2</v>
      </c>
      <c r="D20" s="10" t="str" cm="1">
        <f t="array" ref="D20">INDEX(LatestMeasureDefSheet!$G:$G,MATCH($U20,LatestMeasureDefSheet!$C:$C,0),)</f>
        <v>Lamps Removed</v>
      </c>
      <c r="E20" s="11" cm="1">
        <f t="array" ref="E20">INDEX(LatestMeasureDefSheet!$AJ:$AJ,MATCH($U20,LatestMeasureDefSheet!$C:$C,0),)</f>
        <v>18</v>
      </c>
      <c r="F20" s="8" t="str" cm="1">
        <f t="array" ref="F20">IF(INDEX(LatestMeasureDefSheet!$Q:$Q,MATCH(U20,LatestMeasureDefSheet!$C:$C,0),)="",INDEX(LatestMeasureDefSheet!$G:$G,MATCH(U20,LatestMeasureDefSheet!$C:$C,0),),INDEX(LatestMeasureDefSheet!$Q:$Q,MATCH(U20,LatestMeasureDefSheet!$C:$C,0),))</f>
        <v>Lamps Removed</v>
      </c>
      <c r="G20" s="11" cm="1">
        <f t="array" ref="G20">INDEX(LatestMeasureDefSheet!$R:$R,MATCH($U20,LatestMeasureDefSheet!$C:$C,0),)</f>
        <v>0</v>
      </c>
      <c r="H20" s="11" t="str">
        <f t="shared" si="0"/>
        <v/>
      </c>
      <c r="I20" s="41"/>
      <c r="J20" s="67"/>
      <c r="K20" s="41"/>
      <c r="L20" s="41"/>
      <c r="M20" s="77" t="str">
        <f t="shared" si="1"/>
        <v/>
      </c>
      <c r="N20" s="77" t="str">
        <f t="shared" si="2"/>
        <v/>
      </c>
      <c r="O20" s="77" t="str">
        <f t="shared" si="3"/>
        <v/>
      </c>
      <c r="P20" s="49">
        <f t="shared" si="4"/>
        <v>0</v>
      </c>
      <c r="Q20" s="49">
        <f t="shared" si="5"/>
        <v>0</v>
      </c>
      <c r="R20" s="10"/>
      <c r="T20" s="7" t="s">
        <v>31</v>
      </c>
      <c r="U20" s="15" t="s">
        <v>41</v>
      </c>
      <c r="V20" s="11" cm="1">
        <f t="array" ref="V20">INDEX(LatestMeasureDefSheet!$H:$H,MATCH($U20,LatestMeasureDefSheet!$C:$C,0),)</f>
        <v>47.77</v>
      </c>
      <c r="W20" s="11" cm="1">
        <f t="array" ref="W20">INDEX(LatestMeasureDefSheet!$I:$I,MATCH($U20,LatestMeasureDefSheet!$C:$C,0),)</f>
        <v>5.7999999999999996E-3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15.75" x14ac:dyDescent="0.25">
      <c r="A21" s="14" t="s">
        <v>79</v>
      </c>
      <c r="B21" s="15" t="s">
        <v>80</v>
      </c>
      <c r="C21" s="9" cm="1">
        <f t="array" ref="C21">INDEX(LatestMeasureDefSheet!$AH:$AH,MATCH($U21,LatestMeasureDefSheet!$C:$C,0),)</f>
        <v>5</v>
      </c>
      <c r="D21" s="10" t="str" cm="1">
        <f t="array" ref="D21">INDEX(LatestMeasureDefSheet!$G:$G,MATCH($U21,LatestMeasureDefSheet!$C:$C,0),)</f>
        <v>Units</v>
      </c>
      <c r="E21" s="11" cm="1">
        <f t="array" ref="E21">INDEX(LatestMeasureDefSheet!$AJ:$AJ,MATCH($U21,LatestMeasureDefSheet!$C:$C,0),)</f>
        <v>18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tr">
        <f t="shared" si="0"/>
        <v/>
      </c>
      <c r="I21" s="41"/>
      <c r="J21" s="67"/>
      <c r="K21" s="41"/>
      <c r="L21" s="41"/>
      <c r="M21" s="77" t="str">
        <f t="shared" si="1"/>
        <v/>
      </c>
      <c r="N21" s="77" t="str">
        <f t="shared" si="2"/>
        <v/>
      </c>
      <c r="O21" s="77" t="str">
        <f t="shared" si="3"/>
        <v/>
      </c>
      <c r="P21" s="49">
        <f t="shared" si="4"/>
        <v>0</v>
      </c>
      <c r="Q21" s="49">
        <f t="shared" si="5"/>
        <v>0</v>
      </c>
      <c r="R21" s="10"/>
      <c r="T21" s="7" t="s">
        <v>31</v>
      </c>
      <c r="U21" s="15" t="s">
        <v>44</v>
      </c>
      <c r="V21" s="11" cm="1">
        <f t="array" ref="V21">INDEX(LatestMeasureDefSheet!$H:$H,MATCH($U21,LatestMeasureDefSheet!$C:$C,0),)</f>
        <v>66.78</v>
      </c>
      <c r="W21" s="11" cm="1">
        <f t="array" ref="W21">INDEX(LatestMeasureDefSheet!$I:$I,MATCH($U21,LatestMeasureDefSheet!$C:$C,0),)</f>
        <v>8.0999999999999996E-3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15.75" x14ac:dyDescent="0.25">
      <c r="A22" s="14" t="s">
        <v>81</v>
      </c>
      <c r="B22" s="15" t="s">
        <v>82</v>
      </c>
      <c r="C22" s="9" cm="1">
        <f t="array" ref="C22">INDEX(LatestMeasureDefSheet!$AH:$AH,MATCH($U22,LatestMeasureDefSheet!$C:$C,0),)</f>
        <v>3</v>
      </c>
      <c r="D22" s="10" t="str" cm="1">
        <f t="array" ref="D22">INDEX(LatestMeasureDefSheet!$G:$G,MATCH($U22,LatestMeasureDefSheet!$C:$C,0),)</f>
        <v>Units</v>
      </c>
      <c r="E22" s="11" cm="1">
        <f t="array" ref="E22">INDEX(LatestMeasureDefSheet!$AJ:$AJ,MATCH($U22,LatestMeasureDefSheet!$C:$C,0),)</f>
        <v>18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tr">
        <f t="shared" si="0"/>
        <v/>
      </c>
      <c r="I22" s="41"/>
      <c r="J22" s="67"/>
      <c r="K22" s="41"/>
      <c r="L22" s="41"/>
      <c r="M22" s="77" t="str">
        <f t="shared" si="1"/>
        <v/>
      </c>
      <c r="N22" s="77" t="str">
        <f t="shared" si="2"/>
        <v/>
      </c>
      <c r="O22" s="77" t="str">
        <f t="shared" si="3"/>
        <v/>
      </c>
      <c r="P22" s="49">
        <f t="shared" si="4"/>
        <v>0</v>
      </c>
      <c r="Q22" s="49">
        <f t="shared" si="5"/>
        <v>0</v>
      </c>
      <c r="R22" s="10"/>
      <c r="T22" s="7" t="s">
        <v>31</v>
      </c>
      <c r="U22" s="15" t="s">
        <v>47</v>
      </c>
      <c r="V22" s="11" cm="1">
        <f t="array" ref="V22">INDEX(LatestMeasureDefSheet!$H:$H,MATCH($U22,LatestMeasureDefSheet!$C:$C,0),)</f>
        <v>49.43</v>
      </c>
      <c r="W22" s="11" cm="1">
        <f t="array" ref="W22">INDEX(LatestMeasureDefSheet!$I:$I,MATCH($U22,LatestMeasureDefSheet!$C:$C,0),)</f>
        <v>6.0000000000000001E-3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15.75" x14ac:dyDescent="0.25">
      <c r="A23" s="14" t="s">
        <v>83</v>
      </c>
      <c r="B23" s="15" t="s">
        <v>84</v>
      </c>
      <c r="C23" s="9" cm="1">
        <f t="array" ref="C23">INDEX(LatestMeasureDefSheet!$AH:$AH,MATCH($U23,LatestMeasureDefSheet!$C:$C,0),)</f>
        <v>4</v>
      </c>
      <c r="D23" s="10" t="str" cm="1">
        <f t="array" ref="D23">INDEX(LatestMeasureDefSheet!$G:$G,MATCH($U23,LatestMeasureDefSheet!$C:$C,0),)</f>
        <v>Units</v>
      </c>
      <c r="E23" s="11" cm="1">
        <f t="array" ref="E23">INDEX(LatestMeasureDefSheet!$AJ:$AJ,MATCH($U23,LatestMeasureDefSheet!$C:$C,0),)</f>
        <v>18</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tr">
        <f t="shared" si="0"/>
        <v/>
      </c>
      <c r="I23" s="41"/>
      <c r="J23" s="67"/>
      <c r="K23" s="41"/>
      <c r="L23" s="41"/>
      <c r="M23" s="77" t="str">
        <f t="shared" si="1"/>
        <v/>
      </c>
      <c r="N23" s="77" t="str">
        <f t="shared" si="2"/>
        <v/>
      </c>
      <c r="O23" s="77" t="str">
        <f t="shared" si="3"/>
        <v/>
      </c>
      <c r="P23" s="49">
        <f t="shared" si="4"/>
        <v>0</v>
      </c>
      <c r="Q23" s="49">
        <f t="shared" si="5"/>
        <v>0</v>
      </c>
      <c r="R23" s="10"/>
      <c r="T23" s="7" t="s">
        <v>31</v>
      </c>
      <c r="U23" s="15" t="s">
        <v>50</v>
      </c>
      <c r="V23" s="11" cm="1">
        <f t="array" ref="V23">INDEX(LatestMeasureDefSheet!$H:$H,MATCH($U23,LatestMeasureDefSheet!$C:$C,0),)</f>
        <v>49.43</v>
      </c>
      <c r="W23" s="11" cm="1">
        <f t="array" ref="W23">INDEX(LatestMeasureDefSheet!$I:$I,MATCH($U23,LatestMeasureDefSheet!$C:$C,0),)</f>
        <v>6.0000000000000001E-3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4" t="s">
        <v>85</v>
      </c>
      <c r="B24" s="15" t="s">
        <v>86</v>
      </c>
      <c r="C24" s="9" cm="1">
        <f t="array" ref="C24">INDEX(LatestMeasureDefSheet!$AH:$AH,MATCH($U24,LatestMeasureDefSheet!$C:$C,0),)</f>
        <v>3</v>
      </c>
      <c r="D24" s="10" t="str" cm="1">
        <f t="array" ref="D24">INDEX(LatestMeasureDefSheet!$G:$G,MATCH($U24,LatestMeasureDefSheet!$C:$C,0),)</f>
        <v>Units</v>
      </c>
      <c r="E24" s="11" cm="1">
        <f t="array" ref="E24">INDEX(LatestMeasureDefSheet!$AJ:$AJ,MATCH($U24,LatestMeasureDefSheet!$C:$C,0),)</f>
        <v>18</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tr">
        <f t="shared" si="0"/>
        <v/>
      </c>
      <c r="I24" s="41"/>
      <c r="J24" s="67"/>
      <c r="K24" s="41"/>
      <c r="L24" s="41"/>
      <c r="M24" s="77" t="str">
        <f t="shared" si="1"/>
        <v/>
      </c>
      <c r="N24" s="77" t="str">
        <f t="shared" si="2"/>
        <v/>
      </c>
      <c r="O24" s="77" t="str">
        <f t="shared" si="3"/>
        <v/>
      </c>
      <c r="P24" s="49">
        <f t="shared" si="4"/>
        <v>0</v>
      </c>
      <c r="Q24" s="49">
        <f t="shared" si="5"/>
        <v>0</v>
      </c>
      <c r="R24" s="10"/>
      <c r="T24" s="7" t="s">
        <v>31</v>
      </c>
      <c r="U24" s="15" t="s">
        <v>53</v>
      </c>
      <c r="V24" s="11" cm="1">
        <f t="array" ref="V24">INDEX(LatestMeasureDefSheet!$H:$H,MATCH($U24,LatestMeasureDefSheet!$C:$C,0),)</f>
        <v>48.44</v>
      </c>
      <c r="W24" s="11" cm="1">
        <f t="array" ref="W24">INDEX(LatestMeasureDefSheet!$I:$I,MATCH($U24,LatestMeasureDefSheet!$C:$C,0),)</f>
        <v>5.8999999999999999E-3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4" t="s">
        <v>87</v>
      </c>
      <c r="B25" s="15" t="s">
        <v>88</v>
      </c>
      <c r="C25" s="9" cm="1">
        <f t="array" ref="C25">INDEX(LatestMeasureDefSheet!$AH:$AH,MATCH($U25,LatestMeasureDefSheet!$C:$C,0),)</f>
        <v>4</v>
      </c>
      <c r="D25" s="10" t="str" cm="1">
        <f t="array" ref="D25">INDEX(LatestMeasureDefSheet!$G:$G,MATCH($U25,LatestMeasureDefSheet!$C:$C,0),)</f>
        <v>Units</v>
      </c>
      <c r="E25" s="11" cm="1">
        <f t="array" ref="E25">INDEX(LatestMeasureDefSheet!$AJ:$AJ,MATCH($U25,LatestMeasureDefSheet!$C:$C,0),)</f>
        <v>18</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tr">
        <f t="shared" si="0"/>
        <v/>
      </c>
      <c r="I25" s="41"/>
      <c r="J25" s="67"/>
      <c r="K25" s="41"/>
      <c r="L25" s="41"/>
      <c r="M25" s="77" t="str">
        <f t="shared" si="1"/>
        <v/>
      </c>
      <c r="N25" s="77" t="str">
        <f t="shared" si="2"/>
        <v/>
      </c>
      <c r="O25" s="77" t="str">
        <f t="shared" si="3"/>
        <v/>
      </c>
      <c r="P25" s="49">
        <f t="shared" si="4"/>
        <v>0</v>
      </c>
      <c r="Q25" s="49">
        <f t="shared" si="5"/>
        <v>0</v>
      </c>
      <c r="R25" s="10"/>
      <c r="T25" s="7" t="s">
        <v>31</v>
      </c>
      <c r="U25" s="15" t="s">
        <v>56</v>
      </c>
      <c r="V25" s="11" cm="1">
        <f t="array" ref="V25">INDEX(LatestMeasureDefSheet!$H:$H,MATCH($U25,LatestMeasureDefSheet!$C:$C,0),)</f>
        <v>48.44</v>
      </c>
      <c r="W25" s="11" cm="1">
        <f t="array" ref="W25">INDEX(LatestMeasureDefSheet!$I:$I,MATCH($U25,LatestMeasureDefSheet!$C:$C,0),)</f>
        <v>5.8999999999999999E-3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4" t="s">
        <v>89</v>
      </c>
      <c r="B26" s="15" t="s">
        <v>90</v>
      </c>
      <c r="C26" s="9" cm="1">
        <f t="array" ref="C26">INDEX(LatestMeasureDefSheet!$AH:$AH,MATCH($U26,LatestMeasureDefSheet!$C:$C,0),)</f>
        <v>10</v>
      </c>
      <c r="D26" s="10" t="str" cm="1">
        <f t="array" ref="D26">INDEX(LatestMeasureDefSheet!$G:$G,MATCH($U26,LatestMeasureDefSheet!$C:$C,0),)</f>
        <v>Units</v>
      </c>
      <c r="E26" s="11" cm="1">
        <f t="array" ref="E26">INDEX(LatestMeasureDefSheet!$AJ:$AJ,MATCH($U26,LatestMeasureDefSheet!$C:$C,0),)</f>
        <v>18</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tr">
        <f t="shared" si="0"/>
        <v/>
      </c>
      <c r="I26" s="41"/>
      <c r="J26" s="67"/>
      <c r="K26" s="41"/>
      <c r="L26" s="41"/>
      <c r="M26" s="77" t="str">
        <f t="shared" si="1"/>
        <v/>
      </c>
      <c r="N26" s="77" t="str">
        <f t="shared" si="2"/>
        <v/>
      </c>
      <c r="O26" s="77" t="str">
        <f t="shared" si="3"/>
        <v/>
      </c>
      <c r="P26" s="49">
        <f t="shared" si="4"/>
        <v>0</v>
      </c>
      <c r="Q26" s="49">
        <f t="shared" si="5"/>
        <v>0</v>
      </c>
      <c r="R26" s="10"/>
      <c r="T26" s="7" t="s">
        <v>31</v>
      </c>
      <c r="U26" s="15" t="s">
        <v>59</v>
      </c>
      <c r="V26" s="11" cm="1">
        <f t="array" ref="V26">INDEX(LatestMeasureDefSheet!$H:$H,MATCH($U26,LatestMeasureDefSheet!$C:$C,0),)</f>
        <v>125.15</v>
      </c>
      <c r="W26" s="11" cm="1">
        <f t="array" ref="W26">INDEX(LatestMeasureDefSheet!$I:$I,MATCH($U26,LatestMeasureDefSheet!$C:$C,0),)</f>
        <v>1.52E-2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4" t="s">
        <v>91</v>
      </c>
      <c r="B27" s="15" t="s">
        <v>92</v>
      </c>
      <c r="C27" s="9" cm="1">
        <f t="array" ref="C27">INDEX(LatestMeasureDefSheet!$AH:$AH,MATCH($U27,LatestMeasureDefSheet!$C:$C,0),)</f>
        <v>7</v>
      </c>
      <c r="D27" s="10" t="str" cm="1">
        <f t="array" ref="D27">INDEX(LatestMeasureDefSheet!$G:$G,MATCH($U27,LatestMeasureDefSheet!$C:$C,0),)</f>
        <v>Units</v>
      </c>
      <c r="E27" s="11" cm="1">
        <f t="array" ref="E27">INDEX(LatestMeasureDefSheet!$AJ:$AJ,MATCH($U27,LatestMeasureDefSheet!$C:$C,0),)</f>
        <v>18</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tr">
        <f t="shared" si="0"/>
        <v/>
      </c>
      <c r="I27" s="41"/>
      <c r="J27" s="67"/>
      <c r="K27" s="41"/>
      <c r="L27" s="41"/>
      <c r="M27" s="77" t="str">
        <f t="shared" si="1"/>
        <v/>
      </c>
      <c r="N27" s="77" t="str">
        <f t="shared" si="2"/>
        <v/>
      </c>
      <c r="O27" s="77" t="str">
        <f t="shared" si="3"/>
        <v/>
      </c>
      <c r="P27" s="49">
        <f t="shared" si="4"/>
        <v>0</v>
      </c>
      <c r="Q27" s="49">
        <f t="shared" si="5"/>
        <v>0</v>
      </c>
      <c r="R27" s="10"/>
      <c r="T27" s="7" t="s">
        <v>31</v>
      </c>
      <c r="U27" s="15" t="s">
        <v>62</v>
      </c>
      <c r="V27" s="11" cm="1">
        <f t="array" ref="V27">INDEX(LatestMeasureDefSheet!$H:$H,MATCH($U27,LatestMeasureDefSheet!$C:$C,0),)</f>
        <v>88.19</v>
      </c>
      <c r="W27" s="11" cm="1">
        <f t="array" ref="W27">INDEX(LatestMeasureDefSheet!$I:$I,MATCH($U27,LatestMeasureDefSheet!$C:$C,0),)</f>
        <v>1.0699999999999999E-2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4" t="s">
        <v>93</v>
      </c>
      <c r="B28" s="15" t="s">
        <v>94</v>
      </c>
      <c r="C28" s="9" cm="1">
        <f t="array" ref="C28">INDEX(LatestMeasureDefSheet!$AH:$AH,MATCH($U28,LatestMeasureDefSheet!$C:$C,0),)</f>
        <v>10</v>
      </c>
      <c r="D28" s="10" t="str" cm="1">
        <f t="array" ref="D28">INDEX(LatestMeasureDefSheet!$G:$G,MATCH($U28,LatestMeasureDefSheet!$C:$C,0),)</f>
        <v>Lamps Removed</v>
      </c>
      <c r="E28" s="11" cm="1">
        <f t="array" ref="E28">INDEX(LatestMeasureDefSheet!$AJ:$AJ,MATCH($U28,LatestMeasureDefSheet!$C:$C,0),)</f>
        <v>18</v>
      </c>
      <c r="F28" s="8" t="str" cm="1">
        <f t="array" ref="F28">IF(INDEX(LatestMeasureDefSheet!$Q:$Q,MATCH(U28,LatestMeasureDefSheet!$C:$C,0),)="",INDEX(LatestMeasureDefSheet!$G:$G,MATCH(U28,LatestMeasureDefSheet!$C:$C,0),),INDEX(LatestMeasureDefSheet!$Q:$Q,MATCH(U28,LatestMeasureDefSheet!$C:$C,0),))</f>
        <v>Lamps Removed</v>
      </c>
      <c r="G28" s="11" cm="1">
        <f t="array" ref="G28">INDEX(LatestMeasureDefSheet!$R:$R,MATCH($U28,LatestMeasureDefSheet!$C:$C,0),)</f>
        <v>0</v>
      </c>
      <c r="H28" s="11" t="str">
        <f t="shared" si="0"/>
        <v/>
      </c>
      <c r="I28" s="41"/>
      <c r="J28" s="67"/>
      <c r="K28" s="41"/>
      <c r="L28" s="41"/>
      <c r="M28" s="77" t="str">
        <f t="shared" si="1"/>
        <v/>
      </c>
      <c r="N28" s="77" t="str">
        <f t="shared" si="2"/>
        <v/>
      </c>
      <c r="O28" s="77" t="str">
        <f t="shared" si="3"/>
        <v/>
      </c>
      <c r="P28" s="49">
        <f t="shared" si="4"/>
        <v>0</v>
      </c>
      <c r="Q28" s="49">
        <f t="shared" si="5"/>
        <v>0</v>
      </c>
      <c r="R28" s="10"/>
      <c r="T28" s="7" t="s">
        <v>31</v>
      </c>
      <c r="U28" s="15" t="s">
        <v>65</v>
      </c>
      <c r="V28" s="11" cm="1">
        <f t="array" ref="V28">INDEX(LatestMeasureDefSheet!$H:$H,MATCH($U28,LatestMeasureDefSheet!$C:$C,0),)</f>
        <v>89.56</v>
      </c>
      <c r="W28" s="11" cm="1">
        <f t="array" ref="W28">INDEX(LatestMeasureDefSheet!$I:$I,MATCH($U28,LatestMeasureDefSheet!$C:$C,0),)</f>
        <v>1.0800000000000001E-2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4" t="s">
        <v>95</v>
      </c>
      <c r="B29" s="15" t="s">
        <v>96</v>
      </c>
      <c r="C29" s="9" cm="1">
        <f t="array" ref="C29">INDEX(LatestMeasureDefSheet!$AH:$AH,MATCH($U29,LatestMeasureDefSheet!$C:$C,0),)</f>
        <v>7</v>
      </c>
      <c r="D29" s="10" t="str" cm="1">
        <f t="array" ref="D29">INDEX(LatestMeasureDefSheet!$G:$G,MATCH($U29,LatestMeasureDefSheet!$C:$C,0),)</f>
        <v>Lamps Removed</v>
      </c>
      <c r="E29" s="11" cm="1">
        <f t="array" ref="E29">INDEX(LatestMeasureDefSheet!$AJ:$AJ,MATCH($U29,LatestMeasureDefSheet!$C:$C,0),)</f>
        <v>18</v>
      </c>
      <c r="F29" s="8" t="str" cm="1">
        <f t="array" ref="F29">IF(INDEX(LatestMeasureDefSheet!$Q:$Q,MATCH(U29,LatestMeasureDefSheet!$C:$C,0),)="",INDEX(LatestMeasureDefSheet!$G:$G,MATCH(U29,LatestMeasureDefSheet!$C:$C,0),),INDEX(LatestMeasureDefSheet!$Q:$Q,MATCH(U29,LatestMeasureDefSheet!$C:$C,0),))</f>
        <v>Lamps Removed</v>
      </c>
      <c r="G29" s="11" cm="1">
        <f t="array" ref="G29">INDEX(LatestMeasureDefSheet!$R:$R,MATCH($U29,LatestMeasureDefSheet!$C:$C,0),)</f>
        <v>0</v>
      </c>
      <c r="H29" s="11" t="str">
        <f t="shared" si="0"/>
        <v/>
      </c>
      <c r="I29" s="41"/>
      <c r="J29" s="67"/>
      <c r="K29" s="41"/>
      <c r="L29" s="41"/>
      <c r="M29" s="77" t="str">
        <f t="shared" si="1"/>
        <v/>
      </c>
      <c r="N29" s="77" t="str">
        <f t="shared" si="2"/>
        <v/>
      </c>
      <c r="O29" s="77" t="str">
        <f t="shared" si="3"/>
        <v/>
      </c>
      <c r="P29" s="49">
        <f t="shared" si="4"/>
        <v>0</v>
      </c>
      <c r="Q29" s="49">
        <f t="shared" si="5"/>
        <v>0</v>
      </c>
      <c r="R29" s="10"/>
      <c r="T29" s="7" t="s">
        <v>31</v>
      </c>
      <c r="U29" s="15" t="s">
        <v>68</v>
      </c>
      <c r="V29" s="11" cm="1">
        <f t="array" ref="V29">INDEX(LatestMeasureDefSheet!$H:$H,MATCH($U29,LatestMeasureDefSheet!$C:$C,0),)</f>
        <v>52.6</v>
      </c>
      <c r="W29" s="11" cm="1">
        <f t="array" ref="W29">INDEX(LatestMeasureDefSheet!$I:$I,MATCH($U29,LatestMeasureDefSheet!$C:$C,0),)</f>
        <v>6.4000000000000003E-3</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4" t="s">
        <v>98</v>
      </c>
      <c r="B30" s="15" t="s">
        <v>99</v>
      </c>
      <c r="C30" s="9" cm="1">
        <f t="array" ref="C30">INDEX(LatestMeasureDefSheet!$AH:$AH,MATCH($U30,LatestMeasureDefSheet!$C:$C,0),)</f>
        <v>1.5</v>
      </c>
      <c r="D30" s="10" t="str" cm="1">
        <f t="array" ref="D30">INDEX(LatestMeasureDefSheet!$G:$G,MATCH($U30,LatestMeasureDefSheet!$C:$C,0),)</f>
        <v>Lamps Removed</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Lamps Removed</v>
      </c>
      <c r="G30" s="11" cm="1">
        <f t="array" ref="G30">INDEX(LatestMeasureDefSheet!$R:$R,MATCH($U30,LatestMeasureDefSheet!$C:$C,0),)</f>
        <v>0</v>
      </c>
      <c r="H30" s="11" t="str">
        <f t="shared" si="0"/>
        <v/>
      </c>
      <c r="I30" s="41"/>
      <c r="J30" s="67"/>
      <c r="K30" s="41"/>
      <c r="L30" s="41"/>
      <c r="M30" s="77" t="str">
        <f t="shared" si="1"/>
        <v/>
      </c>
      <c r="N30" s="77" t="str">
        <f t="shared" si="2"/>
        <v/>
      </c>
      <c r="O30" s="77" t="str">
        <f t="shared" si="3"/>
        <v/>
      </c>
      <c r="P30" s="49">
        <f t="shared" si="4"/>
        <v>0</v>
      </c>
      <c r="Q30" s="49">
        <f t="shared" si="5"/>
        <v>0</v>
      </c>
      <c r="R30" s="10"/>
      <c r="T30" s="7" t="s">
        <v>31</v>
      </c>
      <c r="U30" s="15" t="s">
        <v>97</v>
      </c>
      <c r="V30" s="11" cm="1">
        <f t="array" ref="V30">INDEX(LatestMeasureDefSheet!$H:$H,MATCH($U30,LatestMeasureDefSheet!$C:$C,0),)</f>
        <v>53.875</v>
      </c>
      <c r="W30" s="11" cm="1">
        <f t="array" ref="W30">INDEX(LatestMeasureDefSheet!$I:$I,MATCH($U30,LatestMeasureDefSheet!$C:$C,0),)</f>
        <v>9.1999999999999998E-3</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101</v>
      </c>
      <c r="B31" s="15" t="s">
        <v>102</v>
      </c>
      <c r="C31" s="9" cm="1">
        <f t="array" ref="C31">INDEX(LatestMeasureDefSheet!$AH:$AH,MATCH($U31,LatestMeasureDefSheet!$C:$C,0),)</f>
        <v>5</v>
      </c>
      <c r="D31" s="10" t="str" cm="1">
        <f t="array" ref="D31">INDEX(LatestMeasureDefSheet!$G:$G,MATCH($U31,LatestMeasureDefSheet!$C:$C,0),)</f>
        <v>Lamps Removed</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Lamps Removed</v>
      </c>
      <c r="G31" s="11" cm="1">
        <f t="array" ref="G31">INDEX(LatestMeasureDefSheet!$R:$R,MATCH($U31,LatestMeasureDefSheet!$C:$C,0),)</f>
        <v>0</v>
      </c>
      <c r="H31" s="11" t="str">
        <f t="shared" si="0"/>
        <v/>
      </c>
      <c r="I31" s="41"/>
      <c r="J31" s="67"/>
      <c r="K31" s="41"/>
      <c r="L31" s="41"/>
      <c r="M31" s="77" t="str">
        <f t="shared" si="1"/>
        <v/>
      </c>
      <c r="N31" s="77" t="str">
        <f t="shared" si="2"/>
        <v/>
      </c>
      <c r="O31" s="77" t="str">
        <f t="shared" si="3"/>
        <v/>
      </c>
      <c r="P31" s="49">
        <f t="shared" si="4"/>
        <v>0</v>
      </c>
      <c r="Q31" s="49">
        <f t="shared" si="5"/>
        <v>0</v>
      </c>
      <c r="R31" s="10"/>
      <c r="T31" s="7" t="s">
        <v>31</v>
      </c>
      <c r="U31" s="15" t="s">
        <v>100</v>
      </c>
      <c r="V31" s="11" cm="1">
        <f t="array" ref="V31">INDEX(LatestMeasureDefSheet!$H:$H,MATCH($U31,LatestMeasureDefSheet!$C:$C,0),)</f>
        <v>70.8</v>
      </c>
      <c r="W31" s="11" cm="1">
        <f t="array" ref="W31">INDEX(LatestMeasureDefSheet!$I:$I,MATCH($U31,LatestMeasureDefSheet!$C:$C,0),)</f>
        <v>1.2E-2</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104</v>
      </c>
      <c r="B32" s="15" t="s">
        <v>105</v>
      </c>
      <c r="C32" s="9" cm="1">
        <f t="array" ref="C32">INDEX(LatestMeasureDefSheet!$AH:$AH,MATCH($U32,LatestMeasureDefSheet!$C:$C,0),)</f>
        <v>12</v>
      </c>
      <c r="D32" s="10" t="str" cm="1">
        <f t="array" ref="D32">INDEX(LatestMeasureDefSheet!$G:$G,MATCH($U32,LatestMeasureDefSheet!$C:$C,0),)</f>
        <v>Lamps Removed</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Lamps Removed</v>
      </c>
      <c r="G32" s="11" cm="1">
        <f t="array" ref="G32">INDEX(LatestMeasureDefSheet!$R:$R,MATCH($U32,LatestMeasureDefSheet!$C:$C,0),)</f>
        <v>0</v>
      </c>
      <c r="H32" s="11" t="str">
        <f t="shared" si="0"/>
        <v/>
      </c>
      <c r="I32" s="41"/>
      <c r="J32" s="67"/>
      <c r="K32" s="41"/>
      <c r="L32" s="41"/>
      <c r="M32" s="77" t="str">
        <f t="shared" si="1"/>
        <v/>
      </c>
      <c r="N32" s="77" t="str">
        <f t="shared" si="2"/>
        <v/>
      </c>
      <c r="O32" s="77" t="str">
        <f t="shared" si="3"/>
        <v/>
      </c>
      <c r="P32" s="49">
        <f t="shared" si="4"/>
        <v>0</v>
      </c>
      <c r="Q32" s="49">
        <f t="shared" si="5"/>
        <v>0</v>
      </c>
      <c r="R32" s="10"/>
      <c r="T32" s="7" t="s">
        <v>31</v>
      </c>
      <c r="U32" s="15" t="s">
        <v>103</v>
      </c>
      <c r="V32" s="11" cm="1">
        <f t="array" ref="V32">INDEX(LatestMeasureDefSheet!$H:$H,MATCH($U32,LatestMeasureDefSheet!$C:$C,0),)</f>
        <v>122.55</v>
      </c>
      <c r="W32" s="11" cm="1">
        <f t="array" ref="W32">INDEX(LatestMeasureDefSheet!$I:$I,MATCH($U32,LatestMeasureDefSheet!$C:$C,0),)</f>
        <v>2.0799999999999999E-2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107</v>
      </c>
      <c r="B33" s="15" t="s">
        <v>108</v>
      </c>
      <c r="C33" s="9" cm="1">
        <f t="array" ref="C33">INDEX(LatestMeasureDefSheet!$AH:$AH,MATCH($U33,LatestMeasureDefSheet!$C:$C,0),)</f>
        <v>0.65</v>
      </c>
      <c r="D33" s="10" t="str" cm="1">
        <f t="array" ref="D33">INDEX(LatestMeasureDefSheet!$G:$G,MATCH($U33,LatestMeasureDefSheet!$C:$C,0),)</f>
        <v>Watts Removed</v>
      </c>
      <c r="E33" s="11" cm="1">
        <f t="array" ref="E33">INDEX(LatestMeasureDefSheet!$AJ:$AJ,MATCH($U33,LatestMeasureDefSheet!$C:$C,0),)</f>
        <v>16</v>
      </c>
      <c r="F33" s="8" t="str" cm="1">
        <f t="array" ref="F33">IF(INDEX(LatestMeasureDefSheet!$Q:$Q,MATCH(U33,LatestMeasureDefSheet!$C:$C,0),)="",INDEX(LatestMeasureDefSheet!$G:$G,MATCH(U33,LatestMeasureDefSheet!$C:$C,0),),INDEX(LatestMeasureDefSheet!$Q:$Q,MATCH(U33,LatestMeasureDefSheet!$C:$C,0),))</f>
        <v>Watts Removed</v>
      </c>
      <c r="G33" s="11" cm="1">
        <f t="array" ref="G33">INDEX(LatestMeasureDefSheet!$R:$R,MATCH($U33,LatestMeasureDefSheet!$C:$C,0),)</f>
        <v>0</v>
      </c>
      <c r="H33" s="11" t="str">
        <f t="shared" si="0"/>
        <v/>
      </c>
      <c r="I33" s="41"/>
      <c r="J33" s="67"/>
      <c r="K33" s="41"/>
      <c r="L33" s="41"/>
      <c r="M33" s="77" t="str">
        <f t="shared" si="1"/>
        <v/>
      </c>
      <c r="N33" s="77" t="str">
        <f t="shared" si="2"/>
        <v/>
      </c>
      <c r="O33" s="77" t="str">
        <f t="shared" si="3"/>
        <v/>
      </c>
      <c r="P33" s="49">
        <f t="shared" si="4"/>
        <v>0</v>
      </c>
      <c r="Q33" s="49">
        <f t="shared" si="5"/>
        <v>0</v>
      </c>
      <c r="R33" s="10"/>
      <c r="T33" s="7" t="s">
        <v>31</v>
      </c>
      <c r="U33" s="5" t="s">
        <v>106</v>
      </c>
      <c r="V33" s="11" cm="1">
        <f t="array" ref="V33">INDEX(LatestMeasureDefSheet!$H:$H,MATCH($U33,LatestMeasureDefSheet!$C:$C,0),)</f>
        <v>4.319</v>
      </c>
      <c r="W33" s="11" cm="1">
        <f t="array" ref="W33">INDEX(LatestMeasureDefSheet!$I:$I,MATCH($U33,LatestMeasureDefSheet!$C:$C,0),)</f>
        <v>1E-4</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110</v>
      </c>
      <c r="B34" s="15" t="s">
        <v>111</v>
      </c>
      <c r="C34" s="9" cm="1">
        <f t="array" ref="C34">INDEX(LatestMeasureDefSheet!$AH:$AH,MATCH($U34,LatestMeasureDefSheet!$C:$C,0),)</f>
        <v>0.6</v>
      </c>
      <c r="D34" s="10" t="str" cm="1">
        <f t="array" ref="D34">INDEX(LatestMeasureDefSheet!$G:$G,MATCH($U34,LatestMeasureDefSheet!$C:$C,0),)</f>
        <v>Watts Removed</v>
      </c>
      <c r="E34" s="11" cm="1">
        <f t="array" ref="E34">INDEX(LatestMeasureDefSheet!$AJ:$AJ,MATCH($U34,LatestMeasureDefSheet!$C:$C,0),)</f>
        <v>16</v>
      </c>
      <c r="F34" s="8" t="str" cm="1">
        <f t="array" ref="F34">IF(INDEX(LatestMeasureDefSheet!$Q:$Q,MATCH(U34,LatestMeasureDefSheet!$C:$C,0),)="",INDEX(LatestMeasureDefSheet!$G:$G,MATCH(U34,LatestMeasureDefSheet!$C:$C,0),),INDEX(LatestMeasureDefSheet!$Q:$Q,MATCH(U34,LatestMeasureDefSheet!$C:$C,0),))</f>
        <v>Watts Removed</v>
      </c>
      <c r="G34" s="11" cm="1">
        <f t="array" ref="G34">INDEX(LatestMeasureDefSheet!$R:$R,MATCH($U34,LatestMeasureDefSheet!$C:$C,0),)</f>
        <v>0</v>
      </c>
      <c r="H34" s="11" t="str">
        <f t="shared" si="0"/>
        <v/>
      </c>
      <c r="I34" s="41"/>
      <c r="J34" s="67"/>
      <c r="K34" s="41"/>
      <c r="L34" s="41"/>
      <c r="M34" s="77" t="str">
        <f t="shared" si="1"/>
        <v/>
      </c>
      <c r="N34" s="77" t="str">
        <f t="shared" si="2"/>
        <v/>
      </c>
      <c r="O34" s="77" t="str">
        <f t="shared" si="3"/>
        <v/>
      </c>
      <c r="P34" s="49">
        <f t="shared" si="4"/>
        <v>0</v>
      </c>
      <c r="Q34" s="49">
        <f t="shared" si="5"/>
        <v>0</v>
      </c>
      <c r="R34" s="10"/>
      <c r="T34" s="7" t="s">
        <v>31</v>
      </c>
      <c r="U34" s="5" t="s">
        <v>109</v>
      </c>
      <c r="V34" s="11" cm="1">
        <f t="array" ref="V34">INDEX(LatestMeasureDefSheet!$H:$H,MATCH($U34,LatestMeasureDefSheet!$C:$C,0),)</f>
        <v>8.76</v>
      </c>
      <c r="W34" s="11" cm="1">
        <f t="array" ref="W34">INDEX(LatestMeasureDefSheet!$I:$I,MATCH($U34,LatestMeasureDefSheet!$C:$C,0),)</f>
        <v>1E-3</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113</v>
      </c>
      <c r="B35" s="15" t="s">
        <v>114</v>
      </c>
      <c r="C35" s="9" cm="1">
        <f t="array" ref="C35">INDEX(LatestMeasureDefSheet!$AH:$AH,MATCH($U35,LatestMeasureDefSheet!$C:$C,0),)</f>
        <v>0.4</v>
      </c>
      <c r="D35" s="10" t="str" cm="1">
        <f t="array" ref="D35">INDEX(LatestMeasureDefSheet!$G:$G,MATCH($U35,LatestMeasureDefSheet!$C:$C,0),)</f>
        <v>Watts Removed</v>
      </c>
      <c r="E35" s="11" cm="1">
        <f t="array" ref="E35">INDEX(LatestMeasureDefSheet!$AJ:$AJ,MATCH($U35,LatestMeasureDefSheet!$C:$C,0),)</f>
        <v>16</v>
      </c>
      <c r="F35" s="8" t="str" cm="1">
        <f t="array" ref="F35">IF(INDEX(LatestMeasureDefSheet!$Q:$Q,MATCH(U35,LatestMeasureDefSheet!$C:$C,0),)="",INDEX(LatestMeasureDefSheet!$G:$G,MATCH(U35,LatestMeasureDefSheet!$C:$C,0),),INDEX(LatestMeasureDefSheet!$Q:$Q,MATCH(U35,LatestMeasureDefSheet!$C:$C,0),))</f>
        <v>Watts Removed</v>
      </c>
      <c r="G35" s="11" cm="1">
        <f t="array" ref="G35">INDEX(LatestMeasureDefSheet!$R:$R,MATCH($U35,LatestMeasureDefSheet!$C:$C,0),)</f>
        <v>0</v>
      </c>
      <c r="H35" s="11" t="str">
        <f t="shared" si="0"/>
        <v/>
      </c>
      <c r="I35" s="41">
        <v>5000</v>
      </c>
      <c r="J35" s="67">
        <v>1</v>
      </c>
      <c r="K35" s="41"/>
      <c r="L35" s="41"/>
      <c r="M35" s="77">
        <f t="shared" si="1"/>
        <v>20800</v>
      </c>
      <c r="N35" s="77">
        <f t="shared" si="2"/>
        <v>2.5</v>
      </c>
      <c r="O35" s="77">
        <f t="shared" si="3"/>
        <v>0</v>
      </c>
      <c r="P35" s="49">
        <f t="shared" si="4"/>
        <v>2000</v>
      </c>
      <c r="Q35" s="49">
        <f t="shared" si="5"/>
        <v>5000</v>
      </c>
      <c r="R35" s="10"/>
      <c r="T35" s="7" t="s">
        <v>31</v>
      </c>
      <c r="U35" s="5" t="s">
        <v>112</v>
      </c>
      <c r="V35" s="11" cm="1">
        <f t="array" ref="V35">INDEX(LatestMeasureDefSheet!$H:$H,MATCH($U35,LatestMeasureDefSheet!$C:$C,0),)</f>
        <v>4.16</v>
      </c>
      <c r="W35" s="11" cm="1">
        <f t="array" ref="W35">INDEX(LatestMeasureDefSheet!$I:$I,MATCH($U35,LatestMeasureDefSheet!$C:$C,0),)</f>
        <v>5.0000000000000001E-4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116</v>
      </c>
      <c r="B36" s="15" t="s">
        <v>117</v>
      </c>
      <c r="C36" s="9" cm="1">
        <f t="array" ref="C36">INDEX(LatestMeasureDefSheet!$AH:$AH,MATCH($U36,LatestMeasureDefSheet!$C:$C,0),)</f>
        <v>1</v>
      </c>
      <c r="D36" s="10" t="str" cm="1">
        <f t="array" ref="D36">INDEX(LatestMeasureDefSheet!$G:$G,MATCH($U36,LatestMeasureDefSheet!$C:$C,0),)</f>
        <v>Watts Removed</v>
      </c>
      <c r="E36" s="11" cm="1">
        <f t="array" ref="E36">INDEX(LatestMeasureDefSheet!$AJ:$AJ,MATCH($U36,LatestMeasureDefSheet!$C:$C,0),)</f>
        <v>6</v>
      </c>
      <c r="F36" s="8" t="str" cm="1">
        <f t="array" ref="F36">IF(INDEX(LatestMeasureDefSheet!$Q:$Q,MATCH(U36,LatestMeasureDefSheet!$C:$C,0),)="",INDEX(LatestMeasureDefSheet!$G:$G,MATCH(U36,LatestMeasureDefSheet!$C:$C,0),),INDEX(LatestMeasureDefSheet!$Q:$Q,MATCH(U36,LatestMeasureDefSheet!$C:$C,0),))</f>
        <v>Watts Removed</v>
      </c>
      <c r="G36" s="11" cm="1">
        <f t="array" ref="G36">INDEX(LatestMeasureDefSheet!$R:$R,MATCH($U36,LatestMeasureDefSheet!$C:$C,0),)</f>
        <v>0</v>
      </c>
      <c r="H36" s="11" t="str">
        <f t="shared" si="0"/>
        <v/>
      </c>
      <c r="I36" s="41"/>
      <c r="J36" s="67"/>
      <c r="K36" s="41"/>
      <c r="L36" s="41"/>
      <c r="M36" s="77" t="str">
        <f t="shared" si="1"/>
        <v/>
      </c>
      <c r="N36" s="77" t="str">
        <f t="shared" si="2"/>
        <v/>
      </c>
      <c r="O36" s="77" t="str">
        <f t="shared" si="3"/>
        <v/>
      </c>
      <c r="P36" s="49">
        <f t="shared" si="4"/>
        <v>0</v>
      </c>
      <c r="Q36" s="49">
        <f t="shared" si="5"/>
        <v>0</v>
      </c>
      <c r="R36" s="10"/>
      <c r="T36" s="7" t="s">
        <v>31</v>
      </c>
      <c r="U36" s="5" t="s">
        <v>115</v>
      </c>
      <c r="V36" s="11" cm="1">
        <f t="array" ref="V36">INDEX(LatestMeasureDefSheet!$H:$H,MATCH($U36,LatestMeasureDefSheet!$C:$C,0),)</f>
        <v>8</v>
      </c>
      <c r="W36" s="11" cm="1">
        <f t="array" ref="W36">INDEX(LatestMeasureDefSheet!$I:$I,MATCH($U36,LatestMeasureDefSheet!$C:$C,0),)</f>
        <v>1E-3</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119</v>
      </c>
      <c r="B37" s="15" t="s">
        <v>120</v>
      </c>
      <c r="C37" s="9" cm="1">
        <f t="array" ref="C37">INDEX(LatestMeasureDefSheet!$AH:$AH,MATCH($U37,LatestMeasureDefSheet!$C:$C,0),)</f>
        <v>0.35</v>
      </c>
      <c r="D37" s="10" t="str" cm="1">
        <f t="array" ref="D37">INDEX(LatestMeasureDefSheet!$G:$G,MATCH($U37,LatestMeasureDefSheet!$C:$C,0),)</f>
        <v>Watts Removed</v>
      </c>
      <c r="E37" s="11" cm="1">
        <f t="array" ref="E37">INDEX(LatestMeasureDefSheet!$AJ:$AJ,MATCH($U37,LatestMeasureDefSheet!$C:$C,0),)</f>
        <v>18</v>
      </c>
      <c r="F37" s="8" t="str" cm="1">
        <f t="array" ref="F37">IF(INDEX(LatestMeasureDefSheet!$Q:$Q,MATCH(U37,LatestMeasureDefSheet!$C:$C,0),)="",INDEX(LatestMeasureDefSheet!$G:$G,MATCH(U37,LatestMeasureDefSheet!$C:$C,0),),INDEX(LatestMeasureDefSheet!$Q:$Q,MATCH(U37,LatestMeasureDefSheet!$C:$C,0),))</f>
        <v>Watts Removed</v>
      </c>
      <c r="G37" s="11" cm="1">
        <f t="array" ref="G37">INDEX(LatestMeasureDefSheet!$R:$R,MATCH($U37,LatestMeasureDefSheet!$C:$C,0),)</f>
        <v>0</v>
      </c>
      <c r="H37" s="11" t="str">
        <f t="shared" si="0"/>
        <v/>
      </c>
      <c r="I37" s="41"/>
      <c r="J37" s="67"/>
      <c r="K37" s="41"/>
      <c r="L37" s="41"/>
      <c r="M37" s="77" t="str">
        <f t="shared" si="1"/>
        <v/>
      </c>
      <c r="N37" s="77" t="str">
        <f t="shared" si="2"/>
        <v/>
      </c>
      <c r="O37" s="77" t="str">
        <f t="shared" si="3"/>
        <v/>
      </c>
      <c r="P37" s="49">
        <f t="shared" si="4"/>
        <v>0</v>
      </c>
      <c r="Q37" s="49">
        <f t="shared" si="5"/>
        <v>0</v>
      </c>
      <c r="R37" s="10"/>
      <c r="T37" s="7" t="s">
        <v>31</v>
      </c>
      <c r="U37" s="5" t="s">
        <v>118</v>
      </c>
      <c r="V37" s="11" cm="1">
        <f t="array" ref="V37">INDEX(LatestMeasureDefSheet!$H:$H,MATCH($U37,LatestMeasureDefSheet!$C:$C,0),)</f>
        <v>2.669</v>
      </c>
      <c r="W37" s="11" cm="1">
        <f t="array" ref="W37">INDEX(LatestMeasureDefSheet!$I:$I,MATCH($U37,LatestMeasureDefSheet!$C:$C,0),)</f>
        <v>5.0000000000000001E-4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122</v>
      </c>
      <c r="B38" s="15" t="s">
        <v>123</v>
      </c>
      <c r="C38" s="9" cm="1">
        <f t="array" ref="C38">INDEX(LatestMeasureDefSheet!$AH:$AH,MATCH($U38,LatestMeasureDefSheet!$C:$C,0),)</f>
        <v>1</v>
      </c>
      <c r="D38" s="10" t="str" cm="1">
        <f t="array" ref="D38">INDEX(LatestMeasureDefSheet!$G:$G,MATCH($U38,LatestMeasureDefSheet!$C:$C,0),)</f>
        <v>Watts Removed</v>
      </c>
      <c r="E38" s="11" cm="1">
        <f t="array" ref="E38">INDEX(LatestMeasureDefSheet!$AJ:$AJ,MATCH($U38,LatestMeasureDefSheet!$C:$C,0),)</f>
        <v>6</v>
      </c>
      <c r="F38" s="8" t="str" cm="1">
        <f t="array" ref="F38">IF(INDEX(LatestMeasureDefSheet!$Q:$Q,MATCH(U38,LatestMeasureDefSheet!$C:$C,0),)="",INDEX(LatestMeasureDefSheet!$G:$G,MATCH(U38,LatestMeasureDefSheet!$C:$C,0),),INDEX(LatestMeasureDefSheet!$Q:$Q,MATCH(U38,LatestMeasureDefSheet!$C:$C,0),))</f>
        <v>Watts Removed</v>
      </c>
      <c r="G38" s="11" cm="1">
        <f t="array" ref="G38">INDEX(LatestMeasureDefSheet!$R:$R,MATCH($U38,LatestMeasureDefSheet!$C:$C,0),)</f>
        <v>0</v>
      </c>
      <c r="H38" s="11" t="str">
        <f t="shared" si="0"/>
        <v/>
      </c>
      <c r="I38" s="41"/>
      <c r="J38" s="67"/>
      <c r="K38" s="41"/>
      <c r="L38" s="41"/>
      <c r="M38" s="77" t="str">
        <f t="shared" si="1"/>
        <v/>
      </c>
      <c r="N38" s="77" t="str">
        <f t="shared" si="2"/>
        <v/>
      </c>
      <c r="O38" s="77" t="str">
        <f t="shared" si="3"/>
        <v/>
      </c>
      <c r="P38" s="49">
        <f t="shared" si="4"/>
        <v>0</v>
      </c>
      <c r="Q38" s="49">
        <f t="shared" si="5"/>
        <v>0</v>
      </c>
      <c r="R38" s="10"/>
      <c r="T38" s="7" t="s">
        <v>31</v>
      </c>
      <c r="U38" s="5" t="s">
        <v>121</v>
      </c>
      <c r="V38" s="11" cm="1">
        <f t="array" ref="V38">INDEX(LatestMeasureDefSheet!$H:$H,MATCH($U38,LatestMeasureDefSheet!$C:$C,0),)</f>
        <v>8</v>
      </c>
      <c r="W38" s="11" cm="1">
        <f t="array" ref="W38">INDEX(LatestMeasureDefSheet!$I:$I,MATCH($U38,LatestMeasureDefSheet!$C:$C,0),)</f>
        <v>1E-3</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125</v>
      </c>
      <c r="B39" s="71" t="s">
        <v>126</v>
      </c>
      <c r="C39" s="9" cm="1">
        <f t="array" ref="C39">INDEX(LatestMeasureDefSheet!$AH:$AH,MATCH($U39,LatestMeasureDefSheet!$C:$C,0),)</f>
        <v>0.55000000000000004</v>
      </c>
      <c r="D39" s="10" t="str" cm="1">
        <f t="array" ref="D39">INDEX(LatestMeasureDefSheet!$G:$G,MATCH($U39,LatestMeasureDefSheet!$C:$C,0),)</f>
        <v>Watts Removed</v>
      </c>
      <c r="E39" s="11" cm="1">
        <f t="array" ref="E39">INDEX(LatestMeasureDefSheet!$AJ:$AJ,MATCH($U39,LatestMeasureDefSheet!$C:$C,0),)</f>
        <v>16</v>
      </c>
      <c r="F39" s="8" t="str" cm="1">
        <f t="array" ref="F39">IF(INDEX(LatestMeasureDefSheet!$Q:$Q,MATCH(U39,LatestMeasureDefSheet!$C:$C,0),)="",INDEX(LatestMeasureDefSheet!$G:$G,MATCH(U39,LatestMeasureDefSheet!$C:$C,0),),INDEX(LatestMeasureDefSheet!$Q:$Q,MATCH(U39,LatestMeasureDefSheet!$C:$C,0),))</f>
        <v>Watts Removed</v>
      </c>
      <c r="G39" s="11" cm="1">
        <f t="array" ref="G39">INDEX(LatestMeasureDefSheet!$R:$R,MATCH($U39,LatestMeasureDefSheet!$C:$C,0),)</f>
        <v>0</v>
      </c>
      <c r="H39" s="11" t="str">
        <f t="shared" si="0"/>
        <v/>
      </c>
      <c r="I39" s="41"/>
      <c r="J39" s="67"/>
      <c r="K39" s="41"/>
      <c r="L39" s="41"/>
      <c r="M39" s="77" t="str">
        <f t="shared" si="1"/>
        <v/>
      </c>
      <c r="N39" s="77" t="str">
        <f t="shared" si="2"/>
        <v/>
      </c>
      <c r="O39" s="77" t="str">
        <f t="shared" si="3"/>
        <v/>
      </c>
      <c r="P39" s="49">
        <f t="shared" si="4"/>
        <v>0</v>
      </c>
      <c r="Q39" s="49">
        <f t="shared" si="5"/>
        <v>0</v>
      </c>
      <c r="R39" s="10"/>
      <c r="T39" s="7" t="s">
        <v>31</v>
      </c>
      <c r="U39" s="5" t="s">
        <v>124</v>
      </c>
      <c r="V39" s="11" cm="1">
        <f t="array" ref="V39">INDEX(LatestMeasureDefSheet!$H:$H,MATCH($U39,LatestMeasureDefSheet!$C:$C,0),)</f>
        <v>4.16</v>
      </c>
      <c r="W39" s="11" cm="1">
        <f t="array" ref="W39">INDEX(LatestMeasureDefSheet!$I:$I,MATCH($U39,LatestMeasureDefSheet!$C:$C,0),)</f>
        <v>5.0000000000000001E-4</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8" t="s">
        <v>128</v>
      </c>
      <c r="B40" s="71" t="s">
        <v>129</v>
      </c>
      <c r="C40" s="9" cm="1">
        <f t="array" ref="C40">INDEX(LatestMeasureDefSheet!$AH:$AH,MATCH($U40,LatestMeasureDefSheet!$C:$C,0),)</f>
        <v>1</v>
      </c>
      <c r="D40" s="10" t="str" cm="1">
        <f t="array" ref="D40">INDEX(LatestMeasureDefSheet!$G:$G,MATCH($U40,LatestMeasureDefSheet!$C:$C,0),)</f>
        <v>Watts Removed</v>
      </c>
      <c r="E40" s="11" cm="1">
        <f t="array" ref="E40">INDEX(LatestMeasureDefSheet!$AJ:$AJ,MATCH($U40,LatestMeasureDefSheet!$C:$C,0),)</f>
        <v>6</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tr">
        <f t="shared" si="0"/>
        <v/>
      </c>
      <c r="I40" s="41"/>
      <c r="J40" s="67"/>
      <c r="K40" s="41"/>
      <c r="L40" s="41"/>
      <c r="M40" s="77" t="str">
        <f t="shared" si="1"/>
        <v/>
      </c>
      <c r="N40" s="77" t="str">
        <f t="shared" si="2"/>
        <v/>
      </c>
      <c r="O40" s="77" t="str">
        <f t="shared" si="3"/>
        <v/>
      </c>
      <c r="P40" s="49">
        <f t="shared" si="4"/>
        <v>0</v>
      </c>
      <c r="Q40" s="49">
        <f t="shared" si="5"/>
        <v>0</v>
      </c>
      <c r="R40" s="10"/>
      <c r="T40" s="7" t="s">
        <v>31</v>
      </c>
      <c r="U40" s="17" t="s">
        <v>127</v>
      </c>
      <c r="V40" s="11" cm="1">
        <f t="array" ref="V40">INDEX(LatestMeasureDefSheet!$H:$H,MATCH($U40,LatestMeasureDefSheet!$C:$C,0),)</f>
        <v>8.76</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8" t="s">
        <v>131</v>
      </c>
      <c r="B41" s="71" t="s">
        <v>132</v>
      </c>
      <c r="C41" s="9" cm="1">
        <f t="array" ref="C41">INDEX(LatestMeasureDefSheet!$AH:$AH,MATCH($U41,LatestMeasureDefSheet!$C:$C,0),)</f>
        <v>0.3</v>
      </c>
      <c r="D41" s="10" t="str" cm="1">
        <f t="array" ref="D41">INDEX(LatestMeasureDefSheet!$G:$G,MATCH($U41,LatestMeasureDefSheet!$C:$C,0),)</f>
        <v>Watts Removed</v>
      </c>
      <c r="E41" s="11" cm="1">
        <f t="array" ref="E41">INDEX(LatestMeasureDefSheet!$AJ:$AJ,MATCH($U41,LatestMeasureDefSheet!$C:$C,0),)</f>
        <v>18</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tr">
        <f t="shared" si="0"/>
        <v/>
      </c>
      <c r="I41" s="41"/>
      <c r="J41" s="67"/>
      <c r="K41" s="41"/>
      <c r="L41" s="41"/>
      <c r="M41" s="77" t="str">
        <f t="shared" si="1"/>
        <v/>
      </c>
      <c r="N41" s="77" t="str">
        <f t="shared" si="2"/>
        <v/>
      </c>
      <c r="O41" s="77" t="str">
        <f t="shared" si="3"/>
        <v/>
      </c>
      <c r="P41" s="49">
        <f t="shared" si="4"/>
        <v>0</v>
      </c>
      <c r="Q41" s="49">
        <f t="shared" si="5"/>
        <v>0</v>
      </c>
      <c r="R41" s="10"/>
      <c r="T41" s="7" t="s">
        <v>31</v>
      </c>
      <c r="U41" s="17" t="s">
        <v>130</v>
      </c>
      <c r="V41" s="11" cm="1">
        <f t="array" ref="V41">INDEX(LatestMeasureDefSheet!$H:$H,MATCH($U41,LatestMeasureDefSheet!$C:$C,0),)</f>
        <v>2.669</v>
      </c>
      <c r="W41" s="11" cm="1">
        <f t="array" ref="W41">INDEX(LatestMeasureDefSheet!$I:$I,MATCH($U41,LatestMeasureDefSheet!$C:$C,0),)</f>
        <v>5.0000000000000001E-4</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134</v>
      </c>
      <c r="B42" s="15" t="s">
        <v>135</v>
      </c>
      <c r="C42" s="9" cm="1">
        <f t="array" ref="C42">INDEX(LatestMeasureDefSheet!$AH:$AH,MATCH($U42,LatestMeasureDefSheet!$C:$C,0),)</f>
        <v>0.5</v>
      </c>
      <c r="D42" s="10" t="str" cm="1">
        <f t="array" ref="D42">INDEX(LatestMeasureDefSheet!$G:$G,MATCH($U42,LatestMeasureDefSheet!$C:$C,0),)</f>
        <v>Watts Removed</v>
      </c>
      <c r="E42" s="11" cm="1">
        <f t="array" ref="E42">INDEX(LatestMeasureDefSheet!$AJ:$AJ,MATCH($U42,LatestMeasureDefSheet!$C:$C,0),)</f>
        <v>6</v>
      </c>
      <c r="F42" s="8" t="str" cm="1">
        <f t="array" ref="F42">IF(INDEX(LatestMeasureDefSheet!$Q:$Q,MATCH(U42,LatestMeasureDefSheet!$C:$C,0),)="",INDEX(LatestMeasureDefSheet!$G:$G,MATCH(U42,LatestMeasureDefSheet!$C:$C,0),),INDEX(LatestMeasureDefSheet!$Q:$Q,MATCH(U42,LatestMeasureDefSheet!$C:$C,0),))</f>
        <v>Watts Removed</v>
      </c>
      <c r="G42" s="11" cm="1">
        <f t="array" ref="G42">INDEX(LatestMeasureDefSheet!$R:$R,MATCH($U42,LatestMeasureDefSheet!$C:$C,0),)</f>
        <v>0</v>
      </c>
      <c r="H42" s="11" t="str">
        <f t="shared" si="0"/>
        <v/>
      </c>
      <c r="I42" s="41"/>
      <c r="J42" s="67"/>
      <c r="K42" s="41"/>
      <c r="L42" s="41"/>
      <c r="M42" s="77" t="str">
        <f t="shared" si="1"/>
        <v/>
      </c>
      <c r="N42" s="77" t="str">
        <f t="shared" si="2"/>
        <v/>
      </c>
      <c r="O42" s="77" t="str">
        <f t="shared" si="3"/>
        <v/>
      </c>
      <c r="P42" s="49">
        <f t="shared" si="4"/>
        <v>0</v>
      </c>
      <c r="Q42" s="49">
        <f t="shared" si="5"/>
        <v>0</v>
      </c>
      <c r="R42" s="10"/>
      <c r="T42" s="7" t="s">
        <v>31</v>
      </c>
      <c r="U42" s="5" t="s">
        <v>133</v>
      </c>
      <c r="V42" s="11" cm="1">
        <f t="array" ref="V42">INDEX(LatestMeasureDefSheet!$H:$H,MATCH($U42,LatestMeasureDefSheet!$C:$C,0),)</f>
        <v>8.76</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137</v>
      </c>
      <c r="B43" s="15" t="s">
        <v>138</v>
      </c>
      <c r="C43" s="9" cm="1">
        <f t="array" ref="C43">INDEX(LatestMeasureDefSheet!$AH:$AH,MATCH($U43,LatestMeasureDefSheet!$C:$C,0),)</f>
        <v>0.25</v>
      </c>
      <c r="D43" s="10" t="str" cm="1">
        <f t="array" ref="D43">INDEX(LatestMeasureDefSheet!$G:$G,MATCH($U43,LatestMeasureDefSheet!$C:$C,0),)</f>
        <v>Watts Removed</v>
      </c>
      <c r="E43" s="11" cm="1">
        <f t="array" ref="E43">INDEX(LatestMeasureDefSheet!$AJ:$AJ,MATCH($U43,LatestMeasureDefSheet!$C:$C,0),)</f>
        <v>13</v>
      </c>
      <c r="F43" s="8" t="str" cm="1">
        <f t="array" ref="F43">IF(INDEX(LatestMeasureDefSheet!$Q:$Q,MATCH(U43,LatestMeasureDefSheet!$C:$C,0),)="",INDEX(LatestMeasureDefSheet!$G:$G,MATCH(U43,LatestMeasureDefSheet!$C:$C,0),),INDEX(LatestMeasureDefSheet!$Q:$Q,MATCH(U43,LatestMeasureDefSheet!$C:$C,0),))</f>
        <v>Watts Removed</v>
      </c>
      <c r="G43" s="11" cm="1">
        <f t="array" ref="G43">INDEX(LatestMeasureDefSheet!$R:$R,MATCH($U43,LatestMeasureDefSheet!$C:$C,0),)</f>
        <v>0</v>
      </c>
      <c r="H43" s="11" t="str">
        <f t="shared" si="0"/>
        <v/>
      </c>
      <c r="I43" s="41"/>
      <c r="J43" s="67"/>
      <c r="K43" s="41"/>
      <c r="L43" s="41"/>
      <c r="M43" s="77" t="str">
        <f t="shared" si="1"/>
        <v/>
      </c>
      <c r="N43" s="77" t="str">
        <f t="shared" si="2"/>
        <v/>
      </c>
      <c r="O43" s="77" t="str">
        <f t="shared" si="3"/>
        <v/>
      </c>
      <c r="P43" s="49">
        <f t="shared" si="4"/>
        <v>0</v>
      </c>
      <c r="Q43" s="49">
        <f t="shared" si="5"/>
        <v>0</v>
      </c>
      <c r="R43" s="10"/>
      <c r="T43" s="7" t="s">
        <v>31</v>
      </c>
      <c r="U43" s="5" t="s">
        <v>136</v>
      </c>
      <c r="V43" s="11" cm="1">
        <f t="array" ref="V43">INDEX(LatestMeasureDefSheet!$H:$H,MATCH($U43,LatestMeasureDefSheet!$C:$C,0),)</f>
        <v>2.669</v>
      </c>
      <c r="W43" s="11" cm="1">
        <f t="array" ref="W43">INDEX(LatestMeasureDefSheet!$I:$I,MATCH($U43,LatestMeasureDefSheet!$C:$C,0),)</f>
        <v>2.9999999999999997E-4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140</v>
      </c>
      <c r="B44" s="15" t="s">
        <v>141</v>
      </c>
      <c r="C44" s="9" cm="1">
        <f t="array" ref="C44">INDEX(LatestMeasureDefSheet!$AH:$AH,MATCH($U44,LatestMeasureDefSheet!$C:$C,0),)</f>
        <v>8</v>
      </c>
      <c r="D44" s="10" t="str" cm="1">
        <f t="array" ref="D44">INDEX(LatestMeasureDefSheet!$G:$G,MATCH($U44,LatestMeasureDefSheet!$C:$C,0),)</f>
        <v>Units</v>
      </c>
      <c r="E44" s="11" cm="1">
        <f t="array" ref="E44">INDEX(LatestMeasureDefSheet!$AJ:$AJ,MATCH($U44,LatestMeasureDefSheet!$C:$C,0),)</f>
        <v>1</v>
      </c>
      <c r="F44" s="8" t="str" cm="1">
        <f t="array" ref="F44">IF(INDEX(LatestMeasureDefSheet!$Q:$Q,MATCH(U44,LatestMeasureDefSheet!$C:$C,0),)="",INDEX(LatestMeasureDefSheet!$G:$G,MATCH(U44,LatestMeasureDefSheet!$C:$C,0),),INDEX(LatestMeasureDefSheet!$Q:$Q,MATCH(U44,LatestMeasureDefSheet!$C:$C,0),))</f>
        <v>Units</v>
      </c>
      <c r="G44" s="11" cm="1">
        <f t="array" ref="G44">INDEX(LatestMeasureDefSheet!$R:$R,MATCH($U44,LatestMeasureDefSheet!$C:$C,0),)</f>
        <v>0</v>
      </c>
      <c r="H44" s="11" t="str">
        <f t="shared" si="0"/>
        <v/>
      </c>
      <c r="I44" s="41"/>
      <c r="J44" s="67"/>
      <c r="K44" s="41"/>
      <c r="L44" s="41"/>
      <c r="M44" s="77" t="str">
        <f t="shared" si="1"/>
        <v/>
      </c>
      <c r="N44" s="77" t="str">
        <f t="shared" si="2"/>
        <v/>
      </c>
      <c r="O44" s="77" t="str">
        <f t="shared" si="3"/>
        <v/>
      </c>
      <c r="P44" s="49">
        <f t="shared" si="4"/>
        <v>0</v>
      </c>
      <c r="Q44" s="49">
        <f t="shared" si="5"/>
        <v>0</v>
      </c>
      <c r="R44" s="10"/>
      <c r="T44" s="7" t="s">
        <v>31</v>
      </c>
      <c r="U44" s="5" t="s">
        <v>139</v>
      </c>
      <c r="V44" s="11" cm="1">
        <f t="array" ref="V44">INDEX(LatestMeasureDefSheet!$H:$H,MATCH($U44,LatestMeasureDefSheet!$C:$C,0),)</f>
        <v>141.5</v>
      </c>
      <c r="W44" s="11" cm="1">
        <f t="array" ref="W44">INDEX(LatestMeasureDefSheet!$I:$I,MATCH($U44,LatestMeasureDefSheet!$C:$C,0),)</f>
        <v>1.7100000000000001E-2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144</v>
      </c>
      <c r="B45" s="15" t="s">
        <v>145</v>
      </c>
      <c r="C45" s="9" cm="1">
        <f t="array" ref="C45">INDEX(LatestMeasureDefSheet!$AH:$AH,MATCH($U45,LatestMeasureDefSheet!$C:$C,0),)</f>
        <v>0.09</v>
      </c>
      <c r="D45" s="10" t="str" cm="1">
        <f t="array" ref="D45">INDEX(LatestMeasureDefSheet!$G:$G,MATCH($U45,LatestMeasureDefSheet!$C:$C,0),)</f>
        <v>kWh</v>
      </c>
      <c r="E45" s="11" cm="1">
        <f t="array" ref="E45">INDEX(LatestMeasureDefSheet!$AJ:$AJ,MATCH($U45,LatestMeasureDefSheet!$C:$C,0),)</f>
        <v>0</v>
      </c>
      <c r="F45" s="8" t="str" cm="1">
        <f t="array" ref="F45">IF(INDEX(LatestMeasureDefSheet!$Q:$Q,MATCH(U45,LatestMeasureDefSheet!$C:$C,0),)="",INDEX(LatestMeasureDefSheet!$G:$G,MATCH(U45,LatestMeasureDefSheet!$C:$C,0),),INDEX(LatestMeasureDefSheet!$Q:$Q,MATCH(U45,LatestMeasureDefSheet!$C:$C,0),))</f>
        <v>kWh</v>
      </c>
      <c r="G45" s="11" cm="1">
        <f t="array" ref="G45">INDEX(LatestMeasureDefSheet!$R:$R,MATCH($U45,LatestMeasureDefSheet!$C:$C,0),)</f>
        <v>0</v>
      </c>
      <c r="H45" s="11" t="str">
        <f t="shared" si="0"/>
        <v/>
      </c>
      <c r="I45" s="41"/>
      <c r="J45" s="67"/>
      <c r="K45" s="41"/>
      <c r="L45" s="41"/>
      <c r="M45" s="77" t="str">
        <f>IF($I45=0,"",IF($H45="",I45,Z45*$I45*$K45))</f>
        <v/>
      </c>
      <c r="N45" s="77" t="str">
        <f t="shared" si="2"/>
        <v/>
      </c>
      <c r="O45" s="77" t="str">
        <f t="shared" si="3"/>
        <v/>
      </c>
      <c r="P45" s="49">
        <f t="shared" si="4"/>
        <v>0</v>
      </c>
      <c r="Q45" s="49">
        <f t="shared" si="5"/>
        <v>0</v>
      </c>
      <c r="R45" s="10"/>
      <c r="T45" s="7" t="s">
        <v>142</v>
      </c>
      <c r="U45" s="5" t="s">
        <v>143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147</v>
      </c>
      <c r="B46" s="15" t="s">
        <v>148</v>
      </c>
      <c r="C46" s="9" cm="1">
        <f t="array" ref="C46">INDEX(LatestMeasureDefSheet!$AH:$AH,MATCH($U46,LatestMeasureDefSheet!$C:$C,0),)</f>
        <v>0.05</v>
      </c>
      <c r="D46" s="10" t="str" cm="1">
        <f t="array" ref="D46">INDEX(LatestMeasureDefSheet!$G:$G,MATCH($U46,LatestMeasureDefSheet!$C:$C,0),)</f>
        <v>kWh</v>
      </c>
      <c r="E46" s="11" cm="1">
        <f t="array" ref="E46">INDEX(LatestMeasureDefSheet!$AJ:$AJ,MATCH($U46,LatestMeasureDefSheet!$C:$C,0),)</f>
        <v>0</v>
      </c>
      <c r="F46" s="8" t="str" cm="1">
        <f t="array" ref="F46">IF(INDEX(LatestMeasureDefSheet!$Q:$Q,MATCH(U46,LatestMeasureDefSheet!$C:$C,0),)="",INDEX(LatestMeasureDefSheet!$G:$G,MATCH(U46,LatestMeasureDefSheet!$C:$C,0),),INDEX(LatestMeasureDefSheet!$Q:$Q,MATCH(U46,LatestMeasureDefSheet!$C:$C,0),))</f>
        <v>kWh</v>
      </c>
      <c r="G46" s="11" cm="1">
        <f t="array" ref="G46">INDEX(LatestMeasureDefSheet!$R:$R,MATCH($U46,LatestMeasureDefSheet!$C:$C,0),)</f>
        <v>0</v>
      </c>
      <c r="H46" s="11" t="str">
        <f t="shared" si="0"/>
        <v/>
      </c>
      <c r="I46" s="41"/>
      <c r="J46" s="67"/>
      <c r="K46" s="41"/>
      <c r="L46" s="41"/>
      <c r="M46" s="77" t="str">
        <f>IF($I46=0,"",IF($H46="",I46,Z46*$I46*$K46))</f>
        <v/>
      </c>
      <c r="N46" s="77" t="str">
        <f t="shared" si="2"/>
        <v/>
      </c>
      <c r="O46" s="77" t="str">
        <f t="shared" si="3"/>
        <v/>
      </c>
      <c r="P46" s="49">
        <f t="shared" si="4"/>
        <v>0</v>
      </c>
      <c r="Q46" s="49">
        <f t="shared" si="5"/>
        <v>0</v>
      </c>
      <c r="R46" s="10"/>
      <c r="T46" s="7" t="s">
        <v>142</v>
      </c>
      <c r="U46" s="5" t="s">
        <v>146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151</v>
      </c>
      <c r="B47" s="15" t="s">
        <v>152</v>
      </c>
      <c r="C47" s="9" cm="1">
        <f t="array" ref="C47">INDEX(LatestMeasureDefSheet!$AH:$AH,MATCH($U47,LatestMeasureDefSheet!$C:$C,0),)</f>
        <v>0.3</v>
      </c>
      <c r="D47" s="10" t="str" cm="1">
        <f t="array" ref="D47">INDEX(LatestMeasureDefSheet!$G:$G,MATCH($U47,LatestMeasureDefSheet!$C:$C,0),)</f>
        <v>Watts Removed</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Watts Removed</v>
      </c>
      <c r="G47" s="11" cm="1">
        <f t="array" ref="G47">INDEX(LatestMeasureDefSheet!$R:$R,MATCH($U47,LatestMeasureDefSheet!$C:$C,0),)</f>
        <v>0</v>
      </c>
      <c r="H47" s="11" t="str">
        <f t="shared" si="0"/>
        <v/>
      </c>
      <c r="I47" s="41"/>
      <c r="J47" s="67"/>
      <c r="K47" s="41"/>
      <c r="L47" s="41"/>
      <c r="M47" s="77" t="str">
        <f t="shared" si="1"/>
        <v/>
      </c>
      <c r="N47" s="77" t="str">
        <f t="shared" si="2"/>
        <v/>
      </c>
      <c r="O47" s="77" t="str">
        <f t="shared" si="3"/>
        <v/>
      </c>
      <c r="P47" s="49">
        <f t="shared" si="4"/>
        <v>0</v>
      </c>
      <c r="Q47" s="49">
        <f t="shared" si="5"/>
        <v>0</v>
      </c>
      <c r="R47" s="10"/>
      <c r="T47" s="7" t="s">
        <v>149</v>
      </c>
      <c r="U47" s="5" t="s">
        <v>150</v>
      </c>
      <c r="V47" s="11" cm="1">
        <f t="array" ref="V47">INDEX(LatestMeasureDefSheet!$H:$H,MATCH($U47,LatestMeasureDefSheet!$C:$C,0),)</f>
        <v>2.669</v>
      </c>
      <c r="W47" s="11" cm="1">
        <f t="array" ref="W47">INDEX(LatestMeasureDefSheet!$I:$I,MATCH($U47,LatestMeasureDefSheet!$C:$C,0),)</f>
        <v>4.0000000000000002E-4</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154</v>
      </c>
      <c r="B48" s="15" t="s">
        <v>155</v>
      </c>
      <c r="C48" s="9" cm="1">
        <f t="array" ref="C48">INDEX(LatestMeasureDefSheet!$AH:$AH,MATCH($U48,LatestMeasureDefSheet!$C:$C,0),)</f>
        <v>0.45</v>
      </c>
      <c r="D48" s="10" t="str" cm="1">
        <f t="array" ref="D48">INDEX(LatestMeasureDefSheet!$G:$G,MATCH($U48,LatestMeasureDefSheet!$C:$C,0),)</f>
        <v>Watts Removed</v>
      </c>
      <c r="E48" s="11" cm="1">
        <f t="array" ref="E48">INDEX(LatestMeasureDefSheet!$AJ:$AJ,MATCH($U48,LatestMeasureDefSheet!$C:$C,0),)</f>
        <v>12</v>
      </c>
      <c r="F48" s="8" t="str" cm="1">
        <f t="array" ref="F48">IF(INDEX(LatestMeasureDefSheet!$Q:$Q,MATCH(U48,LatestMeasureDefSheet!$C:$C,0),)="",INDEX(LatestMeasureDefSheet!$G:$G,MATCH(U48,LatestMeasureDefSheet!$C:$C,0),),INDEX(LatestMeasureDefSheet!$Q:$Q,MATCH(U48,LatestMeasureDefSheet!$C:$C,0),))</f>
        <v>Watts Removed</v>
      </c>
      <c r="G48" s="11" cm="1">
        <f t="array" ref="G48">INDEX(LatestMeasureDefSheet!$R:$R,MATCH($U48,LatestMeasureDefSheet!$C:$C,0),)</f>
        <v>0</v>
      </c>
      <c r="H48" s="11" t="str">
        <f t="shared" si="0"/>
        <v/>
      </c>
      <c r="I48" s="41"/>
      <c r="J48" s="67"/>
      <c r="K48" s="41"/>
      <c r="L48" s="41"/>
      <c r="M48" s="77" t="str">
        <f t="shared" si="1"/>
        <v/>
      </c>
      <c r="N48" s="77" t="str">
        <f t="shared" si="2"/>
        <v/>
      </c>
      <c r="O48" s="77" t="str">
        <f t="shared" si="3"/>
        <v/>
      </c>
      <c r="P48" s="49">
        <f t="shared" si="4"/>
        <v>0</v>
      </c>
      <c r="Q48" s="49">
        <f t="shared" si="5"/>
        <v>0</v>
      </c>
      <c r="R48" s="10"/>
      <c r="T48" s="7" t="s">
        <v>149</v>
      </c>
      <c r="U48" s="5" t="s">
        <v>153</v>
      </c>
      <c r="V48" s="11" cm="1">
        <f t="array" ref="V48">INDEX(LatestMeasureDefSheet!$H:$H,MATCH($U48,LatestMeasureDefSheet!$C:$C,0),)</f>
        <v>4.319</v>
      </c>
      <c r="W48" s="11" cm="1">
        <f t="array" ref="W48">INDEX(LatestMeasureDefSheet!$I:$I,MATCH($U48,LatestMeasureDefSheet!$C:$C,0),)</f>
        <v>1E-4</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157</v>
      </c>
      <c r="B49" s="15" t="s">
        <v>158</v>
      </c>
      <c r="C49" s="9" cm="1">
        <f t="array" ref="C49">INDEX(LatestMeasureDefSheet!$AH:$AH,MATCH($U49,LatestMeasureDefSheet!$C:$C,0),)</f>
        <v>0.8</v>
      </c>
      <c r="D49" s="10" t="str" cm="1">
        <f t="array" ref="D49">INDEX(LatestMeasureDefSheet!$G:$G,MATCH($U49,LatestMeasureDefSheet!$C:$C,0),)</f>
        <v>Watts Removed</v>
      </c>
      <c r="E49" s="11" cm="1">
        <f t="array" ref="E49">INDEX(LatestMeasureDefSheet!$AJ:$AJ,MATCH($U49,LatestMeasureDefSheet!$C:$C,0),)</f>
        <v>12</v>
      </c>
      <c r="F49" s="8" t="str" cm="1">
        <f t="array" ref="F49">IF(INDEX(LatestMeasureDefSheet!$Q:$Q,MATCH(U49,LatestMeasureDefSheet!$C:$C,0),)="",INDEX(LatestMeasureDefSheet!$G:$G,MATCH(U49,LatestMeasureDefSheet!$C:$C,0),),INDEX(LatestMeasureDefSheet!$Q:$Q,MATCH(U49,LatestMeasureDefSheet!$C:$C,0),))</f>
        <v>Watts Removed</v>
      </c>
      <c r="G49" s="11" cm="1">
        <f t="array" ref="G49">INDEX(LatestMeasureDefSheet!$R:$R,MATCH($U49,LatestMeasureDefSheet!$C:$C,0),)</f>
        <v>0</v>
      </c>
      <c r="H49" s="11" t="str">
        <f t="shared" si="0"/>
        <v/>
      </c>
      <c r="I49" s="41"/>
      <c r="J49" s="67"/>
      <c r="K49" s="41"/>
      <c r="L49" s="41"/>
      <c r="M49" s="77" t="str">
        <f t="shared" si="1"/>
        <v/>
      </c>
      <c r="N49" s="77" t="str">
        <f t="shared" si="2"/>
        <v/>
      </c>
      <c r="O49" s="77" t="str">
        <f t="shared" si="3"/>
        <v/>
      </c>
      <c r="P49" s="49">
        <f t="shared" si="4"/>
        <v>0</v>
      </c>
      <c r="Q49" s="49">
        <f t="shared" si="5"/>
        <v>0</v>
      </c>
      <c r="R49" s="10"/>
      <c r="T49" s="7" t="s">
        <v>149</v>
      </c>
      <c r="U49" s="5" t="s">
        <v>156</v>
      </c>
      <c r="V49" s="11" cm="1">
        <f t="array" ref="V49">INDEX(LatestMeasureDefSheet!$H:$H,MATCH($U49,LatestMeasureDefSheet!$C:$C,0),)</f>
        <v>8.76</v>
      </c>
      <c r="W49" s="11" cm="1">
        <f t="array" ref="W49">INDEX(LatestMeasureDefSheet!$I:$I,MATCH($U49,LatestMeasureDefSheet!$C:$C,0),)</f>
        <v>8.9999999999999998E-4</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sheetData>
  <sheetProtection algorithmName="SHA-512" hashValue="xwAFjhZWqYnQExLC7+I4w+lE4JgAX6NXqEsPmjUgwHQkz5sbAOR2eQxRHIUnkU97SPIG7bwOjBhW3YuXMPJ9fA==" saltValue="QS4xKUXy/wnebTnjLa7yVQ==" spinCount="100000" sheet="1" scenarios="1" formatCells="0"/>
  <protectedRanges>
    <protectedRange sqref="I4:J49" name="Range1"/>
  </protectedRanges>
  <autoFilter ref="A3:R49" xr:uid="{DA633522-27BA-4FAD-8762-C69D79FC4ADD}"/>
  <conditionalFormatting sqref="K4:L49">
    <cfRule type="expression" dxfId="26" priority="1">
      <formula>$H4=""</formula>
    </cfRule>
  </conditionalFormatting>
  <hyperlinks>
    <hyperlink ref="A1" location="Summary!A1" display="Take me to the Summary page" xr:uid="{176543DD-7AFD-4231-BB1C-1AE834C3630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23AC0-E0B7-4727-8856-AF695C246567}">
  <sheetPr codeName="Sheet18"/>
  <dimension ref="A1:AB16"/>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31.5" x14ac:dyDescent="0.25">
      <c r="A4" s="16" t="s">
        <v>162</v>
      </c>
      <c r="B4" s="15" t="s">
        <v>163</v>
      </c>
      <c r="C4" s="9" cm="1">
        <f t="array" ref="C4">INDEX(LatestMeasureDefSheet!$AH:$AH,MATCH($U4,LatestMeasureDefSheet!$C:$C,0),)</f>
        <v>12</v>
      </c>
      <c r="D4" s="10" t="str" cm="1">
        <f t="array" ref="D4">INDEX(LatestMeasureDefSheet!$G:$G,MATCH($U4,LatestMeasureDefSheet!$C:$C,0),)</f>
        <v>Units</v>
      </c>
      <c r="E4" s="11" cm="1">
        <f t="array" ref="E4">INDEX(LatestMeasureDefSheet!$AJ:$AJ,MATCH($U4,LatestMeasureDefSheet!$C:$C,0),)</f>
        <v>10</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67"/>
      <c r="K4" s="41"/>
      <c r="L4" s="41"/>
      <c r="M4" s="77" t="str">
        <f t="shared" ref="M4" si="0">IF($I4=0,"",IF($H4="",V4*$I4,Z4*$I4*$K4))</f>
        <v/>
      </c>
      <c r="N4" s="77" t="str">
        <f t="shared" ref="N4" si="1">IF($I4=0,"",IF($H4="",W4*$I4,AA4*$I4*$K4))</f>
        <v/>
      </c>
      <c r="O4" s="77" t="str">
        <f t="shared" ref="O4" si="2">IF($I4=0,"",IF($H4="",X4*$I4,AB4*$I4*$K4))</f>
        <v/>
      </c>
      <c r="P4" s="49">
        <f t="shared" ref="P4" si="3">C4*$I4</f>
        <v>0</v>
      </c>
      <c r="Q4" s="49">
        <f t="shared" ref="Q4" si="4">J4*$I4</f>
        <v>0</v>
      </c>
      <c r="R4" s="10"/>
      <c r="T4" s="7" t="s">
        <v>160</v>
      </c>
      <c r="U4" s="5" t="s">
        <v>161</v>
      </c>
      <c r="V4" s="11" cm="1">
        <f t="array" ref="V4">INDEX(LatestMeasureDefSheet!$H:$H,MATCH($U4,LatestMeasureDefSheet!$C:$C,0),)</f>
        <v>96.08</v>
      </c>
      <c r="W4" s="11" cm="1">
        <f t="array" ref="W4">INDEX(LatestMeasureDefSheet!$I:$I,MATCH($U4,LatestMeasureDefSheet!$C:$C,0),)</f>
        <v>1.6E-2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165</v>
      </c>
      <c r="B5" s="15" t="s">
        <v>166</v>
      </c>
      <c r="C5" s="9" cm="1">
        <f t="array" ref="C5">INDEX(LatestMeasureDefSheet!$AH:$AH,MATCH($U5,LatestMeasureDefSheet!$C:$C,0),)</f>
        <v>35</v>
      </c>
      <c r="D5" s="10" t="str" cm="1">
        <f t="array" ref="D5">INDEX(LatestMeasureDefSheet!$G:$G,MATCH($U5,LatestMeasureDefSheet!$C:$C,0),)</f>
        <v>Units</v>
      </c>
      <c r="E5" s="11" cm="1">
        <f t="array" ref="E5">INDEX(LatestMeasureDefSheet!$AJ:$AJ,MATCH($U5,LatestMeasureDefSheet!$C:$C,0),)</f>
        <v>10</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67"/>
      <c r="K5" s="41"/>
      <c r="L5" s="41"/>
      <c r="M5" s="77" t="str">
        <f t="shared" ref="M5:M14" si="5">IF($I5=0,"",IF($H5="",V5*$I5,Z5*$I5*$K5))</f>
        <v/>
      </c>
      <c r="N5" s="77" t="str">
        <f t="shared" ref="N5:N14" si="6">IF($I5=0,"",IF($H5="",W5*$I5,AA5*$I5*$K5))</f>
        <v/>
      </c>
      <c r="O5" s="77" t="str">
        <f t="shared" ref="O5:O14" si="7">IF($I5=0,"",IF($H5="",X5*$I5,AB5*$I5*$K5))</f>
        <v/>
      </c>
      <c r="P5" s="49">
        <f t="shared" ref="P5:P16" si="8">C5*$I5</f>
        <v>0</v>
      </c>
      <c r="Q5" s="49">
        <f t="shared" ref="Q5:Q16" si="9">J5*$I5</f>
        <v>0</v>
      </c>
      <c r="R5" s="10"/>
      <c r="T5" s="7" t="s">
        <v>160</v>
      </c>
      <c r="U5" s="5" t="s">
        <v>164</v>
      </c>
      <c r="V5" s="11" cm="1">
        <f t="array" ref="V5">INDEX(LatestMeasureDefSheet!$H:$H,MATCH($U5,LatestMeasureDefSheet!$C:$C,0),)</f>
        <v>288.25</v>
      </c>
      <c r="W5" s="11" cm="1">
        <f t="array" ref="W5">INDEX(LatestMeasureDefSheet!$I:$I,MATCH($U5,LatestMeasureDefSheet!$C:$C,0),)</f>
        <v>4.8000000000000001E-2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168</v>
      </c>
      <c r="B6" s="15" t="s">
        <v>169</v>
      </c>
      <c r="C6" s="9" cm="1">
        <f t="array" ref="C6">INDEX(LatestMeasureDefSheet!$AH:$AH,MATCH($U6,LatestMeasureDefSheet!$C:$C,0),)</f>
        <v>85</v>
      </c>
      <c r="D6" s="10" t="str" cm="1">
        <f t="array" ref="D6">INDEX(LatestMeasureDefSheet!$G:$G,MATCH($U6,LatestMeasureDefSheet!$C:$C,0),)</f>
        <v>Units</v>
      </c>
      <c r="E6" s="11" cm="1">
        <f t="array" ref="E6">INDEX(LatestMeasureDefSheet!$AJ:$AJ,MATCH($U6,LatestMeasureDefSheet!$C:$C,0),)</f>
        <v>10</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67"/>
      <c r="K6" s="41"/>
      <c r="L6" s="41"/>
      <c r="M6" s="77" t="str">
        <f t="shared" si="5"/>
        <v/>
      </c>
      <c r="N6" s="77" t="str">
        <f t="shared" si="6"/>
        <v/>
      </c>
      <c r="O6" s="77" t="str">
        <f t="shared" si="7"/>
        <v/>
      </c>
      <c r="P6" s="49">
        <f t="shared" si="8"/>
        <v>0</v>
      </c>
      <c r="Q6" s="49">
        <f t="shared" si="9"/>
        <v>0</v>
      </c>
      <c r="R6" s="10"/>
      <c r="T6" s="7" t="s">
        <v>160</v>
      </c>
      <c r="U6" s="5" t="s">
        <v>167</v>
      </c>
      <c r="V6" s="11" cm="1">
        <f t="array" ref="V6">INDEX(LatestMeasureDefSheet!$H:$H,MATCH($U6,LatestMeasureDefSheet!$C:$C,0),)</f>
        <v>720.63</v>
      </c>
      <c r="W6" s="11" cm="1">
        <f t="array" ref="W6">INDEX(LatestMeasureDefSheet!$I:$I,MATCH($U6,LatestMeasureDefSheet!$C:$C,0),)</f>
        <v>0.121</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171</v>
      </c>
      <c r="B7" s="15" t="s">
        <v>172</v>
      </c>
      <c r="C7" s="9" cm="1">
        <f t="array" ref="C7">INDEX(LatestMeasureDefSheet!$AH:$AH,MATCH($U7,LatestMeasureDefSheet!$C:$C,0),)</f>
        <v>0.08</v>
      </c>
      <c r="D7" s="10" t="str" cm="1">
        <f t="array" ref="D7">INDEX(LatestMeasureDefSheet!$G:$G,MATCH($U7,LatestMeasureDefSheet!$C:$C,0),)</f>
        <v>Watts Controlled</v>
      </c>
      <c r="E7" s="11" cm="1">
        <f t="array" ref="E7">INDEX(LatestMeasureDefSheet!$AJ:$AJ,MATCH($U7,LatestMeasureDefSheet!$C:$C,0),)</f>
        <v>10</v>
      </c>
      <c r="F7" s="8" t="str" cm="1">
        <f t="array" ref="F7">IF(INDEX(LatestMeasureDefSheet!$Q:$Q,MATCH(U7,LatestMeasureDefSheet!$C:$C,0),)="",INDEX(LatestMeasureDefSheet!$G:$G,MATCH(U7,LatestMeasureDefSheet!$C:$C,0),),INDEX(LatestMeasureDefSheet!$Q:$Q,MATCH(U7,LatestMeasureDefSheet!$C:$C,0),))</f>
        <v>Watts Controlled</v>
      </c>
      <c r="G7" s="11" cm="1">
        <f t="array" ref="G7">INDEX(LatestMeasureDefSheet!$R:$R,MATCH($U7,LatestMeasureDefSheet!$C:$C,0),)</f>
        <v>0</v>
      </c>
      <c r="H7" s="11" t="s">
        <v>1920</v>
      </c>
      <c r="I7" s="41"/>
      <c r="J7" s="67"/>
      <c r="K7" s="41"/>
      <c r="L7" s="41"/>
      <c r="M7" s="77" t="str">
        <f t="shared" si="5"/>
        <v/>
      </c>
      <c r="N7" s="77" t="str">
        <f t="shared" si="6"/>
        <v/>
      </c>
      <c r="O7" s="77" t="str">
        <f t="shared" si="7"/>
        <v/>
      </c>
      <c r="P7" s="49">
        <f t="shared" si="8"/>
        <v>0</v>
      </c>
      <c r="Q7" s="49">
        <f t="shared" si="9"/>
        <v>0</v>
      </c>
      <c r="R7" s="10"/>
      <c r="T7" s="7" t="s">
        <v>160</v>
      </c>
      <c r="U7" s="5" t="s">
        <v>170</v>
      </c>
      <c r="V7" s="11" cm="1">
        <f t="array" ref="V7">INDEX(LatestMeasureDefSheet!$H:$H,MATCH($U7,LatestMeasureDefSheet!$C:$C,0),)</f>
        <v>0.80069999999999997</v>
      </c>
      <c r="W7" s="11" cm="1">
        <f t="array" ref="W7">INDEX(LatestMeasureDefSheet!$I:$I,MATCH($U7,LatestMeasureDefSheet!$C:$C,0),)</f>
        <v>1E-4</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174</v>
      </c>
      <c r="B8" s="15" t="s">
        <v>175</v>
      </c>
      <c r="C8" s="9" cm="1">
        <f t="array" ref="C8">INDEX(LatestMeasureDefSheet!$AH:$AH,MATCH($U8,LatestMeasureDefSheet!$C:$C,0),)</f>
        <v>0.12</v>
      </c>
      <c r="D8" s="10" t="str" cm="1">
        <f t="array" ref="D8">INDEX(LatestMeasureDefSheet!$G:$G,MATCH($U8,LatestMeasureDefSheet!$C:$C,0),)</f>
        <v>Watts Controlled</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Watts Controlled</v>
      </c>
      <c r="G8" s="11" cm="1">
        <f t="array" ref="G8">INDEX(LatestMeasureDefSheet!$R:$R,MATCH($U8,LatestMeasureDefSheet!$C:$C,0),)</f>
        <v>0</v>
      </c>
      <c r="H8" s="11" t="s">
        <v>1920</v>
      </c>
      <c r="I8" s="41"/>
      <c r="J8" s="67"/>
      <c r="K8" s="41"/>
      <c r="L8" s="41"/>
      <c r="M8" s="77" t="str">
        <f t="shared" si="5"/>
        <v/>
      </c>
      <c r="N8" s="77" t="str">
        <f t="shared" si="6"/>
        <v/>
      </c>
      <c r="O8" s="77" t="str">
        <f t="shared" si="7"/>
        <v/>
      </c>
      <c r="P8" s="49">
        <f t="shared" si="8"/>
        <v>0</v>
      </c>
      <c r="Q8" s="49">
        <f t="shared" si="9"/>
        <v>0</v>
      </c>
      <c r="R8" s="10"/>
      <c r="T8" s="7" t="s">
        <v>160</v>
      </c>
      <c r="U8" s="5" t="s">
        <v>173</v>
      </c>
      <c r="V8" s="11" cm="1">
        <f t="array" ref="V8">INDEX(LatestMeasureDefSheet!$H:$H,MATCH($U8,LatestMeasureDefSheet!$C:$C,0),)</f>
        <v>1.0142</v>
      </c>
      <c r="W8" s="11" cm="1">
        <f t="array" ref="W8">INDEX(LatestMeasureDefSheet!$I:$I,MATCH($U8,LatestMeasureDefSheet!$C:$C,0),)</f>
        <v>2.0000000000000001E-4</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177</v>
      </c>
      <c r="B9" s="15" t="s">
        <v>178</v>
      </c>
      <c r="C9" s="9" cm="1">
        <f t="array" ref="C9">INDEX(LatestMeasureDefSheet!$AH:$AH,MATCH($U9,LatestMeasureDefSheet!$C:$C,0),)</f>
        <v>0.09</v>
      </c>
      <c r="D9" s="10" t="str" cm="1">
        <f t="array" ref="D9">INDEX(LatestMeasureDefSheet!$G:$G,MATCH($U9,LatestMeasureDefSheet!$C:$C,0),)</f>
        <v>Watts Controlled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Controlled</v>
      </c>
      <c r="G9" s="11" cm="1">
        <f t="array" ref="G9">INDEX(LatestMeasureDefSheet!$R:$R,MATCH($U9,LatestMeasureDefSheet!$C:$C,0),)</f>
        <v>0</v>
      </c>
      <c r="H9" s="11"/>
      <c r="I9" s="41"/>
      <c r="J9" s="67"/>
      <c r="K9" s="41"/>
      <c r="L9" s="41"/>
      <c r="M9" s="77" t="str">
        <f t="shared" si="5"/>
        <v/>
      </c>
      <c r="N9" s="77" t="str">
        <f t="shared" si="6"/>
        <v/>
      </c>
      <c r="O9" s="77" t="str">
        <f t="shared" si="7"/>
        <v/>
      </c>
      <c r="P9" s="49">
        <f t="shared" si="8"/>
        <v>0</v>
      </c>
      <c r="Q9" s="49">
        <f t="shared" si="9"/>
        <v>0</v>
      </c>
      <c r="R9" s="10"/>
      <c r="T9" s="7" t="s">
        <v>160</v>
      </c>
      <c r="U9" s="5" t="s">
        <v>2743</v>
      </c>
      <c r="V9" s="11" cm="1">
        <f t="array" ref="V9">INDEX(LatestMeasureDefSheet!$H:$H,MATCH($U9,LatestMeasureDefSheet!$C:$C,0),)</f>
        <v>0.80100000000000005</v>
      </c>
      <c r="W9" s="11" cm="1">
        <f t="array" ref="W9">INDEX(LatestMeasureDefSheet!$I:$I,MATCH($U9,LatestMeasureDefSheet!$C:$C,0),)</f>
        <v>1E-4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180</v>
      </c>
      <c r="B10" s="15" t="s">
        <v>181</v>
      </c>
      <c r="C10" s="9" cm="1">
        <f t="array" ref="C10">INDEX(LatestMeasureDefSheet!$AH:$AH,MATCH($U10,LatestMeasureDefSheet!$C:$C,0),)</f>
        <v>0.06</v>
      </c>
      <c r="D10" s="10" t="str" cm="1">
        <f t="array" ref="D10">INDEX(LatestMeasureDefSheet!$G:$G,MATCH($U10,LatestMeasureDefSheet!$C:$C,0),)</f>
        <v>Square Feet</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67"/>
      <c r="K10" s="41"/>
      <c r="L10" s="41"/>
      <c r="M10" s="77" t="str">
        <f t="shared" si="5"/>
        <v/>
      </c>
      <c r="N10" s="77" t="str">
        <f t="shared" si="6"/>
        <v/>
      </c>
      <c r="O10" s="77" t="str">
        <f t="shared" si="7"/>
        <v/>
      </c>
      <c r="P10" s="49">
        <f t="shared" si="8"/>
        <v>0</v>
      </c>
      <c r="Q10" s="49">
        <f t="shared" si="9"/>
        <v>0</v>
      </c>
      <c r="R10" s="10"/>
      <c r="T10" s="7" t="s">
        <v>160</v>
      </c>
      <c r="U10" s="5" t="s">
        <v>179</v>
      </c>
      <c r="V10" s="11" cm="1">
        <f t="array" ref="V10">INDEX(LatestMeasureDefSheet!$H:$H,MATCH($U10,LatestMeasureDefSheet!$C:$C,0),)</f>
        <v>0.83409999999999995</v>
      </c>
      <c r="W10" s="11" cm="1">
        <f t="array" ref="W10">INDEX(LatestMeasureDefSheet!$I:$I,MATCH($U10,LatestMeasureDefSheet!$C:$C,0),)</f>
        <v>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183</v>
      </c>
      <c r="B11" s="15" t="s">
        <v>184</v>
      </c>
      <c r="C11" s="9" cm="1">
        <f t="array" ref="C11">INDEX(LatestMeasureDefSheet!$AH:$AH,MATCH($U11,LatestMeasureDefSheet!$C:$C,0),)</f>
        <v>0.4</v>
      </c>
      <c r="D11" s="10" t="str" cm="1">
        <f t="array" ref="D11">INDEX(LatestMeasureDefSheet!$G:$G,MATCH($U11,LatestMeasureDefSheet!$C:$C,0),)</f>
        <v>Watts Controlled</v>
      </c>
      <c r="E11" s="11" cm="1">
        <f t="array" ref="E11">INDEX(LatestMeasureDefSheet!$AJ:$AJ,MATCH($U11,LatestMeasureDefSheet!$C:$C,0),)</f>
        <v>9</v>
      </c>
      <c r="F11" s="8" t="str" cm="1">
        <f t="array" ref="F11">IF(INDEX(LatestMeasureDefSheet!$Q:$Q,MATCH(U11,LatestMeasureDefSheet!$C:$C,0),)="",INDEX(LatestMeasureDefSheet!$G:$G,MATCH(U11,LatestMeasureDefSheet!$C:$C,0),),INDEX(LatestMeasureDefSheet!$Q:$Q,MATCH(U11,LatestMeasureDefSheet!$C:$C,0),))</f>
        <v>Watts Controlled</v>
      </c>
      <c r="G11" s="11" cm="1">
        <f t="array" ref="G11">INDEX(LatestMeasureDefSheet!$R:$R,MATCH($U11,LatestMeasureDefSheet!$C:$C,0),)</f>
        <v>0</v>
      </c>
      <c r="H11" s="11" t="s">
        <v>1920</v>
      </c>
      <c r="I11" s="41"/>
      <c r="J11" s="67"/>
      <c r="K11" s="41"/>
      <c r="L11" s="41"/>
      <c r="M11" s="77" t="str">
        <f t="shared" si="5"/>
        <v/>
      </c>
      <c r="N11" s="77" t="str">
        <f t="shared" si="6"/>
        <v/>
      </c>
      <c r="O11" s="77" t="str">
        <f t="shared" si="7"/>
        <v/>
      </c>
      <c r="P11" s="49">
        <f t="shared" si="8"/>
        <v>0</v>
      </c>
      <c r="Q11" s="49">
        <f t="shared" si="9"/>
        <v>0</v>
      </c>
      <c r="R11" s="10"/>
      <c r="T11" s="7" t="s">
        <v>160</v>
      </c>
      <c r="U11" s="5" t="s">
        <v>182</v>
      </c>
      <c r="V11" s="11" cm="1">
        <f t="array" ref="V11">INDEX(LatestMeasureDefSheet!$H:$H,MATCH($U11,LatestMeasureDefSheet!$C:$C,0),)</f>
        <v>4.8090000000000002</v>
      </c>
      <c r="W11" s="11" cm="1">
        <f t="array" ref="W11">INDEX(LatestMeasureDefSheet!$I:$I,MATCH($U11,LatestMeasureDefSheet!$C:$C,0),)</f>
        <v>5.0000000000000001E-4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187</v>
      </c>
      <c r="B12" s="15" t="s">
        <v>188</v>
      </c>
      <c r="C12" s="9" cm="1">
        <f t="array" ref="C12">INDEX(LatestMeasureDefSheet!$AH:$AH,MATCH($U12,LatestMeasureDefSheet!$C:$C,0),)</f>
        <v>0.15</v>
      </c>
      <c r="D12" s="10" t="str" cm="1">
        <f t="array" ref="D12">INDEX(LatestMeasureDefSheet!$G:$G,MATCH($U12,LatestMeasureDefSheet!$C:$C,0),)</f>
        <v>Watts Controlled</v>
      </c>
      <c r="E12" s="11" cm="1">
        <f t="array" ref="E12">INDEX(LatestMeasureDefSheet!$AJ:$AJ,MATCH($U12,LatestMeasureDefSheet!$C:$C,0),)</f>
        <v>8</v>
      </c>
      <c r="F12" s="8" t="str" cm="1">
        <f t="array" ref="F12">IF(INDEX(LatestMeasureDefSheet!$Q:$Q,MATCH(U12,LatestMeasureDefSheet!$C:$C,0),)="",INDEX(LatestMeasureDefSheet!$G:$G,MATCH(U12,LatestMeasureDefSheet!$C:$C,0),),INDEX(LatestMeasureDefSheet!$Q:$Q,MATCH(U12,LatestMeasureDefSheet!$C:$C,0),))</f>
        <v>Watts Controlled</v>
      </c>
      <c r="G12" s="11" cm="1">
        <f t="array" ref="G12">INDEX(LatestMeasureDefSheet!$R:$R,MATCH($U12,LatestMeasureDefSheet!$C:$C,0),)</f>
        <v>0</v>
      </c>
      <c r="H12" s="11" t="s">
        <v>1920</v>
      </c>
      <c r="I12" s="41"/>
      <c r="J12" s="67"/>
      <c r="K12" s="41"/>
      <c r="L12" s="41"/>
      <c r="M12" s="77" t="str">
        <f t="shared" si="5"/>
        <v/>
      </c>
      <c r="N12" s="77" t="str">
        <f t="shared" si="6"/>
        <v/>
      </c>
      <c r="O12" s="77" t="str">
        <f t="shared" si="7"/>
        <v/>
      </c>
      <c r="P12" s="49">
        <f t="shared" si="8"/>
        <v>0</v>
      </c>
      <c r="Q12" s="49">
        <f t="shared" si="9"/>
        <v>0</v>
      </c>
      <c r="R12" s="10"/>
      <c r="T12" s="5" t="s">
        <v>185</v>
      </c>
      <c r="U12" s="5" t="s">
        <v>186</v>
      </c>
      <c r="V12" s="11" cm="1">
        <f t="array" ref="V12">INDEX(LatestMeasureDefSheet!$H:$H,MATCH($U12,LatestMeasureDefSheet!$C:$C,0),)</f>
        <v>2.42</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190</v>
      </c>
      <c r="B13" s="15" t="s">
        <v>191</v>
      </c>
      <c r="C13" s="9" cm="1">
        <f t="array" ref="C13">INDEX(LatestMeasureDefSheet!$AH:$AH,MATCH($U13,LatestMeasureDefSheet!$C:$C,0),)</f>
        <v>0.25</v>
      </c>
      <c r="D13" s="10" t="str" cm="1">
        <f t="array" ref="D13">INDEX(LatestMeasureDefSheet!$G:$G,MATCH($U13,LatestMeasureDefSheet!$C:$C,0),)</f>
        <v>Watts Controlled</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Watts Controlled</v>
      </c>
      <c r="G13" s="11" cm="1">
        <f t="array" ref="G13">INDEX(LatestMeasureDefSheet!$R:$R,MATCH($U13,LatestMeasureDefSheet!$C:$C,0),)</f>
        <v>0</v>
      </c>
      <c r="H13" s="11" t="s">
        <v>1920</v>
      </c>
      <c r="I13" s="41"/>
      <c r="J13" s="67"/>
      <c r="K13" s="41"/>
      <c r="L13" s="41"/>
      <c r="M13" s="77" t="str">
        <f t="shared" si="5"/>
        <v/>
      </c>
      <c r="N13" s="77" t="str">
        <f t="shared" si="6"/>
        <v/>
      </c>
      <c r="O13" s="77" t="str">
        <f t="shared" si="7"/>
        <v/>
      </c>
      <c r="P13" s="49">
        <f t="shared" si="8"/>
        <v>0</v>
      </c>
      <c r="Q13" s="49">
        <f t="shared" si="9"/>
        <v>0</v>
      </c>
      <c r="R13" s="10"/>
      <c r="T13" s="5" t="s">
        <v>185</v>
      </c>
      <c r="U13" s="5" t="s">
        <v>189</v>
      </c>
      <c r="V13" s="11" cm="1">
        <f t="array" ref="V13">INDEX(LatestMeasureDefSheet!$H:$H,MATCH($U13,LatestMeasureDefSheet!$C:$C,0),)</f>
        <v>3.46</v>
      </c>
      <c r="W13" s="11" cm="1">
        <f t="array" ref="W13">INDEX(LatestMeasureDefSheet!$I:$I,MATCH($U13,LatestMeasureDefSheet!$C:$C,0),)</f>
        <v>1E-4</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193</v>
      </c>
      <c r="B14" s="15" t="s">
        <v>194</v>
      </c>
      <c r="C14" s="9" cm="1">
        <f t="array" ref="C14">INDEX(LatestMeasureDefSheet!$AH:$AH,MATCH($U14,LatestMeasureDefSheet!$C:$C,0),)</f>
        <v>0.15</v>
      </c>
      <c r="D14" s="10" t="str" cm="1">
        <f t="array" ref="D14">INDEX(LatestMeasureDefSheet!$G:$G,MATCH($U14,LatestMeasureDefSheet!$C:$C,0),)</f>
        <v>Watts Controlled</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Watts Controlled</v>
      </c>
      <c r="G14" s="11" cm="1">
        <f t="array" ref="G14">INDEX(LatestMeasureDefSheet!$R:$R,MATCH($U14,LatestMeasureDefSheet!$C:$C,0),)</f>
        <v>0</v>
      </c>
      <c r="H14" s="11" t="s">
        <v>1920</v>
      </c>
      <c r="I14" s="41"/>
      <c r="J14" s="67"/>
      <c r="K14" s="41"/>
      <c r="L14" s="41"/>
      <c r="M14" s="77" t="str">
        <f t="shared" si="5"/>
        <v/>
      </c>
      <c r="N14" s="77" t="str">
        <f t="shared" si="6"/>
        <v/>
      </c>
      <c r="O14" s="77" t="str">
        <f t="shared" si="7"/>
        <v/>
      </c>
      <c r="P14" s="49">
        <f t="shared" si="8"/>
        <v>0</v>
      </c>
      <c r="Q14" s="49">
        <f t="shared" si="9"/>
        <v>0</v>
      </c>
      <c r="R14" s="10"/>
      <c r="T14" s="5" t="s">
        <v>185</v>
      </c>
      <c r="U14" s="5" t="s">
        <v>192</v>
      </c>
      <c r="V14" s="11" cm="1">
        <f t="array" ref="V14">INDEX(LatestMeasureDefSheet!$H:$H,MATCH($U14,LatestMeasureDefSheet!$C:$C,0),)</f>
        <v>2.42</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197</v>
      </c>
      <c r="B15" s="15" t="s">
        <v>198</v>
      </c>
      <c r="C15" s="9" cm="1">
        <f t="array" ref="C15">INDEX(LatestMeasureDefSheet!$AH:$AH,MATCH($U15,LatestMeasureDefSheet!$C:$C,0),)</f>
        <v>0.12</v>
      </c>
      <c r="D15" s="10" t="str" cm="1">
        <f t="array" ref="D15">INDEX(LatestMeasureDefSheet!$G:$G,MATCH($U15,LatestMeasureDefSheet!$C:$C,0),)</f>
        <v>kWh</v>
      </c>
      <c r="E15" s="11" cm="1">
        <f t="array" ref="E15">INDEX(LatestMeasureDefSheet!$AJ:$AJ,MATCH($U15,LatestMeasureDefSheet!$C:$C,0),)</f>
        <v>0</v>
      </c>
      <c r="F15" s="8" t="str" cm="1">
        <f t="array" ref="F15">IF(INDEX(LatestMeasureDefSheet!$Q:$Q,MATCH(U15,LatestMeasureDefSheet!$C:$C,0),)="",INDEX(LatestMeasureDefSheet!$G:$G,MATCH(U15,LatestMeasureDefSheet!$C:$C,0),),INDEX(LatestMeasureDefSheet!$Q:$Q,MATCH(U15,LatestMeasureDefSheet!$C:$C,0),))</f>
        <v>kWh</v>
      </c>
      <c r="G15" s="11" cm="1">
        <f t="array" ref="G15">INDEX(LatestMeasureDefSheet!$R:$R,MATCH($U15,LatestMeasureDefSheet!$C:$C,0),)</f>
        <v>0</v>
      </c>
      <c r="H15" s="11" t="s">
        <v>1920</v>
      </c>
      <c r="I15" s="41"/>
      <c r="J15" s="67"/>
      <c r="K15" s="41"/>
      <c r="L15" s="41"/>
      <c r="M15" s="77" t="str">
        <f>IF($I15=0,"",IF($H15="",$I15,Z15*$I15*$K15))</f>
        <v/>
      </c>
      <c r="N15" s="77" t="str">
        <f t="shared" ref="N15:N16" si="10">IF($I15=0,"",IF($H15="",W15*$I15,AA15*$I15*$K15))</f>
        <v/>
      </c>
      <c r="O15" s="77" t="str">
        <f t="shared" ref="O15:O16" si="11">IF($I15=0,"",IF($H15="",X15*$I15,AB15*$I15*$K15))</f>
        <v/>
      </c>
      <c r="P15" s="49">
        <f t="shared" si="8"/>
        <v>0</v>
      </c>
      <c r="Q15" s="49">
        <f t="shared" si="9"/>
        <v>0</v>
      </c>
      <c r="R15" s="10"/>
      <c r="T15" s="5" t="s">
        <v>195</v>
      </c>
      <c r="U15" s="5" t="s">
        <v>196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200</v>
      </c>
      <c r="B16" s="15" t="s">
        <v>201</v>
      </c>
      <c r="C16" s="9" cm="1">
        <f t="array" ref="C16">INDEX(LatestMeasureDefSheet!$AH:$AH,MATCH($U16,LatestMeasureDefSheet!$C:$C,0),)</f>
        <v>0.12</v>
      </c>
      <c r="D16" s="10" t="str" cm="1">
        <f t="array" ref="D16">INDEX(LatestMeasureDefSheet!$G:$G,MATCH($U16,LatestMeasureDefSheet!$C:$C,0),)</f>
        <v>kWh</v>
      </c>
      <c r="E16" s="11" cm="1">
        <f t="array" ref="E16">INDEX(LatestMeasureDefSheet!$AJ:$AJ,MATCH($U16,LatestMeasureDefSheet!$C:$C,0),)</f>
        <v>0</v>
      </c>
      <c r="F16" s="8" t="str" cm="1">
        <f t="array" ref="F16">IF(INDEX(LatestMeasureDefSheet!$Q:$Q,MATCH(U16,LatestMeasureDefSheet!$C:$C,0),)="",INDEX(LatestMeasureDefSheet!$G:$G,MATCH(U16,LatestMeasureDefSheet!$C:$C,0),),INDEX(LatestMeasureDefSheet!$Q:$Q,MATCH(U16,LatestMeasureDefSheet!$C:$C,0),))</f>
        <v>kWh</v>
      </c>
      <c r="G16" s="11" cm="1">
        <f t="array" ref="G16">INDEX(LatestMeasureDefSheet!$R:$R,MATCH($U16,LatestMeasureDefSheet!$C:$C,0),)</f>
        <v>0</v>
      </c>
      <c r="H16" s="11" t="s">
        <v>1920</v>
      </c>
      <c r="I16" s="41"/>
      <c r="J16" s="67"/>
      <c r="K16" s="41"/>
      <c r="L16" s="41"/>
      <c r="M16" s="77" t="str">
        <f>IF($I16=0,"",IF($H16="",$I16,Z16*$I16*$K16))</f>
        <v/>
      </c>
      <c r="N16" s="77" t="str">
        <f t="shared" si="10"/>
        <v/>
      </c>
      <c r="O16" s="77" t="str">
        <f t="shared" si="11"/>
        <v/>
      </c>
      <c r="P16" s="49">
        <f t="shared" si="8"/>
        <v>0</v>
      </c>
      <c r="Q16" s="49">
        <f t="shared" si="9"/>
        <v>0</v>
      </c>
      <c r="R16" s="10"/>
      <c r="T16" s="5" t="s">
        <v>195</v>
      </c>
      <c r="U16" s="5" t="s">
        <v>199</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sheetData>
  <sheetProtection algorithmName="SHA-512" hashValue="z4Ertjj2lIMsh3GEOLtYiDUSgV8ZGku6CFMGembMM16K321EW8eFX3IHTYcLlqGIbNsDQpzRX5Z9B56h8WwQaw==" saltValue="O5hXjGqYFgNOgQV9wQGSdg==" spinCount="100000" sheet="1" objects="1" scenarios="1"/>
  <protectedRanges>
    <protectedRange sqref="I4:I16" name="Range1"/>
    <protectedRange sqref="J4:J16" name="Range1_1"/>
  </protectedRanges>
  <autoFilter ref="A3:R3" xr:uid="{DA633522-27BA-4FAD-8762-C69D79FC4ADD}"/>
  <conditionalFormatting sqref="K4:L16">
    <cfRule type="expression" dxfId="25" priority="1">
      <formula>$H4=""</formula>
    </cfRule>
  </conditionalFormatting>
  <hyperlinks>
    <hyperlink ref="A1" location="Summary!A1" display="Take me to the Summary page" xr:uid="{EE31C0B2-BE6A-477B-B7EA-761455FF3C7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4C5E-2888-4183-B675-1AC310A2F0DE}">
  <sheetPr codeName="Sheet19"/>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4.57031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15.75" x14ac:dyDescent="0.25">
      <c r="A4" s="16" t="s">
        <v>204</v>
      </c>
      <c r="B4" s="15" t="s">
        <v>205</v>
      </c>
      <c r="C4" s="9" cm="1">
        <f t="array" ref="C4">INDEX(LatestMeasureDefSheet!$AH:$AH,MATCH($U4,LatestMeasureDefSheet!$C:$C,0),)</f>
        <v>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tr">
        <f t="shared" ref="H4:H39" si="0">IF(D4=F4,"","Performance Measure")</f>
        <v/>
      </c>
      <c r="I4" s="41"/>
      <c r="J4" s="67"/>
      <c r="K4" s="41"/>
      <c r="L4" s="41"/>
      <c r="M4" s="77" t="str">
        <f t="shared" ref="M4:M39" si="1">IF($I4=0,"",IF($H4="",V4*$I4,Z4*$I4*$K4))</f>
        <v/>
      </c>
      <c r="N4" s="77" t="str">
        <f t="shared" ref="N4:N39" si="2">IF($I4=0,"",IF($H4="",W4*$I4,AA4*$I4*$K4))</f>
        <v/>
      </c>
      <c r="O4" s="77" t="str">
        <f t="shared" ref="O4:O39" si="3">IF($I4=0,"",IF($H4="",X4*$I4,AB4*$I4*$K4))</f>
        <v/>
      </c>
      <c r="P4" s="49">
        <f t="shared" ref="P4:P39" si="4">C4*$I4</f>
        <v>0</v>
      </c>
      <c r="Q4" s="49">
        <f t="shared" ref="Q4:Q39" si="5">J4*$I4</f>
        <v>0</v>
      </c>
      <c r="R4" s="10"/>
      <c r="T4" s="5" t="s">
        <v>3</v>
      </c>
      <c r="U4" s="5" t="s">
        <v>203</v>
      </c>
      <c r="V4" s="11" cm="1">
        <f t="array" ref="V4">INDEX(LatestMeasureDefSheet!$H:$H,MATCH($U4,LatestMeasureDefSheet!$C:$C,0),)</f>
        <v>1335.0372</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207</v>
      </c>
      <c r="B5" s="15" t="s">
        <v>208</v>
      </c>
      <c r="C5" s="9" cm="1">
        <f t="array" ref="C5">INDEX(LatestMeasureDefSheet!$AH$2:$AH$6759,MATCH(U5,LatestMeasureDefSheet!$C$2:$C$6759,0),)</f>
        <v>70</v>
      </c>
      <c r="D5" s="10" t="str" cm="1">
        <f t="array" ref="D5">INDEX(LatestMeasureDefSheet!$G$2:$G$6759,MATCH(U5,LatestMeasureDefSheet!$C$2:$C$6759,0),)</f>
        <v>HP</v>
      </c>
      <c r="E5" s="11" cm="1">
        <f t="array" ref="E5">INDEX(LatestMeasureDefSheet!$AJ$2:$AJ$6759,MATCH(U5,LatestMeasureDefSheet!$C$2:$C$6759,0),)</f>
        <v>15</v>
      </c>
      <c r="F5" s="8" t="str" cm="1">
        <f t="array" ref="F5">IF(INDEX(LatestMeasureDefSheet!$Q$2:$Q$6759,MATCH(U5,LatestMeasureDefSheet!$C$2:$C$6759,0),)="",INDEX(LatestMeasureDefSheet!$G$2:$G$6759,MATCH(U5,LatestMeasureDefSheet!$C$2:$C$6759,0),),INDEX(LatestMeasureDefSheet!$Q$2:$Q$6759,MATCH(U5,LatestMeasureDefSheet!$C$2:$C$6759,0),))</f>
        <v>HP</v>
      </c>
      <c r="G5" s="11" cm="1">
        <f t="array" ref="G5">INDEX(LatestMeasureDefSheet!$R$2:$R$6759,MATCH(U5,LatestMeasureDefSheet!$C$2:$C$6759,0),)</f>
        <v>0</v>
      </c>
      <c r="H5" s="11" t="str">
        <f t="shared" si="0"/>
        <v/>
      </c>
      <c r="I5" s="41"/>
      <c r="J5" s="67"/>
      <c r="K5" s="41"/>
      <c r="L5" s="41"/>
      <c r="M5" s="77" t="str">
        <f t="shared" si="1"/>
        <v/>
      </c>
      <c r="N5" s="77" t="str">
        <f t="shared" si="2"/>
        <v/>
      </c>
      <c r="O5" s="77" t="str">
        <f t="shared" si="3"/>
        <v/>
      </c>
      <c r="P5" s="49">
        <f t="shared" si="4"/>
        <v>0</v>
      </c>
      <c r="Q5" s="49">
        <f t="shared" si="5"/>
        <v>0</v>
      </c>
      <c r="R5" s="10"/>
      <c r="T5" s="5" t="s">
        <v>3</v>
      </c>
      <c r="U5" s="5" t="s">
        <v>206</v>
      </c>
      <c r="V5" s="11" cm="1">
        <f t="array" ref="V5">INDEX(LatestMeasureDefSheet!$H$2:$H$6759,MATCH(U5,LatestMeasureDefSheet!$C$2:$C$6759,0),)</f>
        <v>1171.9933000000001</v>
      </c>
      <c r="W5" s="11" cm="1">
        <f t="array" ref="W5">INDEX(LatestMeasureDefSheet!$I$2:$I$6759,MATCH(U5,LatestMeasureDefSheet!$C$2:$C$6759,0),)</f>
        <v>0</v>
      </c>
      <c r="X5" s="11" cm="1">
        <f t="array" ref="X5">INDEX(LatestMeasureDefSheet!$L$2:$L$6759,MATCH(U5,LatestMeasureDefSheet!$C$2:$C$6759,0),)</f>
        <v>0</v>
      </c>
      <c r="Y5" s="11" cm="1">
        <f t="array" ref="Y5">INDEX(LatestMeasureDefSheet!$S$2:$S$6759,MATCH(U5,LatestMeasureDefSheet!$C$2:$C$6759,0),)</f>
        <v>0</v>
      </c>
      <c r="Z5" s="11" cm="1">
        <f t="array" ref="Z5">INDEX(LatestMeasureDefSheet!$T$2:$T$6759,MATCH(U5,LatestMeasureDefSheet!$C$2:$C$6759,0),)</f>
        <v>0</v>
      </c>
      <c r="AA5" s="11" cm="1">
        <f t="array" ref="AA5">INDEX(LatestMeasureDefSheet!$U$2:$U$6759,MATCH(U5,LatestMeasureDefSheet!$C$2:$C$6759,0),)</f>
        <v>0</v>
      </c>
      <c r="AB5" s="11" cm="1">
        <f t="array" ref="AB5">INDEX(LatestMeasureDefSheet!$V$2:$V$6759,MATCH(U5,LatestMeasureDefSheet!$C$2:$C$6759,0),)</f>
        <v>0</v>
      </c>
    </row>
    <row r="6" spans="1:28" ht="15.75" x14ac:dyDescent="0.25">
      <c r="A6" s="16" t="s">
        <v>210</v>
      </c>
      <c r="B6" s="15" t="s">
        <v>211</v>
      </c>
      <c r="C6" s="9" cm="1">
        <f t="array" ref="C6">INDEX(LatestMeasureDefSheet!$AH$2:$AH$6759,MATCH(U6,LatestMeasureDefSheet!$C$2:$C$6759,0),)</f>
        <v>40</v>
      </c>
      <c r="D6" s="10" t="str" cm="1">
        <f t="array" ref="D6">INDEX(LatestMeasureDefSheet!$G$2:$G$6759,MATCH(U6,LatestMeasureDefSheet!$C$2:$C$6759,0),)</f>
        <v>HP</v>
      </c>
      <c r="E6" s="11" cm="1">
        <f t="array" ref="E6">INDEX(LatestMeasureDefSheet!$AJ$2:$AJ$6759,MATCH(U6,LatestMeasureDefSheet!$C$2:$C$6759,0),)</f>
        <v>15</v>
      </c>
      <c r="F6" s="8" t="str" cm="1">
        <f t="array" ref="F6">IF(INDEX(LatestMeasureDefSheet!$Q$2:$Q$6759,MATCH(U6,LatestMeasureDefSheet!$C$2:$C$6759,0),)="",INDEX(LatestMeasureDefSheet!$G$2:$G$6759,MATCH(U6,LatestMeasureDefSheet!$C$2:$C$6759,0),),INDEX(LatestMeasureDefSheet!$Q$2:$Q$6759,MATCH(U6,LatestMeasureDefSheet!$C$2:$C$6759,0),))</f>
        <v>HP</v>
      </c>
      <c r="G6" s="11" cm="1">
        <f t="array" ref="G6">INDEX(LatestMeasureDefSheet!$R$2:$R$6759,MATCH(U6,LatestMeasureDefSheet!$C$2:$C$6759,0),)</f>
        <v>0</v>
      </c>
      <c r="H6" s="11" t="str">
        <f t="shared" si="0"/>
        <v/>
      </c>
      <c r="I6" s="41"/>
      <c r="J6" s="67"/>
      <c r="K6" s="41"/>
      <c r="L6" s="41"/>
      <c r="M6" s="77" t="str">
        <f t="shared" si="1"/>
        <v/>
      </c>
      <c r="N6" s="77" t="str">
        <f t="shared" si="2"/>
        <v/>
      </c>
      <c r="O6" s="77" t="str">
        <f t="shared" si="3"/>
        <v/>
      </c>
      <c r="P6" s="49">
        <f t="shared" si="4"/>
        <v>0</v>
      </c>
      <c r="Q6" s="49">
        <f t="shared" si="5"/>
        <v>0</v>
      </c>
      <c r="R6" s="10"/>
      <c r="T6" s="5" t="s">
        <v>3</v>
      </c>
      <c r="U6" s="5" t="s">
        <v>209</v>
      </c>
      <c r="V6" s="11" cm="1">
        <f t="array" ref="V6">INDEX(LatestMeasureDefSheet!$H$2:$H$6759,MATCH(U6,LatestMeasureDefSheet!$C$2:$C$6759,0),)</f>
        <v>124.0292</v>
      </c>
      <c r="W6" s="11" cm="1">
        <f t="array" ref="W6">INDEX(LatestMeasureDefSheet!$I$2:$I$6759,MATCH(U6,LatestMeasureDefSheet!$C$2:$C$6759,0),)</f>
        <v>0</v>
      </c>
      <c r="X6" s="11" cm="1">
        <f t="array" ref="X6">INDEX(LatestMeasureDefSheet!$L$2:$L$6759,MATCH(U6,LatestMeasureDefSheet!$C$2:$C$6759,0),)</f>
        <v>0</v>
      </c>
      <c r="Y6" s="11" cm="1">
        <f t="array" ref="Y6">INDEX(LatestMeasureDefSheet!$S$2:$S$6759,MATCH(U6,LatestMeasureDefSheet!$C$2:$C$6759,0),)</f>
        <v>0</v>
      </c>
      <c r="Z6" s="11" cm="1">
        <f t="array" ref="Z6">INDEX(LatestMeasureDefSheet!$T$2:$T$6759,MATCH(U6,LatestMeasureDefSheet!$C$2:$C$6759,0),)</f>
        <v>0</v>
      </c>
      <c r="AA6" s="11" cm="1">
        <f t="array" ref="AA6">INDEX(LatestMeasureDefSheet!$U$2:$U$6759,MATCH(U6,LatestMeasureDefSheet!$C$2:$C$6759,0),)</f>
        <v>0</v>
      </c>
      <c r="AB6" s="11" cm="1">
        <f t="array" ref="AB6">INDEX(LatestMeasureDefSheet!$V$2:$V$6759,MATCH(U6,LatestMeasureDefSheet!$C$2:$C$6759,0),)</f>
        <v>0</v>
      </c>
    </row>
    <row r="7" spans="1:28" ht="15.75" x14ac:dyDescent="0.25">
      <c r="A7" s="16" t="s">
        <v>213</v>
      </c>
      <c r="B7" s="15" t="s">
        <v>214</v>
      </c>
      <c r="C7" s="9" cm="1">
        <f t="array" ref="C7">INDEX(LatestMeasureDefSheet!$AH$2:$AH$6759,MATCH(U7,LatestMeasureDefSheet!$C$2:$C$6759,0),)</f>
        <v>60</v>
      </c>
      <c r="D7" s="10" t="str" cm="1">
        <f t="array" ref="D7">INDEX(LatestMeasureDefSheet!$G$2:$G$6759,MATCH(U7,LatestMeasureDefSheet!$C$2:$C$6759,0),)</f>
        <v>HP</v>
      </c>
      <c r="E7" s="11" cm="1">
        <f t="array" ref="E7">INDEX(LatestMeasureDefSheet!$AJ$2:$AJ$6759,MATCH(U7,LatestMeasureDefSheet!$C$2:$C$6759,0),)</f>
        <v>15</v>
      </c>
      <c r="F7" s="8" t="str" cm="1">
        <f t="array" ref="F7">IF(INDEX(LatestMeasureDefSheet!$Q$2:$Q$6759,MATCH(U7,LatestMeasureDefSheet!$C$2:$C$6759,0),)="",INDEX(LatestMeasureDefSheet!$G$2:$G$6759,MATCH(U7,LatestMeasureDefSheet!$C$2:$C$6759,0),),INDEX(LatestMeasureDefSheet!$Q$2:$Q$6759,MATCH(U7,LatestMeasureDefSheet!$C$2:$C$6759,0),))</f>
        <v>HP</v>
      </c>
      <c r="G7" s="11" cm="1">
        <f t="array" ref="G7">INDEX(LatestMeasureDefSheet!$R$2:$R$6759,MATCH(U7,LatestMeasureDefSheet!$C$2:$C$6759,0),)</f>
        <v>0</v>
      </c>
      <c r="H7" s="11" t="str">
        <f t="shared" si="0"/>
        <v/>
      </c>
      <c r="I7" s="41"/>
      <c r="J7" s="67"/>
      <c r="K7" s="41"/>
      <c r="L7" s="41"/>
      <c r="M7" s="77" t="str">
        <f t="shared" si="1"/>
        <v/>
      </c>
      <c r="N7" s="77" t="str">
        <f t="shared" si="2"/>
        <v/>
      </c>
      <c r="O7" s="77" t="str">
        <f t="shared" si="3"/>
        <v/>
      </c>
      <c r="P7" s="49">
        <f t="shared" si="4"/>
        <v>0</v>
      </c>
      <c r="Q7" s="49">
        <f t="shared" si="5"/>
        <v>0</v>
      </c>
      <c r="R7" s="10"/>
      <c r="T7" s="5" t="s">
        <v>3</v>
      </c>
      <c r="U7" s="5" t="s">
        <v>212</v>
      </c>
      <c r="V7" s="11" cm="1">
        <f t="array" ref="V7">INDEX(LatestMeasureDefSheet!$H$2:$H$6759,MATCH(U7,LatestMeasureDefSheet!$C$2:$C$6759,0),)</f>
        <v>353.72160000000002</v>
      </c>
      <c r="W7" s="11" cm="1">
        <f t="array" ref="W7">INDEX(LatestMeasureDefSheet!$I$2:$I$6759,MATCH(U7,LatestMeasureDefSheet!$C$2:$C$6759,0),)</f>
        <v>0</v>
      </c>
      <c r="X7" s="11" cm="1">
        <f t="array" ref="X7">INDEX(LatestMeasureDefSheet!$L$2:$L$6759,MATCH(U7,LatestMeasureDefSheet!$C$2:$C$6759,0),)</f>
        <v>0</v>
      </c>
      <c r="Y7" s="11" cm="1">
        <f t="array" ref="Y7">INDEX(LatestMeasureDefSheet!$S$2:$S$6759,MATCH(U7,LatestMeasureDefSheet!$C$2:$C$6759,0),)</f>
        <v>0</v>
      </c>
      <c r="Z7" s="11" cm="1">
        <f t="array" ref="Z7">INDEX(LatestMeasureDefSheet!$T$2:$T$6759,MATCH(U7,LatestMeasureDefSheet!$C$2:$C$6759,0),)</f>
        <v>0</v>
      </c>
      <c r="AA7" s="11" cm="1">
        <f t="array" ref="AA7">INDEX(LatestMeasureDefSheet!$U$2:$U$6759,MATCH(U7,LatestMeasureDefSheet!$C$2:$C$6759,0),)</f>
        <v>0</v>
      </c>
      <c r="AB7" s="11" cm="1">
        <f t="array" ref="AB7">INDEX(LatestMeasureDefSheet!$V$2:$V$6759,MATCH(U7,LatestMeasureDefSheet!$C$2:$C$6759,0),)</f>
        <v>0</v>
      </c>
    </row>
    <row r="8" spans="1:28" ht="31.5" x14ac:dyDescent="0.25">
      <c r="A8" s="16" t="s">
        <v>216</v>
      </c>
      <c r="B8" s="15" t="s">
        <v>217</v>
      </c>
      <c r="C8" s="9" cm="1">
        <f t="array" ref="C8">INDEX(LatestMeasureDefSheet!$AH$2:$AH$6759,MATCH(U8,LatestMeasureDefSheet!$C$2:$C$6759,0),)</f>
        <v>100</v>
      </c>
      <c r="D8" s="10" t="str" cm="1">
        <f t="array" ref="D8">INDEX(LatestMeasureDefSheet!$G$2:$G$6759,MATCH(U8,LatestMeasureDefSheet!$C$2:$C$6759,0),)</f>
        <v>HP</v>
      </c>
      <c r="E8" s="11" cm="1">
        <f t="array" ref="E8">INDEX(LatestMeasureDefSheet!$AJ$2:$AJ$6759,MATCH(U8,LatestMeasureDefSheet!$C$2:$C$6759,0),)</f>
        <v>15</v>
      </c>
      <c r="F8" s="8" t="str" cm="1">
        <f t="array" ref="F8">IF(INDEX(LatestMeasureDefSheet!$Q$2:$Q$6759,MATCH(U8,LatestMeasureDefSheet!$C$2:$C$6759,0),)="",INDEX(LatestMeasureDefSheet!$G$2:$G$6759,MATCH(U8,LatestMeasureDefSheet!$C$2:$C$6759,0),),INDEX(LatestMeasureDefSheet!$Q$2:$Q$6759,MATCH(U8,LatestMeasureDefSheet!$C$2:$C$6759,0),))</f>
        <v>HP</v>
      </c>
      <c r="G8" s="11" cm="1">
        <f t="array" ref="G8">INDEX(LatestMeasureDefSheet!$R$2:$R$6759,MATCH(U8,LatestMeasureDefSheet!$C$2:$C$6759,0),)</f>
        <v>0</v>
      </c>
      <c r="H8" s="11" t="str">
        <f t="shared" si="0"/>
        <v/>
      </c>
      <c r="I8" s="41"/>
      <c r="J8" s="67"/>
      <c r="K8" s="41"/>
      <c r="L8" s="41"/>
      <c r="M8" s="77" t="str">
        <f t="shared" si="1"/>
        <v/>
      </c>
      <c r="N8" s="77" t="str">
        <f t="shared" si="2"/>
        <v/>
      </c>
      <c r="O8" s="77" t="str">
        <f t="shared" si="3"/>
        <v/>
      </c>
      <c r="P8" s="49">
        <f t="shared" si="4"/>
        <v>0</v>
      </c>
      <c r="Q8" s="49">
        <f t="shared" si="5"/>
        <v>0</v>
      </c>
      <c r="R8" s="10"/>
      <c r="T8" s="5" t="s">
        <v>3</v>
      </c>
      <c r="U8" s="5" t="s">
        <v>215</v>
      </c>
      <c r="V8" s="11" cm="1">
        <f t="array" ref="V8">INDEX(LatestMeasureDefSheet!$H$2:$H$6759,MATCH(U8,LatestMeasureDefSheet!$C$2:$C$6759,0),)</f>
        <v>2037.7535</v>
      </c>
      <c r="W8" s="11" cm="1">
        <f t="array" ref="W8">INDEX(LatestMeasureDefSheet!$I$2:$I$6759,MATCH(U8,LatestMeasureDefSheet!$C$2:$C$6759,0),)</f>
        <v>0</v>
      </c>
      <c r="X8" s="11" cm="1">
        <f t="array" ref="X8">INDEX(LatestMeasureDefSheet!$L$2:$L$6759,MATCH(U8,LatestMeasureDefSheet!$C$2:$C$6759,0),)</f>
        <v>0</v>
      </c>
      <c r="Y8" s="11" cm="1">
        <f t="array" ref="Y8">INDEX(LatestMeasureDefSheet!$S$2:$S$6759,MATCH(U8,LatestMeasureDefSheet!$C$2:$C$6759,0),)</f>
        <v>0</v>
      </c>
      <c r="Z8" s="11" cm="1">
        <f t="array" ref="Z8">INDEX(LatestMeasureDefSheet!$T$2:$T$6759,MATCH(U8,LatestMeasureDefSheet!$C$2:$C$6759,0),)</f>
        <v>0</v>
      </c>
      <c r="AA8" s="11" cm="1">
        <f t="array" ref="AA8">INDEX(LatestMeasureDefSheet!$U$2:$U$6759,MATCH(U8,LatestMeasureDefSheet!$C$2:$C$6759,0),)</f>
        <v>0</v>
      </c>
      <c r="AB8" s="11" cm="1">
        <f t="array" ref="AB8">INDEX(LatestMeasureDefSheet!$V$2:$V$6759,MATCH(U8,LatestMeasureDefSheet!$C$2:$C$6759,0),)</f>
        <v>0</v>
      </c>
    </row>
    <row r="9" spans="1:28" ht="31.5" x14ac:dyDescent="0.25">
      <c r="A9" s="16" t="s">
        <v>219</v>
      </c>
      <c r="B9" s="15" t="s">
        <v>220</v>
      </c>
      <c r="C9" s="9" cm="1">
        <f t="array" ref="C9">INDEX(LatestMeasureDefSheet!$AH$2:$AH$6759,MATCH(U9,LatestMeasureDefSheet!$C$2:$C$6759,0),)</f>
        <v>50</v>
      </c>
      <c r="D9" s="10" t="str" cm="1">
        <f t="array" ref="D9">INDEX(LatestMeasureDefSheet!$G$2:$G$6759,MATCH(U9,LatestMeasureDefSheet!$C$2:$C$6759,0),)</f>
        <v>Units</v>
      </c>
      <c r="E9" s="11" cm="1">
        <f t="array" ref="E9">INDEX(LatestMeasureDefSheet!$AJ$2:$AJ$6759,MATCH(U9,LatestMeasureDefSheet!$C$2:$C$6759,0),)</f>
        <v>15</v>
      </c>
      <c r="F9" s="8" t="str" cm="1">
        <f t="array" ref="F9">IF(INDEX(LatestMeasureDefSheet!$Q$2:$Q$6759,MATCH(U9,LatestMeasureDefSheet!$C$2:$C$6759,0),)="",INDEX(LatestMeasureDefSheet!$G$2:$G$6759,MATCH(U9,LatestMeasureDefSheet!$C$2:$C$6759,0),),INDEX(LatestMeasureDefSheet!$Q$2:$Q$6759,MATCH(U9,LatestMeasureDefSheet!$C$2:$C$6759,0),))</f>
        <v>Units</v>
      </c>
      <c r="G9" s="11" cm="1">
        <f t="array" ref="G9">INDEX(LatestMeasureDefSheet!$R$2:$R$6759,MATCH(U9,LatestMeasureDefSheet!$C$2:$C$6759,0),)</f>
        <v>0</v>
      </c>
      <c r="H9" s="11" t="str">
        <f t="shared" si="0"/>
        <v/>
      </c>
      <c r="I9" s="41"/>
      <c r="J9" s="67"/>
      <c r="K9" s="41"/>
      <c r="L9" s="41"/>
      <c r="M9" s="77" t="str">
        <f t="shared" si="1"/>
        <v/>
      </c>
      <c r="N9" s="77" t="str">
        <f t="shared" si="2"/>
        <v/>
      </c>
      <c r="O9" s="77" t="str">
        <f t="shared" si="3"/>
        <v/>
      </c>
      <c r="P9" s="49">
        <f t="shared" si="4"/>
        <v>0</v>
      </c>
      <c r="Q9" s="49">
        <f t="shared" si="5"/>
        <v>0</v>
      </c>
      <c r="R9" s="10"/>
      <c r="T9" s="5" t="s">
        <v>3</v>
      </c>
      <c r="U9" s="5" t="s">
        <v>218</v>
      </c>
      <c r="V9" s="11" cm="1">
        <f t="array" ref="V9">INDEX(LatestMeasureDefSheet!$H$2:$H$6759,MATCH(U9,LatestMeasureDefSheet!$C$2:$C$6759,0),)</f>
        <v>1122</v>
      </c>
      <c r="W9" s="11" cm="1">
        <f t="array" ref="W9">INDEX(LatestMeasureDefSheet!$I$2:$I$6759,MATCH(U9,LatestMeasureDefSheet!$C$2:$C$6759,0),)</f>
        <v>0.61</v>
      </c>
      <c r="X9" s="11" cm="1">
        <f t="array" ref="X9">INDEX(LatestMeasureDefSheet!$L$2:$L$6759,MATCH(U9,LatestMeasureDefSheet!$C$2:$C$6759,0),)</f>
        <v>0</v>
      </c>
      <c r="Y9" s="11" cm="1">
        <f t="array" ref="Y9">INDEX(LatestMeasureDefSheet!$S$2:$S$6759,MATCH(U9,LatestMeasureDefSheet!$C$2:$C$6759,0),)</f>
        <v>0</v>
      </c>
      <c r="Z9" s="11" cm="1">
        <f t="array" ref="Z9">INDEX(LatestMeasureDefSheet!$T$2:$T$6759,MATCH(U9,LatestMeasureDefSheet!$C$2:$C$6759,0),)</f>
        <v>0</v>
      </c>
      <c r="AA9" s="11" cm="1">
        <f t="array" ref="AA9">INDEX(LatestMeasureDefSheet!$U$2:$U$6759,MATCH(U9,LatestMeasureDefSheet!$C$2:$C$6759,0),)</f>
        <v>0</v>
      </c>
      <c r="AB9" s="11" cm="1">
        <f t="array" ref="AB9">INDEX(LatestMeasureDefSheet!$V$2:$V$6759,MATCH(U9,LatestMeasureDefSheet!$C$2:$C$6759,0),)</f>
        <v>0</v>
      </c>
    </row>
    <row r="10" spans="1:28" ht="31.5" x14ac:dyDescent="0.25">
      <c r="A10" s="16" t="s">
        <v>222</v>
      </c>
      <c r="B10" s="15" t="s">
        <v>223</v>
      </c>
      <c r="C10" s="9" cm="1">
        <f t="array" ref="C10">INDEX(LatestMeasureDefSheet!$AH$2:$AH$6759,MATCH(U10,LatestMeasureDefSheet!$C$2:$C$6759,0),)</f>
        <v>40</v>
      </c>
      <c r="D10" s="10" t="str" cm="1">
        <f t="array" ref="D10">INDEX(LatestMeasureDefSheet!$G$2:$G$6759,MATCH(U10,LatestMeasureDefSheet!$C$2:$C$6759,0),)</f>
        <v>Units</v>
      </c>
      <c r="E10" s="11" cm="1">
        <f t="array" ref="E10">INDEX(LatestMeasureDefSheet!$AJ$2:$AJ$6759,MATCH(U10,LatestMeasureDefSheet!$C$2:$C$6759,0),)</f>
        <v>15</v>
      </c>
      <c r="F10" s="8" t="str" cm="1">
        <f t="array" ref="F10">IF(INDEX(LatestMeasureDefSheet!$Q$2:$Q$6759,MATCH(U10,LatestMeasureDefSheet!$C$2:$C$6759,0),)="",INDEX(LatestMeasureDefSheet!$G$2:$G$6759,MATCH(U10,LatestMeasureDefSheet!$C$2:$C$6759,0),),INDEX(LatestMeasureDefSheet!$Q$2:$Q$6759,MATCH(U10,LatestMeasureDefSheet!$C$2:$C$6759,0),))</f>
        <v>Units</v>
      </c>
      <c r="G10" s="11" cm="1">
        <f t="array" ref="G10">INDEX(LatestMeasureDefSheet!$R$2:$R$6759,MATCH(U10,LatestMeasureDefSheet!$C$2:$C$6759,0),)</f>
        <v>0</v>
      </c>
      <c r="H10" s="11" t="str">
        <f t="shared" si="0"/>
        <v/>
      </c>
      <c r="I10" s="41"/>
      <c r="J10" s="67"/>
      <c r="K10" s="41"/>
      <c r="L10" s="41"/>
      <c r="M10" s="77" t="str">
        <f t="shared" si="1"/>
        <v/>
      </c>
      <c r="N10" s="77" t="str">
        <f t="shared" si="2"/>
        <v/>
      </c>
      <c r="O10" s="77" t="str">
        <f t="shared" si="3"/>
        <v/>
      </c>
      <c r="P10" s="49">
        <f t="shared" si="4"/>
        <v>0</v>
      </c>
      <c r="Q10" s="49">
        <f t="shared" si="5"/>
        <v>0</v>
      </c>
      <c r="R10" s="10"/>
      <c r="T10" s="5" t="s">
        <v>3</v>
      </c>
      <c r="U10" s="5" t="s">
        <v>221</v>
      </c>
      <c r="V10" s="11" cm="1">
        <f t="array" ref="V10">INDEX(LatestMeasureDefSheet!$H$2:$H$6759,MATCH(U10,LatestMeasureDefSheet!$C$2:$C$6759,0),)</f>
        <v>478</v>
      </c>
      <c r="W10" s="11" cm="1">
        <f t="array" ref="W10">INDEX(LatestMeasureDefSheet!$I$2:$I$6759,MATCH(U10,LatestMeasureDefSheet!$C$2:$C$6759,0),)</f>
        <v>0.26</v>
      </c>
      <c r="X10" s="11" cm="1">
        <f t="array" ref="X10">INDEX(LatestMeasureDefSheet!$L$2:$L$6759,MATCH(U10,LatestMeasureDefSheet!$C$2:$C$6759,0),)</f>
        <v>0</v>
      </c>
      <c r="Y10" s="11" cm="1">
        <f t="array" ref="Y10">INDEX(LatestMeasureDefSheet!$S$2:$S$6759,MATCH(U10,LatestMeasureDefSheet!$C$2:$C$6759,0),)</f>
        <v>0</v>
      </c>
      <c r="Z10" s="11" cm="1">
        <f t="array" ref="Z10">INDEX(LatestMeasureDefSheet!$T$2:$T$6759,MATCH(U10,LatestMeasureDefSheet!$C$2:$C$6759,0),)</f>
        <v>0</v>
      </c>
      <c r="AA10" s="11" cm="1">
        <f t="array" ref="AA10">INDEX(LatestMeasureDefSheet!$U$2:$U$6759,MATCH(U10,LatestMeasureDefSheet!$C$2:$C$6759,0),)</f>
        <v>0</v>
      </c>
      <c r="AB10" s="11" cm="1">
        <f t="array" ref="AB10">INDEX(LatestMeasureDefSheet!$V$2:$V$6759,MATCH(U10,LatestMeasureDefSheet!$C$2:$C$6759,0),)</f>
        <v>0</v>
      </c>
    </row>
    <row r="11" spans="1:28" ht="31.5" x14ac:dyDescent="0.25">
      <c r="A11" s="16" t="s">
        <v>225</v>
      </c>
      <c r="B11" s="15" t="s">
        <v>226</v>
      </c>
      <c r="C11" s="9" cm="1">
        <f t="array" ref="C11">INDEX(LatestMeasureDefSheet!$AH$2:$AH$6759,MATCH(U11,LatestMeasureDefSheet!$C$2:$C$6759,0),)</f>
        <v>25</v>
      </c>
      <c r="D11" s="10" t="str" cm="1">
        <f t="array" ref="D11">INDEX(LatestMeasureDefSheet!$G$2:$G$6759,MATCH(U11,LatestMeasureDefSheet!$C$2:$C$6759,0),)</f>
        <v>Units</v>
      </c>
      <c r="E11" s="11" cm="1">
        <f t="array" ref="E11">INDEX(LatestMeasureDefSheet!$AJ$2:$AJ$6759,MATCH(U11,LatestMeasureDefSheet!$C$2:$C$6759,0),)</f>
        <v>15</v>
      </c>
      <c r="F11" s="8" t="str" cm="1">
        <f t="array" ref="F11">IF(INDEX(LatestMeasureDefSheet!$Q$2:$Q$6759,MATCH(U11,LatestMeasureDefSheet!$C$2:$C$6759,0),)="",INDEX(LatestMeasureDefSheet!$G$2:$G$6759,MATCH(U11,LatestMeasureDefSheet!$C$2:$C$6759,0),),INDEX(LatestMeasureDefSheet!$Q$2:$Q$6759,MATCH(U11,LatestMeasureDefSheet!$C$2:$C$6759,0),))</f>
        <v>Units</v>
      </c>
      <c r="G11" s="11" cm="1">
        <f t="array" ref="G11">INDEX(LatestMeasureDefSheet!$R$2:$R$6759,MATCH(U11,LatestMeasureDefSheet!$C$2:$C$6759,0),)</f>
        <v>0</v>
      </c>
      <c r="H11" s="11" t="str">
        <f t="shared" si="0"/>
        <v/>
      </c>
      <c r="I11" s="41"/>
      <c r="J11" s="67"/>
      <c r="K11" s="41"/>
      <c r="L11" s="41"/>
      <c r="M11" s="77" t="str">
        <f t="shared" si="1"/>
        <v/>
      </c>
      <c r="N11" s="77" t="str">
        <f t="shared" si="2"/>
        <v/>
      </c>
      <c r="O11" s="77" t="str">
        <f t="shared" si="3"/>
        <v/>
      </c>
      <c r="P11" s="49">
        <f t="shared" si="4"/>
        <v>0</v>
      </c>
      <c r="Q11" s="49">
        <f t="shared" si="5"/>
        <v>0</v>
      </c>
      <c r="R11" s="10"/>
      <c r="T11" s="5" t="s">
        <v>3</v>
      </c>
      <c r="U11" s="5" t="s">
        <v>224</v>
      </c>
      <c r="V11" s="11" cm="1">
        <f t="array" ref="V11">INDEX(LatestMeasureDefSheet!$H$2:$H$6759,MATCH(U11,LatestMeasureDefSheet!$C$2:$C$6759,0),)</f>
        <v>334</v>
      </c>
      <c r="W11" s="11" cm="1">
        <f t="array" ref="W11">INDEX(LatestMeasureDefSheet!$I$2:$I$6759,MATCH(U11,LatestMeasureDefSheet!$C$2:$C$6759,0),)</f>
        <v>0.18149999999999999</v>
      </c>
      <c r="X11" s="11" cm="1">
        <f t="array" ref="X11">INDEX(LatestMeasureDefSheet!$L$2:$L$6759,MATCH(U11,LatestMeasureDefSheet!$C$2:$C$6759,0),)</f>
        <v>0</v>
      </c>
      <c r="Y11" s="11" cm="1">
        <f t="array" ref="Y11">INDEX(LatestMeasureDefSheet!$S$2:$S$6759,MATCH(U11,LatestMeasureDefSheet!$C$2:$C$6759,0),)</f>
        <v>0</v>
      </c>
      <c r="Z11" s="11" cm="1">
        <f t="array" ref="Z11">INDEX(LatestMeasureDefSheet!$T$2:$T$6759,MATCH(U11,LatestMeasureDefSheet!$C$2:$C$6759,0),)</f>
        <v>0</v>
      </c>
      <c r="AA11" s="11" cm="1">
        <f t="array" ref="AA11">INDEX(LatestMeasureDefSheet!$U$2:$U$6759,MATCH(U11,LatestMeasureDefSheet!$C$2:$C$6759,0),)</f>
        <v>0</v>
      </c>
      <c r="AB11" s="11" cm="1">
        <f t="array" ref="AB11">INDEX(LatestMeasureDefSheet!$V$2:$V$6759,MATCH(U11,LatestMeasureDefSheet!$C$2:$C$6759,0),)</f>
        <v>0</v>
      </c>
    </row>
    <row r="12" spans="1:28" ht="31.5" x14ac:dyDescent="0.25">
      <c r="A12" s="16" t="s">
        <v>228</v>
      </c>
      <c r="B12" s="15" t="s">
        <v>229</v>
      </c>
      <c r="C12" s="9" cm="1">
        <f t="array" ref="C12">INDEX(LatestMeasureDefSheet!$AH$2:$AH$6759,MATCH(U12,LatestMeasureDefSheet!$C$2:$C$6759,0),)</f>
        <v>70</v>
      </c>
      <c r="D12" s="10" t="str" cm="1">
        <f t="array" ref="D12">INDEX(LatestMeasureDefSheet!$G$2:$G$6759,MATCH(U12,LatestMeasureDefSheet!$C$2:$C$6759,0),)</f>
        <v>Units</v>
      </c>
      <c r="E12" s="11" cm="1">
        <f t="array" ref="E12">INDEX(LatestMeasureDefSheet!$AJ$2:$AJ$6759,MATCH(U12,LatestMeasureDefSheet!$C$2:$C$6759,0),)</f>
        <v>15</v>
      </c>
      <c r="F12" s="8" t="str" cm="1">
        <f t="array" ref="F12">IF(INDEX(LatestMeasureDefSheet!$Q$2:$Q$6759,MATCH(U12,LatestMeasureDefSheet!$C$2:$C$6759,0),)="",INDEX(LatestMeasureDefSheet!$G$2:$G$6759,MATCH(U12,LatestMeasureDefSheet!$C$2:$C$6759,0),),INDEX(LatestMeasureDefSheet!$Q$2:$Q$6759,MATCH(U12,LatestMeasureDefSheet!$C$2:$C$6759,0),))</f>
        <v>Units</v>
      </c>
      <c r="G12" s="11" cm="1">
        <f t="array" ref="G12">INDEX(LatestMeasureDefSheet!$R$2:$R$6759,MATCH(U12,LatestMeasureDefSheet!$C$2:$C$6759,0),)</f>
        <v>0</v>
      </c>
      <c r="H12" s="11" t="str">
        <f t="shared" si="0"/>
        <v/>
      </c>
      <c r="I12" s="41"/>
      <c r="J12" s="67"/>
      <c r="K12" s="41"/>
      <c r="L12" s="41"/>
      <c r="M12" s="77" t="str">
        <f t="shared" si="1"/>
        <v/>
      </c>
      <c r="N12" s="77" t="str">
        <f t="shared" si="2"/>
        <v/>
      </c>
      <c r="O12" s="77" t="str">
        <f t="shared" si="3"/>
        <v/>
      </c>
      <c r="P12" s="49">
        <f t="shared" si="4"/>
        <v>0</v>
      </c>
      <c r="Q12" s="49">
        <f t="shared" si="5"/>
        <v>0</v>
      </c>
      <c r="R12" s="10"/>
      <c r="T12" s="5" t="s">
        <v>3</v>
      </c>
      <c r="U12" s="5" t="s">
        <v>227</v>
      </c>
      <c r="V12" s="11" cm="1">
        <f t="array" ref="V12">INDEX(LatestMeasureDefSheet!$H$2:$H$6759,MATCH(U12,LatestMeasureDefSheet!$C$2:$C$6759,0),)</f>
        <v>942</v>
      </c>
      <c r="W12" s="11" cm="1">
        <f t="array" ref="W12">INDEX(LatestMeasureDefSheet!$I$2:$I$6759,MATCH(U12,LatestMeasureDefSheet!$C$2:$C$6759,0),)</f>
        <v>1.2999999999999999E-3</v>
      </c>
      <c r="X12" s="11" cm="1">
        <f t="array" ref="X12">INDEX(LatestMeasureDefSheet!$L$2:$L$6759,MATCH(U12,LatestMeasureDefSheet!$C$2:$C$6759,0),)</f>
        <v>0</v>
      </c>
      <c r="Y12" s="11" cm="1">
        <f t="array" ref="Y12">INDEX(LatestMeasureDefSheet!$S$2:$S$6759,MATCH(U12,LatestMeasureDefSheet!$C$2:$C$6759,0),)</f>
        <v>0</v>
      </c>
      <c r="Z12" s="11" cm="1">
        <f t="array" ref="Z12">INDEX(LatestMeasureDefSheet!$T$2:$T$6759,MATCH(U12,LatestMeasureDefSheet!$C$2:$C$6759,0),)</f>
        <v>0</v>
      </c>
      <c r="AA12" s="11" cm="1">
        <f t="array" ref="AA12">INDEX(LatestMeasureDefSheet!$U$2:$U$6759,MATCH(U12,LatestMeasureDefSheet!$C$2:$C$6759,0),)</f>
        <v>0</v>
      </c>
      <c r="AB12" s="11" cm="1">
        <f t="array" ref="AB12">INDEX(LatestMeasureDefSheet!$V$2:$V$6759,MATCH(U12,LatestMeasureDefSheet!$C$2:$C$6759,0),)</f>
        <v>0</v>
      </c>
    </row>
    <row r="13" spans="1:28" ht="31.5" x14ac:dyDescent="0.25">
      <c r="A13" s="16" t="s">
        <v>231</v>
      </c>
      <c r="B13" s="15" t="s">
        <v>232</v>
      </c>
      <c r="C13" s="9" cm="1">
        <f t="array" ref="C13">INDEX(LatestMeasureDefSheet!$AH$2:$AH$6759,MATCH(U13,LatestMeasureDefSheet!$C$2:$C$6759,0),)</f>
        <v>40</v>
      </c>
      <c r="D13" s="10" t="str" cm="1">
        <f t="array" ref="D13">INDEX(LatestMeasureDefSheet!$G$2:$G$6759,MATCH(U13,LatestMeasureDefSheet!$C$2:$C$6759,0),)</f>
        <v>Units</v>
      </c>
      <c r="E13" s="11" cm="1">
        <f t="array" ref="E13">INDEX(LatestMeasureDefSheet!$AJ$2:$AJ$6759,MATCH(U13,LatestMeasureDefSheet!$C$2:$C$6759,0),)</f>
        <v>15</v>
      </c>
      <c r="F13" s="8" t="str" cm="1">
        <f t="array" ref="F13">IF(INDEX(LatestMeasureDefSheet!$Q$2:$Q$6759,MATCH(U13,LatestMeasureDefSheet!$C$2:$C$6759,0),)="",INDEX(LatestMeasureDefSheet!$G$2:$G$6759,MATCH(U13,LatestMeasureDefSheet!$C$2:$C$6759,0),),INDEX(LatestMeasureDefSheet!$Q$2:$Q$6759,MATCH(U13,LatestMeasureDefSheet!$C$2:$C$6759,0),))</f>
        <v>Units</v>
      </c>
      <c r="G13" s="11" cm="1">
        <f t="array" ref="G13">INDEX(LatestMeasureDefSheet!$R$2:$R$6759,MATCH(U13,LatestMeasureDefSheet!$C$2:$C$6759,0),)</f>
        <v>0</v>
      </c>
      <c r="H13" s="11" t="str">
        <f t="shared" si="0"/>
        <v/>
      </c>
      <c r="I13" s="41"/>
      <c r="J13" s="67"/>
      <c r="K13" s="41"/>
      <c r="L13" s="41"/>
      <c r="M13" s="77" t="str">
        <f t="shared" si="1"/>
        <v/>
      </c>
      <c r="N13" s="77" t="str">
        <f t="shared" si="2"/>
        <v/>
      </c>
      <c r="O13" s="77" t="str">
        <f t="shared" si="3"/>
        <v/>
      </c>
      <c r="P13" s="49">
        <f t="shared" si="4"/>
        <v>0</v>
      </c>
      <c r="Q13" s="49">
        <f t="shared" si="5"/>
        <v>0</v>
      </c>
      <c r="R13" s="10"/>
      <c r="T13" s="5" t="s">
        <v>3</v>
      </c>
      <c r="U13" s="5" t="s">
        <v>230</v>
      </c>
      <c r="V13" s="11" cm="1">
        <f t="array" ref="V13">INDEX(LatestMeasureDefSheet!$H$2:$H$6759,MATCH(U13,LatestMeasureDefSheet!$C$2:$C$6759,0),)</f>
        <v>658</v>
      </c>
      <c r="W13" s="11" cm="1">
        <f t="array" ref="W13">INDEX(LatestMeasureDefSheet!$I$2:$I$6759,MATCH(U13,LatestMeasureDefSheet!$C$2:$C$6759,0),)</f>
        <v>8.9999999999999998E-4</v>
      </c>
      <c r="X13" s="11" cm="1">
        <f t="array" ref="X13">INDEX(LatestMeasureDefSheet!$L$2:$L$6759,MATCH(U13,LatestMeasureDefSheet!$C$2:$C$6759,0),)</f>
        <v>0</v>
      </c>
      <c r="Y13" s="11" cm="1">
        <f t="array" ref="Y13">INDEX(LatestMeasureDefSheet!$S$2:$S$6759,MATCH(U13,LatestMeasureDefSheet!$C$2:$C$6759,0),)</f>
        <v>0</v>
      </c>
      <c r="Z13" s="11" cm="1">
        <f t="array" ref="Z13">INDEX(LatestMeasureDefSheet!$T$2:$T$6759,MATCH(U13,LatestMeasureDefSheet!$C$2:$C$6759,0),)</f>
        <v>0</v>
      </c>
      <c r="AA13" s="11" cm="1">
        <f t="array" ref="AA13">INDEX(LatestMeasureDefSheet!$U$2:$U$6759,MATCH(U13,LatestMeasureDefSheet!$C$2:$C$6759,0),)</f>
        <v>0</v>
      </c>
      <c r="AB13" s="11" cm="1">
        <f t="array" ref="AB13">INDEX(LatestMeasureDefSheet!$V$2:$V$6759,MATCH(U13,LatestMeasureDefSheet!$C$2:$C$6759,0),)</f>
        <v>0</v>
      </c>
    </row>
    <row r="14" spans="1:28" ht="15.75" x14ac:dyDescent="0.25">
      <c r="A14" s="16" t="s">
        <v>234</v>
      </c>
      <c r="B14" s="15" t="s">
        <v>235</v>
      </c>
      <c r="C14" s="9" cm="1">
        <f t="array" ref="C14">INDEX(LatestMeasureDefSheet!$AH$2:$AH$6759,MATCH(U14,LatestMeasureDefSheet!$C$2:$C$6759,0),)</f>
        <v>20</v>
      </c>
      <c r="D14" s="10" t="str" cm="1">
        <f t="array" ref="D14">INDEX(LatestMeasureDefSheet!$G$2:$G$6759,MATCH(U14,LatestMeasureDefSheet!$C$2:$C$6759,0),)</f>
        <v>Tons</v>
      </c>
      <c r="E14" s="11" cm="1">
        <f t="array" ref="E14">INDEX(LatestMeasureDefSheet!$AJ$2:$AJ$6759,MATCH(U14,LatestMeasureDefSheet!$C$2:$C$6759,0),)</f>
        <v>10</v>
      </c>
      <c r="F14" s="8" t="str" cm="1">
        <f t="array" ref="F14">IF(INDEX(LatestMeasureDefSheet!$Q$2:$Q$6759,MATCH(U14,LatestMeasureDefSheet!$C$2:$C$6759,0),)="",INDEX(LatestMeasureDefSheet!$G$2:$G$6759,MATCH(U14,LatestMeasureDefSheet!$C$2:$C$6759,0),),INDEX(LatestMeasureDefSheet!$Q$2:$Q$6759,MATCH(U14,LatestMeasureDefSheet!$C$2:$C$6759,0),))</f>
        <v>Tons</v>
      </c>
      <c r="G14" s="11" cm="1">
        <f t="array" ref="G14">INDEX(LatestMeasureDefSheet!$R$2:$R$6759,MATCH(U14,LatestMeasureDefSheet!$C$2:$C$6759,0),)</f>
        <v>0</v>
      </c>
      <c r="H14" s="11" t="str">
        <f t="shared" si="0"/>
        <v/>
      </c>
      <c r="I14" s="41"/>
      <c r="J14" s="67"/>
      <c r="K14" s="41"/>
      <c r="L14" s="41"/>
      <c r="M14" s="77" t="str">
        <f t="shared" si="1"/>
        <v/>
      </c>
      <c r="N14" s="77" t="str">
        <f t="shared" si="2"/>
        <v/>
      </c>
      <c r="O14" s="77" t="str">
        <f t="shared" si="3"/>
        <v/>
      </c>
      <c r="P14" s="49">
        <f t="shared" si="4"/>
        <v>0</v>
      </c>
      <c r="Q14" s="49">
        <f t="shared" si="5"/>
        <v>0</v>
      </c>
      <c r="R14" s="10"/>
      <c r="T14" s="5" t="s">
        <v>3</v>
      </c>
      <c r="U14" s="5" t="s">
        <v>233</v>
      </c>
      <c r="V14" s="11" cm="1">
        <f t="array" ref="V14">INDEX(LatestMeasureDefSheet!$H$2:$H$6759,MATCH(U14,LatestMeasureDefSheet!$C$2:$C$6759,0),)</f>
        <v>277.8374</v>
      </c>
      <c r="W14" s="11" cm="1">
        <f t="array" ref="W14">INDEX(LatestMeasureDefSheet!$I$2:$I$6759,MATCH(U14,LatestMeasureDefSheet!$C$2:$C$6759,0),)</f>
        <v>4.0000000000000002E-4</v>
      </c>
      <c r="X14" s="11" cm="1">
        <f t="array" ref="X14">INDEX(LatestMeasureDefSheet!$L$2:$L$6759,MATCH(U14,LatestMeasureDefSheet!$C$2:$C$6759,0),)</f>
        <v>0</v>
      </c>
      <c r="Y14" s="11" cm="1">
        <f t="array" ref="Y14">INDEX(LatestMeasureDefSheet!$S$2:$S$6759,MATCH(U14,LatestMeasureDefSheet!$C$2:$C$6759,0),)</f>
        <v>0</v>
      </c>
      <c r="Z14" s="11" cm="1">
        <f t="array" ref="Z14">INDEX(LatestMeasureDefSheet!$T$2:$T$6759,MATCH(U14,LatestMeasureDefSheet!$C$2:$C$6759,0),)</f>
        <v>0</v>
      </c>
      <c r="AA14" s="11" cm="1">
        <f t="array" ref="AA14">INDEX(LatestMeasureDefSheet!$U$2:$U$6759,MATCH(U14,LatestMeasureDefSheet!$C$2:$C$6759,0),)</f>
        <v>0</v>
      </c>
      <c r="AB14" s="11" cm="1">
        <f t="array" ref="AB14">INDEX(LatestMeasureDefSheet!$V$2:$V$6759,MATCH(U14,LatestMeasureDefSheet!$C$2:$C$6759,0),)</f>
        <v>0</v>
      </c>
    </row>
    <row r="15" spans="1:28" ht="31.5" x14ac:dyDescent="0.25">
      <c r="A15" s="18" t="s">
        <v>237</v>
      </c>
      <c r="B15" s="71" t="s">
        <v>3730</v>
      </c>
      <c r="C15" s="9" cm="1">
        <f t="array" ref="C15">INDEX(LatestMeasureDefSheet!$AH$2:$AH$6759,MATCH(U15,LatestMeasureDefSheet!$C$2:$C$6759,0),)</f>
        <v>50</v>
      </c>
      <c r="D15" s="10" t="str" cm="1">
        <f t="array" ref="D15">INDEX(LatestMeasureDefSheet!$G$2:$G$6759,MATCH(U15,LatestMeasureDefSheet!$C$2:$C$6759,0),)</f>
        <v>Tons</v>
      </c>
      <c r="E15" s="11" cm="1">
        <f t="array" ref="E15">INDEX(LatestMeasureDefSheet!$AJ$2:$AJ$6759,MATCH(U15,LatestMeasureDefSheet!$C$2:$C$6759,0),)</f>
        <v>15</v>
      </c>
      <c r="F15" s="8" t="str" cm="1">
        <f t="array" ref="F15">IF(INDEX(LatestMeasureDefSheet!$Q$2:$Q$6759,MATCH(U15,LatestMeasureDefSheet!$C$2:$C$6759,0),)="",INDEX(LatestMeasureDefSheet!$G$2:$G$6759,MATCH(U15,LatestMeasureDefSheet!$C$2:$C$6759,0),),INDEX(LatestMeasureDefSheet!$Q$2:$Q$6759,MATCH(U15,LatestMeasureDefSheet!$C$2:$C$6759,0),))</f>
        <v>Tons</v>
      </c>
      <c r="G15" s="11" cm="1">
        <f t="array" ref="G15">INDEX(LatestMeasureDefSheet!$R$2:$R$6759,MATCH(U15,LatestMeasureDefSheet!$C$2:$C$6759,0),)</f>
        <v>0</v>
      </c>
      <c r="H15" s="11" t="str">
        <f t="shared" si="0"/>
        <v/>
      </c>
      <c r="I15" s="41"/>
      <c r="J15" s="67"/>
      <c r="K15" s="41"/>
      <c r="L15" s="41"/>
      <c r="M15" s="77" t="str">
        <f t="shared" si="1"/>
        <v/>
      </c>
      <c r="N15" s="77" t="str">
        <f t="shared" si="2"/>
        <v/>
      </c>
      <c r="O15" s="77" t="str">
        <f t="shared" si="3"/>
        <v/>
      </c>
      <c r="P15" s="49">
        <f t="shared" si="4"/>
        <v>0</v>
      </c>
      <c r="Q15" s="49">
        <f t="shared" si="5"/>
        <v>0</v>
      </c>
      <c r="R15" s="10"/>
      <c r="T15" s="5" t="s">
        <v>3</v>
      </c>
      <c r="U15" s="5" t="s">
        <v>236</v>
      </c>
      <c r="V15" s="11" cm="1">
        <f t="array" ref="V15">INDEX(LatestMeasureDefSheet!$H$2:$H$6759,MATCH(U15,LatestMeasureDefSheet!$C$2:$C$6759,0),)</f>
        <v>499.15499999999997</v>
      </c>
      <c r="W15" s="11" cm="1">
        <f t="array" ref="W15">INDEX(LatestMeasureDefSheet!$I$2:$I$6759,MATCH(U15,LatestMeasureDefSheet!$C$2:$C$6759,0),)</f>
        <v>0</v>
      </c>
      <c r="X15" s="11" cm="1">
        <f t="array" ref="X15">INDEX(LatestMeasureDefSheet!$L$2:$L$6759,MATCH(U15,LatestMeasureDefSheet!$C$2:$C$6759,0),)</f>
        <v>0</v>
      </c>
      <c r="Y15" s="11" cm="1">
        <f t="array" ref="Y15">INDEX(LatestMeasureDefSheet!$S$2:$S$6759,MATCH(U15,LatestMeasureDefSheet!$C$2:$C$6759,0),)</f>
        <v>0</v>
      </c>
      <c r="Z15" s="11" cm="1">
        <f t="array" ref="Z15">INDEX(LatestMeasureDefSheet!$T$2:$T$6759,MATCH(U15,LatestMeasureDefSheet!$C$2:$C$6759,0),)</f>
        <v>0</v>
      </c>
      <c r="AA15" s="11" cm="1">
        <f t="array" ref="AA15">INDEX(LatestMeasureDefSheet!$U$2:$U$6759,MATCH(U15,LatestMeasureDefSheet!$C$2:$C$6759,0),)</f>
        <v>0</v>
      </c>
      <c r="AB15" s="11" cm="1">
        <f t="array" ref="AB15">INDEX(LatestMeasureDefSheet!$V$2:$V$6759,MATCH(U15,LatestMeasureDefSheet!$C$2:$C$6759,0),)</f>
        <v>0</v>
      </c>
    </row>
    <row r="16" spans="1:28" ht="15.75" x14ac:dyDescent="0.25">
      <c r="A16" s="16" t="s">
        <v>242</v>
      </c>
      <c r="B16" s="15" t="s">
        <v>243</v>
      </c>
      <c r="C16" s="9" cm="1">
        <f t="array" ref="C16">INDEX(LatestMeasureDefSheet!$AH$2:$AH$6759,MATCH(U16,LatestMeasureDefSheet!$C$2:$C$6759,0),)</f>
        <v>125</v>
      </c>
      <c r="D16" s="10" t="str" cm="1">
        <f t="array" ref="D16">INDEX(LatestMeasureDefSheet!$G$2:$G$6759,MATCH(U16,LatestMeasureDefSheet!$C$2:$C$6759,0),)</f>
        <v>HP</v>
      </c>
      <c r="E16" s="11" cm="1">
        <f t="array" ref="E16">INDEX(LatestMeasureDefSheet!$AJ$2:$AJ$6759,MATCH(U16,LatestMeasureDefSheet!$C$2:$C$6759,0),)</f>
        <v>15</v>
      </c>
      <c r="F16" s="8" t="str" cm="1">
        <f t="array" ref="F16">IF(INDEX(LatestMeasureDefSheet!$Q$2:$Q$6759,MATCH(U16,LatestMeasureDefSheet!$C$2:$C$6759,0),)="",INDEX(LatestMeasureDefSheet!$G$2:$G$6759,MATCH(U16,LatestMeasureDefSheet!$C$2:$C$6759,0),),INDEX(LatestMeasureDefSheet!$Q$2:$Q$6759,MATCH(U16,LatestMeasureDefSheet!$C$2:$C$6759,0),))</f>
        <v>HP</v>
      </c>
      <c r="G16" s="11" cm="1">
        <f t="array" ref="G16">INDEX(LatestMeasureDefSheet!$R$2:$R$6759,MATCH(U16,LatestMeasureDefSheet!$C$2:$C$6759,0),)</f>
        <v>0</v>
      </c>
      <c r="H16" s="11" t="str">
        <f t="shared" si="0"/>
        <v/>
      </c>
      <c r="I16" s="41"/>
      <c r="J16" s="67"/>
      <c r="K16" s="41"/>
      <c r="L16" s="41"/>
      <c r="M16" s="77" t="str">
        <f t="shared" si="1"/>
        <v/>
      </c>
      <c r="N16" s="77" t="str">
        <f t="shared" si="2"/>
        <v/>
      </c>
      <c r="O16" s="77" t="str">
        <f t="shared" si="3"/>
        <v/>
      </c>
      <c r="P16" s="49">
        <f t="shared" si="4"/>
        <v>0</v>
      </c>
      <c r="Q16" s="49">
        <f t="shared" si="5"/>
        <v>0</v>
      </c>
      <c r="R16" s="10"/>
      <c r="T16" s="5" t="s">
        <v>240</v>
      </c>
      <c r="U16" s="5" t="s">
        <v>241</v>
      </c>
      <c r="V16" s="11" cm="1">
        <f t="array" ref="V16">INDEX(LatestMeasureDefSheet!$H$2:$H$6759,MATCH(U16,LatestMeasureDefSheet!$C$2:$C$6759,0),)</f>
        <v>1082</v>
      </c>
      <c r="W16" s="11" cm="1">
        <f t="array" ref="W16">INDEX(LatestMeasureDefSheet!$I$2:$I$6759,MATCH(U16,LatestMeasureDefSheet!$C$2:$C$6759,0),)</f>
        <v>0.14099999999999999</v>
      </c>
      <c r="X16" s="11" cm="1">
        <f t="array" ref="X16">INDEX(LatestMeasureDefSheet!$L$2:$L$6759,MATCH(U16,LatestMeasureDefSheet!$C$2:$C$6759,0),)</f>
        <v>0</v>
      </c>
      <c r="Y16" s="11" cm="1">
        <f t="array" ref="Y16">INDEX(LatestMeasureDefSheet!$S$2:$S$6759,MATCH(U16,LatestMeasureDefSheet!$C$2:$C$6759,0),)</f>
        <v>0</v>
      </c>
      <c r="Z16" s="11" cm="1">
        <f t="array" ref="Z16">INDEX(LatestMeasureDefSheet!$T$2:$T$6759,MATCH(U16,LatestMeasureDefSheet!$C$2:$C$6759,0),)</f>
        <v>0</v>
      </c>
      <c r="AA16" s="11" cm="1">
        <f t="array" ref="AA16">INDEX(LatestMeasureDefSheet!$U$2:$U$6759,MATCH(U16,LatestMeasureDefSheet!$C$2:$C$6759,0),)</f>
        <v>0</v>
      </c>
      <c r="AB16" s="11" cm="1">
        <f t="array" ref="AB16">INDEX(LatestMeasureDefSheet!$V$2:$V$6759,MATCH(U16,LatestMeasureDefSheet!$C$2:$C$6759,0),)</f>
        <v>0</v>
      </c>
    </row>
    <row r="17" spans="1:28" ht="15.75" x14ac:dyDescent="0.25">
      <c r="A17" s="16" t="s">
        <v>245</v>
      </c>
      <c r="B17" s="15" t="s">
        <v>246</v>
      </c>
      <c r="C17" s="9" cm="1">
        <f t="array" ref="C17">INDEX(LatestMeasureDefSheet!$AH$2:$AH$6759,MATCH(U17,LatestMeasureDefSheet!$C$2:$C$6759,0),)</f>
        <v>75</v>
      </c>
      <c r="D17" s="10" t="str" cm="1">
        <f t="array" ref="D17">INDEX(LatestMeasureDefSheet!$G$2:$G$6759,MATCH(U17,LatestMeasureDefSheet!$C$2:$C$6759,0),)</f>
        <v>HP</v>
      </c>
      <c r="E17" s="11" cm="1">
        <f t="array" ref="E17">INDEX(LatestMeasureDefSheet!$AJ$2:$AJ$6759,MATCH(U17,LatestMeasureDefSheet!$C$2:$C$6759,0),)</f>
        <v>0</v>
      </c>
      <c r="F17" s="8" t="str" cm="1">
        <f t="array" ref="F17">IF(INDEX(LatestMeasureDefSheet!$Q$2:$Q$6759,MATCH(U17,LatestMeasureDefSheet!$C$2:$C$6759,0),)="",INDEX(LatestMeasureDefSheet!$G$2:$G$6759,MATCH(U17,LatestMeasureDefSheet!$C$2:$C$6759,0),),INDEX(LatestMeasureDefSheet!$Q$2:$Q$6759,MATCH(U17,LatestMeasureDefSheet!$C$2:$C$6759,0),))</f>
        <v>HP</v>
      </c>
      <c r="G17" s="11" cm="1">
        <f t="array" ref="G17">INDEX(LatestMeasureDefSheet!$R$2:$R$6759,MATCH(U17,LatestMeasureDefSheet!$C$2:$C$6759,0),)</f>
        <v>0</v>
      </c>
      <c r="H17" s="11" t="str">
        <f t="shared" si="0"/>
        <v/>
      </c>
      <c r="I17" s="41"/>
      <c r="J17" s="67"/>
      <c r="K17" s="41"/>
      <c r="L17" s="41"/>
      <c r="M17" s="78" t="str">
        <f t="shared" si="1"/>
        <v/>
      </c>
      <c r="N17" s="78" t="str">
        <f t="shared" si="2"/>
        <v/>
      </c>
      <c r="O17" s="78" t="str">
        <f t="shared" si="3"/>
        <v/>
      </c>
      <c r="P17" s="49">
        <f t="shared" si="4"/>
        <v>0</v>
      </c>
      <c r="Q17" s="49">
        <f t="shared" si="5"/>
        <v>0</v>
      </c>
      <c r="R17" s="7" t="s">
        <v>3785</v>
      </c>
      <c r="T17" s="5" t="s">
        <v>240</v>
      </c>
      <c r="U17" s="5" t="s">
        <v>244</v>
      </c>
      <c r="V17" s="11" cm="1">
        <f t="array" ref="V17">INDEX(LatestMeasureDefSheet!$H$2:$H$6759,MATCH(U17,LatestMeasureDefSheet!$C$2:$C$6759,0),)</f>
        <v>0</v>
      </c>
      <c r="W17" s="11" cm="1">
        <f t="array" ref="W17">INDEX(LatestMeasureDefSheet!$I$2:$I$6759,MATCH(U17,LatestMeasureDefSheet!$C$2:$C$6759,0),)</f>
        <v>0</v>
      </c>
      <c r="X17" s="11" cm="1">
        <f t="array" ref="X17">INDEX(LatestMeasureDefSheet!$L$2:$L$6759,MATCH(U17,LatestMeasureDefSheet!$C$2:$C$6759,0),)</f>
        <v>0</v>
      </c>
      <c r="Y17" s="11" cm="1">
        <f t="array" ref="Y17">INDEX(LatestMeasureDefSheet!$S$2:$S$6759,MATCH(U17,LatestMeasureDefSheet!$C$2:$C$6759,0),)</f>
        <v>0</v>
      </c>
      <c r="Z17" s="11" cm="1">
        <f t="array" ref="Z17">INDEX(LatestMeasureDefSheet!$T$2:$T$6759,MATCH(U17,LatestMeasureDefSheet!$C$2:$C$6759,0),)</f>
        <v>0</v>
      </c>
      <c r="AA17" s="11" cm="1">
        <f t="array" ref="AA17">INDEX(LatestMeasureDefSheet!$U$2:$U$6759,MATCH(U17,LatestMeasureDefSheet!$C$2:$C$6759,0),)</f>
        <v>0</v>
      </c>
      <c r="AB17" s="11" cm="1">
        <f t="array" ref="AB17">INDEX(LatestMeasureDefSheet!$V$2:$V$6759,MATCH(U17,LatestMeasureDefSheet!$C$2:$C$6759,0),)</f>
        <v>0</v>
      </c>
    </row>
    <row r="18" spans="1:28" ht="15.75" x14ac:dyDescent="0.25">
      <c r="A18" s="16" t="s">
        <v>248</v>
      </c>
      <c r="B18" s="15" t="s">
        <v>249</v>
      </c>
      <c r="C18" s="9" cm="1">
        <f t="array" ref="C18">INDEX(LatestMeasureDefSheet!$AH$2:$AH$6759,MATCH(U18,LatestMeasureDefSheet!$C$2:$C$6759,0),)</f>
        <v>100</v>
      </c>
      <c r="D18" s="10" t="str" cm="1">
        <f t="array" ref="D18">INDEX(LatestMeasureDefSheet!$G$2:$G$6759,MATCH(U18,LatestMeasureDefSheet!$C$2:$C$6759,0),)</f>
        <v>HP</v>
      </c>
      <c r="E18" s="11" cm="1">
        <f t="array" ref="E18">INDEX(LatestMeasureDefSheet!$AJ$2:$AJ$6759,MATCH(U18,LatestMeasureDefSheet!$C$2:$C$6759,0),)</f>
        <v>15</v>
      </c>
      <c r="F18" s="8" t="str" cm="1">
        <f t="array" ref="F18">IF(INDEX(LatestMeasureDefSheet!$Q$2:$Q$6759,MATCH(U18,LatestMeasureDefSheet!$C$2:$C$6759,0),)="",INDEX(LatestMeasureDefSheet!$G$2:$G$6759,MATCH(U18,LatestMeasureDefSheet!$C$2:$C$6759,0),),INDEX(LatestMeasureDefSheet!$Q$2:$Q$6759,MATCH(U18,LatestMeasureDefSheet!$C$2:$C$6759,0),))</f>
        <v>HP</v>
      </c>
      <c r="G18" s="11" cm="1">
        <f t="array" ref="G18">INDEX(LatestMeasureDefSheet!$R$2:$R$6759,MATCH(U18,LatestMeasureDefSheet!$C$2:$C$6759,0),)</f>
        <v>0</v>
      </c>
      <c r="H18" s="11" t="str">
        <f t="shared" si="0"/>
        <v/>
      </c>
      <c r="I18" s="41"/>
      <c r="J18" s="67"/>
      <c r="K18" s="41"/>
      <c r="L18" s="41"/>
      <c r="M18" s="77" t="str">
        <f t="shared" si="1"/>
        <v/>
      </c>
      <c r="N18" s="77" t="str">
        <f t="shared" si="2"/>
        <v/>
      </c>
      <c r="O18" s="77" t="str">
        <f t="shared" si="3"/>
        <v/>
      </c>
      <c r="P18" s="49">
        <f t="shared" si="4"/>
        <v>0</v>
      </c>
      <c r="Q18" s="49">
        <f t="shared" si="5"/>
        <v>0</v>
      </c>
      <c r="R18" s="10"/>
      <c r="T18" s="5" t="s">
        <v>240</v>
      </c>
      <c r="U18" s="5" t="s">
        <v>247</v>
      </c>
      <c r="V18" s="11" cm="1">
        <f t="array" ref="V18">INDEX(LatestMeasureDefSheet!$H$2:$H$6759,MATCH(U18,LatestMeasureDefSheet!$C$2:$C$6759,0),)</f>
        <v>532</v>
      </c>
      <c r="W18" s="11" cm="1">
        <f t="array" ref="W18">INDEX(LatestMeasureDefSheet!$I$2:$I$6759,MATCH(U18,LatestMeasureDefSheet!$C$2:$C$6759,0),)</f>
        <v>6.9500000000000006E-2</v>
      </c>
      <c r="X18" s="11" cm="1">
        <f t="array" ref="X18">INDEX(LatestMeasureDefSheet!$L$2:$L$6759,MATCH(U18,LatestMeasureDefSheet!$C$2:$C$6759,0),)</f>
        <v>0</v>
      </c>
      <c r="Y18" s="11" cm="1">
        <f t="array" ref="Y18">INDEX(LatestMeasureDefSheet!$S$2:$S$6759,MATCH(U18,LatestMeasureDefSheet!$C$2:$C$6759,0),)</f>
        <v>0</v>
      </c>
      <c r="Z18" s="11" cm="1">
        <f t="array" ref="Z18">INDEX(LatestMeasureDefSheet!$T$2:$T$6759,MATCH(U18,LatestMeasureDefSheet!$C$2:$C$6759,0),)</f>
        <v>0</v>
      </c>
      <c r="AA18" s="11" cm="1">
        <f t="array" ref="AA18">INDEX(LatestMeasureDefSheet!$U$2:$U$6759,MATCH(U18,LatestMeasureDefSheet!$C$2:$C$6759,0),)</f>
        <v>0</v>
      </c>
      <c r="AB18" s="11" cm="1">
        <f t="array" ref="AB18">INDEX(LatestMeasureDefSheet!$V$2:$V$6759,MATCH(U18,LatestMeasureDefSheet!$C$2:$C$6759,0),)</f>
        <v>0</v>
      </c>
    </row>
    <row r="19" spans="1:28" ht="15.75" x14ac:dyDescent="0.25">
      <c r="A19" s="16" t="s">
        <v>251</v>
      </c>
      <c r="B19" s="15" t="s">
        <v>252</v>
      </c>
      <c r="C19" s="9" cm="1">
        <f t="array" ref="C19">INDEX(LatestMeasureDefSheet!$AH$2:$AH$6759,MATCH(U19,LatestMeasureDefSheet!$C$2:$C$6759,0),)</f>
        <v>50</v>
      </c>
      <c r="D19" s="10" t="str" cm="1">
        <f t="array" ref="D19">INDEX(LatestMeasureDefSheet!$G$2:$G$6759,MATCH(U19,LatestMeasureDefSheet!$C$2:$C$6759,0),)</f>
        <v>Units</v>
      </c>
      <c r="E19" s="11" cm="1">
        <f t="array" ref="E19">INDEX(LatestMeasureDefSheet!$AJ$2:$AJ$6759,MATCH(U19,LatestMeasureDefSheet!$C$2:$C$6759,0),)</f>
        <v>0</v>
      </c>
      <c r="F19" s="8" t="str" cm="1">
        <f t="array" ref="F19">IF(INDEX(LatestMeasureDefSheet!$Q$2:$Q$6759,MATCH(U19,LatestMeasureDefSheet!$C$2:$C$6759,0),)="",INDEX(LatestMeasureDefSheet!$G$2:$G$6759,MATCH(U19,LatestMeasureDefSheet!$C$2:$C$6759,0),),INDEX(LatestMeasureDefSheet!$Q$2:$Q$6759,MATCH(U19,LatestMeasureDefSheet!$C$2:$C$6759,0),))</f>
        <v>Units</v>
      </c>
      <c r="G19" s="11" cm="1">
        <f t="array" ref="G19">INDEX(LatestMeasureDefSheet!$R$2:$R$6759,MATCH(U19,LatestMeasureDefSheet!$C$2:$C$6759,0),)</f>
        <v>0</v>
      </c>
      <c r="H19" s="11" t="str">
        <f t="shared" si="0"/>
        <v/>
      </c>
      <c r="I19" s="41"/>
      <c r="J19" s="67"/>
      <c r="K19" s="41"/>
      <c r="L19" s="41"/>
      <c r="M19" s="78" t="str">
        <f t="shared" si="1"/>
        <v/>
      </c>
      <c r="N19" s="78" t="str">
        <f t="shared" si="2"/>
        <v/>
      </c>
      <c r="O19" s="78" t="str">
        <f t="shared" si="3"/>
        <v/>
      </c>
      <c r="P19" s="49">
        <f t="shared" si="4"/>
        <v>0</v>
      </c>
      <c r="Q19" s="49">
        <f t="shared" si="5"/>
        <v>0</v>
      </c>
      <c r="R19" s="7" t="s">
        <v>3785</v>
      </c>
      <c r="T19" s="5" t="s">
        <v>240</v>
      </c>
      <c r="U19" s="5" t="s">
        <v>250</v>
      </c>
      <c r="V19" s="11" cm="1">
        <f t="array" ref="V19">INDEX(LatestMeasureDefSheet!$H$2:$H$6759,MATCH(U19,LatestMeasureDefSheet!$C$2:$C$6759,0),)</f>
        <v>0</v>
      </c>
      <c r="W19" s="11" cm="1">
        <f t="array" ref="W19">INDEX(LatestMeasureDefSheet!$I$2:$I$6759,MATCH(U19,LatestMeasureDefSheet!$C$2:$C$6759,0),)</f>
        <v>0</v>
      </c>
      <c r="X19" s="11" cm="1">
        <f t="array" ref="X19">INDEX(LatestMeasureDefSheet!$L$2:$L$6759,MATCH(U19,LatestMeasureDefSheet!$C$2:$C$6759,0),)</f>
        <v>0</v>
      </c>
      <c r="Y19" s="11" cm="1">
        <f t="array" ref="Y19">INDEX(LatestMeasureDefSheet!$S$2:$S$6759,MATCH(U19,LatestMeasureDefSheet!$C$2:$C$6759,0),)</f>
        <v>0</v>
      </c>
      <c r="Z19" s="11" cm="1">
        <f t="array" ref="Z19">INDEX(LatestMeasureDefSheet!$T$2:$T$6759,MATCH(U19,LatestMeasureDefSheet!$C$2:$C$6759,0),)</f>
        <v>0</v>
      </c>
      <c r="AA19" s="11" cm="1">
        <f t="array" ref="AA19">INDEX(LatestMeasureDefSheet!$U$2:$U$6759,MATCH(U19,LatestMeasureDefSheet!$C$2:$C$6759,0),)</f>
        <v>0</v>
      </c>
      <c r="AB19" s="11" cm="1">
        <f t="array" ref="AB19">INDEX(LatestMeasureDefSheet!$V$2:$V$6759,MATCH(U19,LatestMeasureDefSheet!$C$2:$C$6759,0),)</f>
        <v>0</v>
      </c>
    </row>
    <row r="20" spans="1:28" ht="31.5" x14ac:dyDescent="0.25">
      <c r="A20" s="16" t="s">
        <v>254</v>
      </c>
      <c r="B20" s="15" t="s">
        <v>255</v>
      </c>
      <c r="C20" s="9" cm="1">
        <f t="array" ref="C20">INDEX(LatestMeasureDefSheet!$AH$2:$AH$6759,MATCH(U20,LatestMeasureDefSheet!$C$2:$C$6759,0),)</f>
        <v>75</v>
      </c>
      <c r="D20" s="10" t="str" cm="1">
        <f t="array" ref="D20">INDEX(LatestMeasureDefSheet!$G$2:$G$6759,MATCH(U20,LatestMeasureDefSheet!$C$2:$C$6759,0),)</f>
        <v>Units</v>
      </c>
      <c r="E20" s="11" cm="1">
        <f t="array" ref="E20">INDEX(LatestMeasureDefSheet!$AJ$2:$AJ$6759,MATCH(U20,LatestMeasureDefSheet!$C$2:$C$6759,0),)</f>
        <v>15</v>
      </c>
      <c r="F20" s="8" t="str" cm="1">
        <f t="array" ref="F20">IF(INDEX(LatestMeasureDefSheet!$Q$2:$Q$6759,MATCH(U20,LatestMeasureDefSheet!$C$2:$C$6759,0),)="",INDEX(LatestMeasureDefSheet!$G$2:$G$6759,MATCH(U20,LatestMeasureDefSheet!$C$2:$C$6759,0),),INDEX(LatestMeasureDefSheet!$Q$2:$Q$6759,MATCH(U20,LatestMeasureDefSheet!$C$2:$C$6759,0),))</f>
        <v>Units</v>
      </c>
      <c r="G20" s="11" cm="1">
        <f t="array" ref="G20">INDEX(LatestMeasureDefSheet!$R$2:$R$6759,MATCH(U20,LatestMeasureDefSheet!$C$2:$C$6759,0),)</f>
        <v>0</v>
      </c>
      <c r="H20" s="11" t="str">
        <f t="shared" si="0"/>
        <v/>
      </c>
      <c r="I20" s="41"/>
      <c r="J20" s="67"/>
      <c r="K20" s="41"/>
      <c r="L20" s="41"/>
      <c r="M20" s="77" t="str">
        <f t="shared" si="1"/>
        <v/>
      </c>
      <c r="N20" s="77" t="str">
        <f t="shared" si="2"/>
        <v/>
      </c>
      <c r="O20" s="77" t="str">
        <f t="shared" si="3"/>
        <v/>
      </c>
      <c r="P20" s="49">
        <f t="shared" si="4"/>
        <v>0</v>
      </c>
      <c r="Q20" s="49">
        <f t="shared" si="5"/>
        <v>0</v>
      </c>
      <c r="R20" s="10"/>
      <c r="T20" s="5" t="s">
        <v>240</v>
      </c>
      <c r="U20" s="5" t="s">
        <v>253</v>
      </c>
      <c r="V20" s="11" cm="1">
        <f t="array" ref="V20">INDEX(LatestMeasureDefSheet!$H$2:$H$6759,MATCH(U20,LatestMeasureDefSheet!$C$2:$C$6759,0),)</f>
        <v>665.72180000000003</v>
      </c>
      <c r="W20" s="11" cm="1">
        <f t="array" ref="W20">INDEX(LatestMeasureDefSheet!$I$2:$I$6759,MATCH(U20,LatestMeasureDefSheet!$C$2:$C$6759,0),)</f>
        <v>8.6999999999999994E-2</v>
      </c>
      <c r="X20" s="11" cm="1">
        <f t="array" ref="X20">INDEX(LatestMeasureDefSheet!$L$2:$L$6759,MATCH(U20,LatestMeasureDefSheet!$C$2:$C$6759,0),)</f>
        <v>0</v>
      </c>
      <c r="Y20" s="11" cm="1">
        <f t="array" ref="Y20">INDEX(LatestMeasureDefSheet!$S$2:$S$6759,MATCH(U20,LatestMeasureDefSheet!$C$2:$C$6759,0),)</f>
        <v>0</v>
      </c>
      <c r="Z20" s="11" cm="1">
        <f t="array" ref="Z20">INDEX(LatestMeasureDefSheet!$T$2:$T$6759,MATCH(U20,LatestMeasureDefSheet!$C$2:$C$6759,0),)</f>
        <v>0</v>
      </c>
      <c r="AA20" s="11" cm="1">
        <f t="array" ref="AA20">INDEX(LatestMeasureDefSheet!$U$2:$U$6759,MATCH(U20,LatestMeasureDefSheet!$C$2:$C$6759,0),)</f>
        <v>0</v>
      </c>
      <c r="AB20" s="11" cm="1">
        <f t="array" ref="AB20">INDEX(LatestMeasureDefSheet!$V$2:$V$6759,MATCH(U20,LatestMeasureDefSheet!$C$2:$C$6759,0),)</f>
        <v>0</v>
      </c>
    </row>
    <row r="21" spans="1:28" ht="31.5" x14ac:dyDescent="0.25">
      <c r="A21" s="16" t="s">
        <v>257</v>
      </c>
      <c r="B21" s="15" t="s">
        <v>258</v>
      </c>
      <c r="C21" s="9" cm="1">
        <f t="array" ref="C21">INDEX(LatestMeasureDefSheet!$AH$2:$AH$6759,MATCH(U21,LatestMeasureDefSheet!$C$2:$C$6759,0),)</f>
        <v>100</v>
      </c>
      <c r="D21" s="10" t="str" cm="1">
        <f t="array" ref="D21">INDEX(LatestMeasureDefSheet!$G$2:$G$6759,MATCH(U21,LatestMeasureDefSheet!$C$2:$C$6759,0),)</f>
        <v>Units</v>
      </c>
      <c r="E21" s="11" cm="1">
        <f t="array" ref="E21">INDEX(LatestMeasureDefSheet!$AJ$2:$AJ$6759,MATCH(U21,LatestMeasureDefSheet!$C$2:$C$6759,0),)</f>
        <v>15</v>
      </c>
      <c r="F21" s="8" t="str" cm="1">
        <f t="array" ref="F21">IF(INDEX(LatestMeasureDefSheet!$Q$2:$Q$6759,MATCH(U21,LatestMeasureDefSheet!$C$2:$C$6759,0),)="",INDEX(LatestMeasureDefSheet!$G$2:$G$6759,MATCH(U21,LatestMeasureDefSheet!$C$2:$C$6759,0),),INDEX(LatestMeasureDefSheet!$Q$2:$Q$6759,MATCH(U21,LatestMeasureDefSheet!$C$2:$C$6759,0),))</f>
        <v>Units</v>
      </c>
      <c r="G21" s="11" cm="1">
        <f t="array" ref="G21">INDEX(LatestMeasureDefSheet!$R$2:$R$6759,MATCH(U21,LatestMeasureDefSheet!$C$2:$C$6759,0),)</f>
        <v>0</v>
      </c>
      <c r="H21" s="11" t="str">
        <f t="shared" si="0"/>
        <v/>
      </c>
      <c r="I21" s="41"/>
      <c r="J21" s="67"/>
      <c r="K21" s="41"/>
      <c r="L21" s="41"/>
      <c r="M21" s="77" t="str">
        <f t="shared" si="1"/>
        <v/>
      </c>
      <c r="N21" s="77" t="str">
        <f t="shared" si="2"/>
        <v/>
      </c>
      <c r="O21" s="77" t="str">
        <f t="shared" si="3"/>
        <v/>
      </c>
      <c r="P21" s="49">
        <f t="shared" si="4"/>
        <v>0</v>
      </c>
      <c r="Q21" s="49">
        <f t="shared" si="5"/>
        <v>0</v>
      </c>
      <c r="R21" s="10"/>
      <c r="T21" s="5" t="s">
        <v>240</v>
      </c>
      <c r="U21" s="5" t="s">
        <v>256</v>
      </c>
      <c r="V21" s="11" cm="1">
        <f t="array" ref="V21">INDEX(LatestMeasureDefSheet!$H$2:$H$6759,MATCH(U21,LatestMeasureDefSheet!$C$2:$C$6759,0),)</f>
        <v>548</v>
      </c>
      <c r="W21" s="11" cm="1">
        <f t="array" ref="W21">INDEX(LatestMeasureDefSheet!$I$2:$I$6759,MATCH(U21,LatestMeasureDefSheet!$C$2:$C$6759,0),)</f>
        <v>7.17E-2</v>
      </c>
      <c r="X21" s="11" cm="1">
        <f t="array" ref="X21">INDEX(LatestMeasureDefSheet!$L$2:$L$6759,MATCH(U21,LatestMeasureDefSheet!$C$2:$C$6759,0),)</f>
        <v>0</v>
      </c>
      <c r="Y21" s="11" cm="1">
        <f t="array" ref="Y21">INDEX(LatestMeasureDefSheet!$S$2:$S$6759,MATCH(U21,LatestMeasureDefSheet!$C$2:$C$6759,0),)</f>
        <v>0</v>
      </c>
      <c r="Z21" s="11" cm="1">
        <f t="array" ref="Z21">INDEX(LatestMeasureDefSheet!$T$2:$T$6759,MATCH(U21,LatestMeasureDefSheet!$C$2:$C$6759,0),)</f>
        <v>0</v>
      </c>
      <c r="AA21" s="11" cm="1">
        <f t="array" ref="AA21">INDEX(LatestMeasureDefSheet!$U$2:$U$6759,MATCH(U21,LatestMeasureDefSheet!$C$2:$C$6759,0),)</f>
        <v>0</v>
      </c>
      <c r="AB21" s="11" cm="1">
        <f t="array" ref="AB21">INDEX(LatestMeasureDefSheet!$V$2:$V$6759,MATCH(U21,LatestMeasureDefSheet!$C$2:$C$6759,0),)</f>
        <v>0</v>
      </c>
    </row>
    <row r="22" spans="1:28" ht="31.5" x14ac:dyDescent="0.25">
      <c r="A22" s="16" t="s">
        <v>260</v>
      </c>
      <c r="B22" s="15" t="s">
        <v>261</v>
      </c>
      <c r="C22" s="9" cm="1">
        <f t="array" ref="C22">INDEX(LatestMeasureDefSheet!$AH$2:$AH$6759,MATCH(U22,LatestMeasureDefSheet!$C$2:$C$6759,0),)</f>
        <v>150</v>
      </c>
      <c r="D22" s="10" t="str" cm="1">
        <f t="array" ref="D22">INDEX(LatestMeasureDefSheet!$G$2:$G$6759,MATCH(U22,LatestMeasureDefSheet!$C$2:$C$6759,0),)</f>
        <v>HP</v>
      </c>
      <c r="E22" s="11" cm="1">
        <f t="array" ref="E22">INDEX(LatestMeasureDefSheet!$AJ$2:$AJ$6759,MATCH(U22,LatestMeasureDefSheet!$C$2:$C$6759,0),)</f>
        <v>15</v>
      </c>
      <c r="F22" s="8" t="str" cm="1">
        <f t="array" ref="F22">IF(INDEX(LatestMeasureDefSheet!$Q$2:$Q$6759,MATCH(U22,LatestMeasureDefSheet!$C$2:$C$6759,0),)="",INDEX(LatestMeasureDefSheet!$G$2:$G$6759,MATCH(U22,LatestMeasureDefSheet!$C$2:$C$6759,0),),INDEX(LatestMeasureDefSheet!$Q$2:$Q$6759,MATCH(U22,LatestMeasureDefSheet!$C$2:$C$6759,0),))</f>
        <v>HP</v>
      </c>
      <c r="G22" s="11" cm="1">
        <f t="array" ref="G22">INDEX(LatestMeasureDefSheet!$R$2:$R$6759,MATCH(U22,LatestMeasureDefSheet!$C$2:$C$6759,0),)</f>
        <v>0</v>
      </c>
      <c r="H22" s="11" t="str">
        <f t="shared" si="0"/>
        <v/>
      </c>
      <c r="I22" s="41"/>
      <c r="J22" s="67"/>
      <c r="K22" s="41"/>
      <c r="L22" s="41"/>
      <c r="M22" s="77" t="str">
        <f t="shared" si="1"/>
        <v/>
      </c>
      <c r="N22" s="77" t="str">
        <f t="shared" si="2"/>
        <v/>
      </c>
      <c r="O22" s="77" t="str">
        <f t="shared" si="3"/>
        <v/>
      </c>
      <c r="P22" s="49">
        <f t="shared" si="4"/>
        <v>0</v>
      </c>
      <c r="Q22" s="49">
        <f t="shared" si="5"/>
        <v>0</v>
      </c>
      <c r="R22" s="10"/>
      <c r="T22" s="5" t="s">
        <v>240</v>
      </c>
      <c r="U22" s="5" t="s">
        <v>259</v>
      </c>
      <c r="V22" s="11" cm="1">
        <f t="array" ref="V22">INDEX(LatestMeasureDefSheet!$H$2:$H$6759,MATCH(U22,LatestMeasureDefSheet!$C$2:$C$6759,0),)</f>
        <v>2279</v>
      </c>
      <c r="W22" s="11" cm="1">
        <f t="array" ref="W22">INDEX(LatestMeasureDefSheet!$I$2:$I$6759,MATCH(U22,LatestMeasureDefSheet!$C$2:$C$6759,0),)</f>
        <v>0.26</v>
      </c>
      <c r="X22" s="11" cm="1">
        <f t="array" ref="X22">INDEX(LatestMeasureDefSheet!$L$2:$L$6759,MATCH(U22,LatestMeasureDefSheet!$C$2:$C$6759,0),)</f>
        <v>0</v>
      </c>
      <c r="Y22" s="11" cm="1">
        <f t="array" ref="Y22">INDEX(LatestMeasureDefSheet!$S$2:$S$6759,MATCH(U22,LatestMeasureDefSheet!$C$2:$C$6759,0),)</f>
        <v>0</v>
      </c>
      <c r="Z22" s="11" cm="1">
        <f t="array" ref="Z22">INDEX(LatestMeasureDefSheet!$T$2:$T$6759,MATCH(U22,LatestMeasureDefSheet!$C$2:$C$6759,0),)</f>
        <v>0</v>
      </c>
      <c r="AA22" s="11" cm="1">
        <f t="array" ref="AA22">INDEX(LatestMeasureDefSheet!$U$2:$U$6759,MATCH(U22,LatestMeasureDefSheet!$C$2:$C$6759,0),)</f>
        <v>0</v>
      </c>
      <c r="AB22" s="11" cm="1">
        <f t="array" ref="AB22">INDEX(LatestMeasureDefSheet!$V$2:$V$6759,MATCH(U22,LatestMeasureDefSheet!$C$2:$C$6759,0),)</f>
        <v>0</v>
      </c>
    </row>
    <row r="23" spans="1:28" ht="15.75" x14ac:dyDescent="0.25">
      <c r="A23" s="16" t="s">
        <v>263</v>
      </c>
      <c r="B23" s="15" t="s">
        <v>264</v>
      </c>
      <c r="C23" s="9" cm="1">
        <f t="array" ref="C23">INDEX(LatestMeasureDefSheet!$AH$2:$AH$6759,MATCH(U23,LatestMeasureDefSheet!$C$2:$C$6759,0),)</f>
        <v>40</v>
      </c>
      <c r="D23" s="10" t="str" cm="1">
        <f t="array" ref="D23">INDEX(LatestMeasureDefSheet!$G$2:$G$6759,MATCH(U23,LatestMeasureDefSheet!$C$2:$C$6759,0),)</f>
        <v>HP</v>
      </c>
      <c r="E23" s="11" cm="1">
        <f t="array" ref="E23">INDEX(LatestMeasureDefSheet!$AJ$2:$AJ$6759,MATCH(U23,LatestMeasureDefSheet!$C$2:$C$6759,0),)</f>
        <v>15</v>
      </c>
      <c r="F23" s="8" t="str" cm="1">
        <f t="array" ref="F23">IF(INDEX(LatestMeasureDefSheet!$Q$2:$Q$6759,MATCH(U23,LatestMeasureDefSheet!$C$2:$C$6759,0),)="",INDEX(LatestMeasureDefSheet!$G$2:$G$6759,MATCH(U23,LatestMeasureDefSheet!$C$2:$C$6759,0),),INDEX(LatestMeasureDefSheet!$Q$2:$Q$6759,MATCH(U23,LatestMeasureDefSheet!$C$2:$C$6759,0),))</f>
        <v>HP</v>
      </c>
      <c r="G23" s="11" cm="1">
        <f t="array" ref="G23">INDEX(LatestMeasureDefSheet!$R$2:$R$6759,MATCH(U23,LatestMeasureDefSheet!$C$2:$C$6759,0),)</f>
        <v>0</v>
      </c>
      <c r="H23" s="11" t="str">
        <f t="shared" si="0"/>
        <v/>
      </c>
      <c r="I23" s="41"/>
      <c r="J23" s="67"/>
      <c r="K23" s="41"/>
      <c r="L23" s="41"/>
      <c r="M23" s="77" t="str">
        <f t="shared" si="1"/>
        <v/>
      </c>
      <c r="N23" s="77" t="str">
        <f t="shared" si="2"/>
        <v/>
      </c>
      <c r="O23" s="77" t="str">
        <f t="shared" si="3"/>
        <v/>
      </c>
      <c r="P23" s="49">
        <f t="shared" si="4"/>
        <v>0</v>
      </c>
      <c r="Q23" s="49">
        <f t="shared" si="5"/>
        <v>0</v>
      </c>
      <c r="R23" s="10"/>
      <c r="T23" s="5" t="s">
        <v>240</v>
      </c>
      <c r="U23" s="5" t="s">
        <v>262</v>
      </c>
      <c r="V23" s="11" cm="1">
        <f t="array" ref="V23">INDEX(LatestMeasureDefSheet!$H$2:$H$6759,MATCH(U23,LatestMeasureDefSheet!$C$2:$C$6759,0),)</f>
        <v>195</v>
      </c>
      <c r="W23" s="11" cm="1">
        <f t="array" ref="W23">INDEX(LatestMeasureDefSheet!$I$2:$I$6759,MATCH(U23,LatestMeasureDefSheet!$C$2:$C$6759,0),)</f>
        <v>5.2999999999999999E-2</v>
      </c>
      <c r="X23" s="11" cm="1">
        <f t="array" ref="X23">INDEX(LatestMeasureDefSheet!$L$2:$L$6759,MATCH(U23,LatestMeasureDefSheet!$C$2:$C$6759,0),)</f>
        <v>0</v>
      </c>
      <c r="Y23" s="11" cm="1">
        <f t="array" ref="Y23">INDEX(LatestMeasureDefSheet!$S$2:$S$6759,MATCH(U23,LatestMeasureDefSheet!$C$2:$C$6759,0),)</f>
        <v>0</v>
      </c>
      <c r="Z23" s="11" cm="1">
        <f t="array" ref="Z23">INDEX(LatestMeasureDefSheet!$T$2:$T$6759,MATCH(U23,LatestMeasureDefSheet!$C$2:$C$6759,0),)</f>
        <v>0</v>
      </c>
      <c r="AA23" s="11" cm="1">
        <f t="array" ref="AA23">INDEX(LatestMeasureDefSheet!$U$2:$U$6759,MATCH(U23,LatestMeasureDefSheet!$C$2:$C$6759,0),)</f>
        <v>0</v>
      </c>
      <c r="AB23" s="11" cm="1">
        <f t="array" ref="AB23">INDEX(LatestMeasureDefSheet!$V$2:$V$6759,MATCH(U23,LatestMeasureDefSheet!$C$2:$C$6759,0),)</f>
        <v>0</v>
      </c>
    </row>
    <row r="24" spans="1:28" ht="31.5" x14ac:dyDescent="0.25">
      <c r="A24" s="16" t="s">
        <v>266</v>
      </c>
      <c r="B24" s="15" t="s">
        <v>267</v>
      </c>
      <c r="C24" s="9" cm="1">
        <f t="array" ref="C24">INDEX(LatestMeasureDefSheet!$AH$2:$AH$6759,MATCH(U24,LatestMeasureDefSheet!$C$2:$C$6759,0),)</f>
        <v>100</v>
      </c>
      <c r="D24" s="10" t="str" cm="1">
        <f t="array" ref="D24">INDEX(LatestMeasureDefSheet!$G$2:$G$6759,MATCH(U24,LatestMeasureDefSheet!$C$2:$C$6759,0),)</f>
        <v>HP</v>
      </c>
      <c r="E24" s="11" cm="1">
        <f t="array" ref="E24">INDEX(LatestMeasureDefSheet!$AJ$2:$AJ$6759,MATCH(U24,LatestMeasureDefSheet!$C$2:$C$6759,0),)</f>
        <v>15</v>
      </c>
      <c r="F24" s="8" t="str" cm="1">
        <f t="array" ref="F24">IF(INDEX(LatestMeasureDefSheet!$Q$2:$Q$6759,MATCH(U24,LatestMeasureDefSheet!$C$2:$C$6759,0),)="",INDEX(LatestMeasureDefSheet!$G$2:$G$6759,MATCH(U24,LatestMeasureDefSheet!$C$2:$C$6759,0),),INDEX(LatestMeasureDefSheet!$Q$2:$Q$6759,MATCH(U24,LatestMeasureDefSheet!$C$2:$C$6759,0),))</f>
        <v>HP</v>
      </c>
      <c r="G24" s="11" cm="1">
        <f t="array" ref="G24">INDEX(LatestMeasureDefSheet!$R$2:$R$6759,MATCH(U24,LatestMeasureDefSheet!$C$2:$C$6759,0),)</f>
        <v>0</v>
      </c>
      <c r="H24" s="11" t="str">
        <f t="shared" si="0"/>
        <v/>
      </c>
      <c r="I24" s="41"/>
      <c r="J24" s="67"/>
      <c r="K24" s="41"/>
      <c r="L24" s="41"/>
      <c r="M24" s="77" t="str">
        <f t="shared" si="1"/>
        <v/>
      </c>
      <c r="N24" s="77" t="str">
        <f t="shared" si="2"/>
        <v/>
      </c>
      <c r="O24" s="77" t="str">
        <f t="shared" si="3"/>
        <v/>
      </c>
      <c r="P24" s="49">
        <f t="shared" si="4"/>
        <v>0</v>
      </c>
      <c r="Q24" s="49">
        <f t="shared" si="5"/>
        <v>0</v>
      </c>
      <c r="R24" s="10"/>
      <c r="T24" s="5" t="s">
        <v>240</v>
      </c>
      <c r="U24" s="5" t="s">
        <v>265</v>
      </c>
      <c r="V24" s="11" cm="1">
        <f t="array" ref="V24">INDEX(LatestMeasureDefSheet!$H$2:$H$6759,MATCH(U24,LatestMeasureDefSheet!$C$2:$C$6759,0),)</f>
        <v>1385</v>
      </c>
      <c r="W24" s="11" cm="1">
        <f t="array" ref="W24">INDEX(LatestMeasureDefSheet!$I$2:$I$6759,MATCH(U24,LatestMeasureDefSheet!$C$2:$C$6759,0),)</f>
        <v>0.21299999999999999</v>
      </c>
      <c r="X24" s="11" cm="1">
        <f t="array" ref="X24">INDEX(LatestMeasureDefSheet!$L$2:$L$6759,MATCH(U24,LatestMeasureDefSheet!$C$2:$C$6759,0),)</f>
        <v>0</v>
      </c>
      <c r="Y24" s="11" cm="1">
        <f t="array" ref="Y24">INDEX(LatestMeasureDefSheet!$S$2:$S$6759,MATCH(U24,LatestMeasureDefSheet!$C$2:$C$6759,0),)</f>
        <v>0</v>
      </c>
      <c r="Z24" s="11" cm="1">
        <f t="array" ref="Z24">INDEX(LatestMeasureDefSheet!$T$2:$T$6759,MATCH(U24,LatestMeasureDefSheet!$C$2:$C$6759,0),)</f>
        <v>0</v>
      </c>
      <c r="AA24" s="11" cm="1">
        <f t="array" ref="AA24">INDEX(LatestMeasureDefSheet!$U$2:$U$6759,MATCH(U24,LatestMeasureDefSheet!$C$2:$C$6759,0),)</f>
        <v>0</v>
      </c>
      <c r="AB24" s="11" cm="1">
        <f t="array" ref="AB24">INDEX(LatestMeasureDefSheet!$V$2:$V$6759,MATCH(U24,LatestMeasureDefSheet!$C$2:$C$6759,0),)</f>
        <v>0</v>
      </c>
    </row>
    <row r="25" spans="1:28" ht="31.5" x14ac:dyDescent="0.25">
      <c r="A25" s="16" t="s">
        <v>269</v>
      </c>
      <c r="B25" s="15" t="s">
        <v>270</v>
      </c>
      <c r="C25" s="9" cm="1">
        <f t="array" ref="C25">INDEX(LatestMeasureDefSheet!$AH$2:$AH$6759,MATCH(U25,LatestMeasureDefSheet!$C$2:$C$6759,0),)</f>
        <v>120</v>
      </c>
      <c r="D25" s="10" t="str" cm="1">
        <f t="array" ref="D25">INDEX(LatestMeasureDefSheet!$G$2:$G$6759,MATCH(U25,LatestMeasureDefSheet!$C$2:$C$6759,0),)</f>
        <v>HP</v>
      </c>
      <c r="E25" s="11" cm="1">
        <f t="array" ref="E25">INDEX(LatestMeasureDefSheet!$AJ$2:$AJ$6759,MATCH(U25,LatestMeasureDefSheet!$C$2:$C$6759,0),)</f>
        <v>15</v>
      </c>
      <c r="F25" s="8" t="str" cm="1">
        <f t="array" ref="F25">IF(INDEX(LatestMeasureDefSheet!$Q$2:$Q$6759,MATCH(U25,LatestMeasureDefSheet!$C$2:$C$6759,0),)="",INDEX(LatestMeasureDefSheet!$G$2:$G$6759,MATCH(U25,LatestMeasureDefSheet!$C$2:$C$6759,0),),INDEX(LatestMeasureDefSheet!$Q$2:$Q$6759,MATCH(U25,LatestMeasureDefSheet!$C$2:$C$6759,0),))</f>
        <v>HP</v>
      </c>
      <c r="G25" s="11" cm="1">
        <f t="array" ref="G25">INDEX(LatestMeasureDefSheet!$R$2:$R$6759,MATCH(U25,LatestMeasureDefSheet!$C$2:$C$6759,0),)</f>
        <v>0</v>
      </c>
      <c r="H25" s="11" t="str">
        <f t="shared" si="0"/>
        <v/>
      </c>
      <c r="I25" s="41"/>
      <c r="J25" s="67"/>
      <c r="K25" s="41"/>
      <c r="L25" s="41"/>
      <c r="M25" s="77" t="str">
        <f t="shared" si="1"/>
        <v/>
      </c>
      <c r="N25" s="77" t="str">
        <f t="shared" si="2"/>
        <v/>
      </c>
      <c r="O25" s="77" t="str">
        <f t="shared" si="3"/>
        <v/>
      </c>
      <c r="P25" s="49">
        <f t="shared" si="4"/>
        <v>0</v>
      </c>
      <c r="Q25" s="49">
        <f t="shared" si="5"/>
        <v>0</v>
      </c>
      <c r="R25" s="10"/>
      <c r="T25" s="5" t="s">
        <v>240</v>
      </c>
      <c r="U25" s="5" t="s">
        <v>268</v>
      </c>
      <c r="V25" s="11" cm="1">
        <f t="array" ref="V25">INDEX(LatestMeasureDefSheet!$H$2:$H$6759,MATCH(U25,LatestMeasureDefSheet!$C$2:$C$6759,0),)</f>
        <v>1469</v>
      </c>
      <c r="W25" s="11" cm="1">
        <f t="array" ref="W25">INDEX(LatestMeasureDefSheet!$I$2:$I$6759,MATCH(U25,LatestMeasureDefSheet!$C$2:$C$6759,0),)</f>
        <v>0.22600000000000001</v>
      </c>
      <c r="X25" s="11" cm="1">
        <f t="array" ref="X25">INDEX(LatestMeasureDefSheet!$L$2:$L$6759,MATCH(U25,LatestMeasureDefSheet!$C$2:$C$6759,0),)</f>
        <v>0</v>
      </c>
      <c r="Y25" s="11" cm="1">
        <f t="array" ref="Y25">INDEX(LatestMeasureDefSheet!$S$2:$S$6759,MATCH(U25,LatestMeasureDefSheet!$C$2:$C$6759,0),)</f>
        <v>0</v>
      </c>
      <c r="Z25" s="11" cm="1">
        <f t="array" ref="Z25">INDEX(LatestMeasureDefSheet!$T$2:$T$6759,MATCH(U25,LatestMeasureDefSheet!$C$2:$C$6759,0),)</f>
        <v>0</v>
      </c>
      <c r="AA25" s="11" cm="1">
        <f t="array" ref="AA25">INDEX(LatestMeasureDefSheet!$U$2:$U$6759,MATCH(U25,LatestMeasureDefSheet!$C$2:$C$6759,0),)</f>
        <v>0</v>
      </c>
      <c r="AB25" s="11" cm="1">
        <f t="array" ref="AB25">INDEX(LatestMeasureDefSheet!$V$2:$V$6759,MATCH(U25,LatestMeasureDefSheet!$C$2:$C$6759,0),)</f>
        <v>0</v>
      </c>
    </row>
    <row r="26" spans="1:28" ht="15.75" x14ac:dyDescent="0.25">
      <c r="A26" s="16" t="s">
        <v>272</v>
      </c>
      <c r="B26" s="15" t="s">
        <v>273</v>
      </c>
      <c r="C26" s="9" cm="1">
        <f t="array" ref="C26">INDEX(LatestMeasureDefSheet!$AH$2:$AH$6759,MATCH(U26,LatestMeasureDefSheet!$C$2:$C$6759,0),)</f>
        <v>200</v>
      </c>
      <c r="D26" s="10" t="str" cm="1">
        <f t="array" ref="D26">INDEX(LatestMeasureDefSheet!$G$2:$G$6759,MATCH(U26,LatestMeasureDefSheet!$C$2:$C$6759,0),)</f>
        <v>HP</v>
      </c>
      <c r="E26" s="11" cm="1">
        <f t="array" ref="E26">INDEX(LatestMeasureDefSheet!$AJ$2:$AJ$6759,MATCH(U26,LatestMeasureDefSheet!$C$2:$C$6759,0),)</f>
        <v>12</v>
      </c>
      <c r="F26" s="8" t="str" cm="1">
        <f t="array" ref="F26">IF(INDEX(LatestMeasureDefSheet!$Q$2:$Q$6759,MATCH(U26,LatestMeasureDefSheet!$C$2:$C$6759,0),)="",INDEX(LatestMeasureDefSheet!$G$2:$G$6759,MATCH(U26,LatestMeasureDefSheet!$C$2:$C$6759,0),),INDEX(LatestMeasureDefSheet!$Q$2:$Q$6759,MATCH(U26,LatestMeasureDefSheet!$C$2:$C$6759,0),))</f>
        <v>HP</v>
      </c>
      <c r="G26" s="11" cm="1">
        <f t="array" ref="G26">INDEX(LatestMeasureDefSheet!$R$2:$R$6759,MATCH(U26,LatestMeasureDefSheet!$C$2:$C$6759,0),)</f>
        <v>0</v>
      </c>
      <c r="H26" s="11" t="str">
        <f t="shared" si="0"/>
        <v/>
      </c>
      <c r="I26" s="41"/>
      <c r="J26" s="67"/>
      <c r="K26" s="41"/>
      <c r="L26" s="41"/>
      <c r="M26" s="77" t="str">
        <f t="shared" si="1"/>
        <v/>
      </c>
      <c r="N26" s="77" t="str">
        <f t="shared" si="2"/>
        <v/>
      </c>
      <c r="O26" s="77" t="str">
        <f t="shared" si="3"/>
        <v/>
      </c>
      <c r="P26" s="49">
        <f t="shared" si="4"/>
        <v>0</v>
      </c>
      <c r="Q26" s="49">
        <f t="shared" si="5"/>
        <v>0</v>
      </c>
      <c r="R26" s="10"/>
      <c r="T26" s="5" t="s">
        <v>240</v>
      </c>
      <c r="U26" s="5" t="s">
        <v>271</v>
      </c>
      <c r="V26" s="11" cm="1">
        <f t="array" ref="V26">INDEX(LatestMeasureDefSheet!$H$2:$H$6759,MATCH(U26,LatestMeasureDefSheet!$C$2:$C$6759,0),)</f>
        <v>1425</v>
      </c>
      <c r="W26" s="11" cm="1">
        <f t="array" ref="W26">INDEX(LatestMeasureDefSheet!$I$2:$I$6759,MATCH(U26,LatestMeasureDefSheet!$C$2:$C$6759,0),)</f>
        <v>0.1981</v>
      </c>
      <c r="X26" s="11" cm="1">
        <f t="array" ref="X26">INDEX(LatestMeasureDefSheet!$L$2:$L$6759,MATCH(U26,LatestMeasureDefSheet!$C$2:$C$6759,0),)</f>
        <v>0</v>
      </c>
      <c r="Y26" s="11" cm="1">
        <f t="array" ref="Y26">INDEX(LatestMeasureDefSheet!$S$2:$S$6759,MATCH(U26,LatestMeasureDefSheet!$C$2:$C$6759,0),)</f>
        <v>0</v>
      </c>
      <c r="Z26" s="11" cm="1">
        <f t="array" ref="Z26">INDEX(LatestMeasureDefSheet!$T$2:$T$6759,MATCH(U26,LatestMeasureDefSheet!$C$2:$C$6759,0),)</f>
        <v>0</v>
      </c>
      <c r="AA26" s="11" cm="1">
        <f t="array" ref="AA26">INDEX(LatestMeasureDefSheet!$U$2:$U$6759,MATCH(U26,LatestMeasureDefSheet!$C$2:$C$6759,0),)</f>
        <v>0</v>
      </c>
      <c r="AB26" s="11" cm="1">
        <f t="array" ref="AB26">INDEX(LatestMeasureDefSheet!$V$2:$V$6759,MATCH(U26,LatestMeasureDefSheet!$C$2:$C$6759,0),)</f>
        <v>0</v>
      </c>
    </row>
    <row r="27" spans="1:28" ht="15.75" x14ac:dyDescent="0.25">
      <c r="A27" s="16" t="s">
        <v>275</v>
      </c>
      <c r="B27" s="15" t="s">
        <v>276</v>
      </c>
      <c r="C27" s="9" cm="1">
        <f t="array" ref="C27">INDEX(LatestMeasureDefSheet!$AH$2:$AH$6759,MATCH(U27,LatestMeasureDefSheet!$C$2:$C$6759,0),)</f>
        <v>40</v>
      </c>
      <c r="D27" s="10" t="str" cm="1">
        <f t="array" ref="D27">INDEX(LatestMeasureDefSheet!$G$2:$G$6759,MATCH(U27,LatestMeasureDefSheet!$C$2:$C$6759,0),)</f>
        <v>HP</v>
      </c>
      <c r="E27" s="11" cm="1">
        <f t="array" ref="E27">INDEX(LatestMeasureDefSheet!$AJ$2:$AJ$6759,MATCH(U27,LatestMeasureDefSheet!$C$2:$C$6759,0),)</f>
        <v>15</v>
      </c>
      <c r="F27" s="8" t="str" cm="1">
        <f t="array" ref="F27">IF(INDEX(LatestMeasureDefSheet!$Q$2:$Q$6759,MATCH(U27,LatestMeasureDefSheet!$C$2:$C$6759,0),)="",INDEX(LatestMeasureDefSheet!$G$2:$G$6759,MATCH(U27,LatestMeasureDefSheet!$C$2:$C$6759,0),),INDEX(LatestMeasureDefSheet!$Q$2:$Q$6759,MATCH(U27,LatestMeasureDefSheet!$C$2:$C$6759,0),))</f>
        <v>HP</v>
      </c>
      <c r="G27" s="11" cm="1">
        <f t="array" ref="G27">INDEX(LatestMeasureDefSheet!$R$2:$R$6759,MATCH(U27,LatestMeasureDefSheet!$C$2:$C$6759,0),)</f>
        <v>0</v>
      </c>
      <c r="H27" s="11" t="str">
        <f t="shared" si="0"/>
        <v/>
      </c>
      <c r="I27" s="41"/>
      <c r="J27" s="67"/>
      <c r="K27" s="41"/>
      <c r="L27" s="41"/>
      <c r="M27" s="77" t="str">
        <f t="shared" si="1"/>
        <v/>
      </c>
      <c r="N27" s="77" t="str">
        <f t="shared" si="2"/>
        <v/>
      </c>
      <c r="O27" s="77" t="str">
        <f t="shared" si="3"/>
        <v/>
      </c>
      <c r="P27" s="49">
        <f t="shared" si="4"/>
        <v>0</v>
      </c>
      <c r="Q27" s="49">
        <f t="shared" si="5"/>
        <v>0</v>
      </c>
      <c r="R27" s="10"/>
      <c r="T27" s="5" t="s">
        <v>240</v>
      </c>
      <c r="U27" s="5" t="s">
        <v>274</v>
      </c>
      <c r="V27" s="11" cm="1">
        <f t="array" ref="V27">INDEX(LatestMeasureDefSheet!$H$2:$H$6759,MATCH(U27,LatestMeasureDefSheet!$C$2:$C$6759,0),)</f>
        <v>444</v>
      </c>
      <c r="W27" s="11" cm="1">
        <f t="array" ref="W27">INDEX(LatestMeasureDefSheet!$I$2:$I$6759,MATCH(U27,LatestMeasureDefSheet!$C$2:$C$6759,0),)</f>
        <v>0.24199999999999999</v>
      </c>
      <c r="X27" s="11" cm="1">
        <f t="array" ref="X27">INDEX(LatestMeasureDefSheet!$L$2:$L$6759,MATCH(U27,LatestMeasureDefSheet!$C$2:$C$6759,0),)</f>
        <v>0</v>
      </c>
      <c r="Y27" s="11" cm="1">
        <f t="array" ref="Y27">INDEX(LatestMeasureDefSheet!$S$2:$S$6759,MATCH(U27,LatestMeasureDefSheet!$C$2:$C$6759,0),)</f>
        <v>0</v>
      </c>
      <c r="Z27" s="11" cm="1">
        <f t="array" ref="Z27">INDEX(LatestMeasureDefSheet!$T$2:$T$6759,MATCH(U27,LatestMeasureDefSheet!$C$2:$C$6759,0),)</f>
        <v>0</v>
      </c>
      <c r="AA27" s="11" cm="1">
        <f t="array" ref="AA27">INDEX(LatestMeasureDefSheet!$U$2:$U$6759,MATCH(U27,LatestMeasureDefSheet!$C$2:$C$6759,0),)</f>
        <v>0</v>
      </c>
      <c r="AB27" s="11" cm="1">
        <f t="array" ref="AB27">INDEX(LatestMeasureDefSheet!$V$2:$V$6759,MATCH(U27,LatestMeasureDefSheet!$C$2:$C$6759,0),)</f>
        <v>0</v>
      </c>
    </row>
    <row r="28" spans="1:28" ht="15.75" x14ac:dyDescent="0.25">
      <c r="A28" s="16" t="s">
        <v>278</v>
      </c>
      <c r="B28" s="15" t="s">
        <v>279</v>
      </c>
      <c r="C28" s="9" cm="1">
        <f t="array" ref="C28">INDEX(LatestMeasureDefSheet!$AH$2:$AH$6759,MATCH(U28,LatestMeasureDefSheet!$C$2:$C$6759,0),)</f>
        <v>20</v>
      </c>
      <c r="D28" s="10" t="str" cm="1">
        <f t="array" ref="D28">INDEX(LatestMeasureDefSheet!$G$2:$G$6759,MATCH(U28,LatestMeasureDefSheet!$C$2:$C$6759,0),)</f>
        <v>HP</v>
      </c>
      <c r="E28" s="11" cm="1">
        <f t="array" ref="E28">INDEX(LatestMeasureDefSheet!$AJ$2:$AJ$6759,MATCH(U28,LatestMeasureDefSheet!$C$2:$C$6759,0),)</f>
        <v>10</v>
      </c>
      <c r="F28" s="8" t="str" cm="1">
        <f t="array" ref="F28">IF(INDEX(LatestMeasureDefSheet!$Q$2:$Q$6759,MATCH(U28,LatestMeasureDefSheet!$C$2:$C$6759,0),)="",INDEX(LatestMeasureDefSheet!$G$2:$G$6759,MATCH(U28,LatestMeasureDefSheet!$C$2:$C$6759,0),),INDEX(LatestMeasureDefSheet!$Q$2:$Q$6759,MATCH(U28,LatestMeasureDefSheet!$C$2:$C$6759,0),))</f>
        <v>HP</v>
      </c>
      <c r="G28" s="11" cm="1">
        <f t="array" ref="G28">INDEX(LatestMeasureDefSheet!$R$2:$R$6759,MATCH(U28,LatestMeasureDefSheet!$C$2:$C$6759,0),)</f>
        <v>0</v>
      </c>
      <c r="H28" s="11" t="str">
        <f t="shared" si="0"/>
        <v/>
      </c>
      <c r="I28" s="41"/>
      <c r="J28" s="67"/>
      <c r="K28" s="41"/>
      <c r="L28" s="41"/>
      <c r="M28" s="77" t="str">
        <f t="shared" si="1"/>
        <v/>
      </c>
      <c r="N28" s="77" t="str">
        <f t="shared" si="2"/>
        <v/>
      </c>
      <c r="O28" s="77" t="str">
        <f t="shared" si="3"/>
        <v/>
      </c>
      <c r="P28" s="49">
        <f t="shared" si="4"/>
        <v>0</v>
      </c>
      <c r="Q28" s="49">
        <f t="shared" si="5"/>
        <v>0</v>
      </c>
      <c r="R28" s="10"/>
      <c r="T28" s="5" t="s">
        <v>240</v>
      </c>
      <c r="U28" s="5" t="s">
        <v>277</v>
      </c>
      <c r="V28" s="11" cm="1">
        <f t="array" ref="V28">INDEX(LatestMeasureDefSheet!$H$2:$H$6759,MATCH(U28,LatestMeasureDefSheet!$C$2:$C$6759,0),)</f>
        <v>207.2</v>
      </c>
      <c r="W28" s="11" cm="1">
        <f t="array" ref="W28">INDEX(LatestMeasureDefSheet!$I$2:$I$6759,MATCH(U28,LatestMeasureDefSheet!$C$2:$C$6759,0),)</f>
        <v>2.7099999999999999E-2</v>
      </c>
      <c r="X28" s="11" cm="1">
        <f t="array" ref="X28">INDEX(LatestMeasureDefSheet!$L$2:$L$6759,MATCH(U28,LatestMeasureDefSheet!$C$2:$C$6759,0),)</f>
        <v>0</v>
      </c>
      <c r="Y28" s="11" cm="1">
        <f t="array" ref="Y28">INDEX(LatestMeasureDefSheet!$S$2:$S$6759,MATCH(U28,LatestMeasureDefSheet!$C$2:$C$6759,0),)</f>
        <v>0</v>
      </c>
      <c r="Z28" s="11" cm="1">
        <f t="array" ref="Z28">INDEX(LatestMeasureDefSheet!$T$2:$T$6759,MATCH(U28,LatestMeasureDefSheet!$C$2:$C$6759,0),)</f>
        <v>0</v>
      </c>
      <c r="AA28" s="11" cm="1">
        <f t="array" ref="AA28">INDEX(LatestMeasureDefSheet!$U$2:$U$6759,MATCH(U28,LatestMeasureDefSheet!$C$2:$C$6759,0),)</f>
        <v>0</v>
      </c>
      <c r="AB28" s="11" cm="1">
        <f t="array" ref="AB28">INDEX(LatestMeasureDefSheet!$V$2:$V$6759,MATCH(U28,LatestMeasureDefSheet!$C$2:$C$6759,0),)</f>
        <v>0</v>
      </c>
    </row>
    <row r="29" spans="1:28" ht="47.25" x14ac:dyDescent="0.25">
      <c r="A29" s="16" t="s">
        <v>282</v>
      </c>
      <c r="B29" s="15" t="s">
        <v>283</v>
      </c>
      <c r="C29" s="9" cm="1">
        <f t="array" ref="C29">INDEX(LatestMeasureDefSheet!$AH$2:$AH$6759,MATCH(U29,LatestMeasureDefSheet!$C$2:$C$6759,0),)</f>
        <v>120</v>
      </c>
      <c r="D29" s="10" t="str" cm="1">
        <f t="array" ref="D29">INDEX(LatestMeasureDefSheet!$G$2:$G$6759,MATCH(U29,LatestMeasureDefSheet!$C$2:$C$6759,0),)</f>
        <v>HP</v>
      </c>
      <c r="E29" s="11" cm="1">
        <f t="array" ref="E29">INDEX(LatestMeasureDefSheet!$AJ$2:$AJ$6759,MATCH(U29,LatestMeasureDefSheet!$C$2:$C$6759,0),)</f>
        <v>20</v>
      </c>
      <c r="F29" s="8" t="str" cm="1">
        <f t="array" ref="F29">IF(INDEX(LatestMeasureDefSheet!$Q$2:$Q$6759,MATCH(U29,LatestMeasureDefSheet!$C$2:$C$6759,0),)="",INDEX(LatestMeasureDefSheet!$G$2:$G$6759,MATCH(U29,LatestMeasureDefSheet!$C$2:$C$6759,0),),INDEX(LatestMeasureDefSheet!$Q$2:$Q$6759,MATCH(U29,LatestMeasureDefSheet!$C$2:$C$6759,0),))</f>
        <v>HP</v>
      </c>
      <c r="G29" s="11" cm="1">
        <f t="array" ref="G29">INDEX(LatestMeasureDefSheet!$R$2:$R$6759,MATCH(U29,LatestMeasureDefSheet!$C$2:$C$6759,0),)</f>
        <v>0</v>
      </c>
      <c r="H29" s="11" t="str">
        <f t="shared" si="0"/>
        <v/>
      </c>
      <c r="I29" s="41"/>
      <c r="J29" s="67"/>
      <c r="K29" s="41"/>
      <c r="L29" s="41"/>
      <c r="M29" s="77" t="str">
        <f t="shared" si="1"/>
        <v/>
      </c>
      <c r="N29" s="77" t="str">
        <f t="shared" si="2"/>
        <v/>
      </c>
      <c r="O29" s="77" t="str">
        <f t="shared" si="3"/>
        <v/>
      </c>
      <c r="P29" s="49">
        <f t="shared" si="4"/>
        <v>0</v>
      </c>
      <c r="Q29" s="49">
        <f t="shared" si="5"/>
        <v>0</v>
      </c>
      <c r="R29" s="10"/>
      <c r="T29" s="5" t="s">
        <v>280</v>
      </c>
      <c r="U29" s="5" t="s">
        <v>281</v>
      </c>
      <c r="V29" s="11" cm="1">
        <f t="array" ref="V29">INDEX(LatestMeasureDefSheet!$H$2:$H$6759,MATCH(U29,LatestMeasureDefSheet!$C$2:$C$6759,0),)</f>
        <v>1348</v>
      </c>
      <c r="W29" s="11" cm="1">
        <f t="array" ref="W29">INDEX(LatestMeasureDefSheet!$I$2:$I$6759,MATCH(U29,LatestMeasureDefSheet!$C$2:$C$6759,0),)</f>
        <v>0.122</v>
      </c>
      <c r="X29" s="11" cm="1">
        <f t="array" ref="X29">INDEX(LatestMeasureDefSheet!$L$2:$L$6759,MATCH(U29,LatestMeasureDefSheet!$C$2:$C$6759,0),)</f>
        <v>0</v>
      </c>
      <c r="Y29" s="11" cm="1">
        <f t="array" ref="Y29">INDEX(LatestMeasureDefSheet!$S$2:$S$6759,MATCH(U29,LatestMeasureDefSheet!$C$2:$C$6759,0),)</f>
        <v>0</v>
      </c>
      <c r="Z29" s="11" cm="1">
        <f t="array" ref="Z29">INDEX(LatestMeasureDefSheet!$T$2:$T$6759,MATCH(U29,LatestMeasureDefSheet!$C$2:$C$6759,0),)</f>
        <v>0</v>
      </c>
      <c r="AA29" s="11" cm="1">
        <f t="array" ref="AA29">INDEX(LatestMeasureDefSheet!$U$2:$U$6759,MATCH(U29,LatestMeasureDefSheet!$C$2:$C$6759,0),)</f>
        <v>0</v>
      </c>
      <c r="AB29" s="11" cm="1">
        <f t="array" ref="AB29">INDEX(LatestMeasureDefSheet!$V$2:$V$6759,MATCH(U29,LatestMeasureDefSheet!$C$2:$C$6759,0),)</f>
        <v>0</v>
      </c>
    </row>
    <row r="30" spans="1:28" ht="31.5" x14ac:dyDescent="0.25">
      <c r="A30" s="16" t="s">
        <v>285</v>
      </c>
      <c r="B30" s="15" t="s">
        <v>286</v>
      </c>
      <c r="C30" s="9" cm="1">
        <f t="array" ref="C30">INDEX(LatestMeasureDefSheet!$AH$2:$AH$6759,MATCH(U30,LatestMeasureDefSheet!$C$2:$C$6759,0),)</f>
        <v>35</v>
      </c>
      <c r="D30" s="10" t="str" cm="1">
        <f t="array" ref="D30">INDEX(LatestMeasureDefSheet!$G$2:$G$6759,MATCH(U30,LatestMeasureDefSheet!$C$2:$C$6759,0),)</f>
        <v>HP</v>
      </c>
      <c r="E30" s="11" cm="1">
        <f t="array" ref="E30">INDEX(LatestMeasureDefSheet!$AJ$2:$AJ$6759,MATCH(U30,LatestMeasureDefSheet!$C$2:$C$6759,0),)</f>
        <v>15</v>
      </c>
      <c r="F30" s="8" t="str" cm="1">
        <f t="array" ref="F30">IF(INDEX(LatestMeasureDefSheet!$Q$2:$Q$6759,MATCH(U30,LatestMeasureDefSheet!$C$2:$C$6759,0),)="",INDEX(LatestMeasureDefSheet!$G$2:$G$6759,MATCH(U30,LatestMeasureDefSheet!$C$2:$C$6759,0),),INDEX(LatestMeasureDefSheet!$Q$2:$Q$6759,MATCH(U30,LatestMeasureDefSheet!$C$2:$C$6759,0),))</f>
        <v>HP</v>
      </c>
      <c r="G30" s="11" cm="1">
        <f t="array" ref="G30">INDEX(LatestMeasureDefSheet!$R$2:$R$6759,MATCH(U30,LatestMeasureDefSheet!$C$2:$C$6759,0),)</f>
        <v>0</v>
      </c>
      <c r="H30" s="11" t="str">
        <f t="shared" si="0"/>
        <v/>
      </c>
      <c r="I30" s="41"/>
      <c r="J30" s="67"/>
      <c r="K30" s="41"/>
      <c r="L30" s="41"/>
      <c r="M30" s="77" t="str">
        <f t="shared" si="1"/>
        <v/>
      </c>
      <c r="N30" s="77" t="str">
        <f t="shared" si="2"/>
        <v/>
      </c>
      <c r="O30" s="77" t="str">
        <f t="shared" si="3"/>
        <v/>
      </c>
      <c r="P30" s="49">
        <f t="shared" si="4"/>
        <v>0</v>
      </c>
      <c r="Q30" s="49">
        <f t="shared" si="5"/>
        <v>0</v>
      </c>
      <c r="R30" s="10"/>
      <c r="T30" s="5" t="s">
        <v>280</v>
      </c>
      <c r="U30" s="5" t="s">
        <v>284</v>
      </c>
      <c r="V30" s="11" cm="1">
        <f t="array" ref="V30">INDEX(LatestMeasureDefSheet!$H$2:$H$6759,MATCH(U30,LatestMeasureDefSheet!$C$2:$C$6759,0),)</f>
        <v>110.4427</v>
      </c>
      <c r="W30" s="11" cm="1">
        <f t="array" ref="W30">INDEX(LatestMeasureDefSheet!$I$2:$I$6759,MATCH(U30,LatestMeasureDefSheet!$C$2:$C$6759,0),)</f>
        <v>0.10979999999999999</v>
      </c>
      <c r="X30" s="11" cm="1">
        <f t="array" ref="X30">INDEX(LatestMeasureDefSheet!$L$2:$L$6759,MATCH(U30,LatestMeasureDefSheet!$C$2:$C$6759,0),)</f>
        <v>0</v>
      </c>
      <c r="Y30" s="11" cm="1">
        <f t="array" ref="Y30">INDEX(LatestMeasureDefSheet!$S$2:$S$6759,MATCH(U30,LatestMeasureDefSheet!$C$2:$C$6759,0),)</f>
        <v>0</v>
      </c>
      <c r="Z30" s="11" cm="1">
        <f t="array" ref="Z30">INDEX(LatestMeasureDefSheet!$T$2:$T$6759,MATCH(U30,LatestMeasureDefSheet!$C$2:$C$6759,0),)</f>
        <v>0</v>
      </c>
      <c r="AA30" s="11" cm="1">
        <f t="array" ref="AA30">INDEX(LatestMeasureDefSheet!$U$2:$U$6759,MATCH(U30,LatestMeasureDefSheet!$C$2:$C$6759,0),)</f>
        <v>0</v>
      </c>
      <c r="AB30" s="11" cm="1">
        <f t="array" ref="AB30">INDEX(LatestMeasureDefSheet!$V$2:$V$6759,MATCH(U30,LatestMeasureDefSheet!$C$2:$C$6759,0),)</f>
        <v>0</v>
      </c>
    </row>
    <row r="31" spans="1:28" ht="31.5" x14ac:dyDescent="0.25">
      <c r="A31" s="16" t="s">
        <v>288</v>
      </c>
      <c r="B31" s="15" t="s">
        <v>289</v>
      </c>
      <c r="C31" s="9" cm="1">
        <f t="array" ref="C31">INDEX(LatestMeasureDefSheet!$AH$2:$AH$6759,MATCH(U31,LatestMeasureDefSheet!$C$2:$C$6759,0),)</f>
        <v>110</v>
      </c>
      <c r="D31" s="10" t="str" cm="1">
        <f t="array" ref="D31">INDEX(LatestMeasureDefSheet!$G$2:$G$6759,MATCH(U31,LatestMeasureDefSheet!$C$2:$C$6759,0),)</f>
        <v>Units</v>
      </c>
      <c r="E31" s="11" cm="1">
        <f t="array" ref="E31">INDEX(LatestMeasureDefSheet!$AJ$2:$AJ$6759,MATCH(U31,LatestMeasureDefSheet!$C$2:$C$6759,0),)</f>
        <v>15</v>
      </c>
      <c r="F31" s="8" t="str" cm="1">
        <f t="array" ref="F31">IF(INDEX(LatestMeasureDefSheet!$Q$2:$Q$6759,MATCH(U31,LatestMeasureDefSheet!$C$2:$C$6759,0),)="",INDEX(LatestMeasureDefSheet!$G$2:$G$6759,MATCH(U31,LatestMeasureDefSheet!$C$2:$C$6759,0),),INDEX(LatestMeasureDefSheet!$Q$2:$Q$6759,MATCH(U31,LatestMeasureDefSheet!$C$2:$C$6759,0),))</f>
        <v>Units</v>
      </c>
      <c r="G31" s="11" cm="1">
        <f t="array" ref="G31">INDEX(LatestMeasureDefSheet!$R$2:$R$6759,MATCH(U31,LatestMeasureDefSheet!$C$2:$C$6759,0),)</f>
        <v>0</v>
      </c>
      <c r="H31" s="11" t="str">
        <f t="shared" si="0"/>
        <v/>
      </c>
      <c r="I31" s="41"/>
      <c r="J31" s="67"/>
      <c r="K31" s="41"/>
      <c r="L31" s="41"/>
      <c r="M31" s="77" t="str">
        <f t="shared" si="1"/>
        <v/>
      </c>
      <c r="N31" s="77" t="str">
        <f t="shared" si="2"/>
        <v/>
      </c>
      <c r="O31" s="77" t="str">
        <f t="shared" si="3"/>
        <v/>
      </c>
      <c r="P31" s="49">
        <f t="shared" si="4"/>
        <v>0</v>
      </c>
      <c r="Q31" s="49">
        <f t="shared" si="5"/>
        <v>0</v>
      </c>
      <c r="R31" s="10"/>
      <c r="T31" s="5" t="s">
        <v>280</v>
      </c>
      <c r="U31" s="5" t="s">
        <v>287</v>
      </c>
      <c r="V31" s="11" cm="1">
        <f t="array" ref="V31">INDEX(LatestMeasureDefSheet!$H$2:$H$6759,MATCH(U31,LatestMeasureDefSheet!$C$2:$C$6759,0),)</f>
        <v>1002</v>
      </c>
      <c r="W31" s="11" cm="1">
        <f t="array" ref="W31">INDEX(LatestMeasureDefSheet!$I$2:$I$6759,MATCH(U31,LatestMeasureDefSheet!$C$2:$C$6759,0),)</f>
        <v>0.13700000000000001</v>
      </c>
      <c r="X31" s="11" cm="1">
        <f t="array" ref="X31">INDEX(LatestMeasureDefSheet!$L$2:$L$6759,MATCH(U31,LatestMeasureDefSheet!$C$2:$C$6759,0),)</f>
        <v>0</v>
      </c>
      <c r="Y31" s="11" cm="1">
        <f t="array" ref="Y31">INDEX(LatestMeasureDefSheet!$S$2:$S$6759,MATCH(U31,LatestMeasureDefSheet!$C$2:$C$6759,0),)</f>
        <v>0</v>
      </c>
      <c r="Z31" s="11" cm="1">
        <f t="array" ref="Z31">INDEX(LatestMeasureDefSheet!$T$2:$T$6759,MATCH(U31,LatestMeasureDefSheet!$C$2:$C$6759,0),)</f>
        <v>0</v>
      </c>
      <c r="AA31" s="11" cm="1">
        <f t="array" ref="AA31">INDEX(LatestMeasureDefSheet!$U$2:$U$6759,MATCH(U31,LatestMeasureDefSheet!$C$2:$C$6759,0),)</f>
        <v>0</v>
      </c>
      <c r="AB31" s="11" cm="1">
        <f t="array" ref="AB31">INDEX(LatestMeasureDefSheet!$V$2:$V$6759,MATCH(U31,LatestMeasureDefSheet!$C$2:$C$6759,0),)</f>
        <v>0</v>
      </c>
    </row>
    <row r="32" spans="1:28" ht="31.5" x14ac:dyDescent="0.25">
      <c r="A32" s="16" t="s">
        <v>291</v>
      </c>
      <c r="B32" s="15" t="s">
        <v>292</v>
      </c>
      <c r="C32" s="9" cm="1">
        <f t="array" ref="C32">INDEX(LatestMeasureDefSheet!$AH$2:$AH$6759,MATCH(U32,LatestMeasureDefSheet!$C$2:$C$6759,0),)</f>
        <v>300</v>
      </c>
      <c r="D32" s="10" t="str" cm="1">
        <f t="array" ref="D32">INDEX(LatestMeasureDefSheet!$G$2:$G$6759,MATCH(U32,LatestMeasureDefSheet!$C$2:$C$6759,0),)</f>
        <v>Units</v>
      </c>
      <c r="E32" s="11" cm="1">
        <f t="array" ref="E32">INDEX(LatestMeasureDefSheet!$AJ$2:$AJ$6759,MATCH(U32,LatestMeasureDefSheet!$C$2:$C$6759,0),)</f>
        <v>15</v>
      </c>
      <c r="F32" s="8" t="str" cm="1">
        <f t="array" ref="F32">IF(INDEX(LatestMeasureDefSheet!$Q$2:$Q$6759,MATCH(U32,LatestMeasureDefSheet!$C$2:$C$6759,0),)="",INDEX(LatestMeasureDefSheet!$G$2:$G$6759,MATCH(U32,LatestMeasureDefSheet!$C$2:$C$6759,0),),INDEX(LatestMeasureDefSheet!$Q$2:$Q$6759,MATCH(U32,LatestMeasureDefSheet!$C$2:$C$6759,0),))</f>
        <v>Units</v>
      </c>
      <c r="G32" s="11" cm="1">
        <f t="array" ref="G32">INDEX(LatestMeasureDefSheet!$R$2:$R$6759,MATCH(U32,LatestMeasureDefSheet!$C$2:$C$6759,0),)</f>
        <v>0</v>
      </c>
      <c r="H32" s="11" t="str">
        <f t="shared" si="0"/>
        <v/>
      </c>
      <c r="I32" s="41"/>
      <c r="J32" s="67"/>
      <c r="K32" s="41"/>
      <c r="L32" s="41"/>
      <c r="M32" s="77" t="str">
        <f t="shared" si="1"/>
        <v/>
      </c>
      <c r="N32" s="77" t="str">
        <f t="shared" si="2"/>
        <v/>
      </c>
      <c r="O32" s="77" t="str">
        <f t="shared" si="3"/>
        <v/>
      </c>
      <c r="P32" s="49">
        <f t="shared" si="4"/>
        <v>0</v>
      </c>
      <c r="Q32" s="49">
        <f t="shared" si="5"/>
        <v>0</v>
      </c>
      <c r="R32" s="10"/>
      <c r="T32" s="5" t="s">
        <v>280</v>
      </c>
      <c r="U32" s="5" t="s">
        <v>290</v>
      </c>
      <c r="V32" s="11" cm="1">
        <f t="array" ref="V32">INDEX(LatestMeasureDefSheet!$H$2:$H$6759,MATCH(U32,LatestMeasureDefSheet!$C$2:$C$6759,0),)</f>
        <v>5008</v>
      </c>
      <c r="W32" s="11" cm="1">
        <f t="array" ref="W32">INDEX(LatestMeasureDefSheet!$I$2:$I$6759,MATCH(U32,LatestMeasureDefSheet!$C$2:$C$6759,0),)</f>
        <v>0.68600000000000005</v>
      </c>
      <c r="X32" s="11" cm="1">
        <f t="array" ref="X32">INDEX(LatestMeasureDefSheet!$L$2:$L$6759,MATCH(U32,LatestMeasureDefSheet!$C$2:$C$6759,0),)</f>
        <v>0</v>
      </c>
      <c r="Y32" s="11" cm="1">
        <f t="array" ref="Y32">INDEX(LatestMeasureDefSheet!$S$2:$S$6759,MATCH(U32,LatestMeasureDefSheet!$C$2:$C$6759,0),)</f>
        <v>0</v>
      </c>
      <c r="Z32" s="11" cm="1">
        <f t="array" ref="Z32">INDEX(LatestMeasureDefSheet!$T$2:$T$6759,MATCH(U32,LatestMeasureDefSheet!$C$2:$C$6759,0),)</f>
        <v>0</v>
      </c>
      <c r="AA32" s="11" cm="1">
        <f t="array" ref="AA32">INDEX(LatestMeasureDefSheet!$U$2:$U$6759,MATCH(U32,LatestMeasureDefSheet!$C$2:$C$6759,0),)</f>
        <v>0</v>
      </c>
      <c r="AB32" s="11" cm="1">
        <f t="array" ref="AB32">INDEX(LatestMeasureDefSheet!$V$2:$V$6759,MATCH(U32,LatestMeasureDefSheet!$C$2:$C$6759,0),)</f>
        <v>0</v>
      </c>
    </row>
    <row r="33" spans="1:28" ht="31.5" x14ac:dyDescent="0.25">
      <c r="A33" s="16" t="s">
        <v>294</v>
      </c>
      <c r="B33" s="15" t="s">
        <v>295</v>
      </c>
      <c r="C33" s="9" cm="1">
        <f t="array" ref="C33">INDEX(LatestMeasureDefSheet!$AH$2:$AH$6759,MATCH(U33,LatestMeasureDefSheet!$C$2:$C$6759,0),)</f>
        <v>600</v>
      </c>
      <c r="D33" s="10" t="str" cm="1">
        <f t="array" ref="D33">INDEX(LatestMeasureDefSheet!$G$2:$G$6759,MATCH(U33,LatestMeasureDefSheet!$C$2:$C$6759,0),)</f>
        <v>Units</v>
      </c>
      <c r="E33" s="11" cm="1">
        <f t="array" ref="E33">INDEX(LatestMeasureDefSheet!$AJ$2:$AJ$6759,MATCH(U33,LatestMeasureDefSheet!$C$2:$C$6759,0),)</f>
        <v>15</v>
      </c>
      <c r="F33" s="8" t="str" cm="1">
        <f t="array" ref="F33">IF(INDEX(LatestMeasureDefSheet!$Q$2:$Q$6759,MATCH(U33,LatestMeasureDefSheet!$C$2:$C$6759,0),)="",INDEX(LatestMeasureDefSheet!$G$2:$G$6759,MATCH(U33,LatestMeasureDefSheet!$C$2:$C$6759,0),),INDEX(LatestMeasureDefSheet!$Q$2:$Q$6759,MATCH(U33,LatestMeasureDefSheet!$C$2:$C$6759,0),))</f>
        <v>Units</v>
      </c>
      <c r="G33" s="11" cm="1">
        <f t="array" ref="G33">INDEX(LatestMeasureDefSheet!$R$2:$R$6759,MATCH(U33,LatestMeasureDefSheet!$C$2:$C$6759,0),)</f>
        <v>0</v>
      </c>
      <c r="H33" s="11" t="str">
        <f t="shared" si="0"/>
        <v/>
      </c>
      <c r="I33" s="41"/>
      <c r="J33" s="67"/>
      <c r="K33" s="41"/>
      <c r="L33" s="41"/>
      <c r="M33" s="77" t="str">
        <f t="shared" si="1"/>
        <v/>
      </c>
      <c r="N33" s="77" t="str">
        <f t="shared" si="2"/>
        <v/>
      </c>
      <c r="O33" s="77" t="str">
        <f t="shared" si="3"/>
        <v/>
      </c>
      <c r="P33" s="49">
        <f t="shared" si="4"/>
        <v>0</v>
      </c>
      <c r="Q33" s="49">
        <f t="shared" si="5"/>
        <v>0</v>
      </c>
      <c r="R33" s="10"/>
      <c r="T33" s="5" t="s">
        <v>280</v>
      </c>
      <c r="U33" s="5" t="s">
        <v>293</v>
      </c>
      <c r="V33" s="11" cm="1">
        <f t="array" ref="V33">INDEX(LatestMeasureDefSheet!$H$2:$H$6759,MATCH(U33,LatestMeasureDefSheet!$C$2:$C$6759,0),)</f>
        <v>20032</v>
      </c>
      <c r="W33" s="11" cm="1">
        <f t="array" ref="W33">INDEX(LatestMeasureDefSheet!$I$2:$I$6759,MATCH(U33,LatestMeasureDefSheet!$C$2:$C$6759,0),)</f>
        <v>2.74</v>
      </c>
      <c r="X33" s="11" cm="1">
        <f t="array" ref="X33">INDEX(LatestMeasureDefSheet!$L$2:$L$6759,MATCH(U33,LatestMeasureDefSheet!$C$2:$C$6759,0),)</f>
        <v>0</v>
      </c>
      <c r="Y33" s="11" cm="1">
        <f t="array" ref="Y33">INDEX(LatestMeasureDefSheet!$S$2:$S$6759,MATCH(U33,LatestMeasureDefSheet!$C$2:$C$6759,0),)</f>
        <v>0</v>
      </c>
      <c r="Z33" s="11" cm="1">
        <f t="array" ref="Z33">INDEX(LatestMeasureDefSheet!$T$2:$T$6759,MATCH(U33,LatestMeasureDefSheet!$C$2:$C$6759,0),)</f>
        <v>0</v>
      </c>
      <c r="AA33" s="11" cm="1">
        <f t="array" ref="AA33">INDEX(LatestMeasureDefSheet!$U$2:$U$6759,MATCH(U33,LatestMeasureDefSheet!$C$2:$C$6759,0),)</f>
        <v>0</v>
      </c>
      <c r="AB33" s="11" cm="1">
        <f t="array" ref="AB33">INDEX(LatestMeasureDefSheet!$V$2:$V$6759,MATCH(U33,LatestMeasureDefSheet!$C$2:$C$6759,0),)</f>
        <v>0</v>
      </c>
    </row>
    <row r="34" spans="1:28" ht="31.5" x14ac:dyDescent="0.25">
      <c r="A34" s="16" t="s">
        <v>297</v>
      </c>
      <c r="B34" s="15" t="s">
        <v>298</v>
      </c>
      <c r="C34" s="9" cm="1">
        <f t="array" ref="C34">INDEX(LatestMeasureDefSheet!$AH$2:$AH$6759,MATCH(U34,LatestMeasureDefSheet!$C$2:$C$6759,0),)</f>
        <v>60</v>
      </c>
      <c r="D34" s="10" t="str" cm="1">
        <f t="array" ref="D34">INDEX(LatestMeasureDefSheet!$G$2:$G$6759,MATCH(U34,LatestMeasureDefSheet!$C$2:$C$6759,0),)</f>
        <v>Units</v>
      </c>
      <c r="E34" s="11" cm="1">
        <f t="array" ref="E34">INDEX(LatestMeasureDefSheet!$AJ$2:$AJ$6759,MATCH(U34,LatestMeasureDefSheet!$C$2:$C$6759,0),)</f>
        <v>15</v>
      </c>
      <c r="F34" s="8" t="str" cm="1">
        <f t="array" ref="F34">IF(INDEX(LatestMeasureDefSheet!$Q$2:$Q$6759,MATCH(U34,LatestMeasureDefSheet!$C$2:$C$6759,0),)="",INDEX(LatestMeasureDefSheet!$G$2:$G$6759,MATCH(U34,LatestMeasureDefSheet!$C$2:$C$6759,0),),INDEX(LatestMeasureDefSheet!$Q$2:$Q$6759,MATCH(U34,LatestMeasureDefSheet!$C$2:$C$6759,0),))</f>
        <v>Units</v>
      </c>
      <c r="G34" s="11" cm="1">
        <f t="array" ref="G34">INDEX(LatestMeasureDefSheet!$R$2:$R$6759,MATCH(U34,LatestMeasureDefSheet!$C$2:$C$6759,0),)</f>
        <v>0</v>
      </c>
      <c r="H34" s="11" t="str">
        <f t="shared" si="0"/>
        <v/>
      </c>
      <c r="I34" s="41"/>
      <c r="J34" s="67"/>
      <c r="K34" s="41"/>
      <c r="L34" s="41"/>
      <c r="M34" s="77" t="str">
        <f t="shared" si="1"/>
        <v/>
      </c>
      <c r="N34" s="77" t="str">
        <f t="shared" si="2"/>
        <v/>
      </c>
      <c r="O34" s="77" t="str">
        <f t="shared" si="3"/>
        <v/>
      </c>
      <c r="P34" s="49">
        <f t="shared" si="4"/>
        <v>0</v>
      </c>
      <c r="Q34" s="49">
        <f t="shared" si="5"/>
        <v>0</v>
      </c>
      <c r="R34" s="10"/>
      <c r="T34" s="5" t="s">
        <v>280</v>
      </c>
      <c r="U34" s="5" t="s">
        <v>296</v>
      </c>
      <c r="V34" s="11" cm="1">
        <f t="array" ref="V34">INDEX(LatestMeasureDefSheet!$H$2:$H$6759,MATCH(U34,LatestMeasureDefSheet!$C$2:$C$6759,0),)</f>
        <v>456</v>
      </c>
      <c r="W34" s="11" cm="1">
        <f t="array" ref="W34">INDEX(LatestMeasureDefSheet!$I$2:$I$6759,MATCH(U34,LatestMeasureDefSheet!$C$2:$C$6759,0),)</f>
        <v>5.9999999999999995E-4</v>
      </c>
      <c r="X34" s="11" cm="1">
        <f t="array" ref="X34">INDEX(LatestMeasureDefSheet!$L$2:$L$6759,MATCH(U34,LatestMeasureDefSheet!$C$2:$C$6759,0),)</f>
        <v>0</v>
      </c>
      <c r="Y34" s="11" cm="1">
        <f t="array" ref="Y34">INDEX(LatestMeasureDefSheet!$S$2:$S$6759,MATCH(U34,LatestMeasureDefSheet!$C$2:$C$6759,0),)</f>
        <v>0</v>
      </c>
      <c r="Z34" s="11" cm="1">
        <f t="array" ref="Z34">INDEX(LatestMeasureDefSheet!$T$2:$T$6759,MATCH(U34,LatestMeasureDefSheet!$C$2:$C$6759,0),)</f>
        <v>0</v>
      </c>
      <c r="AA34" s="11" cm="1">
        <f t="array" ref="AA34">INDEX(LatestMeasureDefSheet!$U$2:$U$6759,MATCH(U34,LatestMeasureDefSheet!$C$2:$C$6759,0),)</f>
        <v>0</v>
      </c>
      <c r="AB34" s="11" cm="1">
        <f t="array" ref="AB34">INDEX(LatestMeasureDefSheet!$V$2:$V$6759,MATCH(U34,LatestMeasureDefSheet!$C$2:$C$6759,0),)</f>
        <v>0</v>
      </c>
    </row>
    <row r="35" spans="1:28" ht="31.5" x14ac:dyDescent="0.25">
      <c r="A35" s="16" t="s">
        <v>300</v>
      </c>
      <c r="B35" s="15" t="s">
        <v>301</v>
      </c>
      <c r="C35" s="9" cm="1">
        <f t="array" ref="C35">INDEX(LatestMeasureDefSheet!$AH$2:$AH$6759,MATCH(U35,LatestMeasureDefSheet!$C$2:$C$6759,0),)</f>
        <v>175</v>
      </c>
      <c r="D35" s="10" t="str" cm="1">
        <f t="array" ref="D35">INDEX(LatestMeasureDefSheet!$G$2:$G$6759,MATCH(U35,LatestMeasureDefSheet!$C$2:$C$6759,0),)</f>
        <v>Units</v>
      </c>
      <c r="E35" s="11" cm="1">
        <f t="array" ref="E35">INDEX(LatestMeasureDefSheet!$AJ$2:$AJ$6759,MATCH(U35,LatestMeasureDefSheet!$C$2:$C$6759,0),)</f>
        <v>15</v>
      </c>
      <c r="F35" s="8" t="str" cm="1">
        <f t="array" ref="F35">IF(INDEX(LatestMeasureDefSheet!$Q$2:$Q$6759,MATCH(U35,LatestMeasureDefSheet!$C$2:$C$6759,0),)="",INDEX(LatestMeasureDefSheet!$G$2:$G$6759,MATCH(U35,LatestMeasureDefSheet!$C$2:$C$6759,0),),INDEX(LatestMeasureDefSheet!$Q$2:$Q$6759,MATCH(U35,LatestMeasureDefSheet!$C$2:$C$6759,0),))</f>
        <v>Units</v>
      </c>
      <c r="G35" s="11" cm="1">
        <f t="array" ref="G35">INDEX(LatestMeasureDefSheet!$R$2:$R$6759,MATCH(U35,LatestMeasureDefSheet!$C$2:$C$6759,0),)</f>
        <v>0</v>
      </c>
      <c r="H35" s="11" t="str">
        <f t="shared" si="0"/>
        <v/>
      </c>
      <c r="I35" s="41"/>
      <c r="J35" s="67"/>
      <c r="K35" s="41"/>
      <c r="L35" s="41"/>
      <c r="M35" s="77" t="str">
        <f t="shared" si="1"/>
        <v/>
      </c>
      <c r="N35" s="77" t="str">
        <f t="shared" si="2"/>
        <v/>
      </c>
      <c r="O35" s="77" t="str">
        <f t="shared" si="3"/>
        <v/>
      </c>
      <c r="P35" s="49">
        <f t="shared" si="4"/>
        <v>0</v>
      </c>
      <c r="Q35" s="49">
        <f t="shared" si="5"/>
        <v>0</v>
      </c>
      <c r="R35" s="10"/>
      <c r="T35" s="5" t="s">
        <v>280</v>
      </c>
      <c r="U35" s="5" t="s">
        <v>299</v>
      </c>
      <c r="V35" s="11" cm="1">
        <f t="array" ref="V35">INDEX(LatestMeasureDefSheet!$H$2:$H$6759,MATCH(U35,LatestMeasureDefSheet!$C$2:$C$6759,0),)</f>
        <v>2282</v>
      </c>
      <c r="W35" s="11" cm="1">
        <f t="array" ref="W35">INDEX(LatestMeasureDefSheet!$I$2:$I$6759,MATCH(U35,LatestMeasureDefSheet!$C$2:$C$6759,0),)</f>
        <v>3.0999999999999999E-3</v>
      </c>
      <c r="X35" s="11" cm="1">
        <f t="array" ref="X35">INDEX(LatestMeasureDefSheet!$L$2:$L$6759,MATCH(U35,LatestMeasureDefSheet!$C$2:$C$6759,0),)</f>
        <v>0</v>
      </c>
      <c r="Y35" s="11" cm="1">
        <f t="array" ref="Y35">INDEX(LatestMeasureDefSheet!$S$2:$S$6759,MATCH(U35,LatestMeasureDefSheet!$C$2:$C$6759,0),)</f>
        <v>0</v>
      </c>
      <c r="Z35" s="11" cm="1">
        <f t="array" ref="Z35">INDEX(LatestMeasureDefSheet!$T$2:$T$6759,MATCH(U35,LatestMeasureDefSheet!$C$2:$C$6759,0),)</f>
        <v>0</v>
      </c>
      <c r="AA35" s="11" cm="1">
        <f t="array" ref="AA35">INDEX(LatestMeasureDefSheet!$U$2:$U$6759,MATCH(U35,LatestMeasureDefSheet!$C$2:$C$6759,0),)</f>
        <v>0</v>
      </c>
      <c r="AB35" s="11" cm="1">
        <f t="array" ref="AB35">INDEX(LatestMeasureDefSheet!$V$2:$V$6759,MATCH(U35,LatestMeasureDefSheet!$C$2:$C$6759,0),)</f>
        <v>0</v>
      </c>
    </row>
    <row r="36" spans="1:28" ht="31.5" x14ac:dyDescent="0.25">
      <c r="A36" s="16" t="s">
        <v>303</v>
      </c>
      <c r="B36" s="15" t="s">
        <v>304</v>
      </c>
      <c r="C36" s="9" cm="1">
        <f t="array" ref="C36">INDEX(LatestMeasureDefSheet!$AH$2:$AH$6759,MATCH(U36,LatestMeasureDefSheet!$C$2:$C$6759,0),)</f>
        <v>500</v>
      </c>
      <c r="D36" s="10" t="str" cm="1">
        <f t="array" ref="D36">INDEX(LatestMeasureDefSheet!$G$2:$G$6759,MATCH(U36,LatestMeasureDefSheet!$C$2:$C$6759,0),)</f>
        <v>Units</v>
      </c>
      <c r="E36" s="11" cm="1">
        <f t="array" ref="E36">INDEX(LatestMeasureDefSheet!$AJ$2:$AJ$6759,MATCH(U36,LatestMeasureDefSheet!$C$2:$C$6759,0),)</f>
        <v>15</v>
      </c>
      <c r="F36" s="8" t="str" cm="1">
        <f t="array" ref="F36">IF(INDEX(LatestMeasureDefSheet!$Q$2:$Q$6759,MATCH(U36,LatestMeasureDefSheet!$C$2:$C$6759,0),)="",INDEX(LatestMeasureDefSheet!$G$2:$G$6759,MATCH(U36,LatestMeasureDefSheet!$C$2:$C$6759,0),),INDEX(LatestMeasureDefSheet!$Q$2:$Q$6759,MATCH(U36,LatestMeasureDefSheet!$C$2:$C$6759,0),))</f>
        <v>Units</v>
      </c>
      <c r="G36" s="11" cm="1">
        <f t="array" ref="G36">INDEX(LatestMeasureDefSheet!$R$2:$R$6759,MATCH(U36,LatestMeasureDefSheet!$C$2:$C$6759,0),)</f>
        <v>0</v>
      </c>
      <c r="H36" s="11" t="str">
        <f t="shared" si="0"/>
        <v/>
      </c>
      <c r="I36" s="41"/>
      <c r="J36" s="67"/>
      <c r="K36" s="41"/>
      <c r="L36" s="41"/>
      <c r="M36" s="77" t="str">
        <f t="shared" si="1"/>
        <v/>
      </c>
      <c r="N36" s="77" t="str">
        <f t="shared" si="2"/>
        <v/>
      </c>
      <c r="O36" s="77" t="str">
        <f t="shared" si="3"/>
        <v/>
      </c>
      <c r="P36" s="49">
        <f t="shared" si="4"/>
        <v>0</v>
      </c>
      <c r="Q36" s="49">
        <f t="shared" si="5"/>
        <v>0</v>
      </c>
      <c r="R36" s="10"/>
      <c r="T36" s="5" t="s">
        <v>280</v>
      </c>
      <c r="U36" s="5" t="s">
        <v>302</v>
      </c>
      <c r="V36" s="11" cm="1">
        <f t="array" ref="V36">INDEX(LatestMeasureDefSheet!$H$2:$H$6759,MATCH(U36,LatestMeasureDefSheet!$C$2:$C$6759,0),)</f>
        <v>9129</v>
      </c>
      <c r="W36" s="11" cm="1">
        <f t="array" ref="W36">INDEX(LatestMeasureDefSheet!$I$2:$I$6759,MATCH(U36,LatestMeasureDefSheet!$C$2:$C$6759,0),)</f>
        <v>1.2200000000000001E-2</v>
      </c>
      <c r="X36" s="11" cm="1">
        <f t="array" ref="X36">INDEX(LatestMeasureDefSheet!$L$2:$L$6759,MATCH(U36,LatestMeasureDefSheet!$C$2:$C$6759,0),)</f>
        <v>0</v>
      </c>
      <c r="Y36" s="11" cm="1">
        <f t="array" ref="Y36">INDEX(LatestMeasureDefSheet!$S$2:$S$6759,MATCH(U36,LatestMeasureDefSheet!$C$2:$C$6759,0),)</f>
        <v>0</v>
      </c>
      <c r="Z36" s="11" cm="1">
        <f t="array" ref="Z36">INDEX(LatestMeasureDefSheet!$T$2:$T$6759,MATCH(U36,LatestMeasureDefSheet!$C$2:$C$6759,0),)</f>
        <v>0</v>
      </c>
      <c r="AA36" s="11" cm="1">
        <f t="array" ref="AA36">INDEX(LatestMeasureDefSheet!$U$2:$U$6759,MATCH(U36,LatestMeasureDefSheet!$C$2:$C$6759,0),)</f>
        <v>0</v>
      </c>
      <c r="AB36" s="11" cm="1">
        <f t="array" ref="AB36">INDEX(LatestMeasureDefSheet!$V$2:$V$6759,MATCH(U36,LatestMeasureDefSheet!$C$2:$C$6759,0),)</f>
        <v>0</v>
      </c>
    </row>
    <row r="37" spans="1:28" ht="31.5" x14ac:dyDescent="0.25">
      <c r="A37" s="16" t="s">
        <v>306</v>
      </c>
      <c r="B37" s="15" t="s">
        <v>307</v>
      </c>
      <c r="C37" s="9" cm="1">
        <f t="array" ref="C37">INDEX(LatestMeasureDefSheet!$AH$2:$AH$6759,MATCH(U37,LatestMeasureDefSheet!$C$2:$C$6759,0),)</f>
        <v>25</v>
      </c>
      <c r="D37" s="10" t="str" cm="1">
        <f t="array" ref="D37">INDEX(LatestMeasureDefSheet!$G$2:$G$6759,MATCH(U37,LatestMeasureDefSheet!$C$2:$C$6759,0),)</f>
        <v>Units</v>
      </c>
      <c r="E37" s="11" cm="1">
        <f t="array" ref="E37">INDEX(LatestMeasureDefSheet!$AJ$2:$AJ$6759,MATCH(U37,LatestMeasureDefSheet!$C$2:$C$6759,0),)</f>
        <v>15</v>
      </c>
      <c r="F37" s="8" t="str" cm="1">
        <f t="array" ref="F37">IF(INDEX(LatestMeasureDefSheet!$Q$2:$Q$6759,MATCH(U37,LatestMeasureDefSheet!$C$2:$C$6759,0),)="",INDEX(LatestMeasureDefSheet!$G$2:$G$6759,MATCH(U37,LatestMeasureDefSheet!$C$2:$C$6759,0),),INDEX(LatestMeasureDefSheet!$Q$2:$Q$6759,MATCH(U37,LatestMeasureDefSheet!$C$2:$C$6759,0),))</f>
        <v>Units</v>
      </c>
      <c r="G37" s="11" cm="1">
        <f t="array" ref="G37">INDEX(LatestMeasureDefSheet!$R$2:$R$6759,MATCH(U37,LatestMeasureDefSheet!$C$2:$C$6759,0),)</f>
        <v>0</v>
      </c>
      <c r="H37" s="11" t="str">
        <f t="shared" si="0"/>
        <v/>
      </c>
      <c r="I37" s="41"/>
      <c r="J37" s="67"/>
      <c r="K37" s="41"/>
      <c r="L37" s="41"/>
      <c r="M37" s="77" t="str">
        <f t="shared" si="1"/>
        <v/>
      </c>
      <c r="N37" s="77" t="str">
        <f t="shared" si="2"/>
        <v/>
      </c>
      <c r="O37" s="77" t="str">
        <f t="shared" si="3"/>
        <v/>
      </c>
      <c r="P37" s="49">
        <f t="shared" si="4"/>
        <v>0</v>
      </c>
      <c r="Q37" s="49">
        <f t="shared" si="5"/>
        <v>0</v>
      </c>
      <c r="R37" s="10"/>
      <c r="T37" s="5" t="s">
        <v>280</v>
      </c>
      <c r="U37" s="5" t="s">
        <v>305</v>
      </c>
      <c r="V37" s="11" cm="1">
        <f t="array" ref="V37">INDEX(LatestMeasureDefSheet!$H$2:$H$6759,MATCH(U37,LatestMeasureDefSheet!$C$2:$C$6759,0),)</f>
        <v>255</v>
      </c>
      <c r="W37" s="11" cm="1">
        <f t="array" ref="W37">INDEX(LatestMeasureDefSheet!$I$2:$I$6759,MATCH(U37,LatestMeasureDefSheet!$C$2:$C$6759,0),)</f>
        <v>0.13900000000000001</v>
      </c>
      <c r="X37" s="11" cm="1">
        <f t="array" ref="X37">INDEX(LatestMeasureDefSheet!$L$2:$L$6759,MATCH(U37,LatestMeasureDefSheet!$C$2:$C$6759,0),)</f>
        <v>0</v>
      </c>
      <c r="Y37" s="11" cm="1">
        <f t="array" ref="Y37">INDEX(LatestMeasureDefSheet!$S$2:$S$6759,MATCH(U37,LatestMeasureDefSheet!$C$2:$C$6759,0),)</f>
        <v>0</v>
      </c>
      <c r="Z37" s="11" cm="1">
        <f t="array" ref="Z37">INDEX(LatestMeasureDefSheet!$T$2:$T$6759,MATCH(U37,LatestMeasureDefSheet!$C$2:$C$6759,0),)</f>
        <v>0</v>
      </c>
      <c r="AA37" s="11" cm="1">
        <f t="array" ref="AA37">INDEX(LatestMeasureDefSheet!$U$2:$U$6759,MATCH(U37,LatestMeasureDefSheet!$C$2:$C$6759,0),)</f>
        <v>0</v>
      </c>
      <c r="AB37" s="11" cm="1">
        <f t="array" ref="AB37">INDEX(LatestMeasureDefSheet!$V$2:$V$6759,MATCH(U37,LatestMeasureDefSheet!$C$2:$C$6759,0),)</f>
        <v>0</v>
      </c>
    </row>
    <row r="38" spans="1:28" ht="31.5" x14ac:dyDescent="0.25">
      <c r="A38" s="16" t="s">
        <v>309</v>
      </c>
      <c r="B38" s="15" t="s">
        <v>310</v>
      </c>
      <c r="C38" s="9" cm="1">
        <f t="array" ref="C38">INDEX(LatestMeasureDefSheet!$AH$2:$AH$6759,MATCH(U38,LatestMeasureDefSheet!$C$2:$C$6759,0),)</f>
        <v>100</v>
      </c>
      <c r="D38" s="10" t="str" cm="1">
        <f t="array" ref="D38">INDEX(LatestMeasureDefSheet!$G$2:$G$6759,MATCH(U38,LatestMeasureDefSheet!$C$2:$C$6759,0),)</f>
        <v>Units</v>
      </c>
      <c r="E38" s="11" cm="1">
        <f t="array" ref="E38">INDEX(LatestMeasureDefSheet!$AJ$2:$AJ$6759,MATCH(U38,LatestMeasureDefSheet!$C$2:$C$6759,0),)</f>
        <v>15</v>
      </c>
      <c r="F38" s="8" t="str" cm="1">
        <f t="array" ref="F38">IF(INDEX(LatestMeasureDefSheet!$Q$2:$Q$6759,MATCH(U38,LatestMeasureDefSheet!$C$2:$C$6759,0),)="",INDEX(LatestMeasureDefSheet!$G$2:$G$6759,MATCH(U38,LatestMeasureDefSheet!$C$2:$C$6759,0),),INDEX(LatestMeasureDefSheet!$Q$2:$Q$6759,MATCH(U38,LatestMeasureDefSheet!$C$2:$C$6759,0),))</f>
        <v>Units</v>
      </c>
      <c r="G38" s="11" cm="1">
        <f t="array" ref="G38">INDEX(LatestMeasureDefSheet!$R$2:$R$6759,MATCH(U38,LatestMeasureDefSheet!$C$2:$C$6759,0),)</f>
        <v>0</v>
      </c>
      <c r="H38" s="11" t="str">
        <f t="shared" si="0"/>
        <v/>
      </c>
      <c r="I38" s="41"/>
      <c r="J38" s="67"/>
      <c r="K38" s="41"/>
      <c r="L38" s="41"/>
      <c r="M38" s="77" t="str">
        <f t="shared" si="1"/>
        <v/>
      </c>
      <c r="N38" s="77" t="str">
        <f t="shared" si="2"/>
        <v/>
      </c>
      <c r="O38" s="77" t="str">
        <f t="shared" si="3"/>
        <v/>
      </c>
      <c r="P38" s="49">
        <f t="shared" si="4"/>
        <v>0</v>
      </c>
      <c r="Q38" s="49">
        <f t="shared" si="5"/>
        <v>0</v>
      </c>
      <c r="R38" s="10"/>
      <c r="T38" s="5" t="s">
        <v>280</v>
      </c>
      <c r="U38" s="5" t="s">
        <v>308</v>
      </c>
      <c r="V38" s="11" cm="1">
        <f t="array" ref="V38">INDEX(LatestMeasureDefSheet!$H$2:$H$6759,MATCH(U38,LatestMeasureDefSheet!$C$2:$C$6759,0),)</f>
        <v>1276</v>
      </c>
      <c r="W38" s="11" cm="1">
        <f t="array" ref="W38">INDEX(LatestMeasureDefSheet!$I$2:$I$6759,MATCH(U38,LatestMeasureDefSheet!$C$2:$C$6759,0),)</f>
        <v>0.69399999999999995</v>
      </c>
      <c r="X38" s="11" cm="1">
        <f t="array" ref="X38">INDEX(LatestMeasureDefSheet!$L$2:$L$6759,MATCH(U38,LatestMeasureDefSheet!$C$2:$C$6759,0),)</f>
        <v>0</v>
      </c>
      <c r="Y38" s="11" cm="1">
        <f t="array" ref="Y38">INDEX(LatestMeasureDefSheet!$S$2:$S$6759,MATCH(U38,LatestMeasureDefSheet!$C$2:$C$6759,0),)</f>
        <v>0</v>
      </c>
      <c r="Z38" s="11" cm="1">
        <f t="array" ref="Z38">INDEX(LatestMeasureDefSheet!$T$2:$T$6759,MATCH(U38,LatestMeasureDefSheet!$C$2:$C$6759,0),)</f>
        <v>0</v>
      </c>
      <c r="AA38" s="11" cm="1">
        <f t="array" ref="AA38">INDEX(LatestMeasureDefSheet!$U$2:$U$6759,MATCH(U38,LatestMeasureDefSheet!$C$2:$C$6759,0),)</f>
        <v>0</v>
      </c>
      <c r="AB38" s="11" cm="1">
        <f t="array" ref="AB38">INDEX(LatestMeasureDefSheet!$V$2:$V$6759,MATCH(U38,LatestMeasureDefSheet!$C$2:$C$6759,0),)</f>
        <v>0</v>
      </c>
    </row>
    <row r="39" spans="1:28" ht="31.5" x14ac:dyDescent="0.25">
      <c r="A39" s="16" t="s">
        <v>312</v>
      </c>
      <c r="B39" s="15" t="s">
        <v>313</v>
      </c>
      <c r="C39" s="9" cm="1">
        <f t="array" ref="C39">INDEX(LatestMeasureDefSheet!$AH$2:$AH$6759,MATCH(U39,LatestMeasureDefSheet!$C$2:$C$6759,0),)</f>
        <v>200</v>
      </c>
      <c r="D39" s="10" t="str" cm="1">
        <f t="array" ref="D39">INDEX(LatestMeasureDefSheet!$G$2:$G$6759,MATCH(U39,LatestMeasureDefSheet!$C$2:$C$6759,0),)</f>
        <v>Units</v>
      </c>
      <c r="E39" s="11" cm="1">
        <f t="array" ref="E39">INDEX(LatestMeasureDefSheet!$AJ$2:$AJ$6759,MATCH(U39,LatestMeasureDefSheet!$C$2:$C$6759,0),)</f>
        <v>15</v>
      </c>
      <c r="F39" s="8" t="str" cm="1">
        <f t="array" ref="F39">IF(INDEX(LatestMeasureDefSheet!$Q$2:$Q$6759,MATCH(U39,LatestMeasureDefSheet!$C$2:$C$6759,0),)="",INDEX(LatestMeasureDefSheet!$G$2:$G$6759,MATCH(U39,LatestMeasureDefSheet!$C$2:$C$6759,0),),INDEX(LatestMeasureDefSheet!$Q$2:$Q$6759,MATCH(U39,LatestMeasureDefSheet!$C$2:$C$6759,0),))</f>
        <v>Units</v>
      </c>
      <c r="G39" s="11" cm="1">
        <f t="array" ref="G39">INDEX(LatestMeasureDefSheet!$R$2:$R$6759,MATCH(U39,LatestMeasureDefSheet!$C$2:$C$6759,0),)</f>
        <v>0</v>
      </c>
      <c r="H39" s="11" t="str">
        <f t="shared" si="0"/>
        <v/>
      </c>
      <c r="I39" s="41"/>
      <c r="J39" s="67"/>
      <c r="K39" s="41"/>
      <c r="L39" s="41"/>
      <c r="M39" s="77" t="str">
        <f t="shared" si="1"/>
        <v/>
      </c>
      <c r="N39" s="77" t="str">
        <f t="shared" si="2"/>
        <v/>
      </c>
      <c r="O39" s="77" t="str">
        <f t="shared" si="3"/>
        <v/>
      </c>
      <c r="P39" s="49">
        <f t="shared" si="4"/>
        <v>0</v>
      </c>
      <c r="Q39" s="49">
        <f t="shared" si="5"/>
        <v>0</v>
      </c>
      <c r="R39" s="10"/>
      <c r="T39" s="5" t="s">
        <v>280</v>
      </c>
      <c r="U39" s="5" t="s">
        <v>311</v>
      </c>
      <c r="V39" s="11" cm="1">
        <f t="array" ref="V39">INDEX(LatestMeasureDefSheet!$H$2:$H$6759,MATCH(U39,LatestMeasureDefSheet!$C$2:$C$6759,0),)</f>
        <v>5105</v>
      </c>
      <c r="W39" s="11" cm="1">
        <f t="array" ref="W39">INDEX(LatestMeasureDefSheet!$I$2:$I$6759,MATCH(U39,LatestMeasureDefSheet!$C$2:$C$6759,0),)</f>
        <v>2.78</v>
      </c>
      <c r="X39" s="11" cm="1">
        <f t="array" ref="X39">INDEX(LatestMeasureDefSheet!$L$2:$L$6759,MATCH(U39,LatestMeasureDefSheet!$C$2:$C$6759,0),)</f>
        <v>0</v>
      </c>
      <c r="Y39" s="11" cm="1">
        <f t="array" ref="Y39">INDEX(LatestMeasureDefSheet!$S$2:$S$6759,MATCH(U39,LatestMeasureDefSheet!$C$2:$C$6759,0),)</f>
        <v>0</v>
      </c>
      <c r="Z39" s="11" cm="1">
        <f t="array" ref="Z39">INDEX(LatestMeasureDefSheet!$T$2:$T$6759,MATCH(U39,LatestMeasureDefSheet!$C$2:$C$6759,0),)</f>
        <v>0</v>
      </c>
      <c r="AA39" s="11" cm="1">
        <f t="array" ref="AA39">INDEX(LatestMeasureDefSheet!$U$2:$U$6759,MATCH(U39,LatestMeasureDefSheet!$C$2:$C$6759,0),)</f>
        <v>0</v>
      </c>
      <c r="AB39" s="11" cm="1">
        <f t="array" ref="AB39">INDEX(LatestMeasureDefSheet!$V$2:$V$6759,MATCH(U39,LatestMeasureDefSheet!$C$2:$C$6759,0),)</f>
        <v>0</v>
      </c>
    </row>
  </sheetData>
  <sheetProtection algorithmName="SHA-512" hashValue="q02Ex8Vr3ye9Rh47zhyp4LBVVM48O6xQHFt90wG2fUuhPV7RXF5lHOXsvydBSHaaVKBmQU29+uieS6qd8wAx7g==" saltValue="jCXrLgsNIO+HxtlurDh0LQ==" spinCount="100000" sheet="1" objects="1" scenarios="1"/>
  <protectedRanges>
    <protectedRange sqref="I4:I39" name="Range1"/>
    <protectedRange sqref="J4:J39" name="Range1_1"/>
  </protectedRanges>
  <autoFilter ref="A3:R3" xr:uid="{DA633522-27BA-4FAD-8762-C69D79FC4ADD}"/>
  <conditionalFormatting sqref="K4:L39">
    <cfRule type="expression" dxfId="24" priority="1">
      <formula>$H4=""</formula>
    </cfRule>
  </conditionalFormatting>
  <hyperlinks>
    <hyperlink ref="A1" location="Summary!A1" display="Take me to the Summary page" xr:uid="{14179EEF-DC17-4DAB-8D2A-6EB669A18E0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B4B46-A6F0-42DA-8EAA-F0BF80AF74E2}">
  <sheetPr codeName="Sheet44"/>
  <dimension ref="A1:AB61"/>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3734</v>
      </c>
      <c r="K3" s="6" t="s">
        <v>23</v>
      </c>
      <c r="L3" s="6" t="s">
        <v>24</v>
      </c>
      <c r="M3" s="6" t="s">
        <v>25</v>
      </c>
      <c r="N3" s="6" t="s">
        <v>26</v>
      </c>
      <c r="O3" s="6" t="s">
        <v>27</v>
      </c>
      <c r="P3" s="6" t="s">
        <v>10</v>
      </c>
      <c r="Q3" s="6" t="s">
        <v>3735</v>
      </c>
      <c r="R3" s="6" t="s">
        <v>28</v>
      </c>
      <c r="T3" s="6" t="s">
        <v>6</v>
      </c>
      <c r="U3" s="6" t="s">
        <v>7</v>
      </c>
      <c r="V3" s="6" t="s">
        <v>12</v>
      </c>
      <c r="W3" s="6" t="s">
        <v>13</v>
      </c>
      <c r="X3" s="6" t="s">
        <v>14</v>
      </c>
      <c r="Y3" s="6" t="s">
        <v>17</v>
      </c>
      <c r="Z3" s="6" t="s">
        <v>18</v>
      </c>
      <c r="AA3" s="6" t="s">
        <v>19</v>
      </c>
      <c r="AB3" s="6" t="s">
        <v>20</v>
      </c>
    </row>
    <row r="4" spans="1:28" ht="15.75" x14ac:dyDescent="0.25">
      <c r="A4" s="16" t="s">
        <v>317</v>
      </c>
      <c r="B4" s="15" t="s">
        <v>318</v>
      </c>
      <c r="C4" s="9" cm="1">
        <f t="array" ref="C4">INDEX(LatestMeasureDefSheet!$AH:$AH,MATCH($U4,LatestMeasureDefSheet!$C:$C,0),)</f>
        <v>170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
        <v>1920</v>
      </c>
      <c r="I4" s="41"/>
      <c r="J4" s="67"/>
      <c r="K4" s="41"/>
      <c r="L4" s="41"/>
      <c r="M4" s="77" t="str">
        <f t="shared" ref="M4:M35" si="0">IF($I4=0,"",IF($H4="",V4*$I4,Z4*$I4*$K4))</f>
        <v/>
      </c>
      <c r="N4" s="77" t="str">
        <f t="shared" ref="N4:N35" si="1">IF($I4=0,"",IF($H4="",W4*$I4,AA4*$I4*$K4))</f>
        <v/>
      </c>
      <c r="O4" s="77" t="str">
        <f t="shared" ref="O4:O35" si="2">IF($I4=0,"",IF($H4="",X4*$I4,AB4*$I4*$K4))</f>
        <v/>
      </c>
      <c r="P4" s="49">
        <f t="shared" ref="P4:P35" si="3">C4*$I4</f>
        <v>0</v>
      </c>
      <c r="Q4" s="49">
        <f t="shared" ref="Q4:Q35" si="4">J4*$I4</f>
        <v>0</v>
      </c>
      <c r="R4" s="10"/>
      <c r="T4" s="5" t="s">
        <v>315</v>
      </c>
      <c r="U4" s="5" t="s">
        <v>316</v>
      </c>
      <c r="V4" s="11" cm="1">
        <f t="array" ref="V4">INDEX(LatestMeasureDefSheet!$H:$H,MATCH($U4,LatestMeasureDefSheet!$C:$C,0),)</f>
        <v>1208</v>
      </c>
      <c r="W4" s="11" cm="1">
        <f t="array" ref="W4">INDEX(LatestMeasureDefSheet!$I:$I,MATCH($U4,LatestMeasureDefSheet!$C:$C,0),)</f>
        <v>0.158</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320</v>
      </c>
      <c r="B5" s="15" t="s">
        <v>321</v>
      </c>
      <c r="C5" s="9" cm="1">
        <f t="array" ref="C5">INDEX(LatestMeasureDefSheet!$AH:$AH,MATCH($U5,LatestMeasureDefSheet!$C:$C,0),)</f>
        <v>100</v>
      </c>
      <c r="D5" s="10" t="str" cm="1">
        <f t="array" ref="D5">INDEX(LatestMeasureDefSheet!$G:$G,MATCH($U5,LatestMeasureDefSheet!$C:$C,0),)</f>
        <v>HP</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HP</v>
      </c>
      <c r="G5" s="11" cm="1">
        <f t="array" ref="G5">INDEX(LatestMeasureDefSheet!$R:$R,MATCH($U5,LatestMeasureDefSheet!$C:$C,0),)</f>
        <v>0</v>
      </c>
      <c r="H5" s="11" t="s">
        <v>1920</v>
      </c>
      <c r="I5" s="41"/>
      <c r="J5" s="67"/>
      <c r="K5" s="41"/>
      <c r="L5" s="41"/>
      <c r="M5" s="77" t="str">
        <f t="shared" si="0"/>
        <v/>
      </c>
      <c r="N5" s="77" t="str">
        <f t="shared" si="1"/>
        <v/>
      </c>
      <c r="O5" s="77" t="str">
        <f t="shared" si="2"/>
        <v/>
      </c>
      <c r="P5" s="49">
        <f t="shared" si="3"/>
        <v>0</v>
      </c>
      <c r="Q5" s="49">
        <f t="shared" si="4"/>
        <v>0</v>
      </c>
      <c r="R5" s="10"/>
      <c r="T5" s="5" t="s">
        <v>315</v>
      </c>
      <c r="U5" s="5" t="s">
        <v>319</v>
      </c>
      <c r="V5" s="11" cm="1">
        <f t="array" ref="V5">INDEX(LatestMeasureDefSheet!$H:$H,MATCH($U5,LatestMeasureDefSheet!$C:$C,0),)</f>
        <v>775</v>
      </c>
      <c r="W5" s="11" cm="1">
        <f t="array" ref="W5">INDEX(LatestMeasureDefSheet!$I:$I,MATCH($U5,LatestMeasureDefSheet!$C:$C,0),)</f>
        <v>0.158</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323</v>
      </c>
      <c r="B6" s="15" t="s">
        <v>324</v>
      </c>
      <c r="C6" s="9" cm="1">
        <f t="array" ref="C6">INDEX(LatestMeasureDefSheet!$AH:$AH,MATCH($U6,LatestMeasureDefSheet!$C:$C,0),)</f>
        <v>200</v>
      </c>
      <c r="D6" s="10" t="str" cm="1">
        <f t="array" ref="D6">INDEX(LatestMeasureDefSheet!$G:$G,MATCH($U6,LatestMeasureDefSheet!$C:$C,0),)</f>
        <v>HP</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HP</v>
      </c>
      <c r="G6" s="11" cm="1">
        <f t="array" ref="G6">INDEX(LatestMeasureDefSheet!$R:$R,MATCH($U6,LatestMeasureDefSheet!$C:$C,0),)</f>
        <v>0</v>
      </c>
      <c r="H6" s="11" t="s">
        <v>1920</v>
      </c>
      <c r="I6" s="41"/>
      <c r="J6" s="67"/>
      <c r="K6" s="41"/>
      <c r="L6" s="41"/>
      <c r="M6" s="77" t="str">
        <f t="shared" si="0"/>
        <v/>
      </c>
      <c r="N6" s="77" t="str">
        <f t="shared" si="1"/>
        <v/>
      </c>
      <c r="O6" s="77" t="str">
        <f t="shared" si="2"/>
        <v/>
      </c>
      <c r="P6" s="49">
        <f t="shared" si="3"/>
        <v>0</v>
      </c>
      <c r="Q6" s="49">
        <f t="shared" si="4"/>
        <v>0</v>
      </c>
      <c r="R6" s="10"/>
      <c r="T6" s="5" t="s">
        <v>315</v>
      </c>
      <c r="U6" s="5" t="s">
        <v>322</v>
      </c>
      <c r="V6" s="11" cm="1">
        <f t="array" ref="V6">INDEX(LatestMeasureDefSheet!$H:$H,MATCH($U6,LatestMeasureDefSheet!$C:$C,0),)</f>
        <v>1529</v>
      </c>
      <c r="W6" s="11" cm="1">
        <f t="array" ref="W6">INDEX(LatestMeasureDefSheet!$I:$I,MATCH($U6,LatestMeasureDefSheet!$C:$C,0),)</f>
        <v>0.158</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326</v>
      </c>
      <c r="B7" s="15" t="s">
        <v>327</v>
      </c>
      <c r="C7" s="9" cm="1">
        <f t="array" ref="C7">INDEX(LatestMeasureDefSheet!$AH:$AH,MATCH($U7,LatestMeasureDefSheet!$C:$C,0),)</f>
        <v>150</v>
      </c>
      <c r="D7" s="10" t="str" cm="1">
        <f t="array" ref="D7">INDEX(LatestMeasureDefSheet!$G:$G,MATCH($U7,LatestMeasureDefSheet!$C:$C,0),)</f>
        <v>HP</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HP</v>
      </c>
      <c r="G7" s="11" cm="1">
        <f t="array" ref="G7">INDEX(LatestMeasureDefSheet!$R:$R,MATCH($U7,LatestMeasureDefSheet!$C:$C,0),)</f>
        <v>0</v>
      </c>
      <c r="H7" s="11" t="s">
        <v>1920</v>
      </c>
      <c r="I7" s="41"/>
      <c r="J7" s="67"/>
      <c r="K7" s="41"/>
      <c r="L7" s="41"/>
      <c r="M7" s="77" t="str">
        <f t="shared" si="0"/>
        <v/>
      </c>
      <c r="N7" s="77" t="str">
        <f t="shared" si="1"/>
        <v/>
      </c>
      <c r="O7" s="77" t="str">
        <f t="shared" si="2"/>
        <v/>
      </c>
      <c r="P7" s="49">
        <f t="shared" si="3"/>
        <v>0</v>
      </c>
      <c r="Q7" s="49">
        <f t="shared" si="4"/>
        <v>0</v>
      </c>
      <c r="R7" s="10"/>
      <c r="T7" s="5" t="s">
        <v>315</v>
      </c>
      <c r="U7" s="5" t="s">
        <v>325</v>
      </c>
      <c r="V7" s="11" cm="1">
        <f t="array" ref="V7">INDEX(LatestMeasureDefSheet!$H:$H,MATCH($U7,LatestMeasureDefSheet!$C:$C,0),)</f>
        <v>1085</v>
      </c>
      <c r="W7" s="11" cm="1">
        <f t="array" ref="W7">INDEX(LatestMeasureDefSheet!$I:$I,MATCH($U7,LatestMeasureDefSheet!$C:$C,0),)</f>
        <v>0.158</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329</v>
      </c>
      <c r="B8" s="15" t="s">
        <v>330</v>
      </c>
      <c r="C8" s="9" cm="1">
        <f t="array" ref="C8">INDEX(LatestMeasureDefSheet!$AH:$AH,MATCH($U8,LatestMeasureDefSheet!$C:$C,0),)</f>
        <v>75</v>
      </c>
      <c r="D8" s="10" t="str" cm="1">
        <f t="array" ref="D8">INDEX(LatestMeasureDefSheet!$G:$G,MATCH($U8,LatestMeasureDefSheet!$C:$C,0),)</f>
        <v>HP</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HP</v>
      </c>
      <c r="G8" s="11" cm="1">
        <f t="array" ref="G8">INDEX(LatestMeasureDefSheet!$R:$R,MATCH($U8,LatestMeasureDefSheet!$C:$C,0),)</f>
        <v>0</v>
      </c>
      <c r="H8" s="11" t="s">
        <v>1920</v>
      </c>
      <c r="I8" s="41"/>
      <c r="J8" s="67"/>
      <c r="K8" s="41"/>
      <c r="L8" s="41"/>
      <c r="M8" s="77" t="str">
        <f t="shared" si="0"/>
        <v/>
      </c>
      <c r="N8" s="77" t="str">
        <f t="shared" si="1"/>
        <v/>
      </c>
      <c r="O8" s="77" t="str">
        <f t="shared" si="2"/>
        <v/>
      </c>
      <c r="P8" s="49">
        <f t="shared" si="3"/>
        <v>0</v>
      </c>
      <c r="Q8" s="49">
        <f t="shared" si="4"/>
        <v>0</v>
      </c>
      <c r="R8" s="10"/>
      <c r="T8" s="5" t="s">
        <v>315</v>
      </c>
      <c r="U8" s="5" t="s">
        <v>328</v>
      </c>
      <c r="V8" s="11" cm="1">
        <f t="array" ref="V8">INDEX(LatestMeasureDefSheet!$H:$H,MATCH($U8,LatestMeasureDefSheet!$C:$C,0),)</f>
        <v>824</v>
      </c>
      <c r="W8" s="11" cm="1">
        <f t="array" ref="W8">INDEX(LatestMeasureDefSheet!$I:$I,MATCH($U8,LatestMeasureDefSheet!$C:$C,0),)</f>
        <v>0.108</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332</v>
      </c>
      <c r="B9" s="15" t="s">
        <v>333</v>
      </c>
      <c r="C9" s="9" cm="1">
        <f t="array" ref="C9">INDEX(LatestMeasureDefSheet!$AH:$AH,MATCH($U9,LatestMeasureDefSheet!$C:$C,0),)</f>
        <v>100</v>
      </c>
      <c r="D9" s="10" t="str" cm="1">
        <f t="array" ref="D9">INDEX(LatestMeasureDefSheet!$G:$G,MATCH($U9,LatestMeasureDefSheet!$C:$C,0),)</f>
        <v>HP</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67"/>
      <c r="K9" s="41"/>
      <c r="L9" s="41"/>
      <c r="M9" s="77" t="str">
        <f t="shared" si="0"/>
        <v/>
      </c>
      <c r="N9" s="77" t="str">
        <f t="shared" si="1"/>
        <v/>
      </c>
      <c r="O9" s="77" t="str">
        <f t="shared" si="2"/>
        <v/>
      </c>
      <c r="P9" s="49">
        <f t="shared" si="3"/>
        <v>0</v>
      </c>
      <c r="Q9" s="49">
        <f t="shared" si="4"/>
        <v>0</v>
      </c>
      <c r="R9" s="10"/>
      <c r="T9" s="5" t="s">
        <v>315</v>
      </c>
      <c r="U9" s="5" t="s">
        <v>331</v>
      </c>
      <c r="V9" s="11" cm="1">
        <f t="array" ref="V9">INDEX(LatestMeasureDefSheet!$H:$H,MATCH($U9,LatestMeasureDefSheet!$C:$C,0),)</f>
        <v>1043</v>
      </c>
      <c r="W9" s="11" cm="1">
        <f t="array" ref="W9">INDEX(LatestMeasureDefSheet!$I:$I,MATCH($U9,LatestMeasureDefSheet!$C:$C,0),)</f>
        <v>0.108</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335</v>
      </c>
      <c r="B10" s="15" t="s">
        <v>336</v>
      </c>
      <c r="C10" s="9" cm="1">
        <f t="array" ref="C10">INDEX(LatestMeasureDefSheet!$AH:$AH,MATCH($U10,LatestMeasureDefSheet!$C:$C,0),)</f>
        <v>200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67"/>
      <c r="K10" s="41"/>
      <c r="L10" s="41"/>
      <c r="M10" s="77" t="str">
        <f t="shared" si="0"/>
        <v/>
      </c>
      <c r="N10" s="77" t="str">
        <f t="shared" si="1"/>
        <v/>
      </c>
      <c r="O10" s="77" t="str">
        <f t="shared" si="2"/>
        <v/>
      </c>
      <c r="P10" s="49">
        <f t="shared" si="3"/>
        <v>0</v>
      </c>
      <c r="Q10" s="49">
        <f t="shared" si="4"/>
        <v>0</v>
      </c>
      <c r="R10" s="10"/>
      <c r="T10" s="5" t="s">
        <v>315</v>
      </c>
      <c r="U10" s="5" t="s">
        <v>334</v>
      </c>
      <c r="V10" s="11" cm="1">
        <f t="array" ref="V10">INDEX(LatestMeasureDefSheet!$H:$H,MATCH($U10,LatestMeasureDefSheet!$C:$C,0),)</f>
        <v>1423</v>
      </c>
      <c r="W10" s="11" cm="1">
        <f t="array" ref="W10">INDEX(LatestMeasureDefSheet!$I:$I,MATCH($U10,LatestMeasureDefSheet!$C:$C,0),)</f>
        <v>0.14000000000000001</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338</v>
      </c>
      <c r="B11" s="15" t="s">
        <v>339</v>
      </c>
      <c r="C11" s="9" cm="1">
        <f t="array" ref="C11">INDEX(LatestMeasureDefSheet!$AH:$AH,MATCH($U11,LatestMeasureDefSheet!$C:$C,0),)</f>
        <v>150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67"/>
      <c r="K11" s="41"/>
      <c r="L11" s="41"/>
      <c r="M11" s="77" t="str">
        <f t="shared" si="0"/>
        <v/>
      </c>
      <c r="N11" s="77" t="str">
        <f t="shared" si="1"/>
        <v/>
      </c>
      <c r="O11" s="77" t="str">
        <f t="shared" si="2"/>
        <v/>
      </c>
      <c r="P11" s="49">
        <f t="shared" si="3"/>
        <v>0</v>
      </c>
      <c r="Q11" s="49">
        <f t="shared" si="4"/>
        <v>0</v>
      </c>
      <c r="R11" s="10"/>
      <c r="T11" s="5" t="s">
        <v>315</v>
      </c>
      <c r="U11" s="5" t="s">
        <v>337</v>
      </c>
      <c r="V11" s="11" cm="1">
        <f t="array" ref="V11">INDEX(LatestMeasureDefSheet!$H:$H,MATCH($U11,LatestMeasureDefSheet!$C:$C,0),)</f>
        <v>1068</v>
      </c>
      <c r="W11" s="11" cm="1">
        <f t="array" ref="W11">INDEX(LatestMeasureDefSheet!$I:$I,MATCH($U11,LatestMeasureDefSheet!$C:$C,0),)</f>
        <v>0.14000000000000001</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341</v>
      </c>
      <c r="B12" s="15" t="s">
        <v>342</v>
      </c>
      <c r="C12" s="9" cm="1">
        <f t="array" ref="C12">INDEX(LatestMeasureDefSheet!$AH:$AH,MATCH($U12,LatestMeasureDefSheet!$C:$C,0),)</f>
        <v>100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67"/>
      <c r="K12" s="41"/>
      <c r="L12" s="41"/>
      <c r="M12" s="77" t="str">
        <f t="shared" si="0"/>
        <v/>
      </c>
      <c r="N12" s="77" t="str">
        <f t="shared" si="1"/>
        <v/>
      </c>
      <c r="O12" s="77" t="str">
        <f t="shared" si="2"/>
        <v/>
      </c>
      <c r="P12" s="49">
        <f t="shared" si="3"/>
        <v>0</v>
      </c>
      <c r="Q12" s="49">
        <f t="shared" si="4"/>
        <v>0</v>
      </c>
      <c r="R12" s="10"/>
      <c r="T12" s="5" t="s">
        <v>315</v>
      </c>
      <c r="U12" s="5" t="s">
        <v>340</v>
      </c>
      <c r="V12" s="11" cm="1">
        <f t="array" ref="V12">INDEX(LatestMeasureDefSheet!$H:$H,MATCH($U12,LatestMeasureDefSheet!$C:$C,0),)</f>
        <v>712</v>
      </c>
      <c r="W12" s="11" cm="1">
        <f t="array" ref="W12">INDEX(LatestMeasureDefSheet!$I:$I,MATCH($U12,LatestMeasureDefSheet!$C:$C,0),)</f>
        <v>0.14000000000000001</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344</v>
      </c>
      <c r="B13" s="15" t="s">
        <v>345</v>
      </c>
      <c r="C13" s="9" cm="1">
        <f t="array" ref="C13">INDEX(LatestMeasureDefSheet!$AH:$AH,MATCH($U13,LatestMeasureDefSheet!$C:$C,0),)</f>
        <v>50</v>
      </c>
      <c r="D13" s="10" t="str" cm="1">
        <f t="array" ref="D13">INDEX(LatestMeasureDefSheet!$G:$G,MATCH($U13,LatestMeasureDefSheet!$C:$C,0),)</f>
        <v>HP</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HP</v>
      </c>
      <c r="G13" s="11" cm="1">
        <f t="array" ref="G13">INDEX(LatestMeasureDefSheet!$R:$R,MATCH($U13,LatestMeasureDefSheet!$C:$C,0),)</f>
        <v>0</v>
      </c>
      <c r="H13" s="11" t="s">
        <v>1920</v>
      </c>
      <c r="I13" s="41"/>
      <c r="J13" s="67"/>
      <c r="K13" s="41"/>
      <c r="L13" s="41"/>
      <c r="M13" s="77" t="str">
        <f t="shared" si="0"/>
        <v/>
      </c>
      <c r="N13" s="77" t="str">
        <f t="shared" si="1"/>
        <v/>
      </c>
      <c r="O13" s="77" t="str">
        <f t="shared" si="2"/>
        <v/>
      </c>
      <c r="P13" s="49">
        <f t="shared" si="3"/>
        <v>0</v>
      </c>
      <c r="Q13" s="49">
        <f t="shared" si="4"/>
        <v>0</v>
      </c>
      <c r="R13" s="10"/>
      <c r="T13" s="5" t="s">
        <v>315</v>
      </c>
      <c r="U13" s="5" t="s">
        <v>343</v>
      </c>
      <c r="V13" s="11" cm="1">
        <f t="array" ref="V13">INDEX(LatestMeasureDefSheet!$H:$H,MATCH($U13,LatestMeasureDefSheet!$C:$C,0),)</f>
        <v>356</v>
      </c>
      <c r="W13" s="11" cm="1">
        <f t="array" ref="W13">INDEX(LatestMeasureDefSheet!$I:$I,MATCH($U13,LatestMeasureDefSheet!$C:$C,0),)</f>
        <v>0.14000000000000001</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347</v>
      </c>
      <c r="B14" s="15" t="s">
        <v>348</v>
      </c>
      <c r="C14" s="9" cm="1">
        <f t="array" ref="C14">INDEX(LatestMeasureDefSheet!$AH:$AH,MATCH($U14,LatestMeasureDefSheet!$C:$C,0),)</f>
        <v>35</v>
      </c>
      <c r="D14" s="10" t="str" cm="1">
        <f t="array" ref="D14">INDEX(LatestMeasureDefSheet!$G:$G,MATCH($U14,LatestMeasureDefSheet!$C:$C,0),)</f>
        <v>HP</v>
      </c>
      <c r="E14" s="11" cm="1">
        <f t="array" ref="E14">INDEX(LatestMeasureDefSheet!$AJ:$AJ,MATCH($U14,LatestMeasureDefSheet!$C:$C,0),)</f>
        <v>13</v>
      </c>
      <c r="F14" s="8" t="str" cm="1">
        <f t="array" ref="F14">IF(INDEX(LatestMeasureDefSheet!$Q:$Q,MATCH(U14,LatestMeasureDefSheet!$C:$C,0),)="",INDEX(LatestMeasureDefSheet!$G:$G,MATCH(U14,LatestMeasureDefSheet!$C:$C,0),),INDEX(LatestMeasureDefSheet!$Q:$Q,MATCH(U14,LatestMeasureDefSheet!$C:$C,0),))</f>
        <v>HP</v>
      </c>
      <c r="G14" s="11" cm="1">
        <f t="array" ref="G14">INDEX(LatestMeasureDefSheet!$R:$R,MATCH($U14,LatestMeasureDefSheet!$C:$C,0),)</f>
        <v>0</v>
      </c>
      <c r="H14" s="11" t="s">
        <v>1920</v>
      </c>
      <c r="I14" s="41"/>
      <c r="J14" s="67"/>
      <c r="K14" s="41"/>
      <c r="L14" s="41"/>
      <c r="M14" s="77" t="str">
        <f t="shared" si="0"/>
        <v/>
      </c>
      <c r="N14" s="77" t="str">
        <f t="shared" si="1"/>
        <v/>
      </c>
      <c r="O14" s="77" t="str">
        <f t="shared" si="2"/>
        <v/>
      </c>
      <c r="P14" s="49">
        <f t="shared" si="3"/>
        <v>0</v>
      </c>
      <c r="Q14" s="49">
        <f t="shared" si="4"/>
        <v>0</v>
      </c>
      <c r="R14" s="10"/>
      <c r="T14" s="5" t="s">
        <v>315</v>
      </c>
      <c r="U14" s="5" t="s">
        <v>346</v>
      </c>
      <c r="V14" s="11" cm="1">
        <f t="array" ref="V14">INDEX(LatestMeasureDefSheet!$H:$H,MATCH($U14,LatestMeasureDefSheet!$C:$C,0),)</f>
        <v>442</v>
      </c>
      <c r="W14" s="11" cm="1">
        <f t="array" ref="W14">INDEX(LatestMeasureDefSheet!$I:$I,MATCH($U14,LatestMeasureDefSheet!$C:$C,0),)</f>
        <v>5.7799999999999997E-2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350</v>
      </c>
      <c r="B15" s="15" t="s">
        <v>351</v>
      </c>
      <c r="C15" s="9" cm="1">
        <f t="array" ref="C15">INDEX(LatestMeasureDefSheet!$AH:$AH,MATCH($U15,LatestMeasureDefSheet!$C:$C,0),)</f>
        <v>20</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67"/>
      <c r="K15" s="41"/>
      <c r="L15" s="41"/>
      <c r="M15" s="77" t="str">
        <f t="shared" si="0"/>
        <v/>
      </c>
      <c r="N15" s="77" t="str">
        <f t="shared" si="1"/>
        <v/>
      </c>
      <c r="O15" s="77" t="str">
        <f t="shared" si="2"/>
        <v/>
      </c>
      <c r="P15" s="49">
        <f t="shared" si="3"/>
        <v>0</v>
      </c>
      <c r="Q15" s="49">
        <f t="shared" si="4"/>
        <v>0</v>
      </c>
      <c r="R15" s="10"/>
      <c r="T15" s="5" t="s">
        <v>315</v>
      </c>
      <c r="U15" s="5" t="s">
        <v>349</v>
      </c>
      <c r="V15" s="11" cm="1">
        <f t="array" ref="V15">INDEX(LatestMeasureDefSheet!$H:$H,MATCH($U15,LatestMeasureDefSheet!$C:$C,0),)</f>
        <v>269.40109999999999</v>
      </c>
      <c r="W15" s="11" cm="1">
        <f t="array" ref="W15">INDEX(LatestMeasureDefSheet!$I:$I,MATCH($U15,LatestMeasureDefSheet!$C:$C,0),)</f>
        <v>3.5200000000000002E-2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353</v>
      </c>
      <c r="B16" s="15" t="s">
        <v>354</v>
      </c>
      <c r="C16" s="9" cm="1">
        <f t="array" ref="C16">INDEX(LatestMeasureDefSheet!$AH:$AH,MATCH($U16,LatestMeasureDefSheet!$C:$C,0),)</f>
        <v>1</v>
      </c>
      <c r="D16" s="10" t="s">
        <v>355</v>
      </c>
      <c r="E16" s="11" cm="1">
        <f t="array" ref="E16">INDEX(LatestMeasureDefSheet!$AJ:$AJ,MATCH($U16,LatestMeasureDefSheet!$C:$C,0),)</f>
        <v>10</v>
      </c>
      <c r="F16" s="8" t="s">
        <v>355</v>
      </c>
      <c r="G16" s="11" cm="1">
        <f t="array" ref="G16">INDEX(LatestMeasureDefSheet!$R:$R,MATCH($U16,LatestMeasureDefSheet!$C:$C,0),)</f>
        <v>0</v>
      </c>
      <c r="H16" s="11" t="s">
        <v>1920</v>
      </c>
      <c r="I16" s="41"/>
      <c r="J16" s="67"/>
      <c r="K16" s="41"/>
      <c r="L16" s="41"/>
      <c r="M16" s="77" t="str">
        <f t="shared" si="0"/>
        <v/>
      </c>
      <c r="N16" s="77" t="str">
        <f t="shared" si="1"/>
        <v/>
      </c>
      <c r="O16" s="77" t="str">
        <f t="shared" si="2"/>
        <v/>
      </c>
      <c r="P16" s="49">
        <f t="shared" si="3"/>
        <v>0</v>
      </c>
      <c r="Q16" s="49">
        <f t="shared" si="4"/>
        <v>0</v>
      </c>
      <c r="R16" s="10"/>
      <c r="T16" s="5" t="s">
        <v>315</v>
      </c>
      <c r="U16" s="5" t="s">
        <v>352</v>
      </c>
      <c r="V16" s="11" cm="1">
        <f t="array" ref="V16">INDEX(LatestMeasureDefSheet!$H:$H,MATCH($U16,LatestMeasureDefSheet!$C:$C,0),)</f>
        <v>5.242</v>
      </c>
      <c r="W16" s="11" cm="1">
        <f t="array" ref="W16">INDEX(LatestMeasureDefSheet!$I:$I,MATCH($U16,LatestMeasureDefSheet!$C:$C,0),)</f>
        <v>6.9999999999999999E-4</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358</v>
      </c>
      <c r="B17" s="15" t="s">
        <v>359</v>
      </c>
      <c r="C17" s="9" cm="1">
        <f t="array" ref="C17">INDEX(LatestMeasureDefSheet!$AH:$AH,MATCH($U17,LatestMeasureDefSheet!$C:$C,0),)</f>
        <v>3.5</v>
      </c>
      <c r="D17" s="10" t="s">
        <v>355</v>
      </c>
      <c r="E17" s="11" cm="1">
        <f t="array" ref="E17">INDEX(LatestMeasureDefSheet!$AJ:$AJ,MATCH($U17,LatestMeasureDefSheet!$C:$C,0),)</f>
        <v>10</v>
      </c>
      <c r="F17" s="8" t="s">
        <v>355</v>
      </c>
      <c r="G17" s="11" cm="1">
        <f t="array" ref="G17">INDEX(LatestMeasureDefSheet!$R:$R,MATCH($U17,LatestMeasureDefSheet!$C:$C,0),)</f>
        <v>0</v>
      </c>
      <c r="H17" s="11" t="s">
        <v>1920</v>
      </c>
      <c r="I17" s="41"/>
      <c r="J17" s="67"/>
      <c r="K17" s="41"/>
      <c r="L17" s="41"/>
      <c r="M17" s="77" t="str">
        <f t="shared" si="0"/>
        <v/>
      </c>
      <c r="N17" s="77" t="str">
        <f t="shared" si="1"/>
        <v/>
      </c>
      <c r="O17" s="77" t="str">
        <f t="shared" si="2"/>
        <v/>
      </c>
      <c r="P17" s="49">
        <f t="shared" si="3"/>
        <v>0</v>
      </c>
      <c r="Q17" s="49">
        <f t="shared" si="4"/>
        <v>0</v>
      </c>
      <c r="R17" s="10"/>
      <c r="T17" s="5" t="s">
        <v>315</v>
      </c>
      <c r="U17" s="5" t="s">
        <v>357</v>
      </c>
      <c r="V17" s="11" cm="1">
        <f t="array" ref="V17">INDEX(LatestMeasureDefSheet!$H:$H,MATCH($U17,LatestMeasureDefSheet!$C:$C,0),)</f>
        <v>17.035</v>
      </c>
      <c r="W17" s="11" cm="1">
        <f t="array" ref="W17">INDEX(LatestMeasureDefSheet!$I:$I,MATCH($U17,LatestMeasureDefSheet!$C:$C,0),)</f>
        <v>2.2000000000000001E-3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361</v>
      </c>
      <c r="B18" s="15" t="s">
        <v>362</v>
      </c>
      <c r="C18" s="9" cm="1">
        <f t="array" ref="C18">INDEX(LatestMeasureDefSheet!$AH:$AH,MATCH($U18,LatestMeasureDefSheet!$C:$C,0),)</f>
        <v>3</v>
      </c>
      <c r="D18" s="10" t="s">
        <v>355</v>
      </c>
      <c r="E18" s="11" cm="1">
        <f t="array" ref="E18">INDEX(LatestMeasureDefSheet!$AJ:$AJ,MATCH($U18,LatestMeasureDefSheet!$C:$C,0),)</f>
        <v>10</v>
      </c>
      <c r="F18" s="8" t="s">
        <v>355</v>
      </c>
      <c r="G18" s="11" cm="1">
        <f t="array" ref="G18">INDEX(LatestMeasureDefSheet!$R:$R,MATCH($U18,LatestMeasureDefSheet!$C:$C,0),)</f>
        <v>0</v>
      </c>
      <c r="H18" s="11" t="s">
        <v>1920</v>
      </c>
      <c r="I18" s="41"/>
      <c r="J18" s="67"/>
      <c r="K18" s="41"/>
      <c r="L18" s="41"/>
      <c r="M18" s="77" t="str">
        <f t="shared" si="0"/>
        <v/>
      </c>
      <c r="N18" s="77" t="str">
        <f t="shared" si="1"/>
        <v/>
      </c>
      <c r="O18" s="77" t="str">
        <f t="shared" si="2"/>
        <v/>
      </c>
      <c r="P18" s="49">
        <f t="shared" si="3"/>
        <v>0</v>
      </c>
      <c r="Q18" s="49">
        <f t="shared" si="4"/>
        <v>0</v>
      </c>
      <c r="R18" s="10"/>
      <c r="T18" s="5" t="s">
        <v>315</v>
      </c>
      <c r="U18" s="5" t="s">
        <v>360</v>
      </c>
      <c r="V18" s="11" cm="1">
        <f t="array" ref="V18">INDEX(LatestMeasureDefSheet!$H:$H,MATCH($U18,LatestMeasureDefSheet!$C:$C,0),)</f>
        <v>16.161999999999999</v>
      </c>
      <c r="W18" s="11" cm="1">
        <f t="array" ref="W18">INDEX(LatestMeasureDefSheet!$I:$I,MATCH($U18,LatestMeasureDefSheet!$C:$C,0),)</f>
        <v>2.0999999999999999E-3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364</v>
      </c>
      <c r="B19" s="15" t="s">
        <v>365</v>
      </c>
      <c r="C19" s="9" cm="1">
        <f t="array" ref="C19">INDEX(LatestMeasureDefSheet!$AH:$AH,MATCH($U19,LatestMeasureDefSheet!$C:$C,0),)</f>
        <v>4</v>
      </c>
      <c r="D19" s="10" t="s">
        <v>355</v>
      </c>
      <c r="E19" s="11" cm="1">
        <f t="array" ref="E19">INDEX(LatestMeasureDefSheet!$AJ:$AJ,MATCH($U19,LatestMeasureDefSheet!$C:$C,0),)</f>
        <v>10</v>
      </c>
      <c r="F19" s="8" t="s">
        <v>355</v>
      </c>
      <c r="G19" s="11" cm="1">
        <f t="array" ref="G19">INDEX(LatestMeasureDefSheet!$R:$R,MATCH($U19,LatestMeasureDefSheet!$C:$C,0),)</f>
        <v>0</v>
      </c>
      <c r="H19" s="11" t="s">
        <v>1920</v>
      </c>
      <c r="I19" s="41"/>
      <c r="J19" s="67"/>
      <c r="K19" s="41"/>
      <c r="L19" s="41"/>
      <c r="M19" s="77" t="str">
        <f t="shared" si="0"/>
        <v/>
      </c>
      <c r="N19" s="77" t="str">
        <f t="shared" si="1"/>
        <v/>
      </c>
      <c r="O19" s="77" t="str">
        <f t="shared" si="2"/>
        <v/>
      </c>
      <c r="P19" s="49">
        <f t="shared" si="3"/>
        <v>0</v>
      </c>
      <c r="Q19" s="49">
        <f t="shared" si="4"/>
        <v>0</v>
      </c>
      <c r="R19" s="10"/>
      <c r="T19" s="5" t="s">
        <v>315</v>
      </c>
      <c r="U19" s="5" t="s">
        <v>363</v>
      </c>
      <c r="V19" s="11" cm="1">
        <f t="array" ref="V19">INDEX(LatestMeasureDefSheet!$H:$H,MATCH($U19,LatestMeasureDefSheet!$C:$C,0),)</f>
        <v>53.4</v>
      </c>
      <c r="W19" s="11" cm="1">
        <f t="array" ref="W19">INDEX(LatestMeasureDefSheet!$I:$I,MATCH($U19,LatestMeasureDefSheet!$C:$C,0),)</f>
        <v>7.0000000000000001E-3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367</v>
      </c>
      <c r="B20" s="15" t="s">
        <v>368</v>
      </c>
      <c r="C20" s="9" cm="1">
        <f t="array" ref="C20">INDEX(LatestMeasureDefSheet!$AH:$AH,MATCH($U20,LatestMeasureDefSheet!$C:$C,0),)</f>
        <v>4</v>
      </c>
      <c r="D20" s="10" t="str" cm="1">
        <f t="array" ref="D20">INDEX(LatestMeasureDefSheet!$G:$G,MATCH($U20,LatestMeasureDefSheet!$C:$C,0),)</f>
        <v>HP</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HP</v>
      </c>
      <c r="G20" s="11" cm="1">
        <f t="array" ref="G20">INDEX(LatestMeasureDefSheet!$R:$R,MATCH($U20,LatestMeasureDefSheet!$C:$C,0),)</f>
        <v>0</v>
      </c>
      <c r="H20" s="11"/>
      <c r="I20" s="41"/>
      <c r="J20" s="67"/>
      <c r="K20" s="41"/>
      <c r="L20" s="41"/>
      <c r="M20" s="77" t="str">
        <f t="shared" si="0"/>
        <v/>
      </c>
      <c r="N20" s="77" t="str">
        <f t="shared" si="1"/>
        <v/>
      </c>
      <c r="O20" s="77" t="str">
        <f t="shared" si="2"/>
        <v/>
      </c>
      <c r="P20" s="49">
        <f t="shared" si="3"/>
        <v>0</v>
      </c>
      <c r="Q20" s="49">
        <f t="shared" si="4"/>
        <v>0</v>
      </c>
      <c r="R20" s="10"/>
      <c r="T20" s="5" t="s">
        <v>315</v>
      </c>
      <c r="U20" s="5" t="s">
        <v>366</v>
      </c>
      <c r="V20" s="11" cm="1">
        <f t="array" ref="V20">INDEX(LatestMeasureDefSheet!$H:$H,MATCH($U20,LatestMeasureDefSheet!$C:$C,0),)</f>
        <v>29.533300000000001</v>
      </c>
      <c r="W20" s="11" cm="1">
        <f t="array" ref="W20">INDEX(LatestMeasureDefSheet!$I:$I,MATCH($U20,LatestMeasureDefSheet!$C:$C,0),)</f>
        <v>3.8999999999999998E-3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372</v>
      </c>
      <c r="B21" s="15" t="s">
        <v>373</v>
      </c>
      <c r="C21" s="9" cm="1">
        <f t="array" ref="C21">INDEX(LatestMeasureDefSheet!$AH:$AH,MATCH($U21,LatestMeasureDefSheet!$C:$C,0),)</f>
        <v>8</v>
      </c>
      <c r="D21" s="10" t="str" cm="1">
        <f t="array" ref="D21">INDEX(LatestMeasureDefSheet!$G:$G,MATCH($U21,LatestMeasureDefSheet!$C:$C,0),)</f>
        <v>HP</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HP</v>
      </c>
      <c r="G21" s="11" cm="1">
        <f t="array" ref="G21">INDEX(LatestMeasureDefSheet!$R:$R,MATCH($U21,LatestMeasureDefSheet!$C:$C,0),)</f>
        <v>0</v>
      </c>
      <c r="H21" s="11"/>
      <c r="I21" s="41"/>
      <c r="J21" s="67"/>
      <c r="K21" s="41"/>
      <c r="L21" s="41"/>
      <c r="M21" s="77" t="str">
        <f t="shared" si="0"/>
        <v/>
      </c>
      <c r="N21" s="77" t="str">
        <f t="shared" si="1"/>
        <v/>
      </c>
      <c r="O21" s="77" t="str">
        <f t="shared" si="2"/>
        <v/>
      </c>
      <c r="P21" s="49">
        <f t="shared" si="3"/>
        <v>0</v>
      </c>
      <c r="Q21" s="49">
        <f t="shared" si="4"/>
        <v>0</v>
      </c>
      <c r="R21" s="10"/>
      <c r="T21" s="5" t="s">
        <v>315</v>
      </c>
      <c r="U21" s="5" t="s">
        <v>371</v>
      </c>
      <c r="V21" s="11" cm="1">
        <f t="array" ref="V21">INDEX(LatestMeasureDefSheet!$H:$H,MATCH($U21,LatestMeasureDefSheet!$C:$C,0),)</f>
        <v>66.236900000000006</v>
      </c>
      <c r="W21" s="11" cm="1">
        <f t="array" ref="W21">INDEX(LatestMeasureDefSheet!$I:$I,MATCH($U21,LatestMeasureDefSheet!$C:$C,0),)</f>
        <v>8.6999999999999994E-3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376</v>
      </c>
      <c r="B22" s="15" t="s">
        <v>377</v>
      </c>
      <c r="C22" s="9" cm="1">
        <f t="array" ref="C22">INDEX(LatestMeasureDefSheet!$AH:$AH,MATCH($U22,LatestMeasureDefSheet!$C:$C,0),)</f>
        <v>50</v>
      </c>
      <c r="D22" s="10" t="str" cm="1">
        <f t="array" ref="D22">INDEX(LatestMeasureDefSheet!$G:$G,MATCH($U22,LatestMeasureDefSheet!$C:$C,0),)</f>
        <v>Units</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67"/>
      <c r="K22" s="41"/>
      <c r="L22" s="41"/>
      <c r="M22" s="77" t="str">
        <f t="shared" si="0"/>
        <v/>
      </c>
      <c r="N22" s="77" t="str">
        <f t="shared" si="1"/>
        <v/>
      </c>
      <c r="O22" s="77" t="str">
        <f t="shared" si="2"/>
        <v/>
      </c>
      <c r="P22" s="49">
        <f t="shared" si="3"/>
        <v>0</v>
      </c>
      <c r="Q22" s="49">
        <f t="shared" si="4"/>
        <v>0</v>
      </c>
      <c r="R22" s="10"/>
      <c r="T22" s="5" t="s">
        <v>315</v>
      </c>
      <c r="U22" s="5" t="s">
        <v>375</v>
      </c>
      <c r="V22" s="11" cm="1">
        <f t="array" ref="V22">INDEX(LatestMeasureDefSheet!$H:$H,MATCH($U22,LatestMeasureDefSheet!$C:$C,0),)</f>
        <v>565</v>
      </c>
      <c r="W22" s="11" cm="1">
        <f t="array" ref="W22">INDEX(LatestMeasureDefSheet!$I:$I,MATCH($U22,LatestMeasureDefSheet!$C:$C,0),)</f>
        <v>7.2400000000000006E-2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379</v>
      </c>
      <c r="B23" s="15" t="s">
        <v>380</v>
      </c>
      <c r="C23" s="9" cm="1">
        <f t="array" ref="C23">INDEX(LatestMeasureDefSheet!$AH:$AH,MATCH($U23,LatestMeasureDefSheet!$C:$C,0),)</f>
        <v>35</v>
      </c>
      <c r="D23" s="10" t="str" cm="1">
        <f t="array" ref="D23">INDEX(LatestMeasureDefSheet!$G:$G,MATCH($U23,LatestMeasureDefSheet!$C:$C,0),)</f>
        <v>Units</v>
      </c>
      <c r="E23" s="11" cm="1">
        <f t="array" ref="E23">INDEX(LatestMeasureDefSheet!$AJ:$AJ,MATCH($U23,LatestMeasureDefSheet!$C:$C,0),)</f>
        <v>25</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67"/>
      <c r="K23" s="41"/>
      <c r="L23" s="41"/>
      <c r="M23" s="77" t="str">
        <f t="shared" si="0"/>
        <v/>
      </c>
      <c r="N23" s="77" t="str">
        <f t="shared" si="1"/>
        <v/>
      </c>
      <c r="O23" s="77" t="str">
        <f t="shared" si="2"/>
        <v/>
      </c>
      <c r="P23" s="49">
        <f t="shared" si="3"/>
        <v>0</v>
      </c>
      <c r="Q23" s="49">
        <f t="shared" si="4"/>
        <v>0</v>
      </c>
      <c r="R23" s="10"/>
      <c r="T23" s="5" t="s">
        <v>315</v>
      </c>
      <c r="U23" s="5" t="s">
        <v>378</v>
      </c>
      <c r="V23" s="11" cm="1">
        <f t="array" ref="V23">INDEX(LatestMeasureDefSheet!$H:$H,MATCH($U23,LatestMeasureDefSheet!$C:$C,0),)</f>
        <v>392</v>
      </c>
      <c r="W23" s="11" cm="1">
        <f t="array" ref="W23">INDEX(LatestMeasureDefSheet!$I:$I,MATCH($U23,LatestMeasureDefSheet!$C:$C,0),)</f>
        <v>5.1200000000000002E-2</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382</v>
      </c>
      <c r="B24" s="15" t="s">
        <v>383</v>
      </c>
      <c r="C24" s="9" cm="1">
        <f t="array" ref="C24">INDEX(LatestMeasureDefSheet!$AH:$AH,MATCH($U24,LatestMeasureDefSheet!$C:$C,0),)</f>
        <v>20</v>
      </c>
      <c r="D24" s="10" t="str" cm="1">
        <f t="array" ref="D24">INDEX(LatestMeasureDefSheet!$G:$G,MATCH($U24,LatestMeasureDefSheet!$C:$C,0),)</f>
        <v>Units</v>
      </c>
      <c r="E24" s="11" cm="1">
        <f t="array" ref="E24">INDEX(LatestMeasureDefSheet!$AJ:$AJ,MATCH($U24,LatestMeasureDefSheet!$C:$C,0),)</f>
        <v>25</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67"/>
      <c r="K24" s="41"/>
      <c r="L24" s="41"/>
      <c r="M24" s="77" t="str">
        <f t="shared" si="0"/>
        <v/>
      </c>
      <c r="N24" s="77" t="str">
        <f t="shared" si="1"/>
        <v/>
      </c>
      <c r="O24" s="77" t="str">
        <f t="shared" si="2"/>
        <v/>
      </c>
      <c r="P24" s="49">
        <f t="shared" si="3"/>
        <v>0</v>
      </c>
      <c r="Q24" s="49">
        <f t="shared" si="4"/>
        <v>0</v>
      </c>
      <c r="R24" s="10"/>
      <c r="T24" s="5" t="s">
        <v>315</v>
      </c>
      <c r="U24" s="5" t="s">
        <v>381</v>
      </c>
      <c r="V24" s="11" cm="1">
        <f t="array" ref="V24">INDEX(LatestMeasureDefSheet!$H:$H,MATCH($U24,LatestMeasureDefSheet!$C:$C,0),)</f>
        <v>245</v>
      </c>
      <c r="W24" s="11" cm="1">
        <f t="array" ref="W24">INDEX(LatestMeasureDefSheet!$I:$I,MATCH($U24,LatestMeasureDefSheet!$C:$C,0),)</f>
        <v>5.1200000000000002E-2</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385</v>
      </c>
      <c r="B25" s="15" t="s">
        <v>386</v>
      </c>
      <c r="C25" s="9" cm="1">
        <f t="array" ref="C25">INDEX(LatestMeasureDefSheet!$AH:$AH,MATCH($U25,LatestMeasureDefSheet!$C:$C,0),)</f>
        <v>7.5</v>
      </c>
      <c r="D25" s="10" t="str" cm="1">
        <f t="array" ref="D25">INDEX(LatestMeasureDefSheet!$G:$G,MATCH($U25,LatestMeasureDefSheet!$C:$C,0),)</f>
        <v>HP</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67"/>
      <c r="K25" s="41"/>
      <c r="L25" s="41"/>
      <c r="M25" s="77" t="str">
        <f t="shared" si="0"/>
        <v/>
      </c>
      <c r="N25" s="77" t="str">
        <f t="shared" si="1"/>
        <v/>
      </c>
      <c r="O25" s="77" t="str">
        <f t="shared" si="2"/>
        <v/>
      </c>
      <c r="P25" s="49">
        <f t="shared" si="3"/>
        <v>0</v>
      </c>
      <c r="Q25" s="49">
        <f t="shared" si="4"/>
        <v>0</v>
      </c>
      <c r="R25" s="10"/>
      <c r="T25" s="5" t="s">
        <v>315</v>
      </c>
      <c r="U25" s="5" t="s">
        <v>384</v>
      </c>
      <c r="V25" s="11" cm="1">
        <f t="array" ref="V25">INDEX(LatestMeasureDefSheet!$H:$H,MATCH($U25,LatestMeasureDefSheet!$C:$C,0),)</f>
        <v>64.7</v>
      </c>
      <c r="W25" s="11" cm="1">
        <f t="array" ref="W25">INDEX(LatestMeasureDefSheet!$I:$I,MATCH($U25,LatestMeasureDefSheet!$C:$C,0),)</f>
        <v>8.5000000000000006E-3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388</v>
      </c>
      <c r="B26" s="15" t="s">
        <v>389</v>
      </c>
      <c r="C26" s="9" cm="1">
        <f t="array" ref="C26">INDEX(LatestMeasureDefSheet!$AH:$AH,MATCH($U26,LatestMeasureDefSheet!$C:$C,0),)</f>
        <v>10</v>
      </c>
      <c r="D26" s="10" t="str" cm="1">
        <f t="array" ref="D26">INDEX(LatestMeasureDefSheet!$G:$G,MATCH($U26,LatestMeasureDefSheet!$C:$C,0),)</f>
        <v>HP</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67"/>
      <c r="K26" s="41"/>
      <c r="L26" s="41"/>
      <c r="M26" s="77" t="str">
        <f t="shared" si="0"/>
        <v/>
      </c>
      <c r="N26" s="77" t="str">
        <f t="shared" si="1"/>
        <v/>
      </c>
      <c r="O26" s="77" t="str">
        <f t="shared" si="2"/>
        <v/>
      </c>
      <c r="P26" s="49">
        <f t="shared" si="3"/>
        <v>0</v>
      </c>
      <c r="Q26" s="49">
        <f t="shared" si="4"/>
        <v>0</v>
      </c>
      <c r="R26" s="10"/>
      <c r="T26" s="5" t="s">
        <v>315</v>
      </c>
      <c r="U26" s="5" t="s">
        <v>387</v>
      </c>
      <c r="V26" s="11" cm="1">
        <f t="array" ref="V26">INDEX(LatestMeasureDefSheet!$H:$H,MATCH($U26,LatestMeasureDefSheet!$C:$C,0),)</f>
        <v>73.94</v>
      </c>
      <c r="W26" s="11" cm="1">
        <f t="array" ref="W26">INDEX(LatestMeasureDefSheet!$I:$I,MATCH($U26,LatestMeasureDefSheet!$C:$C,0),)</f>
        <v>9.7000000000000003E-3</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391</v>
      </c>
      <c r="B27" s="15" t="s">
        <v>392</v>
      </c>
      <c r="C27" s="9" cm="1">
        <f t="array" ref="C27">INDEX(LatestMeasureDefSheet!$AH:$AH,MATCH($U27,LatestMeasureDefSheet!$C:$C,0),)</f>
        <v>14.51</v>
      </c>
      <c r="D27" s="10" t="str" cm="1">
        <f t="array" ref="D27">INDEX(LatestMeasureDefSheet!$G:$G,MATCH($U27,LatestMeasureDefSheet!$C:$C,0),)</f>
        <v>HP</v>
      </c>
      <c r="E27" s="11" cm="1">
        <f t="array" ref="E27">INDEX(LatestMeasureDefSheet!$AJ:$AJ,MATCH($U27,LatestMeasureDefSheet!$C:$C,0),)</f>
        <v>20</v>
      </c>
      <c r="F27" s="8" t="str" cm="1">
        <f t="array" ref="F27">IF(INDEX(LatestMeasureDefSheet!$Q:$Q,MATCH(U27,LatestMeasureDefSheet!$C:$C,0),)="",INDEX(LatestMeasureDefSheet!$G:$G,MATCH(U27,LatestMeasureDefSheet!$C:$C,0),),INDEX(LatestMeasureDefSheet!$Q:$Q,MATCH(U27,LatestMeasureDefSheet!$C:$C,0),))</f>
        <v>HP</v>
      </c>
      <c r="G27" s="11" cm="1">
        <f t="array" ref="G27">INDEX(LatestMeasureDefSheet!$R:$R,MATCH($U27,LatestMeasureDefSheet!$C:$C,0),)</f>
        <v>0</v>
      </c>
      <c r="H27" s="11" t="s">
        <v>1920</v>
      </c>
      <c r="I27" s="41"/>
      <c r="J27" s="67"/>
      <c r="K27" s="41"/>
      <c r="L27" s="41"/>
      <c r="M27" s="77" t="str">
        <f t="shared" si="0"/>
        <v/>
      </c>
      <c r="N27" s="77" t="str">
        <f t="shared" si="1"/>
        <v/>
      </c>
      <c r="O27" s="77" t="str">
        <f t="shared" si="2"/>
        <v/>
      </c>
      <c r="P27" s="49">
        <f t="shared" si="3"/>
        <v>0</v>
      </c>
      <c r="Q27" s="49">
        <f t="shared" si="4"/>
        <v>0</v>
      </c>
      <c r="R27" s="10"/>
      <c r="T27" s="5" t="s">
        <v>315</v>
      </c>
      <c r="U27" s="5" t="s">
        <v>390</v>
      </c>
      <c r="V27" s="11" cm="1">
        <f t="array" ref="V27">INDEX(LatestMeasureDefSheet!$H:$H,MATCH($U27,LatestMeasureDefSheet!$C:$C,0),)</f>
        <v>109.8</v>
      </c>
      <c r="W27" s="11" cm="1">
        <f t="array" ref="W27">INDEX(LatestMeasureDefSheet!$I:$I,MATCH($U27,LatestMeasureDefSheet!$C:$C,0),)</f>
        <v>1.44E-2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394</v>
      </c>
      <c r="B28" s="15" t="s">
        <v>395</v>
      </c>
      <c r="C28" s="9" cm="1">
        <f t="array" ref="C28">INDEX(LatestMeasureDefSheet!$AH:$AH,MATCH($U28,LatestMeasureDefSheet!$C:$C,0),)</f>
        <v>50</v>
      </c>
      <c r="D28" s="10" t="str" cm="1">
        <f t="array" ref="D28">INDEX(LatestMeasureDefSheet!$G:$G,MATCH($U28,LatestMeasureDefSheet!$C:$C,0),)</f>
        <v>HP</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HP</v>
      </c>
      <c r="G28" s="11" cm="1">
        <f t="array" ref="G28">INDEX(LatestMeasureDefSheet!$R:$R,MATCH($U28,LatestMeasureDefSheet!$C:$C,0),)</f>
        <v>0</v>
      </c>
      <c r="H28" s="11" t="s">
        <v>1920</v>
      </c>
      <c r="I28" s="41"/>
      <c r="J28" s="67"/>
      <c r="K28" s="41"/>
      <c r="L28" s="41"/>
      <c r="M28" s="77" t="str">
        <f t="shared" si="0"/>
        <v/>
      </c>
      <c r="N28" s="77" t="str">
        <f t="shared" si="1"/>
        <v/>
      </c>
      <c r="O28" s="77" t="str">
        <f t="shared" si="2"/>
        <v/>
      </c>
      <c r="P28" s="49">
        <f t="shared" si="3"/>
        <v>0</v>
      </c>
      <c r="Q28" s="49">
        <f t="shared" si="4"/>
        <v>0</v>
      </c>
      <c r="R28" s="10"/>
      <c r="T28" s="5" t="s">
        <v>315</v>
      </c>
      <c r="U28" s="5" t="s">
        <v>393</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4.0206999999999997</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397</v>
      </c>
      <c r="B29" s="15" t="s">
        <v>398</v>
      </c>
      <c r="C29" s="9" cm="1">
        <f t="array" ref="C29">INDEX(LatestMeasureDefSheet!$AH:$AH,MATCH($U29,LatestMeasureDefSheet!$C:$C,0),)</f>
        <v>70</v>
      </c>
      <c r="D29" s="10" t="str" cm="1">
        <f t="array" ref="D29">INDEX(LatestMeasureDefSheet!$G:$G,MATCH($U29,LatestMeasureDefSheet!$C:$C,0),)</f>
        <v>HP</v>
      </c>
      <c r="E29" s="11" cm="1">
        <f t="array" ref="E29">INDEX(LatestMeasureDefSheet!$AJ:$AJ,MATCH($U29,LatestMeasureDefSheet!$C:$C,0),)</f>
        <v>25</v>
      </c>
      <c r="F29" s="8" t="str" cm="1">
        <f t="array" ref="F29">IF(INDEX(LatestMeasureDefSheet!$Q:$Q,MATCH(U29,LatestMeasureDefSheet!$C:$C,0),)="",INDEX(LatestMeasureDefSheet!$G:$G,MATCH(U29,LatestMeasureDefSheet!$C:$C,0),),INDEX(LatestMeasureDefSheet!$Q:$Q,MATCH(U29,LatestMeasureDefSheet!$C:$C,0),))</f>
        <v>HP</v>
      </c>
      <c r="G29" s="11" cm="1">
        <f t="array" ref="G29">INDEX(LatestMeasureDefSheet!$R:$R,MATCH($U29,LatestMeasureDefSheet!$C:$C,0),)</f>
        <v>0</v>
      </c>
      <c r="H29" s="11" t="s">
        <v>1920</v>
      </c>
      <c r="I29" s="41"/>
      <c r="J29" s="67"/>
      <c r="K29" s="41"/>
      <c r="L29" s="41"/>
      <c r="M29" s="77" t="str">
        <f t="shared" si="0"/>
        <v/>
      </c>
      <c r="N29" s="77" t="str">
        <f t="shared" si="1"/>
        <v/>
      </c>
      <c r="O29" s="77" t="str">
        <f t="shared" si="2"/>
        <v/>
      </c>
      <c r="P29" s="49">
        <f t="shared" si="3"/>
        <v>0</v>
      </c>
      <c r="Q29" s="49">
        <f t="shared" si="4"/>
        <v>0</v>
      </c>
      <c r="R29" s="10"/>
      <c r="T29" s="5" t="s">
        <v>315</v>
      </c>
      <c r="U29" s="5" t="s">
        <v>396</v>
      </c>
      <c r="V29" s="11" cm="1">
        <f t="array" ref="V29">INDEX(LatestMeasureDefSheet!$H:$H,MATCH($U29,LatestMeasureDefSheet!$C:$C,0),)</f>
        <v>556.6</v>
      </c>
      <c r="W29" s="11" cm="1">
        <f t="array" ref="W29">INDEX(LatestMeasureDefSheet!$I:$I,MATCH($U29,LatestMeasureDefSheet!$C:$C,0),)</f>
        <v>7.2800000000000004E-2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400</v>
      </c>
      <c r="B30" s="15" t="s">
        <v>401</v>
      </c>
      <c r="C30" s="9" cm="1">
        <f t="array" ref="C30">INDEX(LatestMeasureDefSheet!$AH:$AH,MATCH($U30,LatestMeasureDefSheet!$C:$C,0),)</f>
        <v>50</v>
      </c>
      <c r="D30" s="10" t="str" cm="1">
        <f t="array" ref="D30">INDEX(LatestMeasureDefSheet!$G:$G,MATCH($U30,LatestMeasureDefSheet!$C:$C,0),)</f>
        <v>HP</v>
      </c>
      <c r="E30" s="11" cm="1">
        <f t="array" ref="E30">INDEX(LatestMeasureDefSheet!$AJ:$AJ,MATCH($U30,LatestMeasureDefSheet!$C:$C,0),)</f>
        <v>25</v>
      </c>
      <c r="F30" s="8" t="str" cm="1">
        <f t="array" ref="F30">IF(INDEX(LatestMeasureDefSheet!$Q:$Q,MATCH(U30,LatestMeasureDefSheet!$C:$C,0),)="",INDEX(LatestMeasureDefSheet!$G:$G,MATCH(U30,LatestMeasureDefSheet!$C:$C,0),),INDEX(LatestMeasureDefSheet!$Q:$Q,MATCH(U30,LatestMeasureDefSheet!$C:$C,0),))</f>
        <v>HP</v>
      </c>
      <c r="G30" s="11" cm="1">
        <f t="array" ref="G30">INDEX(LatestMeasureDefSheet!$R:$R,MATCH($U30,LatestMeasureDefSheet!$C:$C,0),)</f>
        <v>0</v>
      </c>
      <c r="H30" s="11" t="s">
        <v>1920</v>
      </c>
      <c r="I30" s="41"/>
      <c r="J30" s="67"/>
      <c r="K30" s="41"/>
      <c r="L30" s="41"/>
      <c r="M30" s="77" t="str">
        <f t="shared" si="0"/>
        <v/>
      </c>
      <c r="N30" s="77" t="str">
        <f t="shared" si="1"/>
        <v/>
      </c>
      <c r="O30" s="77" t="str">
        <f t="shared" si="2"/>
        <v/>
      </c>
      <c r="P30" s="49">
        <f t="shared" si="3"/>
        <v>0</v>
      </c>
      <c r="Q30" s="49">
        <f t="shared" si="4"/>
        <v>0</v>
      </c>
      <c r="R30" s="10"/>
      <c r="T30" s="5" t="s">
        <v>315</v>
      </c>
      <c r="U30" s="5" t="s">
        <v>399</v>
      </c>
      <c r="V30" s="11" cm="1">
        <f t="array" ref="V30">INDEX(LatestMeasureDefSheet!$H:$H,MATCH($U30,LatestMeasureDefSheet!$C:$C,0),)</f>
        <v>253</v>
      </c>
      <c r="W30" s="11" cm="1">
        <f t="array" ref="W30">INDEX(LatestMeasureDefSheet!$I:$I,MATCH($U30,LatestMeasureDefSheet!$C:$C,0),)</f>
        <v>3.3099999999999997E-2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403</v>
      </c>
      <c r="B31" s="15" t="s">
        <v>404</v>
      </c>
      <c r="C31" s="9" cm="1">
        <f t="array" ref="C31">INDEX(LatestMeasureDefSheet!$AH:$AH,MATCH($U31,LatestMeasureDefSheet!$C:$C,0),)</f>
        <v>30</v>
      </c>
      <c r="D31" s="10" t="str" cm="1">
        <f t="array" ref="D31">INDEX(LatestMeasureDefSheet!$G:$G,MATCH($U31,LatestMeasureDefSheet!$C:$C,0),)</f>
        <v>HP</v>
      </c>
      <c r="E31" s="11" cm="1">
        <f t="array" ref="E31">INDEX(LatestMeasureDefSheet!$AJ:$AJ,MATCH($U31,LatestMeasureDefSheet!$C:$C,0),)</f>
        <v>25</v>
      </c>
      <c r="F31" s="8" t="str" cm="1">
        <f t="array" ref="F31">IF(INDEX(LatestMeasureDefSheet!$Q:$Q,MATCH(U31,LatestMeasureDefSheet!$C:$C,0),)="",INDEX(LatestMeasureDefSheet!$G:$G,MATCH(U31,LatestMeasureDefSheet!$C:$C,0),),INDEX(LatestMeasureDefSheet!$Q:$Q,MATCH(U31,LatestMeasureDefSheet!$C:$C,0),))</f>
        <v>HP</v>
      </c>
      <c r="G31" s="11" cm="1">
        <f t="array" ref="G31">INDEX(LatestMeasureDefSheet!$R:$R,MATCH($U31,LatestMeasureDefSheet!$C:$C,0),)</f>
        <v>0</v>
      </c>
      <c r="H31" s="11" t="s">
        <v>1920</v>
      </c>
      <c r="I31" s="41"/>
      <c r="J31" s="67"/>
      <c r="K31" s="41"/>
      <c r="L31" s="41"/>
      <c r="M31" s="77" t="str">
        <f t="shared" si="0"/>
        <v/>
      </c>
      <c r="N31" s="77" t="str">
        <f t="shared" si="1"/>
        <v/>
      </c>
      <c r="O31" s="77" t="str">
        <f t="shared" si="2"/>
        <v/>
      </c>
      <c r="P31" s="49">
        <f t="shared" si="3"/>
        <v>0</v>
      </c>
      <c r="Q31" s="49">
        <f t="shared" si="4"/>
        <v>0</v>
      </c>
      <c r="R31" s="10"/>
      <c r="T31" s="5" t="s">
        <v>315</v>
      </c>
      <c r="U31" s="5" t="s">
        <v>402</v>
      </c>
      <c r="V31" s="11" cm="1">
        <f t="array" ref="V31">INDEX(LatestMeasureDefSheet!$H:$H,MATCH($U31,LatestMeasureDefSheet!$C:$C,0),)</f>
        <v>202.4</v>
      </c>
      <c r="W31" s="11" cm="1">
        <f t="array" ref="W31">INDEX(LatestMeasureDefSheet!$I:$I,MATCH($U31,LatestMeasureDefSheet!$C:$C,0),)</f>
        <v>2.6499999999999999E-2</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406</v>
      </c>
      <c r="B32" s="15" t="s">
        <v>407</v>
      </c>
      <c r="C32" s="9" cm="1">
        <f t="array" ref="C32">INDEX(LatestMeasureDefSheet!$AH:$AH,MATCH($U32,LatestMeasureDefSheet!$C:$C,0),)</f>
        <v>95</v>
      </c>
      <c r="D32" s="10" t="str" cm="1">
        <f t="array" ref="D32">INDEX(LatestMeasureDefSheet!$G:$G,MATCH($U32,LatestMeasureDefSheet!$C:$C,0),)</f>
        <v>HP</v>
      </c>
      <c r="E32" s="11" cm="1">
        <f t="array" ref="E32">INDEX(LatestMeasureDefSheet!$AJ:$AJ,MATCH($U32,LatestMeasureDefSheet!$C:$C,0),)</f>
        <v>0</v>
      </c>
      <c r="F32" s="8" t="str" cm="1">
        <f t="array" ref="F32">IF(INDEX(LatestMeasureDefSheet!$Q:$Q,MATCH(U32,LatestMeasureDefSheet!$C:$C,0),)="",INDEX(LatestMeasureDefSheet!$G:$G,MATCH(U32,LatestMeasureDefSheet!$C:$C,0),),INDEX(LatestMeasureDefSheet!$Q:$Q,MATCH(U32,LatestMeasureDefSheet!$C:$C,0),))</f>
        <v>HP</v>
      </c>
      <c r="G32" s="11" cm="1">
        <f t="array" ref="G32">INDEX(LatestMeasureDefSheet!$R:$R,MATCH($U32,LatestMeasureDefSheet!$C:$C,0),)</f>
        <v>0</v>
      </c>
      <c r="H32" s="11" t="s">
        <v>1920</v>
      </c>
      <c r="I32" s="41"/>
      <c r="J32" s="67"/>
      <c r="K32" s="41"/>
      <c r="L32" s="41"/>
      <c r="M32" s="78" t="str">
        <f t="shared" si="0"/>
        <v/>
      </c>
      <c r="N32" s="78" t="str">
        <f t="shared" si="1"/>
        <v/>
      </c>
      <c r="O32" s="78" t="str">
        <f t="shared" si="2"/>
        <v/>
      </c>
      <c r="P32" s="49">
        <f t="shared" si="3"/>
        <v>0</v>
      </c>
      <c r="Q32" s="49">
        <f t="shared" si="4"/>
        <v>0</v>
      </c>
      <c r="R32" s="10" t="s">
        <v>3786</v>
      </c>
      <c r="T32" s="5" t="s">
        <v>315</v>
      </c>
      <c r="U32" s="5" t="s">
        <v>405</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410</v>
      </c>
      <c r="B33" s="15" t="s">
        <v>411</v>
      </c>
      <c r="C33" s="9" cm="1">
        <f t="array" ref="C33">INDEX(LatestMeasureDefSheet!$AH:$AH,MATCH($U33,LatestMeasureDefSheet!$C:$C,0),)</f>
        <v>15</v>
      </c>
      <c r="D33" s="10" t="str" cm="1">
        <f t="array" ref="D33">INDEX(LatestMeasureDefSheet!$G:$G,MATCH($U33,LatestMeasureDefSheet!$C:$C,0),)</f>
        <v>HP</v>
      </c>
      <c r="E33" s="11" cm="1">
        <f t="array" ref="E33">INDEX(LatestMeasureDefSheet!$AJ:$AJ,MATCH($U33,LatestMeasureDefSheet!$C:$C,0),)</f>
        <v>0</v>
      </c>
      <c r="F33" s="8" t="str" cm="1">
        <f t="array" ref="F33">IF(INDEX(LatestMeasureDefSheet!$Q:$Q,MATCH(U33,LatestMeasureDefSheet!$C:$C,0),)="",INDEX(LatestMeasureDefSheet!$G:$G,MATCH(U33,LatestMeasureDefSheet!$C:$C,0),),INDEX(LatestMeasureDefSheet!$Q:$Q,MATCH(U33,LatestMeasureDefSheet!$C:$C,0),))</f>
        <v>HP</v>
      </c>
      <c r="G33" s="11" cm="1">
        <f t="array" ref="G33">INDEX(LatestMeasureDefSheet!$R:$R,MATCH($U33,LatestMeasureDefSheet!$C:$C,0),)</f>
        <v>0</v>
      </c>
      <c r="H33" s="11" t="s">
        <v>1920</v>
      </c>
      <c r="I33" s="41"/>
      <c r="J33" s="67"/>
      <c r="K33" s="41"/>
      <c r="L33" s="41"/>
      <c r="M33" s="78" t="str">
        <f t="shared" si="0"/>
        <v/>
      </c>
      <c r="N33" s="78" t="str">
        <f t="shared" si="1"/>
        <v/>
      </c>
      <c r="O33" s="78" t="str">
        <f t="shared" si="2"/>
        <v/>
      </c>
      <c r="P33" s="49">
        <f t="shared" si="3"/>
        <v>0</v>
      </c>
      <c r="Q33" s="49">
        <f t="shared" si="4"/>
        <v>0</v>
      </c>
      <c r="R33" s="10" t="s">
        <v>3786</v>
      </c>
      <c r="T33" s="5" t="s">
        <v>408</v>
      </c>
      <c r="U33" s="5" t="s">
        <v>409</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413</v>
      </c>
      <c r="B34" s="15" t="s">
        <v>414</v>
      </c>
      <c r="C34" s="9" cm="1">
        <f t="array" ref="C34">INDEX(LatestMeasureDefSheet!$AH:$AH,MATCH($U34,LatestMeasureDefSheet!$C:$C,0),)</f>
        <v>20</v>
      </c>
      <c r="D34" s="10" t="str" cm="1">
        <f t="array" ref="D34">INDEX(LatestMeasureDefSheet!$G:$G,MATCH($U34,LatestMeasureDefSheet!$C:$C,0),)</f>
        <v>HP</v>
      </c>
      <c r="E34" s="11" cm="1">
        <f t="array" ref="E34">INDEX(LatestMeasureDefSheet!$AJ:$AJ,MATCH($U34,LatestMeasureDefSheet!$C:$C,0),)</f>
        <v>0</v>
      </c>
      <c r="F34" s="8" t="str" cm="1">
        <f t="array" ref="F34">IF(INDEX(LatestMeasureDefSheet!$Q:$Q,MATCH(U34,LatestMeasureDefSheet!$C:$C,0),)="",INDEX(LatestMeasureDefSheet!$G:$G,MATCH(U34,LatestMeasureDefSheet!$C:$C,0),),INDEX(LatestMeasureDefSheet!$Q:$Q,MATCH(U34,LatestMeasureDefSheet!$C:$C,0),))</f>
        <v>HP</v>
      </c>
      <c r="G34" s="11" cm="1">
        <f t="array" ref="G34">INDEX(LatestMeasureDefSheet!$R:$R,MATCH($U34,LatestMeasureDefSheet!$C:$C,0),)</f>
        <v>0</v>
      </c>
      <c r="H34" s="11" t="s">
        <v>1920</v>
      </c>
      <c r="I34" s="41"/>
      <c r="J34" s="67"/>
      <c r="K34" s="41"/>
      <c r="L34" s="41"/>
      <c r="M34" s="78" t="str">
        <f t="shared" si="0"/>
        <v/>
      </c>
      <c r="N34" s="78" t="str">
        <f t="shared" si="1"/>
        <v/>
      </c>
      <c r="O34" s="78" t="str">
        <f t="shared" si="2"/>
        <v/>
      </c>
      <c r="P34" s="49">
        <f t="shared" si="3"/>
        <v>0</v>
      </c>
      <c r="Q34" s="49">
        <f t="shared" si="4"/>
        <v>0</v>
      </c>
      <c r="R34" s="10" t="s">
        <v>3786</v>
      </c>
      <c r="T34" s="5" t="s">
        <v>408</v>
      </c>
      <c r="U34" s="5" t="s">
        <v>412</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416</v>
      </c>
      <c r="B35" s="15" t="s">
        <v>417</v>
      </c>
      <c r="C35" s="9" cm="1">
        <f t="array" ref="C35">INDEX(LatestMeasureDefSheet!$AH:$AH,MATCH($U35,LatestMeasureDefSheet!$C:$C,0),)</f>
        <v>25</v>
      </c>
      <c r="D35" s="10" t="str" cm="1">
        <f t="array" ref="D35">INDEX(LatestMeasureDefSheet!$G:$G,MATCH($U35,LatestMeasureDefSheet!$C:$C,0),)</f>
        <v>Units</v>
      </c>
      <c r="E35" s="11" cm="1">
        <f t="array" ref="E35">INDEX(LatestMeasureDefSheet!$AJ:$AJ,MATCH($U35,LatestMeasureDefSheet!$C:$C,0),)</f>
        <v>0</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67"/>
      <c r="K35" s="41"/>
      <c r="L35" s="41"/>
      <c r="M35" s="78" t="str">
        <f t="shared" si="0"/>
        <v/>
      </c>
      <c r="N35" s="78" t="str">
        <f t="shared" si="1"/>
        <v/>
      </c>
      <c r="O35" s="78" t="str">
        <f t="shared" si="2"/>
        <v/>
      </c>
      <c r="P35" s="49">
        <f t="shared" si="3"/>
        <v>0</v>
      </c>
      <c r="Q35" s="49">
        <f t="shared" si="4"/>
        <v>0</v>
      </c>
      <c r="R35" s="10" t="s">
        <v>3786</v>
      </c>
      <c r="T35" s="5" t="s">
        <v>408</v>
      </c>
      <c r="U35" s="5" t="s">
        <v>415</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419</v>
      </c>
      <c r="B36" s="15" t="s">
        <v>420</v>
      </c>
      <c r="C36" s="9" cm="1">
        <f t="array" ref="C36">INDEX(LatestMeasureDefSheet!$AH:$AH,MATCH($U36,LatestMeasureDefSheet!$C:$C,0),)</f>
        <v>30</v>
      </c>
      <c r="D36" s="10" t="str" cm="1">
        <f t="array" ref="D36">INDEX(LatestMeasureDefSheet!$G:$G,MATCH($U36,LatestMeasureDefSheet!$C:$C,0),)</f>
        <v>HP</v>
      </c>
      <c r="E36" s="11" cm="1">
        <f t="array" ref="E36">INDEX(LatestMeasureDefSheet!$AJ:$AJ,MATCH($U36,LatestMeasureDefSheet!$C:$C,0),)</f>
        <v>0</v>
      </c>
      <c r="F36" s="8" t="str" cm="1">
        <f t="array" ref="F36">IF(INDEX(LatestMeasureDefSheet!$Q:$Q,MATCH(U36,LatestMeasureDefSheet!$C:$C,0),)="",INDEX(LatestMeasureDefSheet!$G:$G,MATCH(U36,LatestMeasureDefSheet!$C:$C,0),),INDEX(LatestMeasureDefSheet!$Q:$Q,MATCH(U36,LatestMeasureDefSheet!$C:$C,0),))</f>
        <v>HP</v>
      </c>
      <c r="G36" s="11" cm="1">
        <f t="array" ref="G36">INDEX(LatestMeasureDefSheet!$R:$R,MATCH($U36,LatestMeasureDefSheet!$C:$C,0),)</f>
        <v>0</v>
      </c>
      <c r="H36" s="11" t="s">
        <v>1920</v>
      </c>
      <c r="I36" s="41"/>
      <c r="J36" s="67"/>
      <c r="K36" s="41"/>
      <c r="L36" s="41"/>
      <c r="M36" s="78" t="str">
        <f t="shared" ref="M36:M61" si="5">IF($I36=0,"",IF($H36="",V36*$I36,Z36*$I36*$K36))</f>
        <v/>
      </c>
      <c r="N36" s="78" t="str">
        <f t="shared" ref="N36:N61" si="6">IF($I36=0,"",IF($H36="",W36*$I36,AA36*$I36*$K36))</f>
        <v/>
      </c>
      <c r="O36" s="78" t="str">
        <f t="shared" ref="O36:O61" si="7">IF($I36=0,"",IF($H36="",X36*$I36,AB36*$I36*$K36))</f>
        <v/>
      </c>
      <c r="P36" s="49">
        <f t="shared" ref="P36:P61" si="8">C36*$I36</f>
        <v>0</v>
      </c>
      <c r="Q36" s="49">
        <f t="shared" ref="Q36:Q61" si="9">J36*$I36</f>
        <v>0</v>
      </c>
      <c r="R36" s="10" t="s">
        <v>3786</v>
      </c>
      <c r="T36" s="5" t="s">
        <v>408</v>
      </c>
      <c r="U36" s="5" t="s">
        <v>418</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422</v>
      </c>
      <c r="B37" s="15" t="s">
        <v>423</v>
      </c>
      <c r="C37" s="9" cm="1">
        <f t="array" ref="C37">INDEX(LatestMeasureDefSheet!$AH:$AH,MATCH($U37,LatestMeasureDefSheet!$C:$C,0),)</f>
        <v>7.5</v>
      </c>
      <c r="D37" s="10" t="str" cm="1">
        <f t="array" ref="D37">INDEX(LatestMeasureDefSheet!$G:$G,MATCH($U37,LatestMeasureDefSheet!$C:$C,0),)</f>
        <v>HP</v>
      </c>
      <c r="E37" s="11" cm="1">
        <f t="array" ref="E37">INDEX(LatestMeasureDefSheet!$AJ:$AJ,MATCH($U37,LatestMeasureDefSheet!$C:$C,0),)</f>
        <v>0</v>
      </c>
      <c r="F37" s="8" t="str" cm="1">
        <f t="array" ref="F37">IF(INDEX(LatestMeasureDefSheet!$Q:$Q,MATCH(U37,LatestMeasureDefSheet!$C:$C,0),)="",INDEX(LatestMeasureDefSheet!$G:$G,MATCH(U37,LatestMeasureDefSheet!$C:$C,0),),INDEX(LatestMeasureDefSheet!$Q:$Q,MATCH(U37,LatestMeasureDefSheet!$C:$C,0),))</f>
        <v>HP</v>
      </c>
      <c r="G37" s="11" cm="1">
        <f t="array" ref="G37">INDEX(LatestMeasureDefSheet!$R:$R,MATCH($U37,LatestMeasureDefSheet!$C:$C,0),)</f>
        <v>0</v>
      </c>
      <c r="H37" s="11" t="s">
        <v>1920</v>
      </c>
      <c r="I37" s="41"/>
      <c r="J37" s="67"/>
      <c r="K37" s="41"/>
      <c r="L37" s="41"/>
      <c r="M37" s="78" t="str">
        <f t="shared" si="5"/>
        <v/>
      </c>
      <c r="N37" s="78" t="str">
        <f t="shared" si="6"/>
        <v/>
      </c>
      <c r="O37" s="78" t="str">
        <f t="shared" si="7"/>
        <v/>
      </c>
      <c r="P37" s="49">
        <f t="shared" si="8"/>
        <v>0</v>
      </c>
      <c r="Q37" s="49">
        <f t="shared" si="9"/>
        <v>0</v>
      </c>
      <c r="R37" s="10" t="s">
        <v>3786</v>
      </c>
      <c r="T37" s="5" t="s">
        <v>408</v>
      </c>
      <c r="U37" s="5" t="s">
        <v>421</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425</v>
      </c>
      <c r="B38" s="15" t="s">
        <v>426</v>
      </c>
      <c r="C38" s="9" cm="1">
        <f t="array" ref="C38">INDEX(LatestMeasureDefSheet!$AH:$AH,MATCH($U38,LatestMeasureDefSheet!$C:$C,0),)</f>
        <v>10</v>
      </c>
      <c r="D38" s="10" t="str" cm="1">
        <f t="array" ref="D38">INDEX(LatestMeasureDefSheet!$G:$G,MATCH($U38,LatestMeasureDefSheet!$C:$C,0),)</f>
        <v>HP</v>
      </c>
      <c r="E38" s="11" cm="1">
        <f t="array" ref="E38">INDEX(LatestMeasureDefSheet!$AJ:$AJ,MATCH($U38,LatestMeasureDefSheet!$C:$C,0),)</f>
        <v>0</v>
      </c>
      <c r="F38" s="8" t="str" cm="1">
        <f t="array" ref="F38">IF(INDEX(LatestMeasureDefSheet!$Q:$Q,MATCH(U38,LatestMeasureDefSheet!$C:$C,0),)="",INDEX(LatestMeasureDefSheet!$G:$G,MATCH(U38,LatestMeasureDefSheet!$C:$C,0),),INDEX(LatestMeasureDefSheet!$Q:$Q,MATCH(U38,LatestMeasureDefSheet!$C:$C,0),))</f>
        <v>HP</v>
      </c>
      <c r="G38" s="11" cm="1">
        <f t="array" ref="G38">INDEX(LatestMeasureDefSheet!$R:$R,MATCH($U38,LatestMeasureDefSheet!$C:$C,0),)</f>
        <v>0</v>
      </c>
      <c r="H38" s="11" t="s">
        <v>1920</v>
      </c>
      <c r="I38" s="41"/>
      <c r="J38" s="67"/>
      <c r="K38" s="41"/>
      <c r="L38" s="41"/>
      <c r="M38" s="78" t="str">
        <f t="shared" si="5"/>
        <v/>
      </c>
      <c r="N38" s="78" t="str">
        <f t="shared" si="6"/>
        <v/>
      </c>
      <c r="O38" s="78" t="str">
        <f t="shared" si="7"/>
        <v/>
      </c>
      <c r="P38" s="49">
        <f t="shared" si="8"/>
        <v>0</v>
      </c>
      <c r="Q38" s="49">
        <f t="shared" si="9"/>
        <v>0</v>
      </c>
      <c r="R38" s="10" t="s">
        <v>3786</v>
      </c>
      <c r="T38" s="5" t="s">
        <v>408</v>
      </c>
      <c r="U38" s="5" t="s">
        <v>424</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428</v>
      </c>
      <c r="B39" s="15" t="s">
        <v>429</v>
      </c>
      <c r="C39" s="9" cm="1">
        <f t="array" ref="C39">INDEX(LatestMeasureDefSheet!$AH:$AH,MATCH($U39,LatestMeasureDefSheet!$C:$C,0),)</f>
        <v>300</v>
      </c>
      <c r="D39" s="10" t="str" cm="1">
        <f t="array" ref="D39">INDEX(LatestMeasureDefSheet!$G:$G,MATCH($U39,LatestMeasureDefSheet!$C:$C,0),)</f>
        <v>Units</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67"/>
      <c r="K39" s="41"/>
      <c r="L39" s="41"/>
      <c r="M39" s="77" t="str">
        <f t="shared" si="5"/>
        <v/>
      </c>
      <c r="N39" s="77" t="str">
        <f t="shared" si="6"/>
        <v/>
      </c>
      <c r="O39" s="77" t="str">
        <f t="shared" si="7"/>
        <v/>
      </c>
      <c r="P39" s="49">
        <f t="shared" si="8"/>
        <v>0</v>
      </c>
      <c r="Q39" s="49">
        <f t="shared" si="9"/>
        <v>0</v>
      </c>
      <c r="R39" s="10"/>
      <c r="T39" s="5" t="s">
        <v>408</v>
      </c>
      <c r="U39" s="5" t="s">
        <v>427</v>
      </c>
      <c r="V39" s="11" cm="1">
        <f t="array" ref="V39">INDEX(LatestMeasureDefSheet!$H:$H,MATCH($U39,LatestMeasureDefSheet!$C:$C,0),)</f>
        <v>2097</v>
      </c>
      <c r="W39" s="11" cm="1">
        <f t="array" ref="W39">INDEX(LatestMeasureDefSheet!$I:$I,MATCH($U39,LatestMeasureDefSheet!$C:$C,0),)</f>
        <v>0.27400000000000002</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431</v>
      </c>
      <c r="B40" s="15" t="s">
        <v>432</v>
      </c>
      <c r="C40" s="9" cm="1">
        <f t="array" ref="C40">INDEX(LatestMeasureDefSheet!$AH:$AH,MATCH($U40,LatestMeasureDefSheet!$C:$C,0),)</f>
        <v>300</v>
      </c>
      <c r="D40" s="10" t="str" cm="1">
        <f t="array" ref="D40">INDEX(LatestMeasureDefSheet!$G:$G,MATCH($U40,LatestMeasureDefSheet!$C:$C,0),)</f>
        <v>Units</v>
      </c>
      <c r="E40" s="11" cm="1">
        <f t="array" ref="E40">INDEX(LatestMeasureDefSheet!$AJ:$AJ,MATCH($U40,LatestMeasureDefSheet!$C:$C,0),)</f>
        <v>5</v>
      </c>
      <c r="F40" s="8" t="str" cm="1">
        <f t="array" ref="F40">IF(INDEX(LatestMeasureDefSheet!$Q:$Q,MATCH(U40,LatestMeasureDefSheet!$C:$C,0),)="",INDEX(LatestMeasureDefSheet!$G:$G,MATCH(U40,LatestMeasureDefSheet!$C:$C,0),),INDEX(LatestMeasureDefSheet!$Q:$Q,MATCH(U40,LatestMeasureDefSheet!$C:$C,0),))</f>
        <v>Units</v>
      </c>
      <c r="G40" s="11" cm="1">
        <f t="array" ref="G40">INDEX(LatestMeasureDefSheet!$R:$R,MATCH($U40,LatestMeasureDefSheet!$C:$C,0),)</f>
        <v>0</v>
      </c>
      <c r="H40" s="11" t="s">
        <v>1920</v>
      </c>
      <c r="I40" s="41"/>
      <c r="J40" s="67"/>
      <c r="K40" s="41"/>
      <c r="L40" s="41"/>
      <c r="M40" s="77" t="str">
        <f t="shared" si="5"/>
        <v/>
      </c>
      <c r="N40" s="77" t="str">
        <f t="shared" si="6"/>
        <v/>
      </c>
      <c r="O40" s="77" t="str">
        <f t="shared" si="7"/>
        <v/>
      </c>
      <c r="P40" s="49">
        <f t="shared" si="8"/>
        <v>0</v>
      </c>
      <c r="Q40" s="49">
        <f t="shared" si="9"/>
        <v>0</v>
      </c>
      <c r="R40" s="10"/>
      <c r="T40" s="5" t="s">
        <v>408</v>
      </c>
      <c r="U40" s="5" t="s">
        <v>430</v>
      </c>
      <c r="V40" s="11" cm="1">
        <f t="array" ref="V40">INDEX(LatestMeasureDefSheet!$H:$H,MATCH($U40,LatestMeasureDefSheet!$C:$C,0),)</f>
        <v>2097</v>
      </c>
      <c r="W40" s="11" cm="1">
        <f t="array" ref="W40">INDEX(LatestMeasureDefSheet!$I:$I,MATCH($U40,LatestMeasureDefSheet!$C:$C,0),)</f>
        <v>0.27400000000000002</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15.75" x14ac:dyDescent="0.25">
      <c r="A41" s="16" t="s">
        <v>434</v>
      </c>
      <c r="B41" s="15" t="s">
        <v>435</v>
      </c>
      <c r="C41" s="9" cm="1">
        <f t="array" ref="C41">INDEX(LatestMeasureDefSheet!$AH:$AH,MATCH($U41,LatestMeasureDefSheet!$C:$C,0),)</f>
        <v>20</v>
      </c>
      <c r="D41" s="10" t="str" cm="1">
        <f t="array" ref="D41">INDEX(LatestMeasureDefSheet!$G:$G,MATCH($U41,LatestMeasureDefSheet!$C:$C,0),)</f>
        <v>CFM</v>
      </c>
      <c r="E41" s="11" cm="1">
        <f t="array" ref="E41">INDEX(LatestMeasureDefSheet!$AJ:$AJ,MATCH($U41,LatestMeasureDefSheet!$C:$C,0),)</f>
        <v>5</v>
      </c>
      <c r="F41" s="8" t="str" cm="1">
        <f t="array" ref="F41">IF(INDEX(LatestMeasureDefSheet!$Q:$Q,MATCH(U41,LatestMeasureDefSheet!$C:$C,0),)="",INDEX(LatestMeasureDefSheet!$G:$G,MATCH(U41,LatestMeasureDefSheet!$C:$C,0),),INDEX(LatestMeasureDefSheet!$Q:$Q,MATCH(U41,LatestMeasureDefSheet!$C:$C,0),))</f>
        <v>CFM</v>
      </c>
      <c r="G41" s="11" cm="1">
        <f t="array" ref="G41">INDEX(LatestMeasureDefSheet!$R:$R,MATCH($U41,LatestMeasureDefSheet!$C:$C,0),)</f>
        <v>0</v>
      </c>
      <c r="H41" s="11" t="s">
        <v>1920</v>
      </c>
      <c r="I41" s="41"/>
      <c r="J41" s="67"/>
      <c r="K41" s="41"/>
      <c r="L41" s="41"/>
      <c r="M41" s="77" t="str">
        <f t="shared" si="5"/>
        <v/>
      </c>
      <c r="N41" s="77" t="str">
        <f t="shared" si="6"/>
        <v/>
      </c>
      <c r="O41" s="77" t="str">
        <f t="shared" si="7"/>
        <v/>
      </c>
      <c r="P41" s="49">
        <f t="shared" si="8"/>
        <v>0</v>
      </c>
      <c r="Q41" s="49">
        <f t="shared" si="9"/>
        <v>0</v>
      </c>
      <c r="R41" s="10"/>
      <c r="T41" s="5" t="s">
        <v>408</v>
      </c>
      <c r="U41" s="5" t="s">
        <v>433</v>
      </c>
      <c r="V41" s="11" cm="1">
        <f t="array" ref="V41">INDEX(LatestMeasureDefSheet!$H:$H,MATCH($U41,LatestMeasureDefSheet!$C:$C,0),)</f>
        <v>172.8</v>
      </c>
      <c r="W41" s="11" cm="1">
        <f t="array" ref="W41">INDEX(LatestMeasureDefSheet!$I:$I,MATCH($U41,LatestMeasureDefSheet!$C:$C,0),)</f>
        <v>2.2599999999999999E-2</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437</v>
      </c>
      <c r="B42" s="15" t="s">
        <v>438</v>
      </c>
      <c r="C42" s="9" cm="1">
        <f t="array" ref="C42">INDEX(LatestMeasureDefSheet!$AH:$AH,MATCH($U42,LatestMeasureDefSheet!$C:$C,0),)</f>
        <v>100</v>
      </c>
      <c r="D42" s="10" t="str" cm="1">
        <f t="array" ref="D42">INDEX(LatestMeasureDefSheet!$G:$G,MATCH($U42,LatestMeasureDefSheet!$C:$C,0),)</f>
        <v>Units</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Units</v>
      </c>
      <c r="G42" s="11" cm="1">
        <f t="array" ref="G42">INDEX(LatestMeasureDefSheet!$R:$R,MATCH($U42,LatestMeasureDefSheet!$C:$C,0),)</f>
        <v>0</v>
      </c>
      <c r="H42" s="11" t="s">
        <v>1920</v>
      </c>
      <c r="I42" s="41"/>
      <c r="J42" s="67"/>
      <c r="K42" s="41"/>
      <c r="L42" s="41"/>
      <c r="M42" s="77" t="str">
        <f t="shared" si="5"/>
        <v/>
      </c>
      <c r="N42" s="77" t="str">
        <f t="shared" si="6"/>
        <v/>
      </c>
      <c r="O42" s="77" t="str">
        <f t="shared" si="7"/>
        <v/>
      </c>
      <c r="P42" s="49">
        <f t="shared" si="8"/>
        <v>0</v>
      </c>
      <c r="Q42" s="49">
        <f t="shared" si="9"/>
        <v>0</v>
      </c>
      <c r="R42" s="10"/>
      <c r="T42" s="5" t="s">
        <v>408</v>
      </c>
      <c r="U42" s="5" t="s">
        <v>436</v>
      </c>
      <c r="V42" s="11" cm="1">
        <f t="array" ref="V42">INDEX(LatestMeasureDefSheet!$H:$H,MATCH($U42,LatestMeasureDefSheet!$C:$C,0),)</f>
        <v>1426</v>
      </c>
      <c r="W42" s="11" cm="1">
        <f t="array" ref="W42">INDEX(LatestMeasureDefSheet!$I:$I,MATCH($U42,LatestMeasureDefSheet!$C:$C,0),)</f>
        <v>0.22</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440</v>
      </c>
      <c r="B43" s="15" t="s">
        <v>441</v>
      </c>
      <c r="C43" s="9" cm="1">
        <f t="array" ref="C43">INDEX(LatestMeasureDefSheet!$AH:$AH,MATCH($U43,LatestMeasureDefSheet!$C:$C,0),)</f>
        <v>70</v>
      </c>
      <c r="D43" s="10" t="str" cm="1">
        <f t="array" ref="D43">INDEX(LatestMeasureDefSheet!$G:$G,MATCH($U43,LatestMeasureDefSheet!$C:$C,0),)</f>
        <v>Units</v>
      </c>
      <c r="E43" s="11" cm="1">
        <f t="array" ref="E43">INDEX(LatestMeasureDefSheet!$AJ:$AJ,MATCH($U43,LatestMeasureDefSheet!$C:$C,0),)</f>
        <v>10</v>
      </c>
      <c r="F43" s="8" t="str" cm="1">
        <f t="array" ref="F43">IF(INDEX(LatestMeasureDefSheet!$Q:$Q,MATCH(U43,LatestMeasureDefSheet!$C:$C,0),)="",INDEX(LatestMeasureDefSheet!$G:$G,MATCH(U43,LatestMeasureDefSheet!$C:$C,0),),INDEX(LatestMeasureDefSheet!$Q:$Q,MATCH(U43,LatestMeasureDefSheet!$C:$C,0),))</f>
        <v>Units</v>
      </c>
      <c r="G43" s="11" cm="1">
        <f t="array" ref="G43">INDEX(LatestMeasureDefSheet!$R:$R,MATCH($U43,LatestMeasureDefSheet!$C:$C,0),)</f>
        <v>0</v>
      </c>
      <c r="H43" s="11" t="s">
        <v>1920</v>
      </c>
      <c r="I43" s="41"/>
      <c r="J43" s="67"/>
      <c r="K43" s="41"/>
      <c r="L43" s="41"/>
      <c r="M43" s="77" t="str">
        <f t="shared" si="5"/>
        <v/>
      </c>
      <c r="N43" s="77" t="str">
        <f t="shared" si="6"/>
        <v/>
      </c>
      <c r="O43" s="77" t="str">
        <f t="shared" si="7"/>
        <v/>
      </c>
      <c r="P43" s="49">
        <f t="shared" si="8"/>
        <v>0</v>
      </c>
      <c r="Q43" s="49">
        <f t="shared" si="9"/>
        <v>0</v>
      </c>
      <c r="R43" s="10"/>
      <c r="T43" s="5" t="s">
        <v>408</v>
      </c>
      <c r="U43" s="5" t="s">
        <v>439</v>
      </c>
      <c r="V43" s="11" cm="1">
        <f t="array" ref="V43">INDEX(LatestMeasureDefSheet!$H:$H,MATCH($U43,LatestMeasureDefSheet!$C:$C,0),)</f>
        <v>725</v>
      </c>
      <c r="W43" s="11" cm="1">
        <f t="array" ref="W43">INDEX(LatestMeasureDefSheet!$I:$I,MATCH($U43,LatestMeasureDefSheet!$C:$C,0),)</f>
        <v>1.81</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15.75" x14ac:dyDescent="0.25">
      <c r="A44" s="16" t="s">
        <v>443</v>
      </c>
      <c r="B44" s="15" t="s">
        <v>444</v>
      </c>
      <c r="C44" s="9" cm="1">
        <f t="array" ref="C44">INDEX(LatestMeasureDefSheet!$AH:$AH,MATCH($U44,LatestMeasureDefSheet!$C:$C,0),)</f>
        <v>100</v>
      </c>
      <c r="D44" s="10" t="str" cm="1">
        <f t="array" ref="D44">INDEX(LatestMeasureDefSheet!$G:$G,MATCH($U44,LatestMeasureDefSheet!$C:$C,0),)</f>
        <v>HP</v>
      </c>
      <c r="E44" s="11" cm="1">
        <f t="array" ref="E44">INDEX(LatestMeasureDefSheet!$AJ:$AJ,MATCH($U44,LatestMeasureDefSheet!$C:$C,0),)</f>
        <v>10</v>
      </c>
      <c r="F44" s="8" t="str" cm="1">
        <f t="array" ref="F44">IF(INDEX(LatestMeasureDefSheet!$Q:$Q,MATCH(U44,LatestMeasureDefSheet!$C:$C,0),)="",INDEX(LatestMeasureDefSheet!$G:$G,MATCH(U44,LatestMeasureDefSheet!$C:$C,0),),INDEX(LatestMeasureDefSheet!$Q:$Q,MATCH(U44,LatestMeasureDefSheet!$C:$C,0),))</f>
        <v>HP</v>
      </c>
      <c r="G44" s="11" cm="1">
        <f t="array" ref="G44">INDEX(LatestMeasureDefSheet!$R:$R,MATCH($U44,LatestMeasureDefSheet!$C:$C,0),)</f>
        <v>0</v>
      </c>
      <c r="H44" s="11" t="s">
        <v>1920</v>
      </c>
      <c r="I44" s="41"/>
      <c r="J44" s="67"/>
      <c r="K44" s="41"/>
      <c r="L44" s="41"/>
      <c r="M44" s="77" t="str">
        <f t="shared" si="5"/>
        <v/>
      </c>
      <c r="N44" s="77" t="str">
        <f t="shared" si="6"/>
        <v/>
      </c>
      <c r="O44" s="77" t="str">
        <f t="shared" si="7"/>
        <v/>
      </c>
      <c r="P44" s="49">
        <f t="shared" si="8"/>
        <v>0</v>
      </c>
      <c r="Q44" s="49">
        <f t="shared" si="9"/>
        <v>0</v>
      </c>
      <c r="R44" s="10"/>
      <c r="T44" s="5" t="s">
        <v>408</v>
      </c>
      <c r="U44" s="5" t="s">
        <v>442</v>
      </c>
      <c r="V44" s="11" cm="1">
        <f t="array" ref="V44">INDEX(LatestMeasureDefSheet!$H:$H,MATCH($U44,LatestMeasureDefSheet!$C:$C,0),)</f>
        <v>1330.4614999999999</v>
      </c>
      <c r="W44" s="11" cm="1">
        <f t="array" ref="W44">INDEX(LatestMeasureDefSheet!$I:$I,MATCH($U44,LatestMeasureDefSheet!$C:$C,0),)</f>
        <v>2.8771</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446</v>
      </c>
      <c r="B45" s="15" t="s">
        <v>447</v>
      </c>
      <c r="C45" s="9" cm="1">
        <f t="array" ref="C45">INDEX(LatestMeasureDefSheet!$AH:$AH,MATCH($U45,LatestMeasureDefSheet!$C:$C,0),)</f>
        <v>600</v>
      </c>
      <c r="D45" s="10" t="str" cm="1">
        <f t="array" ref="D45">INDEX(LatestMeasureDefSheet!$G:$G,MATCH($U45,LatestMeasureDefSheet!$C:$C,0),)</f>
        <v>HP</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HP</v>
      </c>
      <c r="G45" s="11" cm="1">
        <f t="array" ref="G45">INDEX(LatestMeasureDefSheet!$R:$R,MATCH($U45,LatestMeasureDefSheet!$C:$C,0),)</f>
        <v>0</v>
      </c>
      <c r="H45" s="11" t="s">
        <v>1920</v>
      </c>
      <c r="I45" s="41"/>
      <c r="J45" s="67"/>
      <c r="K45" s="41"/>
      <c r="L45" s="41"/>
      <c r="M45" s="77" t="str">
        <f t="shared" si="5"/>
        <v/>
      </c>
      <c r="N45" s="77" t="str">
        <f t="shared" si="6"/>
        <v/>
      </c>
      <c r="O45" s="77" t="str">
        <f t="shared" si="7"/>
        <v/>
      </c>
      <c r="P45" s="49">
        <f t="shared" si="8"/>
        <v>0</v>
      </c>
      <c r="Q45" s="49">
        <f t="shared" si="9"/>
        <v>0</v>
      </c>
      <c r="R45" s="10"/>
      <c r="T45" s="5" t="s">
        <v>408</v>
      </c>
      <c r="U45" s="5" t="s">
        <v>445</v>
      </c>
      <c r="V45" s="11" cm="1">
        <f t="array" ref="V45">INDEX(LatestMeasureDefSheet!$H:$H,MATCH($U45,LatestMeasureDefSheet!$C:$C,0),)</f>
        <v>5587.7</v>
      </c>
      <c r="W45" s="11" cm="1">
        <f t="array" ref="W45">INDEX(LatestMeasureDefSheet!$I:$I,MATCH($U45,LatestMeasureDefSheet!$C:$C,0),)</f>
        <v>0.73</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449</v>
      </c>
      <c r="B46" s="15" t="s">
        <v>450</v>
      </c>
      <c r="C46" s="9" cm="1">
        <f t="array" ref="C46">INDEX(LatestMeasureDefSheet!$AH:$AH,MATCH($U46,LatestMeasureDefSheet!$C:$C,0),)</f>
        <v>15</v>
      </c>
      <c r="D46" s="10" t="str" cm="1">
        <f t="array" ref="D46">INDEX(LatestMeasureDefSheet!$G:$G,MATCH($U46,LatestMeasureDefSheet!$C:$C,0),)</f>
        <v>Units</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Units</v>
      </c>
      <c r="G46" s="11" cm="1">
        <f t="array" ref="G46">INDEX(LatestMeasureDefSheet!$R:$R,MATCH($U46,LatestMeasureDefSheet!$C:$C,0),)</f>
        <v>0</v>
      </c>
      <c r="H46" s="11" t="s">
        <v>1920</v>
      </c>
      <c r="I46" s="41"/>
      <c r="J46" s="67"/>
      <c r="K46" s="41"/>
      <c r="L46" s="41"/>
      <c r="M46" s="77" t="str">
        <f t="shared" si="5"/>
        <v/>
      </c>
      <c r="N46" s="77" t="str">
        <f t="shared" si="6"/>
        <v/>
      </c>
      <c r="O46" s="77" t="str">
        <f t="shared" si="7"/>
        <v/>
      </c>
      <c r="P46" s="49">
        <f t="shared" si="8"/>
        <v>0</v>
      </c>
      <c r="Q46" s="49">
        <f t="shared" si="9"/>
        <v>0</v>
      </c>
      <c r="R46" s="10"/>
      <c r="T46" s="5" t="s">
        <v>408</v>
      </c>
      <c r="U46" s="5" t="s">
        <v>451</v>
      </c>
      <c r="V46" s="11" cm="1">
        <f t="array" ref="V46">INDEX(LatestMeasureDefSheet!$H:$H,MATCH($U46,LatestMeasureDefSheet!$C:$C,0),)</f>
        <v>1128</v>
      </c>
      <c r="W46" s="11" cm="1">
        <f t="array" ref="W46">INDEX(LatestMeasureDefSheet!$I:$I,MATCH($U46,LatestMeasureDefSheet!$C:$C,0),)</f>
        <v>0.59</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452</v>
      </c>
      <c r="B47" s="15" t="s">
        <v>453</v>
      </c>
      <c r="C47" s="9" cm="1">
        <f t="array" ref="C47">INDEX(LatestMeasureDefSheet!$AH:$AH,MATCH($U47,LatestMeasureDefSheet!$C:$C,0),)</f>
        <v>15</v>
      </c>
      <c r="D47" s="10" t="str" cm="1">
        <f t="array" ref="D47">INDEX(LatestMeasureDefSheet!$G:$G,MATCH($U47,LatestMeasureDefSheet!$C:$C,0),)</f>
        <v>Units</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67"/>
      <c r="K47" s="41"/>
      <c r="L47" s="41"/>
      <c r="M47" s="77" t="str">
        <f t="shared" si="5"/>
        <v/>
      </c>
      <c r="N47" s="77" t="str">
        <f t="shared" si="6"/>
        <v/>
      </c>
      <c r="O47" s="77" t="str">
        <f t="shared" si="7"/>
        <v/>
      </c>
      <c r="P47" s="49">
        <f t="shared" si="8"/>
        <v>0</v>
      </c>
      <c r="Q47" s="49">
        <f t="shared" si="9"/>
        <v>0</v>
      </c>
      <c r="R47" s="10"/>
      <c r="T47" s="5" t="s">
        <v>408</v>
      </c>
      <c r="U47" s="5" t="s">
        <v>448</v>
      </c>
      <c r="V47" s="11" cm="1">
        <f t="array" ref="V47">INDEX(LatestMeasureDefSheet!$H:$H,MATCH($U47,LatestMeasureDefSheet!$C:$C,0),)</f>
        <v>2255</v>
      </c>
      <c r="W47" s="11" cm="1">
        <f t="array" ref="W47">INDEX(LatestMeasureDefSheet!$I:$I,MATCH($U47,LatestMeasureDefSheet!$C:$C,0),)</f>
        <v>0.59</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455</v>
      </c>
      <c r="B48" s="15" t="s">
        <v>456</v>
      </c>
      <c r="C48" s="9" cm="1">
        <f t="array" ref="C48">INDEX(LatestMeasureDefSheet!$AH:$AH,MATCH($U48,LatestMeasureDefSheet!$C:$C,0),)</f>
        <v>15</v>
      </c>
      <c r="D48" s="10" t="str" cm="1">
        <f t="array" ref="D48">INDEX(LatestMeasureDefSheet!$G:$G,MATCH($U48,LatestMeasureDefSheet!$C:$C,0),)</f>
        <v>Units</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67"/>
      <c r="K48" s="41"/>
      <c r="L48" s="41"/>
      <c r="M48" s="77" t="str">
        <f t="shared" si="5"/>
        <v/>
      </c>
      <c r="N48" s="77" t="str">
        <f t="shared" si="6"/>
        <v/>
      </c>
      <c r="O48" s="77" t="str">
        <f t="shared" si="7"/>
        <v/>
      </c>
      <c r="P48" s="49">
        <f t="shared" si="8"/>
        <v>0</v>
      </c>
      <c r="Q48" s="49">
        <f t="shared" si="9"/>
        <v>0</v>
      </c>
      <c r="R48" s="10"/>
      <c r="T48" s="5" t="s">
        <v>408</v>
      </c>
      <c r="U48" s="5" t="s">
        <v>454</v>
      </c>
      <c r="V48" s="11" cm="1">
        <f t="array" ref="V48">INDEX(LatestMeasureDefSheet!$H:$H,MATCH($U48,LatestMeasureDefSheet!$C:$C,0),)</f>
        <v>3383</v>
      </c>
      <c r="W48" s="11" cm="1">
        <f t="array" ref="W48">INDEX(LatestMeasureDefSheet!$I:$I,MATCH($U48,LatestMeasureDefSheet!$C:$C,0),)</f>
        <v>0.59</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458</v>
      </c>
      <c r="B49" s="15" t="s">
        <v>459</v>
      </c>
      <c r="C49" s="9" cm="1">
        <f t="array" ref="C49">INDEX(LatestMeasureDefSheet!$AH:$AH,MATCH($U49,LatestMeasureDefSheet!$C:$C,0),)</f>
        <v>15</v>
      </c>
      <c r="D49" s="10" t="str" cm="1">
        <f t="array" ref="D49">INDEX(LatestMeasureDefSheet!$G:$G,MATCH($U49,LatestMeasureDefSheet!$C:$C,0),)</f>
        <v>Units</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Units</v>
      </c>
      <c r="G49" s="11" cm="1">
        <f t="array" ref="G49">INDEX(LatestMeasureDefSheet!$R:$R,MATCH($U49,LatestMeasureDefSheet!$C:$C,0),)</f>
        <v>0</v>
      </c>
      <c r="H49" s="11" t="s">
        <v>1920</v>
      </c>
      <c r="I49" s="41"/>
      <c r="J49" s="67"/>
      <c r="K49" s="41"/>
      <c r="L49" s="41"/>
      <c r="M49" s="77" t="str">
        <f t="shared" si="5"/>
        <v/>
      </c>
      <c r="N49" s="77" t="str">
        <f t="shared" si="6"/>
        <v/>
      </c>
      <c r="O49" s="77" t="str">
        <f t="shared" si="7"/>
        <v/>
      </c>
      <c r="P49" s="49">
        <f t="shared" si="8"/>
        <v>0</v>
      </c>
      <c r="Q49" s="49">
        <f t="shared" si="9"/>
        <v>0</v>
      </c>
      <c r="R49" s="10"/>
      <c r="T49" s="5" t="s">
        <v>408</v>
      </c>
      <c r="U49" s="5" t="s">
        <v>457</v>
      </c>
      <c r="V49" s="11" cm="1">
        <f t="array" ref="V49">INDEX(LatestMeasureDefSheet!$H:$H,MATCH($U49,LatestMeasureDefSheet!$C:$C,0),)</f>
        <v>4510</v>
      </c>
      <c r="W49" s="11" cm="1">
        <f t="array" ref="W49">INDEX(LatestMeasureDefSheet!$I:$I,MATCH($U49,LatestMeasureDefSheet!$C:$C,0),)</f>
        <v>0.59</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461</v>
      </c>
      <c r="B50" s="15" t="s">
        <v>462</v>
      </c>
      <c r="C50" s="9" cm="1">
        <f t="array" ref="C50">INDEX(LatestMeasureDefSheet!$AH:$AH,MATCH($U50,LatestMeasureDefSheet!$C:$C,0),)</f>
        <v>15</v>
      </c>
      <c r="D50" s="10" t="str" cm="1">
        <f t="array" ref="D50">INDEX(LatestMeasureDefSheet!$G:$G,MATCH($U50,LatestMeasureDefSheet!$C:$C,0),)</f>
        <v>Units</v>
      </c>
      <c r="E50" s="11" cm="1">
        <f t="array" ref="E50">INDEX(LatestMeasureDefSheet!$AJ:$AJ,MATCH($U50,LatestMeasureDefSheet!$C:$C,0),)</f>
        <v>15</v>
      </c>
      <c r="F50" s="8" t="str" cm="1">
        <f t="array" ref="F50">IF(INDEX(LatestMeasureDefSheet!$Q:$Q,MATCH(U50,LatestMeasureDefSheet!$C:$C,0),)="",INDEX(LatestMeasureDefSheet!$G:$G,MATCH(U50,LatestMeasureDefSheet!$C:$C,0),),INDEX(LatestMeasureDefSheet!$Q:$Q,MATCH(U50,LatestMeasureDefSheet!$C:$C,0),))</f>
        <v>Units</v>
      </c>
      <c r="G50" s="11" cm="1">
        <f t="array" ref="G50">INDEX(LatestMeasureDefSheet!$R:$R,MATCH($U50,LatestMeasureDefSheet!$C:$C,0),)</f>
        <v>0</v>
      </c>
      <c r="H50" s="11" t="s">
        <v>1920</v>
      </c>
      <c r="I50" s="41"/>
      <c r="J50" s="67"/>
      <c r="K50" s="41"/>
      <c r="L50" s="41"/>
      <c r="M50" s="77" t="str">
        <f t="shared" si="5"/>
        <v/>
      </c>
      <c r="N50" s="77" t="str">
        <f t="shared" si="6"/>
        <v/>
      </c>
      <c r="O50" s="77" t="str">
        <f t="shared" si="7"/>
        <v/>
      </c>
      <c r="P50" s="49">
        <f t="shared" si="8"/>
        <v>0</v>
      </c>
      <c r="Q50" s="49">
        <f t="shared" si="9"/>
        <v>0</v>
      </c>
      <c r="R50" s="10"/>
      <c r="T50" s="5" t="s">
        <v>408</v>
      </c>
      <c r="U50" s="5" t="s">
        <v>460</v>
      </c>
      <c r="V50" s="11" cm="1">
        <f t="array" ref="V50">INDEX(LatestMeasureDefSheet!$H:$H,MATCH($U50,LatestMeasureDefSheet!$C:$C,0),)</f>
        <v>4510</v>
      </c>
      <c r="W50" s="11" cm="1">
        <f t="array" ref="W50">INDEX(LatestMeasureDefSheet!$I:$I,MATCH($U50,LatestMeasureDefSheet!$C:$C,0),)</f>
        <v>2.36</v>
      </c>
      <c r="X50" s="11" cm="1">
        <f t="array" ref="X50">INDEX(LatestMeasureDefSheet!$L:$L,MATCH($U50,LatestMeasureDefSheet!$C:$C,0),)</f>
        <v>0</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464</v>
      </c>
      <c r="B51" s="15" t="s">
        <v>465</v>
      </c>
      <c r="C51" s="9" cm="1">
        <f t="array" ref="C51">INDEX(LatestMeasureDefSheet!$AH:$AH,MATCH($U51,LatestMeasureDefSheet!$C:$C,0),)</f>
        <v>15</v>
      </c>
      <c r="D51" s="10" t="str" cm="1">
        <f t="array" ref="D51">INDEX(LatestMeasureDefSheet!$G:$G,MATCH($U51,LatestMeasureDefSheet!$C:$C,0),)</f>
        <v>Units</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Units</v>
      </c>
      <c r="G51" s="11" cm="1">
        <f t="array" ref="G51">INDEX(LatestMeasureDefSheet!$R:$R,MATCH($U51,LatestMeasureDefSheet!$C:$C,0),)</f>
        <v>0</v>
      </c>
      <c r="H51" s="11" t="s">
        <v>1920</v>
      </c>
      <c r="I51" s="41"/>
      <c r="J51" s="67"/>
      <c r="K51" s="41"/>
      <c r="L51" s="41"/>
      <c r="M51" s="77" t="str">
        <f t="shared" si="5"/>
        <v/>
      </c>
      <c r="N51" s="77" t="str">
        <f t="shared" si="6"/>
        <v/>
      </c>
      <c r="O51" s="77" t="str">
        <f t="shared" si="7"/>
        <v/>
      </c>
      <c r="P51" s="49">
        <f t="shared" si="8"/>
        <v>0</v>
      </c>
      <c r="Q51" s="49">
        <f t="shared" si="9"/>
        <v>0</v>
      </c>
      <c r="R51" s="10"/>
      <c r="T51" s="5" t="s">
        <v>408</v>
      </c>
      <c r="U51" s="5" t="s">
        <v>463</v>
      </c>
      <c r="V51" s="11" cm="1">
        <f t="array" ref="V51">INDEX(LatestMeasureDefSheet!$H:$H,MATCH($U51,LatestMeasureDefSheet!$C:$C,0),)</f>
        <v>9021</v>
      </c>
      <c r="W51" s="11" cm="1">
        <f t="array" ref="W51">INDEX(LatestMeasureDefSheet!$I:$I,MATCH($U51,LatestMeasureDefSheet!$C:$C,0),)</f>
        <v>2.36</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467</v>
      </c>
      <c r="B52" s="15" t="s">
        <v>468</v>
      </c>
      <c r="C52" s="9" cm="1">
        <f t="array" ref="C52">INDEX(LatestMeasureDefSheet!$AH:$AH,MATCH($U52,LatestMeasureDefSheet!$C:$C,0),)</f>
        <v>15</v>
      </c>
      <c r="D52" s="10" t="str" cm="1">
        <f t="array" ref="D52">INDEX(LatestMeasureDefSheet!$G:$G,MATCH($U52,LatestMeasureDefSheet!$C:$C,0),)</f>
        <v>Units</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Units</v>
      </c>
      <c r="G52" s="11" cm="1">
        <f t="array" ref="G52">INDEX(LatestMeasureDefSheet!$R:$R,MATCH($U52,LatestMeasureDefSheet!$C:$C,0),)</f>
        <v>0</v>
      </c>
      <c r="H52" s="11" t="s">
        <v>1920</v>
      </c>
      <c r="I52" s="41"/>
      <c r="J52" s="67"/>
      <c r="K52" s="41"/>
      <c r="L52" s="41"/>
      <c r="M52" s="77" t="str">
        <f t="shared" si="5"/>
        <v/>
      </c>
      <c r="N52" s="77" t="str">
        <f t="shared" si="6"/>
        <v/>
      </c>
      <c r="O52" s="77" t="str">
        <f t="shared" si="7"/>
        <v/>
      </c>
      <c r="P52" s="49">
        <f t="shared" si="8"/>
        <v>0</v>
      </c>
      <c r="Q52" s="49">
        <f t="shared" si="9"/>
        <v>0</v>
      </c>
      <c r="R52" s="10"/>
      <c r="T52" s="5" t="s">
        <v>408</v>
      </c>
      <c r="U52" s="5" t="s">
        <v>466</v>
      </c>
      <c r="V52" s="11" cm="1">
        <f t="array" ref="V52">INDEX(LatestMeasureDefSheet!$H:$H,MATCH($U52,LatestMeasureDefSheet!$C:$C,0),)</f>
        <v>13531</v>
      </c>
      <c r="W52" s="11" cm="1">
        <f t="array" ref="W52">INDEX(LatestMeasureDefSheet!$I:$I,MATCH($U52,LatestMeasureDefSheet!$C:$C,0),)</f>
        <v>2.36</v>
      </c>
      <c r="X52" s="11" cm="1">
        <f t="array" ref="X52">INDEX(LatestMeasureDefSheet!$L:$L,MATCH($U52,LatestMeasureDefSheet!$C:$C,0),)</f>
        <v>0</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470</v>
      </c>
      <c r="B53" s="15" t="s">
        <v>471</v>
      </c>
      <c r="C53" s="9" cm="1">
        <f t="array" ref="C53">INDEX(LatestMeasureDefSheet!$AH:$AH,MATCH($U53,LatestMeasureDefSheet!$C:$C,0),)</f>
        <v>15</v>
      </c>
      <c r="D53" s="10" t="str" cm="1">
        <f t="array" ref="D53">INDEX(LatestMeasureDefSheet!$G:$G,MATCH($U53,LatestMeasureDefSheet!$C:$C,0),)</f>
        <v>Units</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Units</v>
      </c>
      <c r="G53" s="11" cm="1">
        <f t="array" ref="G53">INDEX(LatestMeasureDefSheet!$R:$R,MATCH($U53,LatestMeasureDefSheet!$C:$C,0),)</f>
        <v>0</v>
      </c>
      <c r="H53" s="11" t="s">
        <v>1920</v>
      </c>
      <c r="I53" s="41"/>
      <c r="J53" s="67"/>
      <c r="K53" s="41"/>
      <c r="L53" s="41"/>
      <c r="M53" s="77" t="str">
        <f t="shared" si="5"/>
        <v/>
      </c>
      <c r="N53" s="77" t="str">
        <f t="shared" si="6"/>
        <v/>
      </c>
      <c r="O53" s="77" t="str">
        <f t="shared" si="7"/>
        <v/>
      </c>
      <c r="P53" s="49">
        <f t="shared" si="8"/>
        <v>0</v>
      </c>
      <c r="Q53" s="49">
        <f t="shared" si="9"/>
        <v>0</v>
      </c>
      <c r="R53" s="10"/>
      <c r="T53" s="5" t="s">
        <v>408</v>
      </c>
      <c r="U53" s="5" t="s">
        <v>469</v>
      </c>
      <c r="V53" s="11" cm="1">
        <f t="array" ref="V53">INDEX(LatestMeasureDefSheet!$H:$H,MATCH($U53,LatestMeasureDefSheet!$C:$C,0),)</f>
        <v>18042</v>
      </c>
      <c r="W53" s="11" cm="1">
        <f t="array" ref="W53">INDEX(LatestMeasureDefSheet!$I:$I,MATCH($U53,LatestMeasureDefSheet!$C:$C,0),)</f>
        <v>2.36</v>
      </c>
      <c r="X53" s="11" cm="1">
        <f t="array" ref="X53">INDEX(LatestMeasureDefSheet!$L:$L,MATCH($U53,LatestMeasureDefSheet!$C:$C,0),)</f>
        <v>0</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31.5" x14ac:dyDescent="0.25">
      <c r="A54" s="16" t="s">
        <v>473</v>
      </c>
      <c r="B54" s="15" t="s">
        <v>474</v>
      </c>
      <c r="C54" s="9" cm="1">
        <f t="array" ref="C54">INDEX(LatestMeasureDefSheet!$AH:$AH,MATCH($U54,LatestMeasureDefSheet!$C:$C,0),)</f>
        <v>15</v>
      </c>
      <c r="D54" s="10" t="str" cm="1">
        <f t="array" ref="D54">INDEX(LatestMeasureDefSheet!$G:$G,MATCH($U54,LatestMeasureDefSheet!$C:$C,0),)</f>
        <v>Units</v>
      </c>
      <c r="E54" s="11" cm="1">
        <f t="array" ref="E54">INDEX(LatestMeasureDefSheet!$AJ:$AJ,MATCH($U54,LatestMeasureDefSheet!$C:$C,0),)</f>
        <v>15</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67"/>
      <c r="K54" s="41"/>
      <c r="L54" s="41"/>
      <c r="M54" s="77" t="str">
        <f t="shared" si="5"/>
        <v/>
      </c>
      <c r="N54" s="77" t="str">
        <f t="shared" si="6"/>
        <v/>
      </c>
      <c r="O54" s="77" t="str">
        <f t="shared" si="7"/>
        <v/>
      </c>
      <c r="P54" s="49">
        <f t="shared" si="8"/>
        <v>0</v>
      </c>
      <c r="Q54" s="49">
        <f t="shared" si="9"/>
        <v>0</v>
      </c>
      <c r="R54" s="10"/>
      <c r="T54" s="5" t="s">
        <v>408</v>
      </c>
      <c r="U54" s="5" t="s">
        <v>472</v>
      </c>
      <c r="V54" s="11" cm="1">
        <f t="array" ref="V54">INDEX(LatestMeasureDefSheet!$H:$H,MATCH($U54,LatestMeasureDefSheet!$C:$C,0),)</f>
        <v>10148</v>
      </c>
      <c r="W54" s="11" cm="1">
        <f t="array" ref="W54">INDEX(LatestMeasureDefSheet!$I:$I,MATCH($U54,LatestMeasureDefSheet!$C:$C,0),)</f>
        <v>5.31</v>
      </c>
      <c r="X54" s="11" cm="1">
        <f t="array" ref="X54">INDEX(LatestMeasureDefSheet!$L:$L,MATCH($U54,LatestMeasureDefSheet!$C:$C,0),)</f>
        <v>0</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476</v>
      </c>
      <c r="B55" s="15" t="s">
        <v>477</v>
      </c>
      <c r="C55" s="9" cm="1">
        <f t="array" ref="C55">INDEX(LatestMeasureDefSheet!$AH:$AH,MATCH($U55,LatestMeasureDefSheet!$C:$C,0),)</f>
        <v>15</v>
      </c>
      <c r="D55" s="10" t="str" cm="1">
        <f t="array" ref="D55">INDEX(LatestMeasureDefSheet!$G:$G,MATCH($U55,LatestMeasureDefSheet!$C:$C,0),)</f>
        <v>Units</v>
      </c>
      <c r="E55" s="11" cm="1">
        <f t="array" ref="E55">INDEX(LatestMeasureDefSheet!$AJ:$AJ,MATCH($U55,LatestMeasureDefSheet!$C:$C,0),)</f>
        <v>15</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67"/>
      <c r="K55" s="41"/>
      <c r="L55" s="41"/>
      <c r="M55" s="77" t="str">
        <f t="shared" si="5"/>
        <v/>
      </c>
      <c r="N55" s="77" t="str">
        <f t="shared" si="6"/>
        <v/>
      </c>
      <c r="O55" s="77" t="str">
        <f t="shared" si="7"/>
        <v/>
      </c>
      <c r="P55" s="49">
        <f t="shared" si="8"/>
        <v>0</v>
      </c>
      <c r="Q55" s="49">
        <f t="shared" si="9"/>
        <v>0</v>
      </c>
      <c r="R55" s="10"/>
      <c r="T55" s="5" t="s">
        <v>408</v>
      </c>
      <c r="U55" s="5" t="s">
        <v>475</v>
      </c>
      <c r="V55" s="11" cm="1">
        <f t="array" ref="V55">INDEX(LatestMeasureDefSheet!$H:$H,MATCH($U55,LatestMeasureDefSheet!$C:$C,0),)</f>
        <v>20297</v>
      </c>
      <c r="W55" s="11" cm="1">
        <f t="array" ref="W55">INDEX(LatestMeasureDefSheet!$I:$I,MATCH($U55,LatestMeasureDefSheet!$C:$C,0),)</f>
        <v>5.31</v>
      </c>
      <c r="X55" s="11" cm="1">
        <f t="array" ref="X55">INDEX(LatestMeasureDefSheet!$L:$L,MATCH($U55,LatestMeasureDefSheet!$C:$C,0),)</f>
        <v>0</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row r="56" spans="1:28" ht="31.5" x14ac:dyDescent="0.25">
      <c r="A56" s="16" t="s">
        <v>479</v>
      </c>
      <c r="B56" s="15" t="s">
        <v>480</v>
      </c>
      <c r="C56" s="9" cm="1">
        <f t="array" ref="C56">INDEX(LatestMeasureDefSheet!$AH:$AH,MATCH($U56,LatestMeasureDefSheet!$C:$C,0),)</f>
        <v>15</v>
      </c>
      <c r="D56" s="10" t="str" cm="1">
        <f t="array" ref="D56">INDEX(LatestMeasureDefSheet!$G:$G,MATCH($U56,LatestMeasureDefSheet!$C:$C,0),)</f>
        <v>Units</v>
      </c>
      <c r="E56" s="11" cm="1">
        <f t="array" ref="E56">INDEX(LatestMeasureDefSheet!$AJ:$AJ,MATCH($U56,LatestMeasureDefSheet!$C:$C,0),)</f>
        <v>15</v>
      </c>
      <c r="F56" s="8" t="str" cm="1">
        <f t="array" ref="F56">IF(INDEX(LatestMeasureDefSheet!$Q:$Q,MATCH(U56,LatestMeasureDefSheet!$C:$C,0),)="",INDEX(LatestMeasureDefSheet!$G:$G,MATCH(U56,LatestMeasureDefSheet!$C:$C,0),),INDEX(LatestMeasureDefSheet!$Q:$Q,MATCH(U56,LatestMeasureDefSheet!$C:$C,0),))</f>
        <v>Units</v>
      </c>
      <c r="G56" s="11" cm="1">
        <f t="array" ref="G56">INDEX(LatestMeasureDefSheet!$R:$R,MATCH($U56,LatestMeasureDefSheet!$C:$C,0),)</f>
        <v>0</v>
      </c>
      <c r="H56" s="11" t="s">
        <v>1920</v>
      </c>
      <c r="I56" s="41"/>
      <c r="J56" s="67"/>
      <c r="K56" s="41"/>
      <c r="L56" s="41"/>
      <c r="M56" s="77" t="str">
        <f t="shared" si="5"/>
        <v/>
      </c>
      <c r="N56" s="77" t="str">
        <f t="shared" si="6"/>
        <v/>
      </c>
      <c r="O56" s="77" t="str">
        <f t="shared" si="7"/>
        <v/>
      </c>
      <c r="P56" s="49">
        <f t="shared" si="8"/>
        <v>0</v>
      </c>
      <c r="Q56" s="49">
        <f t="shared" si="9"/>
        <v>0</v>
      </c>
      <c r="R56" s="10"/>
      <c r="T56" s="5" t="s">
        <v>408</v>
      </c>
      <c r="U56" s="5" t="s">
        <v>478</v>
      </c>
      <c r="V56" s="11" cm="1">
        <f t="array" ref="V56">INDEX(LatestMeasureDefSheet!$H:$H,MATCH($U56,LatestMeasureDefSheet!$C:$C,0),)</f>
        <v>30445</v>
      </c>
      <c r="W56" s="11" cm="1">
        <f t="array" ref="W56">INDEX(LatestMeasureDefSheet!$I:$I,MATCH($U56,LatestMeasureDefSheet!$C:$C,0),)</f>
        <v>5.31</v>
      </c>
      <c r="X56" s="11" cm="1">
        <f t="array" ref="X56">INDEX(LatestMeasureDefSheet!$L:$L,MATCH($U56,LatestMeasureDefSheet!$C:$C,0),)</f>
        <v>0</v>
      </c>
      <c r="Y56" s="11" cm="1">
        <f t="array" ref="Y56">INDEX(LatestMeasureDefSheet!$S:$S,MATCH($U56,LatestMeasureDefSheet!$C:$C,0),)</f>
        <v>0</v>
      </c>
      <c r="Z56" s="11" cm="1">
        <f t="array" ref="Z56">INDEX(LatestMeasureDefSheet!$T:$T,MATCH($U56,LatestMeasureDefSheet!$C:$C,0),)</f>
        <v>0</v>
      </c>
      <c r="AA56" s="11" cm="1">
        <f t="array" ref="AA56">INDEX(LatestMeasureDefSheet!$U:$U,MATCH($U56,LatestMeasureDefSheet!$C:$C,0),)</f>
        <v>0</v>
      </c>
      <c r="AB56" s="11" cm="1">
        <f t="array" ref="AB56">INDEX(LatestMeasureDefSheet!$V:$V,MATCH($U56,LatestMeasureDefSheet!$C:$C,0),)</f>
        <v>0</v>
      </c>
    </row>
    <row r="57" spans="1:28" ht="31.5" x14ac:dyDescent="0.25">
      <c r="A57" s="16" t="s">
        <v>482</v>
      </c>
      <c r="B57" s="15" t="s">
        <v>483</v>
      </c>
      <c r="C57" s="9" cm="1">
        <f t="array" ref="C57">INDEX(LatestMeasureDefSheet!$AH:$AH,MATCH($U57,LatestMeasureDefSheet!$C:$C,0),)</f>
        <v>15</v>
      </c>
      <c r="D57" s="10" t="str" cm="1">
        <f t="array" ref="D57">INDEX(LatestMeasureDefSheet!$G:$G,MATCH($U57,LatestMeasureDefSheet!$C:$C,0),)</f>
        <v>Units</v>
      </c>
      <c r="E57" s="11" cm="1">
        <f t="array" ref="E57">INDEX(LatestMeasureDefSheet!$AJ:$AJ,MATCH($U57,LatestMeasureDefSheet!$C:$C,0),)</f>
        <v>15</v>
      </c>
      <c r="F57" s="8" t="str" cm="1">
        <f t="array" ref="F57">IF(INDEX(LatestMeasureDefSheet!$Q:$Q,MATCH(U57,LatestMeasureDefSheet!$C:$C,0),)="",INDEX(LatestMeasureDefSheet!$G:$G,MATCH(U57,LatestMeasureDefSheet!$C:$C,0),),INDEX(LatestMeasureDefSheet!$Q:$Q,MATCH(U57,LatestMeasureDefSheet!$C:$C,0),))</f>
        <v>Units</v>
      </c>
      <c r="G57" s="11" cm="1">
        <f t="array" ref="G57">INDEX(LatestMeasureDefSheet!$R:$R,MATCH($U57,LatestMeasureDefSheet!$C:$C,0),)</f>
        <v>0</v>
      </c>
      <c r="H57" s="11" t="s">
        <v>1920</v>
      </c>
      <c r="I57" s="41"/>
      <c r="J57" s="67"/>
      <c r="K57" s="41"/>
      <c r="L57" s="41"/>
      <c r="M57" s="77" t="str">
        <f t="shared" si="5"/>
        <v/>
      </c>
      <c r="N57" s="77" t="str">
        <f t="shared" si="6"/>
        <v/>
      </c>
      <c r="O57" s="77" t="str">
        <f t="shared" si="7"/>
        <v/>
      </c>
      <c r="P57" s="49">
        <f t="shared" si="8"/>
        <v>0</v>
      </c>
      <c r="Q57" s="49">
        <f t="shared" si="9"/>
        <v>0</v>
      </c>
      <c r="R57" s="10"/>
      <c r="T57" s="5" t="s">
        <v>408</v>
      </c>
      <c r="U57" s="5" t="s">
        <v>481</v>
      </c>
      <c r="V57" s="11" cm="1">
        <f t="array" ref="V57">INDEX(LatestMeasureDefSheet!$H:$H,MATCH($U57,LatestMeasureDefSheet!$C:$C,0),)</f>
        <v>40594</v>
      </c>
      <c r="W57" s="11" cm="1">
        <f t="array" ref="W57">INDEX(LatestMeasureDefSheet!$I:$I,MATCH($U57,LatestMeasureDefSheet!$C:$C,0),)</f>
        <v>5.31</v>
      </c>
      <c r="X57" s="11" cm="1">
        <f t="array" ref="X57">INDEX(LatestMeasureDefSheet!$L:$L,MATCH($U57,LatestMeasureDefSheet!$C:$C,0),)</f>
        <v>0</v>
      </c>
      <c r="Y57" s="11" cm="1">
        <f t="array" ref="Y57">INDEX(LatestMeasureDefSheet!$S:$S,MATCH($U57,LatestMeasureDefSheet!$C:$C,0),)</f>
        <v>0</v>
      </c>
      <c r="Z57" s="11" cm="1">
        <f t="array" ref="Z57">INDEX(LatestMeasureDefSheet!$T:$T,MATCH($U57,LatestMeasureDefSheet!$C:$C,0),)</f>
        <v>0</v>
      </c>
      <c r="AA57" s="11" cm="1">
        <f t="array" ref="AA57">INDEX(LatestMeasureDefSheet!$U:$U,MATCH($U57,LatestMeasureDefSheet!$C:$C,0),)</f>
        <v>0</v>
      </c>
      <c r="AB57" s="11" cm="1">
        <f t="array" ref="AB57">INDEX(LatestMeasureDefSheet!$V:$V,MATCH($U57,LatestMeasureDefSheet!$C:$C,0),)</f>
        <v>0</v>
      </c>
    </row>
    <row r="58" spans="1:28" ht="31.5" x14ac:dyDescent="0.25">
      <c r="A58" s="16" t="s">
        <v>485</v>
      </c>
      <c r="B58" s="15" t="s">
        <v>486</v>
      </c>
      <c r="C58" s="9" cm="1">
        <f t="array" ref="C58">INDEX(LatestMeasureDefSheet!$AH:$AH,MATCH($U58,LatestMeasureDefSheet!$C:$C,0),)</f>
        <v>15</v>
      </c>
      <c r="D58" s="10" t="str" cm="1">
        <f t="array" ref="D58">INDEX(LatestMeasureDefSheet!$G:$G,MATCH($U58,LatestMeasureDefSheet!$C:$C,0),)</f>
        <v>Units</v>
      </c>
      <c r="E58" s="11" cm="1">
        <f t="array" ref="E58">INDEX(LatestMeasureDefSheet!$AJ:$AJ,MATCH($U58,LatestMeasureDefSheet!$C:$C,0),)</f>
        <v>15</v>
      </c>
      <c r="F58" s="8" t="str" cm="1">
        <f t="array" ref="F58">IF(INDEX(LatestMeasureDefSheet!$Q:$Q,MATCH(U58,LatestMeasureDefSheet!$C:$C,0),)="",INDEX(LatestMeasureDefSheet!$G:$G,MATCH(U58,LatestMeasureDefSheet!$C:$C,0),),INDEX(LatestMeasureDefSheet!$Q:$Q,MATCH(U58,LatestMeasureDefSheet!$C:$C,0),))</f>
        <v>Units</v>
      </c>
      <c r="G58" s="11" cm="1">
        <f t="array" ref="G58">INDEX(LatestMeasureDefSheet!$R:$R,MATCH($U58,LatestMeasureDefSheet!$C:$C,0),)</f>
        <v>0</v>
      </c>
      <c r="H58" s="11" t="s">
        <v>1920</v>
      </c>
      <c r="I58" s="41"/>
      <c r="J58" s="67"/>
      <c r="K58" s="41"/>
      <c r="L58" s="41"/>
      <c r="M58" s="77" t="str">
        <f t="shared" si="5"/>
        <v/>
      </c>
      <c r="N58" s="77" t="str">
        <f t="shared" si="6"/>
        <v/>
      </c>
      <c r="O58" s="77" t="str">
        <f t="shared" si="7"/>
        <v/>
      </c>
      <c r="P58" s="49">
        <f t="shared" si="8"/>
        <v>0</v>
      </c>
      <c r="Q58" s="49">
        <f t="shared" si="9"/>
        <v>0</v>
      </c>
      <c r="R58" s="10"/>
      <c r="T58" s="5" t="s">
        <v>408</v>
      </c>
      <c r="U58" s="5" t="s">
        <v>484</v>
      </c>
      <c r="V58" s="11" cm="1">
        <f t="array" ref="V58">INDEX(LatestMeasureDefSheet!$H:$H,MATCH($U58,LatestMeasureDefSheet!$C:$C,0),)</f>
        <v>18042</v>
      </c>
      <c r="W58" s="11" cm="1">
        <f t="array" ref="W58">INDEX(LatestMeasureDefSheet!$I:$I,MATCH($U58,LatestMeasureDefSheet!$C:$C,0),)</f>
        <v>9.43</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488</v>
      </c>
      <c r="B59" s="15" t="s">
        <v>489</v>
      </c>
      <c r="C59" s="9" cm="1">
        <f t="array" ref="C59">INDEX(LatestMeasureDefSheet!$AH:$AH,MATCH($U59,LatestMeasureDefSheet!$C:$C,0),)</f>
        <v>15</v>
      </c>
      <c r="D59" s="10" t="str" cm="1">
        <f t="array" ref="D59">INDEX(LatestMeasureDefSheet!$G:$G,MATCH($U59,LatestMeasureDefSheet!$C:$C,0),)</f>
        <v>Units</v>
      </c>
      <c r="E59" s="11" cm="1">
        <f t="array" ref="E59">INDEX(LatestMeasureDefSheet!$AJ:$AJ,MATCH($U59,LatestMeasureDefSheet!$C:$C,0),)</f>
        <v>15</v>
      </c>
      <c r="F59" s="8" t="str" cm="1">
        <f t="array" ref="F59">IF(INDEX(LatestMeasureDefSheet!$Q:$Q,MATCH(U59,LatestMeasureDefSheet!$C:$C,0),)="",INDEX(LatestMeasureDefSheet!$G:$G,MATCH(U59,LatestMeasureDefSheet!$C:$C,0),),INDEX(LatestMeasureDefSheet!$Q:$Q,MATCH(U59,LatestMeasureDefSheet!$C:$C,0),))</f>
        <v>Units</v>
      </c>
      <c r="G59" s="11" cm="1">
        <f t="array" ref="G59">INDEX(LatestMeasureDefSheet!$R:$R,MATCH($U59,LatestMeasureDefSheet!$C:$C,0),)</f>
        <v>0</v>
      </c>
      <c r="H59" s="11" t="s">
        <v>1920</v>
      </c>
      <c r="I59" s="41"/>
      <c r="J59" s="67"/>
      <c r="K59" s="41"/>
      <c r="L59" s="41"/>
      <c r="M59" s="77" t="str">
        <f t="shared" si="5"/>
        <v/>
      </c>
      <c r="N59" s="77" t="str">
        <f t="shared" si="6"/>
        <v/>
      </c>
      <c r="O59" s="77" t="str">
        <f t="shared" si="7"/>
        <v/>
      </c>
      <c r="P59" s="49">
        <f t="shared" si="8"/>
        <v>0</v>
      </c>
      <c r="Q59" s="49">
        <f t="shared" si="9"/>
        <v>0</v>
      </c>
      <c r="R59" s="10"/>
      <c r="T59" s="5" t="s">
        <v>408</v>
      </c>
      <c r="U59" s="5" t="s">
        <v>487</v>
      </c>
      <c r="V59" s="11" cm="1">
        <f t="array" ref="V59">INDEX(LatestMeasureDefSheet!$H:$H,MATCH($U59,LatestMeasureDefSheet!$C:$C,0),)</f>
        <v>36083</v>
      </c>
      <c r="W59" s="11" cm="1">
        <f t="array" ref="W59">INDEX(LatestMeasureDefSheet!$I:$I,MATCH($U59,LatestMeasureDefSheet!$C:$C,0),)</f>
        <v>9.43</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row r="60" spans="1:28" ht="31.5" x14ac:dyDescent="0.25">
      <c r="A60" s="16" t="s">
        <v>491</v>
      </c>
      <c r="B60" s="15" t="s">
        <v>492</v>
      </c>
      <c r="C60" s="9" cm="1">
        <f t="array" ref="C60">INDEX(LatestMeasureDefSheet!$AH:$AH,MATCH($U60,LatestMeasureDefSheet!$C:$C,0),)</f>
        <v>15</v>
      </c>
      <c r="D60" s="10" t="str" cm="1">
        <f t="array" ref="D60">INDEX(LatestMeasureDefSheet!$G:$G,MATCH($U60,LatestMeasureDefSheet!$C:$C,0),)</f>
        <v>Units</v>
      </c>
      <c r="E60" s="11" cm="1">
        <f t="array" ref="E60">INDEX(LatestMeasureDefSheet!$AJ:$AJ,MATCH($U60,LatestMeasureDefSheet!$C:$C,0),)</f>
        <v>15</v>
      </c>
      <c r="F60" s="8" t="str" cm="1">
        <f t="array" ref="F60">IF(INDEX(LatestMeasureDefSheet!$Q:$Q,MATCH(U60,LatestMeasureDefSheet!$C:$C,0),)="",INDEX(LatestMeasureDefSheet!$G:$G,MATCH(U60,LatestMeasureDefSheet!$C:$C,0),),INDEX(LatestMeasureDefSheet!$Q:$Q,MATCH(U60,LatestMeasureDefSheet!$C:$C,0),))</f>
        <v>Units</v>
      </c>
      <c r="G60" s="11" cm="1">
        <f t="array" ref="G60">INDEX(LatestMeasureDefSheet!$R:$R,MATCH($U60,LatestMeasureDefSheet!$C:$C,0),)</f>
        <v>0</v>
      </c>
      <c r="H60" s="11" t="s">
        <v>1920</v>
      </c>
      <c r="I60" s="41"/>
      <c r="J60" s="67"/>
      <c r="K60" s="41"/>
      <c r="L60" s="41"/>
      <c r="M60" s="77" t="str">
        <f t="shared" si="5"/>
        <v/>
      </c>
      <c r="N60" s="77" t="str">
        <f t="shared" si="6"/>
        <v/>
      </c>
      <c r="O60" s="77" t="str">
        <f t="shared" si="7"/>
        <v/>
      </c>
      <c r="P60" s="49">
        <f t="shared" si="8"/>
        <v>0</v>
      </c>
      <c r="Q60" s="49">
        <f t="shared" si="9"/>
        <v>0</v>
      </c>
      <c r="R60" s="10"/>
      <c r="T60" s="5" t="s">
        <v>408</v>
      </c>
      <c r="U60" s="5" t="s">
        <v>490</v>
      </c>
      <c r="V60" s="11" cm="1">
        <f t="array" ref="V60">INDEX(LatestMeasureDefSheet!$H:$H,MATCH($U60,LatestMeasureDefSheet!$C:$C,0),)</f>
        <v>54125</v>
      </c>
      <c r="W60" s="11" cm="1">
        <f t="array" ref="W60">INDEX(LatestMeasureDefSheet!$I:$I,MATCH($U60,LatestMeasureDefSheet!$C:$C,0),)</f>
        <v>9.43</v>
      </c>
      <c r="X60" s="11" cm="1">
        <f t="array" ref="X60">INDEX(LatestMeasureDefSheet!$L:$L,MATCH($U60,LatestMeasureDefSheet!$C:$C,0),)</f>
        <v>0</v>
      </c>
      <c r="Y60" s="11" cm="1">
        <f t="array" ref="Y60">INDEX(LatestMeasureDefSheet!$S:$S,MATCH($U60,LatestMeasureDefSheet!$C:$C,0),)</f>
        <v>0</v>
      </c>
      <c r="Z60" s="11" cm="1">
        <f t="array" ref="Z60">INDEX(LatestMeasureDefSheet!$T:$T,MATCH($U60,LatestMeasureDefSheet!$C:$C,0),)</f>
        <v>0</v>
      </c>
      <c r="AA60" s="11" cm="1">
        <f t="array" ref="AA60">INDEX(LatestMeasureDefSheet!$U:$U,MATCH($U60,LatestMeasureDefSheet!$C:$C,0),)</f>
        <v>0</v>
      </c>
      <c r="AB60" s="11" cm="1">
        <f t="array" ref="AB60">INDEX(LatestMeasureDefSheet!$V:$V,MATCH($U60,LatestMeasureDefSheet!$C:$C,0),)</f>
        <v>0</v>
      </c>
    </row>
    <row r="61" spans="1:28" ht="31.5" x14ac:dyDescent="0.25">
      <c r="A61" s="16" t="s">
        <v>494</v>
      </c>
      <c r="B61" s="15" t="s">
        <v>495</v>
      </c>
      <c r="C61" s="9" cm="1">
        <f t="array" ref="C61">INDEX(LatestMeasureDefSheet!$AH:$AH,MATCH($U61,LatestMeasureDefSheet!$C:$C,0),)</f>
        <v>15</v>
      </c>
      <c r="D61" s="10" t="str" cm="1">
        <f t="array" ref="D61">INDEX(LatestMeasureDefSheet!$G:$G,MATCH($U61,LatestMeasureDefSheet!$C:$C,0),)</f>
        <v>Units</v>
      </c>
      <c r="E61" s="11" cm="1">
        <f t="array" ref="E61">INDEX(LatestMeasureDefSheet!$AJ:$AJ,MATCH($U61,LatestMeasureDefSheet!$C:$C,0),)</f>
        <v>15</v>
      </c>
      <c r="F61" s="8" t="str" cm="1">
        <f t="array" ref="F61">IF(INDEX(LatestMeasureDefSheet!$Q:$Q,MATCH(U61,LatestMeasureDefSheet!$C:$C,0),)="",INDEX(LatestMeasureDefSheet!$G:$G,MATCH(U61,LatestMeasureDefSheet!$C:$C,0),),INDEX(LatestMeasureDefSheet!$Q:$Q,MATCH(U61,LatestMeasureDefSheet!$C:$C,0),))</f>
        <v>Units</v>
      </c>
      <c r="G61" s="11" cm="1">
        <f t="array" ref="G61">INDEX(LatestMeasureDefSheet!$R:$R,MATCH($U61,LatestMeasureDefSheet!$C:$C,0),)</f>
        <v>0</v>
      </c>
      <c r="H61" s="11" t="s">
        <v>1920</v>
      </c>
      <c r="I61" s="41"/>
      <c r="J61" s="67"/>
      <c r="K61" s="41"/>
      <c r="L61" s="41"/>
      <c r="M61" s="77" t="str">
        <f t="shared" si="5"/>
        <v/>
      </c>
      <c r="N61" s="77" t="str">
        <f t="shared" si="6"/>
        <v/>
      </c>
      <c r="O61" s="77" t="str">
        <f t="shared" si="7"/>
        <v/>
      </c>
      <c r="P61" s="49">
        <f t="shared" si="8"/>
        <v>0</v>
      </c>
      <c r="Q61" s="49">
        <f t="shared" si="9"/>
        <v>0</v>
      </c>
      <c r="R61" s="10"/>
      <c r="T61" s="5" t="s">
        <v>408</v>
      </c>
      <c r="U61" s="5" t="s">
        <v>493</v>
      </c>
      <c r="V61" s="11" cm="1">
        <f t="array" ref="V61">INDEX(LatestMeasureDefSheet!$H:$H,MATCH($U61,LatestMeasureDefSheet!$C:$C,0),)</f>
        <v>72167</v>
      </c>
      <c r="W61" s="11" cm="1">
        <f t="array" ref="W61">INDEX(LatestMeasureDefSheet!$I:$I,MATCH($U61,LatestMeasureDefSheet!$C:$C,0),)</f>
        <v>9.43</v>
      </c>
      <c r="X61" s="11" cm="1">
        <f t="array" ref="X61">INDEX(LatestMeasureDefSheet!$L:$L,MATCH($U61,LatestMeasureDefSheet!$C:$C,0),)</f>
        <v>0</v>
      </c>
      <c r="Y61" s="11" cm="1">
        <f t="array" ref="Y61">INDEX(LatestMeasureDefSheet!$S:$S,MATCH($U61,LatestMeasureDefSheet!$C:$C,0),)</f>
        <v>0</v>
      </c>
      <c r="Z61" s="11" cm="1">
        <f t="array" ref="Z61">INDEX(LatestMeasureDefSheet!$T:$T,MATCH($U61,LatestMeasureDefSheet!$C:$C,0),)</f>
        <v>0</v>
      </c>
      <c r="AA61" s="11" cm="1">
        <f t="array" ref="AA61">INDEX(LatestMeasureDefSheet!$U:$U,MATCH($U61,LatestMeasureDefSheet!$C:$C,0),)</f>
        <v>0</v>
      </c>
      <c r="AB61" s="11" cm="1">
        <f t="array" ref="AB61">INDEX(LatestMeasureDefSheet!$V:$V,MATCH($U61,LatestMeasureDefSheet!$C:$C,0),)</f>
        <v>0</v>
      </c>
    </row>
  </sheetData>
  <sheetProtection algorithmName="SHA-512" hashValue="6c20TdpUS3k9TGMwffdoCt+8cVk/t78reIWpSdz+50Am9GfBjIFt2d2ILVQ5sjMqgMq71GyJ0jarBTCMiR4ZdQ==" saltValue="4eg8LLEErggyBlNMP87vJA==" spinCount="100000" sheet="1" objects="1" scenarios="1"/>
  <protectedRanges>
    <protectedRange sqref="I4:I61" name="Range1"/>
    <protectedRange sqref="J4:J61" name="Range1_1"/>
  </protectedRanges>
  <autoFilter ref="A3:R3" xr:uid="{DA633522-27BA-4FAD-8762-C69D79FC4ADD}"/>
  <conditionalFormatting sqref="K4:L61">
    <cfRule type="expression" dxfId="23" priority="1">
      <formula>$H4=""</formula>
    </cfRule>
  </conditionalFormatting>
  <hyperlinks>
    <hyperlink ref="A1" location="Summary!A1" display="Take me to the Summary page" xr:uid="{CD94FE80-C28B-476A-9A4F-A4459E905F0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5e20506-1531-45b9-a456-08c4fc4f4b2c">
      <Terms xmlns="http://schemas.microsoft.com/office/infopath/2007/PartnerControls"/>
    </lcf76f155ced4ddcb4097134ff3c332f>
    <TaxCatchAll xmlns="cf3dc6ef-55c3-4696-80e6-a2b090983aa9" xsi:nil="true"/>
    <SharedWithUsers xmlns="cf3dc6ef-55c3-4696-80e6-a2b090983aa9">
      <UserInfo>
        <DisplayName/>
        <AccountId xsi:nil="true"/>
        <AccountType/>
      </UserInfo>
    </SharedWithUsers>
    <Uploaded_x002f_GiventoEngineering xmlns="35e20506-1531-45b9-a456-08c4fc4f4b2c" xsi:nil="true"/>
  </documentManagement>
</p:properties>
</file>

<file path=customXml/item3.xml>��< ? x m l   v e r s i o n = " 1 . 0 "   e n c o d i n g = " u t f - 1 6 " ? > < D a t a M a s h u p   x m l n s = " h t t p : / / s c h e m a s . m i c r o s o f t . c o m / D a t a M a s h u p " > A A A A A B Q D A A B Q S w M E F A A C A A g A v V 2 j 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v V 2 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1 d o 1 g o i k e 4 D g A A A B E A A A A T A B w A R m 9 y b X V s Y X M v U 2 V j d G l v b j E u b S C i G A A o o B Q A A A A A A A A A A A A A A A A A A A A A A A A A A A A r T k 0 u y c z P U w i G 0 I b W A F B L A Q I t A B Q A A g A I A L 1 d o 1 g O 3 B O / p A A A A P Y A A A A S A A A A A A A A A A A A A A A A A A A A A A B D b 2 5 m a W c v U G F j a 2 F n Z S 5 4 b W x Q S w E C L Q A U A A I A C A C 9 X a N Y D 8 r p q 6 Q A A A D p A A A A E w A A A A A A A A A A A A A A A A D w A A A A W 0 N v b n R l b n R f V H l w Z X N d L n h t b F B L A Q I t A B Q A A g A I A L 1 d o 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A d m D R R 9 U x R 5 D 1 W + Y 8 C d x P A A A A A A I A A A A A A A N m A A D A A A A A E A A A A H E o F K Q / Q G P T B h B 3 0 y 6 6 q S Y A A A A A B I A A A K A A A A A Q A A A A o 0 u X k 4 h H q 9 B K K 5 G s e P p R C l A A A A D Y H k v i 6 s Y / a Z D T m z L 9 C n f 4 u G p F 7 + h E S S S a 5 5 k 4 A H C t 1 2 w k f + K Z v 6 1 9 E Z 8 6 6 C a O 2 M a X G j L w B A s s 3 8 e j 6 F j d D U + v 3 J 0 1 g D m w x e S u P A r w h T W 7 U B Q A A A C u V j b H F q A N Z y d e + l C t e o 2 T T F c C Q 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26BA8246EC424488B81C71875F4997A" ma:contentTypeVersion="19" ma:contentTypeDescription="Create a new document." ma:contentTypeScope="" ma:versionID="754af9874d3cc604f9f3b99d36dfba84">
  <xsd:schema xmlns:xsd="http://www.w3.org/2001/XMLSchema" xmlns:xs="http://www.w3.org/2001/XMLSchema" xmlns:p="http://schemas.microsoft.com/office/2006/metadata/properties" xmlns:ns2="35e20506-1531-45b9-a456-08c4fc4f4b2c" xmlns:ns3="cf3dc6ef-55c3-4696-80e6-a2b090983aa9" targetNamespace="http://schemas.microsoft.com/office/2006/metadata/properties" ma:root="true" ma:fieldsID="5122cdbf63b34098944abac51007b5d5" ns2:_="" ns3:_="">
    <xsd:import namespace="35e20506-1531-45b9-a456-08c4fc4f4b2c"/>
    <xsd:import namespace="cf3dc6ef-55c3-4696-80e6-a2b090983aa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SearchProperties" minOccurs="0"/>
                <xsd:element ref="ns2:MediaServiceObjectDetectorVersions" minOccurs="0"/>
                <xsd:element ref="ns2:MediaServiceOCR" minOccurs="0"/>
                <xsd:element ref="ns2:MediaServiceLocation" minOccurs="0"/>
                <xsd:element ref="ns2:Uploaded_x002f_GiventoEngineering"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e20506-1531-45b9-a456-08c4fc4f4b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Uploaded_x002f_GiventoEngineering" ma:index="25" nillable="true" ma:displayName="Uploaded/Given to Engineering" ma:format="Dropdown" ma:internalName="Uploaded_x002f_GiventoEngineering">
      <xsd:simpleType>
        <xsd:restriction base="dms:Choice">
          <xsd:enumeration value="Uploaded"/>
          <xsd:enumeration value="Given to Engineers"/>
        </xsd:restrictio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f3dc6ef-55c3-4696-80e6-a2b090983a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e13ceb4-81c4-470c-9dd6-4f60d8ff8b12}" ma:internalName="TaxCatchAll" ma:showField="CatchAllData" ma:web="cf3dc6ef-55c3-4696-80e6-a2b090983a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3B4D07-2E18-40E7-9412-4E2AB533621A}">
  <ds:schemaRefs>
    <ds:schemaRef ds:uri="http://schemas.microsoft.com/sharepoint/v3/contenttype/forms"/>
  </ds:schemaRefs>
</ds:datastoreItem>
</file>

<file path=customXml/itemProps2.xml><?xml version="1.0" encoding="utf-8"?>
<ds:datastoreItem xmlns:ds="http://schemas.openxmlformats.org/officeDocument/2006/customXml" ds:itemID="{C404D77C-E8BA-4A0D-AF1C-E60222EAA181}">
  <ds:schemaRefs>
    <ds:schemaRef ds:uri="http://schemas.microsoft.com/office/2006/metadata/properties"/>
    <ds:schemaRef ds:uri="http://schemas.microsoft.com/office/infopath/2007/PartnerControls"/>
    <ds:schemaRef ds:uri="98788742-c24c-455f-83e9-59d89e3de440"/>
    <ds:schemaRef ds:uri="52741100-c965-4fd4-8aa7-2d9d842b1c91"/>
    <ds:schemaRef ds:uri="35e20506-1531-45b9-a456-08c4fc4f4b2c"/>
    <ds:schemaRef ds:uri="cf3dc6ef-55c3-4696-80e6-a2b090983aa9"/>
  </ds:schemaRefs>
</ds:datastoreItem>
</file>

<file path=customXml/itemProps3.xml><?xml version="1.0" encoding="utf-8"?>
<ds:datastoreItem xmlns:ds="http://schemas.openxmlformats.org/officeDocument/2006/customXml" ds:itemID="{1A9A3B4B-9447-4521-9420-90FA2CF85D4B}">
  <ds:schemaRefs>
    <ds:schemaRef ds:uri="http://schemas.microsoft.com/DataMashup"/>
  </ds:schemaRefs>
</ds:datastoreItem>
</file>

<file path=customXml/itemProps4.xml><?xml version="1.0" encoding="utf-8"?>
<ds:datastoreItem xmlns:ds="http://schemas.openxmlformats.org/officeDocument/2006/customXml" ds:itemID="{BB02376C-5899-40F8-8CC4-0F43233A4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e20506-1531-45b9-a456-08c4fc4f4b2c"/>
    <ds:schemaRef ds:uri="cf3dc6ef-55c3-4696-80e6-a2b090983a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Calc All</vt:lpstr>
      <vt:lpstr>Instructions</vt:lpstr>
      <vt:lpstr>Summary</vt:lpstr>
      <vt:lpstr>Reference</vt:lpstr>
      <vt:lpstr>LatestMeasureDefSheet</vt:lpstr>
      <vt:lpstr>Lighting</vt:lpstr>
      <vt:lpstr>LightingControls</vt:lpstr>
      <vt:lpstr>VariableFrequencyDrives</vt:lpstr>
      <vt:lpstr>CompressedAir</vt:lpstr>
      <vt:lpstr>MiscellaneousElectric</vt:lpstr>
      <vt:lpstr>Manufacturing</vt:lpstr>
      <vt:lpstr>HVACEquipment</vt:lpstr>
      <vt:lpstr>BuildingAutomationSystems</vt:lpstr>
      <vt:lpstr>AADandER</vt:lpstr>
      <vt:lpstr>Laboratory</vt:lpstr>
      <vt:lpstr>TuneupMaintenance</vt:lpstr>
      <vt:lpstr>RefrigerationLaundryKitchen</vt:lpstr>
      <vt:lpstr>BuildingEnvelopeInsulation</vt:lpstr>
      <vt:lpstr>PipeDuctworkInsulation</vt:lpstr>
      <vt:lpstr>Agricultural</vt:lpstr>
      <vt:lpstr>LEEDWholeBuilding</vt:lpstr>
      <vt:lpstr>Custom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Lewis</dc:creator>
  <cp:keywords/>
  <dc:description/>
  <cp:lastModifiedBy>Connor Daly</cp:lastModifiedBy>
  <cp:revision/>
  <cp:lastPrinted>2026-03-13T14:50:43Z</cp:lastPrinted>
  <dcterms:created xsi:type="dcterms:W3CDTF">2021-03-05T13:53:14Z</dcterms:created>
  <dcterms:modified xsi:type="dcterms:W3CDTF">2026-03-31T20:19:14Z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0x010100C26BA8246EC424488B81C71875F4997A</vt:lpwstr>
  </property>
  <property fmtid="{D5CDD505-2E9C-101B-9397-08002B2CF9AE}" pid="3" name="_AdHocReviewCycleID">
    <vt:i4>613163858</vt:i4>
  </property>
  <property fmtid="{D5CDD505-2E9C-101B-9397-08002B2CF9AE}" pid="4" name="_NewReviewCycle">
    <vt:lpwstr/>
  </property>
  <property fmtid="{D5CDD505-2E9C-101B-9397-08002B2CF9AE}" pid="5" name="_EmailSubject">
    <vt:lpwstr>Correct Tool for  Potomac Program use.</vt:lpwstr>
  </property>
  <property fmtid="{D5CDD505-2E9C-101B-9397-08002B2CF9AE}" pid="6" name="_AuthorEmail">
    <vt:lpwstr>connor.daly@clearesult.com</vt:lpwstr>
  </property>
  <property fmtid="{D5CDD505-2E9C-101B-9397-08002B2CF9AE}" pid="7" name="_AuthorEmailDisplayName">
    <vt:lpwstr>Connor Daly</vt:lpwstr>
  </property>
  <property fmtid="{D5CDD505-2E9C-101B-9397-08002B2CF9AE}" pid="8" name="_PreviousAdHocReviewCycleID">
    <vt:i4>1903785195</vt:i4>
  </property>
  <property fmtid="{D5CDD505-2E9C-101B-9397-08002B2CF9AE}" pid="9" name="_ReviewingToolsShownOnce">
    <vt:lpwstr/>
  </property>
  <property fmtid="{D5CDD505-2E9C-101B-9397-08002B2CF9AE}" pid="10" name="MediaServiceImageTags">
    <vt:lpwstr/>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xd_Signature">
    <vt:bool>false</vt:bool>
  </property>
  <property fmtid="{D5CDD505-2E9C-101B-9397-08002B2CF9AE}" pid="18" name="TriggerFlowInfo">
    <vt:lpwstr/>
  </property>
</Properties>
</file>